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comments/comment7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5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omments/comment8.xml" ContentType="application/vnd.openxmlformats-officedocument.spreadsheetml.comments+xml"/>
  <Override PartName="/xl/worksheets/sheet19.xml" ContentType="application/vnd.openxmlformats-officedocument.spreadsheetml.worksheet+xml"/>
  <Override PartName="/xl/comments/comment9.xml" ContentType="application/vnd.openxmlformats-officedocument.spreadsheetml.comments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dex" sheetId="1" state="hidden" r:id="rId1"/>
    <sheet xmlns:r="http://schemas.openxmlformats.org/officeDocument/2006/relationships" name="Infant Complementary BOM" sheetId="2" state="hidden" r:id="rId2"/>
    <sheet xmlns:r="http://schemas.openxmlformats.org/officeDocument/2006/relationships" name="Total Production" sheetId="3" state="hidden" r:id="rId3"/>
    <sheet xmlns:r="http://schemas.openxmlformats.org/officeDocument/2006/relationships" name="Year 2" sheetId="4" state="hidden" r:id="rId4"/>
    <sheet xmlns:r="http://schemas.openxmlformats.org/officeDocument/2006/relationships" name="Year 3" sheetId="5" state="hidden" r:id="rId5"/>
    <sheet xmlns:r="http://schemas.openxmlformats.org/officeDocument/2006/relationships" name="WC (Year 3)" sheetId="6" state="hidden" r:id="rId6"/>
    <sheet xmlns:r="http://schemas.openxmlformats.org/officeDocument/2006/relationships" name="PP BOM" sheetId="7" state="hidden" r:id="rId7"/>
    <sheet xmlns:r="http://schemas.openxmlformats.org/officeDocument/2006/relationships" name="LP BOM" sheetId="8" state="hidden" r:id="rId8"/>
    <sheet xmlns:r="http://schemas.openxmlformats.org/officeDocument/2006/relationships" name="IFM BOM" sheetId="9" state="hidden" r:id="rId9"/>
    <sheet xmlns:r="http://schemas.openxmlformats.org/officeDocument/2006/relationships" name="CNP BOM" sheetId="10" state="hidden" r:id="rId10"/>
    <sheet xmlns:r="http://schemas.openxmlformats.org/officeDocument/2006/relationships" name="Product Line" sheetId="11" state="visible" r:id="rId11"/>
    <sheet xmlns:r="http://schemas.openxmlformats.org/officeDocument/2006/relationships" name="Strategy" sheetId="12" state="visible" r:id="rId12"/>
    <sheet xmlns:r="http://schemas.openxmlformats.org/officeDocument/2006/relationships" name="P&amp;L" sheetId="13" state="visible" r:id="rId13"/>
    <sheet xmlns:r="http://schemas.openxmlformats.org/officeDocument/2006/relationships" name="Competitor Brands" sheetId="14" state="hidden" r:id="rId14"/>
    <sheet xmlns:r="http://schemas.openxmlformats.org/officeDocument/2006/relationships" name="Revenue Breakup" sheetId="15" state="visible" r:id="rId15"/>
    <sheet xmlns:r="http://schemas.openxmlformats.org/officeDocument/2006/relationships" name="Indirect Expenses" sheetId="16" state="visible" r:id="rId16"/>
    <sheet xmlns:r="http://schemas.openxmlformats.org/officeDocument/2006/relationships" name="Contract (1 yr)" sheetId="17" state="visible" r:id="rId17"/>
    <sheet xmlns:r="http://schemas.openxmlformats.org/officeDocument/2006/relationships" name="In-house (2-5yrs)" sheetId="18" state="visible" r:id="rId18"/>
    <sheet xmlns:r="http://schemas.openxmlformats.org/officeDocument/2006/relationships" name="Third Party (2-5yrs)" sheetId="19" state="visible" r:id="rId19"/>
    <sheet xmlns:r="http://schemas.openxmlformats.org/officeDocument/2006/relationships" name="IE Biffurcation" sheetId="20" state="visible" r:id="rId20"/>
    <sheet xmlns:r="http://schemas.openxmlformats.org/officeDocument/2006/relationships" name="WC (Year 1)" sheetId="21" state="visible" r:id="rId21"/>
    <sheet xmlns:r="http://schemas.openxmlformats.org/officeDocument/2006/relationships" name="WC (Year 2)" sheetId="22" state="visible" r:id="rId22"/>
    <sheet xmlns:r="http://schemas.openxmlformats.org/officeDocument/2006/relationships" name="WC (Year 3-5)" sheetId="23" state="visible" r:id="rId23"/>
    <sheet xmlns:r="http://schemas.openxmlformats.org/officeDocument/2006/relationships" name="Capex &amp; Depreciation" sheetId="24" state="visible" r:id="rId24"/>
    <sheet xmlns:r="http://schemas.openxmlformats.org/officeDocument/2006/relationships" name="Project Financing" sheetId="25" state="visible" r:id="rId25"/>
    <sheet xmlns:r="http://schemas.openxmlformats.org/officeDocument/2006/relationships" name=" Allocation" sheetId="26" state="hidden" r:id="rId26"/>
    <sheet xmlns:r="http://schemas.openxmlformats.org/officeDocument/2006/relationships" name="Project NPV, PI &amp; EVA" sheetId="27" state="hidden" r:id="rId27"/>
    <sheet xmlns:r="http://schemas.openxmlformats.org/officeDocument/2006/relationships" name="Debt Schedule" sheetId="28" state="visible" r:id="rId28"/>
    <sheet xmlns:r="http://schemas.openxmlformats.org/officeDocument/2006/relationships" name="ROCE &amp; RONW" sheetId="29" state="hidden" r:id="rId29"/>
    <sheet xmlns:r="http://schemas.openxmlformats.org/officeDocument/2006/relationships" name="IRR &amp; Payback Period" sheetId="30" state="hidden" r:id="rId30"/>
  </sheets>
  <definedNames/>
  <calcPr calcId="124519" fullCalcOnLoad="1"/>
</workbook>
</file>

<file path=xl/styles.xml><?xml version="1.0" encoding="utf-8"?>
<styleSheet xmlns="http://schemas.openxmlformats.org/spreadsheetml/2006/main">
  <numFmts count="14">
    <numFmt numFmtId="164" formatCode="[&gt;=10000000]##\,##\,##\,##0;[&gt;=100000]##\,##\,##0;##,##0"/>
    <numFmt numFmtId="165" formatCode="[&gt;=10000000]##\,##\,##\,##0.00;[&gt;=100000]##\,##\,##0.00;##,##0.00"/>
    <numFmt numFmtId="166" formatCode="0.000"/>
    <numFmt numFmtId="167" formatCode="_(* #,##0_);_(* \(#,##0\);_(* &quot;-&quot;??_);_(@_)"/>
    <numFmt numFmtId="168" formatCode="0.0%"/>
    <numFmt numFmtId="169" formatCode="[&gt;=10000000]##\,##\,##\,##0.0;[&gt;=100000]##\,##\,##0.0;##,##0.0"/>
    <numFmt numFmtId="170" formatCode="d/m"/>
    <numFmt numFmtId="171" formatCode="[$₹]#,##0"/>
    <numFmt numFmtId="172" formatCode="_ * #,##0.00_ ;_ * \-#,##0.00_ ;_ * &quot;-&quot;??_ ;_ @_ "/>
    <numFmt numFmtId="173" formatCode="_ [$₹-4009]\ * #,##0.00_ ;_ [$₹-4009]\ * \-#,##0.00_ ;_ [$₹-4009]\ * &quot;-&quot;??_ ;_ @_ "/>
    <numFmt numFmtId="174" formatCode="[$₹]#,##0.00"/>
    <numFmt numFmtId="175" formatCode="_(* #,##0.00_);_(* \(#,##0.00\);_(* &quot;-&quot;??.00_);_(@_)"/>
    <numFmt numFmtId="176" formatCode="_ * #,##0_ ;_ * \-#,##0_ ;_ * &quot;-&quot;??_ ;_ @_ "/>
    <numFmt numFmtId="177" formatCode="#,##0.0"/>
  </numFmts>
  <fonts count="73">
    <font>
      <name val="Arial"/>
      <color rgb="FF000000"/>
      <sz val="10"/>
      <scheme val="minor"/>
    </font>
    <font>
      <name val="Cambria"/>
      <b val="1"/>
      <color theme="1"/>
      <sz val="11"/>
    </font>
    <font/>
    <font>
      <name val="Cambria"/>
      <color theme="1"/>
      <sz val="11"/>
    </font>
    <font>
      <name val="Cambria"/>
      <color rgb="FF0000FF"/>
      <sz val="11"/>
      <u val="single"/>
    </font>
    <font>
      <name val="Cambria"/>
      <color rgb="FF0000FF"/>
      <sz val="11"/>
      <u val="single"/>
    </font>
    <font>
      <name val="Cambria"/>
      <b val="1"/>
      <color rgb="FF0000FF"/>
      <sz val="11"/>
      <u val="single"/>
    </font>
    <font>
      <name val="Cambria"/>
      <color rgb="FF0000FF"/>
      <sz val="11"/>
      <u val="single"/>
    </font>
    <font>
      <name val="Arial"/>
      <color theme="1"/>
      <scheme val="minor"/>
    </font>
    <font>
      <name val="Cambria"/>
      <b val="1"/>
      <color theme="1"/>
      <sz val="15"/>
    </font>
    <font>
      <name val="Cambria"/>
      <color theme="1"/>
      <sz val="10"/>
    </font>
    <font>
      <name val="Arial"/>
      <b val="1"/>
      <color theme="1"/>
      <scheme val="minor"/>
    </font>
    <font>
      <name val="Cambria"/>
      <i val="1"/>
      <color rgb="FFFF0000"/>
    </font>
    <font>
      <name val="Cambria"/>
      <color theme="1"/>
      <sz val="21"/>
    </font>
    <font>
      <name val="Cambria"/>
      <i val="1"/>
      <color rgb="FF274E13"/>
    </font>
    <font>
      <name val="Cambria"/>
      <i val="1"/>
      <color rgb="FF274E13"/>
      <sz val="10"/>
    </font>
    <font>
      <name val="Cambria"/>
      <i val="1"/>
      <color theme="7"/>
    </font>
    <font>
      <name val="Cambria"/>
      <i val="1"/>
      <color rgb="FF34A853"/>
    </font>
    <font>
      <name val="Cambria"/>
      <b val="1"/>
      <color theme="1"/>
      <sz val="17"/>
    </font>
    <font>
      <name val="Cambria"/>
      <i val="1"/>
      <color rgb="FF00B050"/>
    </font>
    <font>
      <name val="Calibri"/>
      <color theme="1"/>
      <sz val="11"/>
    </font>
    <font>
      <name val="Cambria"/>
      <color rgb="FF222222"/>
      <sz val="11"/>
    </font>
    <font>
      <name val="Cambria"/>
      <b val="1"/>
      <color theme="1"/>
      <sz val="13"/>
    </font>
    <font>
      <name val="Cambria"/>
      <color theme="1"/>
      <sz val="16"/>
    </font>
    <font>
      <name val="Cambria"/>
      <i val="1"/>
      <color rgb="FF548235"/>
    </font>
    <font>
      <name val="Cambria"/>
      <i val="1"/>
      <color rgb="FF548235"/>
      <sz val="11"/>
    </font>
    <font>
      <name val="Arial"/>
      <color theme="1"/>
    </font>
    <font>
      <name val="Arial"/>
      <color theme="1"/>
      <sz val="11"/>
    </font>
    <font>
      <name val="Cambria"/>
      <color theme="1"/>
    </font>
    <font>
      <name val="Cambria"/>
      <i val="1"/>
      <color theme="1"/>
    </font>
    <font>
      <name val="Cambria"/>
      <i val="1"/>
      <color rgb="FF00B050"/>
      <sz val="10"/>
    </font>
    <font>
      <name val="Cambria"/>
      <b val="1"/>
      <color theme="1"/>
      <sz val="12"/>
    </font>
    <font>
      <name val="Cambria"/>
      <color theme="1"/>
      <sz val="12"/>
    </font>
    <font>
      <name val="Cambria"/>
      <color rgb="FF0563C1"/>
      <sz val="11"/>
      <u val="single"/>
    </font>
    <font>
      <name val="Cambria"/>
      <color theme="7"/>
      <sz val="10"/>
    </font>
    <font>
      <name val="Calibri"/>
      <color rgb="FF00B050"/>
      <sz val="10"/>
    </font>
    <font>
      <name val="Cambria"/>
      <color rgb="FF00B050"/>
      <sz val="10"/>
    </font>
    <font>
      <name val="Cambria"/>
      <i val="1"/>
      <color rgb="FF00B050"/>
      <sz val="9"/>
    </font>
    <font>
      <name val="Calibri"/>
      <i val="1"/>
      <color rgb="FF385623"/>
    </font>
    <font>
      <name val="Cambria"/>
      <b val="1"/>
      <color rgb="FF38761D"/>
      <sz val="11"/>
    </font>
    <font>
      <name val="Cambria"/>
      <color rgb="FF000000"/>
      <sz val="11"/>
    </font>
    <font>
      <name val="Cambria"/>
      <b val="1"/>
      <color rgb="FF000000"/>
      <sz val="11"/>
    </font>
    <font>
      <name val="Cambria"/>
      <color rgb="FF38761D"/>
      <sz val="10"/>
    </font>
    <font>
      <name val="Cambria"/>
      <color theme="1"/>
      <sz val="17"/>
    </font>
    <font>
      <name val="Cambria"/>
      <color rgb="FF34A853"/>
      <sz val="9"/>
    </font>
    <font>
      <name val="Cambria"/>
      <color theme="7"/>
      <sz val="9"/>
    </font>
    <font>
      <name val="Cambria"/>
      <b val="1"/>
      <i val="1"/>
      <color rgb="FFFF0000"/>
      <sz val="10"/>
    </font>
    <font>
      <name val="Cambria"/>
      <color rgb="FF00B050"/>
      <sz val="9"/>
    </font>
    <font>
      <name val="Calibri"/>
      <color theme="1"/>
    </font>
    <font>
      <name val="Cambria"/>
      <b val="1"/>
      <color theme="1"/>
      <sz val="14"/>
    </font>
    <font>
      <name val="Cambria"/>
      <b val="1"/>
      <color rgb="FFFFFFFF"/>
      <sz val="11"/>
    </font>
    <font>
      <name val="Cambria"/>
      <b val="1"/>
      <color theme="1"/>
    </font>
    <font>
      <name val="Cambria"/>
      <i val="1"/>
      <color rgb="FF00B050"/>
      <sz val="11"/>
    </font>
    <font>
      <name val="Cambria"/>
      <b val="1"/>
      <color rgb="FF0070C0"/>
    </font>
    <font>
      <name val="Cambria"/>
      <i val="1"/>
      <color rgb="FF385623"/>
      <sz val="10"/>
    </font>
    <font>
      <name val="Cambria"/>
      <i val="1"/>
      <color rgb="FF385623"/>
    </font>
    <font>
      <name val="Cambria"/>
      <color rgb="FF000000"/>
      <sz val="12"/>
    </font>
    <font>
      <name val="Cambria"/>
      <b val="1"/>
      <color rgb="FF000000"/>
      <sz val="12"/>
    </font>
    <font>
      <name val="Cambria"/>
      <b val="1"/>
      <color rgb="FFFFFFFF"/>
      <sz val="12"/>
    </font>
    <font>
      <name val="Cambria"/>
      <b val="1"/>
      <color rgb="FFFF0000"/>
      <sz val="11"/>
    </font>
    <font>
      <name val="Cambria"/>
      <color rgb="FFFF0000"/>
      <sz val="11"/>
    </font>
    <font>
      <name val="Cambria"/>
      <b val="1"/>
      <color theme="1"/>
      <sz val="16"/>
    </font>
    <font>
      <name val="Arial"/>
      <color theme="1"/>
      <sz val="11"/>
      <scheme val="minor"/>
    </font>
    <font>
      <name val="Calibri"/>
      <i val="1"/>
      <color rgb="FF385623"/>
      <sz val="11"/>
    </font>
    <font>
      <name val="Cambria"/>
      <i val="1"/>
      <color rgb="FF385623"/>
      <sz val="9"/>
    </font>
    <font>
      <name val="Cambria"/>
      <i val="1"/>
      <color rgb="FF385623"/>
      <sz val="11"/>
    </font>
    <font>
      <name val="Calibri"/>
      <i val="1"/>
      <color rgb="FF385623"/>
      <sz val="9"/>
    </font>
    <font>
      <name val="Calibri"/>
      <i val="1"/>
      <color rgb="FF385623"/>
      <sz val="10"/>
    </font>
    <font>
      <name val="Cambria"/>
      <b val="1"/>
      <color rgb="FFFFFFFF"/>
      <sz val="18"/>
    </font>
    <font>
      <name val="Cambria"/>
      <i val="1"/>
      <color rgb="FF0000FF"/>
      <sz val="11"/>
      <u val="single"/>
    </font>
    <font>
      <name val="Arial"/>
      <color rgb="000000FF"/>
    </font>
    <font>
      <name val="Arial"/>
      <color rgb="00000000"/>
    </font>
    <font>
      <name val="Arial"/>
      <color rgb="00008000"/>
    </font>
  </fonts>
  <fills count="19">
    <fill>
      <patternFill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  <fill>
      <patternFill patternType="solid">
        <fgColor rgb="FFF1C131"/>
        <bgColor rgb="FFF1C131"/>
      </patternFill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E7EE"/>
        <bgColor rgb="FFFFE7EE"/>
      </patternFill>
    </fill>
    <fill>
      <patternFill patternType="solid">
        <fgColor rgb="FFFCE4D6"/>
        <bgColor rgb="FFFCE4D6"/>
      </patternFill>
    </fill>
    <fill>
      <patternFill patternType="solid">
        <fgColor theme="0"/>
        <bgColor theme="0"/>
      </patternFill>
    </fill>
    <fill>
      <patternFill patternType="solid">
        <fgColor rgb="FF6D9EEB"/>
        <bgColor rgb="FF6D9EEB"/>
      </patternFill>
    </fill>
    <fill>
      <patternFill patternType="solid">
        <fgColor rgb="FFEEF1F5"/>
        <bgColor rgb="FFEEF1F5"/>
      </patternFill>
    </fill>
    <fill>
      <patternFill patternType="solid">
        <fgColor rgb="FF4A86E8"/>
        <bgColor rgb="FF4A86E8"/>
      </patternFill>
    </fill>
    <fill>
      <patternFill patternType="solid">
        <fgColor rgb="FFFF0096"/>
        <bgColor rgb="FFFF0096"/>
      </patternFill>
    </fill>
    <fill>
      <patternFill patternType="solid">
        <fgColor rgb="FFFFA1EF"/>
        <bgColor rgb="FFFFA1EF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00FFFF00"/>
      </patternFill>
    </fill>
  </fills>
  <borders count="5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/>
      <right/>
      <top/>
      <bottom/>
    </border>
    <border>
      <left/>
      <right/>
      <top/>
    </border>
    <border>
      <lef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 style="thin">
        <color rgb="FF000000"/>
      </left>
      <right/>
      <bottom/>
    </border>
    <border>
      <left/>
      <right/>
    </border>
    <border>
      <left/>
      <right style="thin">
        <color rgb="FF000000"/>
      </right>
    </border>
    <border>
      <left style="thin">
        <color rgb="FF000000"/>
      </left>
      <right/>
      <top/>
    </border>
    <border>
      <left/>
      <right/>
      <bottom/>
    </border>
    <border>
      <left/>
      <right style="thin">
        <color rgb="FF000000"/>
      </right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 style="thin">
        <color rgb="FF000000"/>
      </top>
      <bottom style="double">
        <color rgb="FF000000"/>
      </bottom>
    </border>
    <border>
      <left/>
      <right style="thin">
        <color rgb="FF000000"/>
      </right>
      <top style="thin">
        <color rgb="FF000000"/>
      </top>
      <bottom style="double">
        <color rgb="FF000000"/>
      </bottom>
    </border>
    <border>
      <left/>
      <right/>
      <bottom style="double">
        <color rgb="FF000000"/>
      </bottom>
    </border>
    <border>
      <left/>
      <right style="thin">
        <color rgb="FF000000"/>
      </right>
      <bottom style="double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top style="thin">
        <color rgb="FF000000"/>
      </top>
      <bottom/>
    </border>
    <border>
      <left/>
      <top/>
      <bottom style="thin">
        <color rgb="FF000000"/>
      </bottom>
    </border>
    <border>
      <left style="thin">
        <color rgb="FF000000"/>
      </lef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top/>
      <bottom/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000000"/>
      </right>
      <bottom/>
    </border>
    <border>
      <left style="thin">
        <color rgb="FF000000"/>
      </left>
      <top/>
      <bottom style="thin">
        <color rgb="FF000000"/>
      </bottom>
    </border>
    <border>
      <top/>
      <bottom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124">
    <xf numFmtId="0" fontId="0" fillId="0" borderId="0" applyAlignment="1" pivotButton="0" quotePrefix="0" xfId="0">
      <alignment vertical="bottom"/>
    </xf>
    <xf numFmtId="0" fontId="1" fillId="0" borderId="1" pivotButton="0" quotePrefix="0" xfId="0"/>
    <xf numFmtId="0" fontId="2" fillId="0" borderId="2" pivotButton="0" quotePrefix="0" xfId="0"/>
    <xf numFmtId="0" fontId="3" fillId="0" borderId="3" pivotButton="0" quotePrefix="0" xfId="0"/>
    <xf numFmtId="0" fontId="4" fillId="0" borderId="3" pivotButton="0" quotePrefix="0" xfId="0"/>
    <xf numFmtId="0" fontId="3" fillId="0" borderId="4" pivotButton="0" quotePrefix="0" xfId="0"/>
    <xf numFmtId="0" fontId="5" fillId="0" borderId="4" pivotButton="0" quotePrefix="0" xfId="0"/>
    <xf numFmtId="0" fontId="6" fillId="0" borderId="1" pivotButton="0" quotePrefix="0" xfId="0"/>
    <xf numFmtId="0" fontId="3" fillId="0" borderId="2" pivotButton="0" quotePrefix="0" xfId="0"/>
    <xf numFmtId="0" fontId="3" fillId="0" borderId="5" pivotButton="0" quotePrefix="0" xfId="0"/>
    <xf numFmtId="0" fontId="7" fillId="0" borderId="5" pivotButton="0" quotePrefix="0" xfId="0"/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/>
    </xf>
    <xf numFmtId="0" fontId="9" fillId="2" borderId="1" applyAlignment="1" pivotButton="0" quotePrefix="0" xfId="0">
      <alignment horizontal="center" vertical="center"/>
    </xf>
    <xf numFmtId="0" fontId="2" fillId="0" borderId="6" pivotButton="0" quotePrefix="0" xfId="0"/>
    <xf numFmtId="0" fontId="1" fillId="0" borderId="5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/>
    </xf>
    <xf numFmtId="0" fontId="2" fillId="0" borderId="8" pivotButton="0" quotePrefix="0" xfId="0"/>
    <xf numFmtId="0" fontId="2" fillId="0" borderId="9" pivotButton="0" quotePrefix="0" xfId="0"/>
    <xf numFmtId="0" fontId="2" fillId="0" borderId="4" pivotButton="0" quotePrefix="0" xfId="0"/>
    <xf numFmtId="0" fontId="1" fillId="0" borderId="10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vertical="center" wrapText="1"/>
    </xf>
    <xf numFmtId="0" fontId="3" fillId="0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3" applyAlignment="1" pivotButton="0" quotePrefix="0" xfId="0">
      <alignment vertical="center" wrapText="1"/>
    </xf>
    <xf numFmtId="0" fontId="1" fillId="0" borderId="0" pivotButton="0" quotePrefix="0" xfId="0"/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0" fontId="11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1" fillId="0" borderId="1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0" borderId="7" applyAlignment="1" pivotButton="0" quotePrefix="0" xfId="0">
      <alignment vertical="center"/>
    </xf>
    <xf numFmtId="0" fontId="3" fillId="0" borderId="9" applyAlignment="1" pivotButton="0" quotePrefix="0" xfId="0">
      <alignment vertical="center" wrapText="1"/>
    </xf>
    <xf numFmtId="0" fontId="3" fillId="0" borderId="9" applyAlignment="1" pivotButton="0" quotePrefix="0" xfId="0">
      <alignment vertical="center"/>
    </xf>
    <xf numFmtId="0" fontId="3" fillId="0" borderId="8" applyAlignment="1" pivotButton="0" quotePrefix="0" xfId="0">
      <alignment vertical="center"/>
    </xf>
    <xf numFmtId="0" fontId="3" fillId="0" borderId="11" applyAlignment="1" pivotButton="0" quotePrefix="0" xfId="0">
      <alignment vertical="center"/>
    </xf>
    <xf numFmtId="0" fontId="3" fillId="0" borderId="12" applyAlignment="1" pivotButton="0" quotePrefix="0" xfId="0">
      <alignment vertical="center" wrapText="1"/>
    </xf>
    <xf numFmtId="0" fontId="3" fillId="0" borderId="12" applyAlignment="1" pivotButton="0" quotePrefix="0" xfId="0">
      <alignment vertical="center"/>
    </xf>
    <xf numFmtId="0" fontId="3" fillId="0" borderId="13" applyAlignment="1" pivotButton="0" quotePrefix="0" xfId="0">
      <alignment vertical="center"/>
    </xf>
    <xf numFmtId="0" fontId="3" fillId="0" borderId="4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1" fontId="3" fillId="3" borderId="10" applyAlignment="1" pivotButton="0" quotePrefix="0" xfId="0">
      <alignment horizontal="center" vertical="center"/>
    </xf>
    <xf numFmtId="164" fontId="3" fillId="3" borderId="10" applyAlignment="1" pivotButton="0" quotePrefix="0" xfId="0">
      <alignment horizontal="center" vertical="center"/>
    </xf>
    <xf numFmtId="0" fontId="3" fillId="0" borderId="7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3" fillId="0" borderId="14" applyAlignment="1" pivotButton="0" quotePrefix="0" xfId="0">
      <alignment vertical="center"/>
    </xf>
    <xf numFmtId="0" fontId="2" fillId="0" borderId="15" pivotButton="0" quotePrefix="0" xfId="0"/>
    <xf numFmtId="0" fontId="3" fillId="0" borderId="11" applyAlignment="1" pivotButton="0" quotePrefix="0" xfId="0">
      <alignment vertical="center"/>
    </xf>
    <xf numFmtId="0" fontId="2" fillId="0" borderId="13" pivotButton="0" quotePrefix="0" xfId="0"/>
    <xf numFmtId="0" fontId="13" fillId="4" borderId="1" pivotButton="0" quotePrefix="0" xfId="0"/>
    <xf numFmtId="0" fontId="13" fillId="4" borderId="6" pivotButton="0" quotePrefix="0" xfId="0"/>
    <xf numFmtId="0" fontId="13" fillId="4" borderId="2" pivotButton="0" quotePrefix="0" xfId="0"/>
    <xf numFmtId="0" fontId="3" fillId="0" borderId="0" pivotButton="0" quotePrefix="0" xfId="0"/>
    <xf numFmtId="0" fontId="1" fillId="5" borderId="10" applyAlignment="1" pivotButton="0" quotePrefix="0" xfId="0">
      <alignment horizontal="center"/>
    </xf>
    <xf numFmtId="0" fontId="3" fillId="6" borderId="7" pivotButton="0" quotePrefix="0" xfId="0"/>
    <xf numFmtId="0" fontId="1" fillId="6" borderId="3" applyAlignment="1" pivotButton="0" quotePrefix="0" xfId="0">
      <alignment horizontal="center"/>
    </xf>
    <xf numFmtId="0" fontId="3" fillId="5" borderId="14" pivotButton="0" quotePrefix="0" xfId="0"/>
    <xf numFmtId="0" fontId="3" fillId="0" borderId="3" applyAlignment="1" pivotButton="0" quotePrefix="0" xfId="0">
      <alignment horizontal="center"/>
    </xf>
    <xf numFmtId="0" fontId="14" fillId="0" borderId="0" pivotButton="0" quotePrefix="0" xfId="0"/>
    <xf numFmtId="0" fontId="3" fillId="5" borderId="11" pivotButton="0" quotePrefix="0" xfId="0"/>
    <xf numFmtId="0" fontId="3" fillId="0" borderId="4" applyAlignment="1" pivotButton="0" quotePrefix="0" xfId="0">
      <alignment horizontal="center"/>
    </xf>
    <xf numFmtId="0" fontId="3" fillId="0" borderId="0" applyAlignment="1" pivotButton="0" quotePrefix="0" xfId="0">
      <alignment wrapText="1"/>
    </xf>
    <xf numFmtId="0" fontId="3" fillId="0" borderId="13" applyAlignment="1" pivotButton="0" quotePrefix="0" xfId="0">
      <alignment wrapText="1"/>
    </xf>
    <xf numFmtId="0" fontId="1" fillId="5" borderId="2" applyAlignment="1" pivotButton="0" quotePrefix="0" xfId="0">
      <alignment horizontal="center" wrapText="1"/>
    </xf>
    <xf numFmtId="0" fontId="1" fillId="5" borderId="10" applyAlignment="1" pivotButton="0" quotePrefix="0" xfId="0">
      <alignment horizontal="center" wrapText="1"/>
    </xf>
    <xf numFmtId="0" fontId="1" fillId="5" borderId="10" applyAlignment="1" pivotButton="0" quotePrefix="0" xfId="0">
      <alignment horizontal="center" vertical="center" wrapText="1"/>
    </xf>
    <xf numFmtId="0" fontId="1" fillId="5" borderId="3" pivotButton="0" quotePrefix="0" xfId="0"/>
    <xf numFmtId="2" fontId="3" fillId="0" borderId="3" applyAlignment="1" pivotButton="0" quotePrefix="0" xfId="0">
      <alignment horizontal="center"/>
    </xf>
    <xf numFmtId="164" fontId="3" fillId="0" borderId="3" applyAlignment="1" pivotButton="0" quotePrefix="0" xfId="0">
      <alignment horizontal="center"/>
    </xf>
    <xf numFmtId="0" fontId="1" fillId="5" borderId="4" pivotButton="0" quotePrefix="0" xfId="0"/>
    <xf numFmtId="164" fontId="3" fillId="0" borderId="4" applyAlignment="1" pivotButton="0" quotePrefix="0" xfId="0">
      <alignment horizontal="center"/>
    </xf>
    <xf numFmtId="0" fontId="1" fillId="5" borderId="10" pivotButton="0" quotePrefix="0" xfId="0"/>
    <xf numFmtId="164" fontId="3" fillId="0" borderId="10" applyAlignment="1" pivotButton="0" quotePrefix="0" xfId="0">
      <alignment horizontal="center"/>
    </xf>
    <xf numFmtId="164" fontId="8" fillId="0" borderId="0" pivotButton="0" quotePrefix="0" xfId="0"/>
    <xf numFmtId="164" fontId="3" fillId="0" borderId="0" pivotButton="0" quotePrefix="0" xfId="0"/>
    <xf numFmtId="0" fontId="3" fillId="5" borderId="10" applyAlignment="1" pivotButton="0" quotePrefix="0" xfId="0">
      <alignment horizontal="center"/>
    </xf>
    <xf numFmtId="0" fontId="3" fillId="0" borderId="3" applyAlignment="1" pivotButton="0" quotePrefix="0" xfId="0">
      <alignment wrapText="1"/>
    </xf>
    <xf numFmtId="0" fontId="3" fillId="0" borderId="4" applyAlignment="1" pivotButton="0" quotePrefix="0" xfId="0">
      <alignment wrapText="1"/>
    </xf>
    <xf numFmtId="0" fontId="1" fillId="0" borderId="5" applyAlignment="1" pivotButton="0" quotePrefix="0" xfId="0">
      <alignment horizontal="center"/>
    </xf>
    <xf numFmtId="164" fontId="3" fillId="0" borderId="5" applyAlignment="1" pivotButton="0" quotePrefix="0" xfId="0">
      <alignment horizontal="center"/>
    </xf>
    <xf numFmtId="0" fontId="15" fillId="0" borderId="0" applyAlignment="1" pivotButton="0" quotePrefix="0" xfId="0">
      <alignment vertical="center" wrapText="1"/>
    </xf>
    <xf numFmtId="0" fontId="1" fillId="6" borderId="10" applyAlignment="1" pivotButton="0" quotePrefix="0" xfId="0">
      <alignment horizontal="center"/>
    </xf>
    <xf numFmtId="2" fontId="3" fillId="6" borderId="10" applyAlignment="1" pivotButton="0" quotePrefix="0" xfId="0">
      <alignment horizontal="center"/>
    </xf>
    <xf numFmtId="2" fontId="1" fillId="6" borderId="10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2" fontId="3" fillId="0" borderId="5" applyAlignment="1" pivotButton="0" quotePrefix="0" xfId="0">
      <alignment horizontal="center"/>
    </xf>
    <xf numFmtId="1" fontId="3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10" pivotButton="0" quotePrefix="0" xfId="0"/>
    <xf numFmtId="0" fontId="1" fillId="0" borderId="10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9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9" fontId="3" fillId="0" borderId="4" applyAlignment="1" pivotButton="0" quotePrefix="0" xfId="0">
      <alignment horizontal="center"/>
    </xf>
    <xf numFmtId="0" fontId="1" fillId="0" borderId="0" pivotButton="0" quotePrefix="0" xfId="0"/>
    <xf numFmtId="1" fontId="1" fillId="0" borderId="5" applyAlignment="1" pivotButton="0" quotePrefix="0" xfId="0">
      <alignment horizontal="center"/>
    </xf>
    <xf numFmtId="0" fontId="3" fillId="0" borderId="10" applyAlignment="1" pivotButton="0" quotePrefix="0" xfId="0">
      <alignment horizontal="center"/>
    </xf>
    <xf numFmtId="0" fontId="16" fillId="0" borderId="0" pivotButton="0" quotePrefix="0" xfId="0"/>
    <xf numFmtId="164" fontId="3" fillId="0" borderId="10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0" fontId="3" fillId="0" borderId="10" applyAlignment="1" pivotButton="0" quotePrefix="0" xfId="0">
      <alignment horizontal="center"/>
    </xf>
    <xf numFmtId="0" fontId="3" fillId="0" borderId="14" applyAlignment="1" pivotButton="0" quotePrefix="0" xfId="0">
      <alignment horizontal="center"/>
    </xf>
    <xf numFmtId="164" fontId="3" fillId="0" borderId="11" applyAlignment="1" pivotButton="0" quotePrefix="0" xfId="0">
      <alignment horizontal="center"/>
    </xf>
    <xf numFmtId="1" fontId="3" fillId="0" borderId="4" applyAlignment="1" pivotButton="0" quotePrefix="0" xfId="0">
      <alignment horizontal="center"/>
    </xf>
    <xf numFmtId="0" fontId="3" fillId="0" borderId="13" applyAlignment="1" pivotButton="0" quotePrefix="0" xfId="0">
      <alignment horizontal="center"/>
    </xf>
    <xf numFmtId="1" fontId="1" fillId="0" borderId="1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1" fontId="1" fillId="0" borderId="10" applyAlignment="1" pivotButton="0" quotePrefix="0" xfId="0">
      <alignment horizontal="center"/>
    </xf>
    <xf numFmtId="0" fontId="17" fillId="0" borderId="0" pivotButton="0" quotePrefix="0" xfId="0"/>
    <xf numFmtId="0" fontId="1" fillId="0" borderId="4" applyAlignment="1" pivotButton="0" quotePrefix="0" xfId="0">
      <alignment horizontal="center"/>
    </xf>
    <xf numFmtId="10" fontId="3" fillId="0" borderId="4" applyAlignment="1" pivotButton="0" quotePrefix="0" xfId="0">
      <alignment horizontal="center"/>
    </xf>
    <xf numFmtId="1" fontId="3" fillId="0" borderId="10" applyAlignment="1" pivotButton="0" quotePrefix="0" xfId="0">
      <alignment horizontal="center"/>
    </xf>
    <xf numFmtId="0" fontId="1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3" fillId="0" borderId="10" applyAlignment="1" pivotButton="0" quotePrefix="0" xfId="0">
      <alignment horizontal="left"/>
    </xf>
    <xf numFmtId="2" fontId="3" fillId="0" borderId="4" applyAlignment="1" pivotButton="0" quotePrefix="0" xfId="0">
      <alignment horizontal="center"/>
    </xf>
    <xf numFmtId="0" fontId="3" fillId="0" borderId="10" pivotButton="0" quotePrefix="0" xfId="0"/>
    <xf numFmtId="0" fontId="3" fillId="5" borderId="5" pivotButton="0" quotePrefix="0" xfId="0"/>
    <xf numFmtId="0" fontId="3" fillId="0" borderId="5" applyAlignment="1" pivotButton="0" quotePrefix="0" xfId="0">
      <alignment horizontal="center"/>
    </xf>
    <xf numFmtId="0" fontId="3" fillId="5" borderId="3" pivotButton="0" quotePrefix="0" xfId="0"/>
    <xf numFmtId="0" fontId="3" fillId="5" borderId="4" pivotButton="0" quotePrefix="0" xfId="0"/>
    <xf numFmtId="0" fontId="3" fillId="5" borderId="7" pivotButton="0" quotePrefix="0" xfId="0"/>
    <xf numFmtId="0" fontId="9" fillId="0" borderId="0" pivotButton="0" quotePrefix="0" xfId="0"/>
    <xf numFmtId="0" fontId="1" fillId="5" borderId="5" applyAlignment="1" pivotButton="0" quotePrefix="0" xfId="0">
      <alignment horizontal="center"/>
    </xf>
    <xf numFmtId="0" fontId="3" fillId="0" borderId="7" pivotButton="0" quotePrefix="0" xfId="0"/>
    <xf numFmtId="164" fontId="3" fillId="0" borderId="5" applyAlignment="1" pivotButton="0" quotePrefix="0" xfId="0">
      <alignment horizontal="center"/>
    </xf>
    <xf numFmtId="0" fontId="3" fillId="0" borderId="14" pivotButton="0" quotePrefix="0" xfId="0"/>
    <xf numFmtId="164" fontId="3" fillId="0" borderId="3" applyAlignment="1" pivotButton="0" quotePrefix="0" xfId="0">
      <alignment horizontal="center"/>
    </xf>
    <xf numFmtId="0" fontId="3" fillId="0" borderId="11" pivotButton="0" quotePrefix="0" xfId="0"/>
    <xf numFmtId="164" fontId="3" fillId="0" borderId="4" applyAlignment="1" pivotButton="0" quotePrefix="0" xfId="0">
      <alignment horizontal="center"/>
    </xf>
    <xf numFmtId="164" fontId="1" fillId="0" borderId="10" applyAlignment="1" pivotButton="0" quotePrefix="0" xfId="0">
      <alignment horizontal="center"/>
    </xf>
    <xf numFmtId="2" fontId="1" fillId="0" borderId="10" applyAlignment="1" pivotButton="0" quotePrefix="0" xfId="0">
      <alignment horizontal="center"/>
    </xf>
    <xf numFmtId="2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2" fontId="3" fillId="5" borderId="5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165" fontId="3" fillId="0" borderId="5" applyAlignment="1" pivotButton="0" quotePrefix="0" xfId="0">
      <alignment horizontal="center"/>
    </xf>
    <xf numFmtId="0" fontId="3" fillId="0" borderId="14" applyAlignment="1" pivotButton="0" quotePrefix="0" xfId="0">
      <alignment horizontal="center"/>
    </xf>
    <xf numFmtId="165" fontId="3" fillId="0" borderId="3" applyAlignment="1" pivotButton="0" quotePrefix="0" xfId="0">
      <alignment horizontal="center"/>
    </xf>
    <xf numFmtId="0" fontId="3" fillId="0" borderId="11" applyAlignment="1" pivotButton="0" quotePrefix="0" xfId="0">
      <alignment horizontal="center"/>
    </xf>
    <xf numFmtId="165" fontId="3" fillId="0" borderId="4" applyAlignment="1" pivotButton="0" quotePrefix="0" xfId="0">
      <alignment horizontal="center"/>
    </xf>
    <xf numFmtId="0" fontId="3" fillId="5" borderId="10" applyAlignment="1" pivotButton="0" quotePrefix="0" xfId="0">
      <alignment horizontal="left"/>
    </xf>
    <xf numFmtId="0" fontId="3" fillId="5" borderId="10" pivotButton="0" quotePrefix="0" xfId="0"/>
    <xf numFmtId="0" fontId="1" fillId="5" borderId="10" applyAlignment="1" pivotButton="0" quotePrefix="0" xfId="0">
      <alignment horizontal="center"/>
    </xf>
    <xf numFmtId="0" fontId="3" fillId="0" borderId="3" applyAlignment="1" pivotButton="0" quotePrefix="0" xfId="0">
      <alignment wrapText="1"/>
    </xf>
    <xf numFmtId="2" fontId="3" fillId="0" borderId="5" applyAlignment="1" pivotButton="0" quotePrefix="0" xfId="0">
      <alignment horizontal="center" wrapText="1"/>
    </xf>
    <xf numFmtId="0" fontId="3" fillId="0" borderId="14" applyAlignment="1" pivotButton="0" quotePrefix="0" xfId="0">
      <alignment wrapText="1"/>
    </xf>
    <xf numFmtId="0" fontId="3" fillId="0" borderId="3" applyAlignment="1" pivotButton="0" quotePrefix="0" xfId="0">
      <alignment horizontal="center" wrapText="1"/>
    </xf>
    <xf numFmtId="0" fontId="3" fillId="0" borderId="14" applyAlignment="1" pivotButton="0" quotePrefix="0" xfId="0">
      <alignment vertical="bottom"/>
    </xf>
    <xf numFmtId="0" fontId="3" fillId="0" borderId="3" applyAlignment="1" pivotButton="0" quotePrefix="0" xfId="0">
      <alignment horizontal="center" vertical="bottom"/>
    </xf>
    <xf numFmtId="166" fontId="3" fillId="0" borderId="3" applyAlignment="1" pivotButton="0" quotePrefix="0" xfId="0">
      <alignment horizontal="center" vertical="bottom"/>
    </xf>
    <xf numFmtId="2" fontId="3" fillId="0" borderId="3" applyAlignment="1" pivotButton="0" quotePrefix="0" xfId="0">
      <alignment horizontal="center" vertical="bottom"/>
    </xf>
    <xf numFmtId="0" fontId="1" fillId="0" borderId="10" applyAlignment="1" pivotButton="0" quotePrefix="0" xfId="0">
      <alignment wrapText="1"/>
    </xf>
    <xf numFmtId="2" fontId="1" fillId="0" borderId="10" applyAlignment="1" pivotButton="0" quotePrefix="0" xfId="0">
      <alignment horizontal="center" wrapText="1"/>
    </xf>
    <xf numFmtId="0" fontId="1" fillId="5" borderId="5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/>
    </xf>
    <xf numFmtId="0" fontId="3" fillId="5" borderId="10" applyAlignment="1" pivotButton="0" quotePrefix="0" xfId="0">
      <alignment horizontal="center"/>
    </xf>
    <xf numFmtId="0" fontId="3" fillId="5" borderId="5" applyAlignment="1" pivotButton="0" quotePrefix="0" xfId="0">
      <alignment horizontal="center"/>
    </xf>
    <xf numFmtId="0" fontId="3" fillId="0" borderId="5" pivotButton="0" quotePrefix="0" xfId="0"/>
    <xf numFmtId="9" fontId="3" fillId="0" borderId="0" applyAlignment="1" pivotButton="0" quotePrefix="0" xfId="0">
      <alignment horizontal="center"/>
    </xf>
    <xf numFmtId="9" fontId="3" fillId="0" borderId="5" applyAlignment="1" pivotButton="0" quotePrefix="0" xfId="0">
      <alignment horizontal="center"/>
    </xf>
    <xf numFmtId="0" fontId="3" fillId="0" borderId="3" pivotButton="0" quotePrefix="0" xfId="0"/>
    <xf numFmtId="9" fontId="3" fillId="0" borderId="3" applyAlignment="1" pivotButton="0" quotePrefix="0" xfId="0">
      <alignment horizontal="center"/>
    </xf>
    <xf numFmtId="9" fontId="3" fillId="0" borderId="4" applyAlignment="1" pivotButton="0" quotePrefix="0" xfId="0">
      <alignment horizontal="center"/>
    </xf>
    <xf numFmtId="0" fontId="19" fillId="0" borderId="5" pivotButton="0" quotePrefix="0" xfId="0"/>
    <xf numFmtId="9" fontId="1" fillId="0" borderId="13" applyAlignment="1" pivotButton="0" quotePrefix="0" xfId="0">
      <alignment horizontal="center"/>
    </xf>
    <xf numFmtId="0" fontId="20" fillId="0" borderId="0" pivotButton="0" quotePrefix="0" xfId="0"/>
    <xf numFmtId="0" fontId="1" fillId="5" borderId="7" pivotButton="0" quotePrefix="0" xfId="0"/>
    <xf numFmtId="0" fontId="19" fillId="0" borderId="0" pivotButton="0" quotePrefix="0" xfId="0"/>
    <xf numFmtId="9" fontId="3" fillId="0" borderId="7" applyAlignment="1" pivotButton="0" quotePrefix="0" xfId="0">
      <alignment horizontal="center"/>
    </xf>
    <xf numFmtId="9" fontId="3" fillId="0" borderId="14" applyAlignment="1" pivotButton="0" quotePrefix="0" xfId="0">
      <alignment horizontal="center"/>
    </xf>
    <xf numFmtId="0" fontId="1" fillId="0" borderId="4" pivotButton="0" quotePrefix="0" xfId="0"/>
    <xf numFmtId="9" fontId="3" fillId="0" borderId="11" applyAlignment="1" pivotButton="0" quotePrefix="0" xfId="0">
      <alignment horizontal="center"/>
    </xf>
    <xf numFmtId="0" fontId="21" fillId="7" borderId="14" pivotButton="0" quotePrefix="0" xfId="0"/>
    <xf numFmtId="0" fontId="3" fillId="0" borderId="8" pivotButton="0" quotePrefix="0" xfId="0"/>
    <xf numFmtId="10" fontId="3" fillId="0" borderId="15" applyAlignment="1" pivotButton="0" quotePrefix="0" xfId="0">
      <alignment horizontal="center"/>
    </xf>
    <xf numFmtId="0" fontId="3" fillId="0" borderId="15" pivotButton="0" quotePrefix="0" xfId="0"/>
    <xf numFmtId="0" fontId="3" fillId="0" borderId="15" applyAlignment="1" pivotButton="0" quotePrefix="0" xfId="0">
      <alignment horizontal="center"/>
    </xf>
    <xf numFmtId="0" fontId="21" fillId="7" borderId="11" pivotButton="0" quotePrefix="0" xfId="0"/>
    <xf numFmtId="0" fontId="3" fillId="0" borderId="13" pivotButton="0" quotePrefix="0" xfId="0"/>
    <xf numFmtId="10" fontId="3" fillId="0" borderId="0" pivotButton="0" quotePrefix="0" xfId="0"/>
    <xf numFmtId="0" fontId="20" fillId="0" borderId="0" applyAlignment="1" pivotButton="0" quotePrefix="0" xfId="0">
      <alignment vertical="bottom"/>
    </xf>
    <xf numFmtId="0" fontId="22" fillId="0" borderId="1" applyAlignment="1" pivotButton="0" quotePrefix="0" xfId="0">
      <alignment horizontal="center"/>
    </xf>
    <xf numFmtId="0" fontId="20" fillId="0" borderId="7" pivotButton="0" quotePrefix="0" xfId="0"/>
    <xf numFmtId="164" fontId="3" fillId="0" borderId="8" applyAlignment="1" pivotButton="0" quotePrefix="0" xfId="0">
      <alignment horizontal="center"/>
    </xf>
    <xf numFmtId="4" fontId="3" fillId="0" borderId="5" applyAlignment="1" pivotButton="0" quotePrefix="0" xfId="0">
      <alignment horizontal="center"/>
    </xf>
    <xf numFmtId="0" fontId="1" fillId="5" borderId="3" applyAlignment="1" pivotButton="0" quotePrefix="0" xfId="0">
      <alignment horizontal="center"/>
    </xf>
    <xf numFmtId="164" fontId="3" fillId="0" borderId="15" applyAlignment="1" pivotButton="0" quotePrefix="0" xfId="0">
      <alignment horizontal="center"/>
    </xf>
    <xf numFmtId="4" fontId="3" fillId="0" borderId="3" applyAlignment="1" pivotButton="0" quotePrefix="0" xfId="0">
      <alignment horizontal="center"/>
    </xf>
    <xf numFmtId="0" fontId="1" fillId="5" borderId="4" applyAlignment="1" pivotButton="0" quotePrefix="0" xfId="0">
      <alignment horizontal="center"/>
    </xf>
    <xf numFmtId="164" fontId="3" fillId="0" borderId="13" applyAlignment="1" pivotButton="0" quotePrefix="0" xfId="0">
      <alignment horizontal="center"/>
    </xf>
    <xf numFmtId="4" fontId="3" fillId="0" borderId="4" applyAlignment="1" pivotButton="0" quotePrefix="0" xfId="0">
      <alignment horizontal="center"/>
    </xf>
    <xf numFmtId="164" fontId="1" fillId="0" borderId="5" applyAlignment="1" pivotButton="0" quotePrefix="0" xfId="0">
      <alignment horizontal="center"/>
    </xf>
    <xf numFmtId="164" fontId="1" fillId="0" borderId="9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23" fillId="0" borderId="0" pivotButton="0" quotePrefix="0" xfId="0"/>
    <xf numFmtId="164" fontId="20" fillId="0" borderId="0" pivotButton="0" quotePrefix="0" xfId="0"/>
    <xf numFmtId="164" fontId="1" fillId="0" borderId="12" applyAlignment="1" pivotButton="0" quotePrefix="0" xfId="0">
      <alignment horizontal="center"/>
    </xf>
    <xf numFmtId="0" fontId="20" fillId="5" borderId="9" pivotButton="0" quotePrefix="0" xfId="0"/>
    <xf numFmtId="164" fontId="3" fillId="5" borderId="3" applyAlignment="1" pivotButton="0" quotePrefix="0" xfId="0">
      <alignment horizontal="center"/>
    </xf>
    <xf numFmtId="0" fontId="20" fillId="5" borderId="0" pivotButton="0" quotePrefix="0" xfId="0"/>
    <xf numFmtId="1" fontId="3" fillId="5" borderId="3" applyAlignment="1" pivotButton="0" quotePrefix="0" xfId="0">
      <alignment horizontal="center"/>
    </xf>
    <xf numFmtId="0" fontId="3" fillId="5" borderId="11" pivotButton="0" quotePrefix="0" xfId="0"/>
    <xf numFmtId="0" fontId="20" fillId="5" borderId="12" pivotButton="0" quotePrefix="0" xfId="0"/>
    <xf numFmtId="164" fontId="3" fillId="5" borderId="4" applyAlignment="1" pivotButton="0" quotePrefix="0" xfId="0">
      <alignment horizontal="center"/>
    </xf>
    <xf numFmtId="0" fontId="24" fillId="0" borderId="0" pivotButton="0" quotePrefix="0" xfId="0"/>
    <xf numFmtId="0" fontId="1" fillId="5" borderId="10" pivotButton="0" quotePrefix="0" xfId="0"/>
    <xf numFmtId="0" fontId="1" fillId="5" borderId="5" applyAlignment="1" pivotButton="0" quotePrefix="0" xfId="0">
      <alignment horizontal="center"/>
    </xf>
    <xf numFmtId="3" fontId="1" fillId="5" borderId="5" applyAlignment="1" pivotButton="0" quotePrefix="0" xfId="0">
      <alignment horizontal="center"/>
    </xf>
    <xf numFmtId="0" fontId="1" fillId="5" borderId="2" applyAlignment="1" pivotButton="0" quotePrefix="0" xfId="0">
      <alignment horizontal="center"/>
    </xf>
    <xf numFmtId="0" fontId="3" fillId="0" borderId="7" pivotButton="0" quotePrefix="0" xfId="0"/>
    <xf numFmtId="0" fontId="3" fillId="0" borderId="14" pivotButton="0" quotePrefix="0" xfId="0"/>
    <xf numFmtId="0" fontId="3" fillId="0" borderId="11" pivotButton="0" quotePrefix="0" xfId="0"/>
    <xf numFmtId="164" fontId="1" fillId="0" borderId="4" applyAlignment="1" pivotButton="0" quotePrefix="0" xfId="0">
      <alignment horizontal="center"/>
    </xf>
    <xf numFmtId="0" fontId="3" fillId="5" borderId="1" pivotButton="0" quotePrefix="0" xfId="0"/>
    <xf numFmtId="164" fontId="1" fillId="5" borderId="10" applyAlignment="1" pivotButton="0" quotePrefix="0" xfId="0">
      <alignment horizontal="center"/>
    </xf>
    <xf numFmtId="0" fontId="3" fillId="5" borderId="7" pivotButton="0" quotePrefix="0" xfId="0"/>
    <xf numFmtId="164" fontId="1" fillId="5" borderId="5" applyAlignment="1" pivotButton="0" quotePrefix="0" xfId="0">
      <alignment horizontal="center"/>
    </xf>
    <xf numFmtId="4" fontId="20" fillId="0" borderId="0" pivotButton="0" quotePrefix="0" xfId="0"/>
    <xf numFmtId="0" fontId="3" fillId="5" borderId="14" pivotButton="0" quotePrefix="0" xfId="0"/>
    <xf numFmtId="164" fontId="1" fillId="5" borderId="3" applyAlignment="1" pivotButton="0" quotePrefix="0" xfId="0">
      <alignment horizontal="center"/>
    </xf>
    <xf numFmtId="4" fontId="1" fillId="5" borderId="4" applyAlignment="1" pivotButton="0" quotePrefix="0" xfId="0">
      <alignment horizontal="center"/>
    </xf>
    <xf numFmtId="3" fontId="20" fillId="0" borderId="0" pivotButton="0" quotePrefix="0" xfId="0"/>
    <xf numFmtId="3" fontId="20" fillId="0" borderId="0" applyAlignment="1" pivotButton="0" quotePrefix="0" xfId="0">
      <alignment vertical="bottom"/>
    </xf>
    <xf numFmtId="0" fontId="3" fillId="5" borderId="7" applyAlignment="1" pivotButton="0" quotePrefix="0" xfId="0">
      <alignment vertical="bottom"/>
    </xf>
    <xf numFmtId="0" fontId="20" fillId="5" borderId="9" applyAlignment="1" pivotButton="0" quotePrefix="0" xfId="0">
      <alignment vertical="bottom"/>
    </xf>
    <xf numFmtId="164" fontId="3" fillId="5" borderId="5" applyAlignment="1" pivotButton="0" quotePrefix="0" xfId="0">
      <alignment horizontal="center" vertical="bottom"/>
    </xf>
    <xf numFmtId="0" fontId="3" fillId="5" borderId="14" applyAlignment="1" pivotButton="0" quotePrefix="0" xfId="0">
      <alignment vertical="bottom"/>
    </xf>
    <xf numFmtId="0" fontId="20" fillId="5" borderId="0" applyAlignment="1" pivotButton="0" quotePrefix="0" xfId="0">
      <alignment vertical="bottom"/>
    </xf>
    <xf numFmtId="1" fontId="3" fillId="5" borderId="3" applyAlignment="1" pivotButton="0" quotePrefix="0" xfId="0">
      <alignment horizontal="center" vertical="bottom"/>
    </xf>
    <xf numFmtId="0" fontId="3" fillId="5" borderId="11" applyAlignment="1" pivotButton="0" quotePrefix="0" xfId="0">
      <alignment vertical="bottom"/>
    </xf>
    <xf numFmtId="0" fontId="20" fillId="5" borderId="12" applyAlignment="1" pivotButton="0" quotePrefix="0" xfId="0">
      <alignment vertical="bottom"/>
    </xf>
    <xf numFmtId="0" fontId="25" fillId="0" borderId="0" applyAlignment="1" pivotButton="0" quotePrefix="0" xfId="0">
      <alignment vertical="bottom"/>
    </xf>
    <xf numFmtId="0" fontId="1" fillId="5" borderId="10" applyAlignment="1" pivotButton="0" quotePrefix="0" xfId="0">
      <alignment vertical="bottom"/>
    </xf>
    <xf numFmtId="0" fontId="1" fillId="5" borderId="5" applyAlignment="1" pivotButton="0" quotePrefix="0" xfId="0">
      <alignment horizontal="center" vertical="bottom"/>
    </xf>
    <xf numFmtId="3" fontId="1" fillId="5" borderId="5" applyAlignment="1" pivotButton="0" quotePrefix="0" xfId="0">
      <alignment horizontal="center" vertical="bottom"/>
    </xf>
    <xf numFmtId="0" fontId="1" fillId="5" borderId="10" applyAlignment="1" pivotButton="0" quotePrefix="0" xfId="0">
      <alignment horizontal="center" vertical="bottom"/>
    </xf>
    <xf numFmtId="0" fontId="1" fillId="5" borderId="1" applyAlignment="1" pivotButton="0" quotePrefix="0" xfId="0">
      <alignment horizontal="center" vertical="bottom"/>
    </xf>
    <xf numFmtId="0" fontId="1" fillId="5" borderId="2" applyAlignment="1" pivotButton="0" quotePrefix="0" xfId="0">
      <alignment horizontal="center" vertical="bottom"/>
    </xf>
    <xf numFmtId="0" fontId="3" fillId="0" borderId="7" applyAlignment="1" pivotButton="0" quotePrefix="0" xfId="0">
      <alignment vertical="bottom"/>
    </xf>
    <xf numFmtId="164" fontId="3" fillId="0" borderId="8" applyAlignment="1" pivotButton="0" quotePrefix="0" xfId="0">
      <alignment horizontal="center" vertical="bottom"/>
    </xf>
    <xf numFmtId="164" fontId="20" fillId="0" borderId="0" applyAlignment="1" pivotButton="0" quotePrefix="0" xfId="0">
      <alignment vertical="bottom"/>
    </xf>
    <xf numFmtId="164" fontId="3" fillId="0" borderId="5" applyAlignment="1" pivotButton="0" quotePrefix="0" xfId="0">
      <alignment horizontal="center" vertical="bottom"/>
    </xf>
    <xf numFmtId="164" fontId="3" fillId="0" borderId="15" applyAlignment="1" pivotButton="0" quotePrefix="0" xfId="0">
      <alignment horizontal="center" vertical="bottom"/>
    </xf>
    <xf numFmtId="164" fontId="3" fillId="0" borderId="3" applyAlignment="1" pivotButton="0" quotePrefix="0" xfId="0">
      <alignment horizontal="center" vertical="bottom"/>
    </xf>
    <xf numFmtId="0" fontId="3" fillId="0" borderId="11" applyAlignment="1" pivotButton="0" quotePrefix="0" xfId="0">
      <alignment vertical="bottom"/>
    </xf>
    <xf numFmtId="164" fontId="3" fillId="0" borderId="13" applyAlignment="1" pivotButton="0" quotePrefix="0" xfId="0">
      <alignment horizontal="center" vertical="bottom"/>
    </xf>
    <xf numFmtId="164" fontId="3" fillId="0" borderId="4" applyAlignment="1" pivotButton="0" quotePrefix="0" xfId="0">
      <alignment horizontal="center" vertical="bottom"/>
    </xf>
    <xf numFmtId="164" fontId="1" fillId="0" borderId="4" applyAlignment="1" pivotButton="0" quotePrefix="0" xfId="0">
      <alignment horizontal="center" vertical="bottom"/>
    </xf>
    <xf numFmtId="164" fontId="1" fillId="0" borderId="10" applyAlignment="1" pivotButton="0" quotePrefix="0" xfId="0">
      <alignment horizontal="center" vertical="bottom"/>
    </xf>
    <xf numFmtId="0" fontId="3" fillId="5" borderId="7" applyAlignment="1" pivotButton="0" quotePrefix="0" xfId="0">
      <alignment vertical="bottom"/>
    </xf>
    <xf numFmtId="164" fontId="1" fillId="5" borderId="5" applyAlignment="1" pivotButton="0" quotePrefix="0" xfId="0">
      <alignment horizontal="center" vertical="bottom"/>
    </xf>
    <xf numFmtId="4" fontId="20" fillId="0" borderId="0" applyAlignment="1" pivotButton="0" quotePrefix="0" xfId="0">
      <alignment vertical="bottom"/>
    </xf>
    <xf numFmtId="0" fontId="3" fillId="5" borderId="14" applyAlignment="1" pivotButton="0" quotePrefix="0" xfId="0">
      <alignment vertical="bottom"/>
    </xf>
    <xf numFmtId="164" fontId="1" fillId="5" borderId="3" applyAlignment="1" pivotButton="0" quotePrefix="0" xfId="0">
      <alignment horizontal="center" vertical="bottom"/>
    </xf>
    <xf numFmtId="4" fontId="1" fillId="5" borderId="4" applyAlignment="1" pivotButton="0" quotePrefix="0" xfId="0">
      <alignment horizontal="center" vertical="bottom"/>
    </xf>
    <xf numFmtId="164" fontId="1" fillId="5" borderId="10" applyAlignment="1" pivotButton="0" quotePrefix="0" xfId="0">
      <alignment horizontal="center" vertical="bottom"/>
    </xf>
    <xf numFmtId="164" fontId="1" fillId="0" borderId="10" applyAlignment="1" pivotButton="0" quotePrefix="0" xfId="0">
      <alignment horizontal="center"/>
    </xf>
    <xf numFmtId="0" fontId="3" fillId="0" borderId="4" applyAlignment="1" pivotButton="0" quotePrefix="0" xfId="0">
      <alignment horizontal="center" wrapText="1"/>
    </xf>
    <xf numFmtId="0" fontId="8" fillId="0" borderId="3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wrapText="1"/>
    </xf>
    <xf numFmtId="0" fontId="1" fillId="0" borderId="10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1" fillId="0" borderId="4" applyAlignment="1" pivotButton="0" quotePrefix="0" xfId="0">
      <alignment horizontal="center"/>
    </xf>
    <xf numFmtId="0" fontId="3" fillId="0" borderId="9" applyAlignment="1" pivotButton="0" quotePrefix="0" xfId="0">
      <alignment wrapText="1"/>
    </xf>
    <xf numFmtId="0" fontId="3" fillId="0" borderId="9" applyAlignment="1" pivotButton="0" quotePrefix="0" xfId="0">
      <alignment wrapText="1"/>
    </xf>
    <xf numFmtId="0" fontId="3" fillId="0" borderId="9" pivotButton="0" quotePrefix="0" xfId="0"/>
    <xf numFmtId="0" fontId="3" fillId="0" borderId="12" applyAlignment="1" pivotButton="0" quotePrefix="0" xfId="0">
      <alignment wrapText="1"/>
    </xf>
    <xf numFmtId="0" fontId="3" fillId="0" borderId="12" applyAlignment="1" pivotButton="0" quotePrefix="0" xfId="0">
      <alignment wrapText="1"/>
    </xf>
    <xf numFmtId="0" fontId="3" fillId="0" borderId="12" pivotButton="0" quotePrefix="0" xfId="0"/>
    <xf numFmtId="2" fontId="3" fillId="0" borderId="4" applyAlignment="1" pivotButton="0" quotePrefix="0" xfId="0">
      <alignment horizontal="center"/>
    </xf>
    <xf numFmtId="2" fontId="3" fillId="3" borderId="10" applyAlignment="1" pivotButton="0" quotePrefix="0" xfId="0">
      <alignment horizontal="center"/>
    </xf>
    <xf numFmtId="3" fontId="3" fillId="0" borderId="0" pivotButton="0" quotePrefix="0" xfId="0"/>
    <xf numFmtId="164" fontId="3" fillId="3" borderId="10" applyAlignment="1" pivotButton="0" quotePrefix="0" xfId="0">
      <alignment horizontal="center"/>
    </xf>
    <xf numFmtId="0" fontId="26" fillId="0" borderId="0" applyAlignment="1" pivotButton="0" quotePrefix="0" xfId="0">
      <alignment horizontal="center"/>
    </xf>
    <xf numFmtId="2" fontId="26" fillId="0" borderId="0" applyAlignment="1" pivotButton="0" quotePrefix="0" xfId="0">
      <alignment horizontal="center"/>
    </xf>
    <xf numFmtId="0" fontId="26" fillId="7" borderId="0" applyAlignment="1" pivotButton="0" quotePrefix="0" xfId="0">
      <alignment horizontal="left"/>
    </xf>
    <xf numFmtId="0" fontId="20" fillId="7" borderId="0" applyAlignment="1" pivotButton="0" quotePrefix="0" xfId="0">
      <alignment horizontal="center" vertical="bottom"/>
    </xf>
    <xf numFmtId="0" fontId="26" fillId="7" borderId="0" applyAlignment="1" pivotButton="0" quotePrefix="0" xfId="0">
      <alignment horizontal="left"/>
    </xf>
    <xf numFmtId="0" fontId="27" fillId="7" borderId="0" applyAlignment="1" pivotButton="0" quotePrefix="0" xfId="0">
      <alignment horizontal="left" vertical="bottom"/>
    </xf>
    <xf numFmtId="0" fontId="20" fillId="7" borderId="0" applyAlignment="1" pivotButton="0" quotePrefix="0" xfId="0">
      <alignment vertical="bottom"/>
    </xf>
    <xf numFmtId="0" fontId="28" fillId="0" borderId="0" pivotButton="0" quotePrefix="0" xfId="0"/>
    <xf numFmtId="0" fontId="28" fillId="0" borderId="0" applyAlignment="1" pivotButton="0" quotePrefix="0" xfId="0">
      <alignment horizontal="center" vertical="center" wrapText="1"/>
    </xf>
    <xf numFmtId="0" fontId="28" fillId="0" borderId="0" applyAlignment="1" pivotButton="0" quotePrefix="0" xfId="0">
      <alignment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29" fillId="0" borderId="0" pivotButton="0" quotePrefix="0" xfId="0"/>
    <xf numFmtId="0" fontId="3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2" fontId="1" fillId="0" borderId="1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2" fontId="3" fillId="0" borderId="4" applyAlignment="1" pivotButton="0" quotePrefix="0" xfId="0">
      <alignment horizontal="center" vertical="center" wrapText="1"/>
    </xf>
    <xf numFmtId="2" fontId="3" fillId="3" borderId="10" applyAlignment="1" pivotButton="0" quotePrefix="0" xfId="0">
      <alignment horizontal="center" vertical="center" wrapText="1"/>
    </xf>
    <xf numFmtId="3" fontId="28" fillId="0" borderId="0" pivotButton="0" quotePrefix="0" xfId="0"/>
    <xf numFmtId="0" fontId="28" fillId="0" borderId="0" pivotButton="0" quotePrefix="0" xfId="0"/>
    <xf numFmtId="164" fontId="3" fillId="3" borderId="10" applyAlignment="1" pivotButton="0" quotePrefix="0" xfId="0">
      <alignment horizontal="center" vertical="center" wrapText="1"/>
    </xf>
    <xf numFmtId="0" fontId="28" fillId="0" borderId="0" applyAlignment="1" pivotButton="0" quotePrefix="0" xfId="0">
      <alignment vertical="center"/>
    </xf>
    <xf numFmtId="3" fontId="3" fillId="3" borderId="1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left" vertical="center" wrapText="1"/>
    </xf>
    <xf numFmtId="2" fontId="8" fillId="0" borderId="0" applyAlignment="1" pivotButton="0" quotePrefix="0" xfId="0">
      <alignment horizontal="center" vertical="center"/>
    </xf>
    <xf numFmtId="0" fontId="3" fillId="0" borderId="14" applyAlignment="1" pivotButton="0" quotePrefix="0" xfId="0">
      <alignment horizontal="left" vertical="center" wrapText="1"/>
    </xf>
    <xf numFmtId="0" fontId="3" fillId="0" borderId="11" applyAlignment="1" pivotButton="0" quotePrefix="0" xfId="0">
      <alignment horizontal="left" vertical="center" wrapText="1"/>
    </xf>
    <xf numFmtId="0" fontId="28" fillId="0" borderId="0" applyAlignment="1" pivotButton="0" quotePrefix="0" xfId="0">
      <alignment vertical="center" wrapText="1"/>
    </xf>
    <xf numFmtId="2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2" fontId="3" fillId="0" borderId="4" applyAlignment="1" pivotButton="0" quotePrefix="0" xfId="0">
      <alignment horizontal="center" vertical="center"/>
    </xf>
    <xf numFmtId="0" fontId="8" fillId="0" borderId="0" applyAlignment="1" pivotButton="0" quotePrefix="0" xfId="0">
      <alignment wrapText="1"/>
    </xf>
    <xf numFmtId="0" fontId="3" fillId="0" borderId="3" applyAlignment="1" pivotButton="0" quotePrefix="0" xfId="0">
      <alignment horizontal="left" vertical="center" wrapText="1"/>
    </xf>
    <xf numFmtId="0" fontId="3" fillId="7" borderId="4" applyAlignment="1" pivotButton="0" quotePrefix="0" xfId="0">
      <alignment horizontal="left" vertical="center" wrapText="1"/>
    </xf>
    <xf numFmtId="2" fontId="1" fillId="0" borderId="1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30" fillId="0" borderId="0" pivotButton="0" quotePrefix="0" xfId="0"/>
    <xf numFmtId="0" fontId="31" fillId="8" borderId="10" applyAlignment="1" pivotButton="0" quotePrefix="0" xfId="0">
      <alignment horizontal="center"/>
    </xf>
    <xf numFmtId="0" fontId="1" fillId="0" borderId="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bottom"/>
    </xf>
    <xf numFmtId="0" fontId="2" fillId="0" borderId="3" pivotButton="0" quotePrefix="0" xfId="0"/>
    <xf numFmtId="0" fontId="3" fillId="0" borderId="3" applyAlignment="1" pivotButton="0" quotePrefix="0" xfId="0">
      <alignment vertical="bottom"/>
    </xf>
    <xf numFmtId="0" fontId="1" fillId="8" borderId="10" applyAlignment="1" pivotButton="0" quotePrefix="0" xfId="0">
      <alignment horizontal="center"/>
    </xf>
    <xf numFmtId="0" fontId="1" fillId="8" borderId="5" applyAlignment="1" pivotButton="0" quotePrefix="0" xfId="0">
      <alignment vertical="center"/>
    </xf>
    <xf numFmtId="0" fontId="1" fillId="8" borderId="3" applyAlignment="1" pivotButton="0" quotePrefix="0" xfId="0">
      <alignment vertical="center" wrapText="1"/>
    </xf>
    <xf numFmtId="1" fontId="3" fillId="0" borderId="3" applyAlignment="1" pivotButton="0" quotePrefix="0" xfId="0">
      <alignment horizontal="center" vertical="center"/>
    </xf>
    <xf numFmtId="0" fontId="1" fillId="8" borderId="4" applyAlignment="1" pivotButton="0" quotePrefix="0" xfId="0">
      <alignment vertical="center"/>
    </xf>
    <xf numFmtId="1" fontId="3" fillId="0" borderId="4" applyAlignment="1" pivotButton="0" quotePrefix="0" xfId="0">
      <alignment horizontal="center" vertical="center"/>
    </xf>
    <xf numFmtId="0" fontId="20" fillId="7" borderId="0" applyAlignment="1" pivotButton="0" quotePrefix="0" xfId="0">
      <alignment vertical="center"/>
    </xf>
    <xf numFmtId="0" fontId="32" fillId="7" borderId="0" applyAlignment="1" pivotButton="0" quotePrefix="0" xfId="0">
      <alignment horizontal="center" vertical="center"/>
    </xf>
    <xf numFmtId="0" fontId="20" fillId="7" borderId="16" applyAlignment="1" pivotButton="0" quotePrefix="0" xfId="0">
      <alignment vertical="center"/>
    </xf>
    <xf numFmtId="0" fontId="32" fillId="7" borderId="17" applyAlignment="1" pivotButton="0" quotePrefix="0" xfId="0">
      <alignment horizontal="center" vertical="center"/>
    </xf>
    <xf numFmtId="0" fontId="20" fillId="7" borderId="18" applyAlignment="1" pivotButton="0" quotePrefix="0" xfId="0">
      <alignment vertical="center"/>
    </xf>
    <xf numFmtId="0" fontId="1" fillId="7" borderId="19" applyAlignment="1" pivotButton="0" quotePrefix="0" xfId="0">
      <alignment vertical="center"/>
    </xf>
    <xf numFmtId="0" fontId="1" fillId="5" borderId="20" applyAlignment="1" pivotButton="0" quotePrefix="0" xfId="0">
      <alignment horizontal="center" vertical="center"/>
    </xf>
    <xf numFmtId="0" fontId="1" fillId="5" borderId="21" applyAlignment="1" pivotButton="0" quotePrefix="0" xfId="0">
      <alignment horizontal="center" vertical="center"/>
    </xf>
    <xf numFmtId="0" fontId="20" fillId="7" borderId="22" applyAlignment="1" pivotButton="0" quotePrefix="0" xfId="0">
      <alignment vertical="center"/>
    </xf>
    <xf numFmtId="0" fontId="1" fillId="7" borderId="23" applyAlignment="1" pivotButton="0" quotePrefix="0" xfId="0">
      <alignment vertical="center"/>
    </xf>
    <xf numFmtId="0" fontId="1" fillId="5" borderId="24" applyAlignment="1" pivotButton="0" quotePrefix="0" xfId="0">
      <alignment horizontal="center" vertical="center"/>
    </xf>
    <xf numFmtId="0" fontId="1" fillId="5" borderId="25" applyAlignment="1" pivotButton="0" quotePrefix="0" xfId="0">
      <alignment horizontal="center" vertical="center"/>
    </xf>
    <xf numFmtId="0" fontId="1" fillId="7" borderId="26" applyAlignment="1" pivotButton="0" quotePrefix="0" xfId="0">
      <alignment vertical="center"/>
    </xf>
    <xf numFmtId="0" fontId="20" fillId="5" borderId="27" applyAlignment="1" pivotButton="0" quotePrefix="0" xfId="0">
      <alignment vertical="center"/>
    </xf>
    <xf numFmtId="4" fontId="20" fillId="5" borderId="28" applyAlignment="1" pivotButton="0" quotePrefix="0" xfId="0">
      <alignment vertical="center"/>
    </xf>
    <xf numFmtId="0" fontId="3" fillId="7" borderId="14" applyAlignment="1" pivotButton="0" quotePrefix="0" xfId="0">
      <alignment vertical="center"/>
    </xf>
    <xf numFmtId="165" fontId="3" fillId="5" borderId="22" applyAlignment="1" pivotButton="0" quotePrefix="0" xfId="0">
      <alignment horizontal="center" vertical="center"/>
    </xf>
    <xf numFmtId="165" fontId="3" fillId="5" borderId="16" applyAlignment="1" pivotButton="0" quotePrefix="0" xfId="0">
      <alignment horizontal="center" vertical="center"/>
    </xf>
    <xf numFmtId="165" fontId="3" fillId="5" borderId="29" applyAlignment="1" pivotButton="0" quotePrefix="0" xfId="0">
      <alignment horizontal="center" vertical="center"/>
    </xf>
    <xf numFmtId="0" fontId="33" fillId="7" borderId="22" applyAlignment="1" pivotButton="0" quotePrefix="0" xfId="0">
      <alignment vertical="center"/>
    </xf>
    <xf numFmtId="0" fontId="34" fillId="0" borderId="14" applyAlignment="1" pivotButton="0" quotePrefix="0" xfId="0">
      <alignment vertical="center"/>
    </xf>
    <xf numFmtId="165" fontId="34" fillId="5" borderId="16" applyAlignment="1" pivotButton="0" quotePrefix="0" xfId="0">
      <alignment horizontal="center" vertical="center"/>
    </xf>
    <xf numFmtId="165" fontId="34" fillId="5" borderId="16" applyAlignment="1" pivotButton="0" quotePrefix="0" xfId="0">
      <alignment horizontal="center" vertical="center"/>
    </xf>
    <xf numFmtId="165" fontId="34" fillId="5" borderId="29" applyAlignment="1" pivotButton="0" quotePrefix="0" xfId="0">
      <alignment horizontal="center" vertical="center"/>
    </xf>
    <xf numFmtId="1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3" fillId="7" borderId="30" applyAlignment="1" pivotButton="0" quotePrefix="0" xfId="0">
      <alignment vertical="center"/>
    </xf>
    <xf numFmtId="165" fontId="3" fillId="5" borderId="16" applyAlignment="1" pivotButton="0" quotePrefix="0" xfId="0">
      <alignment horizontal="center" vertical="center"/>
    </xf>
    <xf numFmtId="0" fontId="1" fillId="7" borderId="30" applyAlignment="1" pivotButton="0" quotePrefix="0" xfId="0">
      <alignment vertical="center"/>
    </xf>
    <xf numFmtId="165" fontId="1" fillId="5" borderId="31" applyAlignment="1" pivotButton="0" quotePrefix="0" xfId="0">
      <alignment horizontal="center" vertical="center"/>
    </xf>
    <xf numFmtId="165" fontId="1" fillId="5" borderId="32" applyAlignment="1" pivotButton="0" quotePrefix="0" xfId="0">
      <alignment horizontal="center" vertical="center"/>
    </xf>
    <xf numFmtId="0" fontId="30" fillId="7" borderId="30" applyAlignment="1" pivotButton="0" quotePrefix="0" xfId="0">
      <alignment vertical="center"/>
    </xf>
    <xf numFmtId="165" fontId="35" fillId="5" borderId="16" applyAlignment="1" pivotButton="0" quotePrefix="0" xfId="0">
      <alignment vertical="center"/>
    </xf>
    <xf numFmtId="10" fontId="30" fillId="5" borderId="16" applyAlignment="1" pivotButton="0" quotePrefix="0" xfId="0">
      <alignment horizontal="center" vertical="center"/>
    </xf>
    <xf numFmtId="10" fontId="30" fillId="5" borderId="29" applyAlignment="1" pivotButton="0" quotePrefix="0" xfId="0">
      <alignment horizontal="center" vertical="center"/>
    </xf>
    <xf numFmtId="0" fontId="20" fillId="7" borderId="30" applyAlignment="1" pivotButton="0" quotePrefix="0" xfId="0">
      <alignment vertical="center"/>
    </xf>
    <xf numFmtId="165" fontId="20" fillId="5" borderId="16" applyAlignment="1" pivotButton="0" quotePrefix="0" xfId="0">
      <alignment vertical="center"/>
    </xf>
    <xf numFmtId="164" fontId="20" fillId="5" borderId="16" applyAlignment="1" pivotButton="0" quotePrefix="0" xfId="0">
      <alignment vertical="center"/>
    </xf>
    <xf numFmtId="164" fontId="20" fillId="5" borderId="29" applyAlignment="1" pivotButton="0" quotePrefix="0" xfId="0">
      <alignment vertical="center"/>
    </xf>
    <xf numFmtId="10" fontId="36" fillId="5" borderId="16" applyAlignment="1" pivotButton="0" quotePrefix="0" xfId="0">
      <alignment horizontal="center" vertical="center"/>
    </xf>
    <xf numFmtId="2" fontId="20" fillId="5" borderId="16" applyAlignment="1" pivotButton="0" quotePrefix="0" xfId="0">
      <alignment vertical="center"/>
    </xf>
    <xf numFmtId="2" fontId="20" fillId="5" borderId="29" applyAlignment="1" pivotButton="0" quotePrefix="0" xfId="0">
      <alignment vertical="center"/>
    </xf>
    <xf numFmtId="2" fontId="20" fillId="5" borderId="17" applyAlignment="1" pivotButton="0" quotePrefix="0" xfId="0">
      <alignment vertical="center"/>
    </xf>
    <xf numFmtId="165" fontId="3" fillId="5" borderId="0" applyAlignment="1" pivotButton="0" quotePrefix="0" xfId="0">
      <alignment horizontal="center" vertical="center"/>
    </xf>
    <xf numFmtId="165" fontId="3" fillId="5" borderId="15" applyAlignment="1" pivotButton="0" quotePrefix="0" xfId="0">
      <alignment horizontal="center" vertical="center"/>
    </xf>
    <xf numFmtId="0" fontId="37" fillId="0" borderId="0" applyAlignment="1" pivotButton="0" quotePrefix="0" xfId="0">
      <alignment vertical="center"/>
    </xf>
    <xf numFmtId="10" fontId="38" fillId="7" borderId="0" applyAlignment="1" pivotButton="0" quotePrefix="0" xfId="0">
      <alignment vertical="center"/>
    </xf>
    <xf numFmtId="0" fontId="36" fillId="0" borderId="14" applyAlignment="1" pivotButton="0" quotePrefix="0" xfId="0">
      <alignment vertical="center"/>
    </xf>
    <xf numFmtId="10" fontId="38" fillId="7" borderId="22" applyAlignment="1" pivotButton="0" quotePrefix="0" xfId="0">
      <alignment vertical="center"/>
    </xf>
    <xf numFmtId="0" fontId="3" fillId="0" borderId="14" applyAlignment="1" pivotButton="0" quotePrefix="0" xfId="0">
      <alignment vertical="center"/>
    </xf>
    <xf numFmtId="0" fontId="21" fillId="7" borderId="14" applyAlignment="1" pivotButton="0" quotePrefix="0" xfId="0">
      <alignment vertical="center"/>
    </xf>
    <xf numFmtId="0" fontId="1" fillId="7" borderId="14" applyAlignment="1" pivotButton="0" quotePrefix="0" xfId="0">
      <alignment vertical="center"/>
    </xf>
    <xf numFmtId="164" fontId="1" fillId="5" borderId="12" applyAlignment="1" pivotButton="0" quotePrefix="0" xfId="0">
      <alignment horizontal="center" vertical="center"/>
    </xf>
    <xf numFmtId="164" fontId="1" fillId="5" borderId="13" applyAlignment="1" pivotButton="0" quotePrefix="0" xfId="0">
      <alignment horizontal="center" vertical="center"/>
    </xf>
    <xf numFmtId="10" fontId="20" fillId="7" borderId="22" applyAlignment="1" pivotButton="0" quotePrefix="0" xfId="0">
      <alignment vertical="center"/>
    </xf>
    <xf numFmtId="165" fontId="1" fillId="5" borderId="33" applyAlignment="1" pivotButton="0" quotePrefix="0" xfId="0">
      <alignment horizontal="center" vertical="center"/>
    </xf>
    <xf numFmtId="165" fontId="1" fillId="5" borderId="34" applyAlignment="1" pivotButton="0" quotePrefix="0" xfId="0">
      <alignment horizontal="center" vertical="center"/>
    </xf>
    <xf numFmtId="2" fontId="20" fillId="7" borderId="22" applyAlignment="1" pivotButton="0" quotePrefix="0" xfId="0">
      <alignment vertical="center"/>
    </xf>
    <xf numFmtId="10" fontId="20" fillId="5" borderId="16" applyAlignment="1" pivotButton="0" quotePrefix="0" xfId="0">
      <alignment vertical="center"/>
    </xf>
    <xf numFmtId="10" fontId="20" fillId="5" borderId="29" applyAlignment="1" pivotButton="0" quotePrefix="0" xfId="0">
      <alignment vertical="center"/>
    </xf>
    <xf numFmtId="2" fontId="3" fillId="5" borderId="16" applyAlignment="1" pivotButton="0" quotePrefix="0" xfId="0">
      <alignment horizontal="center" vertical="center"/>
    </xf>
    <xf numFmtId="2" fontId="3" fillId="5" borderId="16" applyAlignment="1" pivotButton="0" quotePrefix="0" xfId="0">
      <alignment horizontal="center" vertical="center"/>
    </xf>
    <xf numFmtId="2" fontId="3" fillId="5" borderId="29" applyAlignment="1" pivotButton="0" quotePrefix="0" xfId="0">
      <alignment horizontal="center" vertical="center"/>
    </xf>
    <xf numFmtId="0" fontId="20" fillId="7" borderId="35" applyAlignment="1" pivotButton="0" quotePrefix="0" xfId="0">
      <alignment vertical="center"/>
    </xf>
    <xf numFmtId="2" fontId="20" fillId="5" borderId="36" applyAlignment="1" pivotButton="0" quotePrefix="0" xfId="0">
      <alignment vertical="center"/>
    </xf>
    <xf numFmtId="2" fontId="20" fillId="5" borderId="37" applyAlignment="1" pivotButton="0" quotePrefix="0" xfId="0">
      <alignment vertical="center"/>
    </xf>
    <xf numFmtId="0" fontId="20" fillId="7" borderId="24" applyAlignment="1" pivotButton="0" quotePrefix="0" xfId="0">
      <alignment vertical="center"/>
    </xf>
    <xf numFmtId="167" fontId="20" fillId="7" borderId="24" applyAlignment="1" pivotButton="0" quotePrefix="0" xfId="0">
      <alignment vertical="center"/>
    </xf>
    <xf numFmtId="10" fontId="20" fillId="7" borderId="16" applyAlignment="1" pivotButton="0" quotePrefix="0" xfId="0">
      <alignment vertical="center"/>
    </xf>
    <xf numFmtId="0" fontId="22" fillId="0" borderId="10" pivotButton="0" quotePrefix="0" xfId="0"/>
    <xf numFmtId="0" fontId="22" fillId="0" borderId="10" applyAlignment="1" pivotButton="0" quotePrefix="0" xfId="0">
      <alignment horizontal="center"/>
    </xf>
    <xf numFmtId="0" fontId="39" fillId="0" borderId="0" pivotButton="0" quotePrefix="0" xfId="0"/>
    <xf numFmtId="9" fontId="40" fillId="0" borderId="5" applyAlignment="1" pivotButton="0" quotePrefix="0" xfId="0">
      <alignment horizontal="center"/>
    </xf>
    <xf numFmtId="0" fontId="41" fillId="0" borderId="5" applyAlignment="1" pivotButton="0" quotePrefix="0" xfId="0">
      <alignment horizontal="center"/>
    </xf>
    <xf numFmtId="0" fontId="40" fillId="0" borderId="5" applyAlignment="1" pivotButton="0" quotePrefix="0" xfId="0">
      <alignment horizontal="center"/>
    </xf>
    <xf numFmtId="0" fontId="41" fillId="0" borderId="3" applyAlignment="1" pivotButton="0" quotePrefix="0" xfId="0">
      <alignment horizontal="center"/>
    </xf>
    <xf numFmtId="0" fontId="40" fillId="0" borderId="3" applyAlignment="1" pivotButton="0" quotePrefix="0" xfId="0">
      <alignment horizontal="center"/>
    </xf>
    <xf numFmtId="0" fontId="40" fillId="0" borderId="4" applyAlignment="1" pivotButton="0" quotePrefix="0" xfId="0">
      <alignment horizontal="center"/>
    </xf>
    <xf numFmtId="0" fontId="40" fillId="0" borderId="0" applyAlignment="1" pivotButton="0" quotePrefix="0" xfId="0">
      <alignment horizontal="center"/>
    </xf>
    <xf numFmtId="0" fontId="30" fillId="0" borderId="0" pivotButton="0" quotePrefix="0" xfId="0"/>
    <xf numFmtId="10" fontId="40" fillId="0" borderId="10" applyAlignment="1" pivotButton="0" quotePrefix="0" xfId="0">
      <alignment horizontal="center"/>
    </xf>
    <xf numFmtId="9" fontId="40" fillId="0" borderId="10" applyAlignment="1" pivotButton="0" quotePrefix="0" xfId="0">
      <alignment horizontal="center"/>
    </xf>
    <xf numFmtId="0" fontId="41" fillId="0" borderId="10" applyAlignment="1" pivotButton="0" quotePrefix="0" xfId="0">
      <alignment horizontal="center"/>
    </xf>
    <xf numFmtId="0" fontId="40" fillId="0" borderId="10" applyAlignment="1" pivotButton="0" quotePrefix="0" xfId="0">
      <alignment horizontal="center"/>
    </xf>
    <xf numFmtId="10" fontId="40" fillId="0" borderId="5" applyAlignment="1" pivotButton="0" quotePrefix="0" xfId="0">
      <alignment horizontal="center"/>
    </xf>
    <xf numFmtId="0" fontId="41" fillId="0" borderId="4" applyAlignment="1" pivotButton="0" quotePrefix="0" xfId="0">
      <alignment horizontal="center"/>
    </xf>
    <xf numFmtId="0" fontId="40" fillId="0" borderId="3" applyAlignment="1" pivotButton="0" quotePrefix="0" xfId="0">
      <alignment horizontal="center"/>
    </xf>
    <xf numFmtId="9" fontId="40" fillId="0" borderId="3" applyAlignment="1" pivotButton="0" quotePrefix="0" xfId="0">
      <alignment horizontal="center"/>
    </xf>
    <xf numFmtId="10" fontId="40" fillId="0" borderId="3" applyAlignment="1" pivotButton="0" quotePrefix="0" xfId="0">
      <alignment horizontal="center"/>
    </xf>
    <xf numFmtId="168" fontId="3" fillId="0" borderId="0" pivotButton="0" quotePrefix="0" xfId="0"/>
    <xf numFmtId="0" fontId="3" fillId="7" borderId="1" pivotButton="0" quotePrefix="0" xfId="0"/>
    <xf numFmtId="164" fontId="1" fillId="5" borderId="1" applyAlignment="1" pivotButton="0" quotePrefix="0" xfId="0">
      <alignment horizontal="center"/>
    </xf>
    <xf numFmtId="164" fontId="1" fillId="5" borderId="7" applyAlignment="1" pivotButton="0" quotePrefix="0" xfId="0">
      <alignment horizontal="center"/>
    </xf>
    <xf numFmtId="0" fontId="3" fillId="7" borderId="7" pivotButton="0" quotePrefix="0" xfId="0"/>
    <xf numFmtId="4" fontId="3" fillId="5" borderId="38" applyAlignment="1" pivotButton="0" quotePrefix="0" xfId="0">
      <alignment horizontal="center"/>
    </xf>
    <xf numFmtId="168" fontId="3" fillId="5" borderId="39" applyAlignment="1" pivotButton="0" quotePrefix="0" xfId="0">
      <alignment horizontal="center"/>
    </xf>
    <xf numFmtId="165" fontId="3" fillId="5" borderId="38" applyAlignment="1" pivotButton="0" quotePrefix="0" xfId="0">
      <alignment horizontal="center"/>
    </xf>
    <xf numFmtId="168" fontId="3" fillId="5" borderId="40" applyAlignment="1" pivotButton="0" quotePrefix="0" xfId="0">
      <alignment horizontal="center"/>
    </xf>
    <xf numFmtId="165" fontId="3" fillId="5" borderId="7" applyAlignment="1" pivotButton="0" quotePrefix="0" xfId="0">
      <alignment horizontal="center"/>
    </xf>
    <xf numFmtId="168" fontId="3" fillId="5" borderId="8" applyAlignment="1" pivotButton="0" quotePrefix="0" xfId="0">
      <alignment horizontal="center"/>
    </xf>
    <xf numFmtId="169" fontId="3" fillId="5" borderId="9" applyAlignment="1" pivotButton="0" quotePrefix="0" xfId="0">
      <alignment horizontal="center"/>
    </xf>
    <xf numFmtId="0" fontId="42" fillId="0" borderId="14" pivotButton="0" quotePrefix="0" xfId="0"/>
    <xf numFmtId="4" fontId="42" fillId="5" borderId="30" applyAlignment="1" pivotButton="0" quotePrefix="0" xfId="0">
      <alignment horizontal="center"/>
    </xf>
    <xf numFmtId="168" fontId="42" fillId="5" borderId="29" applyAlignment="1" pivotButton="0" quotePrefix="0" xfId="0">
      <alignment horizontal="center"/>
    </xf>
    <xf numFmtId="165" fontId="42" fillId="5" borderId="30" applyAlignment="1" pivotButton="0" quotePrefix="0" xfId="0">
      <alignment horizontal="center"/>
    </xf>
    <xf numFmtId="168" fontId="42" fillId="5" borderId="18" applyAlignment="1" pivotButton="0" quotePrefix="0" xfId="0">
      <alignment horizontal="center"/>
    </xf>
    <xf numFmtId="165" fontId="42" fillId="5" borderId="14" applyAlignment="1" pivotButton="0" quotePrefix="0" xfId="0">
      <alignment horizontal="center"/>
    </xf>
    <xf numFmtId="168" fontId="42" fillId="5" borderId="15" applyAlignment="1" pivotButton="0" quotePrefix="0" xfId="0">
      <alignment horizontal="center"/>
    </xf>
    <xf numFmtId="169" fontId="42" fillId="5" borderId="0" applyAlignment="1" pivotButton="0" quotePrefix="0" xfId="0">
      <alignment horizontal="center"/>
    </xf>
    <xf numFmtId="165" fontId="42" fillId="5" borderId="30" applyAlignment="1" pivotButton="0" quotePrefix="0" xfId="0">
      <alignment horizontal="center"/>
    </xf>
    <xf numFmtId="0" fontId="42" fillId="0" borderId="14" applyAlignment="1" pivotButton="0" quotePrefix="0" xfId="0">
      <alignment vertical="bottom"/>
    </xf>
    <xf numFmtId="4" fontId="42" fillId="5" borderId="30" applyAlignment="1" pivotButton="0" quotePrefix="0" xfId="0">
      <alignment horizontal="center"/>
    </xf>
    <xf numFmtId="0" fontId="42" fillId="0" borderId="11" pivotButton="0" quotePrefix="0" xfId="0"/>
    <xf numFmtId="4" fontId="42" fillId="5" borderId="35" applyAlignment="1" pivotButton="0" quotePrefix="0" xfId="0">
      <alignment horizontal="center"/>
    </xf>
    <xf numFmtId="168" fontId="42" fillId="5" borderId="37" applyAlignment="1" pivotButton="0" quotePrefix="0" xfId="0">
      <alignment horizontal="center"/>
    </xf>
    <xf numFmtId="165" fontId="42" fillId="5" borderId="35" applyAlignment="1" pivotButton="0" quotePrefix="0" xfId="0">
      <alignment horizontal="center"/>
    </xf>
    <xf numFmtId="168" fontId="42" fillId="5" borderId="37" applyAlignment="1" pivotButton="0" quotePrefix="0" xfId="0">
      <alignment horizontal="center"/>
    </xf>
    <xf numFmtId="168" fontId="42" fillId="5" borderId="41" applyAlignment="1" pivotButton="0" quotePrefix="0" xfId="0">
      <alignment horizontal="center"/>
    </xf>
    <xf numFmtId="165" fontId="42" fillId="5" borderId="11" applyAlignment="1" pivotButton="0" quotePrefix="0" xfId="0">
      <alignment horizontal="center"/>
    </xf>
    <xf numFmtId="168" fontId="42" fillId="5" borderId="13" applyAlignment="1" pivotButton="0" quotePrefix="0" xfId="0">
      <alignment horizontal="center"/>
    </xf>
    <xf numFmtId="169" fontId="42" fillId="5" borderId="12" applyAlignment="1" pivotButton="0" quotePrefix="0" xfId="0">
      <alignment horizontal="center"/>
    </xf>
    <xf numFmtId="168" fontId="3" fillId="0" borderId="3" applyAlignment="1" pivotButton="0" quotePrefix="0" xfId="0">
      <alignment horizontal="center"/>
    </xf>
    <xf numFmtId="169" fontId="3" fillId="0" borderId="3" applyAlignment="1" pivotButton="0" quotePrefix="0" xfId="0">
      <alignment horizontal="center"/>
    </xf>
    <xf numFmtId="168" fontId="3" fillId="0" borderId="4" applyAlignment="1" pivotButton="0" quotePrefix="0" xfId="0">
      <alignment horizontal="center"/>
    </xf>
    <xf numFmtId="169" fontId="3" fillId="0" borderId="4" applyAlignment="1" pivotButton="0" quotePrefix="0" xfId="0">
      <alignment horizontal="center"/>
    </xf>
    <xf numFmtId="164" fontId="1" fillId="5" borderId="5" applyAlignment="1" pivotButton="0" quotePrefix="0" xfId="0">
      <alignment horizontal="center"/>
    </xf>
    <xf numFmtId="0" fontId="3" fillId="0" borderId="7" applyAlignment="1" pivotButton="0" quotePrefix="0" xfId="0">
      <alignment horizontal="left"/>
    </xf>
    <xf numFmtId="168" fontId="3" fillId="0" borderId="5" applyAlignment="1" pivotButton="0" quotePrefix="0" xfId="0">
      <alignment horizontal="center"/>
    </xf>
    <xf numFmtId="4" fontId="3" fillId="0" borderId="0" pivotButton="0" quotePrefix="0" xfId="0"/>
    <xf numFmtId="4" fontId="3" fillId="0" borderId="0" pivotButton="0" quotePrefix="0" xfId="0"/>
    <xf numFmtId="0" fontId="3" fillId="0" borderId="14" applyAlignment="1" pivotButton="0" quotePrefix="0" xfId="0">
      <alignment horizontal="left"/>
    </xf>
    <xf numFmtId="0" fontId="3" fillId="0" borderId="11" applyAlignment="1" pivotButton="0" quotePrefix="0" xfId="0">
      <alignment horizontal="left"/>
    </xf>
    <xf numFmtId="0" fontId="1" fillId="0" borderId="10" pivotButton="0" quotePrefix="0" xfId="0"/>
    <xf numFmtId="168" fontId="1" fillId="0" borderId="10" applyAlignment="1" pivotButton="0" quotePrefix="0" xfId="0">
      <alignment horizontal="center"/>
    </xf>
    <xf numFmtId="0" fontId="1" fillId="0" borderId="4" pivotButton="0" quotePrefix="0" xfId="0"/>
    <xf numFmtId="0" fontId="43" fillId="0" borderId="0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/>
    </xf>
    <xf numFmtId="0" fontId="1" fillId="9" borderId="5" applyAlignment="1" pivotButton="0" quotePrefix="0" xfId="0">
      <alignment horizontal="right" vertical="center"/>
    </xf>
    <xf numFmtId="0" fontId="1" fillId="9" borderId="10" applyAlignment="1" pivotButton="0" quotePrefix="0" xfId="0">
      <alignment horizontal="right" vertical="center"/>
    </xf>
    <xf numFmtId="0" fontId="1" fillId="0" borderId="10" applyAlignment="1" pivotButton="0" quotePrefix="0" xfId="0">
      <alignment horizontal="right" vertical="center"/>
    </xf>
    <xf numFmtId="0" fontId="1" fillId="0" borderId="0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44" fillId="0" borderId="5" applyAlignment="1" pivotButton="0" quotePrefix="0" xfId="0">
      <alignment horizontal="center" vertical="center" wrapText="1"/>
    </xf>
    <xf numFmtId="0" fontId="1" fillId="9" borderId="5" applyAlignment="1" pivotButton="0" quotePrefix="0" xfId="0">
      <alignment horizontal="center" vertical="center"/>
    </xf>
    <xf numFmtId="1" fontId="1" fillId="9" borderId="8" applyAlignment="1" pivotButton="0" quotePrefix="0" xfId="0">
      <alignment horizontal="center" vertical="center"/>
    </xf>
    <xf numFmtId="164" fontId="1" fillId="0" borderId="0" applyAlignment="1" pivotButton="0" quotePrefix="0" xfId="0">
      <alignment vertical="center"/>
    </xf>
    <xf numFmtId="0" fontId="42" fillId="0" borderId="14" applyAlignment="1" pivotButton="0" quotePrefix="0" xfId="0">
      <alignment vertical="center"/>
    </xf>
    <xf numFmtId="0" fontId="3" fillId="9" borderId="3" applyAlignment="1" pivotButton="0" quotePrefix="0" xfId="0">
      <alignment horizontal="center" vertical="center"/>
    </xf>
    <xf numFmtId="2" fontId="3" fillId="9" borderId="15" applyAlignment="1" pivotButton="0" quotePrefix="0" xfId="0">
      <alignment horizontal="center" vertical="center"/>
    </xf>
    <xf numFmtId="4" fontId="3" fillId="0" borderId="3" applyAlignment="1" pivotButton="0" quotePrefix="0" xfId="0">
      <alignment horizontal="center" vertical="center"/>
    </xf>
    <xf numFmtId="4" fontId="3" fillId="9" borderId="3" applyAlignment="1" pivotButton="0" quotePrefix="0" xfId="0">
      <alignment horizontal="center" vertical="center"/>
    </xf>
    <xf numFmtId="168" fontId="3" fillId="0" borderId="0" applyAlignment="1" pivotButton="0" quotePrefix="0" xfId="0">
      <alignment vertical="center"/>
    </xf>
    <xf numFmtId="0" fontId="42" fillId="0" borderId="11" applyAlignment="1" pivotButton="0" quotePrefix="0" xfId="0">
      <alignment vertical="center"/>
    </xf>
    <xf numFmtId="0" fontId="3" fillId="9" borderId="4" applyAlignment="1" pivotButton="0" quotePrefix="0" xfId="0">
      <alignment horizontal="center" vertical="center"/>
    </xf>
    <xf numFmtId="2" fontId="3" fillId="9" borderId="13" applyAlignment="1" pivotButton="0" quotePrefix="0" xfId="0">
      <alignment horizontal="center" vertical="center"/>
    </xf>
    <xf numFmtId="4" fontId="3" fillId="0" borderId="4" applyAlignment="1" pivotButton="0" quotePrefix="0" xfId="0">
      <alignment horizontal="center" vertical="center"/>
    </xf>
    <xf numFmtId="4" fontId="3" fillId="9" borderId="4" applyAlignment="1" pivotButton="0" quotePrefix="0" xfId="0">
      <alignment horizontal="center" vertical="center"/>
    </xf>
    <xf numFmtId="0" fontId="1" fillId="0" borderId="3" applyAlignment="1" pivotButton="0" quotePrefix="0" xfId="0">
      <alignment vertical="center"/>
    </xf>
    <xf numFmtId="0" fontId="45" fillId="0" borderId="3" applyAlignment="1" pivotButton="0" quotePrefix="0" xfId="0">
      <alignment horizontal="center" vertical="center" wrapText="1"/>
    </xf>
    <xf numFmtId="0" fontId="1" fillId="9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3" fillId="9" borderId="3" applyAlignment="1" pivotButton="0" quotePrefix="0" xfId="0">
      <alignment horizontal="center" vertical="center"/>
    </xf>
    <xf numFmtId="2" fontId="3" fillId="9" borderId="3" applyAlignment="1" pivotButton="0" quotePrefix="0" xfId="0">
      <alignment horizontal="center" vertical="center"/>
    </xf>
    <xf numFmtId="0" fontId="3" fillId="9" borderId="4" applyAlignment="1" pivotButton="0" quotePrefix="0" xfId="0">
      <alignment horizontal="center" vertical="center"/>
    </xf>
    <xf numFmtId="0" fontId="1" fillId="0" borderId="5" applyAlignment="1" pivotButton="0" quotePrefix="0" xfId="0">
      <alignment vertical="center"/>
    </xf>
    <xf numFmtId="0" fontId="45" fillId="0" borderId="5" applyAlignment="1" pivotButton="0" quotePrefix="0" xfId="0">
      <alignment horizontal="center" vertical="center" wrapText="1"/>
    </xf>
    <xf numFmtId="2" fontId="1" fillId="9" borderId="5" applyAlignment="1" pivotButton="0" quotePrefix="0" xfId="0">
      <alignment horizontal="center" vertical="center"/>
    </xf>
    <xf numFmtId="2" fontId="1" fillId="0" borderId="5" applyAlignment="1" pivotButton="0" quotePrefix="0" xfId="0">
      <alignment horizontal="center" vertical="center"/>
    </xf>
    <xf numFmtId="2" fontId="3" fillId="9" borderId="4" applyAlignment="1" pivotButton="0" quotePrefix="0" xfId="0">
      <alignment horizontal="center" vertical="center"/>
    </xf>
    <xf numFmtId="0" fontId="44" fillId="0" borderId="5" applyAlignment="1" pivotButton="0" quotePrefix="0" xfId="0">
      <alignment horizontal="center" vertical="center" wrapText="1"/>
    </xf>
    <xf numFmtId="2" fontId="3" fillId="0" borderId="14" applyAlignment="1" pivotButton="0" quotePrefix="0" xfId="0">
      <alignment horizontal="center" vertical="center"/>
    </xf>
    <xf numFmtId="2" fontId="3" fillId="0" borderId="11" applyAlignment="1" pivotButton="0" quotePrefix="0" xfId="0">
      <alignment horizontal="center" vertical="center"/>
    </xf>
    <xf numFmtId="0" fontId="1" fillId="9" borderId="10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 vertical="center"/>
    </xf>
    <xf numFmtId="1" fontId="3" fillId="0" borderId="5" applyAlignment="1" pivotButton="0" quotePrefix="0" xfId="0">
      <alignment horizontal="center" vertical="center"/>
    </xf>
    <xf numFmtId="164" fontId="3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left" vertical="center"/>
    </xf>
    <xf numFmtId="3" fontId="3" fillId="0" borderId="0" applyAlignment="1" pivotButton="0" quotePrefix="0" xfId="0">
      <alignment vertical="center"/>
    </xf>
    <xf numFmtId="3" fontId="3" fillId="0" borderId="4" applyAlignment="1" pivotButton="0" quotePrefix="0" xfId="0">
      <alignment horizontal="left" vertical="center"/>
    </xf>
    <xf numFmtId="3" fontId="3" fillId="0" borderId="4" applyAlignment="1" pivotButton="0" quotePrefix="0" xfId="0">
      <alignment horizontal="center" vertical="center"/>
    </xf>
    <xf numFmtId="3" fontId="8" fillId="0" borderId="0" applyAlignment="1" pivotButton="0" quotePrefix="0" xfId="0">
      <alignment vertical="center"/>
    </xf>
    <xf numFmtId="164" fontId="1" fillId="5" borderId="7" applyAlignment="1" pivotButton="0" quotePrefix="0" xfId="0">
      <alignment horizontal="center" vertical="center"/>
    </xf>
    <xf numFmtId="164" fontId="1" fillId="0" borderId="14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4" fontId="3" fillId="0" borderId="3" applyAlignment="1" pivotButton="0" quotePrefix="0" xfId="0">
      <alignment horizontal="center" vertical="center"/>
    </xf>
    <xf numFmtId="165" fontId="3" fillId="0" borderId="3" applyAlignment="1" pivotButton="0" quotePrefix="0" xfId="0">
      <alignment horizontal="center" vertical="center"/>
    </xf>
    <xf numFmtId="169" fontId="3" fillId="0" borderId="14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4" fontId="3" fillId="0" borderId="4" applyAlignment="1" pivotButton="0" quotePrefix="0" xfId="0">
      <alignment horizontal="center" vertical="center"/>
    </xf>
    <xf numFmtId="165" fontId="3" fillId="0" borderId="4" applyAlignment="1" pivotButton="0" quotePrefix="0" xfId="0">
      <alignment horizontal="center" vertical="center"/>
    </xf>
    <xf numFmtId="169" fontId="3" fillId="0" borderId="11" applyAlignment="1" pivotButton="0" quotePrefix="0" xfId="0">
      <alignment horizontal="center" vertical="center"/>
    </xf>
    <xf numFmtId="0" fontId="3" fillId="9" borderId="7" applyAlignment="1" pivotButton="0" quotePrefix="0" xfId="0">
      <alignment horizontal="center" vertical="center"/>
    </xf>
    <xf numFmtId="4" fontId="3" fillId="9" borderId="10" applyAlignment="1" pivotButton="0" quotePrefix="0" xfId="0">
      <alignment horizontal="center" vertical="center"/>
    </xf>
    <xf numFmtId="4" fontId="3" fillId="9" borderId="5" applyAlignment="1" pivotButton="0" quotePrefix="0" xfId="0">
      <alignment horizontal="center" vertical="center"/>
    </xf>
    <xf numFmtId="0" fontId="3" fillId="9" borderId="10" applyAlignment="1" pivotButton="0" quotePrefix="0" xfId="0">
      <alignment horizontal="center" vertical="center"/>
    </xf>
    <xf numFmtId="169" fontId="3" fillId="9" borderId="10" applyAlignment="1" pivotButton="0" quotePrefix="0" xfId="0">
      <alignment horizontal="center" vertical="center"/>
    </xf>
    <xf numFmtId="0" fontId="3" fillId="0" borderId="5" applyAlignment="1" pivotButton="0" quotePrefix="0" xfId="0">
      <alignment vertical="center"/>
    </xf>
    <xf numFmtId="2" fontId="3" fillId="0" borderId="5" applyAlignment="1" pivotButton="0" quotePrefix="0" xfId="0">
      <alignment horizontal="center" vertical="center"/>
    </xf>
    <xf numFmtId="2" fontId="3" fillId="0" borderId="5" applyAlignment="1" pivotButton="0" quotePrefix="0" xfId="0">
      <alignment horizontal="center" vertical="center"/>
    </xf>
    <xf numFmtId="2" fontId="3" fillId="0" borderId="7" applyAlignment="1" pivotButton="0" quotePrefix="0" xfId="0">
      <alignment horizontal="center" vertical="center"/>
    </xf>
    <xf numFmtId="0" fontId="3" fillId="0" borderId="3" applyAlignment="1" pivotButton="0" quotePrefix="0" xfId="0">
      <alignment vertical="center"/>
    </xf>
    <xf numFmtId="2" fontId="3" fillId="0" borderId="3" applyAlignment="1" pivotButton="0" quotePrefix="0" xfId="0">
      <alignment horizontal="center" vertical="center"/>
    </xf>
    <xf numFmtId="2" fontId="3" fillId="0" borderId="14" applyAlignment="1" pivotButton="0" quotePrefix="0" xfId="0">
      <alignment horizontal="center" vertical="center"/>
    </xf>
    <xf numFmtId="0" fontId="3" fillId="0" borderId="4" applyAlignment="1" pivotButton="0" quotePrefix="0" xfId="0">
      <alignment vertical="center"/>
    </xf>
    <xf numFmtId="0" fontId="3" fillId="0" borderId="10" applyAlignment="1" pivotButton="0" quotePrefix="0" xfId="0">
      <alignment horizontal="right" vertical="center"/>
    </xf>
    <xf numFmtId="2" fontId="3" fillId="0" borderId="10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44" fillId="0" borderId="7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/>
    </xf>
    <xf numFmtId="0" fontId="2" fillId="0" borderId="14" pivotButton="0" quotePrefix="0" xfId="0"/>
    <xf numFmtId="0" fontId="2" fillId="0" borderId="11" pivotButton="0" quotePrefix="0" xfId="0"/>
    <xf numFmtId="4" fontId="1" fillId="0" borderId="5" applyAlignment="1" pivotButton="0" quotePrefix="0" xfId="0">
      <alignment horizontal="center" vertical="center"/>
    </xf>
    <xf numFmtId="1" fontId="3" fillId="0" borderId="4" applyAlignment="1" pivotButton="0" quotePrefix="0" xfId="0">
      <alignment horizontal="center" vertical="center"/>
    </xf>
    <xf numFmtId="1" fontId="1" fillId="9" borderId="5" applyAlignment="1" pivotButton="0" quotePrefix="0" xfId="0">
      <alignment horizontal="center" vertical="center"/>
    </xf>
    <xf numFmtId="1" fontId="3" fillId="9" borderId="3" applyAlignment="1" pivotButton="0" quotePrefix="0" xfId="0">
      <alignment horizontal="center" vertical="center"/>
    </xf>
    <xf numFmtId="1" fontId="3" fillId="9" borderId="4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" fontId="1" fillId="9" borderId="1" applyAlignment="1" pivotButton="0" quotePrefix="0" xfId="0">
      <alignment horizontal="center"/>
    </xf>
    <xf numFmtId="4" fontId="1" fillId="0" borderId="1" applyAlignment="1" pivotButton="0" quotePrefix="0" xfId="0">
      <alignment horizontal="center"/>
    </xf>
    <xf numFmtId="4" fontId="3" fillId="9" borderId="1" applyAlignment="1" pivotButton="0" quotePrefix="0" xfId="0">
      <alignment horizontal="center"/>
    </xf>
    <xf numFmtId="0" fontId="3" fillId="9" borderId="10" applyAlignment="1" pivotButton="0" quotePrefix="0" xfId="0">
      <alignment horizontal="center"/>
    </xf>
    <xf numFmtId="4" fontId="3" fillId="0" borderId="1" applyAlignment="1" pivotButton="0" quotePrefix="0" xfId="0">
      <alignment horizontal="center"/>
    </xf>
    <xf numFmtId="0" fontId="3" fillId="9" borderId="5" applyAlignment="1" pivotButton="0" quotePrefix="0" xfId="0">
      <alignment horizontal="center"/>
    </xf>
    <xf numFmtId="4" fontId="42" fillId="9" borderId="42" applyAlignment="1" pivotButton="0" quotePrefix="0" xfId="0">
      <alignment horizontal="center"/>
    </xf>
    <xf numFmtId="164" fontId="42" fillId="9" borderId="43" applyAlignment="1" pivotButton="0" quotePrefix="0" xfId="0">
      <alignment horizontal="center"/>
    </xf>
    <xf numFmtId="3" fontId="42" fillId="0" borderId="42" applyAlignment="1" pivotButton="0" quotePrefix="0" xfId="0">
      <alignment horizontal="center"/>
    </xf>
    <xf numFmtId="164" fontId="42" fillId="0" borderId="5" applyAlignment="1" pivotButton="0" quotePrefix="0" xfId="0">
      <alignment horizontal="center"/>
    </xf>
    <xf numFmtId="164" fontId="42" fillId="0" borderId="8" applyAlignment="1" pivotButton="0" quotePrefix="0" xfId="0">
      <alignment horizontal="center"/>
    </xf>
    <xf numFmtId="3" fontId="42" fillId="9" borderId="42" applyAlignment="1" pivotButton="0" quotePrefix="0" xfId="0">
      <alignment horizontal="center"/>
    </xf>
    <xf numFmtId="3" fontId="42" fillId="9" borderId="43" applyAlignment="1" pivotButton="0" quotePrefix="0" xfId="0">
      <alignment horizontal="center"/>
    </xf>
    <xf numFmtId="164" fontId="42" fillId="9" borderId="44" applyAlignment="1" pivotButton="0" quotePrefix="0" xfId="0">
      <alignment horizontal="center"/>
    </xf>
    <xf numFmtId="164" fontId="42" fillId="0" borderId="44" applyAlignment="1" pivotButton="0" quotePrefix="0" xfId="0">
      <alignment horizontal="center"/>
    </xf>
    <xf numFmtId="4" fontId="42" fillId="9" borderId="45" applyAlignment="1" pivotButton="0" quotePrefix="0" xfId="0">
      <alignment horizontal="center"/>
    </xf>
    <xf numFmtId="164" fontId="42" fillId="0" borderId="3" applyAlignment="1" pivotButton="0" quotePrefix="0" xfId="0">
      <alignment horizontal="center"/>
    </xf>
    <xf numFmtId="164" fontId="42" fillId="0" borderId="15" applyAlignment="1" pivotButton="0" quotePrefix="0" xfId="0">
      <alignment horizontal="center"/>
    </xf>
    <xf numFmtId="3" fontId="42" fillId="9" borderId="46" applyAlignment="1" pivotButton="0" quotePrefix="0" xfId="0">
      <alignment horizontal="center"/>
    </xf>
    <xf numFmtId="3" fontId="42" fillId="0" borderId="45" applyAlignment="1" pivotButton="0" quotePrefix="0" xfId="0">
      <alignment horizontal="center"/>
    </xf>
    <xf numFmtId="3" fontId="42" fillId="9" borderId="45" applyAlignment="1" pivotButton="0" quotePrefix="0" xfId="0">
      <alignment horizontal="center"/>
    </xf>
    <xf numFmtId="164" fontId="42" fillId="0" borderId="47" applyAlignment="1" pivotButton="0" quotePrefix="0" xfId="0">
      <alignment horizontal="center"/>
    </xf>
    <xf numFmtId="3" fontId="42" fillId="9" borderId="45" applyAlignment="1" pivotButton="0" quotePrefix="0" xfId="0">
      <alignment horizontal="center"/>
    </xf>
    <xf numFmtId="3" fontId="42" fillId="0" borderId="45" applyAlignment="1" pivotButton="0" quotePrefix="0" xfId="0">
      <alignment horizontal="center"/>
    </xf>
    <xf numFmtId="3" fontId="42" fillId="9" borderId="48" applyAlignment="1" pivotButton="0" quotePrefix="0" xfId="0">
      <alignment horizontal="center"/>
    </xf>
    <xf numFmtId="164" fontId="42" fillId="9" borderId="4" applyAlignment="1" pivotButton="0" quotePrefix="0" xfId="0">
      <alignment horizontal="center"/>
    </xf>
    <xf numFmtId="3" fontId="42" fillId="0" borderId="48" applyAlignment="1" pivotButton="0" quotePrefix="0" xfId="0">
      <alignment horizontal="center"/>
    </xf>
    <xf numFmtId="164" fontId="42" fillId="0" borderId="4" applyAlignment="1" pivotButton="0" quotePrefix="0" xfId="0">
      <alignment horizontal="center"/>
    </xf>
    <xf numFmtId="164" fontId="1" fillId="0" borderId="1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0" fontId="18" fillId="0" borderId="0" pivotButton="0" quotePrefix="0" xfId="0"/>
    <xf numFmtId="1" fontId="3" fillId="0" borderId="0" pivotButton="0" quotePrefix="0" xfId="0"/>
    <xf numFmtId="164" fontId="3" fillId="0" borderId="0" applyAlignment="1" pivotButton="0" quotePrefix="0" xfId="0">
      <alignment horizontal="center"/>
    </xf>
    <xf numFmtId="2" fontId="3" fillId="0" borderId="10" applyAlignment="1" pivotButton="0" quotePrefix="0" xfId="0">
      <alignment horizontal="center"/>
    </xf>
    <xf numFmtId="2" fontId="1" fillId="5" borderId="10" applyAlignment="1" pivotButton="0" quotePrefix="0" xfId="0">
      <alignment horizontal="center"/>
    </xf>
    <xf numFmtId="2" fontId="1" fillId="5" borderId="10" applyAlignment="1" pivotButton="0" quotePrefix="0" xfId="0">
      <alignment horizontal="center"/>
    </xf>
    <xf numFmtId="10" fontId="3" fillId="0" borderId="15" applyAlignment="1" pivotButton="0" quotePrefix="0" xfId="0">
      <alignment horizontal="center"/>
    </xf>
    <xf numFmtId="1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10" fontId="3" fillId="0" borderId="4" applyAlignment="1" pivotButton="0" quotePrefix="0" xfId="0">
      <alignment horizontal="center"/>
    </xf>
    <xf numFmtId="0" fontId="28" fillId="0" borderId="0" applyAlignment="1" pivotButton="0" quotePrefix="0" xfId="0">
      <alignment vertical="center"/>
    </xf>
    <xf numFmtId="0" fontId="46" fillId="0" borderId="0" applyAlignment="1" pivotButton="0" quotePrefix="0" xfId="0">
      <alignment vertical="center"/>
    </xf>
    <xf numFmtId="0" fontId="47" fillId="0" borderId="0" applyAlignment="1" pivotButton="0" quotePrefix="0" xfId="0">
      <alignment vertical="center"/>
    </xf>
    <xf numFmtId="0" fontId="1" fillId="8" borderId="10" applyAlignment="1" pivotButton="0" quotePrefix="0" xfId="0">
      <alignment horizontal="center" vertical="center"/>
    </xf>
    <xf numFmtId="0" fontId="1" fillId="8" borderId="5" applyAlignment="1" pivotButton="0" quotePrefix="0" xfId="0">
      <alignment horizontal="center" vertical="center"/>
    </xf>
    <xf numFmtId="0" fontId="1" fillId="8" borderId="5" applyAlignment="1" pivotButton="0" quotePrefix="0" xfId="0">
      <alignment horizontal="center" vertical="center" wrapText="1"/>
    </xf>
    <xf numFmtId="4" fontId="28" fillId="0" borderId="0" applyAlignment="1" pivotButton="0" quotePrefix="0" xfId="0">
      <alignment vertical="center"/>
    </xf>
    <xf numFmtId="170" fontId="28" fillId="0" borderId="0" applyAlignment="1" pivotButton="0" quotePrefix="0" xfId="0">
      <alignment vertical="center"/>
    </xf>
    <xf numFmtId="1" fontId="3" fillId="0" borderId="3" applyAlignment="1" pivotButton="0" quotePrefix="0" xfId="0">
      <alignment horizontal="center" vertical="center"/>
    </xf>
    <xf numFmtId="10" fontId="3" fillId="0" borderId="7" applyAlignment="1" pivotButton="0" quotePrefix="0" xfId="0">
      <alignment horizontal="center" vertical="center"/>
    </xf>
    <xf numFmtId="171" fontId="48" fillId="0" borderId="0" pivotButton="0" quotePrefix="0" xfId="0"/>
    <xf numFmtId="1" fontId="3" fillId="0" borderId="3" applyAlignment="1" pivotButton="0" quotePrefix="0" xfId="0">
      <alignment horizontal="center"/>
    </xf>
    <xf numFmtId="10" fontId="3" fillId="0" borderId="14" applyAlignment="1" pivotButton="0" quotePrefix="0" xfId="0">
      <alignment horizontal="center" vertical="center"/>
    </xf>
    <xf numFmtId="1" fontId="3" fillId="0" borderId="4" applyAlignment="1" pivotButton="0" quotePrefix="0" xfId="0">
      <alignment horizontal="center"/>
    </xf>
    <xf numFmtId="10" fontId="3" fillId="0" borderId="11" applyAlignment="1" pivotButton="0" quotePrefix="0" xfId="0">
      <alignment horizontal="center" vertical="center"/>
    </xf>
    <xf numFmtId="2" fontId="3" fillId="0" borderId="4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/>
    </xf>
    <xf numFmtId="1" fontId="3" fillId="0" borderId="0" applyAlignment="1" pivotButton="0" quotePrefix="0" xfId="0">
      <alignment horizontal="center" vertical="center"/>
    </xf>
    <xf numFmtId="1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 wrapText="1"/>
    </xf>
    <xf numFmtId="164" fontId="3" fillId="0" borderId="5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  <xf numFmtId="164" fontId="3" fillId="0" borderId="14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/>
    </xf>
    <xf numFmtId="164" fontId="3" fillId="0" borderId="1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72" fontId="3" fillId="0" borderId="0" applyAlignment="1" pivotButton="0" quotePrefix="0" xfId="0">
      <alignment horizontal="center" vertical="center"/>
    </xf>
    <xf numFmtId="173" fontId="3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vertical="center" wrapText="1"/>
    </xf>
    <xf numFmtId="0" fontId="3" fillId="0" borderId="5" applyAlignment="1" pivotButton="0" quotePrefix="0" xfId="0">
      <alignment horizontal="center" vertical="center" wrapText="1"/>
    </xf>
    <xf numFmtId="0" fontId="30" fillId="0" borderId="0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bottom"/>
    </xf>
    <xf numFmtId="0" fontId="3" fillId="0" borderId="3" applyAlignment="1" pivotButton="0" quotePrefix="0" xfId="0">
      <alignment horizontal="center" vertical="center" wrapText="1"/>
    </xf>
    <xf numFmtId="174" fontId="3" fillId="0" borderId="0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1" fillId="0" borderId="10" applyAlignment="1" pivotButton="0" quotePrefix="0" xfId="0">
      <alignment vertical="center" wrapText="1"/>
    </xf>
    <xf numFmtId="0" fontId="1" fillId="0" borderId="10" applyAlignment="1" pivotButton="0" quotePrefix="0" xfId="0">
      <alignment horizontal="center" vertical="center" wrapText="1"/>
    </xf>
    <xf numFmtId="175" fontId="3" fillId="10" borderId="16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1" fontId="3" fillId="0" borderId="5" applyAlignment="1" pivotButton="0" quotePrefix="0" xfId="0">
      <alignment horizontal="center" vertical="center" wrapText="1"/>
    </xf>
    <xf numFmtId="0" fontId="30" fillId="0" borderId="0" applyAlignment="1" pivotButton="0" quotePrefix="0" xfId="0">
      <alignment vertical="center"/>
    </xf>
    <xf numFmtId="1" fontId="3" fillId="0" borderId="3" applyAlignment="1" pivotButton="0" quotePrefix="0" xfId="0">
      <alignment horizontal="center" vertical="center" wrapText="1"/>
    </xf>
    <xf numFmtId="174" fontId="3" fillId="0" borderId="0" applyAlignment="1" pivotButton="0" quotePrefix="0" xfId="0">
      <alignment horizontal="center" vertical="bottom"/>
    </xf>
    <xf numFmtId="9" fontId="28" fillId="0" borderId="0" applyAlignment="1" pivotButton="0" quotePrefix="0" xfId="0">
      <alignment horizontal="center" vertical="center"/>
    </xf>
    <xf numFmtId="3" fontId="28" fillId="0" borderId="0" applyAlignment="1" pivotButton="0" quotePrefix="0" xfId="0">
      <alignment horizontal="center" vertical="center"/>
    </xf>
    <xf numFmtId="1" fontId="50" fillId="11" borderId="3" applyAlignment="1" pivotButton="0" quotePrefix="0" xfId="0">
      <alignment horizontal="center" vertical="center" wrapText="1"/>
    </xf>
    <xf numFmtId="1" fontId="50" fillId="11" borderId="4" applyAlignment="1" pivotButton="0" quotePrefix="0" xfId="0">
      <alignment horizontal="center" vertical="center" wrapText="1"/>
    </xf>
    <xf numFmtId="0" fontId="1" fillId="0" borderId="10" applyAlignment="1" pivotButton="0" quotePrefix="0" xfId="0">
      <alignment wrapText="1"/>
    </xf>
    <xf numFmtId="1" fontId="1" fillId="0" borderId="0" applyAlignment="1" pivotButton="0" quotePrefix="0" xfId="0">
      <alignment horizontal="center" vertical="bottom"/>
    </xf>
    <xf numFmtId="168" fontId="3" fillId="0" borderId="3" applyAlignment="1" pivotButton="0" quotePrefix="0" xfId="0">
      <alignment horizontal="center" wrapText="1"/>
    </xf>
    <xf numFmtId="168" fontId="3" fillId="0" borderId="0" applyAlignment="1" pivotButton="0" quotePrefix="0" xfId="0">
      <alignment horizontal="center" wrapText="1"/>
    </xf>
    <xf numFmtId="10" fontId="3" fillId="0" borderId="3" applyAlignment="1" pivotButton="0" quotePrefix="0" xfId="0">
      <alignment horizontal="center"/>
    </xf>
    <xf numFmtId="10" fontId="3" fillId="0" borderId="3" applyAlignment="1" pivotButton="0" quotePrefix="0" xfId="0">
      <alignment horizontal="center" vertical="bottom"/>
    </xf>
    <xf numFmtId="168" fontId="3" fillId="0" borderId="4" applyAlignment="1" pivotButton="0" quotePrefix="0" xfId="0">
      <alignment horizontal="center" wrapText="1"/>
    </xf>
    <xf numFmtId="10" fontId="8" fillId="0" borderId="0" pivotButton="0" quotePrefix="0" xfId="0"/>
    <xf numFmtId="0" fontId="3" fillId="0" borderId="0" applyAlignment="1" pivotButton="0" quotePrefix="0" xfId="0">
      <alignment vertical="center" wrapText="1"/>
    </xf>
    <xf numFmtId="1" fontId="1" fillId="0" borderId="10" applyAlignment="1" pivotButton="0" quotePrefix="0" xfId="0">
      <alignment horizontal="center" vertical="center" wrapText="1"/>
    </xf>
    <xf numFmtId="1" fontId="3" fillId="0" borderId="3" applyAlignment="1" pivotButton="0" quotePrefix="0" xfId="0">
      <alignment horizontal="center" vertical="center" wrapText="1"/>
    </xf>
    <xf numFmtId="10" fontId="3" fillId="0" borderId="0" applyAlignment="1" pivotButton="0" quotePrefix="0" xfId="0">
      <alignment horizontal="center" vertical="bottom"/>
    </xf>
    <xf numFmtId="1" fontId="3" fillId="0" borderId="0" applyAlignment="1" pivotButton="0" quotePrefix="0" xfId="0">
      <alignment horizontal="center" vertical="bottom"/>
    </xf>
    <xf numFmtId="0" fontId="3" fillId="0" borderId="4" applyAlignment="1" pivotButton="0" quotePrefix="0" xfId="0">
      <alignment vertical="center" wrapText="1"/>
    </xf>
    <xf numFmtId="1" fontId="3" fillId="0" borderId="4" applyAlignment="1" pivotButton="0" quotePrefix="0" xfId="0">
      <alignment horizontal="center" vertical="center" wrapText="1"/>
    </xf>
    <xf numFmtId="0" fontId="3" fillId="0" borderId="10" applyAlignment="1" pivotButton="0" quotePrefix="0" xfId="0">
      <alignment vertical="center" wrapText="1"/>
    </xf>
    <xf numFmtId="164" fontId="50" fillId="11" borderId="10" applyAlignment="1" pivotButton="0" quotePrefix="0" xfId="0">
      <alignment horizontal="center" vertical="center" wrapText="1"/>
    </xf>
    <xf numFmtId="2" fontId="3" fillId="0" borderId="0" applyAlignment="1" pivotButton="0" quotePrefix="0" xfId="0">
      <alignment horizontal="center" vertical="bottom"/>
    </xf>
    <xf numFmtId="1" fontId="48" fillId="0" borderId="0" pivotButton="0" quotePrefix="0" xfId="0"/>
    <xf numFmtId="0" fontId="28" fillId="0" borderId="0" pivotButton="0" quotePrefix="0" xfId="0"/>
    <xf numFmtId="0" fontId="51" fillId="0" borderId="0" applyAlignment="1" pivotButton="0" quotePrefix="0" xfId="0">
      <alignment horizontal="center"/>
    </xf>
    <xf numFmtId="0" fontId="51" fillId="0" borderId="0" pivotButton="0" quotePrefix="0" xfId="0"/>
    <xf numFmtId="164" fontId="28" fillId="0" borderId="0" applyAlignment="1" pivotButton="0" quotePrefix="0" xfId="0">
      <alignment horizontal="center"/>
    </xf>
    <xf numFmtId="0" fontId="3" fillId="0" borderId="5" applyAlignment="1" pivotButton="0" quotePrefix="0" xfId="0">
      <alignment wrapText="1"/>
    </xf>
    <xf numFmtId="164" fontId="28" fillId="0" borderId="0" applyAlignment="1" pivotButton="0" quotePrefix="0" xfId="0">
      <alignment horizontal="center"/>
    </xf>
    <xf numFmtId="0" fontId="3" fillId="0" borderId="3" applyAlignment="1" pivotButton="0" quotePrefix="0" xfId="0">
      <alignment wrapText="1"/>
    </xf>
    <xf numFmtId="0" fontId="3" fillId="0" borderId="4" applyAlignment="1" pivotButton="0" quotePrefix="0" xfId="0">
      <alignment wrapText="1"/>
    </xf>
    <xf numFmtId="0" fontId="3" fillId="0" borderId="10" applyAlignment="1" pivotButton="0" quotePrefix="0" xfId="0">
      <alignment wrapText="1"/>
    </xf>
    <xf numFmtId="164" fontId="50" fillId="11" borderId="10" applyAlignment="1" pivotButton="0" quotePrefix="0" xfId="0">
      <alignment horizontal="center" wrapText="1"/>
    </xf>
    <xf numFmtId="0" fontId="3" fillId="0" borderId="4" applyAlignment="1" pivotButton="0" quotePrefix="0" xfId="0">
      <alignment wrapText="1"/>
    </xf>
    <xf numFmtId="0" fontId="3" fillId="0" borderId="10" applyAlignment="1" pivotButton="0" quotePrefix="0" xfId="0">
      <alignment wrapText="1"/>
    </xf>
    <xf numFmtId="1" fontId="1" fillId="0" borderId="10" applyAlignment="1" pivotButton="0" quotePrefix="0" xfId="0">
      <alignment horizontal="center" vertical="center" wrapText="1"/>
    </xf>
    <xf numFmtId="1" fontId="28" fillId="0" borderId="0" applyAlignment="1" pivotButton="0" quotePrefix="0" xfId="0">
      <alignment vertical="center"/>
    </xf>
    <xf numFmtId="3" fontId="28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176" fontId="3" fillId="0" borderId="0" applyAlignment="1" pivotButton="0" quotePrefix="0" xfId="0">
      <alignment vertical="center"/>
    </xf>
    <xf numFmtId="0" fontId="51" fillId="0" borderId="0" applyAlignment="1" pivotButton="0" quotePrefix="0" xfId="0">
      <alignment vertical="center"/>
    </xf>
    <xf numFmtId="176" fontId="51" fillId="0" borderId="0" applyAlignment="1" pivotButton="0" quotePrefix="0" xfId="0">
      <alignment vertical="center"/>
    </xf>
    <xf numFmtId="176" fontId="1" fillId="0" borderId="10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164" fontId="3" fillId="0" borderId="1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/>
    </xf>
    <xf numFmtId="164" fontId="48" fillId="0" borderId="0" applyAlignment="1" pivotButton="0" quotePrefix="0" xfId="0">
      <alignment horizontal="center"/>
    </xf>
    <xf numFmtId="164" fontId="48" fillId="0" borderId="0" applyAlignment="1" pivotButton="0" quotePrefix="0" xfId="0">
      <alignment horizontal="center"/>
    </xf>
    <xf numFmtId="0" fontId="1" fillId="0" borderId="7" applyAlignment="1" pivotButton="0" quotePrefix="0" xfId="0">
      <alignment vertical="center"/>
    </xf>
    <xf numFmtId="164" fontId="51" fillId="0" borderId="5" applyAlignment="1" pivotButton="0" quotePrefix="0" xfId="0">
      <alignment horizontal="center" vertical="center"/>
    </xf>
    <xf numFmtId="0" fontId="3" fillId="0" borderId="14" applyAlignment="1" pivotButton="0" quotePrefix="0" xfId="0">
      <alignment vertical="center"/>
    </xf>
    <xf numFmtId="0" fontId="48" fillId="0" borderId="6" pivotButton="0" quotePrefix="0" xfId="0"/>
    <xf numFmtId="164" fontId="48" fillId="0" borderId="6" applyAlignment="1" pivotButton="0" quotePrefix="0" xfId="0">
      <alignment horizontal="center"/>
    </xf>
    <xf numFmtId="164" fontId="1" fillId="0" borderId="14" applyAlignment="1" pivotButton="0" quotePrefix="0" xfId="0">
      <alignment horizontal="center" vertical="center"/>
    </xf>
    <xf numFmtId="164" fontId="1" fillId="0" borderId="3" applyAlignment="1" pivotButton="0" quotePrefix="0" xfId="0">
      <alignment horizontal="center" vertical="center"/>
    </xf>
    <xf numFmtId="0" fontId="3" fillId="0" borderId="11" applyAlignment="1" pivotButton="0" quotePrefix="0" xfId="0">
      <alignment vertical="center"/>
    </xf>
    <xf numFmtId="171" fontId="48" fillId="0" borderId="0" applyAlignment="1" pivotButton="0" quotePrefix="0" xfId="0">
      <alignment horizontal="center"/>
    </xf>
    <xf numFmtId="0" fontId="1" fillId="8" borderId="5" applyAlignment="1" pivotButton="0" quotePrefix="0" xfId="0">
      <alignment horizontal="center" vertical="bottom"/>
    </xf>
    <xf numFmtId="0" fontId="48" fillId="0" borderId="0" applyAlignment="1" pivotButton="0" quotePrefix="0" xfId="0">
      <alignment horizontal="center"/>
    </xf>
    <xf numFmtId="0" fontId="51" fillId="0" borderId="0" applyAlignment="1" pivotButton="0" quotePrefix="0" xfId="0">
      <alignment horizontal="center" vertical="center"/>
    </xf>
    <xf numFmtId="171" fontId="3" fillId="0" borderId="5" applyAlignment="1" pivotButton="0" quotePrefix="0" xfId="0">
      <alignment horizontal="center" vertical="center"/>
    </xf>
    <xf numFmtId="1" fontId="3" fillId="0" borderId="5" applyAlignment="1" pivotButton="0" quotePrefix="0" xfId="0">
      <alignment horizontal="center" vertical="center"/>
    </xf>
    <xf numFmtId="2" fontId="28" fillId="0" borderId="0" applyAlignment="1" pivotButton="0" quotePrefix="0" xfId="0">
      <alignment horizontal="center" vertical="center"/>
    </xf>
    <xf numFmtId="171" fontId="3" fillId="0" borderId="3" applyAlignment="1" pivotButton="0" quotePrefix="0" xfId="0">
      <alignment horizontal="center" vertical="center"/>
    </xf>
    <xf numFmtId="1" fontId="40" fillId="0" borderId="3" applyAlignment="1" pivotButton="0" quotePrefix="0" xfId="0">
      <alignment horizontal="center" vertical="center"/>
    </xf>
    <xf numFmtId="164" fontId="28" fillId="0" borderId="0" applyAlignment="1" pivotButton="0" quotePrefix="0" xfId="0">
      <alignment horizontal="center" vertical="center"/>
    </xf>
    <xf numFmtId="171" fontId="3" fillId="0" borderId="3" applyAlignment="1" pivotButton="0" quotePrefix="0" xfId="0">
      <alignment horizontal="center"/>
    </xf>
    <xf numFmtId="171" fontId="3" fillId="0" borderId="4" applyAlignment="1" pivotButton="0" quotePrefix="0" xfId="0">
      <alignment horizontal="center"/>
    </xf>
    <xf numFmtId="0" fontId="15" fillId="0" borderId="0" applyAlignment="1" pivotButton="0" quotePrefix="0" xfId="0">
      <alignment vertical="center"/>
    </xf>
    <xf numFmtId="0" fontId="41" fillId="8" borderId="5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40" fillId="0" borderId="5" applyAlignment="1" pivotButton="0" quotePrefix="0" xfId="0">
      <alignment vertical="center"/>
    </xf>
    <xf numFmtId="9" fontId="3" fillId="0" borderId="0" applyAlignment="1" pivotButton="0" quotePrefix="0" xfId="0">
      <alignment horizontal="center" vertical="center"/>
    </xf>
    <xf numFmtId="9" fontId="3" fillId="0" borderId="5" applyAlignment="1" pivotButton="0" quotePrefix="0" xfId="0">
      <alignment horizontal="center" vertical="center"/>
    </xf>
    <xf numFmtId="0" fontId="40" fillId="0" borderId="3" applyAlignment="1" pivotButton="0" quotePrefix="0" xfId="0">
      <alignment vertical="center"/>
    </xf>
    <xf numFmtId="9" fontId="3" fillId="0" borderId="3" applyAlignment="1" pivotButton="0" quotePrefix="0" xfId="0">
      <alignment horizontal="center" vertical="center"/>
    </xf>
    <xf numFmtId="9" fontId="3" fillId="0" borderId="12" applyAlignment="1" pivotButton="0" quotePrefix="0" xfId="0">
      <alignment horizontal="center" vertical="center"/>
    </xf>
    <xf numFmtId="9" fontId="3" fillId="0" borderId="4" applyAlignment="1" pivotButton="0" quotePrefix="0" xfId="0">
      <alignment horizontal="center" vertical="center"/>
    </xf>
    <xf numFmtId="0" fontId="51" fillId="0" borderId="10" applyAlignment="1" pivotButton="0" quotePrefix="0" xfId="0">
      <alignment horizontal="center" vertical="center"/>
    </xf>
    <xf numFmtId="0" fontId="52" fillId="0" borderId="5" applyAlignment="1" pivotButton="0" quotePrefix="0" xfId="0">
      <alignment vertical="center"/>
    </xf>
    <xf numFmtId="9" fontId="1" fillId="0" borderId="13" applyAlignment="1" pivotButton="0" quotePrefix="0" xfId="0">
      <alignment horizontal="center" vertical="center"/>
    </xf>
    <xf numFmtId="10" fontId="3" fillId="0" borderId="0" applyAlignment="1" pivotButton="0" quotePrefix="0" xfId="0">
      <alignment vertical="center"/>
    </xf>
    <xf numFmtId="9" fontId="1" fillId="0" borderId="10" applyAlignment="1" pivotButton="0" quotePrefix="0" xfId="0">
      <alignment horizontal="center" vertical="center"/>
    </xf>
    <xf numFmtId="0" fontId="52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0" fillId="8" borderId="7" applyAlignment="1" pivotButton="0" quotePrefix="0" xfId="0">
      <alignment vertical="center"/>
    </xf>
    <xf numFmtId="0" fontId="41" fillId="0" borderId="4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1" fillId="8" borderId="5" applyAlignment="1" pivotButton="0" quotePrefix="0" xfId="0">
      <alignment horizontal="center" vertical="center" wrapText="1"/>
    </xf>
    <xf numFmtId="0" fontId="1" fillId="8" borderId="8" applyAlignment="1" pivotButton="0" quotePrefix="0" xfId="0">
      <alignment horizontal="center" vertical="center" wrapText="1"/>
    </xf>
    <xf numFmtId="0" fontId="32" fillId="12" borderId="7" applyAlignment="1" pivotButton="0" quotePrefix="0" xfId="0">
      <alignment horizontal="center" vertical="center"/>
    </xf>
    <xf numFmtId="0" fontId="40" fillId="12" borderId="7" applyAlignment="1" pivotButton="0" quotePrefix="0" xfId="0">
      <alignment vertical="center"/>
    </xf>
    <xf numFmtId="9" fontId="3" fillId="12" borderId="5" applyAlignment="1" pivotButton="0" quotePrefix="0" xfId="0">
      <alignment horizontal="center" vertical="center"/>
    </xf>
    <xf numFmtId="164" fontId="3" fillId="12" borderId="8" applyAlignment="1" pivotButton="0" quotePrefix="0" xfId="0">
      <alignment horizontal="center" vertical="center"/>
    </xf>
    <xf numFmtId="164" fontId="3" fillId="12" borderId="7" applyAlignment="1" pivotButton="0" quotePrefix="0" xfId="0">
      <alignment horizontal="center" vertical="center"/>
    </xf>
    <xf numFmtId="164" fontId="3" fillId="12" borderId="5" applyAlignment="1" pivotButton="0" quotePrefix="0" xfId="0">
      <alignment horizontal="center" vertical="center"/>
    </xf>
    <xf numFmtId="0" fontId="40" fillId="12" borderId="14" applyAlignment="1" pivotButton="0" quotePrefix="0" xfId="0">
      <alignment vertical="center"/>
    </xf>
    <xf numFmtId="9" fontId="3" fillId="12" borderId="3" applyAlignment="1" pivotButton="0" quotePrefix="0" xfId="0">
      <alignment horizontal="center" vertical="center"/>
    </xf>
    <xf numFmtId="164" fontId="3" fillId="12" borderId="15" applyAlignment="1" pivotButton="0" quotePrefix="0" xfId="0">
      <alignment horizontal="center" vertical="center"/>
    </xf>
    <xf numFmtId="164" fontId="3" fillId="12" borderId="14" applyAlignment="1" pivotButton="0" quotePrefix="0" xfId="0">
      <alignment horizontal="center" vertical="center"/>
    </xf>
    <xf numFmtId="164" fontId="3" fillId="12" borderId="3" applyAlignment="1" pivotButton="0" quotePrefix="0" xfId="0">
      <alignment horizontal="center" vertical="center"/>
    </xf>
    <xf numFmtId="0" fontId="40" fillId="12" borderId="11" applyAlignment="1" pivotButton="0" quotePrefix="0" xfId="0">
      <alignment vertical="center"/>
    </xf>
    <xf numFmtId="164" fontId="3" fillId="12" borderId="13" applyAlignment="1" pivotButton="0" quotePrefix="0" xfId="0">
      <alignment horizontal="center" vertical="center"/>
    </xf>
    <xf numFmtId="164" fontId="3" fillId="12" borderId="11" applyAlignment="1" pivotButton="0" quotePrefix="0" xfId="0">
      <alignment horizontal="center" vertical="center"/>
    </xf>
    <xf numFmtId="164" fontId="3" fillId="12" borderId="4" applyAlignment="1" pivotButton="0" quotePrefix="0" xfId="0">
      <alignment horizontal="center" vertical="center"/>
    </xf>
    <xf numFmtId="0" fontId="32" fillId="0" borderId="7" applyAlignment="1" pivotButton="0" quotePrefix="0" xfId="0">
      <alignment horizontal="center" vertical="center"/>
    </xf>
    <xf numFmtId="0" fontId="40" fillId="0" borderId="7" applyAlignment="1" pivotButton="0" quotePrefix="0" xfId="0">
      <alignment vertical="center"/>
    </xf>
    <xf numFmtId="9" fontId="40" fillId="0" borderId="5" applyAlignment="1" pivotButton="0" quotePrefix="0" xfId="0">
      <alignment horizontal="center" vertical="center"/>
    </xf>
    <xf numFmtId="164" fontId="3" fillId="0" borderId="8" applyAlignment="1" pivotButton="0" quotePrefix="0" xfId="0">
      <alignment horizontal="center" vertical="center"/>
    </xf>
    <xf numFmtId="0" fontId="40" fillId="0" borderId="14" applyAlignment="1" pivotButton="0" quotePrefix="0" xfId="0">
      <alignment vertical="center"/>
    </xf>
    <xf numFmtId="9" fontId="40" fillId="0" borderId="3" applyAlignment="1" pivotButton="0" quotePrefix="0" xfId="0">
      <alignment horizontal="center" vertical="center"/>
    </xf>
    <xf numFmtId="164" fontId="3" fillId="0" borderId="15" applyAlignment="1" pivotButton="0" quotePrefix="0" xfId="0">
      <alignment horizontal="center" vertical="center"/>
    </xf>
    <xf numFmtId="0" fontId="40" fillId="0" borderId="11" applyAlignment="1" pivotButton="0" quotePrefix="0" xfId="0">
      <alignment vertical="center"/>
    </xf>
    <xf numFmtId="9" fontId="40" fillId="0" borderId="4" applyAlignment="1" pivotButton="0" quotePrefix="0" xfId="0">
      <alignment horizontal="center" vertical="center"/>
    </xf>
    <xf numFmtId="164" fontId="3" fillId="0" borderId="13" applyAlignment="1" pivotButton="0" quotePrefix="0" xfId="0">
      <alignment horizontal="center" vertical="center"/>
    </xf>
    <xf numFmtId="9" fontId="40" fillId="12" borderId="3" applyAlignment="1" pivotButton="0" quotePrefix="0" xfId="0">
      <alignment horizontal="center" vertical="center"/>
    </xf>
    <xf numFmtId="164" fontId="40" fillId="12" borderId="5" applyAlignment="1" pivotButton="0" quotePrefix="0" xfId="0">
      <alignment horizontal="center" vertical="center"/>
    </xf>
    <xf numFmtId="164" fontId="40" fillId="12" borderId="3" applyAlignment="1" pivotButton="0" quotePrefix="0" xfId="0">
      <alignment horizontal="center" vertical="center"/>
    </xf>
    <xf numFmtId="9" fontId="40" fillId="12" borderId="4" applyAlignment="1" pivotButton="0" quotePrefix="0" xfId="0">
      <alignment horizontal="center" vertical="center"/>
    </xf>
    <xf numFmtId="164" fontId="40" fillId="12" borderId="4" applyAlignment="1" pivotButton="0" quotePrefix="0" xfId="0">
      <alignment horizontal="center" vertical="center"/>
    </xf>
    <xf numFmtId="1" fontId="3" fillId="0" borderId="7" applyAlignment="1" pivotButton="0" quotePrefix="0" xfId="0">
      <alignment horizontal="center" vertical="center"/>
    </xf>
    <xf numFmtId="164" fontId="3" fillId="0" borderId="9" applyAlignment="1" pivotButton="0" quotePrefix="0" xfId="0">
      <alignment horizontal="center" vertical="center"/>
    </xf>
    <xf numFmtId="165" fontId="3" fillId="0" borderId="5" applyAlignment="1" pivotButton="0" quotePrefix="0" xfId="0">
      <alignment horizontal="center" vertical="center"/>
    </xf>
    <xf numFmtId="1" fontId="3" fillId="0" borderId="14" applyAlignment="1" pivotButton="0" quotePrefix="0" xfId="0">
      <alignment horizontal="center" vertical="center"/>
    </xf>
    <xf numFmtId="1" fontId="3" fillId="0" borderId="11" applyAlignment="1" pivotButton="0" quotePrefix="0" xfId="0">
      <alignment horizontal="center" vertical="center"/>
    </xf>
    <xf numFmtId="164" fontId="3" fillId="0" borderId="12" applyAlignment="1" pivotButton="0" quotePrefix="0" xfId="0">
      <alignment horizontal="center" vertical="center"/>
    </xf>
    <xf numFmtId="0" fontId="3" fillId="0" borderId="7" applyAlignment="1" pivotButton="0" quotePrefix="0" xfId="0">
      <alignment vertical="center" wrapText="1"/>
    </xf>
    <xf numFmtId="0" fontId="53" fillId="0" borderId="0" applyAlignment="1" pivotButton="0" quotePrefix="0" xfId="0">
      <alignment horizontal="center" vertical="center"/>
    </xf>
    <xf numFmtId="0" fontId="48" fillId="0" borderId="0" applyAlignment="1" pivotButton="0" quotePrefix="0" xfId="0">
      <alignment vertical="center"/>
    </xf>
    <xf numFmtId="0" fontId="3" fillId="0" borderId="14" applyAlignment="1" pivotButton="0" quotePrefix="0" xfId="0">
      <alignment vertical="center" wrapText="1"/>
    </xf>
    <xf numFmtId="174" fontId="3" fillId="0" borderId="0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/>
    </xf>
    <xf numFmtId="172" fontId="3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176" fontId="28" fillId="0" borderId="0" applyAlignment="1" pivotButton="0" quotePrefix="0" xfId="0">
      <alignment vertical="center"/>
    </xf>
    <xf numFmtId="0" fontId="3" fillId="0" borderId="11" applyAlignment="1" pivotButton="0" quotePrefix="0" xfId="0">
      <alignment vertical="center" wrapText="1"/>
    </xf>
    <xf numFmtId="1" fontId="50" fillId="13" borderId="3" applyAlignment="1" pivotButton="0" quotePrefix="0" xfId="0">
      <alignment horizontal="center" vertical="center" wrapText="1"/>
    </xf>
    <xf numFmtId="0" fontId="8" fillId="0" borderId="6" pivotButton="0" quotePrefix="0" xfId="0"/>
    <xf numFmtId="1" fontId="3" fillId="0" borderId="6" applyAlignment="1" pivotButton="0" quotePrefix="0" xfId="0">
      <alignment horizontal="center" vertical="center" wrapText="1"/>
    </xf>
    <xf numFmtId="164" fontId="1" fillId="0" borderId="10" applyAlignment="1" pivotButton="0" quotePrefix="0" xfId="0">
      <alignment horizontal="center" vertical="center" wrapText="1"/>
    </xf>
    <xf numFmtId="164" fontId="1" fillId="0" borderId="5" applyAlignment="1" pivotButton="0" quotePrefix="0" xfId="0">
      <alignment horizontal="center" vertical="center"/>
    </xf>
    <xf numFmtId="2" fontId="3" fillId="0" borderId="0" applyAlignment="1" pivotButton="0" quotePrefix="0" xfId="0">
      <alignment vertical="center"/>
    </xf>
    <xf numFmtId="0" fontId="1" fillId="8" borderId="9" applyAlignment="1" pivotButton="0" quotePrefix="0" xfId="0">
      <alignment horizontal="center" vertical="center"/>
    </xf>
    <xf numFmtId="0" fontId="55" fillId="0" borderId="0" applyAlignment="1" pivotButton="0" quotePrefix="0" xfId="0">
      <alignment vertical="center"/>
    </xf>
    <xf numFmtId="0" fontId="3" fillId="0" borderId="14" applyAlignment="1" pivotButton="0" quotePrefix="0" xfId="0">
      <alignment wrapText="1"/>
    </xf>
    <xf numFmtId="0" fontId="3" fillId="0" borderId="11" applyAlignment="1" pivotButton="0" quotePrefix="0" xfId="0">
      <alignment wrapText="1"/>
    </xf>
    <xf numFmtId="1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/>
    </xf>
    <xf numFmtId="0" fontId="1" fillId="0" borderId="10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1" fillId="0" borderId="11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0" fontId="50" fillId="0" borderId="0" applyAlignment="1" pivotButton="0" quotePrefix="0" xfId="0">
      <alignment horizontal="center" vertical="center" wrapText="1"/>
    </xf>
    <xf numFmtId="0" fontId="56" fillId="0" borderId="0" applyAlignment="1" pivotButton="0" quotePrefix="0" xfId="0">
      <alignment horizontal="center" vertical="center" wrapText="1"/>
    </xf>
    <xf numFmtId="0" fontId="57" fillId="8" borderId="5" applyAlignment="1" pivotButton="0" quotePrefix="0" xfId="0">
      <alignment horizontal="center" vertical="center" wrapText="1"/>
    </xf>
    <xf numFmtId="0" fontId="57" fillId="8" borderId="1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center" vertical="center"/>
    </xf>
    <xf numFmtId="0" fontId="58" fillId="0" borderId="0" applyAlignment="1" pivotButton="0" quotePrefix="0" xfId="0">
      <alignment horizontal="center" vertical="center" wrapText="1"/>
    </xf>
    <xf numFmtId="0" fontId="56" fillId="8" borderId="10" applyAlignment="1" pivotButton="0" quotePrefix="0" xfId="0">
      <alignment horizontal="center" vertical="center" wrapText="1"/>
    </xf>
    <xf numFmtId="0" fontId="50" fillId="0" borderId="0" applyAlignment="1" pivotButton="0" quotePrefix="0" xfId="0">
      <alignment horizontal="left" vertical="center" wrapText="1"/>
    </xf>
    <xf numFmtId="0" fontId="50" fillId="14" borderId="7" applyAlignment="1" pivotButton="0" quotePrefix="0" xfId="0">
      <alignment horizontal="left" vertical="center"/>
    </xf>
    <xf numFmtId="0" fontId="50" fillId="14" borderId="9" applyAlignment="1" pivotButton="0" quotePrefix="0" xfId="0">
      <alignment horizontal="left" vertical="center"/>
    </xf>
    <xf numFmtId="0" fontId="50" fillId="14" borderId="9" applyAlignment="1" pivotButton="0" quotePrefix="0" xfId="0">
      <alignment horizontal="left" vertical="center"/>
    </xf>
    <xf numFmtId="0" fontId="50" fillId="14" borderId="8" applyAlignment="1" pivotButton="0" quotePrefix="0" xfId="0">
      <alignment horizontal="left" vertical="center"/>
    </xf>
    <xf numFmtId="0" fontId="40" fillId="0" borderId="0" applyAlignment="1" pivotButton="0" quotePrefix="0" xfId="0">
      <alignment horizontal="left" vertical="center" wrapText="1"/>
    </xf>
    <xf numFmtId="0" fontId="40" fillId="0" borderId="5" applyAlignment="1" pivotButton="0" quotePrefix="0" xfId="0">
      <alignment horizontal="left" vertical="center" wrapText="1"/>
    </xf>
    <xf numFmtId="0" fontId="30" fillId="0" borderId="5" applyAlignment="1" pivotButton="0" quotePrefix="0" xfId="0">
      <alignment horizontal="left" vertical="center" wrapText="1"/>
    </xf>
    <xf numFmtId="10" fontId="40" fillId="0" borderId="5" applyAlignment="1" pivotButton="0" quotePrefix="0" xfId="0">
      <alignment horizontal="center" vertical="center" wrapText="1"/>
    </xf>
    <xf numFmtId="0" fontId="40" fillId="0" borderId="5" applyAlignment="1" pivotButton="0" quotePrefix="0" xfId="0">
      <alignment horizontal="center" vertical="center" wrapText="1"/>
    </xf>
    <xf numFmtId="0" fontId="40" fillId="0" borderId="3" applyAlignment="1" pivotButton="0" quotePrefix="0" xfId="0">
      <alignment horizontal="left" vertical="center" wrapText="1"/>
    </xf>
    <xf numFmtId="0" fontId="30" fillId="0" borderId="3" applyAlignment="1" pivotButton="0" quotePrefix="0" xfId="0">
      <alignment horizontal="left" vertical="center" wrapText="1"/>
    </xf>
    <xf numFmtId="10" fontId="40" fillId="0" borderId="3" applyAlignment="1" pivotButton="0" quotePrefix="0" xfId="0">
      <alignment horizontal="center" vertical="center" wrapText="1"/>
    </xf>
    <xf numFmtId="0" fontId="40" fillId="0" borderId="3" applyAlignment="1" pivotButton="0" quotePrefix="0" xfId="0">
      <alignment horizontal="center" vertical="center" wrapText="1"/>
    </xf>
    <xf numFmtId="0" fontId="30" fillId="0" borderId="3" applyAlignment="1" pivotButton="0" quotePrefix="0" xfId="0">
      <alignment horizontal="left" vertical="center" wrapText="1"/>
    </xf>
    <xf numFmtId="0" fontId="41" fillId="0" borderId="0" applyAlignment="1" pivotButton="0" quotePrefix="0" xfId="0">
      <alignment horizontal="left" vertical="center" wrapText="1"/>
    </xf>
    <xf numFmtId="0" fontId="41" fillId="0" borderId="10" applyAlignment="1" pivotButton="0" quotePrefix="0" xfId="0">
      <alignment horizontal="left" vertical="center" wrapText="1"/>
    </xf>
    <xf numFmtId="0" fontId="30" fillId="0" borderId="10" applyAlignment="1" pivotButton="0" quotePrefix="0" xfId="0">
      <alignment horizontal="left" vertical="center" wrapText="1"/>
    </xf>
    <xf numFmtId="10" fontId="41" fillId="0" borderId="10" applyAlignment="1" pivotButton="0" quotePrefix="0" xfId="0">
      <alignment horizontal="center" vertical="center" wrapText="1"/>
    </xf>
    <xf numFmtId="0" fontId="50" fillId="14" borderId="8" applyAlignment="1" pivotButton="0" quotePrefix="0" xfId="0">
      <alignment horizontal="left" vertical="center" wrapText="1"/>
    </xf>
    <xf numFmtId="0" fontId="41" fillId="0" borderId="10" applyAlignment="1" pivotButton="0" quotePrefix="0" xfId="0">
      <alignment horizontal="center" vertical="center" wrapText="1"/>
    </xf>
    <xf numFmtId="0" fontId="40" fillId="0" borderId="0" applyAlignment="1" pivotButton="0" quotePrefix="0" xfId="0">
      <alignment vertical="center" wrapText="1"/>
    </xf>
    <xf numFmtId="0" fontId="59" fillId="0" borderId="0" applyAlignment="1" pivotButton="0" quotePrefix="0" xfId="0">
      <alignment vertical="center" wrapText="1"/>
    </xf>
    <xf numFmtId="0" fontId="60" fillId="0" borderId="0" applyAlignment="1" pivotButton="0" quotePrefix="0" xfId="0">
      <alignment vertical="center" wrapText="1"/>
    </xf>
    <xf numFmtId="164" fontId="1" fillId="0" borderId="1" applyAlignment="1" pivotButton="0" quotePrefix="0" xfId="0">
      <alignment horizontal="center"/>
    </xf>
    <xf numFmtId="164" fontId="3" fillId="5" borderId="4" applyAlignment="1" pivotButton="0" quotePrefix="0" xfId="0">
      <alignment horizontal="center" vertical="bottom"/>
    </xf>
    <xf numFmtId="0" fontId="2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164" fontId="3" fillId="0" borderId="8" applyAlignment="1" pivotButton="0" quotePrefix="0" xfId="0">
      <alignment horizontal="center"/>
    </xf>
    <xf numFmtId="165" fontId="3" fillId="0" borderId="8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5" borderId="3" applyAlignment="1" pivotButton="0" quotePrefix="0" xfId="0">
      <alignment horizontal="center"/>
    </xf>
    <xf numFmtId="0" fontId="1" fillId="5" borderId="4" applyAlignment="1" pivotButton="0" quotePrefix="0" xfId="0">
      <alignment horizontal="center"/>
    </xf>
    <xf numFmtId="0" fontId="20" fillId="0" borderId="0" pivotButton="0" quotePrefix="0" xfId="0"/>
    <xf numFmtId="0" fontId="61" fillId="0" borderId="0" applyAlignment="1" pivotButton="0" quotePrefix="0" xfId="0">
      <alignment vertical="center"/>
    </xf>
    <xf numFmtId="164" fontId="20" fillId="0" borderId="0" pivotButton="0" quotePrefix="0" xfId="0"/>
    <xf numFmtId="164" fontId="3" fillId="5" borderId="3" applyAlignment="1" pivotButton="0" quotePrefix="0" xfId="0">
      <alignment horizontal="center" vertical="bottom"/>
    </xf>
    <xf numFmtId="164" fontId="3" fillId="0" borderId="7" applyAlignment="1" pivotButton="0" quotePrefix="0" xfId="0">
      <alignment horizontal="left" vertical="bottom"/>
    </xf>
    <xf numFmtId="164" fontId="3" fillId="0" borderId="14" applyAlignment="1" pivotButton="0" quotePrefix="0" xfId="0">
      <alignment horizontal="left" vertical="bottom"/>
    </xf>
    <xf numFmtId="164" fontId="3" fillId="0" borderId="11" applyAlignment="1" pivotButton="0" quotePrefix="0" xfId="0">
      <alignment horizontal="left" vertical="bottom"/>
    </xf>
    <xf numFmtId="165" fontId="3" fillId="0" borderId="3" applyAlignment="1" pivotButton="0" quotePrefix="0" xfId="0">
      <alignment horizontal="center"/>
    </xf>
    <xf numFmtId="164" fontId="3" fillId="0" borderId="5" applyAlignment="1" pivotButton="0" quotePrefix="0" xfId="0">
      <alignment horizontal="left" vertical="bottom"/>
    </xf>
    <xf numFmtId="164" fontId="3" fillId="0" borderId="3" applyAlignment="1" pivotButton="0" quotePrefix="0" xfId="0">
      <alignment horizontal="left" vertical="bottom"/>
    </xf>
    <xf numFmtId="164" fontId="3" fillId="0" borderId="4" applyAlignment="1" pivotButton="0" quotePrefix="0" xfId="0">
      <alignment horizontal="left" vertical="bottom"/>
    </xf>
    <xf numFmtId="0" fontId="3" fillId="0" borderId="0" pivotButton="0" quotePrefix="0" xfId="0"/>
    <xf numFmtId="0" fontId="1" fillId="8" borderId="6" applyAlignment="1" pivotButton="0" quotePrefix="0" xfId="0">
      <alignment horizontal="center" vertical="center"/>
    </xf>
    <xf numFmtId="0" fontId="1" fillId="8" borderId="1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2" fontId="1" fillId="0" borderId="6" applyAlignment="1" pivotButton="0" quotePrefix="0" xfId="0">
      <alignment horizontal="center" vertical="center"/>
    </xf>
    <xf numFmtId="0" fontId="1" fillId="8" borderId="6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54" fillId="0" borderId="0" pivotButton="0" quotePrefix="0" xfId="0"/>
    <xf numFmtId="2" fontId="3" fillId="0" borderId="5" applyAlignment="1" pivotButton="0" quotePrefix="0" xfId="0">
      <alignment horizontal="center" vertical="center" wrapText="1"/>
    </xf>
    <xf numFmtId="0" fontId="46" fillId="0" borderId="14" applyAlignment="1" pivotButton="0" quotePrefix="0" xfId="0">
      <alignment vertical="center"/>
    </xf>
    <xf numFmtId="0" fontId="3" fillId="0" borderId="14" pivotButton="0" quotePrefix="0" xfId="0"/>
    <xf numFmtId="0" fontId="3" fillId="0" borderId="3" applyAlignment="1" pivotButton="0" quotePrefix="0" xfId="0">
      <alignment horizontal="center"/>
    </xf>
    <xf numFmtId="166" fontId="3" fillId="0" borderId="3" applyAlignment="1" pivotButton="0" quotePrefix="0" xfId="0">
      <alignment horizontal="center"/>
    </xf>
    <xf numFmtId="0" fontId="54" fillId="0" borderId="0" applyAlignment="1" pivotButton="0" quotePrefix="0" xfId="0">
      <alignment vertical="bottom"/>
    </xf>
    <xf numFmtId="0" fontId="20" fillId="0" borderId="0" applyAlignment="1" pivotButton="0" quotePrefix="0" xfId="0">
      <alignment vertical="bottom"/>
    </xf>
    <xf numFmtId="0" fontId="31" fillId="8" borderId="1" pivotButton="0" quotePrefix="0" xfId="0"/>
    <xf numFmtId="0" fontId="48" fillId="8" borderId="2" pivotButton="0" quotePrefix="0" xfId="0"/>
    <xf numFmtId="0" fontId="1" fillId="0" borderId="0" applyAlignment="1" pivotButton="0" quotePrefix="0" xfId="0">
      <alignment horizontal="center"/>
    </xf>
    <xf numFmtId="0" fontId="3" fillId="0" borderId="5" applyAlignment="1" pivotButton="0" quotePrefix="0" xfId="0">
      <alignment vertical="bottom" wrapText="1"/>
    </xf>
    <xf numFmtId="0" fontId="3" fillId="0" borderId="5" applyAlignment="1" pivotButton="0" quotePrefix="0" xfId="0">
      <alignment horizontal="center" vertical="bottom"/>
    </xf>
    <xf numFmtId="0" fontId="61" fillId="0" borderId="0" pivotButton="0" quotePrefix="0" xfId="0"/>
    <xf numFmtId="0" fontId="3" fillId="0" borderId="7" applyAlignment="1" pivotButton="0" quotePrefix="0" xfId="0">
      <alignment horizontal="center" vertical="center"/>
    </xf>
    <xf numFmtId="2" fontId="3" fillId="0" borderId="9" applyAlignment="1" pivotButton="0" quotePrefix="0" xfId="0">
      <alignment horizontal="center" vertical="center" wrapText="1"/>
    </xf>
    <xf numFmtId="0" fontId="60" fillId="0" borderId="0" pivotButton="0" quotePrefix="0" xfId="0"/>
    <xf numFmtId="0" fontId="3" fillId="0" borderId="14" applyAlignment="1" pivotButton="0" quotePrefix="0" xfId="0">
      <alignment horizontal="center" vertical="center"/>
    </xf>
    <xf numFmtId="2" fontId="3" fillId="0" borderId="3" applyAlignment="1" pivotButton="0" quotePrefix="0" xfId="0">
      <alignment horizontal="center" vertical="center" wrapText="1"/>
    </xf>
    <xf numFmtId="2" fontId="3" fillId="0" borderId="0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/>
    </xf>
    <xf numFmtId="2" fontId="3" fillId="0" borderId="4" applyAlignment="1" pivotButton="0" quotePrefix="0" xfId="0">
      <alignment horizontal="center" vertical="center" wrapText="1"/>
    </xf>
    <xf numFmtId="2" fontId="3" fillId="0" borderId="12" applyAlignment="1" pivotButton="0" quotePrefix="0" xfId="0">
      <alignment horizontal="center" vertical="center" wrapText="1"/>
    </xf>
    <xf numFmtId="9" fontId="48" fillId="0" borderId="0" applyAlignment="1" pivotButton="0" quotePrefix="0" xfId="0">
      <alignment vertical="center"/>
    </xf>
    <xf numFmtId="0" fontId="1" fillId="8" borderId="7" applyAlignment="1" pivotButton="0" quotePrefix="0" xfId="0">
      <alignment horizontal="center" vertical="center"/>
    </xf>
    <xf numFmtId="0" fontId="1" fillId="8" borderId="7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/>
    </xf>
    <xf numFmtId="0" fontId="62" fillId="0" borderId="0" pivotButton="0" quotePrefix="0" xfId="0"/>
    <xf numFmtId="0" fontId="1" fillId="8" borderId="5" pivotButton="0" quotePrefix="0" xfId="0"/>
    <xf numFmtId="10" fontId="28" fillId="0" borderId="0" pivotButton="0" quotePrefix="0" xfId="0"/>
    <xf numFmtId="0" fontId="20" fillId="0" borderId="0" applyAlignment="1" pivotButton="0" quotePrefix="0" xfId="0">
      <alignment vertical="center"/>
    </xf>
    <xf numFmtId="10" fontId="20" fillId="0" borderId="0" applyAlignment="1" pivotButton="0" quotePrefix="0" xfId="0">
      <alignment vertical="center"/>
    </xf>
    <xf numFmtId="0" fontId="1" fillId="8" borderId="10" applyAlignment="1" pivotButton="0" quotePrefix="0" xfId="0">
      <alignment horizontal="center" vertical="center" wrapText="1"/>
    </xf>
    <xf numFmtId="0" fontId="1" fillId="8" borderId="7" pivotButton="0" quotePrefix="0" xfId="0"/>
    <xf numFmtId="2" fontId="3" fillId="0" borderId="8" applyAlignment="1" pivotButton="0" quotePrefix="0" xfId="0">
      <alignment horizontal="center"/>
    </xf>
    <xf numFmtId="0" fontId="1" fillId="0" borderId="7" applyAlignment="1" pivotButton="0" quotePrefix="0" xfId="0">
      <alignment horizontal="center" vertical="center"/>
    </xf>
    <xf numFmtId="0" fontId="1" fillId="8" borderId="14" pivotButton="0" quotePrefix="0" xfId="0"/>
    <xf numFmtId="2" fontId="3" fillId="0" borderId="15" applyAlignment="1" pivotButton="0" quotePrefix="0" xfId="0">
      <alignment horizontal="center"/>
    </xf>
    <xf numFmtId="0" fontId="1" fillId="0" borderId="14" applyAlignment="1" pivotButton="0" quotePrefix="0" xfId="0">
      <alignment horizontal="center" vertical="center"/>
    </xf>
    <xf numFmtId="0" fontId="37" fillId="0" borderId="0" pivotButton="0" quotePrefix="0" xfId="0"/>
    <xf numFmtId="0" fontId="1" fillId="8" borderId="11" pivotButton="0" quotePrefix="0" xfId="0"/>
    <xf numFmtId="0" fontId="2" fillId="0" borderId="12" pivotButton="0" quotePrefix="0" xfId="0"/>
    <xf numFmtId="2" fontId="3" fillId="0" borderId="13" applyAlignment="1" pivotButton="0" quotePrefix="0" xfId="0">
      <alignment horizontal="center"/>
    </xf>
    <xf numFmtId="0" fontId="1" fillId="0" borderId="11" applyAlignment="1" pivotButton="0" quotePrefix="0" xfId="0">
      <alignment horizontal="center" vertical="center"/>
    </xf>
    <xf numFmtId="3" fontId="48" fillId="0" borderId="0" applyAlignment="1" pivotButton="0" quotePrefix="0" xfId="0">
      <alignment vertical="center"/>
    </xf>
    <xf numFmtId="4" fontId="1" fillId="0" borderId="10" applyAlignment="1" pivotButton="0" quotePrefix="0" xfId="0">
      <alignment horizontal="center" vertical="center"/>
    </xf>
    <xf numFmtId="0" fontId="63" fillId="0" borderId="0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 wrapText="1"/>
    </xf>
    <xf numFmtId="9" fontId="1" fillId="8" borderId="5" applyAlignment="1" pivotButton="0" quotePrefix="0" xfId="0">
      <alignment horizontal="center" vertical="center" wrapText="1"/>
    </xf>
    <xf numFmtId="0" fontId="1" fillId="15" borderId="5" applyAlignment="1" pivotButton="0" quotePrefix="0" xfId="0">
      <alignment horizontal="center" vertical="center" wrapText="1"/>
    </xf>
    <xf numFmtId="0" fontId="1" fillId="8" borderId="7" applyAlignment="1" pivotButton="0" quotePrefix="0" xfId="0">
      <alignment horizontal="center" vertical="center" wrapText="1"/>
    </xf>
    <xf numFmtId="0" fontId="1" fillId="15" borderId="7" applyAlignment="1" pivotButton="0" quotePrefix="0" xfId="0">
      <alignment horizontal="center" vertical="center"/>
    </xf>
    <xf numFmtId="0" fontId="1" fillId="15" borderId="7" applyAlignment="1" pivotButton="0" quotePrefix="0" xfId="0">
      <alignment horizontal="center" vertical="center" wrapText="1"/>
    </xf>
    <xf numFmtId="0" fontId="1" fillId="15" borderId="3" applyAlignment="1" pivotButton="0" quotePrefix="0" xfId="0">
      <alignment horizontal="center" vertical="center" wrapText="1"/>
    </xf>
    <xf numFmtId="9" fontId="1" fillId="8" borderId="11" applyAlignment="1" pivotButton="0" quotePrefix="0" xfId="0">
      <alignment horizontal="center" vertical="center"/>
    </xf>
    <xf numFmtId="9" fontId="1" fillId="8" borderId="1" applyAlignment="1" pivotButton="0" quotePrefix="0" xfId="0">
      <alignment horizontal="center" vertical="center"/>
    </xf>
    <xf numFmtId="9" fontId="1" fillId="8" borderId="10" applyAlignment="1" pivotButton="0" quotePrefix="0" xfId="0">
      <alignment horizontal="center" vertical="center"/>
    </xf>
    <xf numFmtId="9" fontId="1" fillId="8" borderId="1" applyAlignment="1" pivotButton="0" quotePrefix="0" xfId="0">
      <alignment horizontal="center" vertical="center"/>
    </xf>
    <xf numFmtId="9" fontId="1" fillId="8" borderId="10" applyAlignment="1" pivotButton="0" quotePrefix="0" xfId="0">
      <alignment horizontal="center" vertical="center"/>
    </xf>
    <xf numFmtId="2" fontId="40" fillId="7" borderId="5" applyAlignment="1" pivotButton="0" quotePrefix="0" xfId="0">
      <alignment horizontal="center" vertical="center"/>
    </xf>
    <xf numFmtId="2" fontId="40" fillId="7" borderId="3" applyAlignment="1" pivotButton="0" quotePrefix="0" xfId="0">
      <alignment horizontal="center" vertical="center"/>
    </xf>
    <xf numFmtId="2" fontId="3" fillId="16" borderId="0" applyAlignment="1" pivotButton="0" quotePrefix="0" xfId="0">
      <alignment horizontal="center" vertical="center"/>
    </xf>
    <xf numFmtId="2" fontId="40" fillId="7" borderId="4" applyAlignment="1" pivotButton="0" quotePrefix="0" xfId="0">
      <alignment horizontal="center" vertical="center"/>
    </xf>
    <xf numFmtId="2" fontId="3" fillId="16" borderId="12" applyAlignment="1" pivotButton="0" quotePrefix="0" xfId="0">
      <alignment horizontal="center" vertical="center"/>
    </xf>
    <xf numFmtId="1" fontId="64" fillId="0" borderId="0" applyAlignment="1" pivotButton="0" quotePrefix="0" xfId="0">
      <alignment horizontal="center" vertical="center" wrapText="1"/>
    </xf>
    <xf numFmtId="1" fontId="51" fillId="0" borderId="10" applyAlignment="1" pivotButton="0" quotePrefix="0" xfId="0">
      <alignment horizontal="center" vertical="center"/>
    </xf>
    <xf numFmtId="1" fontId="51" fillId="0" borderId="1" applyAlignment="1" pivotButton="0" quotePrefix="0" xfId="0">
      <alignment horizontal="center" vertical="center"/>
    </xf>
    <xf numFmtId="1" fontId="51" fillId="0" borderId="7" applyAlignment="1" pivotButton="0" quotePrefix="0" xfId="0">
      <alignment horizontal="center" vertical="center"/>
    </xf>
    <xf numFmtId="1" fontId="51" fillId="0" borderId="9" applyAlignment="1" pivotButton="0" quotePrefix="0" xfId="0">
      <alignment horizontal="center" vertical="center"/>
    </xf>
    <xf numFmtId="1" fontId="64" fillId="0" borderId="0" applyAlignment="1" pivotButton="0" quotePrefix="0" xfId="0">
      <alignment horizontal="center" vertical="center" wrapText="1"/>
    </xf>
    <xf numFmtId="1" fontId="65" fillId="0" borderId="0" applyAlignment="1" pivotButton="0" quotePrefix="0" xfId="0">
      <alignment vertical="center"/>
    </xf>
    <xf numFmtId="1" fontId="66" fillId="0" borderId="0" applyAlignment="1" pivotButton="0" quotePrefix="0" xfId="0">
      <alignment horizontal="center" vertical="center" wrapText="1"/>
    </xf>
    <xf numFmtId="1" fontId="48" fillId="0" borderId="0" applyAlignment="1" pivotButton="0" quotePrefix="0" xfId="0">
      <alignment vertical="center"/>
    </xf>
    <xf numFmtId="1" fontId="54" fillId="0" borderId="0" applyAlignment="1" pivotButton="0" quotePrefix="0" xfId="0">
      <alignment horizontal="center" vertical="center" wrapText="1"/>
    </xf>
    <xf numFmtId="1" fontId="67" fillId="0" borderId="0" applyAlignment="1" pivotButton="0" quotePrefix="0" xfId="0">
      <alignment horizontal="center" vertical="center" wrapText="1"/>
    </xf>
    <xf numFmtId="1" fontId="54" fillId="0" borderId="0" applyAlignment="1" pivotButton="0" quotePrefix="0" xfId="0">
      <alignment horizontal="center" vertical="center" wrapText="1"/>
    </xf>
    <xf numFmtId="4" fontId="48" fillId="0" borderId="0" applyAlignment="1" pivotButton="0" quotePrefix="0" xfId="0">
      <alignment horizontal="center" vertical="center"/>
    </xf>
    <xf numFmtId="177" fontId="48" fillId="0" borderId="0" applyAlignment="1" pivotButton="0" quotePrefix="0" xfId="0">
      <alignment horizontal="center" vertical="center"/>
    </xf>
    <xf numFmtId="3" fontId="48" fillId="0" borderId="0" applyAlignment="1" pivotButton="0" quotePrefix="0" xfId="0">
      <alignment horizontal="center" vertical="center"/>
    </xf>
    <xf numFmtId="0" fontId="1" fillId="8" borderId="10" applyAlignment="1" pivotButton="0" quotePrefix="0" xfId="0">
      <alignment horizontal="center"/>
    </xf>
    <xf numFmtId="0" fontId="1" fillId="8" borderId="5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" fontId="3" fillId="0" borderId="7" applyAlignment="1" pivotButton="0" quotePrefix="0" xfId="0">
      <alignment horizontal="center"/>
    </xf>
    <xf numFmtId="0" fontId="1" fillId="0" borderId="0" pivotButton="0" quotePrefix="0" xfId="0"/>
    <xf numFmtId="1" fontId="3" fillId="0" borderId="14" applyAlignment="1" pivotButton="0" quotePrefix="0" xfId="0">
      <alignment horizontal="center"/>
    </xf>
    <xf numFmtId="10" fontId="3" fillId="0" borderId="0" applyAlignment="1" pivotButton="0" quotePrefix="0" xfId="0">
      <alignment horizontal="center"/>
    </xf>
    <xf numFmtId="1" fontId="3" fillId="0" borderId="11" applyAlignment="1" pivotButton="0" quotePrefix="0" xfId="0">
      <alignment horizontal="center"/>
    </xf>
    <xf numFmtId="0" fontId="68" fillId="14" borderId="18" applyAlignment="1" pivotButton="0" quotePrefix="0" xfId="0">
      <alignment horizontal="left" vertical="center"/>
    </xf>
    <xf numFmtId="0" fontId="2" fillId="0" borderId="49" pivotButton="0" quotePrefix="0" xfId="0"/>
    <xf numFmtId="2" fontId="28" fillId="0" borderId="0" applyAlignment="1" pivotButton="0" quotePrefix="0" xfId="0">
      <alignment horizontal="center"/>
    </xf>
    <xf numFmtId="0" fontId="51" fillId="0" borderId="0" applyAlignment="1" pivotButton="0" quotePrefix="0" xfId="0">
      <alignment horizontal="left"/>
    </xf>
    <xf numFmtId="0" fontId="28" fillId="0" borderId="0" applyAlignment="1" pivotButton="0" quotePrefix="0" xfId="0">
      <alignment horizontal="center"/>
    </xf>
    <xf numFmtId="0" fontId="51" fillId="8" borderId="1" pivotButton="0" quotePrefix="0" xfId="0"/>
    <xf numFmtId="164" fontId="28" fillId="8" borderId="2" applyAlignment="1" pivotButton="0" quotePrefix="0" xfId="0">
      <alignment horizontal="center"/>
    </xf>
    <xf numFmtId="0" fontId="1" fillId="8" borderId="1" applyAlignment="1" pivotButton="0" quotePrefix="0" xfId="0">
      <alignment horizontal="left" vertical="bottom"/>
    </xf>
    <xf numFmtId="2" fontId="28" fillId="8" borderId="10" applyAlignment="1" pivotButton="0" quotePrefix="0" xfId="0">
      <alignment horizontal="center"/>
    </xf>
    <xf numFmtId="2" fontId="28" fillId="8" borderId="2" applyAlignment="1" pivotButton="0" quotePrefix="0" xfId="0">
      <alignment horizontal="center"/>
    </xf>
    <xf numFmtId="0" fontId="55" fillId="0" borderId="0" pivotButton="0" quotePrefix="0" xfId="0"/>
    <xf numFmtId="0" fontId="1" fillId="0" borderId="1" applyAlignment="1" pivotButton="0" quotePrefix="0" xfId="0">
      <alignment horizontal="center" vertical="bottom"/>
    </xf>
    <xf numFmtId="2" fontId="1" fillId="0" borderId="1" applyAlignment="1" pivotButton="0" quotePrefix="0" xfId="0">
      <alignment horizontal="center" vertical="bottom" wrapText="1"/>
    </xf>
    <xf numFmtId="0" fontId="1" fillId="16" borderId="10" applyAlignment="1" pivotButton="0" quotePrefix="0" xfId="0">
      <alignment vertical="bottom"/>
    </xf>
    <xf numFmtId="0" fontId="3" fillId="0" borderId="10" applyAlignment="1" pivotButton="0" quotePrefix="0" xfId="0">
      <alignment vertical="bottom"/>
    </xf>
    <xf numFmtId="2" fontId="51" fillId="0" borderId="0" pivotButton="0" quotePrefix="0" xfId="0"/>
    <xf numFmtId="0" fontId="3" fillId="0" borderId="3" applyAlignment="1" pivotButton="0" quotePrefix="0" xfId="0">
      <alignment horizontal="center" vertical="bottom"/>
    </xf>
    <xf numFmtId="2" fontId="3" fillId="0" borderId="3" applyAlignment="1" pivotButton="0" quotePrefix="0" xfId="0">
      <alignment horizontal="center" vertical="bottom"/>
    </xf>
    <xf numFmtId="0" fontId="1" fillId="0" borderId="5" applyAlignment="1" pivotButton="0" quotePrefix="0" xfId="0">
      <alignment horizontal="left" vertical="bottom"/>
    </xf>
    <xf numFmtId="2" fontId="28" fillId="0" borderId="8" applyAlignment="1" pivotButton="0" quotePrefix="0" xfId="0">
      <alignment horizontal="center"/>
    </xf>
    <xf numFmtId="0" fontId="1" fillId="0" borderId="11" applyAlignment="1" pivotButton="0" quotePrefix="0" xfId="0">
      <alignment horizontal="left" vertical="bottom"/>
    </xf>
    <xf numFmtId="10" fontId="3" fillId="0" borderId="4" applyAlignment="1" pivotButton="0" quotePrefix="0" xfId="0">
      <alignment horizontal="center" vertical="bottom"/>
    </xf>
    <xf numFmtId="0" fontId="1" fillId="0" borderId="5" applyAlignment="1" pivotButton="0" quotePrefix="0" xfId="0">
      <alignment vertical="bottom"/>
    </xf>
    <xf numFmtId="10" fontId="3" fillId="0" borderId="5" applyAlignment="1" pivotButton="0" quotePrefix="0" xfId="0">
      <alignment horizontal="center" vertical="bottom"/>
    </xf>
    <xf numFmtId="0" fontId="69" fillId="0" borderId="0" applyAlignment="1" pivotButton="0" quotePrefix="0" xfId="0">
      <alignment vertical="bottom"/>
    </xf>
    <xf numFmtId="0" fontId="1" fillId="0" borderId="4" applyAlignment="1" pivotButton="0" quotePrefix="0" xfId="0">
      <alignment vertical="bottom"/>
    </xf>
    <xf numFmtId="9" fontId="3" fillId="0" borderId="4" applyAlignment="1" pivotButton="0" quotePrefix="0" xfId="0">
      <alignment horizontal="center" vertical="bottom"/>
    </xf>
    <xf numFmtId="0" fontId="3" fillId="0" borderId="4" applyAlignment="1" pivotButton="0" quotePrefix="0" xfId="0">
      <alignment horizontal="center" vertical="bottom"/>
    </xf>
    <xf numFmtId="2" fontId="1" fillId="0" borderId="10" applyAlignment="1" pivotButton="0" quotePrefix="0" xfId="0">
      <alignment horizontal="center" vertical="bottom"/>
    </xf>
    <xf numFmtId="0" fontId="28" fillId="17" borderId="0" pivotButton="0" quotePrefix="0" xfId="0"/>
    <xf numFmtId="0" fontId="28" fillId="17" borderId="0" applyAlignment="1" pivotButton="0" quotePrefix="0" xfId="0">
      <alignment horizontal="left"/>
    </xf>
    <xf numFmtId="0" fontId="28" fillId="17" borderId="0" applyAlignment="1" pivotButton="0" quotePrefix="0" xfId="0">
      <alignment horizontal="center"/>
    </xf>
    <xf numFmtId="0" fontId="2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bottom"/>
    </xf>
    <xf numFmtId="4" fontId="3" fillId="0" borderId="5" applyAlignment="1" pivotButton="0" quotePrefix="0" xfId="0">
      <alignment vertical="bottom"/>
    </xf>
    <xf numFmtId="4" fontId="3" fillId="0" borderId="8" applyAlignment="1" pivotButton="0" quotePrefix="0" xfId="0">
      <alignment horizontal="center" vertical="bottom"/>
    </xf>
    <xf numFmtId="0" fontId="3" fillId="0" borderId="0" applyAlignment="1" pivotButton="0" quotePrefix="0" xfId="0">
      <alignment vertical="bottom"/>
    </xf>
    <xf numFmtId="4" fontId="3" fillId="0" borderId="4" applyAlignment="1" pivotButton="0" quotePrefix="0" xfId="0">
      <alignment vertical="bottom"/>
    </xf>
    <xf numFmtId="4" fontId="3" fillId="0" borderId="13" applyAlignment="1" pivotButton="0" quotePrefix="0" xfId="0">
      <alignment horizontal="center" vertical="bottom"/>
    </xf>
    <xf numFmtId="10" fontId="28" fillId="0" borderId="0" applyAlignment="1" pivotButton="0" quotePrefix="0" xfId="0">
      <alignment horizontal="center"/>
    </xf>
    <xf numFmtId="0" fontId="1" fillId="8" borderId="1" applyAlignment="1" pivotButton="0" quotePrefix="0" xfId="0">
      <alignment vertical="bottom"/>
    </xf>
    <xf numFmtId="2" fontId="3" fillId="8" borderId="2" applyAlignment="1" pivotButton="0" quotePrefix="0" xfId="0">
      <alignment horizontal="center" vertical="bottom"/>
    </xf>
    <xf numFmtId="0" fontId="65" fillId="0" borderId="0" applyAlignment="1" pivotButton="0" quotePrefix="0" xfId="0">
      <alignment vertical="bottom"/>
    </xf>
    <xf numFmtId="10" fontId="48" fillId="0" borderId="0" pivotButton="0" quotePrefix="0" xfId="0"/>
    <xf numFmtId="0" fontId="31" fillId="8" borderId="10" applyAlignment="1" pivotButton="0" quotePrefix="0" xfId="0">
      <alignment vertical="bottom"/>
    </xf>
    <xf numFmtId="0" fontId="31" fillId="8" borderId="5" applyAlignment="1" pivotButton="0" quotePrefix="0" xfId="0">
      <alignment vertical="bottom"/>
    </xf>
    <xf numFmtId="0" fontId="31" fillId="8" borderId="5" applyAlignment="1" pivotButton="0" quotePrefix="0" xfId="0">
      <alignment vertical="bottom"/>
    </xf>
    <xf numFmtId="2" fontId="3" fillId="0" borderId="7" applyAlignment="1" pivotButton="0" quotePrefix="0" xfId="0">
      <alignment horizontal="center" vertical="bottom"/>
    </xf>
    <xf numFmtId="2" fontId="3" fillId="0" borderId="5" applyAlignment="1" pivotButton="0" quotePrefix="0" xfId="0">
      <alignment horizontal="center" vertical="bottom"/>
    </xf>
    <xf numFmtId="2" fontId="3" fillId="0" borderId="8" applyAlignment="1" pivotButton="0" quotePrefix="0" xfId="0">
      <alignment horizontal="center" vertical="bottom"/>
    </xf>
    <xf numFmtId="2" fontId="3" fillId="0" borderId="14" applyAlignment="1" pivotButton="0" quotePrefix="0" xfId="0">
      <alignment horizontal="center" vertical="bottom"/>
    </xf>
    <xf numFmtId="2" fontId="3" fillId="0" borderId="15" applyAlignment="1" pivotButton="0" quotePrefix="0" xfId="0">
      <alignment horizontal="center" vertical="bottom"/>
    </xf>
    <xf numFmtId="2" fontId="3" fillId="0" borderId="11" applyAlignment="1" pivotButton="0" quotePrefix="0" xfId="0">
      <alignment horizontal="center" vertical="bottom"/>
    </xf>
    <xf numFmtId="2" fontId="3" fillId="0" borderId="4" applyAlignment="1" pivotButton="0" quotePrefix="0" xfId="0">
      <alignment horizontal="center" vertical="bottom"/>
    </xf>
    <xf numFmtId="2" fontId="3" fillId="0" borderId="13" applyAlignment="1" pivotButton="0" quotePrefix="0" xfId="0">
      <alignment horizontal="center" vertical="bottom"/>
    </xf>
    <xf numFmtId="0" fontId="20" fillId="0" borderId="0" pivotButton="0" quotePrefix="0" xfId="0"/>
    <xf numFmtId="0" fontId="20" fillId="7" borderId="19" pivotButton="0" quotePrefix="0" xfId="0"/>
    <xf numFmtId="0" fontId="20" fillId="7" borderId="20" pivotButton="0" quotePrefix="0" xfId="0"/>
    <xf numFmtId="0" fontId="3" fillId="7" borderId="21" applyAlignment="1" pivotButton="0" quotePrefix="0" xfId="0">
      <alignment horizontal="right"/>
    </xf>
    <xf numFmtId="0" fontId="20" fillId="7" borderId="50" pivotButton="0" quotePrefix="0" xfId="0"/>
    <xf numFmtId="0" fontId="1" fillId="8" borderId="51" applyAlignment="1" pivotButton="0" quotePrefix="0" xfId="0">
      <alignment horizontal="center"/>
    </xf>
    <xf numFmtId="0" fontId="1" fillId="8" borderId="52" applyAlignment="1" pivotButton="0" quotePrefix="0" xfId="0">
      <alignment horizontal="center"/>
    </xf>
    <xf numFmtId="0" fontId="20" fillId="7" borderId="7" pivotButton="0" quotePrefix="0" xfId="0"/>
    <xf numFmtId="2" fontId="3" fillId="8" borderId="9" applyAlignment="1" pivotButton="0" quotePrefix="0" xfId="0">
      <alignment horizontal="right" vertical="bottom"/>
    </xf>
    <xf numFmtId="2" fontId="3" fillId="8" borderId="8" applyAlignment="1" pivotButton="0" quotePrefix="0" xfId="0">
      <alignment horizontal="right" vertical="bottom"/>
    </xf>
    <xf numFmtId="0" fontId="48" fillId="0" borderId="0" pivotButton="0" quotePrefix="0" xfId="0"/>
    <xf numFmtId="0" fontId="3" fillId="7" borderId="14" pivotButton="0" quotePrefix="0" xfId="0"/>
    <xf numFmtId="1" fontId="28" fillId="8" borderId="0" applyAlignment="1" pivotButton="0" quotePrefix="0" xfId="0">
      <alignment horizontal="center"/>
    </xf>
    <xf numFmtId="1" fontId="28" fillId="8" borderId="15" applyAlignment="1" pivotButton="0" quotePrefix="0" xfId="0">
      <alignment horizontal="center"/>
    </xf>
    <xf numFmtId="0" fontId="1" fillId="7" borderId="14" pivotButton="0" quotePrefix="0" xfId="0"/>
    <xf numFmtId="1" fontId="51" fillId="8" borderId="0" applyAlignment="1" pivotButton="0" quotePrefix="0" xfId="0">
      <alignment horizontal="center"/>
    </xf>
    <xf numFmtId="1" fontId="51" fillId="8" borderId="15" applyAlignment="1" pivotButton="0" quotePrefix="0" xfId="0">
      <alignment horizontal="center"/>
    </xf>
    <xf numFmtId="0" fontId="20" fillId="7" borderId="14" pivotButton="0" quotePrefix="0" xfId="0"/>
    <xf numFmtId="0" fontId="28" fillId="8" borderId="0" applyAlignment="1" pivotButton="0" quotePrefix="0" xfId="0">
      <alignment horizontal="center"/>
    </xf>
    <xf numFmtId="0" fontId="28" fillId="8" borderId="15" applyAlignment="1" pivotButton="0" quotePrefix="0" xfId="0">
      <alignment horizontal="center"/>
    </xf>
    <xf numFmtId="10" fontId="51" fillId="8" borderId="0" applyAlignment="1" pivotButton="0" quotePrefix="0" xfId="0">
      <alignment horizontal="center"/>
    </xf>
    <xf numFmtId="10" fontId="51" fillId="8" borderId="15" applyAlignment="1" pivotButton="0" quotePrefix="0" xfId="0">
      <alignment horizontal="center"/>
    </xf>
    <xf numFmtId="10" fontId="3" fillId="8" borderId="0" applyAlignment="1" pivotButton="0" quotePrefix="0" xfId="0">
      <alignment horizontal="center" vertical="center"/>
    </xf>
    <xf numFmtId="10" fontId="3" fillId="8" borderId="15" applyAlignment="1" pivotButton="0" quotePrefix="0" xfId="0">
      <alignment horizontal="center" vertical="center"/>
    </xf>
    <xf numFmtId="0" fontId="67" fillId="0" borderId="0" pivotButton="0" quotePrefix="0" xfId="0"/>
    <xf numFmtId="0" fontId="3" fillId="7" borderId="11" pivotButton="0" quotePrefix="0" xfId="0"/>
    <xf numFmtId="10" fontId="3" fillId="8" borderId="12" applyAlignment="1" pivotButton="0" quotePrefix="0" xfId="0">
      <alignment horizontal="center" vertical="center"/>
    </xf>
    <xf numFmtId="10" fontId="3" fillId="8" borderId="13" applyAlignment="1" pivotButton="0" quotePrefix="0" xfId="0">
      <alignment horizontal="center" vertical="center"/>
    </xf>
    <xf numFmtId="0" fontId="3" fillId="7" borderId="7" applyAlignment="1" pivotButton="0" quotePrefix="0" xfId="0">
      <alignment vertical="bottom"/>
    </xf>
    <xf numFmtId="10" fontId="3" fillId="8" borderId="8" applyAlignment="1" pivotButton="0" quotePrefix="0" xfId="0">
      <alignment horizontal="center" vertical="bottom"/>
    </xf>
    <xf numFmtId="0" fontId="3" fillId="7" borderId="11" applyAlignment="1" pivotButton="0" quotePrefix="0" xfId="0">
      <alignment vertical="bottom"/>
    </xf>
    <xf numFmtId="10" fontId="3" fillId="8" borderId="13" applyAlignment="1" pivotButton="0" quotePrefix="0" xfId="0">
      <alignment horizontal="center" vertical="bottom"/>
    </xf>
    <xf numFmtId="10" fontId="3" fillId="8" borderId="2" applyAlignment="1" pivotButton="0" quotePrefix="0" xfId="0">
      <alignment horizontal="center" vertical="bottom"/>
    </xf>
    <xf numFmtId="0" fontId="1" fillId="0" borderId="10" applyAlignment="1" pivotButton="0" quotePrefix="0" xfId="0">
      <alignment horizontal="center" vertical="bottom"/>
    </xf>
    <xf numFmtId="10" fontId="1" fillId="0" borderId="10" applyAlignment="1" pivotButton="0" quotePrefix="0" xfId="0">
      <alignment horizontal="center" vertical="bottom"/>
    </xf>
    <xf numFmtId="2" fontId="3" fillId="0" borderId="0" applyAlignment="1" pivotButton="0" quotePrefix="0" xfId="0">
      <alignment vertical="bottom"/>
    </xf>
    <xf numFmtId="2" fontId="3" fillId="0" borderId="3" applyAlignment="1" pivotButton="0" quotePrefix="0" xfId="0">
      <alignment vertical="bottom"/>
    </xf>
    <xf numFmtId="2" fontId="3" fillId="0" borderId="4" applyAlignment="1" pivotButton="0" quotePrefix="0" xfId="0">
      <alignment vertical="bottom"/>
    </xf>
    <xf numFmtId="2" fontId="3" fillId="0" borderId="10" applyAlignment="1" pivotButton="0" quotePrefix="0" xfId="0">
      <alignment vertical="bottom"/>
    </xf>
    <xf numFmtId="2" fontId="1" fillId="0" borderId="4" applyAlignment="1" pivotButton="0" quotePrefix="0" xfId="0">
      <alignment horizontal="center" vertical="bottom"/>
    </xf>
    <xf numFmtId="0" fontId="3" fillId="14" borderId="0" applyAlignment="1" pivotButton="0" quotePrefix="0" xfId="0">
      <alignment vertical="bottom"/>
    </xf>
    <xf numFmtId="0" fontId="1" fillId="8" borderId="1" applyAlignment="1" pivotButton="0" quotePrefix="0" xfId="0">
      <alignment horizontal="center" vertical="bottom"/>
    </xf>
    <xf numFmtId="2" fontId="3" fillId="0" borderId="2" applyAlignment="1" pivotButton="0" quotePrefix="0" xfId="0">
      <alignment horizontal="center" vertical="bottom"/>
    </xf>
    <xf numFmtId="4" fontId="3" fillId="0" borderId="2" applyAlignment="1" pivotButton="0" quotePrefix="0" xfId="0">
      <alignment horizontal="center" vertical="bottom"/>
    </xf>
    <xf numFmtId="1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center" vertical="bottom"/>
    </xf>
    <xf numFmtId="0" fontId="0" fillId="0" borderId="0" pivotButton="0" quotePrefix="0" xfId="0"/>
    <xf numFmtId="0" fontId="0" fillId="0" borderId="2" pivotButton="0" quotePrefix="0" xfId="0"/>
    <xf numFmtId="0" fontId="9" fillId="2" borderId="10" applyAlignment="1" pivotButton="0" quotePrefix="0" xfId="0">
      <alignment horizontal="center" vertical="center"/>
    </xf>
    <xf numFmtId="0" fontId="0" fillId="0" borderId="6" pivotButton="0" quotePrefix="0" xfId="0"/>
    <xf numFmtId="0" fontId="10" fillId="0" borderId="5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4" pivotButton="0" quotePrefix="0" xfId="0"/>
    <xf numFmtId="0" fontId="0" fillId="0" borderId="15" pivotButton="0" quotePrefix="0" xfId="0"/>
    <xf numFmtId="0" fontId="0" fillId="0" borderId="13" pivotButton="0" quotePrefix="0" xfId="0"/>
    <xf numFmtId="1" fontId="71" fillId="0" borderId="3" applyAlignment="1" pivotButton="0" quotePrefix="0" xfId="0">
      <alignment horizontal="center"/>
    </xf>
    <xf numFmtId="2" fontId="72" fillId="0" borderId="3" applyAlignment="1" pivotButton="0" quotePrefix="0" xfId="0">
      <alignment horizontal="center"/>
    </xf>
    <xf numFmtId="0" fontId="72" fillId="0" borderId="4" applyAlignment="1" pivotButton="0" quotePrefix="0" xfId="0">
      <alignment horizontal="center"/>
    </xf>
    <xf numFmtId="2" fontId="72" fillId="0" borderId="5" applyAlignment="1" pivotButton="0" quotePrefix="0" xfId="0">
      <alignment horizontal="center" wrapText="1"/>
    </xf>
    <xf numFmtId="0" fontId="1" fillId="5" borderId="10" applyAlignment="1" pivotButton="0" quotePrefix="0" xfId="0">
      <alignment horizontal="center" vertical="center"/>
    </xf>
    <xf numFmtId="9" fontId="70" fillId="18" borderId="0" applyAlignment="1" pivotButton="0" quotePrefix="0" xfId="0">
      <alignment horizontal="center"/>
    </xf>
    <xf numFmtId="0" fontId="3" fillId="5" borderId="3" applyAlignment="1" pivotButton="0" quotePrefix="0" xfId="0">
      <alignment vertical="bottom"/>
    </xf>
    <xf numFmtId="0" fontId="3" fillId="5" borderId="4" applyAlignment="1" pivotButton="0" quotePrefix="0" xfId="0">
      <alignment vertical="bottom"/>
    </xf>
    <xf numFmtId="0" fontId="72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 vertical="center" wrapText="1"/>
    </xf>
    <xf numFmtId="0" fontId="72" fillId="0" borderId="5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left" vertical="center" wrapText="1"/>
    </xf>
    <xf numFmtId="0" fontId="0" fillId="0" borderId="3" pivotButton="0" quotePrefix="0" xfId="0"/>
    <xf numFmtId="0" fontId="44" fillId="0" borderId="10" applyAlignment="1" pivotButton="0" quotePrefix="0" xfId="0">
      <alignment horizontal="center" vertical="center" wrapText="1"/>
    </xf>
    <xf numFmtId="0" fontId="45" fillId="0" borderId="10" applyAlignment="1" pivotButton="0" quotePrefix="0" xfId="0">
      <alignment horizontal="center" vertical="center" wrapText="1"/>
    </xf>
    <xf numFmtId="0" fontId="44" fillId="0" borderId="1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1" pivotButton="0" quotePrefix="0" xfId="0"/>
    <xf numFmtId="0" fontId="1" fillId="7" borderId="1" applyAlignment="1" pivotButton="0" quotePrefix="0" xfId="0">
      <alignment horizontal="center" vertical="center"/>
    </xf>
    <xf numFmtId="4" fontId="1" fillId="9" borderId="10" applyAlignment="1" pivotButton="0" quotePrefix="0" xfId="0">
      <alignment horizontal="center"/>
    </xf>
    <xf numFmtId="4" fontId="1" fillId="0" borderId="10" applyAlignment="1" pivotButton="0" quotePrefix="0" xfId="0">
      <alignment horizontal="center"/>
    </xf>
    <xf numFmtId="171" fontId="71" fillId="18" borderId="5" applyAlignment="1" pivotButton="0" quotePrefix="0" xfId="0">
      <alignment horizontal="center" vertical="center"/>
    </xf>
    <xf numFmtId="1" fontId="72" fillId="0" borderId="5" applyAlignment="1" pivotButton="0" quotePrefix="0" xfId="0">
      <alignment horizontal="center" vertical="center"/>
    </xf>
    <xf numFmtId="171" fontId="71" fillId="18" borderId="3" applyAlignment="1" pivotButton="0" quotePrefix="0" xfId="0">
      <alignment horizontal="center" vertical="center"/>
    </xf>
    <xf numFmtId="1" fontId="72" fillId="0" borderId="3" applyAlignment="1" pivotButton="0" quotePrefix="0" xfId="0">
      <alignment horizontal="center" vertical="center"/>
    </xf>
    <xf numFmtId="171" fontId="70" fillId="0" borderId="3" applyAlignment="1" pivotButton="0" quotePrefix="0" xfId="0">
      <alignment horizontal="center" vertical="center"/>
    </xf>
    <xf numFmtId="171" fontId="71" fillId="18" borderId="3" applyAlignment="1" pivotButton="0" quotePrefix="0" xfId="0">
      <alignment horizontal="center"/>
    </xf>
    <xf numFmtId="1" fontId="72" fillId="0" borderId="3" applyAlignment="1" pivotButton="0" quotePrefix="0" xfId="0">
      <alignment horizontal="center"/>
    </xf>
    <xf numFmtId="171" fontId="70" fillId="0" borderId="3" applyAlignment="1" pivotButton="0" quotePrefix="0" xfId="0">
      <alignment horizontal="center"/>
    </xf>
    <xf numFmtId="171" fontId="70" fillId="0" borderId="4" applyAlignment="1" pivotButton="0" quotePrefix="0" xfId="0">
      <alignment horizontal="center"/>
    </xf>
    <xf numFmtId="1" fontId="72" fillId="0" borderId="4" applyAlignment="1" pivotButton="0" quotePrefix="0" xfId="0">
      <alignment horizontal="center"/>
    </xf>
    <xf numFmtId="0" fontId="41" fillId="8" borderId="10" applyAlignment="1" pivotButton="0" quotePrefix="0" xfId="0">
      <alignment horizontal="center" vertical="center"/>
    </xf>
    <xf numFmtId="0" fontId="32" fillId="12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1" fontId="72" fillId="0" borderId="5" applyAlignment="1" pivotButton="0" quotePrefix="0" xfId="0">
      <alignment horizontal="center" vertical="center" wrapText="1"/>
    </xf>
    <xf numFmtId="1" fontId="72" fillId="0" borderId="3" applyAlignment="1" pivotButton="0" quotePrefix="0" xfId="0">
      <alignment horizontal="center" vertical="center" wrapText="1"/>
    </xf>
    <xf numFmtId="1" fontId="72" fillId="0" borderId="4" applyAlignment="1" pivotButton="0" quotePrefix="0" xfId="0">
      <alignment horizontal="center" vertical="center" wrapText="1"/>
    </xf>
    <xf numFmtId="1" fontId="72" fillId="0" borderId="4" applyAlignment="1" pivotButton="0" quotePrefix="0" xfId="0">
      <alignment horizontal="center" vertical="center"/>
    </xf>
    <xf numFmtId="0" fontId="57" fillId="8" borderId="10" applyAlignment="1" pivotButton="0" quotePrefix="0" xfId="0">
      <alignment horizontal="center" vertical="center" wrapText="1"/>
    </xf>
    <xf numFmtId="0" fontId="1" fillId="8" borderId="3" pivotButton="0" quotePrefix="0" xfId="0"/>
    <xf numFmtId="0" fontId="1" fillId="8" borderId="4" pivotButton="0" quotePrefix="0" xfId="0"/>
    <xf numFmtId="0" fontId="0" fillId="0" borderId="12" pivotButton="0" quotePrefix="0" xfId="0"/>
    <xf numFmtId="0" fontId="1" fillId="15" borderId="10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 wrapText="1"/>
    </xf>
    <xf numFmtId="0" fontId="1" fillId="15" borderId="10" applyAlignment="1" pivotButton="0" quotePrefix="0" xfId="0">
      <alignment horizontal="center" vertical="center" wrapText="1"/>
    </xf>
    <xf numFmtId="0" fontId="1" fillId="15" borderId="4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comments/comment1.xml><?xml version="1.0" encoding="utf-8"?>
<comments xmlns="http://schemas.openxmlformats.org/spreadsheetml/2006/main">
  <authors>
    <author>Repair</author>
  </authors>
  <commentList>
    <comment ref="C30" authorId="0" shapeId="0">
      <text>
        <t>Was =#REF!; now = half of total Admin&amp;Marketing (E6), i.e. per production cycle.</t>
      </text>
    </comment>
    <comment ref="C65" authorId="0" shapeId="0">
      <text>
        <t>Was =#REF!; now = Year-1 indirect-expense application (WC Year 1 I9).</t>
      </text>
    </comment>
  </commentList>
</comments>
</file>

<file path=xl/comments/comment2.xml><?xml version="1.0" encoding="utf-8"?>
<comments xmlns="http://schemas.openxmlformats.org/spreadsheetml/2006/main">
  <authors>
    <author>Repair</author>
  </authors>
  <commentList>
    <comment ref="C49" authorId="0" shapeId="0">
      <text>
        <t>Was broken IMPORTRANGE capex table; now = per-plant capex from Capex sheet.</t>
      </text>
    </comment>
    <comment ref="C69" authorId="0" shapeId="0">
      <text>
        <t>ASSUMPTION: Year-1 working capacity 80% (legacy page). Confirm.</t>
      </text>
    </comment>
  </commentList>
</comments>
</file>

<file path=xl/comments/comment3.xml><?xml version="1.0" encoding="utf-8"?>
<comments xmlns="http://schemas.openxmlformats.org/spreadsheetml/2006/main">
  <authors>
    <author>Repair</author>
  </authors>
  <commentList>
    <comment ref="C48" authorId="0" shapeId="0">
      <text>
        <t>Was broken IMPORTRANGE (legacy page); replaced with safe value.</t>
      </text>
    </comment>
    <comment ref="C68" authorId="0" shapeId="0">
      <text>
        <t>Was broken IMPORTRANGE (legacy page); replaced with safe value.</t>
      </text>
    </comment>
    <comment ref="E68" authorId="0" shapeId="0">
      <text>
        <t>Was broken IMPORTRANGE (legacy page); replaced with safe value.</t>
      </text>
    </comment>
  </commentList>
</comments>
</file>

<file path=xl/comments/comment4.xml><?xml version="1.0" encoding="utf-8"?>
<comments xmlns="http://schemas.openxmlformats.org/spreadsheetml/2006/main">
  <authors>
    <author>Repair</author>
  </authors>
  <commentList>
    <comment ref="H32" authorId="0" shapeId="0">
      <text>
        <t>Was broken IMPORTRANGE; now = computed total cost/box on this sheet.</t>
      </text>
    </comment>
  </commentList>
</comments>
</file>

<file path=xl/comments/comment5.xml><?xml version="1.0" encoding="utf-8"?>
<comments xmlns="http://schemas.openxmlformats.org/spreadsheetml/2006/main">
  <authors>
    <author>Repair</author>
  </authors>
  <commentList>
    <comment ref="H35" authorId="0" shapeId="0">
      <text>
        <t>Was broken IMPORTRANGE; now = computed total cost/box on this sheet.</t>
      </text>
    </comment>
  </commentList>
</comments>
</file>

<file path=xl/comments/comment6.xml><?xml version="1.0" encoding="utf-8"?>
<comments xmlns="http://schemas.openxmlformats.org/spreadsheetml/2006/main">
  <authors>
    <author>Repair</author>
  </authors>
  <commentList>
    <comment ref="H39" authorId="0" shapeId="0">
      <text>
        <t>Was broken IMPORTRANGE; now = computed total cost/box on this sheet.</t>
      </text>
    </comment>
  </commentList>
</comments>
</file>

<file path=xl/comments/comment7.xml><?xml version="1.0" encoding="utf-8"?>
<comments xmlns="http://schemas.openxmlformats.org/spreadsheetml/2006/main">
  <authors>
    <author>Repair</author>
  </authors>
  <commentList>
    <comment ref="H31" authorId="0" shapeId="0">
      <text>
        <t>Was broken IMPORTRANGE; now = computed total cost/box on this sheet.</t>
      </text>
    </comment>
  </commentList>
</comments>
</file>

<file path=xl/comments/comment8.xml><?xml version="1.0" encoding="utf-8"?>
<comments xmlns="http://schemas.openxmlformats.org/spreadsheetml/2006/main">
  <authors>
    <author>Repair</author>
  </authors>
  <commentList>
    <comment ref="D91" authorId="0" shapeId="0">
      <text>
        <t>ASSUMPTION: tier price = MRP x (Year-1 Tier-3 price / Tier-3 MRP). Replace with real Tier-1/2 trade price.</t>
      </text>
    </comment>
    <comment ref="E91" authorId="0" shapeId="0">
      <text>
        <t>Cost/box linked to BOM (recipe cost; assumed equal across tiers). Refine if tier recipes differ.</t>
      </text>
    </comment>
    <comment ref="D92" authorId="0" shapeId="0">
      <text>
        <t>ASSUMPTION: tier price = MRP x (Year-1 Tier-3 price / Tier-3 MRP). Replace with real Tier-1/2 trade price.</t>
      </text>
    </comment>
    <comment ref="E92" authorId="0" shapeId="0">
      <text>
        <t>Cost/box linked to BOM (recipe cost; assumed equal across tiers). Refine if tier recipes differ.</t>
      </text>
    </comment>
    <comment ref="D93" authorId="0" shapeId="0">
      <text>
        <t>Source: Year-1 Contract to-trade price (Total Production!C20:C23), excl GST. Confirm/replace with actual.</t>
      </text>
    </comment>
    <comment ref="E93" authorId="0" shapeId="0">
      <text>
        <t>Cost/box linked to BOM (recipe cost; assumed equal across tiers). Refine if tier recipes differ.</t>
      </text>
    </comment>
    <comment ref="D94" authorId="0" shapeId="0">
      <text>
        <t>ASSUMPTION: tier price = MRP x (Year-1 Tier-3 price / Tier-3 MRP). Replace with real Tier-1/2 trade price.</t>
      </text>
    </comment>
    <comment ref="E94" authorId="0" shapeId="0">
      <text>
        <t>Cost/box linked to BOM (recipe cost; assumed equal across tiers). Refine if tier recipes differ.</t>
      </text>
    </comment>
    <comment ref="D95" authorId="0" shapeId="0">
      <text>
        <t>ASSUMPTION: tier price = MRP x (Year-1 Tier-3 price / Tier-3 MRP). Replace with real Tier-1/2 trade price.</t>
      </text>
    </comment>
    <comment ref="E95" authorId="0" shapeId="0">
      <text>
        <t>Cost/box linked to BOM (recipe cost; assumed equal across tiers). Refine if tier recipes differ.</t>
      </text>
    </comment>
    <comment ref="D96" authorId="0" shapeId="0">
      <text>
        <t>Source: Year-1 Contract to-trade price (Total Production!C20:C23), excl GST. Confirm/replace with actual.</t>
      </text>
    </comment>
    <comment ref="E96" authorId="0" shapeId="0">
      <text>
        <t>Cost/box linked to BOM (recipe cost; assumed equal across tiers). Refine if tier recipes differ.</t>
      </text>
    </comment>
    <comment ref="D97" authorId="0" shapeId="0">
      <text>
        <t>ASSUMPTION: tier price = MRP x (Year-1 Tier-3 price / Tier-3 MRP). Replace with real Tier-1/2 trade price.</t>
      </text>
    </comment>
    <comment ref="E97" authorId="0" shapeId="0">
      <text>
        <t>Cost/box linked to BOM (recipe cost; assumed equal across tiers). Refine if tier recipes differ.</t>
      </text>
    </comment>
    <comment ref="D98" authorId="0" shapeId="0">
      <text>
        <t>ASSUMPTION: tier price = MRP x (Year-1 Tier-3 price / Tier-3 MRP). Replace with real Tier-1/2 trade price.</t>
      </text>
    </comment>
    <comment ref="E98" authorId="0" shapeId="0">
      <text>
        <t>Cost/box linked to BOM (recipe cost; assumed equal across tiers). Refine if tier recipes differ.</t>
      </text>
    </comment>
    <comment ref="D99" authorId="0" shapeId="0">
      <text>
        <t>Source: Year-1 Contract to-trade price (Total Production!C20:C23), excl GST. Confirm/replace with actual.</t>
      </text>
    </comment>
    <comment ref="E99" authorId="0" shapeId="0">
      <text>
        <t>Cost/box linked to BOM (recipe cost; assumed equal across tiers). Refine if tier recipes differ.</t>
      </text>
    </comment>
    <comment ref="D100" authorId="0" shapeId="0">
      <text>
        <t>ASSUMPTION: tier price = MRP x (Year-1 Tier-3 price / Tier-3 MRP). Replace with real Tier-1/2 trade price.</t>
      </text>
    </comment>
    <comment ref="E100" authorId="0" shapeId="0">
      <text>
        <t>Cost/box linked to BOM (recipe cost; assumed equal across tiers). Refine if tier recipes differ.</t>
      </text>
    </comment>
    <comment ref="D101" authorId="0" shapeId="0">
      <text>
        <t>ASSUMPTION: tier price = MRP x (Year-1 Tier-3 price / Tier-3 MRP). Replace with real Tier-1/2 trade price.</t>
      </text>
    </comment>
    <comment ref="E101" authorId="0" shapeId="0">
      <text>
        <t>Cost/box linked to BOM (recipe cost; assumed equal across tiers). Refine if tier recipes differ.</t>
      </text>
    </comment>
    <comment ref="D102" authorId="0" shapeId="0">
      <text>
        <t>Source: Year-1 Contract to-trade price (Total Production!C20:C23), excl GST. Confirm/replace with actual.</t>
      </text>
    </comment>
    <comment ref="E102" authorId="0" shapeId="0">
      <text>
        <t>Cost/box linked to BOM (recipe cost; assumed equal across tiers). Refine if tier recipes differ.</t>
      </text>
    </comment>
  </commentList>
</comments>
</file>

<file path=xl/comments/comment9.xml><?xml version="1.0" encoding="utf-8"?>
<comments xmlns="http://schemas.openxmlformats.org/spreadsheetml/2006/main">
  <authors>
    <author>Repair</author>
  </authors>
  <commentList>
    <comment ref="C63" authorId="0" shapeId="0">
      <text>
        <t>Linked to In-house sale price (same SKU/tier).</t>
      </text>
    </comment>
    <comment ref="C64" authorId="0" shapeId="0">
      <text>
        <t>Linked to In-house sale price (same SKU/tier).</t>
      </text>
    </comment>
    <comment ref="C65" authorId="0" shapeId="0">
      <text>
        <t>Linked to In-house sale price (same SKU/tier).</t>
      </text>
    </comment>
    <comment ref="C66" authorId="0" shapeId="0">
      <text>
        <t>Linked to In-house sale price (same SKU/tier).</t>
      </text>
    </comment>
    <comment ref="C67" authorId="0" shapeId="0">
      <text>
        <t>Linked to In-house sale price (same SKU/tier).</t>
      </text>
    </comment>
    <comment ref="C68" authorId="0" shapeId="0">
      <text>
        <t>Linked to In-house sale price (same SKU/tier).</t>
      </text>
    </comment>
    <comment ref="C69" authorId="0" shapeId="0">
      <text>
        <t>Linked to In-house sale price (same SKU/tier).</t>
      </text>
    </comment>
    <comment ref="C70" authorId="0" shapeId="0">
      <text>
        <t>Linked to In-house sale price (same SKU/tier).</t>
      </text>
    </comment>
    <comment ref="C71" authorId="0" shapeId="0">
      <text>
        <t>Linked to In-house sale price (same SKU/tier).</t>
      </text>
    </comment>
    <comment ref="C72" authorId="0" shapeId="0">
      <text>
        <t>Linked to In-house sale price (same SKU/tier).</t>
      </text>
    </comment>
    <comment ref="C73" authorId="0" shapeId="0">
      <text>
        <t>Linked to In-house sale price (same SKU/tier).</t>
      </text>
    </comment>
    <comment ref="C74" authorId="0" shapeId="0">
      <text>
        <t>Linked to In-house sale price (same SKU/tier).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/></Relationships>
</file>

<file path=xl/drawings/drawing1.xml><?xml version="1.0" encoding="utf-8"?>
<wsDr xmlns="http://schemas.openxmlformats.org/drawingml/2006/spreadsheetDrawing">
  <oneCellAnchor>
    <from>
      <col>7</col>
      <colOff>723900</colOff>
      <row>3</row>
      <rowOff>171450</rowOff>
    </from>
    <ext cx="1733550" cy="1571625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7</col>
      <colOff>581025</colOff>
      <row>1</row>
      <rowOff>228600</rowOff>
    </from>
    <ext cx="1819275" cy="1400175"/>
    <pic>
      <nvPicPr>
        <cNvPr id="0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3.xml><?xml version="1.0" encoding="utf-8"?>
<wsDr xmlns="http://schemas.openxmlformats.org/drawingml/2006/spreadsheetDrawing">
  <oneCellAnchor>
    <from>
      <col>7</col>
      <colOff>571500</colOff>
      <row>1</row>
      <rowOff>190500</rowOff>
    </from>
    <ext cx="1524000" cy="1524000"/>
    <pic>
      <nvPicPr>
        <cNvPr id="0" name="image4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4.xml><?xml version="1.0" encoding="utf-8"?>
<wsDr xmlns="http://schemas.openxmlformats.org/drawingml/2006/spreadsheetDrawing">
  <oneCellAnchor>
    <from>
      <col>8</col>
      <colOff>28575</colOff>
      <row>1</row>
      <rowOff>200025</rowOff>
    </from>
    <ext cx="1133475" cy="1238250"/>
    <pic>
      <nvPicPr>
        <cNvPr id="0" name="image3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</row>
      <rowOff>-200025</rowOff>
    </from>
    <ext cx="7829550" cy="4400550"/>
    <pic>
      <nvPicPr>
        <cNvPr id="0" name="image5.jp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27.xml.rels><Relationships xmlns="http://schemas.openxmlformats.org/package/2006/relationships"><Relationship Type="http://schemas.openxmlformats.org/officeDocument/2006/relationships/hyperlink" Target="https://rbsa.in/wp-content/uploads/dlm_uploads/2023/07/RBSA-RR-Cost-of-Capital-in-India-6th-Edition.pdf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B2:C22"/>
  <sheetViews>
    <sheetView showGridLines="0" workbookViewId="0">
      <selection activeCell="A1" sqref="A1"/>
    </sheetView>
  </sheetViews>
  <sheetFormatPr baseColWidth="8" defaultColWidth="12.63" defaultRowHeight="15.75" customHeight="1"/>
  <cols>
    <col width="4.88" customWidth="1" style="1068" min="1" max="1"/>
    <col width="2.75" customWidth="1" style="1068" min="2" max="2"/>
    <col width="25.5" customWidth="1" style="1068" min="3" max="3"/>
  </cols>
  <sheetData>
    <row r="2">
      <c r="B2" s="483" t="inlineStr">
        <is>
          <t>Bill Of Material (BOM)</t>
        </is>
      </c>
      <c r="C2" s="1069" t="n"/>
    </row>
    <row r="3">
      <c r="B3" s="174" t="n">
        <v>1</v>
      </c>
      <c r="C3" s="4" t="inlineStr">
        <is>
          <t>Pregnancy Powder</t>
        </is>
      </c>
    </row>
    <row r="4">
      <c r="B4" s="174" t="n">
        <v>2</v>
      </c>
      <c r="C4" s="4" t="inlineStr">
        <is>
          <t>Lactation Powder</t>
        </is>
      </c>
    </row>
    <row r="5">
      <c r="B5" s="174" t="n">
        <v>3</v>
      </c>
      <c r="C5" s="4" t="inlineStr">
        <is>
          <t>Infant Formula Milk</t>
        </is>
      </c>
    </row>
    <row r="6">
      <c r="B6" s="5" t="n">
        <v>4</v>
      </c>
      <c r="C6" s="6" t="inlineStr">
        <is>
          <t>Child Nutrition</t>
        </is>
      </c>
    </row>
    <row r="7" ht="4.5" customHeight="1" s="1068"/>
    <row r="8">
      <c r="B8" s="7" t="inlineStr">
        <is>
          <t>Profit &amp; Loss Statement</t>
        </is>
      </c>
      <c r="C8" s="8" t="n"/>
    </row>
    <row r="9" ht="4.5" customHeight="1" s="1068"/>
    <row r="10">
      <c r="B10" s="7" t="inlineStr">
        <is>
          <t>22Cr Summary Sheet</t>
        </is>
      </c>
      <c r="C10" s="8" t="n"/>
    </row>
    <row r="11" ht="4.5" customHeight="1" s="1068"/>
    <row r="12">
      <c r="B12" s="1" t="inlineStr">
        <is>
          <t>Year 1</t>
        </is>
      </c>
      <c r="C12" s="8" t="n"/>
    </row>
    <row r="13">
      <c r="B13" s="171" t="n">
        <v>1</v>
      </c>
      <c r="C13" s="10" t="inlineStr">
        <is>
          <t>22Cr Capital Raised Working</t>
        </is>
      </c>
    </row>
    <row r="14">
      <c r="B14" s="5" t="n">
        <v>2</v>
      </c>
      <c r="C14" s="6" t="inlineStr">
        <is>
          <t>Working Capital</t>
        </is>
      </c>
    </row>
    <row r="15" ht="4.5" customHeight="1" s="1068"/>
    <row r="16">
      <c r="B16" s="1" t="inlineStr">
        <is>
          <t>Year 2</t>
        </is>
      </c>
      <c r="C16" s="8" t="n"/>
    </row>
    <row r="17">
      <c r="B17" s="171" t="n">
        <v>1</v>
      </c>
      <c r="C17" s="10" t="inlineStr">
        <is>
          <t>60Cr Capital Raised Working</t>
        </is>
      </c>
    </row>
    <row r="18">
      <c r="B18" s="5" t="n">
        <v>2</v>
      </c>
      <c r="C18" s="6" t="inlineStr">
        <is>
          <t>Working Capital</t>
        </is>
      </c>
    </row>
    <row r="19" ht="4.5" customHeight="1" s="1068"/>
    <row r="20">
      <c r="B20" s="1" t="inlineStr">
        <is>
          <t>Year 3</t>
        </is>
      </c>
      <c r="C20" s="8" t="n"/>
    </row>
    <row r="21">
      <c r="B21" s="171" t="n">
        <v>1</v>
      </c>
      <c r="C21" s="10" t="inlineStr">
        <is>
          <t>Plant works @ 100% Efficiency</t>
        </is>
      </c>
    </row>
    <row r="22">
      <c r="B22" s="5" t="n">
        <v>2</v>
      </c>
      <c r="C22" s="6" t="inlineStr">
        <is>
          <t>Working Capital</t>
        </is>
      </c>
    </row>
  </sheetData>
  <mergeCells count="1">
    <mergeCell ref="B2:C2"/>
  </mergeCells>
  <hyperlinks>
    <hyperlink ref="C3" location="'PP BOM'!A1" display="Pregnancy Powder"/>
    <hyperlink ref="C4" location="'LP BOM'!A1" display="Lactation Powder"/>
    <hyperlink ref="C5" location="'IFM BOM'!A1" display="Infant Formula Milk"/>
    <hyperlink ref="C6" location="'CNP BOM'!A1" display="Child Nutrition"/>
    <hyperlink ref="B8" location="'P&amp;L'!A1" display="Profit &amp; Loss Statement"/>
    <hyperlink ref="B10" location="'Total Production'!A1" display="22Cr Summary Sheet"/>
    <hyperlink ref="C13" location="'Total Production'!A1" display="22Cr Capital Raised Working"/>
    <hyperlink ref="C14" location="'WC (Year 1)'!A1" display="Working Capital"/>
    <hyperlink ref="C17" location="'Year 2'!A1" display="60Cr Capital Raised Working"/>
    <hyperlink ref="C18" location="'WC (Year 3-5)'!A1" display="Working Capital"/>
    <hyperlink ref="C21" location="'Year 3'!A1" display="Plant works @ 100% Efficiency"/>
    <hyperlink ref="C22" location="'WC (Year 3)'!A1" display="Working Capital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B1003"/>
  <sheetViews>
    <sheetView showGridLines="0" workbookViewId="0">
      <selection activeCell="A1" sqref="A1"/>
    </sheetView>
  </sheetViews>
  <sheetFormatPr baseColWidth="8" defaultColWidth="12.63" defaultRowHeight="15.75" customHeight="1"/>
  <cols>
    <col width="3.38" customWidth="1" style="1068" min="1" max="1"/>
    <col width="5.38" customWidth="1" style="1068" min="2" max="2"/>
    <col width="38.25" customWidth="1" style="1068" min="3" max="3"/>
    <col width="14.25" customWidth="1" style="1068" min="6" max="6"/>
    <col width="13.13" customWidth="1" style="1068" min="7" max="7"/>
    <col width="10.25" customWidth="1" style="1068" min="8" max="8"/>
    <col width="3.25" customWidth="1" style="1068" min="9" max="9"/>
    <col width="3.75" customWidth="1" style="1068" min="10" max="10"/>
  </cols>
  <sheetData>
    <row r="1">
      <c r="A1" s="13" t="n"/>
      <c r="B1" s="13" t="n"/>
      <c r="C1" s="12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  <c r="AA1" s="13" t="n"/>
      <c r="AB1" s="13" t="n"/>
    </row>
    <row r="2">
      <c r="A2" s="13" t="n"/>
      <c r="B2" s="1070" t="inlineStr">
        <is>
          <t>RAW MATERIAL COST</t>
        </is>
      </c>
      <c r="C2" s="1071" t="n"/>
      <c r="D2" s="1071" t="n"/>
      <c r="E2" s="1071" t="n"/>
      <c r="F2" s="1071" t="n"/>
      <c r="G2" s="1071" t="n"/>
      <c r="H2" s="1069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</row>
    <row r="3" ht="6.75" customHeight="1" s="1068">
      <c r="A3" s="13" t="n"/>
      <c r="B3" s="13" t="n"/>
      <c r="C3" s="12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  <c r="AA3" s="13" t="n"/>
      <c r="AB3" s="13" t="n"/>
    </row>
    <row r="4">
      <c r="A4" s="13" t="n"/>
      <c r="B4" s="657" t="inlineStr">
        <is>
          <t>Item No.</t>
        </is>
      </c>
      <c r="C4" s="657" t="inlineStr">
        <is>
          <t>Ingredient Name</t>
        </is>
      </c>
      <c r="D4" s="1072" t="inlineStr">
        <is>
          <t>In Grams</t>
        </is>
      </c>
      <c r="E4" s="1073" t="n"/>
      <c r="F4" s="1072" t="inlineStr">
        <is>
          <t>In Rupees</t>
        </is>
      </c>
      <c r="G4" s="1074" t="n"/>
      <c r="H4" s="107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</row>
    <row r="5">
      <c r="A5" s="13" t="n"/>
      <c r="B5" s="1075" t="n"/>
      <c r="C5" s="1075" t="n"/>
      <c r="D5" s="657" t="inlineStr">
        <is>
          <t>Quantity Per 100 g</t>
        </is>
      </c>
      <c r="E5" s="657" t="inlineStr">
        <is>
          <t xml:space="preserve">Quantity per 400 gm </t>
        </is>
      </c>
      <c r="F5" s="657" t="inlineStr">
        <is>
          <t>Rate / Kg</t>
        </is>
      </c>
      <c r="G5" s="657" t="inlineStr">
        <is>
          <t>Rate / Gram</t>
        </is>
      </c>
      <c r="H5" s="657" t="inlineStr">
        <is>
          <t>Rate Per 400 g</t>
        </is>
      </c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</row>
    <row r="6">
      <c r="A6" s="13" t="n"/>
      <c r="B6" s="538" t="n">
        <v>1</v>
      </c>
      <c r="C6" s="648" t="inlineStr">
        <is>
          <t>Milk Solids</t>
        </is>
      </c>
      <c r="D6" s="25" t="n">
        <v>35</v>
      </c>
      <c r="E6" s="25">
        <f>D6*4</f>
        <v/>
      </c>
      <c r="F6" s="25" t="n">
        <v>240</v>
      </c>
      <c r="G6" s="25">
        <f>F6/1000</f>
        <v/>
      </c>
      <c r="H6" s="25">
        <f>E6*G6</f>
        <v/>
      </c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</row>
    <row r="7">
      <c r="A7" s="13" t="n"/>
      <c r="B7" s="25" t="n">
        <v>2</v>
      </c>
      <c r="C7" s="651" t="inlineStr">
        <is>
          <t>Maltodextrin</t>
        </is>
      </c>
      <c r="D7" s="25" t="n">
        <v>20</v>
      </c>
      <c r="E7" s="25">
        <f>D7*4</f>
        <v/>
      </c>
      <c r="F7" s="25" t="n">
        <v>50</v>
      </c>
      <c r="G7" s="25">
        <f>F7/1000</f>
        <v/>
      </c>
      <c r="H7" s="25">
        <f>E7*G7</f>
        <v/>
      </c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</row>
    <row r="8">
      <c r="A8" s="13" t="n"/>
      <c r="B8" s="25" t="n">
        <v>3</v>
      </c>
      <c r="C8" s="651" t="inlineStr">
        <is>
          <t>Sprouted Ragi Powder</t>
        </is>
      </c>
      <c r="D8" s="25" t="n">
        <v>13</v>
      </c>
      <c r="E8" s="25">
        <f>D8*4</f>
        <v/>
      </c>
      <c r="F8" s="25" t="n">
        <v>50</v>
      </c>
      <c r="G8" s="25">
        <f>F8/1000</f>
        <v/>
      </c>
      <c r="H8" s="25">
        <f>E8*G8</f>
        <v/>
      </c>
      <c r="I8" s="963" t="n"/>
      <c r="J8" s="28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</row>
    <row r="9">
      <c r="A9" s="13" t="n"/>
      <c r="B9" s="25" t="n">
        <v>4</v>
      </c>
      <c r="C9" s="651" t="inlineStr">
        <is>
          <t>Rice Powder</t>
        </is>
      </c>
      <c r="D9" s="25" t="n">
        <v>10</v>
      </c>
      <c r="E9" s="25">
        <f>D9*4</f>
        <v/>
      </c>
      <c r="F9" s="25" t="n">
        <v>50</v>
      </c>
      <c r="G9" s="25">
        <f>F9/1000</f>
        <v/>
      </c>
      <c r="H9" s="25">
        <f>E9*G9</f>
        <v/>
      </c>
      <c r="I9" s="963" t="n"/>
      <c r="J9" s="871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</row>
    <row r="10">
      <c r="A10" s="13" t="n"/>
      <c r="B10" s="25" t="n">
        <v>5</v>
      </c>
      <c r="C10" s="651" t="inlineStr">
        <is>
          <t>Apple Powder</t>
        </is>
      </c>
      <c r="D10" s="25" t="n">
        <v>8</v>
      </c>
      <c r="E10" s="25">
        <f>D10*4</f>
        <v/>
      </c>
      <c r="F10" s="25" t="n">
        <v>170</v>
      </c>
      <c r="G10" s="25">
        <f>F10/1000</f>
        <v/>
      </c>
      <c r="H10" s="25">
        <f>E10*G10</f>
        <v/>
      </c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</row>
    <row r="11">
      <c r="A11" s="13" t="n"/>
      <c r="B11" s="25" t="n">
        <v>6</v>
      </c>
      <c r="C11" s="651" t="inlineStr">
        <is>
          <t>Enzyme(Alpha Amylase)</t>
        </is>
      </c>
      <c r="D11" s="25" t="n">
        <v>0.5</v>
      </c>
      <c r="E11" s="25">
        <f>D11*4</f>
        <v/>
      </c>
      <c r="F11" s="25" t="n">
        <v>1000</v>
      </c>
      <c r="G11" s="25">
        <f>F11/1000</f>
        <v/>
      </c>
      <c r="H11" s="25">
        <f>E11*G11</f>
        <v/>
      </c>
      <c r="I11" s="376" t="n"/>
      <c r="J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</row>
    <row r="12">
      <c r="A12" s="13" t="n"/>
      <c r="B12" s="25" t="n">
        <v>7</v>
      </c>
      <c r="C12" s="651" t="inlineStr">
        <is>
          <t>Fructooligosaccharides</t>
        </is>
      </c>
      <c r="D12" s="25" t="n">
        <v>7</v>
      </c>
      <c r="E12" s="25">
        <f>D12*4</f>
        <v/>
      </c>
      <c r="F12" s="25" t="n">
        <v>170</v>
      </c>
      <c r="G12" s="25">
        <f>F12/1000</f>
        <v/>
      </c>
      <c r="H12" s="25">
        <f>E12*G12</f>
        <v/>
      </c>
      <c r="I12" s="376" t="n"/>
      <c r="J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</row>
    <row r="13">
      <c r="A13" s="13" t="n"/>
      <c r="B13" s="25" t="n">
        <v>8</v>
      </c>
      <c r="C13" s="651" t="inlineStr">
        <is>
          <t>Mineral premix(Calcium, Phosphorous, Sodium, Potassium, Chloride, Magnesium, Iron, Zinc, Copper, Manganese, Iodine, Selenium)</t>
        </is>
      </c>
      <c r="D13" s="25" t="n">
        <v>1.88</v>
      </c>
      <c r="E13" s="25">
        <f>D13*4</f>
        <v/>
      </c>
      <c r="F13" s="25" t="n">
        <v>400</v>
      </c>
      <c r="G13" s="25">
        <f>F13/1000</f>
        <v/>
      </c>
      <c r="H13" s="25">
        <f>E13*G13</f>
        <v/>
      </c>
      <c r="I13" s="376" t="n"/>
      <c r="J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</row>
    <row r="14">
      <c r="A14" s="13" t="n"/>
      <c r="B14" s="25" t="n">
        <v>9</v>
      </c>
      <c r="C14" s="651" t="inlineStr">
        <is>
          <t>Vitamin premix(Vitamin A, D, E, K, C, B1, B2, B6, B12, B7,B5, B3)</t>
        </is>
      </c>
      <c r="D14" s="25" t="n">
        <v>0.05</v>
      </c>
      <c r="E14" s="25">
        <f>D14*4</f>
        <v/>
      </c>
      <c r="F14" s="25" t="n">
        <v>500</v>
      </c>
      <c r="G14" s="25">
        <f>F14/1000</f>
        <v/>
      </c>
      <c r="H14" s="25">
        <f>E14*G14</f>
        <v/>
      </c>
      <c r="I14" s="376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</row>
    <row r="15">
      <c r="A15" s="13" t="n"/>
      <c r="B15" s="25" t="n">
        <v>10</v>
      </c>
      <c r="C15" s="651" t="inlineStr">
        <is>
          <t>Jaggery Powder</t>
        </is>
      </c>
      <c r="D15" s="25" t="n">
        <v>5</v>
      </c>
      <c r="E15" s="25">
        <f>D15*4</f>
        <v/>
      </c>
      <c r="F15" s="645" t="n">
        <v>60</v>
      </c>
      <c r="G15" s="645">
        <f>F15/1000</f>
        <v/>
      </c>
      <c r="H15" s="25">
        <f>E15*G15</f>
        <v/>
      </c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</row>
    <row r="16">
      <c r="A16" s="13" t="n"/>
      <c r="B16" s="815" t="inlineStr">
        <is>
          <t>RAW MATERIAL TOTAL COST</t>
        </is>
      </c>
      <c r="C16" s="1069" t="n"/>
      <c r="D16" s="33">
        <f>SUM(D6:D15)</f>
        <v/>
      </c>
      <c r="E16" s="34">
        <f>D16*4</f>
        <v/>
      </c>
      <c r="F16" s="815" t="n"/>
      <c r="G16" s="815" t="n"/>
      <c r="H16" s="33">
        <f>SUM(H6:H14)</f>
        <v/>
      </c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</row>
    <row r="17">
      <c r="A17" s="13" t="n"/>
      <c r="B17" s="749" t="n"/>
      <c r="C17" s="676" t="n"/>
      <c r="D17" s="749" t="n"/>
      <c r="E17" s="749" t="n"/>
      <c r="F17" s="749" t="n"/>
      <c r="G17" s="749" t="n"/>
      <c r="H17" s="749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</row>
    <row r="18">
      <c r="A18" s="13" t="n"/>
      <c r="B18" s="1070" t="inlineStr">
        <is>
          <t>OTHER COSTS</t>
        </is>
      </c>
      <c r="C18" s="1071" t="n"/>
      <c r="D18" s="1071" t="n"/>
      <c r="E18" s="1071" t="n"/>
      <c r="F18" s="1071" t="n"/>
      <c r="G18" s="1071" t="n"/>
      <c r="H18" s="1069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</row>
    <row r="19" ht="6.75" customHeight="1" s="1068">
      <c r="A19" s="13" t="n"/>
      <c r="B19" s="13" t="n"/>
      <c r="C19" s="12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</row>
    <row r="20">
      <c r="A20" s="13" t="n"/>
      <c r="B20" s="51" t="n"/>
      <c r="C20" s="40" t="inlineStr">
        <is>
          <t xml:space="preserve">Packaging </t>
        </is>
      </c>
      <c r="D20" s="41" t="n"/>
      <c r="E20" s="41" t="n"/>
      <c r="F20" s="41" t="n"/>
      <c r="G20" s="42" t="n"/>
      <c r="H20" s="538" t="n">
        <v>12</v>
      </c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</row>
    <row r="21">
      <c r="A21" s="13" t="n"/>
      <c r="B21" s="719" t="n"/>
      <c r="C21" s="44" t="inlineStr">
        <is>
          <t xml:space="preserve">Conversion </t>
        </is>
      </c>
      <c r="D21" s="45" t="n"/>
      <c r="E21" s="45" t="n"/>
      <c r="F21" s="45" t="n"/>
      <c r="G21" s="46" t="n"/>
      <c r="H21" s="328" t="n">
        <v>30</v>
      </c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</row>
    <row r="22" ht="6.75" customHeight="1" s="1068">
      <c r="A22" s="13" t="n"/>
      <c r="B22" s="13" t="n"/>
      <c r="C22" s="12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</row>
    <row r="23">
      <c r="A23" s="13" t="n"/>
      <c r="B23" s="749" t="n"/>
      <c r="C23" s="676" t="n"/>
      <c r="D23" s="749" t="n"/>
      <c r="E23" s="749" t="n"/>
      <c r="F23" s="815" t="inlineStr">
        <is>
          <t>TOTAL COST / BOX</t>
        </is>
      </c>
      <c r="G23" s="1069" t="n"/>
      <c r="H23" s="49">
        <f>H16+H20+H21</f>
        <v/>
      </c>
      <c r="I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</row>
    <row r="24" ht="6.75" customHeight="1" s="1068">
      <c r="A24" s="13" t="n"/>
      <c r="B24" s="13" t="n"/>
      <c r="C24" s="12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</row>
    <row r="25">
      <c r="A25" s="13" t="n"/>
      <c r="B25" s="13" t="n"/>
      <c r="C25" s="12" t="n"/>
      <c r="D25" s="13" t="n"/>
      <c r="E25" s="13" t="n"/>
      <c r="F25" s="815" t="inlineStr">
        <is>
          <t xml:space="preserve"> PRODUCTION COST / BATCH</t>
        </is>
      </c>
      <c r="G25" s="1069" t="n"/>
      <c r="H25" s="50" t="n">
        <v>20000000</v>
      </c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</row>
    <row r="26" ht="6.75" customHeight="1" s="1068">
      <c r="A26" s="13" t="n"/>
      <c r="B26" s="13" t="n"/>
      <c r="C26" s="12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</row>
    <row r="27">
      <c r="A27" s="13" t="n"/>
      <c r="B27" s="13" t="n"/>
      <c r="C27" s="12" t="n"/>
      <c r="D27" s="13" t="n"/>
      <c r="E27" s="13" t="n"/>
      <c r="F27" s="815" t="inlineStr">
        <is>
          <t>BOXES / BATCH</t>
        </is>
      </c>
      <c r="G27" s="1069" t="n"/>
      <c r="H27" s="50">
        <f>H25/H23</f>
        <v/>
      </c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</row>
    <row r="28" ht="6.75" customHeight="1" s="1068">
      <c r="A28" s="13" t="n"/>
      <c r="B28" s="13" t="n"/>
      <c r="C28" s="12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</row>
    <row r="29">
      <c r="A29" s="13" t="n"/>
      <c r="B29" s="13" t="n"/>
      <c r="C29" s="12" t="n"/>
      <c r="D29" s="13" t="n"/>
      <c r="E29" s="13" t="n"/>
      <c r="F29" s="815" t="inlineStr">
        <is>
          <t>BOXES / VARIANT</t>
        </is>
      </c>
      <c r="G29" s="1069" t="n"/>
      <c r="H29" s="50">
        <f>H27/3</f>
        <v/>
      </c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</row>
    <row r="30" ht="6.75" customHeight="1" s="1068">
      <c r="A30" s="13" t="n"/>
      <c r="B30" s="13" t="n"/>
      <c r="C30" s="12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</row>
    <row r="31">
      <c r="A31" s="13" t="n"/>
      <c r="B31" s="13" t="n"/>
      <c r="C31" s="12" t="n"/>
      <c r="D31" s="13" t="n"/>
      <c r="E31" s="13" t="n"/>
      <c r="F31" s="815" t="inlineStr">
        <is>
          <t>AS PER PROJETIONS SHEET</t>
        </is>
      </c>
      <c r="G31" s="1071" t="n"/>
      <c r="H31" s="1069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</row>
    <row r="32">
      <c r="A32" s="13" t="n"/>
      <c r="B32" s="13" t="n"/>
      <c r="C32" s="12" t="n"/>
      <c r="D32" s="13" t="n"/>
      <c r="E32" s="13" t="n"/>
      <c r="F32" s="555" t="inlineStr">
        <is>
          <t>Total Cost (Excl. GST)</t>
        </is>
      </c>
      <c r="G32" s="1073" t="n"/>
      <c r="H32" s="538" t="n">
        <v>111</v>
      </c>
      <c r="I32" s="52" t="inlineStr">
        <is>
          <t>VS</t>
        </is>
      </c>
      <c r="J32" s="53">
        <f>H23</f>
        <v/>
      </c>
      <c r="K32" s="54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</row>
    <row r="33">
      <c r="A33" s="13" t="n"/>
      <c r="B33" s="13" t="n"/>
      <c r="C33" s="12" t="n"/>
      <c r="D33" s="13" t="n"/>
      <c r="E33" s="13" t="n"/>
      <c r="F33" s="559" t="inlineStr">
        <is>
          <t>GST 18%</t>
        </is>
      </c>
      <c r="G33" s="1076" t="n"/>
      <c r="H33" s="25" t="n">
        <v>16</v>
      </c>
      <c r="I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</row>
    <row r="34">
      <c r="A34" s="13" t="n"/>
      <c r="B34" s="13" t="n"/>
      <c r="C34" s="12" t="n"/>
      <c r="D34" s="13" t="n"/>
      <c r="E34" s="13" t="n"/>
      <c r="F34" s="562" t="inlineStr">
        <is>
          <t>Total Cost (Incl. GST)</t>
        </is>
      </c>
      <c r="G34" s="1077" t="n"/>
      <c r="H34" s="328" t="n">
        <v>127</v>
      </c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</row>
    <row r="35">
      <c r="A35" s="13" t="n"/>
      <c r="B35" s="13" t="n"/>
      <c r="C35" s="12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</row>
    <row r="36">
      <c r="A36" s="13" t="n"/>
      <c r="B36" s="13" t="n"/>
      <c r="C36" s="12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</row>
    <row r="37">
      <c r="A37" s="13" t="n"/>
      <c r="B37" s="13" t="n"/>
      <c r="C37" s="12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</row>
    <row r="38">
      <c r="A38" s="13" t="n"/>
      <c r="B38" s="13" t="n"/>
      <c r="C38" s="12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</row>
    <row r="39">
      <c r="A39" s="13" t="n"/>
      <c r="B39" s="13" t="n"/>
      <c r="C39" s="12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</row>
    <row r="40">
      <c r="A40" s="13" t="n"/>
      <c r="B40" s="13" t="n"/>
      <c r="C40" s="12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  <c r="AA40" s="13" t="n"/>
      <c r="AB40" s="13" t="n"/>
    </row>
    <row r="41">
      <c r="A41" s="13" t="n"/>
      <c r="B41" s="13" t="n"/>
      <c r="C41" s="12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</row>
    <row r="42">
      <c r="A42" s="13" t="n"/>
      <c r="B42" s="13" t="n"/>
      <c r="C42" s="12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  <c r="AA42" s="13" t="n"/>
      <c r="AB42" s="13" t="n"/>
    </row>
    <row r="43">
      <c r="A43" s="13" t="n"/>
      <c r="B43" s="13" t="n"/>
      <c r="C43" s="12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  <c r="AA43" s="13" t="n"/>
      <c r="AB43" s="13" t="n"/>
    </row>
    <row r="44">
      <c r="A44" s="13" t="n"/>
      <c r="B44" s="13" t="n"/>
      <c r="C44" s="12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  <c r="AA44" s="13" t="n"/>
      <c r="AB44" s="13" t="n"/>
    </row>
    <row r="45">
      <c r="A45" s="13" t="n"/>
      <c r="B45" s="13" t="n"/>
      <c r="C45" s="12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  <c r="AA45" s="13" t="n"/>
      <c r="AB45" s="13" t="n"/>
    </row>
    <row r="46">
      <c r="A46" s="13" t="n"/>
      <c r="B46" s="13" t="n"/>
      <c r="C46" s="12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  <c r="AA46" s="13" t="n"/>
      <c r="AB46" s="13" t="n"/>
    </row>
    <row r="47">
      <c r="A47" s="13" t="n"/>
      <c r="B47" s="13" t="n"/>
      <c r="C47" s="12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</row>
    <row r="48">
      <c r="A48" s="13" t="n"/>
      <c r="B48" s="13" t="n"/>
      <c r="C48" s="12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</row>
    <row r="49">
      <c r="A49" s="13" t="n"/>
      <c r="B49" s="13" t="n"/>
      <c r="C49" s="12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</row>
    <row r="50">
      <c r="A50" s="13" t="n"/>
      <c r="B50" s="13" t="n"/>
      <c r="C50" s="12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</row>
    <row r="51">
      <c r="A51" s="13" t="n"/>
      <c r="B51" s="13" t="n"/>
      <c r="C51" s="12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</row>
    <row r="52">
      <c r="A52" s="13" t="n"/>
      <c r="B52" s="13" t="n"/>
      <c r="C52" s="12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  <c r="AA52" s="13" t="n"/>
      <c r="AB52" s="13" t="n"/>
    </row>
    <row r="53">
      <c r="A53" s="13" t="n"/>
      <c r="B53" s="13" t="n"/>
      <c r="C53" s="12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  <c r="AA53" s="13" t="n"/>
      <c r="AB53" s="13" t="n"/>
    </row>
    <row r="54">
      <c r="A54" s="13" t="n"/>
      <c r="B54" s="13" t="n"/>
      <c r="C54" s="12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  <c r="AA54" s="13" t="n"/>
      <c r="AB54" s="13" t="n"/>
    </row>
    <row r="55">
      <c r="A55" s="13" t="n"/>
      <c r="B55" s="13" t="n"/>
      <c r="C55" s="12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  <c r="AA55" s="13" t="n"/>
      <c r="AB55" s="13" t="n"/>
    </row>
    <row r="56">
      <c r="A56" s="13" t="n"/>
      <c r="B56" s="13" t="n"/>
      <c r="C56" s="12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  <c r="AA56" s="13" t="n"/>
      <c r="AB56" s="13" t="n"/>
    </row>
    <row r="57">
      <c r="A57" s="13" t="n"/>
      <c r="B57" s="13" t="n"/>
      <c r="C57" s="12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  <c r="AA57" s="13" t="n"/>
      <c r="AB57" s="13" t="n"/>
    </row>
    <row r="58">
      <c r="A58" s="13" t="n"/>
      <c r="B58" s="13" t="n"/>
      <c r="C58" s="12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  <c r="AA58" s="13" t="n"/>
      <c r="AB58" s="13" t="n"/>
    </row>
    <row r="59">
      <c r="A59" s="13" t="n"/>
      <c r="B59" s="13" t="n"/>
      <c r="C59" s="12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  <c r="AA59" s="13" t="n"/>
      <c r="AB59" s="13" t="n"/>
    </row>
    <row r="60">
      <c r="A60" s="13" t="n"/>
      <c r="B60" s="13" t="n"/>
      <c r="C60" s="12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  <c r="AA60" s="13" t="n"/>
      <c r="AB60" s="13" t="n"/>
    </row>
    <row r="61">
      <c r="A61" s="13" t="n"/>
      <c r="B61" s="13" t="n"/>
      <c r="C61" s="12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  <c r="AA61" s="13" t="n"/>
      <c r="AB61" s="13" t="n"/>
    </row>
    <row r="62">
      <c r="A62" s="13" t="n"/>
      <c r="B62" s="13" t="n"/>
      <c r="C62" s="12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  <c r="AA62" s="13" t="n"/>
      <c r="AB62" s="13" t="n"/>
    </row>
    <row r="63">
      <c r="A63" s="13" t="n"/>
      <c r="B63" s="13" t="n"/>
      <c r="C63" s="12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  <c r="AA63" s="13" t="n"/>
      <c r="AB63" s="13" t="n"/>
    </row>
    <row r="64">
      <c r="A64" s="13" t="n"/>
      <c r="B64" s="13" t="n"/>
      <c r="C64" s="12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  <c r="AA64" s="13" t="n"/>
      <c r="AB64" s="13" t="n"/>
    </row>
    <row r="65">
      <c r="A65" s="13" t="n"/>
      <c r="B65" s="13" t="n"/>
      <c r="C65" s="12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  <c r="AA65" s="13" t="n"/>
      <c r="AB65" s="13" t="n"/>
    </row>
    <row r="66">
      <c r="A66" s="13" t="n"/>
      <c r="B66" s="13" t="n"/>
      <c r="C66" s="12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  <c r="AA66" s="13" t="n"/>
      <c r="AB66" s="13" t="n"/>
    </row>
    <row r="67">
      <c r="A67" s="13" t="n"/>
      <c r="B67" s="13" t="n"/>
      <c r="C67" s="12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  <c r="AA67" s="13" t="n"/>
      <c r="AB67" s="13" t="n"/>
    </row>
    <row r="68">
      <c r="A68" s="13" t="n"/>
      <c r="B68" s="13" t="n"/>
      <c r="C68" s="12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  <c r="AA68" s="13" t="n"/>
      <c r="AB68" s="13" t="n"/>
    </row>
    <row r="69">
      <c r="A69" s="13" t="n"/>
      <c r="B69" s="13" t="n"/>
      <c r="C69" s="12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  <c r="AA69" s="13" t="n"/>
      <c r="AB69" s="13" t="n"/>
    </row>
    <row r="70">
      <c r="A70" s="13" t="n"/>
      <c r="B70" s="13" t="n"/>
      <c r="C70" s="12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  <c r="AA70" s="13" t="n"/>
      <c r="AB70" s="13" t="n"/>
    </row>
    <row r="71">
      <c r="A71" s="13" t="n"/>
      <c r="B71" s="13" t="n"/>
      <c r="C71" s="12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  <c r="AA71" s="13" t="n"/>
      <c r="AB71" s="13" t="n"/>
    </row>
    <row r="72">
      <c r="A72" s="13" t="n"/>
      <c r="B72" s="13" t="n"/>
      <c r="C72" s="12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  <c r="AA72" s="13" t="n"/>
      <c r="AB72" s="13" t="n"/>
    </row>
    <row r="73">
      <c r="A73" s="13" t="n"/>
      <c r="B73" s="13" t="n"/>
      <c r="C73" s="12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  <c r="AA73" s="13" t="n"/>
      <c r="AB73" s="13" t="n"/>
    </row>
    <row r="74">
      <c r="A74" s="13" t="n"/>
      <c r="B74" s="13" t="n"/>
      <c r="C74" s="12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  <c r="AA74" s="13" t="n"/>
      <c r="AB74" s="13" t="n"/>
    </row>
    <row r="75">
      <c r="A75" s="13" t="n"/>
      <c r="B75" s="13" t="n"/>
      <c r="C75" s="12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  <c r="AA75" s="13" t="n"/>
      <c r="AB75" s="13" t="n"/>
    </row>
    <row r="76">
      <c r="A76" s="13" t="n"/>
      <c r="B76" s="13" t="n"/>
      <c r="C76" s="12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  <c r="AA76" s="13" t="n"/>
      <c r="AB76" s="13" t="n"/>
    </row>
    <row r="77">
      <c r="A77" s="13" t="n"/>
      <c r="B77" s="13" t="n"/>
      <c r="C77" s="12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  <c r="AA77" s="13" t="n"/>
      <c r="AB77" s="13" t="n"/>
    </row>
    <row r="78">
      <c r="A78" s="13" t="n"/>
      <c r="B78" s="13" t="n"/>
      <c r="C78" s="12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  <c r="AA78" s="13" t="n"/>
      <c r="AB78" s="13" t="n"/>
    </row>
    <row r="79">
      <c r="A79" s="13" t="n"/>
      <c r="B79" s="13" t="n"/>
      <c r="C79" s="12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  <c r="AA79" s="13" t="n"/>
      <c r="AB79" s="13" t="n"/>
    </row>
    <row r="80">
      <c r="A80" s="13" t="n"/>
      <c r="B80" s="13" t="n"/>
      <c r="C80" s="12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  <c r="AA80" s="13" t="n"/>
      <c r="AB80" s="13" t="n"/>
    </row>
    <row r="81">
      <c r="A81" s="13" t="n"/>
      <c r="B81" s="13" t="n"/>
      <c r="C81" s="12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  <c r="AA81" s="13" t="n"/>
      <c r="AB81" s="13" t="n"/>
    </row>
    <row r="82">
      <c r="A82" s="13" t="n"/>
      <c r="B82" s="13" t="n"/>
      <c r="C82" s="12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  <c r="AA82" s="13" t="n"/>
      <c r="AB82" s="13" t="n"/>
    </row>
    <row r="83">
      <c r="A83" s="13" t="n"/>
      <c r="B83" s="13" t="n"/>
      <c r="C83" s="12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  <c r="AA83" s="13" t="n"/>
      <c r="AB83" s="13" t="n"/>
    </row>
    <row r="84">
      <c r="A84" s="13" t="n"/>
      <c r="B84" s="13" t="n"/>
      <c r="C84" s="12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3" t="n"/>
      <c r="W84" s="13" t="n"/>
      <c r="X84" s="13" t="n"/>
      <c r="Y84" s="13" t="n"/>
      <c r="Z84" s="13" t="n"/>
      <c r="AA84" s="13" t="n"/>
      <c r="AB84" s="13" t="n"/>
    </row>
    <row r="85">
      <c r="A85" s="13" t="n"/>
      <c r="B85" s="13" t="n"/>
      <c r="C85" s="12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  <c r="Y85" s="13" t="n"/>
      <c r="Z85" s="13" t="n"/>
      <c r="AA85" s="13" t="n"/>
      <c r="AB85" s="13" t="n"/>
    </row>
    <row r="86">
      <c r="A86" s="13" t="n"/>
      <c r="B86" s="13" t="n"/>
      <c r="C86" s="12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13" t="n"/>
      <c r="Z86" s="13" t="n"/>
      <c r="AA86" s="13" t="n"/>
      <c r="AB86" s="13" t="n"/>
    </row>
    <row r="87">
      <c r="A87" s="13" t="n"/>
      <c r="B87" s="13" t="n"/>
      <c r="C87" s="12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13" t="n"/>
      <c r="Z87" s="13" t="n"/>
      <c r="AA87" s="13" t="n"/>
      <c r="AB87" s="13" t="n"/>
    </row>
    <row r="88">
      <c r="A88" s="13" t="n"/>
      <c r="B88" s="13" t="n"/>
      <c r="C88" s="12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  <c r="Y88" s="13" t="n"/>
      <c r="Z88" s="13" t="n"/>
      <c r="AA88" s="13" t="n"/>
      <c r="AB88" s="13" t="n"/>
    </row>
    <row r="89">
      <c r="A89" s="13" t="n"/>
      <c r="B89" s="13" t="n"/>
      <c r="C89" s="12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3" t="n"/>
      <c r="AA89" s="13" t="n"/>
      <c r="AB89" s="13" t="n"/>
    </row>
    <row r="90">
      <c r="A90" s="13" t="n"/>
      <c r="B90" s="13" t="n"/>
      <c r="C90" s="12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3" t="n"/>
      <c r="Y90" s="13" t="n"/>
      <c r="Z90" s="13" t="n"/>
      <c r="AA90" s="13" t="n"/>
      <c r="AB90" s="13" t="n"/>
    </row>
    <row r="91">
      <c r="A91" s="13" t="n"/>
      <c r="B91" s="13" t="n"/>
      <c r="C91" s="12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  <c r="Y91" s="13" t="n"/>
      <c r="Z91" s="13" t="n"/>
      <c r="AA91" s="13" t="n"/>
      <c r="AB91" s="13" t="n"/>
    </row>
    <row r="92">
      <c r="A92" s="13" t="n"/>
      <c r="B92" s="13" t="n"/>
      <c r="C92" s="12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13" t="n"/>
      <c r="Z92" s="13" t="n"/>
      <c r="AA92" s="13" t="n"/>
      <c r="AB92" s="13" t="n"/>
    </row>
    <row r="93">
      <c r="A93" s="13" t="n"/>
      <c r="B93" s="13" t="n"/>
      <c r="C93" s="12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3" t="n"/>
      <c r="AA93" s="13" t="n"/>
      <c r="AB93" s="13" t="n"/>
    </row>
    <row r="94">
      <c r="A94" s="13" t="n"/>
      <c r="B94" s="13" t="n"/>
      <c r="C94" s="12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13" t="n"/>
      <c r="Z94" s="13" t="n"/>
      <c r="AA94" s="13" t="n"/>
      <c r="AB94" s="13" t="n"/>
    </row>
    <row r="95">
      <c r="A95" s="13" t="n"/>
      <c r="B95" s="13" t="n"/>
      <c r="C95" s="12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3" t="n"/>
      <c r="AA95" s="13" t="n"/>
      <c r="AB95" s="13" t="n"/>
    </row>
    <row r="96">
      <c r="A96" s="13" t="n"/>
      <c r="B96" s="13" t="n"/>
      <c r="C96" s="12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  <c r="Y96" s="13" t="n"/>
      <c r="Z96" s="13" t="n"/>
      <c r="AA96" s="13" t="n"/>
      <c r="AB96" s="13" t="n"/>
    </row>
    <row r="97">
      <c r="A97" s="13" t="n"/>
      <c r="B97" s="13" t="n"/>
      <c r="C97" s="12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13" t="n"/>
      <c r="Z97" s="13" t="n"/>
      <c r="AA97" s="13" t="n"/>
      <c r="AB97" s="13" t="n"/>
    </row>
    <row r="98">
      <c r="A98" s="13" t="n"/>
      <c r="B98" s="13" t="n"/>
      <c r="C98" s="12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3" t="n"/>
      <c r="AA98" s="13" t="n"/>
      <c r="AB98" s="13" t="n"/>
    </row>
    <row r="99">
      <c r="A99" s="13" t="n"/>
      <c r="B99" s="13" t="n"/>
      <c r="C99" s="12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  <c r="Y99" s="13" t="n"/>
      <c r="Z99" s="13" t="n"/>
      <c r="AA99" s="13" t="n"/>
      <c r="AB99" s="13" t="n"/>
    </row>
    <row r="100">
      <c r="A100" s="13" t="n"/>
      <c r="B100" s="13" t="n"/>
      <c r="C100" s="12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3" t="n"/>
      <c r="AA100" s="13" t="n"/>
      <c r="AB100" s="13" t="n"/>
    </row>
    <row r="101">
      <c r="A101" s="13" t="n"/>
      <c r="B101" s="13" t="n"/>
      <c r="C101" s="12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3" t="n"/>
      <c r="AA101" s="13" t="n"/>
      <c r="AB101" s="13" t="n"/>
    </row>
    <row r="102">
      <c r="A102" s="13" t="n"/>
      <c r="B102" s="13" t="n"/>
      <c r="C102" s="12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3" t="n"/>
      <c r="AA102" s="13" t="n"/>
      <c r="AB102" s="13" t="n"/>
    </row>
    <row r="103">
      <c r="A103" s="13" t="n"/>
      <c r="B103" s="13" t="n"/>
      <c r="C103" s="12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  <c r="Y103" s="13" t="n"/>
      <c r="Z103" s="13" t="n"/>
      <c r="AA103" s="13" t="n"/>
      <c r="AB103" s="13" t="n"/>
    </row>
    <row r="104">
      <c r="A104" s="13" t="n"/>
      <c r="B104" s="13" t="n"/>
      <c r="C104" s="12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3" t="n"/>
      <c r="AA104" s="13" t="n"/>
      <c r="AB104" s="13" t="n"/>
    </row>
    <row r="105">
      <c r="A105" s="13" t="n"/>
      <c r="B105" s="13" t="n"/>
      <c r="C105" s="12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3" t="n"/>
      <c r="AA105" s="13" t="n"/>
      <c r="AB105" s="13" t="n"/>
    </row>
    <row r="106">
      <c r="A106" s="13" t="n"/>
      <c r="B106" s="13" t="n"/>
      <c r="C106" s="12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3" t="n"/>
      <c r="AA106" s="13" t="n"/>
      <c r="AB106" s="13" t="n"/>
    </row>
    <row r="107">
      <c r="A107" s="13" t="n"/>
      <c r="B107" s="13" t="n"/>
      <c r="C107" s="12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3" t="n"/>
      <c r="AA107" s="13" t="n"/>
      <c r="AB107" s="13" t="n"/>
    </row>
    <row r="108">
      <c r="A108" s="13" t="n"/>
      <c r="B108" s="13" t="n"/>
      <c r="C108" s="12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3" t="n"/>
      <c r="AA108" s="13" t="n"/>
      <c r="AB108" s="13" t="n"/>
    </row>
    <row r="109">
      <c r="A109" s="13" t="n"/>
      <c r="B109" s="13" t="n"/>
      <c r="C109" s="12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13" t="n"/>
      <c r="Z109" s="13" t="n"/>
      <c r="AA109" s="13" t="n"/>
      <c r="AB109" s="13" t="n"/>
    </row>
    <row r="110">
      <c r="A110" s="13" t="n"/>
      <c r="B110" s="13" t="n"/>
      <c r="C110" s="12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3" t="n"/>
      <c r="AA110" s="13" t="n"/>
      <c r="AB110" s="13" t="n"/>
    </row>
    <row r="111">
      <c r="A111" s="13" t="n"/>
      <c r="B111" s="13" t="n"/>
      <c r="C111" s="12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13" t="n"/>
      <c r="Z111" s="13" t="n"/>
      <c r="AA111" s="13" t="n"/>
      <c r="AB111" s="13" t="n"/>
    </row>
    <row r="112">
      <c r="A112" s="13" t="n"/>
      <c r="B112" s="13" t="n"/>
      <c r="C112" s="12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  <c r="AA112" s="13" t="n"/>
      <c r="AB112" s="13" t="n"/>
    </row>
    <row r="113">
      <c r="A113" s="13" t="n"/>
      <c r="B113" s="13" t="n"/>
      <c r="C113" s="12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/>
      <c r="Z113" s="13" t="n"/>
      <c r="AA113" s="13" t="n"/>
      <c r="AB113" s="13" t="n"/>
    </row>
    <row r="114">
      <c r="A114" s="13" t="n"/>
      <c r="B114" s="13" t="n"/>
      <c r="C114" s="12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  <c r="Z114" s="13" t="n"/>
      <c r="AA114" s="13" t="n"/>
      <c r="AB114" s="13" t="n"/>
    </row>
    <row r="115">
      <c r="A115" s="13" t="n"/>
      <c r="B115" s="13" t="n"/>
      <c r="C115" s="12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3" t="n"/>
      <c r="AA115" s="13" t="n"/>
      <c r="AB115" s="13" t="n"/>
    </row>
    <row r="116">
      <c r="A116" s="13" t="n"/>
      <c r="B116" s="13" t="n"/>
      <c r="C116" s="12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13" t="n"/>
      <c r="Z116" s="13" t="n"/>
      <c r="AA116" s="13" t="n"/>
      <c r="AB116" s="13" t="n"/>
    </row>
    <row r="117">
      <c r="A117" s="13" t="n"/>
      <c r="B117" s="13" t="n"/>
      <c r="C117" s="12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3" t="n"/>
      <c r="AA117" s="13" t="n"/>
      <c r="AB117" s="13" t="n"/>
    </row>
    <row r="118">
      <c r="A118" s="13" t="n"/>
      <c r="B118" s="13" t="n"/>
      <c r="C118" s="12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  <c r="Y118" s="13" t="n"/>
      <c r="Z118" s="13" t="n"/>
      <c r="AA118" s="13" t="n"/>
      <c r="AB118" s="13" t="n"/>
    </row>
    <row r="119">
      <c r="A119" s="13" t="n"/>
      <c r="B119" s="13" t="n"/>
      <c r="C119" s="12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  <c r="Y119" s="13" t="n"/>
      <c r="Z119" s="13" t="n"/>
      <c r="AA119" s="13" t="n"/>
      <c r="AB119" s="13" t="n"/>
    </row>
    <row r="120">
      <c r="A120" s="13" t="n"/>
      <c r="B120" s="13" t="n"/>
      <c r="C120" s="12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3" t="n"/>
      <c r="Y120" s="13" t="n"/>
      <c r="Z120" s="13" t="n"/>
      <c r="AA120" s="13" t="n"/>
      <c r="AB120" s="13" t="n"/>
    </row>
    <row r="121">
      <c r="A121" s="13" t="n"/>
      <c r="B121" s="13" t="n"/>
      <c r="C121" s="12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  <c r="Z121" s="13" t="n"/>
      <c r="AA121" s="13" t="n"/>
      <c r="AB121" s="13" t="n"/>
    </row>
    <row r="122">
      <c r="A122" s="13" t="n"/>
      <c r="B122" s="13" t="n"/>
      <c r="C122" s="12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3" t="n"/>
      <c r="Y122" s="13" t="n"/>
      <c r="Z122" s="13" t="n"/>
      <c r="AA122" s="13" t="n"/>
      <c r="AB122" s="13" t="n"/>
    </row>
    <row r="123">
      <c r="A123" s="13" t="n"/>
      <c r="B123" s="13" t="n"/>
      <c r="C123" s="12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  <c r="Y123" s="13" t="n"/>
      <c r="Z123" s="13" t="n"/>
      <c r="AA123" s="13" t="n"/>
      <c r="AB123" s="13" t="n"/>
    </row>
    <row r="124">
      <c r="A124" s="13" t="n"/>
      <c r="B124" s="13" t="n"/>
      <c r="C124" s="12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13" t="n"/>
      <c r="Z124" s="13" t="n"/>
      <c r="AA124" s="13" t="n"/>
      <c r="AB124" s="13" t="n"/>
    </row>
    <row r="125">
      <c r="A125" s="13" t="n"/>
      <c r="B125" s="13" t="n"/>
      <c r="C125" s="12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  <c r="Z125" s="13" t="n"/>
      <c r="AA125" s="13" t="n"/>
      <c r="AB125" s="13" t="n"/>
    </row>
    <row r="126">
      <c r="A126" s="13" t="n"/>
      <c r="B126" s="13" t="n"/>
      <c r="C126" s="12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  <c r="Z126" s="13" t="n"/>
      <c r="AA126" s="13" t="n"/>
      <c r="AB126" s="13" t="n"/>
    </row>
    <row r="127">
      <c r="A127" s="13" t="n"/>
      <c r="B127" s="13" t="n"/>
      <c r="C127" s="12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  <c r="Z127" s="13" t="n"/>
      <c r="AA127" s="13" t="n"/>
      <c r="AB127" s="13" t="n"/>
    </row>
    <row r="128">
      <c r="A128" s="13" t="n"/>
      <c r="B128" s="13" t="n"/>
      <c r="C128" s="12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  <c r="Z128" s="13" t="n"/>
      <c r="AA128" s="13" t="n"/>
      <c r="AB128" s="13" t="n"/>
    </row>
    <row r="129">
      <c r="A129" s="13" t="n"/>
      <c r="B129" s="13" t="n"/>
      <c r="C129" s="12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Y129" s="13" t="n"/>
      <c r="Z129" s="13" t="n"/>
      <c r="AA129" s="13" t="n"/>
      <c r="AB129" s="13" t="n"/>
    </row>
    <row r="130">
      <c r="A130" s="13" t="n"/>
      <c r="B130" s="13" t="n"/>
      <c r="C130" s="12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3" t="n"/>
      <c r="Y130" s="13" t="n"/>
      <c r="Z130" s="13" t="n"/>
      <c r="AA130" s="13" t="n"/>
      <c r="AB130" s="13" t="n"/>
    </row>
    <row r="131">
      <c r="A131" s="13" t="n"/>
      <c r="B131" s="13" t="n"/>
      <c r="C131" s="12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  <c r="Z131" s="13" t="n"/>
      <c r="AA131" s="13" t="n"/>
      <c r="AB131" s="13" t="n"/>
    </row>
    <row r="132">
      <c r="A132" s="13" t="n"/>
      <c r="B132" s="13" t="n"/>
      <c r="C132" s="12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  <c r="Y132" s="13" t="n"/>
      <c r="Z132" s="13" t="n"/>
      <c r="AA132" s="13" t="n"/>
      <c r="AB132" s="13" t="n"/>
    </row>
    <row r="133">
      <c r="A133" s="13" t="n"/>
      <c r="B133" s="13" t="n"/>
      <c r="C133" s="12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  <c r="Z133" s="13" t="n"/>
      <c r="AA133" s="13" t="n"/>
      <c r="AB133" s="13" t="n"/>
    </row>
    <row r="134">
      <c r="A134" s="13" t="n"/>
      <c r="B134" s="13" t="n"/>
      <c r="C134" s="12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3" t="n"/>
      <c r="Y134" s="13" t="n"/>
      <c r="Z134" s="13" t="n"/>
      <c r="AA134" s="13" t="n"/>
      <c r="AB134" s="13" t="n"/>
    </row>
    <row r="135">
      <c r="A135" s="13" t="n"/>
      <c r="B135" s="13" t="n"/>
      <c r="C135" s="12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  <c r="Z135" s="13" t="n"/>
      <c r="AA135" s="13" t="n"/>
      <c r="AB135" s="13" t="n"/>
    </row>
    <row r="136">
      <c r="A136" s="13" t="n"/>
      <c r="B136" s="13" t="n"/>
      <c r="C136" s="12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  <c r="Y136" s="13" t="n"/>
      <c r="Z136" s="13" t="n"/>
      <c r="AA136" s="13" t="n"/>
      <c r="AB136" s="13" t="n"/>
    </row>
    <row r="137">
      <c r="A137" s="13" t="n"/>
      <c r="B137" s="13" t="n"/>
      <c r="C137" s="12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  <c r="Y137" s="13" t="n"/>
      <c r="Z137" s="13" t="n"/>
      <c r="AA137" s="13" t="n"/>
      <c r="AB137" s="13" t="n"/>
    </row>
    <row r="138">
      <c r="A138" s="13" t="n"/>
      <c r="B138" s="13" t="n"/>
      <c r="C138" s="12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  <c r="V138" s="13" t="n"/>
      <c r="W138" s="13" t="n"/>
      <c r="X138" s="13" t="n"/>
      <c r="Y138" s="13" t="n"/>
      <c r="Z138" s="13" t="n"/>
      <c r="AA138" s="13" t="n"/>
      <c r="AB138" s="13" t="n"/>
    </row>
    <row r="139">
      <c r="A139" s="13" t="n"/>
      <c r="B139" s="13" t="n"/>
      <c r="C139" s="12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3" t="n"/>
      <c r="Y139" s="13" t="n"/>
      <c r="Z139" s="13" t="n"/>
      <c r="AA139" s="13" t="n"/>
      <c r="AB139" s="13" t="n"/>
    </row>
    <row r="140">
      <c r="A140" s="13" t="n"/>
      <c r="B140" s="13" t="n"/>
      <c r="C140" s="12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3" t="n"/>
      <c r="W140" s="13" t="n"/>
      <c r="X140" s="13" t="n"/>
      <c r="Y140" s="13" t="n"/>
      <c r="Z140" s="13" t="n"/>
      <c r="AA140" s="13" t="n"/>
      <c r="AB140" s="13" t="n"/>
    </row>
    <row r="141">
      <c r="A141" s="13" t="n"/>
      <c r="B141" s="13" t="n"/>
      <c r="C141" s="12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3" t="n"/>
      <c r="Y141" s="13" t="n"/>
      <c r="Z141" s="13" t="n"/>
      <c r="AA141" s="13" t="n"/>
      <c r="AB141" s="13" t="n"/>
    </row>
    <row r="142">
      <c r="A142" s="13" t="n"/>
      <c r="B142" s="13" t="n"/>
      <c r="C142" s="12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V142" s="13" t="n"/>
      <c r="W142" s="13" t="n"/>
      <c r="X142" s="13" t="n"/>
      <c r="Y142" s="13" t="n"/>
      <c r="Z142" s="13" t="n"/>
      <c r="AA142" s="13" t="n"/>
      <c r="AB142" s="13" t="n"/>
    </row>
    <row r="143">
      <c r="A143" s="13" t="n"/>
      <c r="B143" s="13" t="n"/>
      <c r="C143" s="12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3" t="n"/>
      <c r="Y143" s="13" t="n"/>
      <c r="Z143" s="13" t="n"/>
      <c r="AA143" s="13" t="n"/>
      <c r="AB143" s="13" t="n"/>
    </row>
    <row r="144">
      <c r="A144" s="13" t="n"/>
      <c r="B144" s="13" t="n"/>
      <c r="C144" s="12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  <c r="V144" s="13" t="n"/>
      <c r="W144" s="13" t="n"/>
      <c r="X144" s="13" t="n"/>
      <c r="Y144" s="13" t="n"/>
      <c r="Z144" s="13" t="n"/>
      <c r="AA144" s="13" t="n"/>
      <c r="AB144" s="13" t="n"/>
    </row>
    <row r="145">
      <c r="A145" s="13" t="n"/>
      <c r="B145" s="13" t="n"/>
      <c r="C145" s="12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  <c r="X145" s="13" t="n"/>
      <c r="Y145" s="13" t="n"/>
      <c r="Z145" s="13" t="n"/>
      <c r="AA145" s="13" t="n"/>
      <c r="AB145" s="13" t="n"/>
    </row>
    <row r="146">
      <c r="A146" s="13" t="n"/>
      <c r="B146" s="13" t="n"/>
      <c r="C146" s="12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3" t="n"/>
      <c r="W146" s="13" t="n"/>
      <c r="X146" s="13" t="n"/>
      <c r="Y146" s="13" t="n"/>
      <c r="Z146" s="13" t="n"/>
      <c r="AA146" s="13" t="n"/>
      <c r="AB146" s="13" t="n"/>
    </row>
    <row r="147">
      <c r="A147" s="13" t="n"/>
      <c r="B147" s="13" t="n"/>
      <c r="C147" s="12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  <c r="Y147" s="13" t="n"/>
      <c r="Z147" s="13" t="n"/>
      <c r="AA147" s="13" t="n"/>
      <c r="AB147" s="13" t="n"/>
    </row>
    <row r="148">
      <c r="A148" s="13" t="n"/>
      <c r="B148" s="13" t="n"/>
      <c r="C148" s="12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  <c r="V148" s="13" t="n"/>
      <c r="W148" s="13" t="n"/>
      <c r="X148" s="13" t="n"/>
      <c r="Y148" s="13" t="n"/>
      <c r="Z148" s="13" t="n"/>
      <c r="AA148" s="13" t="n"/>
      <c r="AB148" s="13" t="n"/>
    </row>
    <row r="149">
      <c r="A149" s="13" t="n"/>
      <c r="B149" s="13" t="n"/>
      <c r="C149" s="12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  <c r="X149" s="13" t="n"/>
      <c r="Y149" s="13" t="n"/>
      <c r="Z149" s="13" t="n"/>
      <c r="AA149" s="13" t="n"/>
      <c r="AB149" s="13" t="n"/>
    </row>
    <row r="150">
      <c r="A150" s="13" t="n"/>
      <c r="B150" s="13" t="n"/>
      <c r="C150" s="12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  <c r="V150" s="13" t="n"/>
      <c r="W150" s="13" t="n"/>
      <c r="X150" s="13" t="n"/>
      <c r="Y150" s="13" t="n"/>
      <c r="Z150" s="13" t="n"/>
      <c r="AA150" s="13" t="n"/>
      <c r="AB150" s="13" t="n"/>
    </row>
    <row r="151">
      <c r="A151" s="13" t="n"/>
      <c r="B151" s="13" t="n"/>
      <c r="C151" s="12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  <c r="X151" s="13" t="n"/>
      <c r="Y151" s="13" t="n"/>
      <c r="Z151" s="13" t="n"/>
      <c r="AA151" s="13" t="n"/>
      <c r="AB151" s="13" t="n"/>
    </row>
    <row r="152">
      <c r="A152" s="13" t="n"/>
      <c r="B152" s="13" t="n"/>
      <c r="C152" s="12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  <c r="V152" s="13" t="n"/>
      <c r="W152" s="13" t="n"/>
      <c r="X152" s="13" t="n"/>
      <c r="Y152" s="13" t="n"/>
      <c r="Z152" s="13" t="n"/>
      <c r="AA152" s="13" t="n"/>
      <c r="AB152" s="13" t="n"/>
    </row>
    <row r="153">
      <c r="A153" s="13" t="n"/>
      <c r="B153" s="13" t="n"/>
      <c r="C153" s="12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3" t="n"/>
      <c r="Y153" s="13" t="n"/>
      <c r="Z153" s="13" t="n"/>
      <c r="AA153" s="13" t="n"/>
      <c r="AB153" s="13" t="n"/>
    </row>
    <row r="154">
      <c r="A154" s="13" t="n"/>
      <c r="B154" s="13" t="n"/>
      <c r="C154" s="12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3" t="n"/>
      <c r="W154" s="13" t="n"/>
      <c r="X154" s="13" t="n"/>
      <c r="Y154" s="13" t="n"/>
      <c r="Z154" s="13" t="n"/>
      <c r="AA154" s="13" t="n"/>
      <c r="AB154" s="13" t="n"/>
    </row>
    <row r="155">
      <c r="A155" s="13" t="n"/>
      <c r="B155" s="13" t="n"/>
      <c r="C155" s="12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  <c r="Y155" s="13" t="n"/>
      <c r="Z155" s="13" t="n"/>
      <c r="AA155" s="13" t="n"/>
      <c r="AB155" s="13" t="n"/>
    </row>
    <row r="156">
      <c r="A156" s="13" t="n"/>
      <c r="B156" s="13" t="n"/>
      <c r="C156" s="12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  <c r="V156" s="13" t="n"/>
      <c r="W156" s="13" t="n"/>
      <c r="X156" s="13" t="n"/>
      <c r="Y156" s="13" t="n"/>
      <c r="Z156" s="13" t="n"/>
      <c r="AA156" s="13" t="n"/>
      <c r="AB156" s="13" t="n"/>
    </row>
    <row r="157">
      <c r="A157" s="13" t="n"/>
      <c r="B157" s="13" t="n"/>
      <c r="C157" s="12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3" t="n"/>
      <c r="Y157" s="13" t="n"/>
      <c r="Z157" s="13" t="n"/>
      <c r="AA157" s="13" t="n"/>
      <c r="AB157" s="13" t="n"/>
    </row>
    <row r="158">
      <c r="A158" s="13" t="n"/>
      <c r="B158" s="13" t="n"/>
      <c r="C158" s="12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V158" s="13" t="n"/>
      <c r="W158" s="13" t="n"/>
      <c r="X158" s="13" t="n"/>
      <c r="Y158" s="13" t="n"/>
      <c r="Z158" s="13" t="n"/>
      <c r="AA158" s="13" t="n"/>
      <c r="AB158" s="13" t="n"/>
    </row>
    <row r="159">
      <c r="A159" s="13" t="n"/>
      <c r="B159" s="13" t="n"/>
      <c r="C159" s="12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  <c r="V159" s="13" t="n"/>
      <c r="W159" s="13" t="n"/>
      <c r="X159" s="13" t="n"/>
      <c r="Y159" s="13" t="n"/>
      <c r="Z159" s="13" t="n"/>
      <c r="AA159" s="13" t="n"/>
      <c r="AB159" s="13" t="n"/>
    </row>
    <row r="160">
      <c r="A160" s="13" t="n"/>
      <c r="B160" s="13" t="n"/>
      <c r="C160" s="12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  <c r="W160" s="13" t="n"/>
      <c r="X160" s="13" t="n"/>
      <c r="Y160" s="13" t="n"/>
      <c r="Z160" s="13" t="n"/>
      <c r="AA160" s="13" t="n"/>
      <c r="AB160" s="13" t="n"/>
    </row>
    <row r="161">
      <c r="A161" s="13" t="n"/>
      <c r="B161" s="13" t="n"/>
      <c r="C161" s="12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3" t="n"/>
      <c r="Y161" s="13" t="n"/>
      <c r="Z161" s="13" t="n"/>
      <c r="AA161" s="13" t="n"/>
      <c r="AB161" s="13" t="n"/>
    </row>
    <row r="162">
      <c r="A162" s="13" t="n"/>
      <c r="B162" s="13" t="n"/>
      <c r="C162" s="12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3" t="n"/>
      <c r="W162" s="13" t="n"/>
      <c r="X162" s="13" t="n"/>
      <c r="Y162" s="13" t="n"/>
      <c r="Z162" s="13" t="n"/>
      <c r="AA162" s="13" t="n"/>
      <c r="AB162" s="13" t="n"/>
    </row>
    <row r="163">
      <c r="A163" s="13" t="n"/>
      <c r="B163" s="13" t="n"/>
      <c r="C163" s="12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3" t="n"/>
      <c r="Y163" s="13" t="n"/>
      <c r="Z163" s="13" t="n"/>
      <c r="AA163" s="13" t="n"/>
      <c r="AB163" s="13" t="n"/>
    </row>
    <row r="164">
      <c r="A164" s="13" t="n"/>
      <c r="B164" s="13" t="n"/>
      <c r="C164" s="12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  <c r="V164" s="13" t="n"/>
      <c r="W164" s="13" t="n"/>
      <c r="X164" s="13" t="n"/>
      <c r="Y164" s="13" t="n"/>
      <c r="Z164" s="13" t="n"/>
      <c r="AA164" s="13" t="n"/>
      <c r="AB164" s="13" t="n"/>
    </row>
    <row r="165">
      <c r="A165" s="13" t="n"/>
      <c r="B165" s="13" t="n"/>
      <c r="C165" s="12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  <c r="Y165" s="13" t="n"/>
      <c r="Z165" s="13" t="n"/>
      <c r="AA165" s="13" t="n"/>
      <c r="AB165" s="13" t="n"/>
    </row>
    <row r="166">
      <c r="A166" s="13" t="n"/>
      <c r="B166" s="13" t="n"/>
      <c r="C166" s="12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3" t="n"/>
      <c r="Y166" s="13" t="n"/>
      <c r="Z166" s="13" t="n"/>
      <c r="AA166" s="13" t="n"/>
      <c r="AB166" s="13" t="n"/>
    </row>
    <row r="167">
      <c r="A167" s="13" t="n"/>
      <c r="B167" s="13" t="n"/>
      <c r="C167" s="12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  <c r="Y167" s="13" t="n"/>
      <c r="Z167" s="13" t="n"/>
      <c r="AA167" s="13" t="n"/>
      <c r="AB167" s="13" t="n"/>
    </row>
    <row r="168">
      <c r="A168" s="13" t="n"/>
      <c r="B168" s="13" t="n"/>
      <c r="C168" s="12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  <c r="Y168" s="13" t="n"/>
      <c r="Z168" s="13" t="n"/>
      <c r="AA168" s="13" t="n"/>
      <c r="AB168" s="13" t="n"/>
    </row>
    <row r="169">
      <c r="A169" s="13" t="n"/>
      <c r="B169" s="13" t="n"/>
      <c r="C169" s="12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  <c r="Y169" s="13" t="n"/>
      <c r="Z169" s="13" t="n"/>
      <c r="AA169" s="13" t="n"/>
      <c r="AB169" s="13" t="n"/>
    </row>
    <row r="170">
      <c r="A170" s="13" t="n"/>
      <c r="B170" s="13" t="n"/>
      <c r="C170" s="12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3" t="n"/>
      <c r="Y170" s="13" t="n"/>
      <c r="Z170" s="13" t="n"/>
      <c r="AA170" s="13" t="n"/>
      <c r="AB170" s="13" t="n"/>
    </row>
    <row r="171">
      <c r="A171" s="13" t="n"/>
      <c r="B171" s="13" t="n"/>
      <c r="C171" s="12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  <c r="Z171" s="13" t="n"/>
      <c r="AA171" s="13" t="n"/>
      <c r="AB171" s="13" t="n"/>
    </row>
    <row r="172">
      <c r="A172" s="13" t="n"/>
      <c r="B172" s="13" t="n"/>
      <c r="C172" s="12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  <c r="Z172" s="13" t="n"/>
      <c r="AA172" s="13" t="n"/>
      <c r="AB172" s="13" t="n"/>
    </row>
    <row r="173">
      <c r="A173" s="13" t="n"/>
      <c r="B173" s="13" t="n"/>
      <c r="C173" s="12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  <c r="Y173" s="13" t="n"/>
      <c r="Z173" s="13" t="n"/>
      <c r="AA173" s="13" t="n"/>
      <c r="AB173" s="13" t="n"/>
    </row>
    <row r="174">
      <c r="A174" s="13" t="n"/>
      <c r="B174" s="13" t="n"/>
      <c r="C174" s="12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3" t="n"/>
      <c r="Y174" s="13" t="n"/>
      <c r="Z174" s="13" t="n"/>
      <c r="AA174" s="13" t="n"/>
      <c r="AB174" s="13" t="n"/>
    </row>
    <row r="175">
      <c r="A175" s="13" t="n"/>
      <c r="B175" s="13" t="n"/>
      <c r="C175" s="12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  <c r="Y175" s="13" t="n"/>
      <c r="Z175" s="13" t="n"/>
      <c r="AA175" s="13" t="n"/>
      <c r="AB175" s="13" t="n"/>
    </row>
    <row r="176">
      <c r="A176" s="13" t="n"/>
      <c r="B176" s="13" t="n"/>
      <c r="C176" s="12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3" t="n"/>
      <c r="Y176" s="13" t="n"/>
      <c r="Z176" s="13" t="n"/>
      <c r="AA176" s="13" t="n"/>
      <c r="AB176" s="13" t="n"/>
    </row>
    <row r="177">
      <c r="A177" s="13" t="n"/>
      <c r="B177" s="13" t="n"/>
      <c r="C177" s="12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  <c r="Y177" s="13" t="n"/>
      <c r="Z177" s="13" t="n"/>
      <c r="AA177" s="13" t="n"/>
      <c r="AB177" s="13" t="n"/>
    </row>
    <row r="178">
      <c r="A178" s="13" t="n"/>
      <c r="B178" s="13" t="n"/>
      <c r="C178" s="12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3" t="n"/>
      <c r="Y178" s="13" t="n"/>
      <c r="Z178" s="13" t="n"/>
      <c r="AA178" s="13" t="n"/>
      <c r="AB178" s="13" t="n"/>
    </row>
    <row r="179">
      <c r="A179" s="13" t="n"/>
      <c r="B179" s="13" t="n"/>
      <c r="C179" s="12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  <c r="Z179" s="13" t="n"/>
      <c r="AA179" s="13" t="n"/>
      <c r="AB179" s="13" t="n"/>
    </row>
    <row r="180">
      <c r="A180" s="13" t="n"/>
      <c r="B180" s="13" t="n"/>
      <c r="C180" s="12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  <c r="V180" s="13" t="n"/>
      <c r="W180" s="13" t="n"/>
      <c r="X180" s="13" t="n"/>
      <c r="Y180" s="13" t="n"/>
      <c r="Z180" s="13" t="n"/>
      <c r="AA180" s="13" t="n"/>
      <c r="AB180" s="13" t="n"/>
    </row>
    <row r="181">
      <c r="A181" s="13" t="n"/>
      <c r="B181" s="13" t="n"/>
      <c r="C181" s="12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  <c r="Y181" s="13" t="n"/>
      <c r="Z181" s="13" t="n"/>
      <c r="AA181" s="13" t="n"/>
      <c r="AB181" s="13" t="n"/>
    </row>
    <row r="182">
      <c r="A182" s="13" t="n"/>
      <c r="B182" s="13" t="n"/>
      <c r="C182" s="12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3" t="n"/>
      <c r="W182" s="13" t="n"/>
      <c r="X182" s="13" t="n"/>
      <c r="Y182" s="13" t="n"/>
      <c r="Z182" s="13" t="n"/>
      <c r="AA182" s="13" t="n"/>
      <c r="AB182" s="13" t="n"/>
    </row>
    <row r="183">
      <c r="A183" s="13" t="n"/>
      <c r="B183" s="13" t="n"/>
      <c r="C183" s="12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  <c r="Y183" s="13" t="n"/>
      <c r="Z183" s="13" t="n"/>
      <c r="AA183" s="13" t="n"/>
      <c r="AB183" s="13" t="n"/>
    </row>
    <row r="184">
      <c r="A184" s="13" t="n"/>
      <c r="B184" s="13" t="n"/>
      <c r="C184" s="12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3" t="n"/>
      <c r="W184" s="13" t="n"/>
      <c r="X184" s="13" t="n"/>
      <c r="Y184" s="13" t="n"/>
      <c r="Z184" s="13" t="n"/>
      <c r="AA184" s="13" t="n"/>
      <c r="AB184" s="13" t="n"/>
    </row>
    <row r="185">
      <c r="A185" s="13" t="n"/>
      <c r="B185" s="13" t="n"/>
      <c r="C185" s="12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3" t="n"/>
      <c r="AA185" s="13" t="n"/>
      <c r="AB185" s="13" t="n"/>
    </row>
    <row r="186">
      <c r="A186" s="13" t="n"/>
      <c r="B186" s="13" t="n"/>
      <c r="C186" s="12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  <c r="V186" s="13" t="n"/>
      <c r="W186" s="13" t="n"/>
      <c r="X186" s="13" t="n"/>
      <c r="Y186" s="13" t="n"/>
      <c r="Z186" s="13" t="n"/>
      <c r="AA186" s="13" t="n"/>
      <c r="AB186" s="13" t="n"/>
    </row>
    <row r="187">
      <c r="A187" s="13" t="n"/>
      <c r="B187" s="13" t="n"/>
      <c r="C187" s="12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  <c r="Z187" s="13" t="n"/>
      <c r="AA187" s="13" t="n"/>
      <c r="AB187" s="13" t="n"/>
    </row>
    <row r="188">
      <c r="A188" s="13" t="n"/>
      <c r="B188" s="13" t="n"/>
      <c r="C188" s="12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3" t="n"/>
      <c r="Y188" s="13" t="n"/>
      <c r="Z188" s="13" t="n"/>
      <c r="AA188" s="13" t="n"/>
      <c r="AB188" s="13" t="n"/>
    </row>
    <row r="189">
      <c r="A189" s="13" t="n"/>
      <c r="B189" s="13" t="n"/>
      <c r="C189" s="12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  <c r="Y189" s="13" t="n"/>
      <c r="Z189" s="13" t="n"/>
      <c r="AA189" s="13" t="n"/>
      <c r="AB189" s="13" t="n"/>
    </row>
    <row r="190">
      <c r="A190" s="13" t="n"/>
      <c r="B190" s="13" t="n"/>
      <c r="C190" s="12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3" t="n"/>
      <c r="AA190" s="13" t="n"/>
      <c r="AB190" s="13" t="n"/>
    </row>
    <row r="191">
      <c r="A191" s="13" t="n"/>
      <c r="B191" s="13" t="n"/>
      <c r="C191" s="12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3" t="n"/>
      <c r="AA191" s="13" t="n"/>
      <c r="AB191" s="13" t="n"/>
    </row>
    <row r="192">
      <c r="A192" s="13" t="n"/>
      <c r="B192" s="13" t="n"/>
      <c r="C192" s="12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  <c r="V192" s="13" t="n"/>
      <c r="W192" s="13" t="n"/>
      <c r="X192" s="13" t="n"/>
      <c r="Y192" s="13" t="n"/>
      <c r="Z192" s="13" t="n"/>
      <c r="AA192" s="13" t="n"/>
      <c r="AB192" s="13" t="n"/>
    </row>
    <row r="193">
      <c r="A193" s="13" t="n"/>
      <c r="B193" s="13" t="n"/>
      <c r="C193" s="12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  <c r="Y193" s="13" t="n"/>
      <c r="Z193" s="13" t="n"/>
      <c r="AA193" s="13" t="n"/>
      <c r="AB193" s="13" t="n"/>
    </row>
    <row r="194">
      <c r="A194" s="13" t="n"/>
      <c r="B194" s="13" t="n"/>
      <c r="C194" s="12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3" t="n"/>
      <c r="Y194" s="13" t="n"/>
      <c r="Z194" s="13" t="n"/>
      <c r="AA194" s="13" t="n"/>
      <c r="AB194" s="13" t="n"/>
    </row>
    <row r="195">
      <c r="A195" s="13" t="n"/>
      <c r="B195" s="13" t="n"/>
      <c r="C195" s="12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3" t="n"/>
      <c r="Y195" s="13" t="n"/>
      <c r="Z195" s="13" t="n"/>
      <c r="AA195" s="13" t="n"/>
      <c r="AB195" s="13" t="n"/>
    </row>
    <row r="196">
      <c r="A196" s="13" t="n"/>
      <c r="B196" s="13" t="n"/>
      <c r="C196" s="12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3" t="n"/>
      <c r="Y196" s="13" t="n"/>
      <c r="Z196" s="13" t="n"/>
      <c r="AA196" s="13" t="n"/>
      <c r="AB196" s="13" t="n"/>
    </row>
    <row r="197">
      <c r="A197" s="13" t="n"/>
      <c r="B197" s="13" t="n"/>
      <c r="C197" s="12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  <c r="Y197" s="13" t="n"/>
      <c r="Z197" s="13" t="n"/>
      <c r="AA197" s="13" t="n"/>
      <c r="AB197" s="13" t="n"/>
    </row>
    <row r="198">
      <c r="A198" s="13" t="n"/>
      <c r="B198" s="13" t="n"/>
      <c r="C198" s="12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  <c r="Y198" s="13" t="n"/>
      <c r="Z198" s="13" t="n"/>
      <c r="AA198" s="13" t="n"/>
      <c r="AB198" s="13" t="n"/>
    </row>
    <row r="199">
      <c r="A199" s="13" t="n"/>
      <c r="B199" s="13" t="n"/>
      <c r="C199" s="12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  <c r="Y199" s="13" t="n"/>
      <c r="Z199" s="13" t="n"/>
      <c r="AA199" s="13" t="n"/>
      <c r="AB199" s="13" t="n"/>
    </row>
    <row r="200">
      <c r="A200" s="13" t="n"/>
      <c r="B200" s="13" t="n"/>
      <c r="C200" s="12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3" t="n"/>
      <c r="W200" s="13" t="n"/>
      <c r="X200" s="13" t="n"/>
      <c r="Y200" s="13" t="n"/>
      <c r="Z200" s="13" t="n"/>
      <c r="AA200" s="13" t="n"/>
      <c r="AB200" s="13" t="n"/>
    </row>
    <row r="201">
      <c r="A201" s="13" t="n"/>
      <c r="B201" s="13" t="n"/>
      <c r="C201" s="12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  <c r="Y201" s="13" t="n"/>
      <c r="Z201" s="13" t="n"/>
      <c r="AA201" s="13" t="n"/>
      <c r="AB201" s="13" t="n"/>
    </row>
    <row r="202">
      <c r="A202" s="13" t="n"/>
      <c r="B202" s="13" t="n"/>
      <c r="C202" s="12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  <c r="V202" s="13" t="n"/>
      <c r="W202" s="13" t="n"/>
      <c r="X202" s="13" t="n"/>
      <c r="Y202" s="13" t="n"/>
      <c r="Z202" s="13" t="n"/>
      <c r="AA202" s="13" t="n"/>
      <c r="AB202" s="13" t="n"/>
    </row>
    <row r="203">
      <c r="A203" s="13" t="n"/>
      <c r="B203" s="13" t="n"/>
      <c r="C203" s="12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3" t="n"/>
      <c r="Y203" s="13" t="n"/>
      <c r="Z203" s="13" t="n"/>
      <c r="AA203" s="13" t="n"/>
      <c r="AB203" s="13" t="n"/>
    </row>
    <row r="204">
      <c r="A204" s="13" t="n"/>
      <c r="B204" s="13" t="n"/>
      <c r="C204" s="12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  <c r="V204" s="13" t="n"/>
      <c r="W204" s="13" t="n"/>
      <c r="X204" s="13" t="n"/>
      <c r="Y204" s="13" t="n"/>
      <c r="Z204" s="13" t="n"/>
      <c r="AA204" s="13" t="n"/>
      <c r="AB204" s="13" t="n"/>
    </row>
    <row r="205">
      <c r="A205" s="13" t="n"/>
      <c r="B205" s="13" t="n"/>
      <c r="C205" s="12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  <c r="Y205" s="13" t="n"/>
      <c r="Z205" s="13" t="n"/>
      <c r="AA205" s="13" t="n"/>
      <c r="AB205" s="13" t="n"/>
    </row>
    <row r="206">
      <c r="A206" s="13" t="n"/>
      <c r="B206" s="13" t="n"/>
      <c r="C206" s="12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  <c r="V206" s="13" t="n"/>
      <c r="W206" s="13" t="n"/>
      <c r="X206" s="13" t="n"/>
      <c r="Y206" s="13" t="n"/>
      <c r="Z206" s="13" t="n"/>
      <c r="AA206" s="13" t="n"/>
      <c r="AB206" s="13" t="n"/>
    </row>
    <row r="207">
      <c r="A207" s="13" t="n"/>
      <c r="B207" s="13" t="n"/>
      <c r="C207" s="12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  <c r="Y207" s="13" t="n"/>
      <c r="Z207" s="13" t="n"/>
      <c r="AA207" s="13" t="n"/>
      <c r="AB207" s="13" t="n"/>
    </row>
    <row r="208">
      <c r="A208" s="13" t="n"/>
      <c r="B208" s="13" t="n"/>
      <c r="C208" s="12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  <c r="V208" s="13" t="n"/>
      <c r="W208" s="13" t="n"/>
      <c r="X208" s="13" t="n"/>
      <c r="Y208" s="13" t="n"/>
      <c r="Z208" s="13" t="n"/>
      <c r="AA208" s="13" t="n"/>
      <c r="AB208" s="13" t="n"/>
    </row>
    <row r="209">
      <c r="A209" s="13" t="n"/>
      <c r="B209" s="13" t="n"/>
      <c r="C209" s="12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3" t="n"/>
      <c r="Y209" s="13" t="n"/>
      <c r="Z209" s="13" t="n"/>
      <c r="AA209" s="13" t="n"/>
      <c r="AB209" s="13" t="n"/>
    </row>
    <row r="210">
      <c r="A210" s="13" t="n"/>
      <c r="B210" s="13" t="n"/>
      <c r="C210" s="12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  <c r="X210" s="13" t="n"/>
      <c r="Y210" s="13" t="n"/>
      <c r="Z210" s="13" t="n"/>
      <c r="AA210" s="13" t="n"/>
      <c r="AB210" s="13" t="n"/>
    </row>
    <row r="211">
      <c r="A211" s="13" t="n"/>
      <c r="B211" s="13" t="n"/>
      <c r="C211" s="12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  <c r="Z211" s="13" t="n"/>
      <c r="AA211" s="13" t="n"/>
      <c r="AB211" s="13" t="n"/>
    </row>
    <row r="212">
      <c r="A212" s="13" t="n"/>
      <c r="B212" s="13" t="n"/>
      <c r="C212" s="12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  <c r="V212" s="13" t="n"/>
      <c r="W212" s="13" t="n"/>
      <c r="X212" s="13" t="n"/>
      <c r="Y212" s="13" t="n"/>
      <c r="Z212" s="13" t="n"/>
      <c r="AA212" s="13" t="n"/>
      <c r="AB212" s="13" t="n"/>
    </row>
    <row r="213">
      <c r="A213" s="13" t="n"/>
      <c r="B213" s="13" t="n"/>
      <c r="C213" s="12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  <c r="V213" s="13" t="n"/>
      <c r="W213" s="13" t="n"/>
      <c r="X213" s="13" t="n"/>
      <c r="Y213" s="13" t="n"/>
      <c r="Z213" s="13" t="n"/>
      <c r="AA213" s="13" t="n"/>
      <c r="AB213" s="13" t="n"/>
    </row>
    <row r="214">
      <c r="A214" s="13" t="n"/>
      <c r="B214" s="13" t="n"/>
      <c r="C214" s="12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  <c r="V214" s="13" t="n"/>
      <c r="W214" s="13" t="n"/>
      <c r="X214" s="13" t="n"/>
      <c r="Y214" s="13" t="n"/>
      <c r="Z214" s="13" t="n"/>
      <c r="AA214" s="13" t="n"/>
      <c r="AB214" s="13" t="n"/>
    </row>
    <row r="215">
      <c r="A215" s="13" t="n"/>
      <c r="B215" s="13" t="n"/>
      <c r="C215" s="12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  <c r="V215" s="13" t="n"/>
      <c r="W215" s="13" t="n"/>
      <c r="X215" s="13" t="n"/>
      <c r="Y215" s="13" t="n"/>
      <c r="Z215" s="13" t="n"/>
      <c r="AA215" s="13" t="n"/>
      <c r="AB215" s="13" t="n"/>
    </row>
    <row r="216">
      <c r="A216" s="13" t="n"/>
      <c r="B216" s="13" t="n"/>
      <c r="C216" s="12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  <c r="V216" s="13" t="n"/>
      <c r="W216" s="13" t="n"/>
      <c r="X216" s="13" t="n"/>
      <c r="Y216" s="13" t="n"/>
      <c r="Z216" s="13" t="n"/>
      <c r="AA216" s="13" t="n"/>
      <c r="AB216" s="13" t="n"/>
    </row>
    <row r="217">
      <c r="A217" s="13" t="n"/>
      <c r="B217" s="13" t="n"/>
      <c r="C217" s="12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  <c r="Y217" s="13" t="n"/>
      <c r="Z217" s="13" t="n"/>
      <c r="AA217" s="13" t="n"/>
      <c r="AB217" s="13" t="n"/>
    </row>
    <row r="218">
      <c r="A218" s="13" t="n"/>
      <c r="B218" s="13" t="n"/>
      <c r="C218" s="12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  <c r="V218" s="13" t="n"/>
      <c r="W218" s="13" t="n"/>
      <c r="X218" s="13" t="n"/>
      <c r="Y218" s="13" t="n"/>
      <c r="Z218" s="13" t="n"/>
      <c r="AA218" s="13" t="n"/>
      <c r="AB218" s="13" t="n"/>
    </row>
    <row r="219">
      <c r="A219" s="13" t="n"/>
      <c r="B219" s="13" t="n"/>
      <c r="C219" s="12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  <c r="Y219" s="13" t="n"/>
      <c r="Z219" s="13" t="n"/>
      <c r="AA219" s="13" t="n"/>
      <c r="AB219" s="13" t="n"/>
    </row>
    <row r="220">
      <c r="A220" s="13" t="n"/>
      <c r="B220" s="13" t="n"/>
      <c r="C220" s="12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  <c r="V220" s="13" t="n"/>
      <c r="W220" s="13" t="n"/>
      <c r="X220" s="13" t="n"/>
      <c r="Y220" s="13" t="n"/>
      <c r="Z220" s="13" t="n"/>
      <c r="AA220" s="13" t="n"/>
      <c r="AB220" s="13" t="n"/>
    </row>
    <row r="221">
      <c r="A221" s="13" t="n"/>
      <c r="B221" s="13" t="n"/>
      <c r="C221" s="12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  <c r="V221" s="13" t="n"/>
      <c r="W221" s="13" t="n"/>
      <c r="X221" s="13" t="n"/>
      <c r="Y221" s="13" t="n"/>
      <c r="Z221" s="13" t="n"/>
      <c r="AA221" s="13" t="n"/>
      <c r="AB221" s="13" t="n"/>
    </row>
    <row r="222">
      <c r="A222" s="13" t="n"/>
      <c r="B222" s="13" t="n"/>
      <c r="C222" s="12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  <c r="V222" s="13" t="n"/>
      <c r="W222" s="13" t="n"/>
      <c r="X222" s="13" t="n"/>
      <c r="Y222" s="13" t="n"/>
      <c r="Z222" s="13" t="n"/>
      <c r="AA222" s="13" t="n"/>
      <c r="AB222" s="13" t="n"/>
    </row>
    <row r="223">
      <c r="A223" s="13" t="n"/>
      <c r="B223" s="13" t="n"/>
      <c r="C223" s="12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  <c r="Y223" s="13" t="n"/>
      <c r="Z223" s="13" t="n"/>
      <c r="AA223" s="13" t="n"/>
      <c r="AB223" s="13" t="n"/>
    </row>
    <row r="224">
      <c r="A224" s="13" t="n"/>
      <c r="B224" s="13" t="n"/>
      <c r="C224" s="12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  <c r="Y224" s="13" t="n"/>
      <c r="Z224" s="13" t="n"/>
      <c r="AA224" s="13" t="n"/>
      <c r="AB224" s="13" t="n"/>
    </row>
    <row r="225">
      <c r="A225" s="13" t="n"/>
      <c r="B225" s="13" t="n"/>
      <c r="C225" s="12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  <c r="Y225" s="13" t="n"/>
      <c r="Z225" s="13" t="n"/>
      <c r="AA225" s="13" t="n"/>
      <c r="AB225" s="13" t="n"/>
    </row>
    <row r="226">
      <c r="A226" s="13" t="n"/>
      <c r="B226" s="13" t="n"/>
      <c r="C226" s="12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  <c r="Y226" s="13" t="n"/>
      <c r="Z226" s="13" t="n"/>
      <c r="AA226" s="13" t="n"/>
      <c r="AB226" s="13" t="n"/>
    </row>
    <row r="227">
      <c r="A227" s="13" t="n"/>
      <c r="B227" s="13" t="n"/>
      <c r="C227" s="12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  <c r="Z227" s="13" t="n"/>
      <c r="AA227" s="13" t="n"/>
      <c r="AB227" s="13" t="n"/>
    </row>
    <row r="228">
      <c r="A228" s="13" t="n"/>
      <c r="B228" s="13" t="n"/>
      <c r="C228" s="12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  <c r="V228" s="13" t="n"/>
      <c r="W228" s="13" t="n"/>
      <c r="X228" s="13" t="n"/>
      <c r="Y228" s="13" t="n"/>
      <c r="Z228" s="13" t="n"/>
      <c r="AA228" s="13" t="n"/>
      <c r="AB228" s="13" t="n"/>
    </row>
    <row r="229">
      <c r="A229" s="13" t="n"/>
      <c r="B229" s="13" t="n"/>
      <c r="C229" s="12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  <c r="Y229" s="13" t="n"/>
      <c r="Z229" s="13" t="n"/>
      <c r="AA229" s="13" t="n"/>
      <c r="AB229" s="13" t="n"/>
    </row>
    <row r="230">
      <c r="A230" s="13" t="n"/>
      <c r="B230" s="13" t="n"/>
      <c r="C230" s="12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  <c r="V230" s="13" t="n"/>
      <c r="W230" s="13" t="n"/>
      <c r="X230" s="13" t="n"/>
      <c r="Y230" s="13" t="n"/>
      <c r="Z230" s="13" t="n"/>
      <c r="AA230" s="13" t="n"/>
      <c r="AB230" s="13" t="n"/>
    </row>
    <row r="231">
      <c r="A231" s="13" t="n"/>
      <c r="B231" s="13" t="n"/>
      <c r="C231" s="12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  <c r="Z231" s="13" t="n"/>
      <c r="AA231" s="13" t="n"/>
      <c r="AB231" s="13" t="n"/>
    </row>
    <row r="232">
      <c r="A232" s="13" t="n"/>
      <c r="B232" s="13" t="n"/>
      <c r="C232" s="12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  <c r="V232" s="13" t="n"/>
      <c r="W232" s="13" t="n"/>
      <c r="X232" s="13" t="n"/>
      <c r="Y232" s="13" t="n"/>
      <c r="Z232" s="13" t="n"/>
      <c r="AA232" s="13" t="n"/>
      <c r="AB232" s="13" t="n"/>
    </row>
    <row r="233">
      <c r="A233" s="13" t="n"/>
      <c r="B233" s="13" t="n"/>
      <c r="C233" s="12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  <c r="Y233" s="13" t="n"/>
      <c r="Z233" s="13" t="n"/>
      <c r="AA233" s="13" t="n"/>
      <c r="AB233" s="13" t="n"/>
    </row>
    <row r="234">
      <c r="A234" s="13" t="n"/>
      <c r="B234" s="13" t="n"/>
      <c r="C234" s="12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  <c r="V234" s="13" t="n"/>
      <c r="W234" s="13" t="n"/>
      <c r="X234" s="13" t="n"/>
      <c r="Y234" s="13" t="n"/>
      <c r="Z234" s="13" t="n"/>
      <c r="AA234" s="13" t="n"/>
      <c r="AB234" s="13" t="n"/>
    </row>
    <row r="235">
      <c r="A235" s="13" t="n"/>
      <c r="B235" s="13" t="n"/>
      <c r="C235" s="12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  <c r="Y235" s="13" t="n"/>
      <c r="Z235" s="13" t="n"/>
      <c r="AA235" s="13" t="n"/>
      <c r="AB235" s="13" t="n"/>
    </row>
    <row r="236">
      <c r="A236" s="13" t="n"/>
      <c r="B236" s="13" t="n"/>
      <c r="C236" s="12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  <c r="Y236" s="13" t="n"/>
      <c r="Z236" s="13" t="n"/>
      <c r="AA236" s="13" t="n"/>
      <c r="AB236" s="13" t="n"/>
    </row>
    <row r="237">
      <c r="A237" s="13" t="n"/>
      <c r="B237" s="13" t="n"/>
      <c r="C237" s="12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  <c r="Y237" s="13" t="n"/>
      <c r="Z237" s="13" t="n"/>
      <c r="AA237" s="13" t="n"/>
      <c r="AB237" s="13" t="n"/>
    </row>
    <row r="238">
      <c r="A238" s="13" t="n"/>
      <c r="B238" s="13" t="n"/>
      <c r="C238" s="12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  <c r="V238" s="13" t="n"/>
      <c r="W238" s="13" t="n"/>
      <c r="X238" s="13" t="n"/>
      <c r="Y238" s="13" t="n"/>
      <c r="Z238" s="13" t="n"/>
      <c r="AA238" s="13" t="n"/>
      <c r="AB238" s="13" t="n"/>
    </row>
    <row r="239">
      <c r="A239" s="13" t="n"/>
      <c r="B239" s="13" t="n"/>
      <c r="C239" s="12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  <c r="Y239" s="13" t="n"/>
      <c r="Z239" s="13" t="n"/>
      <c r="AA239" s="13" t="n"/>
      <c r="AB239" s="13" t="n"/>
    </row>
    <row r="240">
      <c r="A240" s="13" t="n"/>
      <c r="B240" s="13" t="n"/>
      <c r="C240" s="12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3" t="n"/>
      <c r="Y240" s="13" t="n"/>
      <c r="Z240" s="13" t="n"/>
      <c r="AA240" s="13" t="n"/>
      <c r="AB240" s="13" t="n"/>
    </row>
    <row r="241">
      <c r="A241" s="13" t="n"/>
      <c r="B241" s="13" t="n"/>
      <c r="C241" s="12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  <c r="Y241" s="13" t="n"/>
      <c r="Z241" s="13" t="n"/>
      <c r="AA241" s="13" t="n"/>
      <c r="AB241" s="13" t="n"/>
    </row>
    <row r="242">
      <c r="A242" s="13" t="n"/>
      <c r="B242" s="13" t="n"/>
      <c r="C242" s="12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  <c r="V242" s="13" t="n"/>
      <c r="W242" s="13" t="n"/>
      <c r="X242" s="13" t="n"/>
      <c r="Y242" s="13" t="n"/>
      <c r="Z242" s="13" t="n"/>
      <c r="AA242" s="13" t="n"/>
      <c r="AB242" s="13" t="n"/>
    </row>
    <row r="243">
      <c r="A243" s="13" t="n"/>
      <c r="B243" s="13" t="n"/>
      <c r="C243" s="12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3" t="n"/>
      <c r="Y243" s="13" t="n"/>
      <c r="Z243" s="13" t="n"/>
      <c r="AA243" s="13" t="n"/>
      <c r="AB243" s="13" t="n"/>
    </row>
    <row r="244">
      <c r="A244" s="13" t="n"/>
      <c r="B244" s="13" t="n"/>
      <c r="C244" s="12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  <c r="V244" s="13" t="n"/>
      <c r="W244" s="13" t="n"/>
      <c r="X244" s="13" t="n"/>
      <c r="Y244" s="13" t="n"/>
      <c r="Z244" s="13" t="n"/>
      <c r="AA244" s="13" t="n"/>
      <c r="AB244" s="13" t="n"/>
    </row>
    <row r="245">
      <c r="A245" s="13" t="n"/>
      <c r="B245" s="13" t="n"/>
      <c r="C245" s="12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  <c r="Y245" s="13" t="n"/>
      <c r="Z245" s="13" t="n"/>
      <c r="AA245" s="13" t="n"/>
      <c r="AB245" s="13" t="n"/>
    </row>
    <row r="246">
      <c r="A246" s="13" t="n"/>
      <c r="B246" s="13" t="n"/>
      <c r="C246" s="12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  <c r="V246" s="13" t="n"/>
      <c r="W246" s="13" t="n"/>
      <c r="X246" s="13" t="n"/>
      <c r="Y246" s="13" t="n"/>
      <c r="Z246" s="13" t="n"/>
      <c r="AA246" s="13" t="n"/>
      <c r="AB246" s="13" t="n"/>
    </row>
    <row r="247">
      <c r="A247" s="13" t="n"/>
      <c r="B247" s="13" t="n"/>
      <c r="C247" s="12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3" t="n"/>
      <c r="Y247" s="13" t="n"/>
      <c r="Z247" s="13" t="n"/>
      <c r="AA247" s="13" t="n"/>
      <c r="AB247" s="13" t="n"/>
    </row>
    <row r="248">
      <c r="A248" s="13" t="n"/>
      <c r="B248" s="13" t="n"/>
      <c r="C248" s="12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  <c r="V248" s="13" t="n"/>
      <c r="W248" s="13" t="n"/>
      <c r="X248" s="13" t="n"/>
      <c r="Y248" s="13" t="n"/>
      <c r="Z248" s="13" t="n"/>
      <c r="AA248" s="13" t="n"/>
      <c r="AB248" s="13" t="n"/>
    </row>
    <row r="249">
      <c r="A249" s="13" t="n"/>
      <c r="B249" s="13" t="n"/>
      <c r="C249" s="12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3" t="n"/>
      <c r="Y249" s="13" t="n"/>
      <c r="Z249" s="13" t="n"/>
      <c r="AA249" s="13" t="n"/>
      <c r="AB249" s="13" t="n"/>
    </row>
    <row r="250">
      <c r="A250" s="13" t="n"/>
      <c r="B250" s="13" t="n"/>
      <c r="C250" s="12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  <c r="V250" s="13" t="n"/>
      <c r="W250" s="13" t="n"/>
      <c r="X250" s="13" t="n"/>
      <c r="Y250" s="13" t="n"/>
      <c r="Z250" s="13" t="n"/>
      <c r="AA250" s="13" t="n"/>
      <c r="AB250" s="13" t="n"/>
    </row>
    <row r="251">
      <c r="A251" s="13" t="n"/>
      <c r="B251" s="13" t="n"/>
      <c r="C251" s="12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3" t="n"/>
      <c r="Y251" s="13" t="n"/>
      <c r="Z251" s="13" t="n"/>
      <c r="AA251" s="13" t="n"/>
      <c r="AB251" s="13" t="n"/>
    </row>
    <row r="252">
      <c r="A252" s="13" t="n"/>
      <c r="B252" s="13" t="n"/>
      <c r="C252" s="12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3" t="n"/>
      <c r="Y252" s="13" t="n"/>
      <c r="Z252" s="13" t="n"/>
      <c r="AA252" s="13" t="n"/>
      <c r="AB252" s="13" t="n"/>
    </row>
    <row r="253">
      <c r="A253" s="13" t="n"/>
      <c r="B253" s="13" t="n"/>
      <c r="C253" s="12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  <c r="V253" s="13" t="n"/>
      <c r="W253" s="13" t="n"/>
      <c r="X253" s="13" t="n"/>
      <c r="Y253" s="13" t="n"/>
      <c r="Z253" s="13" t="n"/>
      <c r="AA253" s="13" t="n"/>
      <c r="AB253" s="13" t="n"/>
    </row>
    <row r="254">
      <c r="A254" s="13" t="n"/>
      <c r="B254" s="13" t="n"/>
      <c r="C254" s="12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  <c r="V254" s="13" t="n"/>
      <c r="W254" s="13" t="n"/>
      <c r="X254" s="13" t="n"/>
      <c r="Y254" s="13" t="n"/>
      <c r="Z254" s="13" t="n"/>
      <c r="AA254" s="13" t="n"/>
      <c r="AB254" s="13" t="n"/>
    </row>
    <row r="255">
      <c r="A255" s="13" t="n"/>
      <c r="B255" s="13" t="n"/>
      <c r="C255" s="12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3" t="n"/>
      <c r="Y255" s="13" t="n"/>
      <c r="Z255" s="13" t="n"/>
      <c r="AA255" s="13" t="n"/>
      <c r="AB255" s="13" t="n"/>
    </row>
    <row r="256">
      <c r="A256" s="13" t="n"/>
      <c r="B256" s="13" t="n"/>
      <c r="C256" s="12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  <c r="V256" s="13" t="n"/>
      <c r="W256" s="13" t="n"/>
      <c r="X256" s="13" t="n"/>
      <c r="Y256" s="13" t="n"/>
      <c r="Z256" s="13" t="n"/>
      <c r="AA256" s="13" t="n"/>
      <c r="AB256" s="13" t="n"/>
    </row>
    <row r="257">
      <c r="A257" s="13" t="n"/>
      <c r="B257" s="13" t="n"/>
      <c r="C257" s="12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  <c r="Y257" s="13" t="n"/>
      <c r="Z257" s="13" t="n"/>
      <c r="AA257" s="13" t="n"/>
      <c r="AB257" s="13" t="n"/>
    </row>
    <row r="258">
      <c r="A258" s="13" t="n"/>
      <c r="B258" s="13" t="n"/>
      <c r="C258" s="12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  <c r="V258" s="13" t="n"/>
      <c r="W258" s="13" t="n"/>
      <c r="X258" s="13" t="n"/>
      <c r="Y258" s="13" t="n"/>
      <c r="Z258" s="13" t="n"/>
      <c r="AA258" s="13" t="n"/>
      <c r="AB258" s="13" t="n"/>
    </row>
    <row r="259">
      <c r="A259" s="13" t="n"/>
      <c r="B259" s="13" t="n"/>
      <c r="C259" s="12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  <c r="Y259" s="13" t="n"/>
      <c r="Z259" s="13" t="n"/>
      <c r="AA259" s="13" t="n"/>
      <c r="AB259" s="13" t="n"/>
    </row>
    <row r="260">
      <c r="A260" s="13" t="n"/>
      <c r="B260" s="13" t="n"/>
      <c r="C260" s="12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  <c r="V260" s="13" t="n"/>
      <c r="W260" s="13" t="n"/>
      <c r="X260" s="13" t="n"/>
      <c r="Y260" s="13" t="n"/>
      <c r="Z260" s="13" t="n"/>
      <c r="AA260" s="13" t="n"/>
      <c r="AB260" s="13" t="n"/>
    </row>
    <row r="261">
      <c r="A261" s="13" t="n"/>
      <c r="B261" s="13" t="n"/>
      <c r="C261" s="12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3" t="n"/>
      <c r="Y261" s="13" t="n"/>
      <c r="Z261" s="13" t="n"/>
      <c r="AA261" s="13" t="n"/>
      <c r="AB261" s="13" t="n"/>
    </row>
    <row r="262">
      <c r="A262" s="13" t="n"/>
      <c r="B262" s="13" t="n"/>
      <c r="C262" s="12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3" t="n"/>
      <c r="Y262" s="13" t="n"/>
      <c r="Z262" s="13" t="n"/>
      <c r="AA262" s="13" t="n"/>
      <c r="AB262" s="13" t="n"/>
    </row>
    <row r="263">
      <c r="A263" s="13" t="n"/>
      <c r="B263" s="13" t="n"/>
      <c r="C263" s="12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3" t="n"/>
      <c r="Y263" s="13" t="n"/>
      <c r="Z263" s="13" t="n"/>
      <c r="AA263" s="13" t="n"/>
      <c r="AB263" s="13" t="n"/>
    </row>
    <row r="264">
      <c r="A264" s="13" t="n"/>
      <c r="B264" s="13" t="n"/>
      <c r="C264" s="12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  <c r="Y264" s="13" t="n"/>
      <c r="Z264" s="13" t="n"/>
      <c r="AA264" s="13" t="n"/>
      <c r="AB264" s="13" t="n"/>
    </row>
    <row r="265">
      <c r="A265" s="13" t="n"/>
      <c r="B265" s="13" t="n"/>
      <c r="C265" s="12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  <c r="Y265" s="13" t="n"/>
      <c r="Z265" s="13" t="n"/>
      <c r="AA265" s="13" t="n"/>
      <c r="AB265" s="13" t="n"/>
    </row>
    <row r="266">
      <c r="A266" s="13" t="n"/>
      <c r="B266" s="13" t="n"/>
      <c r="C266" s="12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  <c r="Y266" s="13" t="n"/>
      <c r="Z266" s="13" t="n"/>
      <c r="AA266" s="13" t="n"/>
      <c r="AB266" s="13" t="n"/>
    </row>
    <row r="267">
      <c r="A267" s="13" t="n"/>
      <c r="B267" s="13" t="n"/>
      <c r="C267" s="12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3" t="n"/>
      <c r="Y267" s="13" t="n"/>
      <c r="Z267" s="13" t="n"/>
      <c r="AA267" s="13" t="n"/>
      <c r="AB267" s="13" t="n"/>
    </row>
    <row r="268">
      <c r="A268" s="13" t="n"/>
      <c r="B268" s="13" t="n"/>
      <c r="C268" s="12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13" t="n"/>
      <c r="W268" s="13" t="n"/>
      <c r="X268" s="13" t="n"/>
      <c r="Y268" s="13" t="n"/>
      <c r="Z268" s="13" t="n"/>
      <c r="AA268" s="13" t="n"/>
      <c r="AB268" s="13" t="n"/>
    </row>
    <row r="269">
      <c r="A269" s="13" t="n"/>
      <c r="B269" s="13" t="n"/>
      <c r="C269" s="12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  <c r="Y269" s="13" t="n"/>
      <c r="Z269" s="13" t="n"/>
      <c r="AA269" s="13" t="n"/>
      <c r="AB269" s="13" t="n"/>
    </row>
    <row r="270">
      <c r="A270" s="13" t="n"/>
      <c r="B270" s="13" t="n"/>
      <c r="C270" s="12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  <c r="V270" s="13" t="n"/>
      <c r="W270" s="13" t="n"/>
      <c r="X270" s="13" t="n"/>
      <c r="Y270" s="13" t="n"/>
      <c r="Z270" s="13" t="n"/>
      <c r="AA270" s="13" t="n"/>
      <c r="AB270" s="13" t="n"/>
    </row>
    <row r="271">
      <c r="A271" s="13" t="n"/>
      <c r="B271" s="13" t="n"/>
      <c r="C271" s="12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3" t="n"/>
      <c r="Y271" s="13" t="n"/>
      <c r="Z271" s="13" t="n"/>
      <c r="AA271" s="13" t="n"/>
      <c r="AB271" s="13" t="n"/>
    </row>
    <row r="272">
      <c r="A272" s="13" t="n"/>
      <c r="B272" s="13" t="n"/>
      <c r="C272" s="12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  <c r="V272" s="13" t="n"/>
      <c r="W272" s="13" t="n"/>
      <c r="X272" s="13" t="n"/>
      <c r="Y272" s="13" t="n"/>
      <c r="Z272" s="13" t="n"/>
      <c r="AA272" s="13" t="n"/>
      <c r="AB272" s="13" t="n"/>
    </row>
    <row r="273">
      <c r="A273" s="13" t="n"/>
      <c r="B273" s="13" t="n"/>
      <c r="C273" s="12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3" t="n"/>
      <c r="Y273" s="13" t="n"/>
      <c r="Z273" s="13" t="n"/>
      <c r="AA273" s="13" t="n"/>
      <c r="AB273" s="13" t="n"/>
    </row>
    <row r="274">
      <c r="A274" s="13" t="n"/>
      <c r="B274" s="13" t="n"/>
      <c r="C274" s="12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  <c r="V274" s="13" t="n"/>
      <c r="W274" s="13" t="n"/>
      <c r="X274" s="13" t="n"/>
      <c r="Y274" s="13" t="n"/>
      <c r="Z274" s="13" t="n"/>
      <c r="AA274" s="13" t="n"/>
      <c r="AB274" s="13" t="n"/>
    </row>
    <row r="275">
      <c r="A275" s="13" t="n"/>
      <c r="B275" s="13" t="n"/>
      <c r="C275" s="12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3" t="n"/>
      <c r="Y275" s="13" t="n"/>
      <c r="Z275" s="13" t="n"/>
      <c r="AA275" s="13" t="n"/>
      <c r="AB275" s="13" t="n"/>
    </row>
    <row r="276">
      <c r="A276" s="13" t="n"/>
      <c r="B276" s="13" t="n"/>
      <c r="C276" s="12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3" t="n"/>
      <c r="Y276" s="13" t="n"/>
      <c r="Z276" s="13" t="n"/>
      <c r="AA276" s="13" t="n"/>
      <c r="AB276" s="13" t="n"/>
    </row>
    <row r="277">
      <c r="A277" s="13" t="n"/>
      <c r="B277" s="13" t="n"/>
      <c r="C277" s="12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  <c r="Y277" s="13" t="n"/>
      <c r="Z277" s="13" t="n"/>
      <c r="AA277" s="13" t="n"/>
      <c r="AB277" s="13" t="n"/>
    </row>
    <row r="278">
      <c r="A278" s="13" t="n"/>
      <c r="B278" s="13" t="n"/>
      <c r="C278" s="12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  <c r="V278" s="13" t="n"/>
      <c r="W278" s="13" t="n"/>
      <c r="X278" s="13" t="n"/>
      <c r="Y278" s="13" t="n"/>
      <c r="Z278" s="13" t="n"/>
      <c r="AA278" s="13" t="n"/>
      <c r="AB278" s="13" t="n"/>
    </row>
    <row r="279">
      <c r="A279" s="13" t="n"/>
      <c r="B279" s="13" t="n"/>
      <c r="C279" s="12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3" t="n"/>
      <c r="Y279" s="13" t="n"/>
      <c r="Z279" s="13" t="n"/>
      <c r="AA279" s="13" t="n"/>
      <c r="AB279" s="13" t="n"/>
    </row>
    <row r="280">
      <c r="A280" s="13" t="n"/>
      <c r="B280" s="13" t="n"/>
      <c r="C280" s="12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  <c r="V280" s="13" t="n"/>
      <c r="W280" s="13" t="n"/>
      <c r="X280" s="13" t="n"/>
      <c r="Y280" s="13" t="n"/>
      <c r="Z280" s="13" t="n"/>
      <c r="AA280" s="13" t="n"/>
      <c r="AB280" s="13" t="n"/>
    </row>
    <row r="281">
      <c r="A281" s="13" t="n"/>
      <c r="B281" s="13" t="n"/>
      <c r="C281" s="12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3" t="n"/>
      <c r="Y281" s="13" t="n"/>
      <c r="Z281" s="13" t="n"/>
      <c r="AA281" s="13" t="n"/>
      <c r="AB281" s="13" t="n"/>
    </row>
    <row r="282">
      <c r="A282" s="13" t="n"/>
      <c r="B282" s="13" t="n"/>
      <c r="C282" s="12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  <c r="V282" s="13" t="n"/>
      <c r="W282" s="13" t="n"/>
      <c r="X282" s="13" t="n"/>
      <c r="Y282" s="13" t="n"/>
      <c r="Z282" s="13" t="n"/>
      <c r="AA282" s="13" t="n"/>
      <c r="AB282" s="13" t="n"/>
    </row>
    <row r="283">
      <c r="A283" s="13" t="n"/>
      <c r="B283" s="13" t="n"/>
      <c r="C283" s="12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3" t="n"/>
      <c r="Y283" s="13" t="n"/>
      <c r="Z283" s="13" t="n"/>
      <c r="AA283" s="13" t="n"/>
      <c r="AB283" s="13" t="n"/>
    </row>
    <row r="284">
      <c r="A284" s="13" t="n"/>
      <c r="B284" s="13" t="n"/>
      <c r="C284" s="12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13" t="n"/>
      <c r="W284" s="13" t="n"/>
      <c r="X284" s="13" t="n"/>
      <c r="Y284" s="13" t="n"/>
      <c r="Z284" s="13" t="n"/>
      <c r="AA284" s="13" t="n"/>
      <c r="AB284" s="13" t="n"/>
    </row>
    <row r="285">
      <c r="A285" s="13" t="n"/>
      <c r="B285" s="13" t="n"/>
      <c r="C285" s="12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3" t="n"/>
      <c r="Y285" s="13" t="n"/>
      <c r="Z285" s="13" t="n"/>
      <c r="AA285" s="13" t="n"/>
      <c r="AB285" s="13" t="n"/>
    </row>
    <row r="286">
      <c r="A286" s="13" t="n"/>
      <c r="B286" s="13" t="n"/>
      <c r="C286" s="12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  <c r="V286" s="13" t="n"/>
      <c r="W286" s="13" t="n"/>
      <c r="X286" s="13" t="n"/>
      <c r="Y286" s="13" t="n"/>
      <c r="Z286" s="13" t="n"/>
      <c r="AA286" s="13" t="n"/>
      <c r="AB286" s="13" t="n"/>
    </row>
    <row r="287">
      <c r="A287" s="13" t="n"/>
      <c r="B287" s="13" t="n"/>
      <c r="C287" s="12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  <c r="Y287" s="13" t="n"/>
      <c r="Z287" s="13" t="n"/>
      <c r="AA287" s="13" t="n"/>
      <c r="AB287" s="13" t="n"/>
    </row>
    <row r="288">
      <c r="A288" s="13" t="n"/>
      <c r="B288" s="13" t="n"/>
      <c r="C288" s="12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  <c r="V288" s="13" t="n"/>
      <c r="W288" s="13" t="n"/>
      <c r="X288" s="13" t="n"/>
      <c r="Y288" s="13" t="n"/>
      <c r="Z288" s="13" t="n"/>
      <c r="AA288" s="13" t="n"/>
      <c r="AB288" s="13" t="n"/>
    </row>
    <row r="289">
      <c r="A289" s="13" t="n"/>
      <c r="B289" s="13" t="n"/>
      <c r="C289" s="12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  <c r="Y289" s="13" t="n"/>
      <c r="Z289" s="13" t="n"/>
      <c r="AA289" s="13" t="n"/>
      <c r="AB289" s="13" t="n"/>
    </row>
    <row r="290">
      <c r="A290" s="13" t="n"/>
      <c r="B290" s="13" t="n"/>
      <c r="C290" s="12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13" t="n"/>
      <c r="W290" s="13" t="n"/>
      <c r="X290" s="13" t="n"/>
      <c r="Y290" s="13" t="n"/>
      <c r="Z290" s="13" t="n"/>
      <c r="AA290" s="13" t="n"/>
      <c r="AB290" s="13" t="n"/>
    </row>
    <row r="291">
      <c r="A291" s="13" t="n"/>
      <c r="B291" s="13" t="n"/>
      <c r="C291" s="12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  <c r="Y291" s="13" t="n"/>
      <c r="Z291" s="13" t="n"/>
      <c r="AA291" s="13" t="n"/>
      <c r="AB291" s="13" t="n"/>
    </row>
    <row r="292">
      <c r="A292" s="13" t="n"/>
      <c r="B292" s="13" t="n"/>
      <c r="C292" s="12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3" t="n"/>
      <c r="Y292" s="13" t="n"/>
      <c r="Z292" s="13" t="n"/>
      <c r="AA292" s="13" t="n"/>
      <c r="AB292" s="13" t="n"/>
    </row>
    <row r="293">
      <c r="A293" s="13" t="n"/>
      <c r="B293" s="13" t="n"/>
      <c r="C293" s="12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  <c r="Y293" s="13" t="n"/>
      <c r="Z293" s="13" t="n"/>
      <c r="AA293" s="13" t="n"/>
      <c r="AB293" s="13" t="n"/>
    </row>
    <row r="294">
      <c r="A294" s="13" t="n"/>
      <c r="B294" s="13" t="n"/>
      <c r="C294" s="12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  <c r="V294" s="13" t="n"/>
      <c r="W294" s="13" t="n"/>
      <c r="X294" s="13" t="n"/>
      <c r="Y294" s="13" t="n"/>
      <c r="Z294" s="13" t="n"/>
      <c r="AA294" s="13" t="n"/>
      <c r="AB294" s="13" t="n"/>
    </row>
    <row r="295">
      <c r="A295" s="13" t="n"/>
      <c r="B295" s="13" t="n"/>
      <c r="C295" s="12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  <c r="Y295" s="13" t="n"/>
      <c r="Z295" s="13" t="n"/>
      <c r="AA295" s="13" t="n"/>
      <c r="AB295" s="13" t="n"/>
    </row>
    <row r="296">
      <c r="A296" s="13" t="n"/>
      <c r="B296" s="13" t="n"/>
      <c r="C296" s="12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  <c r="V296" s="13" t="n"/>
      <c r="W296" s="13" t="n"/>
      <c r="X296" s="13" t="n"/>
      <c r="Y296" s="13" t="n"/>
      <c r="Z296" s="13" t="n"/>
      <c r="AA296" s="13" t="n"/>
      <c r="AB296" s="13" t="n"/>
    </row>
    <row r="297">
      <c r="A297" s="13" t="n"/>
      <c r="B297" s="13" t="n"/>
      <c r="C297" s="12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3" t="n"/>
      <c r="Y297" s="13" t="n"/>
      <c r="Z297" s="13" t="n"/>
      <c r="AA297" s="13" t="n"/>
      <c r="AB297" s="13" t="n"/>
    </row>
    <row r="298">
      <c r="A298" s="13" t="n"/>
      <c r="B298" s="13" t="n"/>
      <c r="C298" s="12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  <c r="V298" s="13" t="n"/>
      <c r="W298" s="13" t="n"/>
      <c r="X298" s="13" t="n"/>
      <c r="Y298" s="13" t="n"/>
      <c r="Z298" s="13" t="n"/>
      <c r="AA298" s="13" t="n"/>
      <c r="AB298" s="13" t="n"/>
    </row>
    <row r="299">
      <c r="A299" s="13" t="n"/>
      <c r="B299" s="13" t="n"/>
      <c r="C299" s="12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3" t="n"/>
      <c r="Y299" s="13" t="n"/>
      <c r="Z299" s="13" t="n"/>
      <c r="AA299" s="13" t="n"/>
      <c r="AB299" s="13" t="n"/>
    </row>
    <row r="300">
      <c r="A300" s="13" t="n"/>
      <c r="B300" s="13" t="n"/>
      <c r="C300" s="12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3" t="n"/>
      <c r="Y300" s="13" t="n"/>
      <c r="Z300" s="13" t="n"/>
      <c r="AA300" s="13" t="n"/>
      <c r="AB300" s="13" t="n"/>
    </row>
    <row r="301">
      <c r="A301" s="13" t="n"/>
      <c r="B301" s="13" t="n"/>
      <c r="C301" s="12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  <c r="Y301" s="13" t="n"/>
      <c r="Z301" s="13" t="n"/>
      <c r="AA301" s="13" t="n"/>
      <c r="AB301" s="13" t="n"/>
    </row>
    <row r="302">
      <c r="A302" s="13" t="n"/>
      <c r="B302" s="13" t="n"/>
      <c r="C302" s="12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  <c r="V302" s="13" t="n"/>
      <c r="W302" s="13" t="n"/>
      <c r="X302" s="13" t="n"/>
      <c r="Y302" s="13" t="n"/>
      <c r="Z302" s="13" t="n"/>
      <c r="AA302" s="13" t="n"/>
      <c r="AB302" s="13" t="n"/>
    </row>
    <row r="303">
      <c r="A303" s="13" t="n"/>
      <c r="B303" s="13" t="n"/>
      <c r="C303" s="12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  <c r="V303" s="13" t="n"/>
      <c r="W303" s="13" t="n"/>
      <c r="X303" s="13" t="n"/>
      <c r="Y303" s="13" t="n"/>
      <c r="Z303" s="13" t="n"/>
      <c r="AA303" s="13" t="n"/>
      <c r="AB303" s="13" t="n"/>
    </row>
    <row r="304">
      <c r="A304" s="13" t="n"/>
      <c r="B304" s="13" t="n"/>
      <c r="C304" s="12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  <c r="V304" s="13" t="n"/>
      <c r="W304" s="13" t="n"/>
      <c r="X304" s="13" t="n"/>
      <c r="Y304" s="13" t="n"/>
      <c r="Z304" s="13" t="n"/>
      <c r="AA304" s="13" t="n"/>
      <c r="AB304" s="13" t="n"/>
    </row>
    <row r="305">
      <c r="A305" s="13" t="n"/>
      <c r="B305" s="13" t="n"/>
      <c r="C305" s="12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  <c r="V305" s="13" t="n"/>
      <c r="W305" s="13" t="n"/>
      <c r="X305" s="13" t="n"/>
      <c r="Y305" s="13" t="n"/>
      <c r="Z305" s="13" t="n"/>
      <c r="AA305" s="13" t="n"/>
      <c r="AB305" s="13" t="n"/>
    </row>
    <row r="306">
      <c r="A306" s="13" t="n"/>
      <c r="B306" s="13" t="n"/>
      <c r="C306" s="12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  <c r="V306" s="13" t="n"/>
      <c r="W306" s="13" t="n"/>
      <c r="X306" s="13" t="n"/>
      <c r="Y306" s="13" t="n"/>
      <c r="Z306" s="13" t="n"/>
      <c r="AA306" s="13" t="n"/>
      <c r="AB306" s="13" t="n"/>
    </row>
    <row r="307">
      <c r="A307" s="13" t="n"/>
      <c r="B307" s="13" t="n"/>
      <c r="C307" s="12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  <c r="V307" s="13" t="n"/>
      <c r="W307" s="13" t="n"/>
      <c r="X307" s="13" t="n"/>
      <c r="Y307" s="13" t="n"/>
      <c r="Z307" s="13" t="n"/>
      <c r="AA307" s="13" t="n"/>
      <c r="AB307" s="13" t="n"/>
    </row>
    <row r="308">
      <c r="A308" s="13" t="n"/>
      <c r="B308" s="13" t="n"/>
      <c r="C308" s="12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  <c r="V308" s="13" t="n"/>
      <c r="W308" s="13" t="n"/>
      <c r="X308" s="13" t="n"/>
      <c r="Y308" s="13" t="n"/>
      <c r="Z308" s="13" t="n"/>
      <c r="AA308" s="13" t="n"/>
      <c r="AB308" s="13" t="n"/>
    </row>
    <row r="309">
      <c r="A309" s="13" t="n"/>
      <c r="B309" s="13" t="n"/>
      <c r="C309" s="12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  <c r="V309" s="13" t="n"/>
      <c r="W309" s="13" t="n"/>
      <c r="X309" s="13" t="n"/>
      <c r="Y309" s="13" t="n"/>
      <c r="Z309" s="13" t="n"/>
      <c r="AA309" s="13" t="n"/>
      <c r="AB309" s="13" t="n"/>
    </row>
    <row r="310">
      <c r="A310" s="13" t="n"/>
      <c r="B310" s="13" t="n"/>
      <c r="C310" s="12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  <c r="V310" s="13" t="n"/>
      <c r="W310" s="13" t="n"/>
      <c r="X310" s="13" t="n"/>
      <c r="Y310" s="13" t="n"/>
      <c r="Z310" s="13" t="n"/>
      <c r="AA310" s="13" t="n"/>
      <c r="AB310" s="13" t="n"/>
    </row>
    <row r="311">
      <c r="A311" s="13" t="n"/>
      <c r="B311" s="13" t="n"/>
      <c r="C311" s="12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  <c r="V311" s="13" t="n"/>
      <c r="W311" s="13" t="n"/>
      <c r="X311" s="13" t="n"/>
      <c r="Y311" s="13" t="n"/>
      <c r="Z311" s="13" t="n"/>
      <c r="AA311" s="13" t="n"/>
      <c r="AB311" s="13" t="n"/>
    </row>
    <row r="312">
      <c r="A312" s="13" t="n"/>
      <c r="B312" s="13" t="n"/>
      <c r="C312" s="12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  <c r="V312" s="13" t="n"/>
      <c r="W312" s="13" t="n"/>
      <c r="X312" s="13" t="n"/>
      <c r="Y312" s="13" t="n"/>
      <c r="Z312" s="13" t="n"/>
      <c r="AA312" s="13" t="n"/>
      <c r="AB312" s="13" t="n"/>
    </row>
    <row r="313">
      <c r="A313" s="13" t="n"/>
      <c r="B313" s="13" t="n"/>
      <c r="C313" s="12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  <c r="V313" s="13" t="n"/>
      <c r="W313" s="13" t="n"/>
      <c r="X313" s="13" t="n"/>
      <c r="Y313" s="13" t="n"/>
      <c r="Z313" s="13" t="n"/>
      <c r="AA313" s="13" t="n"/>
      <c r="AB313" s="13" t="n"/>
    </row>
    <row r="314">
      <c r="A314" s="13" t="n"/>
      <c r="B314" s="13" t="n"/>
      <c r="C314" s="12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  <c r="V314" s="13" t="n"/>
      <c r="W314" s="13" t="n"/>
      <c r="X314" s="13" t="n"/>
      <c r="Y314" s="13" t="n"/>
      <c r="Z314" s="13" t="n"/>
      <c r="AA314" s="13" t="n"/>
      <c r="AB314" s="13" t="n"/>
    </row>
    <row r="315">
      <c r="A315" s="13" t="n"/>
      <c r="B315" s="13" t="n"/>
      <c r="C315" s="12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  <c r="V315" s="13" t="n"/>
      <c r="W315" s="13" t="n"/>
      <c r="X315" s="13" t="n"/>
      <c r="Y315" s="13" t="n"/>
      <c r="Z315" s="13" t="n"/>
      <c r="AA315" s="13" t="n"/>
      <c r="AB315" s="13" t="n"/>
    </row>
    <row r="316">
      <c r="A316" s="13" t="n"/>
      <c r="B316" s="13" t="n"/>
      <c r="C316" s="12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  <c r="V316" s="13" t="n"/>
      <c r="W316" s="13" t="n"/>
      <c r="X316" s="13" t="n"/>
      <c r="Y316" s="13" t="n"/>
      <c r="Z316" s="13" t="n"/>
      <c r="AA316" s="13" t="n"/>
      <c r="AB316" s="13" t="n"/>
    </row>
    <row r="317">
      <c r="A317" s="13" t="n"/>
      <c r="B317" s="13" t="n"/>
      <c r="C317" s="12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  <c r="V317" s="13" t="n"/>
      <c r="W317" s="13" t="n"/>
      <c r="X317" s="13" t="n"/>
      <c r="Y317" s="13" t="n"/>
      <c r="Z317" s="13" t="n"/>
      <c r="AA317" s="13" t="n"/>
      <c r="AB317" s="13" t="n"/>
    </row>
    <row r="318">
      <c r="A318" s="13" t="n"/>
      <c r="B318" s="13" t="n"/>
      <c r="C318" s="12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  <c r="V318" s="13" t="n"/>
      <c r="W318" s="13" t="n"/>
      <c r="X318" s="13" t="n"/>
      <c r="Y318" s="13" t="n"/>
      <c r="Z318" s="13" t="n"/>
      <c r="AA318" s="13" t="n"/>
      <c r="AB318" s="13" t="n"/>
    </row>
    <row r="319">
      <c r="A319" s="13" t="n"/>
      <c r="B319" s="13" t="n"/>
      <c r="C319" s="12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  <c r="V319" s="13" t="n"/>
      <c r="W319" s="13" t="n"/>
      <c r="X319" s="13" t="n"/>
      <c r="Y319" s="13" t="n"/>
      <c r="Z319" s="13" t="n"/>
      <c r="AA319" s="13" t="n"/>
      <c r="AB319" s="13" t="n"/>
    </row>
    <row r="320">
      <c r="A320" s="13" t="n"/>
      <c r="B320" s="13" t="n"/>
      <c r="C320" s="12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  <c r="V320" s="13" t="n"/>
      <c r="W320" s="13" t="n"/>
      <c r="X320" s="13" t="n"/>
      <c r="Y320" s="13" t="n"/>
      <c r="Z320" s="13" t="n"/>
      <c r="AA320" s="13" t="n"/>
      <c r="AB320" s="13" t="n"/>
    </row>
    <row r="321">
      <c r="A321" s="13" t="n"/>
      <c r="B321" s="13" t="n"/>
      <c r="C321" s="12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  <c r="V321" s="13" t="n"/>
      <c r="W321" s="13" t="n"/>
      <c r="X321" s="13" t="n"/>
      <c r="Y321" s="13" t="n"/>
      <c r="Z321" s="13" t="n"/>
      <c r="AA321" s="13" t="n"/>
      <c r="AB321" s="13" t="n"/>
    </row>
    <row r="322">
      <c r="A322" s="13" t="n"/>
      <c r="B322" s="13" t="n"/>
      <c r="C322" s="12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  <c r="V322" s="13" t="n"/>
      <c r="W322" s="13" t="n"/>
      <c r="X322" s="13" t="n"/>
      <c r="Y322" s="13" t="n"/>
      <c r="Z322" s="13" t="n"/>
      <c r="AA322" s="13" t="n"/>
      <c r="AB322" s="13" t="n"/>
    </row>
    <row r="323">
      <c r="A323" s="13" t="n"/>
      <c r="B323" s="13" t="n"/>
      <c r="C323" s="12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  <c r="V323" s="13" t="n"/>
      <c r="W323" s="13" t="n"/>
      <c r="X323" s="13" t="n"/>
      <c r="Y323" s="13" t="n"/>
      <c r="Z323" s="13" t="n"/>
      <c r="AA323" s="13" t="n"/>
      <c r="AB323" s="13" t="n"/>
    </row>
    <row r="324">
      <c r="A324" s="13" t="n"/>
      <c r="B324" s="13" t="n"/>
      <c r="C324" s="12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  <c r="V324" s="13" t="n"/>
      <c r="W324" s="13" t="n"/>
      <c r="X324" s="13" t="n"/>
      <c r="Y324" s="13" t="n"/>
      <c r="Z324" s="13" t="n"/>
      <c r="AA324" s="13" t="n"/>
      <c r="AB324" s="13" t="n"/>
    </row>
    <row r="325">
      <c r="A325" s="13" t="n"/>
      <c r="B325" s="13" t="n"/>
      <c r="C325" s="12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  <c r="V325" s="13" t="n"/>
      <c r="W325" s="13" t="n"/>
      <c r="X325" s="13" t="n"/>
      <c r="Y325" s="13" t="n"/>
      <c r="Z325" s="13" t="n"/>
      <c r="AA325" s="13" t="n"/>
      <c r="AB325" s="13" t="n"/>
    </row>
    <row r="326">
      <c r="A326" s="13" t="n"/>
      <c r="B326" s="13" t="n"/>
      <c r="C326" s="12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  <c r="V326" s="13" t="n"/>
      <c r="W326" s="13" t="n"/>
      <c r="X326" s="13" t="n"/>
      <c r="Y326" s="13" t="n"/>
      <c r="Z326" s="13" t="n"/>
      <c r="AA326" s="13" t="n"/>
      <c r="AB326" s="13" t="n"/>
    </row>
    <row r="327">
      <c r="A327" s="13" t="n"/>
      <c r="B327" s="13" t="n"/>
      <c r="C327" s="12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  <c r="V327" s="13" t="n"/>
      <c r="W327" s="13" t="n"/>
      <c r="X327" s="13" t="n"/>
      <c r="Y327" s="13" t="n"/>
      <c r="Z327" s="13" t="n"/>
      <c r="AA327" s="13" t="n"/>
      <c r="AB327" s="13" t="n"/>
    </row>
    <row r="328">
      <c r="A328" s="13" t="n"/>
      <c r="B328" s="13" t="n"/>
      <c r="C328" s="12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  <c r="V328" s="13" t="n"/>
      <c r="W328" s="13" t="n"/>
      <c r="X328" s="13" t="n"/>
      <c r="Y328" s="13" t="n"/>
      <c r="Z328" s="13" t="n"/>
      <c r="AA328" s="13" t="n"/>
      <c r="AB328" s="13" t="n"/>
    </row>
    <row r="329">
      <c r="A329" s="13" t="n"/>
      <c r="B329" s="13" t="n"/>
      <c r="C329" s="12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  <c r="V329" s="13" t="n"/>
      <c r="W329" s="13" t="n"/>
      <c r="X329" s="13" t="n"/>
      <c r="Y329" s="13" t="n"/>
      <c r="Z329" s="13" t="n"/>
      <c r="AA329" s="13" t="n"/>
      <c r="AB329" s="13" t="n"/>
    </row>
    <row r="330">
      <c r="A330" s="13" t="n"/>
      <c r="B330" s="13" t="n"/>
      <c r="C330" s="12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  <c r="V330" s="13" t="n"/>
      <c r="W330" s="13" t="n"/>
      <c r="X330" s="13" t="n"/>
      <c r="Y330" s="13" t="n"/>
      <c r="Z330" s="13" t="n"/>
      <c r="AA330" s="13" t="n"/>
      <c r="AB330" s="13" t="n"/>
    </row>
    <row r="331">
      <c r="A331" s="13" t="n"/>
      <c r="B331" s="13" t="n"/>
      <c r="C331" s="12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  <c r="V331" s="13" t="n"/>
      <c r="W331" s="13" t="n"/>
      <c r="X331" s="13" t="n"/>
      <c r="Y331" s="13" t="n"/>
      <c r="Z331" s="13" t="n"/>
      <c r="AA331" s="13" t="n"/>
      <c r="AB331" s="13" t="n"/>
    </row>
    <row r="332">
      <c r="A332" s="13" t="n"/>
      <c r="B332" s="13" t="n"/>
      <c r="C332" s="12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  <c r="V332" s="13" t="n"/>
      <c r="W332" s="13" t="n"/>
      <c r="X332" s="13" t="n"/>
      <c r="Y332" s="13" t="n"/>
      <c r="Z332" s="13" t="n"/>
      <c r="AA332" s="13" t="n"/>
      <c r="AB332" s="13" t="n"/>
    </row>
    <row r="333">
      <c r="A333" s="13" t="n"/>
      <c r="B333" s="13" t="n"/>
      <c r="C333" s="12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  <c r="V333" s="13" t="n"/>
      <c r="W333" s="13" t="n"/>
      <c r="X333" s="13" t="n"/>
      <c r="Y333" s="13" t="n"/>
      <c r="Z333" s="13" t="n"/>
      <c r="AA333" s="13" t="n"/>
      <c r="AB333" s="13" t="n"/>
    </row>
    <row r="334">
      <c r="A334" s="13" t="n"/>
      <c r="B334" s="13" t="n"/>
      <c r="C334" s="12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  <c r="V334" s="13" t="n"/>
      <c r="W334" s="13" t="n"/>
      <c r="X334" s="13" t="n"/>
      <c r="Y334" s="13" t="n"/>
      <c r="Z334" s="13" t="n"/>
      <c r="AA334" s="13" t="n"/>
      <c r="AB334" s="13" t="n"/>
    </row>
    <row r="335">
      <c r="A335" s="13" t="n"/>
      <c r="B335" s="13" t="n"/>
      <c r="C335" s="12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  <c r="V335" s="13" t="n"/>
      <c r="W335" s="13" t="n"/>
      <c r="X335" s="13" t="n"/>
      <c r="Y335" s="13" t="n"/>
      <c r="Z335" s="13" t="n"/>
      <c r="AA335" s="13" t="n"/>
      <c r="AB335" s="13" t="n"/>
    </row>
    <row r="336">
      <c r="A336" s="13" t="n"/>
      <c r="B336" s="13" t="n"/>
      <c r="C336" s="12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  <c r="V336" s="13" t="n"/>
      <c r="W336" s="13" t="n"/>
      <c r="X336" s="13" t="n"/>
      <c r="Y336" s="13" t="n"/>
      <c r="Z336" s="13" t="n"/>
      <c r="AA336" s="13" t="n"/>
      <c r="AB336" s="13" t="n"/>
    </row>
    <row r="337">
      <c r="A337" s="13" t="n"/>
      <c r="B337" s="13" t="n"/>
      <c r="C337" s="12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  <c r="V337" s="13" t="n"/>
      <c r="W337" s="13" t="n"/>
      <c r="X337" s="13" t="n"/>
      <c r="Y337" s="13" t="n"/>
      <c r="Z337" s="13" t="n"/>
      <c r="AA337" s="13" t="n"/>
      <c r="AB337" s="13" t="n"/>
    </row>
    <row r="338">
      <c r="A338" s="13" t="n"/>
      <c r="B338" s="13" t="n"/>
      <c r="C338" s="12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  <c r="V338" s="13" t="n"/>
      <c r="W338" s="13" t="n"/>
      <c r="X338" s="13" t="n"/>
      <c r="Y338" s="13" t="n"/>
      <c r="Z338" s="13" t="n"/>
      <c r="AA338" s="13" t="n"/>
      <c r="AB338" s="13" t="n"/>
    </row>
    <row r="339">
      <c r="A339" s="13" t="n"/>
      <c r="B339" s="13" t="n"/>
      <c r="C339" s="12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  <c r="V339" s="13" t="n"/>
      <c r="W339" s="13" t="n"/>
      <c r="X339" s="13" t="n"/>
      <c r="Y339" s="13" t="n"/>
      <c r="Z339" s="13" t="n"/>
      <c r="AA339" s="13" t="n"/>
      <c r="AB339" s="13" t="n"/>
    </row>
    <row r="340">
      <c r="A340" s="13" t="n"/>
      <c r="B340" s="13" t="n"/>
      <c r="C340" s="12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  <c r="V340" s="13" t="n"/>
      <c r="W340" s="13" t="n"/>
      <c r="X340" s="13" t="n"/>
      <c r="Y340" s="13" t="n"/>
      <c r="Z340" s="13" t="n"/>
      <c r="AA340" s="13" t="n"/>
      <c r="AB340" s="13" t="n"/>
    </row>
    <row r="341">
      <c r="A341" s="13" t="n"/>
      <c r="B341" s="13" t="n"/>
      <c r="C341" s="12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  <c r="V341" s="13" t="n"/>
      <c r="W341" s="13" t="n"/>
      <c r="X341" s="13" t="n"/>
      <c r="Y341" s="13" t="n"/>
      <c r="Z341" s="13" t="n"/>
      <c r="AA341" s="13" t="n"/>
      <c r="AB341" s="13" t="n"/>
    </row>
    <row r="342">
      <c r="A342" s="13" t="n"/>
      <c r="B342" s="13" t="n"/>
      <c r="C342" s="12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  <c r="V342" s="13" t="n"/>
      <c r="W342" s="13" t="n"/>
      <c r="X342" s="13" t="n"/>
      <c r="Y342" s="13" t="n"/>
      <c r="Z342" s="13" t="n"/>
      <c r="AA342" s="13" t="n"/>
      <c r="AB342" s="13" t="n"/>
    </row>
    <row r="343">
      <c r="A343" s="13" t="n"/>
      <c r="B343" s="13" t="n"/>
      <c r="C343" s="12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  <c r="V343" s="13" t="n"/>
      <c r="W343" s="13" t="n"/>
      <c r="X343" s="13" t="n"/>
      <c r="Y343" s="13" t="n"/>
      <c r="Z343" s="13" t="n"/>
      <c r="AA343" s="13" t="n"/>
      <c r="AB343" s="13" t="n"/>
    </row>
    <row r="344">
      <c r="A344" s="13" t="n"/>
      <c r="B344" s="13" t="n"/>
      <c r="C344" s="12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  <c r="V344" s="13" t="n"/>
      <c r="W344" s="13" t="n"/>
      <c r="X344" s="13" t="n"/>
      <c r="Y344" s="13" t="n"/>
      <c r="Z344" s="13" t="n"/>
      <c r="AA344" s="13" t="n"/>
      <c r="AB344" s="13" t="n"/>
    </row>
    <row r="345">
      <c r="A345" s="13" t="n"/>
      <c r="B345" s="13" t="n"/>
      <c r="C345" s="12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  <c r="V345" s="13" t="n"/>
      <c r="W345" s="13" t="n"/>
      <c r="X345" s="13" t="n"/>
      <c r="Y345" s="13" t="n"/>
      <c r="Z345" s="13" t="n"/>
      <c r="AA345" s="13" t="n"/>
      <c r="AB345" s="13" t="n"/>
    </row>
    <row r="346">
      <c r="A346" s="13" t="n"/>
      <c r="B346" s="13" t="n"/>
      <c r="C346" s="12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  <c r="V346" s="13" t="n"/>
      <c r="W346" s="13" t="n"/>
      <c r="X346" s="13" t="n"/>
      <c r="Y346" s="13" t="n"/>
      <c r="Z346" s="13" t="n"/>
      <c r="AA346" s="13" t="n"/>
      <c r="AB346" s="13" t="n"/>
    </row>
    <row r="347">
      <c r="A347" s="13" t="n"/>
      <c r="B347" s="13" t="n"/>
      <c r="C347" s="12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  <c r="V347" s="13" t="n"/>
      <c r="W347" s="13" t="n"/>
      <c r="X347" s="13" t="n"/>
      <c r="Y347" s="13" t="n"/>
      <c r="Z347" s="13" t="n"/>
      <c r="AA347" s="13" t="n"/>
      <c r="AB347" s="13" t="n"/>
    </row>
    <row r="348">
      <c r="A348" s="13" t="n"/>
      <c r="B348" s="13" t="n"/>
      <c r="C348" s="12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  <c r="V348" s="13" t="n"/>
      <c r="W348" s="13" t="n"/>
      <c r="X348" s="13" t="n"/>
      <c r="Y348" s="13" t="n"/>
      <c r="Z348" s="13" t="n"/>
      <c r="AA348" s="13" t="n"/>
      <c r="AB348" s="13" t="n"/>
    </row>
    <row r="349">
      <c r="A349" s="13" t="n"/>
      <c r="B349" s="13" t="n"/>
      <c r="C349" s="12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  <c r="V349" s="13" t="n"/>
      <c r="W349" s="13" t="n"/>
      <c r="X349" s="13" t="n"/>
      <c r="Y349" s="13" t="n"/>
      <c r="Z349" s="13" t="n"/>
      <c r="AA349" s="13" t="n"/>
      <c r="AB349" s="13" t="n"/>
    </row>
    <row r="350">
      <c r="A350" s="13" t="n"/>
      <c r="B350" s="13" t="n"/>
      <c r="C350" s="12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  <c r="V350" s="13" t="n"/>
      <c r="W350" s="13" t="n"/>
      <c r="X350" s="13" t="n"/>
      <c r="Y350" s="13" t="n"/>
      <c r="Z350" s="13" t="n"/>
      <c r="AA350" s="13" t="n"/>
      <c r="AB350" s="13" t="n"/>
    </row>
    <row r="351">
      <c r="A351" s="13" t="n"/>
      <c r="B351" s="13" t="n"/>
      <c r="C351" s="12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  <c r="V351" s="13" t="n"/>
      <c r="W351" s="13" t="n"/>
      <c r="X351" s="13" t="n"/>
      <c r="Y351" s="13" t="n"/>
      <c r="Z351" s="13" t="n"/>
      <c r="AA351" s="13" t="n"/>
      <c r="AB351" s="13" t="n"/>
    </row>
    <row r="352">
      <c r="A352" s="13" t="n"/>
      <c r="B352" s="13" t="n"/>
      <c r="C352" s="12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  <c r="V352" s="13" t="n"/>
      <c r="W352" s="13" t="n"/>
      <c r="X352" s="13" t="n"/>
      <c r="Y352" s="13" t="n"/>
      <c r="Z352" s="13" t="n"/>
      <c r="AA352" s="13" t="n"/>
      <c r="AB352" s="13" t="n"/>
    </row>
    <row r="353">
      <c r="A353" s="13" t="n"/>
      <c r="B353" s="13" t="n"/>
      <c r="C353" s="12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  <c r="V353" s="13" t="n"/>
      <c r="W353" s="13" t="n"/>
      <c r="X353" s="13" t="n"/>
      <c r="Y353" s="13" t="n"/>
      <c r="Z353" s="13" t="n"/>
      <c r="AA353" s="13" t="n"/>
      <c r="AB353" s="13" t="n"/>
    </row>
    <row r="354">
      <c r="A354" s="13" t="n"/>
      <c r="B354" s="13" t="n"/>
      <c r="C354" s="12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  <c r="V354" s="13" t="n"/>
      <c r="W354" s="13" t="n"/>
      <c r="X354" s="13" t="n"/>
      <c r="Y354" s="13" t="n"/>
      <c r="Z354" s="13" t="n"/>
      <c r="AA354" s="13" t="n"/>
      <c r="AB354" s="13" t="n"/>
    </row>
    <row r="355">
      <c r="A355" s="13" t="n"/>
      <c r="B355" s="13" t="n"/>
      <c r="C355" s="12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  <c r="V355" s="13" t="n"/>
      <c r="W355" s="13" t="n"/>
      <c r="X355" s="13" t="n"/>
      <c r="Y355" s="13" t="n"/>
      <c r="Z355" s="13" t="n"/>
      <c r="AA355" s="13" t="n"/>
      <c r="AB355" s="13" t="n"/>
    </row>
    <row r="356">
      <c r="A356" s="13" t="n"/>
      <c r="B356" s="13" t="n"/>
      <c r="C356" s="12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  <c r="V356" s="13" t="n"/>
      <c r="W356" s="13" t="n"/>
      <c r="X356" s="13" t="n"/>
      <c r="Y356" s="13" t="n"/>
      <c r="Z356" s="13" t="n"/>
      <c r="AA356" s="13" t="n"/>
      <c r="AB356" s="13" t="n"/>
    </row>
    <row r="357">
      <c r="A357" s="13" t="n"/>
      <c r="B357" s="13" t="n"/>
      <c r="C357" s="12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  <c r="V357" s="13" t="n"/>
      <c r="W357" s="13" t="n"/>
      <c r="X357" s="13" t="n"/>
      <c r="Y357" s="13" t="n"/>
      <c r="Z357" s="13" t="n"/>
      <c r="AA357" s="13" t="n"/>
      <c r="AB357" s="13" t="n"/>
    </row>
    <row r="358">
      <c r="A358" s="13" t="n"/>
      <c r="B358" s="13" t="n"/>
      <c r="C358" s="12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  <c r="V358" s="13" t="n"/>
      <c r="W358" s="13" t="n"/>
      <c r="X358" s="13" t="n"/>
      <c r="Y358" s="13" t="n"/>
      <c r="Z358" s="13" t="n"/>
      <c r="AA358" s="13" t="n"/>
      <c r="AB358" s="13" t="n"/>
    </row>
    <row r="359">
      <c r="A359" s="13" t="n"/>
      <c r="B359" s="13" t="n"/>
      <c r="C359" s="12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  <c r="V359" s="13" t="n"/>
      <c r="W359" s="13" t="n"/>
      <c r="X359" s="13" t="n"/>
      <c r="Y359" s="13" t="n"/>
      <c r="Z359" s="13" t="n"/>
      <c r="AA359" s="13" t="n"/>
      <c r="AB359" s="13" t="n"/>
    </row>
    <row r="360">
      <c r="A360" s="13" t="n"/>
      <c r="B360" s="13" t="n"/>
      <c r="C360" s="12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  <c r="V360" s="13" t="n"/>
      <c r="W360" s="13" t="n"/>
      <c r="X360" s="13" t="n"/>
      <c r="Y360" s="13" t="n"/>
      <c r="Z360" s="13" t="n"/>
      <c r="AA360" s="13" t="n"/>
      <c r="AB360" s="13" t="n"/>
    </row>
    <row r="361">
      <c r="A361" s="13" t="n"/>
      <c r="B361" s="13" t="n"/>
      <c r="C361" s="12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  <c r="V361" s="13" t="n"/>
      <c r="W361" s="13" t="n"/>
      <c r="X361" s="13" t="n"/>
      <c r="Y361" s="13" t="n"/>
      <c r="Z361" s="13" t="n"/>
      <c r="AA361" s="13" t="n"/>
      <c r="AB361" s="13" t="n"/>
    </row>
    <row r="362">
      <c r="A362" s="13" t="n"/>
      <c r="B362" s="13" t="n"/>
      <c r="C362" s="12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  <c r="V362" s="13" t="n"/>
      <c r="W362" s="13" t="n"/>
      <c r="X362" s="13" t="n"/>
      <c r="Y362" s="13" t="n"/>
      <c r="Z362" s="13" t="n"/>
      <c r="AA362" s="13" t="n"/>
      <c r="AB362" s="13" t="n"/>
    </row>
    <row r="363">
      <c r="A363" s="13" t="n"/>
      <c r="B363" s="13" t="n"/>
      <c r="C363" s="12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  <c r="V363" s="13" t="n"/>
      <c r="W363" s="13" t="n"/>
      <c r="X363" s="13" t="n"/>
      <c r="Y363" s="13" t="n"/>
      <c r="Z363" s="13" t="n"/>
      <c r="AA363" s="13" t="n"/>
      <c r="AB363" s="13" t="n"/>
    </row>
    <row r="364">
      <c r="A364" s="13" t="n"/>
      <c r="B364" s="13" t="n"/>
      <c r="C364" s="12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  <c r="V364" s="13" t="n"/>
      <c r="W364" s="13" t="n"/>
      <c r="X364" s="13" t="n"/>
      <c r="Y364" s="13" t="n"/>
      <c r="Z364" s="13" t="n"/>
      <c r="AA364" s="13" t="n"/>
      <c r="AB364" s="13" t="n"/>
    </row>
    <row r="365">
      <c r="A365" s="13" t="n"/>
      <c r="B365" s="13" t="n"/>
      <c r="C365" s="12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  <c r="V365" s="13" t="n"/>
      <c r="W365" s="13" t="n"/>
      <c r="X365" s="13" t="n"/>
      <c r="Y365" s="13" t="n"/>
      <c r="Z365" s="13" t="n"/>
      <c r="AA365" s="13" t="n"/>
      <c r="AB365" s="13" t="n"/>
    </row>
    <row r="366">
      <c r="A366" s="13" t="n"/>
      <c r="B366" s="13" t="n"/>
      <c r="C366" s="12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  <c r="V366" s="13" t="n"/>
      <c r="W366" s="13" t="n"/>
      <c r="X366" s="13" t="n"/>
      <c r="Y366" s="13" t="n"/>
      <c r="Z366" s="13" t="n"/>
      <c r="AA366" s="13" t="n"/>
      <c r="AB366" s="13" t="n"/>
    </row>
    <row r="367">
      <c r="A367" s="13" t="n"/>
      <c r="B367" s="13" t="n"/>
      <c r="C367" s="12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  <c r="V367" s="13" t="n"/>
      <c r="W367" s="13" t="n"/>
      <c r="X367" s="13" t="n"/>
      <c r="Y367" s="13" t="n"/>
      <c r="Z367" s="13" t="n"/>
      <c r="AA367" s="13" t="n"/>
      <c r="AB367" s="13" t="n"/>
    </row>
    <row r="368">
      <c r="A368" s="13" t="n"/>
      <c r="B368" s="13" t="n"/>
      <c r="C368" s="12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  <c r="V368" s="13" t="n"/>
      <c r="W368" s="13" t="n"/>
      <c r="X368" s="13" t="n"/>
      <c r="Y368" s="13" t="n"/>
      <c r="Z368" s="13" t="n"/>
      <c r="AA368" s="13" t="n"/>
      <c r="AB368" s="13" t="n"/>
    </row>
    <row r="369">
      <c r="A369" s="13" t="n"/>
      <c r="B369" s="13" t="n"/>
      <c r="C369" s="12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  <c r="V369" s="13" t="n"/>
      <c r="W369" s="13" t="n"/>
      <c r="X369" s="13" t="n"/>
      <c r="Y369" s="13" t="n"/>
      <c r="Z369" s="13" t="n"/>
      <c r="AA369" s="13" t="n"/>
      <c r="AB369" s="13" t="n"/>
    </row>
    <row r="370">
      <c r="A370" s="13" t="n"/>
      <c r="B370" s="13" t="n"/>
      <c r="C370" s="12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  <c r="V370" s="13" t="n"/>
      <c r="W370" s="13" t="n"/>
      <c r="X370" s="13" t="n"/>
      <c r="Y370" s="13" t="n"/>
      <c r="Z370" s="13" t="n"/>
      <c r="AA370" s="13" t="n"/>
      <c r="AB370" s="13" t="n"/>
    </row>
    <row r="371">
      <c r="A371" s="13" t="n"/>
      <c r="B371" s="13" t="n"/>
      <c r="C371" s="12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  <c r="V371" s="13" t="n"/>
      <c r="W371" s="13" t="n"/>
      <c r="X371" s="13" t="n"/>
      <c r="Y371" s="13" t="n"/>
      <c r="Z371" s="13" t="n"/>
      <c r="AA371" s="13" t="n"/>
      <c r="AB371" s="13" t="n"/>
    </row>
    <row r="372">
      <c r="A372" s="13" t="n"/>
      <c r="B372" s="13" t="n"/>
      <c r="C372" s="12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  <c r="V372" s="13" t="n"/>
      <c r="W372" s="13" t="n"/>
      <c r="X372" s="13" t="n"/>
      <c r="Y372" s="13" t="n"/>
      <c r="Z372" s="13" t="n"/>
      <c r="AA372" s="13" t="n"/>
      <c r="AB372" s="13" t="n"/>
    </row>
    <row r="373">
      <c r="A373" s="13" t="n"/>
      <c r="B373" s="13" t="n"/>
      <c r="C373" s="12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  <c r="V373" s="13" t="n"/>
      <c r="W373" s="13" t="n"/>
      <c r="X373" s="13" t="n"/>
      <c r="Y373" s="13" t="n"/>
      <c r="Z373" s="13" t="n"/>
      <c r="AA373" s="13" t="n"/>
      <c r="AB373" s="13" t="n"/>
    </row>
    <row r="374">
      <c r="A374" s="13" t="n"/>
      <c r="B374" s="13" t="n"/>
      <c r="C374" s="12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  <c r="V374" s="13" t="n"/>
      <c r="W374" s="13" t="n"/>
      <c r="X374" s="13" t="n"/>
      <c r="Y374" s="13" t="n"/>
      <c r="Z374" s="13" t="n"/>
      <c r="AA374" s="13" t="n"/>
      <c r="AB374" s="13" t="n"/>
    </row>
    <row r="375">
      <c r="A375" s="13" t="n"/>
      <c r="B375" s="13" t="n"/>
      <c r="C375" s="12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  <c r="V375" s="13" t="n"/>
      <c r="W375" s="13" t="n"/>
      <c r="X375" s="13" t="n"/>
      <c r="Y375" s="13" t="n"/>
      <c r="Z375" s="13" t="n"/>
      <c r="AA375" s="13" t="n"/>
      <c r="AB375" s="13" t="n"/>
    </row>
    <row r="376">
      <c r="A376" s="13" t="n"/>
      <c r="B376" s="13" t="n"/>
      <c r="C376" s="12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  <c r="V376" s="13" t="n"/>
      <c r="W376" s="13" t="n"/>
      <c r="X376" s="13" t="n"/>
      <c r="Y376" s="13" t="n"/>
      <c r="Z376" s="13" t="n"/>
      <c r="AA376" s="13" t="n"/>
      <c r="AB376" s="13" t="n"/>
    </row>
    <row r="377">
      <c r="A377" s="13" t="n"/>
      <c r="B377" s="13" t="n"/>
      <c r="C377" s="12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  <c r="V377" s="13" t="n"/>
      <c r="W377" s="13" t="n"/>
      <c r="X377" s="13" t="n"/>
      <c r="Y377" s="13" t="n"/>
      <c r="Z377" s="13" t="n"/>
      <c r="AA377" s="13" t="n"/>
      <c r="AB377" s="13" t="n"/>
    </row>
    <row r="378">
      <c r="A378" s="13" t="n"/>
      <c r="B378" s="13" t="n"/>
      <c r="C378" s="12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  <c r="V378" s="13" t="n"/>
      <c r="W378" s="13" t="n"/>
      <c r="X378" s="13" t="n"/>
      <c r="Y378" s="13" t="n"/>
      <c r="Z378" s="13" t="n"/>
      <c r="AA378" s="13" t="n"/>
      <c r="AB378" s="13" t="n"/>
    </row>
    <row r="379">
      <c r="A379" s="13" t="n"/>
      <c r="B379" s="13" t="n"/>
      <c r="C379" s="12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  <c r="V379" s="13" t="n"/>
      <c r="W379" s="13" t="n"/>
      <c r="X379" s="13" t="n"/>
      <c r="Y379" s="13" t="n"/>
      <c r="Z379" s="13" t="n"/>
      <c r="AA379" s="13" t="n"/>
      <c r="AB379" s="13" t="n"/>
    </row>
    <row r="380">
      <c r="A380" s="13" t="n"/>
      <c r="B380" s="13" t="n"/>
      <c r="C380" s="12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  <c r="V380" s="13" t="n"/>
      <c r="W380" s="13" t="n"/>
      <c r="X380" s="13" t="n"/>
      <c r="Y380" s="13" t="n"/>
      <c r="Z380" s="13" t="n"/>
      <c r="AA380" s="13" t="n"/>
      <c r="AB380" s="13" t="n"/>
    </row>
    <row r="381">
      <c r="A381" s="13" t="n"/>
      <c r="B381" s="13" t="n"/>
      <c r="C381" s="12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  <c r="V381" s="13" t="n"/>
      <c r="W381" s="13" t="n"/>
      <c r="X381" s="13" t="n"/>
      <c r="Y381" s="13" t="n"/>
      <c r="Z381" s="13" t="n"/>
      <c r="AA381" s="13" t="n"/>
      <c r="AB381" s="13" t="n"/>
    </row>
    <row r="382">
      <c r="A382" s="13" t="n"/>
      <c r="B382" s="13" t="n"/>
      <c r="C382" s="12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  <c r="V382" s="13" t="n"/>
      <c r="W382" s="13" t="n"/>
      <c r="X382" s="13" t="n"/>
      <c r="Y382" s="13" t="n"/>
      <c r="Z382" s="13" t="n"/>
      <c r="AA382" s="13" t="n"/>
      <c r="AB382" s="13" t="n"/>
    </row>
    <row r="383">
      <c r="A383" s="13" t="n"/>
      <c r="B383" s="13" t="n"/>
      <c r="C383" s="12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  <c r="V383" s="13" t="n"/>
      <c r="W383" s="13" t="n"/>
      <c r="X383" s="13" t="n"/>
      <c r="Y383" s="13" t="n"/>
      <c r="Z383" s="13" t="n"/>
      <c r="AA383" s="13" t="n"/>
      <c r="AB383" s="13" t="n"/>
    </row>
    <row r="384">
      <c r="A384" s="13" t="n"/>
      <c r="B384" s="13" t="n"/>
      <c r="C384" s="12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  <c r="V384" s="13" t="n"/>
      <c r="W384" s="13" t="n"/>
      <c r="X384" s="13" t="n"/>
      <c r="Y384" s="13" t="n"/>
      <c r="Z384" s="13" t="n"/>
      <c r="AA384" s="13" t="n"/>
      <c r="AB384" s="13" t="n"/>
    </row>
    <row r="385">
      <c r="A385" s="13" t="n"/>
      <c r="B385" s="13" t="n"/>
      <c r="C385" s="12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  <c r="V385" s="13" t="n"/>
      <c r="W385" s="13" t="n"/>
      <c r="X385" s="13" t="n"/>
      <c r="Y385" s="13" t="n"/>
      <c r="Z385" s="13" t="n"/>
      <c r="AA385" s="13" t="n"/>
      <c r="AB385" s="13" t="n"/>
    </row>
    <row r="386">
      <c r="A386" s="13" t="n"/>
      <c r="B386" s="13" t="n"/>
      <c r="C386" s="12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  <c r="V386" s="13" t="n"/>
      <c r="W386" s="13" t="n"/>
      <c r="X386" s="13" t="n"/>
      <c r="Y386" s="13" t="n"/>
      <c r="Z386" s="13" t="n"/>
      <c r="AA386" s="13" t="n"/>
      <c r="AB386" s="13" t="n"/>
    </row>
    <row r="387">
      <c r="A387" s="13" t="n"/>
      <c r="B387" s="13" t="n"/>
      <c r="C387" s="12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  <c r="V387" s="13" t="n"/>
      <c r="W387" s="13" t="n"/>
      <c r="X387" s="13" t="n"/>
      <c r="Y387" s="13" t="n"/>
      <c r="Z387" s="13" t="n"/>
      <c r="AA387" s="13" t="n"/>
      <c r="AB387" s="13" t="n"/>
    </row>
    <row r="388">
      <c r="A388" s="13" t="n"/>
      <c r="B388" s="13" t="n"/>
      <c r="C388" s="12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  <c r="V388" s="13" t="n"/>
      <c r="W388" s="13" t="n"/>
      <c r="X388" s="13" t="n"/>
      <c r="Y388" s="13" t="n"/>
      <c r="Z388" s="13" t="n"/>
      <c r="AA388" s="13" t="n"/>
      <c r="AB388" s="13" t="n"/>
    </row>
    <row r="389">
      <c r="A389" s="13" t="n"/>
      <c r="B389" s="13" t="n"/>
      <c r="C389" s="12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  <c r="V389" s="13" t="n"/>
      <c r="W389" s="13" t="n"/>
      <c r="X389" s="13" t="n"/>
      <c r="Y389" s="13" t="n"/>
      <c r="Z389" s="13" t="n"/>
      <c r="AA389" s="13" t="n"/>
      <c r="AB389" s="13" t="n"/>
    </row>
    <row r="390">
      <c r="A390" s="13" t="n"/>
      <c r="B390" s="13" t="n"/>
      <c r="C390" s="12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  <c r="V390" s="13" t="n"/>
      <c r="W390" s="13" t="n"/>
      <c r="X390" s="13" t="n"/>
      <c r="Y390" s="13" t="n"/>
      <c r="Z390" s="13" t="n"/>
      <c r="AA390" s="13" t="n"/>
      <c r="AB390" s="13" t="n"/>
    </row>
    <row r="391">
      <c r="A391" s="13" t="n"/>
      <c r="B391" s="13" t="n"/>
      <c r="C391" s="12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  <c r="V391" s="13" t="n"/>
      <c r="W391" s="13" t="n"/>
      <c r="X391" s="13" t="n"/>
      <c r="Y391" s="13" t="n"/>
      <c r="Z391" s="13" t="n"/>
      <c r="AA391" s="13" t="n"/>
      <c r="AB391" s="13" t="n"/>
    </row>
    <row r="392">
      <c r="A392" s="13" t="n"/>
      <c r="B392" s="13" t="n"/>
      <c r="C392" s="12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  <c r="V392" s="13" t="n"/>
      <c r="W392" s="13" t="n"/>
      <c r="X392" s="13" t="n"/>
      <c r="Y392" s="13" t="n"/>
      <c r="Z392" s="13" t="n"/>
      <c r="AA392" s="13" t="n"/>
      <c r="AB392" s="13" t="n"/>
    </row>
    <row r="393">
      <c r="A393" s="13" t="n"/>
      <c r="B393" s="13" t="n"/>
      <c r="C393" s="12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  <c r="V393" s="13" t="n"/>
      <c r="W393" s="13" t="n"/>
      <c r="X393" s="13" t="n"/>
      <c r="Y393" s="13" t="n"/>
      <c r="Z393" s="13" t="n"/>
      <c r="AA393" s="13" t="n"/>
      <c r="AB393" s="13" t="n"/>
    </row>
    <row r="394">
      <c r="A394" s="13" t="n"/>
      <c r="B394" s="13" t="n"/>
      <c r="C394" s="12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  <c r="V394" s="13" t="n"/>
      <c r="W394" s="13" t="n"/>
      <c r="X394" s="13" t="n"/>
      <c r="Y394" s="13" t="n"/>
      <c r="Z394" s="13" t="n"/>
      <c r="AA394" s="13" t="n"/>
      <c r="AB394" s="13" t="n"/>
    </row>
    <row r="395">
      <c r="A395" s="13" t="n"/>
      <c r="B395" s="13" t="n"/>
      <c r="C395" s="12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  <c r="V395" s="13" t="n"/>
      <c r="W395" s="13" t="n"/>
      <c r="X395" s="13" t="n"/>
      <c r="Y395" s="13" t="n"/>
      <c r="Z395" s="13" t="n"/>
      <c r="AA395" s="13" t="n"/>
      <c r="AB395" s="13" t="n"/>
    </row>
    <row r="396">
      <c r="A396" s="13" t="n"/>
      <c r="B396" s="13" t="n"/>
      <c r="C396" s="12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  <c r="V396" s="13" t="n"/>
      <c r="W396" s="13" t="n"/>
      <c r="X396" s="13" t="n"/>
      <c r="Y396" s="13" t="n"/>
      <c r="Z396" s="13" t="n"/>
      <c r="AA396" s="13" t="n"/>
      <c r="AB396" s="13" t="n"/>
    </row>
    <row r="397">
      <c r="A397" s="13" t="n"/>
      <c r="B397" s="13" t="n"/>
      <c r="C397" s="12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  <c r="V397" s="13" t="n"/>
      <c r="W397" s="13" t="n"/>
      <c r="X397" s="13" t="n"/>
      <c r="Y397" s="13" t="n"/>
      <c r="Z397" s="13" t="n"/>
      <c r="AA397" s="13" t="n"/>
      <c r="AB397" s="13" t="n"/>
    </row>
    <row r="398">
      <c r="A398" s="13" t="n"/>
      <c r="B398" s="13" t="n"/>
      <c r="C398" s="12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  <c r="V398" s="13" t="n"/>
      <c r="W398" s="13" t="n"/>
      <c r="X398" s="13" t="n"/>
      <c r="Y398" s="13" t="n"/>
      <c r="Z398" s="13" t="n"/>
      <c r="AA398" s="13" t="n"/>
      <c r="AB398" s="13" t="n"/>
    </row>
    <row r="399">
      <c r="A399" s="13" t="n"/>
      <c r="B399" s="13" t="n"/>
      <c r="C399" s="12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  <c r="V399" s="13" t="n"/>
      <c r="W399" s="13" t="n"/>
      <c r="X399" s="13" t="n"/>
      <c r="Y399" s="13" t="n"/>
      <c r="Z399" s="13" t="n"/>
      <c r="AA399" s="13" t="n"/>
      <c r="AB399" s="13" t="n"/>
    </row>
    <row r="400">
      <c r="A400" s="13" t="n"/>
      <c r="B400" s="13" t="n"/>
      <c r="C400" s="12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  <c r="V400" s="13" t="n"/>
      <c r="W400" s="13" t="n"/>
      <c r="X400" s="13" t="n"/>
      <c r="Y400" s="13" t="n"/>
      <c r="Z400" s="13" t="n"/>
      <c r="AA400" s="13" t="n"/>
      <c r="AB400" s="13" t="n"/>
    </row>
    <row r="401">
      <c r="A401" s="13" t="n"/>
      <c r="B401" s="13" t="n"/>
      <c r="C401" s="12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  <c r="V401" s="13" t="n"/>
      <c r="W401" s="13" t="n"/>
      <c r="X401" s="13" t="n"/>
      <c r="Y401" s="13" t="n"/>
      <c r="Z401" s="13" t="n"/>
      <c r="AA401" s="13" t="n"/>
      <c r="AB401" s="13" t="n"/>
    </row>
    <row r="402">
      <c r="A402" s="13" t="n"/>
      <c r="B402" s="13" t="n"/>
      <c r="C402" s="12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13" t="n"/>
      <c r="V402" s="13" t="n"/>
      <c r="W402" s="13" t="n"/>
      <c r="X402" s="13" t="n"/>
      <c r="Y402" s="13" t="n"/>
      <c r="Z402" s="13" t="n"/>
      <c r="AA402" s="13" t="n"/>
      <c r="AB402" s="13" t="n"/>
    </row>
    <row r="403">
      <c r="A403" s="13" t="n"/>
      <c r="B403" s="13" t="n"/>
      <c r="C403" s="12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  <c r="V403" s="13" t="n"/>
      <c r="W403" s="13" t="n"/>
      <c r="X403" s="13" t="n"/>
      <c r="Y403" s="13" t="n"/>
      <c r="Z403" s="13" t="n"/>
      <c r="AA403" s="13" t="n"/>
      <c r="AB403" s="13" t="n"/>
    </row>
    <row r="404">
      <c r="A404" s="13" t="n"/>
      <c r="B404" s="13" t="n"/>
      <c r="C404" s="12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  <c r="V404" s="13" t="n"/>
      <c r="W404" s="13" t="n"/>
      <c r="X404" s="13" t="n"/>
      <c r="Y404" s="13" t="n"/>
      <c r="Z404" s="13" t="n"/>
      <c r="AA404" s="13" t="n"/>
      <c r="AB404" s="13" t="n"/>
    </row>
    <row r="405">
      <c r="A405" s="13" t="n"/>
      <c r="B405" s="13" t="n"/>
      <c r="C405" s="12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  <c r="V405" s="13" t="n"/>
      <c r="W405" s="13" t="n"/>
      <c r="X405" s="13" t="n"/>
      <c r="Y405" s="13" t="n"/>
      <c r="Z405" s="13" t="n"/>
      <c r="AA405" s="13" t="n"/>
      <c r="AB405" s="13" t="n"/>
    </row>
    <row r="406">
      <c r="A406" s="13" t="n"/>
      <c r="B406" s="13" t="n"/>
      <c r="C406" s="12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  <c r="V406" s="13" t="n"/>
      <c r="W406" s="13" t="n"/>
      <c r="X406" s="13" t="n"/>
      <c r="Y406" s="13" t="n"/>
      <c r="Z406" s="13" t="n"/>
      <c r="AA406" s="13" t="n"/>
      <c r="AB406" s="13" t="n"/>
    </row>
    <row r="407">
      <c r="A407" s="13" t="n"/>
      <c r="B407" s="13" t="n"/>
      <c r="C407" s="12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  <c r="V407" s="13" t="n"/>
      <c r="W407" s="13" t="n"/>
      <c r="X407" s="13" t="n"/>
      <c r="Y407" s="13" t="n"/>
      <c r="Z407" s="13" t="n"/>
      <c r="AA407" s="13" t="n"/>
      <c r="AB407" s="13" t="n"/>
    </row>
    <row r="408">
      <c r="A408" s="13" t="n"/>
      <c r="B408" s="13" t="n"/>
      <c r="C408" s="12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  <c r="V408" s="13" t="n"/>
      <c r="W408" s="13" t="n"/>
      <c r="X408" s="13" t="n"/>
      <c r="Y408" s="13" t="n"/>
      <c r="Z408" s="13" t="n"/>
      <c r="AA408" s="13" t="n"/>
      <c r="AB408" s="13" t="n"/>
    </row>
    <row r="409">
      <c r="A409" s="13" t="n"/>
      <c r="B409" s="13" t="n"/>
      <c r="C409" s="12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  <c r="V409" s="13" t="n"/>
      <c r="W409" s="13" t="n"/>
      <c r="X409" s="13" t="n"/>
      <c r="Y409" s="13" t="n"/>
      <c r="Z409" s="13" t="n"/>
      <c r="AA409" s="13" t="n"/>
      <c r="AB409" s="13" t="n"/>
    </row>
    <row r="410">
      <c r="A410" s="13" t="n"/>
      <c r="B410" s="13" t="n"/>
      <c r="C410" s="12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13" t="n"/>
      <c r="V410" s="13" t="n"/>
      <c r="W410" s="13" t="n"/>
      <c r="X410" s="13" t="n"/>
      <c r="Y410" s="13" t="n"/>
      <c r="Z410" s="13" t="n"/>
      <c r="AA410" s="13" t="n"/>
      <c r="AB410" s="13" t="n"/>
    </row>
    <row r="411">
      <c r="A411" s="13" t="n"/>
      <c r="B411" s="13" t="n"/>
      <c r="C411" s="12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  <c r="V411" s="13" t="n"/>
      <c r="W411" s="13" t="n"/>
      <c r="X411" s="13" t="n"/>
      <c r="Y411" s="13" t="n"/>
      <c r="Z411" s="13" t="n"/>
      <c r="AA411" s="13" t="n"/>
      <c r="AB411" s="13" t="n"/>
    </row>
    <row r="412">
      <c r="A412" s="13" t="n"/>
      <c r="B412" s="13" t="n"/>
      <c r="C412" s="12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13" t="n"/>
      <c r="V412" s="13" t="n"/>
      <c r="W412" s="13" t="n"/>
      <c r="X412" s="13" t="n"/>
      <c r="Y412" s="13" t="n"/>
      <c r="Z412" s="13" t="n"/>
      <c r="AA412" s="13" t="n"/>
      <c r="AB412" s="13" t="n"/>
    </row>
    <row r="413">
      <c r="A413" s="13" t="n"/>
      <c r="B413" s="13" t="n"/>
      <c r="C413" s="12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  <c r="V413" s="13" t="n"/>
      <c r="W413" s="13" t="n"/>
      <c r="X413" s="13" t="n"/>
      <c r="Y413" s="13" t="n"/>
      <c r="Z413" s="13" t="n"/>
      <c r="AA413" s="13" t="n"/>
      <c r="AB413" s="13" t="n"/>
    </row>
    <row r="414">
      <c r="A414" s="13" t="n"/>
      <c r="B414" s="13" t="n"/>
      <c r="C414" s="12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13" t="n"/>
      <c r="V414" s="13" t="n"/>
      <c r="W414" s="13" t="n"/>
      <c r="X414" s="13" t="n"/>
      <c r="Y414" s="13" t="n"/>
      <c r="Z414" s="13" t="n"/>
      <c r="AA414" s="13" t="n"/>
      <c r="AB414" s="13" t="n"/>
    </row>
    <row r="415">
      <c r="A415" s="13" t="n"/>
      <c r="B415" s="13" t="n"/>
      <c r="C415" s="12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  <c r="V415" s="13" t="n"/>
      <c r="W415" s="13" t="n"/>
      <c r="X415" s="13" t="n"/>
      <c r="Y415" s="13" t="n"/>
      <c r="Z415" s="13" t="n"/>
      <c r="AA415" s="13" t="n"/>
      <c r="AB415" s="13" t="n"/>
    </row>
    <row r="416">
      <c r="A416" s="13" t="n"/>
      <c r="B416" s="13" t="n"/>
      <c r="C416" s="12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13" t="n"/>
      <c r="V416" s="13" t="n"/>
      <c r="W416" s="13" t="n"/>
      <c r="X416" s="13" t="n"/>
      <c r="Y416" s="13" t="n"/>
      <c r="Z416" s="13" t="n"/>
      <c r="AA416" s="13" t="n"/>
      <c r="AB416" s="13" t="n"/>
    </row>
    <row r="417">
      <c r="A417" s="13" t="n"/>
      <c r="B417" s="13" t="n"/>
      <c r="C417" s="12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  <c r="V417" s="13" t="n"/>
      <c r="W417" s="13" t="n"/>
      <c r="X417" s="13" t="n"/>
      <c r="Y417" s="13" t="n"/>
      <c r="Z417" s="13" t="n"/>
      <c r="AA417" s="13" t="n"/>
      <c r="AB417" s="13" t="n"/>
    </row>
    <row r="418">
      <c r="A418" s="13" t="n"/>
      <c r="B418" s="13" t="n"/>
      <c r="C418" s="12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  <c r="V418" s="13" t="n"/>
      <c r="W418" s="13" t="n"/>
      <c r="X418" s="13" t="n"/>
      <c r="Y418" s="13" t="n"/>
      <c r="Z418" s="13" t="n"/>
      <c r="AA418" s="13" t="n"/>
      <c r="AB418" s="13" t="n"/>
    </row>
    <row r="419">
      <c r="A419" s="13" t="n"/>
      <c r="B419" s="13" t="n"/>
      <c r="C419" s="12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  <c r="V419" s="13" t="n"/>
      <c r="W419" s="13" t="n"/>
      <c r="X419" s="13" t="n"/>
      <c r="Y419" s="13" t="n"/>
      <c r="Z419" s="13" t="n"/>
      <c r="AA419" s="13" t="n"/>
      <c r="AB419" s="13" t="n"/>
    </row>
    <row r="420">
      <c r="A420" s="13" t="n"/>
      <c r="B420" s="13" t="n"/>
      <c r="C420" s="12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  <c r="V420" s="13" t="n"/>
      <c r="W420" s="13" t="n"/>
      <c r="X420" s="13" t="n"/>
      <c r="Y420" s="13" t="n"/>
      <c r="Z420" s="13" t="n"/>
      <c r="AA420" s="13" t="n"/>
      <c r="AB420" s="13" t="n"/>
    </row>
    <row r="421">
      <c r="A421" s="13" t="n"/>
      <c r="B421" s="13" t="n"/>
      <c r="C421" s="12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  <c r="V421" s="13" t="n"/>
      <c r="W421" s="13" t="n"/>
      <c r="X421" s="13" t="n"/>
      <c r="Y421" s="13" t="n"/>
      <c r="Z421" s="13" t="n"/>
      <c r="AA421" s="13" t="n"/>
      <c r="AB421" s="13" t="n"/>
    </row>
    <row r="422">
      <c r="A422" s="13" t="n"/>
      <c r="B422" s="13" t="n"/>
      <c r="C422" s="12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  <c r="V422" s="13" t="n"/>
      <c r="W422" s="13" t="n"/>
      <c r="X422" s="13" t="n"/>
      <c r="Y422" s="13" t="n"/>
      <c r="Z422" s="13" t="n"/>
      <c r="AA422" s="13" t="n"/>
      <c r="AB422" s="13" t="n"/>
    </row>
    <row r="423">
      <c r="A423" s="13" t="n"/>
      <c r="B423" s="13" t="n"/>
      <c r="C423" s="12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  <c r="V423" s="13" t="n"/>
      <c r="W423" s="13" t="n"/>
      <c r="X423" s="13" t="n"/>
      <c r="Y423" s="13" t="n"/>
      <c r="Z423" s="13" t="n"/>
      <c r="AA423" s="13" t="n"/>
      <c r="AB423" s="13" t="n"/>
    </row>
    <row r="424">
      <c r="A424" s="13" t="n"/>
      <c r="B424" s="13" t="n"/>
      <c r="C424" s="12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  <c r="V424" s="13" t="n"/>
      <c r="W424" s="13" t="n"/>
      <c r="X424" s="13" t="n"/>
      <c r="Y424" s="13" t="n"/>
      <c r="Z424" s="13" t="n"/>
      <c r="AA424" s="13" t="n"/>
      <c r="AB424" s="13" t="n"/>
    </row>
    <row r="425">
      <c r="A425" s="13" t="n"/>
      <c r="B425" s="13" t="n"/>
      <c r="C425" s="12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  <c r="V425" s="13" t="n"/>
      <c r="W425" s="13" t="n"/>
      <c r="X425" s="13" t="n"/>
      <c r="Y425" s="13" t="n"/>
      <c r="Z425" s="13" t="n"/>
      <c r="AA425" s="13" t="n"/>
      <c r="AB425" s="13" t="n"/>
    </row>
    <row r="426">
      <c r="A426" s="13" t="n"/>
      <c r="B426" s="13" t="n"/>
      <c r="C426" s="12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  <c r="V426" s="13" t="n"/>
      <c r="W426" s="13" t="n"/>
      <c r="X426" s="13" t="n"/>
      <c r="Y426" s="13" t="n"/>
      <c r="Z426" s="13" t="n"/>
      <c r="AA426" s="13" t="n"/>
      <c r="AB426" s="13" t="n"/>
    </row>
    <row r="427">
      <c r="A427" s="13" t="n"/>
      <c r="B427" s="13" t="n"/>
      <c r="C427" s="12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  <c r="V427" s="13" t="n"/>
      <c r="W427" s="13" t="n"/>
      <c r="X427" s="13" t="n"/>
      <c r="Y427" s="13" t="n"/>
      <c r="Z427" s="13" t="n"/>
      <c r="AA427" s="13" t="n"/>
      <c r="AB427" s="13" t="n"/>
    </row>
    <row r="428">
      <c r="A428" s="13" t="n"/>
      <c r="B428" s="13" t="n"/>
      <c r="C428" s="12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13" t="n"/>
      <c r="V428" s="13" t="n"/>
      <c r="W428" s="13" t="n"/>
      <c r="X428" s="13" t="n"/>
      <c r="Y428" s="13" t="n"/>
      <c r="Z428" s="13" t="n"/>
      <c r="AA428" s="13" t="n"/>
      <c r="AB428" s="13" t="n"/>
    </row>
    <row r="429">
      <c r="A429" s="13" t="n"/>
      <c r="B429" s="13" t="n"/>
      <c r="C429" s="12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  <c r="V429" s="13" t="n"/>
      <c r="W429" s="13" t="n"/>
      <c r="X429" s="13" t="n"/>
      <c r="Y429" s="13" t="n"/>
      <c r="Z429" s="13" t="n"/>
      <c r="AA429" s="13" t="n"/>
      <c r="AB429" s="13" t="n"/>
    </row>
    <row r="430">
      <c r="A430" s="13" t="n"/>
      <c r="B430" s="13" t="n"/>
      <c r="C430" s="12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13" t="n"/>
      <c r="V430" s="13" t="n"/>
      <c r="W430" s="13" t="n"/>
      <c r="X430" s="13" t="n"/>
      <c r="Y430" s="13" t="n"/>
      <c r="Z430" s="13" t="n"/>
      <c r="AA430" s="13" t="n"/>
      <c r="AB430" s="13" t="n"/>
    </row>
    <row r="431">
      <c r="A431" s="13" t="n"/>
      <c r="B431" s="13" t="n"/>
      <c r="C431" s="12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  <c r="V431" s="13" t="n"/>
      <c r="W431" s="13" t="n"/>
      <c r="X431" s="13" t="n"/>
      <c r="Y431" s="13" t="n"/>
      <c r="Z431" s="13" t="n"/>
      <c r="AA431" s="13" t="n"/>
      <c r="AB431" s="13" t="n"/>
    </row>
    <row r="432">
      <c r="A432" s="13" t="n"/>
      <c r="B432" s="13" t="n"/>
      <c r="C432" s="12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13" t="n"/>
      <c r="V432" s="13" t="n"/>
      <c r="W432" s="13" t="n"/>
      <c r="X432" s="13" t="n"/>
      <c r="Y432" s="13" t="n"/>
      <c r="Z432" s="13" t="n"/>
      <c r="AA432" s="13" t="n"/>
      <c r="AB432" s="13" t="n"/>
    </row>
    <row r="433">
      <c r="A433" s="13" t="n"/>
      <c r="B433" s="13" t="n"/>
      <c r="C433" s="12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  <c r="V433" s="13" t="n"/>
      <c r="W433" s="13" t="n"/>
      <c r="X433" s="13" t="n"/>
      <c r="Y433" s="13" t="n"/>
      <c r="Z433" s="13" t="n"/>
      <c r="AA433" s="13" t="n"/>
      <c r="AB433" s="13" t="n"/>
    </row>
    <row r="434">
      <c r="A434" s="13" t="n"/>
      <c r="B434" s="13" t="n"/>
      <c r="C434" s="12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13" t="n"/>
      <c r="V434" s="13" t="n"/>
      <c r="W434" s="13" t="n"/>
      <c r="X434" s="13" t="n"/>
      <c r="Y434" s="13" t="n"/>
      <c r="Z434" s="13" t="n"/>
      <c r="AA434" s="13" t="n"/>
      <c r="AB434" s="13" t="n"/>
    </row>
    <row r="435">
      <c r="A435" s="13" t="n"/>
      <c r="B435" s="13" t="n"/>
      <c r="C435" s="12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  <c r="V435" s="13" t="n"/>
      <c r="W435" s="13" t="n"/>
      <c r="X435" s="13" t="n"/>
      <c r="Y435" s="13" t="n"/>
      <c r="Z435" s="13" t="n"/>
      <c r="AA435" s="13" t="n"/>
      <c r="AB435" s="13" t="n"/>
    </row>
    <row r="436">
      <c r="A436" s="13" t="n"/>
      <c r="B436" s="13" t="n"/>
      <c r="C436" s="12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13" t="n"/>
      <c r="V436" s="13" t="n"/>
      <c r="W436" s="13" t="n"/>
      <c r="X436" s="13" t="n"/>
      <c r="Y436" s="13" t="n"/>
      <c r="Z436" s="13" t="n"/>
      <c r="AA436" s="13" t="n"/>
      <c r="AB436" s="13" t="n"/>
    </row>
    <row r="437">
      <c r="A437" s="13" t="n"/>
      <c r="B437" s="13" t="n"/>
      <c r="C437" s="12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  <c r="V437" s="13" t="n"/>
      <c r="W437" s="13" t="n"/>
      <c r="X437" s="13" t="n"/>
      <c r="Y437" s="13" t="n"/>
      <c r="Z437" s="13" t="n"/>
      <c r="AA437" s="13" t="n"/>
      <c r="AB437" s="13" t="n"/>
    </row>
    <row r="438">
      <c r="A438" s="13" t="n"/>
      <c r="B438" s="13" t="n"/>
      <c r="C438" s="12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13" t="n"/>
      <c r="V438" s="13" t="n"/>
      <c r="W438" s="13" t="n"/>
      <c r="X438" s="13" t="n"/>
      <c r="Y438" s="13" t="n"/>
      <c r="Z438" s="13" t="n"/>
      <c r="AA438" s="13" t="n"/>
      <c r="AB438" s="13" t="n"/>
    </row>
    <row r="439">
      <c r="A439" s="13" t="n"/>
      <c r="B439" s="13" t="n"/>
      <c r="C439" s="12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  <c r="V439" s="13" t="n"/>
      <c r="W439" s="13" t="n"/>
      <c r="X439" s="13" t="n"/>
      <c r="Y439" s="13" t="n"/>
      <c r="Z439" s="13" t="n"/>
      <c r="AA439" s="13" t="n"/>
      <c r="AB439" s="13" t="n"/>
    </row>
    <row r="440">
      <c r="A440" s="13" t="n"/>
      <c r="B440" s="13" t="n"/>
      <c r="C440" s="12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13" t="n"/>
      <c r="V440" s="13" t="n"/>
      <c r="W440" s="13" t="n"/>
      <c r="X440" s="13" t="n"/>
      <c r="Y440" s="13" t="n"/>
      <c r="Z440" s="13" t="n"/>
      <c r="AA440" s="13" t="n"/>
      <c r="AB440" s="13" t="n"/>
    </row>
    <row r="441">
      <c r="A441" s="13" t="n"/>
      <c r="B441" s="13" t="n"/>
      <c r="C441" s="12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  <c r="V441" s="13" t="n"/>
      <c r="W441" s="13" t="n"/>
      <c r="X441" s="13" t="n"/>
      <c r="Y441" s="13" t="n"/>
      <c r="Z441" s="13" t="n"/>
      <c r="AA441" s="13" t="n"/>
      <c r="AB441" s="13" t="n"/>
    </row>
    <row r="442">
      <c r="A442" s="13" t="n"/>
      <c r="B442" s="13" t="n"/>
      <c r="C442" s="12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13" t="n"/>
      <c r="V442" s="13" t="n"/>
      <c r="W442" s="13" t="n"/>
      <c r="X442" s="13" t="n"/>
      <c r="Y442" s="13" t="n"/>
      <c r="Z442" s="13" t="n"/>
      <c r="AA442" s="13" t="n"/>
      <c r="AB442" s="13" t="n"/>
    </row>
    <row r="443">
      <c r="A443" s="13" t="n"/>
      <c r="B443" s="13" t="n"/>
      <c r="C443" s="12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  <c r="V443" s="13" t="n"/>
      <c r="W443" s="13" t="n"/>
      <c r="X443" s="13" t="n"/>
      <c r="Y443" s="13" t="n"/>
      <c r="Z443" s="13" t="n"/>
      <c r="AA443" s="13" t="n"/>
      <c r="AB443" s="13" t="n"/>
    </row>
    <row r="444">
      <c r="A444" s="13" t="n"/>
      <c r="B444" s="13" t="n"/>
      <c r="C444" s="12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13" t="n"/>
      <c r="V444" s="13" t="n"/>
      <c r="W444" s="13" t="n"/>
      <c r="X444" s="13" t="n"/>
      <c r="Y444" s="13" t="n"/>
      <c r="Z444" s="13" t="n"/>
      <c r="AA444" s="13" t="n"/>
      <c r="AB444" s="13" t="n"/>
    </row>
    <row r="445">
      <c r="A445" s="13" t="n"/>
      <c r="B445" s="13" t="n"/>
      <c r="C445" s="12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  <c r="V445" s="13" t="n"/>
      <c r="W445" s="13" t="n"/>
      <c r="X445" s="13" t="n"/>
      <c r="Y445" s="13" t="n"/>
      <c r="Z445" s="13" t="n"/>
      <c r="AA445" s="13" t="n"/>
      <c r="AB445" s="13" t="n"/>
    </row>
    <row r="446">
      <c r="A446" s="13" t="n"/>
      <c r="B446" s="13" t="n"/>
      <c r="C446" s="12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/>
      <c r="V446" s="13" t="n"/>
      <c r="W446" s="13" t="n"/>
      <c r="X446" s="13" t="n"/>
      <c r="Y446" s="13" t="n"/>
      <c r="Z446" s="13" t="n"/>
      <c r="AA446" s="13" t="n"/>
      <c r="AB446" s="13" t="n"/>
    </row>
    <row r="447">
      <c r="A447" s="13" t="n"/>
      <c r="B447" s="13" t="n"/>
      <c r="C447" s="12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  <c r="V447" s="13" t="n"/>
      <c r="W447" s="13" t="n"/>
      <c r="X447" s="13" t="n"/>
      <c r="Y447" s="13" t="n"/>
      <c r="Z447" s="13" t="n"/>
      <c r="AA447" s="13" t="n"/>
      <c r="AB447" s="13" t="n"/>
    </row>
    <row r="448">
      <c r="A448" s="13" t="n"/>
      <c r="B448" s="13" t="n"/>
      <c r="C448" s="12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13" t="n"/>
      <c r="V448" s="13" t="n"/>
      <c r="W448" s="13" t="n"/>
      <c r="X448" s="13" t="n"/>
      <c r="Y448" s="13" t="n"/>
      <c r="Z448" s="13" t="n"/>
      <c r="AA448" s="13" t="n"/>
      <c r="AB448" s="13" t="n"/>
    </row>
    <row r="449">
      <c r="A449" s="13" t="n"/>
      <c r="B449" s="13" t="n"/>
      <c r="C449" s="12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  <c r="V449" s="13" t="n"/>
      <c r="W449" s="13" t="n"/>
      <c r="X449" s="13" t="n"/>
      <c r="Y449" s="13" t="n"/>
      <c r="Z449" s="13" t="n"/>
      <c r="AA449" s="13" t="n"/>
      <c r="AB449" s="13" t="n"/>
    </row>
    <row r="450">
      <c r="A450" s="13" t="n"/>
      <c r="B450" s="13" t="n"/>
      <c r="C450" s="12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13" t="n"/>
      <c r="V450" s="13" t="n"/>
      <c r="W450" s="13" t="n"/>
      <c r="X450" s="13" t="n"/>
      <c r="Y450" s="13" t="n"/>
      <c r="Z450" s="13" t="n"/>
      <c r="AA450" s="13" t="n"/>
      <c r="AB450" s="13" t="n"/>
    </row>
    <row r="451">
      <c r="A451" s="13" t="n"/>
      <c r="B451" s="13" t="n"/>
      <c r="C451" s="12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  <c r="V451" s="13" t="n"/>
      <c r="W451" s="13" t="n"/>
      <c r="X451" s="13" t="n"/>
      <c r="Y451" s="13" t="n"/>
      <c r="Z451" s="13" t="n"/>
      <c r="AA451" s="13" t="n"/>
      <c r="AB451" s="13" t="n"/>
    </row>
    <row r="452">
      <c r="A452" s="13" t="n"/>
      <c r="B452" s="13" t="n"/>
      <c r="C452" s="12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13" t="n"/>
      <c r="V452" s="13" t="n"/>
      <c r="W452" s="13" t="n"/>
      <c r="X452" s="13" t="n"/>
      <c r="Y452" s="13" t="n"/>
      <c r="Z452" s="13" t="n"/>
      <c r="AA452" s="13" t="n"/>
      <c r="AB452" s="13" t="n"/>
    </row>
    <row r="453">
      <c r="A453" s="13" t="n"/>
      <c r="B453" s="13" t="n"/>
      <c r="C453" s="12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  <c r="V453" s="13" t="n"/>
      <c r="W453" s="13" t="n"/>
      <c r="X453" s="13" t="n"/>
      <c r="Y453" s="13" t="n"/>
      <c r="Z453" s="13" t="n"/>
      <c r="AA453" s="13" t="n"/>
      <c r="AB453" s="13" t="n"/>
    </row>
    <row r="454">
      <c r="A454" s="13" t="n"/>
      <c r="B454" s="13" t="n"/>
      <c r="C454" s="12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13" t="n"/>
      <c r="V454" s="13" t="n"/>
      <c r="W454" s="13" t="n"/>
      <c r="X454" s="13" t="n"/>
      <c r="Y454" s="13" t="n"/>
      <c r="Z454" s="13" t="n"/>
      <c r="AA454" s="13" t="n"/>
      <c r="AB454" s="13" t="n"/>
    </row>
    <row r="455">
      <c r="A455" s="13" t="n"/>
      <c r="B455" s="13" t="n"/>
      <c r="C455" s="12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  <c r="V455" s="13" t="n"/>
      <c r="W455" s="13" t="n"/>
      <c r="X455" s="13" t="n"/>
      <c r="Y455" s="13" t="n"/>
      <c r="Z455" s="13" t="n"/>
      <c r="AA455" s="13" t="n"/>
      <c r="AB455" s="13" t="n"/>
    </row>
    <row r="456">
      <c r="A456" s="13" t="n"/>
      <c r="B456" s="13" t="n"/>
      <c r="C456" s="12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13" t="n"/>
      <c r="V456" s="13" t="n"/>
      <c r="W456" s="13" t="n"/>
      <c r="X456" s="13" t="n"/>
      <c r="Y456" s="13" t="n"/>
      <c r="Z456" s="13" t="n"/>
      <c r="AA456" s="13" t="n"/>
      <c r="AB456" s="13" t="n"/>
    </row>
    <row r="457">
      <c r="A457" s="13" t="n"/>
      <c r="B457" s="13" t="n"/>
      <c r="C457" s="12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  <c r="V457" s="13" t="n"/>
      <c r="W457" s="13" t="n"/>
      <c r="X457" s="13" t="n"/>
      <c r="Y457" s="13" t="n"/>
      <c r="Z457" s="13" t="n"/>
      <c r="AA457" s="13" t="n"/>
      <c r="AB457" s="13" t="n"/>
    </row>
    <row r="458">
      <c r="A458" s="13" t="n"/>
      <c r="B458" s="13" t="n"/>
      <c r="C458" s="12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13" t="n"/>
      <c r="V458" s="13" t="n"/>
      <c r="W458" s="13" t="n"/>
      <c r="X458" s="13" t="n"/>
      <c r="Y458" s="13" t="n"/>
      <c r="Z458" s="13" t="n"/>
      <c r="AA458" s="13" t="n"/>
      <c r="AB458" s="13" t="n"/>
    </row>
    <row r="459">
      <c r="A459" s="13" t="n"/>
      <c r="B459" s="13" t="n"/>
      <c r="C459" s="12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  <c r="V459" s="13" t="n"/>
      <c r="W459" s="13" t="n"/>
      <c r="X459" s="13" t="n"/>
      <c r="Y459" s="13" t="n"/>
      <c r="Z459" s="13" t="n"/>
      <c r="AA459" s="13" t="n"/>
      <c r="AB459" s="13" t="n"/>
    </row>
    <row r="460">
      <c r="A460" s="13" t="n"/>
      <c r="B460" s="13" t="n"/>
      <c r="C460" s="12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  <c r="V460" s="13" t="n"/>
      <c r="W460" s="13" t="n"/>
      <c r="X460" s="13" t="n"/>
      <c r="Y460" s="13" t="n"/>
      <c r="Z460" s="13" t="n"/>
      <c r="AA460" s="13" t="n"/>
      <c r="AB460" s="13" t="n"/>
    </row>
    <row r="461">
      <c r="A461" s="13" t="n"/>
      <c r="B461" s="13" t="n"/>
      <c r="C461" s="12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  <c r="V461" s="13" t="n"/>
      <c r="W461" s="13" t="n"/>
      <c r="X461" s="13" t="n"/>
      <c r="Y461" s="13" t="n"/>
      <c r="Z461" s="13" t="n"/>
      <c r="AA461" s="13" t="n"/>
      <c r="AB461" s="13" t="n"/>
    </row>
    <row r="462">
      <c r="A462" s="13" t="n"/>
      <c r="B462" s="13" t="n"/>
      <c r="C462" s="12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13" t="n"/>
      <c r="V462" s="13" t="n"/>
      <c r="W462" s="13" t="n"/>
      <c r="X462" s="13" t="n"/>
      <c r="Y462" s="13" t="n"/>
      <c r="Z462" s="13" t="n"/>
      <c r="AA462" s="13" t="n"/>
      <c r="AB462" s="13" t="n"/>
    </row>
    <row r="463">
      <c r="A463" s="13" t="n"/>
      <c r="B463" s="13" t="n"/>
      <c r="C463" s="12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  <c r="V463" s="13" t="n"/>
      <c r="W463" s="13" t="n"/>
      <c r="X463" s="13" t="n"/>
      <c r="Y463" s="13" t="n"/>
      <c r="Z463" s="13" t="n"/>
      <c r="AA463" s="13" t="n"/>
      <c r="AB463" s="13" t="n"/>
    </row>
    <row r="464">
      <c r="A464" s="13" t="n"/>
      <c r="B464" s="13" t="n"/>
      <c r="C464" s="12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13" t="n"/>
      <c r="V464" s="13" t="n"/>
      <c r="W464" s="13" t="n"/>
      <c r="X464" s="13" t="n"/>
      <c r="Y464" s="13" t="n"/>
      <c r="Z464" s="13" t="n"/>
      <c r="AA464" s="13" t="n"/>
      <c r="AB464" s="13" t="n"/>
    </row>
    <row r="465">
      <c r="A465" s="13" t="n"/>
      <c r="B465" s="13" t="n"/>
      <c r="C465" s="12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  <c r="V465" s="13" t="n"/>
      <c r="W465" s="13" t="n"/>
      <c r="X465" s="13" t="n"/>
      <c r="Y465" s="13" t="n"/>
      <c r="Z465" s="13" t="n"/>
      <c r="AA465" s="13" t="n"/>
      <c r="AB465" s="13" t="n"/>
    </row>
    <row r="466">
      <c r="A466" s="13" t="n"/>
      <c r="B466" s="13" t="n"/>
      <c r="C466" s="12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  <c r="V466" s="13" t="n"/>
      <c r="W466" s="13" t="n"/>
      <c r="X466" s="13" t="n"/>
      <c r="Y466" s="13" t="n"/>
      <c r="Z466" s="13" t="n"/>
      <c r="AA466" s="13" t="n"/>
      <c r="AB466" s="13" t="n"/>
    </row>
    <row r="467">
      <c r="A467" s="13" t="n"/>
      <c r="B467" s="13" t="n"/>
      <c r="C467" s="12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  <c r="V467" s="13" t="n"/>
      <c r="W467" s="13" t="n"/>
      <c r="X467" s="13" t="n"/>
      <c r="Y467" s="13" t="n"/>
      <c r="Z467" s="13" t="n"/>
      <c r="AA467" s="13" t="n"/>
      <c r="AB467" s="13" t="n"/>
    </row>
    <row r="468">
      <c r="A468" s="13" t="n"/>
      <c r="B468" s="13" t="n"/>
      <c r="C468" s="12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13" t="n"/>
      <c r="V468" s="13" t="n"/>
      <c r="W468" s="13" t="n"/>
      <c r="X468" s="13" t="n"/>
      <c r="Y468" s="13" t="n"/>
      <c r="Z468" s="13" t="n"/>
      <c r="AA468" s="13" t="n"/>
      <c r="AB468" s="13" t="n"/>
    </row>
    <row r="469">
      <c r="A469" s="13" t="n"/>
      <c r="B469" s="13" t="n"/>
      <c r="C469" s="12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  <c r="V469" s="13" t="n"/>
      <c r="W469" s="13" t="n"/>
      <c r="X469" s="13" t="n"/>
      <c r="Y469" s="13" t="n"/>
      <c r="Z469" s="13" t="n"/>
      <c r="AA469" s="13" t="n"/>
      <c r="AB469" s="13" t="n"/>
    </row>
    <row r="470">
      <c r="A470" s="13" t="n"/>
      <c r="B470" s="13" t="n"/>
      <c r="C470" s="12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13" t="n"/>
      <c r="V470" s="13" t="n"/>
      <c r="W470" s="13" t="n"/>
      <c r="X470" s="13" t="n"/>
      <c r="Y470" s="13" t="n"/>
      <c r="Z470" s="13" t="n"/>
      <c r="AA470" s="13" t="n"/>
      <c r="AB470" s="13" t="n"/>
    </row>
    <row r="471">
      <c r="A471" s="13" t="n"/>
      <c r="B471" s="13" t="n"/>
      <c r="C471" s="12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  <c r="V471" s="13" t="n"/>
      <c r="W471" s="13" t="n"/>
      <c r="X471" s="13" t="n"/>
      <c r="Y471" s="13" t="n"/>
      <c r="Z471" s="13" t="n"/>
      <c r="AA471" s="13" t="n"/>
      <c r="AB471" s="13" t="n"/>
    </row>
    <row r="472">
      <c r="A472" s="13" t="n"/>
      <c r="B472" s="13" t="n"/>
      <c r="C472" s="12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13" t="n"/>
      <c r="V472" s="13" t="n"/>
      <c r="W472" s="13" t="n"/>
      <c r="X472" s="13" t="n"/>
      <c r="Y472" s="13" t="n"/>
      <c r="Z472" s="13" t="n"/>
      <c r="AA472" s="13" t="n"/>
      <c r="AB472" s="13" t="n"/>
    </row>
    <row r="473">
      <c r="A473" s="13" t="n"/>
      <c r="B473" s="13" t="n"/>
      <c r="C473" s="12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  <c r="V473" s="13" t="n"/>
      <c r="W473" s="13" t="n"/>
      <c r="X473" s="13" t="n"/>
      <c r="Y473" s="13" t="n"/>
      <c r="Z473" s="13" t="n"/>
      <c r="AA473" s="13" t="n"/>
      <c r="AB473" s="13" t="n"/>
    </row>
    <row r="474">
      <c r="A474" s="13" t="n"/>
      <c r="B474" s="13" t="n"/>
      <c r="C474" s="12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13" t="n"/>
      <c r="V474" s="13" t="n"/>
      <c r="W474" s="13" t="n"/>
      <c r="X474" s="13" t="n"/>
      <c r="Y474" s="13" t="n"/>
      <c r="Z474" s="13" t="n"/>
      <c r="AA474" s="13" t="n"/>
      <c r="AB474" s="13" t="n"/>
    </row>
    <row r="475">
      <c r="A475" s="13" t="n"/>
      <c r="B475" s="13" t="n"/>
      <c r="C475" s="12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  <c r="V475" s="13" t="n"/>
      <c r="W475" s="13" t="n"/>
      <c r="X475" s="13" t="n"/>
      <c r="Y475" s="13" t="n"/>
      <c r="Z475" s="13" t="n"/>
      <c r="AA475" s="13" t="n"/>
      <c r="AB475" s="13" t="n"/>
    </row>
    <row r="476">
      <c r="A476" s="13" t="n"/>
      <c r="B476" s="13" t="n"/>
      <c r="C476" s="12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13" t="n"/>
      <c r="V476" s="13" t="n"/>
      <c r="W476" s="13" t="n"/>
      <c r="X476" s="13" t="n"/>
      <c r="Y476" s="13" t="n"/>
      <c r="Z476" s="13" t="n"/>
      <c r="AA476" s="13" t="n"/>
      <c r="AB476" s="13" t="n"/>
    </row>
    <row r="477">
      <c r="A477" s="13" t="n"/>
      <c r="B477" s="13" t="n"/>
      <c r="C477" s="12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  <c r="V477" s="13" t="n"/>
      <c r="W477" s="13" t="n"/>
      <c r="X477" s="13" t="n"/>
      <c r="Y477" s="13" t="n"/>
      <c r="Z477" s="13" t="n"/>
      <c r="AA477" s="13" t="n"/>
      <c r="AB477" s="13" t="n"/>
    </row>
    <row r="478">
      <c r="A478" s="13" t="n"/>
      <c r="B478" s="13" t="n"/>
      <c r="C478" s="12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  <c r="V478" s="13" t="n"/>
      <c r="W478" s="13" t="n"/>
      <c r="X478" s="13" t="n"/>
      <c r="Y478" s="13" t="n"/>
      <c r="Z478" s="13" t="n"/>
      <c r="AA478" s="13" t="n"/>
      <c r="AB478" s="13" t="n"/>
    </row>
    <row r="479">
      <c r="A479" s="13" t="n"/>
      <c r="B479" s="13" t="n"/>
      <c r="C479" s="12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  <c r="V479" s="13" t="n"/>
      <c r="W479" s="13" t="n"/>
      <c r="X479" s="13" t="n"/>
      <c r="Y479" s="13" t="n"/>
      <c r="Z479" s="13" t="n"/>
      <c r="AA479" s="13" t="n"/>
      <c r="AB479" s="13" t="n"/>
    </row>
    <row r="480">
      <c r="A480" s="13" t="n"/>
      <c r="B480" s="13" t="n"/>
      <c r="C480" s="12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  <c r="V480" s="13" t="n"/>
      <c r="W480" s="13" t="n"/>
      <c r="X480" s="13" t="n"/>
      <c r="Y480" s="13" t="n"/>
      <c r="Z480" s="13" t="n"/>
      <c r="AA480" s="13" t="n"/>
      <c r="AB480" s="13" t="n"/>
    </row>
    <row r="481">
      <c r="A481" s="13" t="n"/>
      <c r="B481" s="13" t="n"/>
      <c r="C481" s="12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  <c r="V481" s="13" t="n"/>
      <c r="W481" s="13" t="n"/>
      <c r="X481" s="13" t="n"/>
      <c r="Y481" s="13" t="n"/>
      <c r="Z481" s="13" t="n"/>
      <c r="AA481" s="13" t="n"/>
      <c r="AB481" s="13" t="n"/>
    </row>
    <row r="482">
      <c r="A482" s="13" t="n"/>
      <c r="B482" s="13" t="n"/>
      <c r="C482" s="12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  <c r="V482" s="13" t="n"/>
      <c r="W482" s="13" t="n"/>
      <c r="X482" s="13" t="n"/>
      <c r="Y482" s="13" t="n"/>
      <c r="Z482" s="13" t="n"/>
      <c r="AA482" s="13" t="n"/>
      <c r="AB482" s="13" t="n"/>
    </row>
    <row r="483">
      <c r="A483" s="13" t="n"/>
      <c r="B483" s="13" t="n"/>
      <c r="C483" s="12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  <c r="V483" s="13" t="n"/>
      <c r="W483" s="13" t="n"/>
      <c r="X483" s="13" t="n"/>
      <c r="Y483" s="13" t="n"/>
      <c r="Z483" s="13" t="n"/>
      <c r="AA483" s="13" t="n"/>
      <c r="AB483" s="13" t="n"/>
    </row>
    <row r="484">
      <c r="A484" s="13" t="n"/>
      <c r="B484" s="13" t="n"/>
      <c r="C484" s="12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  <c r="V484" s="13" t="n"/>
      <c r="W484" s="13" t="n"/>
      <c r="X484" s="13" t="n"/>
      <c r="Y484" s="13" t="n"/>
      <c r="Z484" s="13" t="n"/>
      <c r="AA484" s="13" t="n"/>
      <c r="AB484" s="13" t="n"/>
    </row>
    <row r="485">
      <c r="A485" s="13" t="n"/>
      <c r="B485" s="13" t="n"/>
      <c r="C485" s="12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  <c r="V485" s="13" t="n"/>
      <c r="W485" s="13" t="n"/>
      <c r="X485" s="13" t="n"/>
      <c r="Y485" s="13" t="n"/>
      <c r="Z485" s="13" t="n"/>
      <c r="AA485" s="13" t="n"/>
      <c r="AB485" s="13" t="n"/>
    </row>
    <row r="486">
      <c r="A486" s="13" t="n"/>
      <c r="B486" s="13" t="n"/>
      <c r="C486" s="12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13" t="n"/>
      <c r="V486" s="13" t="n"/>
      <c r="W486" s="13" t="n"/>
      <c r="X486" s="13" t="n"/>
      <c r="Y486" s="13" t="n"/>
      <c r="Z486" s="13" t="n"/>
      <c r="AA486" s="13" t="n"/>
      <c r="AB486" s="13" t="n"/>
    </row>
    <row r="487">
      <c r="A487" s="13" t="n"/>
      <c r="B487" s="13" t="n"/>
      <c r="C487" s="12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  <c r="V487" s="13" t="n"/>
      <c r="W487" s="13" t="n"/>
      <c r="X487" s="13" t="n"/>
      <c r="Y487" s="13" t="n"/>
      <c r="Z487" s="13" t="n"/>
      <c r="AA487" s="13" t="n"/>
      <c r="AB487" s="13" t="n"/>
    </row>
    <row r="488">
      <c r="A488" s="13" t="n"/>
      <c r="B488" s="13" t="n"/>
      <c r="C488" s="12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  <c r="V488" s="13" t="n"/>
      <c r="W488" s="13" t="n"/>
      <c r="X488" s="13" t="n"/>
      <c r="Y488" s="13" t="n"/>
      <c r="Z488" s="13" t="n"/>
      <c r="AA488" s="13" t="n"/>
      <c r="AB488" s="13" t="n"/>
    </row>
    <row r="489">
      <c r="A489" s="13" t="n"/>
      <c r="B489" s="13" t="n"/>
      <c r="C489" s="12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  <c r="V489" s="13" t="n"/>
      <c r="W489" s="13" t="n"/>
      <c r="X489" s="13" t="n"/>
      <c r="Y489" s="13" t="n"/>
      <c r="Z489" s="13" t="n"/>
      <c r="AA489" s="13" t="n"/>
      <c r="AB489" s="13" t="n"/>
    </row>
    <row r="490">
      <c r="A490" s="13" t="n"/>
      <c r="B490" s="13" t="n"/>
      <c r="C490" s="12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  <c r="V490" s="13" t="n"/>
      <c r="W490" s="13" t="n"/>
      <c r="X490" s="13" t="n"/>
      <c r="Y490" s="13" t="n"/>
      <c r="Z490" s="13" t="n"/>
      <c r="AA490" s="13" t="n"/>
      <c r="AB490" s="13" t="n"/>
    </row>
    <row r="491">
      <c r="A491" s="13" t="n"/>
      <c r="B491" s="13" t="n"/>
      <c r="C491" s="12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  <c r="V491" s="13" t="n"/>
      <c r="W491" s="13" t="n"/>
      <c r="X491" s="13" t="n"/>
      <c r="Y491" s="13" t="n"/>
      <c r="Z491" s="13" t="n"/>
      <c r="AA491" s="13" t="n"/>
      <c r="AB491" s="13" t="n"/>
    </row>
    <row r="492">
      <c r="A492" s="13" t="n"/>
      <c r="B492" s="13" t="n"/>
      <c r="C492" s="12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13" t="n"/>
      <c r="V492" s="13" t="n"/>
      <c r="W492" s="13" t="n"/>
      <c r="X492" s="13" t="n"/>
      <c r="Y492" s="13" t="n"/>
      <c r="Z492" s="13" t="n"/>
      <c r="AA492" s="13" t="n"/>
      <c r="AB492" s="13" t="n"/>
    </row>
    <row r="493">
      <c r="A493" s="13" t="n"/>
      <c r="B493" s="13" t="n"/>
      <c r="C493" s="12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  <c r="V493" s="13" t="n"/>
      <c r="W493" s="13" t="n"/>
      <c r="X493" s="13" t="n"/>
      <c r="Y493" s="13" t="n"/>
      <c r="Z493" s="13" t="n"/>
      <c r="AA493" s="13" t="n"/>
      <c r="AB493" s="13" t="n"/>
    </row>
    <row r="494">
      <c r="A494" s="13" t="n"/>
      <c r="B494" s="13" t="n"/>
      <c r="C494" s="12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13" t="n"/>
      <c r="V494" s="13" t="n"/>
      <c r="W494" s="13" t="n"/>
      <c r="X494" s="13" t="n"/>
      <c r="Y494" s="13" t="n"/>
      <c r="Z494" s="13" t="n"/>
      <c r="AA494" s="13" t="n"/>
      <c r="AB494" s="13" t="n"/>
    </row>
    <row r="495">
      <c r="A495" s="13" t="n"/>
      <c r="B495" s="13" t="n"/>
      <c r="C495" s="12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  <c r="V495" s="13" t="n"/>
      <c r="W495" s="13" t="n"/>
      <c r="X495" s="13" t="n"/>
      <c r="Y495" s="13" t="n"/>
      <c r="Z495" s="13" t="n"/>
      <c r="AA495" s="13" t="n"/>
      <c r="AB495" s="13" t="n"/>
    </row>
    <row r="496">
      <c r="A496" s="13" t="n"/>
      <c r="B496" s="13" t="n"/>
      <c r="C496" s="12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13" t="n"/>
      <c r="V496" s="13" t="n"/>
      <c r="W496" s="13" t="n"/>
      <c r="X496" s="13" t="n"/>
      <c r="Y496" s="13" t="n"/>
      <c r="Z496" s="13" t="n"/>
      <c r="AA496" s="13" t="n"/>
      <c r="AB496" s="13" t="n"/>
    </row>
    <row r="497">
      <c r="A497" s="13" t="n"/>
      <c r="B497" s="13" t="n"/>
      <c r="C497" s="12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  <c r="V497" s="13" t="n"/>
      <c r="W497" s="13" t="n"/>
      <c r="X497" s="13" t="n"/>
      <c r="Y497" s="13" t="n"/>
      <c r="Z497" s="13" t="n"/>
      <c r="AA497" s="13" t="n"/>
      <c r="AB497" s="13" t="n"/>
    </row>
    <row r="498">
      <c r="A498" s="13" t="n"/>
      <c r="B498" s="13" t="n"/>
      <c r="C498" s="12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13" t="n"/>
      <c r="V498" s="13" t="n"/>
      <c r="W498" s="13" t="n"/>
      <c r="X498" s="13" t="n"/>
      <c r="Y498" s="13" t="n"/>
      <c r="Z498" s="13" t="n"/>
      <c r="AA498" s="13" t="n"/>
      <c r="AB498" s="13" t="n"/>
    </row>
    <row r="499">
      <c r="A499" s="13" t="n"/>
      <c r="B499" s="13" t="n"/>
      <c r="C499" s="12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  <c r="V499" s="13" t="n"/>
      <c r="W499" s="13" t="n"/>
      <c r="X499" s="13" t="n"/>
      <c r="Y499" s="13" t="n"/>
      <c r="Z499" s="13" t="n"/>
      <c r="AA499" s="13" t="n"/>
      <c r="AB499" s="13" t="n"/>
    </row>
    <row r="500">
      <c r="A500" s="13" t="n"/>
      <c r="B500" s="13" t="n"/>
      <c r="C500" s="12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  <c r="V500" s="13" t="n"/>
      <c r="W500" s="13" t="n"/>
      <c r="X500" s="13" t="n"/>
      <c r="Y500" s="13" t="n"/>
      <c r="Z500" s="13" t="n"/>
      <c r="AA500" s="13" t="n"/>
      <c r="AB500" s="13" t="n"/>
    </row>
    <row r="501">
      <c r="A501" s="13" t="n"/>
      <c r="B501" s="13" t="n"/>
      <c r="C501" s="12" t="n"/>
      <c r="D501" s="13" t="n"/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  <c r="Q501" s="13" t="n"/>
      <c r="R501" s="13" t="n"/>
      <c r="S501" s="13" t="n"/>
      <c r="T501" s="13" t="n"/>
      <c r="U501" s="13" t="n"/>
      <c r="V501" s="13" t="n"/>
      <c r="W501" s="13" t="n"/>
      <c r="X501" s="13" t="n"/>
      <c r="Y501" s="13" t="n"/>
      <c r="Z501" s="13" t="n"/>
      <c r="AA501" s="13" t="n"/>
      <c r="AB501" s="13" t="n"/>
    </row>
    <row r="502">
      <c r="A502" s="13" t="n"/>
      <c r="B502" s="13" t="n"/>
      <c r="C502" s="12" t="n"/>
      <c r="D502" s="13" t="n"/>
      <c r="E502" s="13" t="n"/>
      <c r="F502" s="13" t="n"/>
      <c r="G502" s="13" t="n"/>
      <c r="H502" s="13" t="n"/>
      <c r="I502" s="13" t="n"/>
      <c r="J502" s="13" t="n"/>
      <c r="K502" s="13" t="n"/>
      <c r="L502" s="13" t="n"/>
      <c r="M502" s="13" t="n"/>
      <c r="N502" s="13" t="n"/>
      <c r="O502" s="13" t="n"/>
      <c r="P502" s="13" t="n"/>
      <c r="Q502" s="13" t="n"/>
      <c r="R502" s="13" t="n"/>
      <c r="S502" s="13" t="n"/>
      <c r="T502" s="13" t="n"/>
      <c r="U502" s="13" t="n"/>
      <c r="V502" s="13" t="n"/>
      <c r="W502" s="13" t="n"/>
      <c r="X502" s="13" t="n"/>
      <c r="Y502" s="13" t="n"/>
      <c r="Z502" s="13" t="n"/>
      <c r="AA502" s="13" t="n"/>
      <c r="AB502" s="13" t="n"/>
    </row>
    <row r="503">
      <c r="A503" s="13" t="n"/>
      <c r="B503" s="13" t="n"/>
      <c r="C503" s="12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  <c r="O503" s="13" t="n"/>
      <c r="P503" s="13" t="n"/>
      <c r="Q503" s="13" t="n"/>
      <c r="R503" s="13" t="n"/>
      <c r="S503" s="13" t="n"/>
      <c r="T503" s="13" t="n"/>
      <c r="U503" s="13" t="n"/>
      <c r="V503" s="13" t="n"/>
      <c r="W503" s="13" t="n"/>
      <c r="X503" s="13" t="n"/>
      <c r="Y503" s="13" t="n"/>
      <c r="Z503" s="13" t="n"/>
      <c r="AA503" s="13" t="n"/>
      <c r="AB503" s="13" t="n"/>
    </row>
    <row r="504">
      <c r="A504" s="13" t="n"/>
      <c r="B504" s="13" t="n"/>
      <c r="C504" s="12" t="n"/>
      <c r="D504" s="13" t="n"/>
      <c r="E504" s="13" t="n"/>
      <c r="F504" s="13" t="n"/>
      <c r="G504" s="13" t="n"/>
      <c r="H504" s="13" t="n"/>
      <c r="I504" s="13" t="n"/>
      <c r="J504" s="13" t="n"/>
      <c r="K504" s="13" t="n"/>
      <c r="L504" s="13" t="n"/>
      <c r="M504" s="13" t="n"/>
      <c r="N504" s="13" t="n"/>
      <c r="O504" s="13" t="n"/>
      <c r="P504" s="13" t="n"/>
      <c r="Q504" s="13" t="n"/>
      <c r="R504" s="13" t="n"/>
      <c r="S504" s="13" t="n"/>
      <c r="T504" s="13" t="n"/>
      <c r="U504" s="13" t="n"/>
      <c r="V504" s="13" t="n"/>
      <c r="W504" s="13" t="n"/>
      <c r="X504" s="13" t="n"/>
      <c r="Y504" s="13" t="n"/>
      <c r="Z504" s="13" t="n"/>
      <c r="AA504" s="13" t="n"/>
      <c r="AB504" s="13" t="n"/>
    </row>
    <row r="505">
      <c r="A505" s="13" t="n"/>
      <c r="B505" s="13" t="n"/>
      <c r="C505" s="12" t="n"/>
      <c r="D505" s="13" t="n"/>
      <c r="E505" s="13" t="n"/>
      <c r="F505" s="13" t="n"/>
      <c r="G505" s="13" t="n"/>
      <c r="H505" s="13" t="n"/>
      <c r="I505" s="13" t="n"/>
      <c r="J505" s="13" t="n"/>
      <c r="K505" s="13" t="n"/>
      <c r="L505" s="13" t="n"/>
      <c r="M505" s="13" t="n"/>
      <c r="N505" s="13" t="n"/>
      <c r="O505" s="13" t="n"/>
      <c r="P505" s="13" t="n"/>
      <c r="Q505" s="13" t="n"/>
      <c r="R505" s="13" t="n"/>
      <c r="S505" s="13" t="n"/>
      <c r="T505" s="13" t="n"/>
      <c r="U505" s="13" t="n"/>
      <c r="V505" s="13" t="n"/>
      <c r="W505" s="13" t="n"/>
      <c r="X505" s="13" t="n"/>
      <c r="Y505" s="13" t="n"/>
      <c r="Z505" s="13" t="n"/>
      <c r="AA505" s="13" t="n"/>
      <c r="AB505" s="13" t="n"/>
    </row>
    <row r="506">
      <c r="A506" s="13" t="n"/>
      <c r="B506" s="13" t="n"/>
      <c r="C506" s="12" t="n"/>
      <c r="D506" s="13" t="n"/>
      <c r="E506" s="13" t="n"/>
      <c r="F506" s="13" t="n"/>
      <c r="G506" s="13" t="n"/>
      <c r="H506" s="13" t="n"/>
      <c r="I506" s="13" t="n"/>
      <c r="J506" s="13" t="n"/>
      <c r="K506" s="13" t="n"/>
      <c r="L506" s="13" t="n"/>
      <c r="M506" s="13" t="n"/>
      <c r="N506" s="13" t="n"/>
      <c r="O506" s="13" t="n"/>
      <c r="P506" s="13" t="n"/>
      <c r="Q506" s="13" t="n"/>
      <c r="R506" s="13" t="n"/>
      <c r="S506" s="13" t="n"/>
      <c r="T506" s="13" t="n"/>
      <c r="U506" s="13" t="n"/>
      <c r="V506" s="13" t="n"/>
      <c r="W506" s="13" t="n"/>
      <c r="X506" s="13" t="n"/>
      <c r="Y506" s="13" t="n"/>
      <c r="Z506" s="13" t="n"/>
      <c r="AA506" s="13" t="n"/>
      <c r="AB506" s="13" t="n"/>
    </row>
    <row r="507">
      <c r="A507" s="13" t="n"/>
      <c r="B507" s="13" t="n"/>
      <c r="C507" s="12" t="n"/>
      <c r="D507" s="13" t="n"/>
      <c r="E507" s="13" t="n"/>
      <c r="F507" s="13" t="n"/>
      <c r="G507" s="13" t="n"/>
      <c r="H507" s="13" t="n"/>
      <c r="I507" s="13" t="n"/>
      <c r="J507" s="13" t="n"/>
      <c r="K507" s="13" t="n"/>
      <c r="L507" s="13" t="n"/>
      <c r="M507" s="13" t="n"/>
      <c r="N507" s="13" t="n"/>
      <c r="O507" s="13" t="n"/>
      <c r="P507" s="13" t="n"/>
      <c r="Q507" s="13" t="n"/>
      <c r="R507" s="13" t="n"/>
      <c r="S507" s="13" t="n"/>
      <c r="T507" s="13" t="n"/>
      <c r="U507" s="13" t="n"/>
      <c r="V507" s="13" t="n"/>
      <c r="W507" s="13" t="n"/>
      <c r="X507" s="13" t="n"/>
      <c r="Y507" s="13" t="n"/>
      <c r="Z507" s="13" t="n"/>
      <c r="AA507" s="13" t="n"/>
      <c r="AB507" s="13" t="n"/>
    </row>
    <row r="508">
      <c r="A508" s="13" t="n"/>
      <c r="B508" s="13" t="n"/>
      <c r="C508" s="12" t="n"/>
      <c r="D508" s="13" t="n"/>
      <c r="E508" s="13" t="n"/>
      <c r="F508" s="13" t="n"/>
      <c r="G508" s="13" t="n"/>
      <c r="H508" s="13" t="n"/>
      <c r="I508" s="13" t="n"/>
      <c r="J508" s="13" t="n"/>
      <c r="K508" s="13" t="n"/>
      <c r="L508" s="13" t="n"/>
      <c r="M508" s="13" t="n"/>
      <c r="N508" s="13" t="n"/>
      <c r="O508" s="13" t="n"/>
      <c r="P508" s="13" t="n"/>
      <c r="Q508" s="13" t="n"/>
      <c r="R508" s="13" t="n"/>
      <c r="S508" s="13" t="n"/>
      <c r="T508" s="13" t="n"/>
      <c r="U508" s="13" t="n"/>
      <c r="V508" s="13" t="n"/>
      <c r="W508" s="13" t="n"/>
      <c r="X508" s="13" t="n"/>
      <c r="Y508" s="13" t="n"/>
      <c r="Z508" s="13" t="n"/>
      <c r="AA508" s="13" t="n"/>
      <c r="AB508" s="13" t="n"/>
    </row>
    <row r="509">
      <c r="A509" s="13" t="n"/>
      <c r="B509" s="13" t="n"/>
      <c r="C509" s="12" t="n"/>
      <c r="D509" s="13" t="n"/>
      <c r="E509" s="13" t="n"/>
      <c r="F509" s="13" t="n"/>
      <c r="G509" s="13" t="n"/>
      <c r="H509" s="13" t="n"/>
      <c r="I509" s="13" t="n"/>
      <c r="J509" s="13" t="n"/>
      <c r="K509" s="13" t="n"/>
      <c r="L509" s="13" t="n"/>
      <c r="M509" s="13" t="n"/>
      <c r="N509" s="13" t="n"/>
      <c r="O509" s="13" t="n"/>
      <c r="P509" s="13" t="n"/>
      <c r="Q509" s="13" t="n"/>
      <c r="R509" s="13" t="n"/>
      <c r="S509" s="13" t="n"/>
      <c r="T509" s="13" t="n"/>
      <c r="U509" s="13" t="n"/>
      <c r="V509" s="13" t="n"/>
      <c r="W509" s="13" t="n"/>
      <c r="X509" s="13" t="n"/>
      <c r="Y509" s="13" t="n"/>
      <c r="Z509" s="13" t="n"/>
      <c r="AA509" s="13" t="n"/>
      <c r="AB509" s="13" t="n"/>
    </row>
    <row r="510">
      <c r="A510" s="13" t="n"/>
      <c r="B510" s="13" t="n"/>
      <c r="C510" s="12" t="n"/>
      <c r="D510" s="13" t="n"/>
      <c r="E510" s="13" t="n"/>
      <c r="F510" s="13" t="n"/>
      <c r="G510" s="13" t="n"/>
      <c r="H510" s="13" t="n"/>
      <c r="I510" s="13" t="n"/>
      <c r="J510" s="13" t="n"/>
      <c r="K510" s="13" t="n"/>
      <c r="L510" s="13" t="n"/>
      <c r="M510" s="13" t="n"/>
      <c r="N510" s="13" t="n"/>
      <c r="O510" s="13" t="n"/>
      <c r="P510" s="13" t="n"/>
      <c r="Q510" s="13" t="n"/>
      <c r="R510" s="13" t="n"/>
      <c r="S510" s="13" t="n"/>
      <c r="T510" s="13" t="n"/>
      <c r="U510" s="13" t="n"/>
      <c r="V510" s="13" t="n"/>
      <c r="W510" s="13" t="n"/>
      <c r="X510" s="13" t="n"/>
      <c r="Y510" s="13" t="n"/>
      <c r="Z510" s="13" t="n"/>
      <c r="AA510" s="13" t="n"/>
      <c r="AB510" s="13" t="n"/>
    </row>
    <row r="511">
      <c r="A511" s="13" t="n"/>
      <c r="B511" s="13" t="n"/>
      <c r="C511" s="12" t="n"/>
      <c r="D511" s="13" t="n"/>
      <c r="E511" s="13" t="n"/>
      <c r="F511" s="13" t="n"/>
      <c r="G511" s="13" t="n"/>
      <c r="H511" s="13" t="n"/>
      <c r="I511" s="13" t="n"/>
      <c r="J511" s="13" t="n"/>
      <c r="K511" s="13" t="n"/>
      <c r="L511" s="13" t="n"/>
      <c r="M511" s="13" t="n"/>
      <c r="N511" s="13" t="n"/>
      <c r="O511" s="13" t="n"/>
      <c r="P511" s="13" t="n"/>
      <c r="Q511" s="13" t="n"/>
      <c r="R511" s="13" t="n"/>
      <c r="S511" s="13" t="n"/>
      <c r="T511" s="13" t="n"/>
      <c r="U511" s="13" t="n"/>
      <c r="V511" s="13" t="n"/>
      <c r="W511" s="13" t="n"/>
      <c r="X511" s="13" t="n"/>
      <c r="Y511" s="13" t="n"/>
      <c r="Z511" s="13" t="n"/>
      <c r="AA511" s="13" t="n"/>
      <c r="AB511" s="13" t="n"/>
    </row>
    <row r="512">
      <c r="A512" s="13" t="n"/>
      <c r="B512" s="13" t="n"/>
      <c r="C512" s="12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  <c r="O512" s="13" t="n"/>
      <c r="P512" s="13" t="n"/>
      <c r="Q512" s="13" t="n"/>
      <c r="R512" s="13" t="n"/>
      <c r="S512" s="13" t="n"/>
      <c r="T512" s="13" t="n"/>
      <c r="U512" s="13" t="n"/>
      <c r="V512" s="13" t="n"/>
      <c r="W512" s="13" t="n"/>
      <c r="X512" s="13" t="n"/>
      <c r="Y512" s="13" t="n"/>
      <c r="Z512" s="13" t="n"/>
      <c r="AA512" s="13" t="n"/>
      <c r="AB512" s="13" t="n"/>
    </row>
    <row r="513">
      <c r="A513" s="13" t="n"/>
      <c r="B513" s="13" t="n"/>
      <c r="C513" s="12" t="n"/>
      <c r="D513" s="13" t="n"/>
      <c r="E513" s="13" t="n"/>
      <c r="F513" s="13" t="n"/>
      <c r="G513" s="13" t="n"/>
      <c r="H513" s="13" t="n"/>
      <c r="I513" s="13" t="n"/>
      <c r="J513" s="13" t="n"/>
      <c r="K513" s="13" t="n"/>
      <c r="L513" s="13" t="n"/>
      <c r="M513" s="13" t="n"/>
      <c r="N513" s="13" t="n"/>
      <c r="O513" s="13" t="n"/>
      <c r="P513" s="13" t="n"/>
      <c r="Q513" s="13" t="n"/>
      <c r="R513" s="13" t="n"/>
      <c r="S513" s="13" t="n"/>
      <c r="T513" s="13" t="n"/>
      <c r="U513" s="13" t="n"/>
      <c r="V513" s="13" t="n"/>
      <c r="W513" s="13" t="n"/>
      <c r="X513" s="13" t="n"/>
      <c r="Y513" s="13" t="n"/>
      <c r="Z513" s="13" t="n"/>
      <c r="AA513" s="13" t="n"/>
      <c r="AB513" s="13" t="n"/>
    </row>
    <row r="514">
      <c r="A514" s="13" t="n"/>
      <c r="B514" s="13" t="n"/>
      <c r="C514" s="12" t="n"/>
      <c r="D514" s="13" t="n"/>
      <c r="E514" s="13" t="n"/>
      <c r="F514" s="13" t="n"/>
      <c r="G514" s="13" t="n"/>
      <c r="H514" s="13" t="n"/>
      <c r="I514" s="13" t="n"/>
      <c r="J514" s="13" t="n"/>
      <c r="K514" s="13" t="n"/>
      <c r="L514" s="13" t="n"/>
      <c r="M514" s="13" t="n"/>
      <c r="N514" s="13" t="n"/>
      <c r="O514" s="13" t="n"/>
      <c r="P514" s="13" t="n"/>
      <c r="Q514" s="13" t="n"/>
      <c r="R514" s="13" t="n"/>
      <c r="S514" s="13" t="n"/>
      <c r="T514" s="13" t="n"/>
      <c r="U514" s="13" t="n"/>
      <c r="V514" s="13" t="n"/>
      <c r="W514" s="13" t="n"/>
      <c r="X514" s="13" t="n"/>
      <c r="Y514" s="13" t="n"/>
      <c r="Z514" s="13" t="n"/>
      <c r="AA514" s="13" t="n"/>
      <c r="AB514" s="13" t="n"/>
    </row>
    <row r="515">
      <c r="A515" s="13" t="n"/>
      <c r="B515" s="13" t="n"/>
      <c r="C515" s="12" t="n"/>
      <c r="D515" s="13" t="n"/>
      <c r="E515" s="13" t="n"/>
      <c r="F515" s="13" t="n"/>
      <c r="G515" s="13" t="n"/>
      <c r="H515" s="13" t="n"/>
      <c r="I515" s="13" t="n"/>
      <c r="J515" s="13" t="n"/>
      <c r="K515" s="13" t="n"/>
      <c r="L515" s="13" t="n"/>
      <c r="M515" s="13" t="n"/>
      <c r="N515" s="13" t="n"/>
      <c r="O515" s="13" t="n"/>
      <c r="P515" s="13" t="n"/>
      <c r="Q515" s="13" t="n"/>
      <c r="R515" s="13" t="n"/>
      <c r="S515" s="13" t="n"/>
      <c r="T515" s="13" t="n"/>
      <c r="U515" s="13" t="n"/>
      <c r="V515" s="13" t="n"/>
      <c r="W515" s="13" t="n"/>
      <c r="X515" s="13" t="n"/>
      <c r="Y515" s="13" t="n"/>
      <c r="Z515" s="13" t="n"/>
      <c r="AA515" s="13" t="n"/>
      <c r="AB515" s="13" t="n"/>
    </row>
    <row r="516">
      <c r="A516" s="13" t="n"/>
      <c r="B516" s="13" t="n"/>
      <c r="C516" s="12" t="n"/>
      <c r="D516" s="13" t="n"/>
      <c r="E516" s="13" t="n"/>
      <c r="F516" s="13" t="n"/>
      <c r="G516" s="13" t="n"/>
      <c r="H516" s="13" t="n"/>
      <c r="I516" s="13" t="n"/>
      <c r="J516" s="13" t="n"/>
      <c r="K516" s="13" t="n"/>
      <c r="L516" s="13" t="n"/>
      <c r="M516" s="13" t="n"/>
      <c r="N516" s="13" t="n"/>
      <c r="O516" s="13" t="n"/>
      <c r="P516" s="13" t="n"/>
      <c r="Q516" s="13" t="n"/>
      <c r="R516" s="13" t="n"/>
      <c r="S516" s="13" t="n"/>
      <c r="T516" s="13" t="n"/>
      <c r="U516" s="13" t="n"/>
      <c r="V516" s="13" t="n"/>
      <c r="W516" s="13" t="n"/>
      <c r="X516" s="13" t="n"/>
      <c r="Y516" s="13" t="n"/>
      <c r="Z516" s="13" t="n"/>
      <c r="AA516" s="13" t="n"/>
      <c r="AB516" s="13" t="n"/>
    </row>
    <row r="517">
      <c r="A517" s="13" t="n"/>
      <c r="B517" s="13" t="n"/>
      <c r="C517" s="12" t="n"/>
      <c r="D517" s="13" t="n"/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  <c r="P517" s="13" t="n"/>
      <c r="Q517" s="13" t="n"/>
      <c r="R517" s="13" t="n"/>
      <c r="S517" s="13" t="n"/>
      <c r="T517" s="13" t="n"/>
      <c r="U517" s="13" t="n"/>
      <c r="V517" s="13" t="n"/>
      <c r="W517" s="13" t="n"/>
      <c r="X517" s="13" t="n"/>
      <c r="Y517" s="13" t="n"/>
      <c r="Z517" s="13" t="n"/>
      <c r="AA517" s="13" t="n"/>
      <c r="AB517" s="13" t="n"/>
    </row>
    <row r="518">
      <c r="A518" s="13" t="n"/>
      <c r="B518" s="13" t="n"/>
      <c r="C518" s="12" t="n"/>
      <c r="D518" s="13" t="n"/>
      <c r="E518" s="13" t="n"/>
      <c r="F518" s="13" t="n"/>
      <c r="G518" s="13" t="n"/>
      <c r="H518" s="13" t="n"/>
      <c r="I518" s="13" t="n"/>
      <c r="J518" s="13" t="n"/>
      <c r="K518" s="13" t="n"/>
      <c r="L518" s="13" t="n"/>
      <c r="M518" s="13" t="n"/>
      <c r="N518" s="13" t="n"/>
      <c r="O518" s="13" t="n"/>
      <c r="P518" s="13" t="n"/>
      <c r="Q518" s="13" t="n"/>
      <c r="R518" s="13" t="n"/>
      <c r="S518" s="13" t="n"/>
      <c r="T518" s="13" t="n"/>
      <c r="U518" s="13" t="n"/>
      <c r="V518" s="13" t="n"/>
      <c r="W518" s="13" t="n"/>
      <c r="X518" s="13" t="n"/>
      <c r="Y518" s="13" t="n"/>
      <c r="Z518" s="13" t="n"/>
      <c r="AA518" s="13" t="n"/>
      <c r="AB518" s="13" t="n"/>
    </row>
    <row r="519">
      <c r="A519" s="13" t="n"/>
      <c r="B519" s="13" t="n"/>
      <c r="C519" s="12" t="n"/>
      <c r="D519" s="13" t="n"/>
      <c r="E519" s="13" t="n"/>
      <c r="F519" s="13" t="n"/>
      <c r="G519" s="13" t="n"/>
      <c r="H519" s="13" t="n"/>
      <c r="I519" s="13" t="n"/>
      <c r="J519" s="13" t="n"/>
      <c r="K519" s="13" t="n"/>
      <c r="L519" s="13" t="n"/>
      <c r="M519" s="13" t="n"/>
      <c r="N519" s="13" t="n"/>
      <c r="O519" s="13" t="n"/>
      <c r="P519" s="13" t="n"/>
      <c r="Q519" s="13" t="n"/>
      <c r="R519" s="13" t="n"/>
      <c r="S519" s="13" t="n"/>
      <c r="T519" s="13" t="n"/>
      <c r="U519" s="13" t="n"/>
      <c r="V519" s="13" t="n"/>
      <c r="W519" s="13" t="n"/>
      <c r="X519" s="13" t="n"/>
      <c r="Y519" s="13" t="n"/>
      <c r="Z519" s="13" t="n"/>
      <c r="AA519" s="13" t="n"/>
      <c r="AB519" s="13" t="n"/>
    </row>
    <row r="520">
      <c r="A520" s="13" t="n"/>
      <c r="B520" s="13" t="n"/>
      <c r="C520" s="12" t="n"/>
      <c r="D520" s="13" t="n"/>
      <c r="E520" s="13" t="n"/>
      <c r="F520" s="13" t="n"/>
      <c r="G520" s="13" t="n"/>
      <c r="H520" s="13" t="n"/>
      <c r="I520" s="13" t="n"/>
      <c r="J520" s="13" t="n"/>
      <c r="K520" s="13" t="n"/>
      <c r="L520" s="13" t="n"/>
      <c r="M520" s="13" t="n"/>
      <c r="N520" s="13" t="n"/>
      <c r="O520" s="13" t="n"/>
      <c r="P520" s="13" t="n"/>
      <c r="Q520" s="13" t="n"/>
      <c r="R520" s="13" t="n"/>
      <c r="S520" s="13" t="n"/>
      <c r="T520" s="13" t="n"/>
      <c r="U520" s="13" t="n"/>
      <c r="V520" s="13" t="n"/>
      <c r="W520" s="13" t="n"/>
      <c r="X520" s="13" t="n"/>
      <c r="Y520" s="13" t="n"/>
      <c r="Z520" s="13" t="n"/>
      <c r="AA520" s="13" t="n"/>
      <c r="AB520" s="13" t="n"/>
    </row>
    <row r="521">
      <c r="A521" s="13" t="n"/>
      <c r="B521" s="13" t="n"/>
      <c r="C521" s="12" t="n"/>
      <c r="D521" s="13" t="n"/>
      <c r="E521" s="13" t="n"/>
      <c r="F521" s="13" t="n"/>
      <c r="G521" s="13" t="n"/>
      <c r="H521" s="13" t="n"/>
      <c r="I521" s="13" t="n"/>
      <c r="J521" s="13" t="n"/>
      <c r="K521" s="13" t="n"/>
      <c r="L521" s="13" t="n"/>
      <c r="M521" s="13" t="n"/>
      <c r="N521" s="13" t="n"/>
      <c r="O521" s="13" t="n"/>
      <c r="P521" s="13" t="n"/>
      <c r="Q521" s="13" t="n"/>
      <c r="R521" s="13" t="n"/>
      <c r="S521" s="13" t="n"/>
      <c r="T521" s="13" t="n"/>
      <c r="U521" s="13" t="n"/>
      <c r="V521" s="13" t="n"/>
      <c r="W521" s="13" t="n"/>
      <c r="X521" s="13" t="n"/>
      <c r="Y521" s="13" t="n"/>
      <c r="Z521" s="13" t="n"/>
      <c r="AA521" s="13" t="n"/>
      <c r="AB521" s="13" t="n"/>
    </row>
    <row r="522">
      <c r="A522" s="13" t="n"/>
      <c r="B522" s="13" t="n"/>
      <c r="C522" s="12" t="n"/>
      <c r="D522" s="13" t="n"/>
      <c r="E522" s="13" t="n"/>
      <c r="F522" s="13" t="n"/>
      <c r="G522" s="13" t="n"/>
      <c r="H522" s="13" t="n"/>
      <c r="I522" s="13" t="n"/>
      <c r="J522" s="13" t="n"/>
      <c r="K522" s="13" t="n"/>
      <c r="L522" s="13" t="n"/>
      <c r="M522" s="13" t="n"/>
      <c r="N522" s="13" t="n"/>
      <c r="O522" s="13" t="n"/>
      <c r="P522" s="13" t="n"/>
      <c r="Q522" s="13" t="n"/>
      <c r="R522" s="13" t="n"/>
      <c r="S522" s="13" t="n"/>
      <c r="T522" s="13" t="n"/>
      <c r="U522" s="13" t="n"/>
      <c r="V522" s="13" t="n"/>
      <c r="W522" s="13" t="n"/>
      <c r="X522" s="13" t="n"/>
      <c r="Y522" s="13" t="n"/>
      <c r="Z522" s="13" t="n"/>
      <c r="AA522" s="13" t="n"/>
      <c r="AB522" s="13" t="n"/>
    </row>
    <row r="523">
      <c r="A523" s="13" t="n"/>
      <c r="B523" s="13" t="n"/>
      <c r="C523" s="12" t="n"/>
      <c r="D523" s="13" t="n"/>
      <c r="E523" s="13" t="n"/>
      <c r="F523" s="13" t="n"/>
      <c r="G523" s="13" t="n"/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  <c r="Q523" s="13" t="n"/>
      <c r="R523" s="13" t="n"/>
      <c r="S523" s="13" t="n"/>
      <c r="T523" s="13" t="n"/>
      <c r="U523" s="13" t="n"/>
      <c r="V523" s="13" t="n"/>
      <c r="W523" s="13" t="n"/>
      <c r="X523" s="13" t="n"/>
      <c r="Y523" s="13" t="n"/>
      <c r="Z523" s="13" t="n"/>
      <c r="AA523" s="13" t="n"/>
      <c r="AB523" s="13" t="n"/>
    </row>
    <row r="524">
      <c r="A524" s="13" t="n"/>
      <c r="B524" s="13" t="n"/>
      <c r="C524" s="12" t="n"/>
      <c r="D524" s="13" t="n"/>
      <c r="E524" s="13" t="n"/>
      <c r="F524" s="13" t="n"/>
      <c r="G524" s="13" t="n"/>
      <c r="H524" s="13" t="n"/>
      <c r="I524" s="13" t="n"/>
      <c r="J524" s="13" t="n"/>
      <c r="K524" s="13" t="n"/>
      <c r="L524" s="13" t="n"/>
      <c r="M524" s="13" t="n"/>
      <c r="N524" s="13" t="n"/>
      <c r="O524" s="13" t="n"/>
      <c r="P524" s="13" t="n"/>
      <c r="Q524" s="13" t="n"/>
      <c r="R524" s="13" t="n"/>
      <c r="S524" s="13" t="n"/>
      <c r="T524" s="13" t="n"/>
      <c r="U524" s="13" t="n"/>
      <c r="V524" s="13" t="n"/>
      <c r="W524" s="13" t="n"/>
      <c r="X524" s="13" t="n"/>
      <c r="Y524" s="13" t="n"/>
      <c r="Z524" s="13" t="n"/>
      <c r="AA524" s="13" t="n"/>
      <c r="AB524" s="13" t="n"/>
    </row>
    <row r="525">
      <c r="A525" s="13" t="n"/>
      <c r="B525" s="13" t="n"/>
      <c r="C525" s="12" t="n"/>
      <c r="D525" s="13" t="n"/>
      <c r="E525" s="13" t="n"/>
      <c r="F525" s="13" t="n"/>
      <c r="G525" s="13" t="n"/>
      <c r="H525" s="13" t="n"/>
      <c r="I525" s="13" t="n"/>
      <c r="J525" s="13" t="n"/>
      <c r="K525" s="13" t="n"/>
      <c r="L525" s="13" t="n"/>
      <c r="M525" s="13" t="n"/>
      <c r="N525" s="13" t="n"/>
      <c r="O525" s="13" t="n"/>
      <c r="P525" s="13" t="n"/>
      <c r="Q525" s="13" t="n"/>
      <c r="R525" s="13" t="n"/>
      <c r="S525" s="13" t="n"/>
      <c r="T525" s="13" t="n"/>
      <c r="U525" s="13" t="n"/>
      <c r="V525" s="13" t="n"/>
      <c r="W525" s="13" t="n"/>
      <c r="X525" s="13" t="n"/>
      <c r="Y525" s="13" t="n"/>
      <c r="Z525" s="13" t="n"/>
      <c r="AA525" s="13" t="n"/>
      <c r="AB525" s="13" t="n"/>
    </row>
    <row r="526">
      <c r="A526" s="13" t="n"/>
      <c r="B526" s="13" t="n"/>
      <c r="C526" s="12" t="n"/>
      <c r="D526" s="13" t="n"/>
      <c r="E526" s="13" t="n"/>
      <c r="F526" s="13" t="n"/>
      <c r="G526" s="13" t="n"/>
      <c r="H526" s="13" t="n"/>
      <c r="I526" s="13" t="n"/>
      <c r="J526" s="13" t="n"/>
      <c r="K526" s="13" t="n"/>
      <c r="L526" s="13" t="n"/>
      <c r="M526" s="13" t="n"/>
      <c r="N526" s="13" t="n"/>
      <c r="O526" s="13" t="n"/>
      <c r="P526" s="13" t="n"/>
      <c r="Q526" s="13" t="n"/>
      <c r="R526" s="13" t="n"/>
      <c r="S526" s="13" t="n"/>
      <c r="T526" s="13" t="n"/>
      <c r="U526" s="13" t="n"/>
      <c r="V526" s="13" t="n"/>
      <c r="W526" s="13" t="n"/>
      <c r="X526" s="13" t="n"/>
      <c r="Y526" s="13" t="n"/>
      <c r="Z526" s="13" t="n"/>
      <c r="AA526" s="13" t="n"/>
      <c r="AB526" s="13" t="n"/>
    </row>
    <row r="527">
      <c r="A527" s="13" t="n"/>
      <c r="B527" s="13" t="n"/>
      <c r="C527" s="12" t="n"/>
      <c r="D527" s="13" t="n"/>
      <c r="E527" s="13" t="n"/>
      <c r="F527" s="13" t="n"/>
      <c r="G527" s="13" t="n"/>
      <c r="H527" s="13" t="n"/>
      <c r="I527" s="13" t="n"/>
      <c r="J527" s="13" t="n"/>
      <c r="K527" s="13" t="n"/>
      <c r="L527" s="13" t="n"/>
      <c r="M527" s="13" t="n"/>
      <c r="N527" s="13" t="n"/>
      <c r="O527" s="13" t="n"/>
      <c r="P527" s="13" t="n"/>
      <c r="Q527" s="13" t="n"/>
      <c r="R527" s="13" t="n"/>
      <c r="S527" s="13" t="n"/>
      <c r="T527" s="13" t="n"/>
      <c r="U527" s="13" t="n"/>
      <c r="V527" s="13" t="n"/>
      <c r="W527" s="13" t="n"/>
      <c r="X527" s="13" t="n"/>
      <c r="Y527" s="13" t="n"/>
      <c r="Z527" s="13" t="n"/>
      <c r="AA527" s="13" t="n"/>
      <c r="AB527" s="13" t="n"/>
    </row>
    <row r="528">
      <c r="A528" s="13" t="n"/>
      <c r="B528" s="13" t="n"/>
      <c r="C528" s="12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  <c r="M528" s="13" t="n"/>
      <c r="N528" s="13" t="n"/>
      <c r="O528" s="13" t="n"/>
      <c r="P528" s="13" t="n"/>
      <c r="Q528" s="13" t="n"/>
      <c r="R528" s="13" t="n"/>
      <c r="S528" s="13" t="n"/>
      <c r="T528" s="13" t="n"/>
      <c r="U528" s="13" t="n"/>
      <c r="V528" s="13" t="n"/>
      <c r="W528" s="13" t="n"/>
      <c r="X528" s="13" t="n"/>
      <c r="Y528" s="13" t="n"/>
      <c r="Z528" s="13" t="n"/>
      <c r="AA528" s="13" t="n"/>
      <c r="AB528" s="13" t="n"/>
    </row>
    <row r="529">
      <c r="A529" s="13" t="n"/>
      <c r="B529" s="13" t="n"/>
      <c r="C529" s="12" t="n"/>
      <c r="D529" s="13" t="n"/>
      <c r="E529" s="13" t="n"/>
      <c r="F529" s="13" t="n"/>
      <c r="G529" s="13" t="n"/>
      <c r="H529" s="13" t="n"/>
      <c r="I529" s="13" t="n"/>
      <c r="J529" s="13" t="n"/>
      <c r="K529" s="13" t="n"/>
      <c r="L529" s="13" t="n"/>
      <c r="M529" s="13" t="n"/>
      <c r="N529" s="13" t="n"/>
      <c r="O529" s="13" t="n"/>
      <c r="P529" s="13" t="n"/>
      <c r="Q529" s="13" t="n"/>
      <c r="R529" s="13" t="n"/>
      <c r="S529" s="13" t="n"/>
      <c r="T529" s="13" t="n"/>
      <c r="U529" s="13" t="n"/>
      <c r="V529" s="13" t="n"/>
      <c r="W529" s="13" t="n"/>
      <c r="X529" s="13" t="n"/>
      <c r="Y529" s="13" t="n"/>
      <c r="Z529" s="13" t="n"/>
      <c r="AA529" s="13" t="n"/>
      <c r="AB529" s="13" t="n"/>
    </row>
    <row r="530">
      <c r="A530" s="13" t="n"/>
      <c r="B530" s="13" t="n"/>
      <c r="C530" s="12" t="n"/>
      <c r="D530" s="13" t="n"/>
      <c r="E530" s="13" t="n"/>
      <c r="F530" s="13" t="n"/>
      <c r="G530" s="13" t="n"/>
      <c r="H530" s="13" t="n"/>
      <c r="I530" s="13" t="n"/>
      <c r="J530" s="13" t="n"/>
      <c r="K530" s="13" t="n"/>
      <c r="L530" s="13" t="n"/>
      <c r="M530" s="13" t="n"/>
      <c r="N530" s="13" t="n"/>
      <c r="O530" s="13" t="n"/>
      <c r="P530" s="13" t="n"/>
      <c r="Q530" s="13" t="n"/>
      <c r="R530" s="13" t="n"/>
      <c r="S530" s="13" t="n"/>
      <c r="T530" s="13" t="n"/>
      <c r="U530" s="13" t="n"/>
      <c r="V530" s="13" t="n"/>
      <c r="W530" s="13" t="n"/>
      <c r="X530" s="13" t="n"/>
      <c r="Y530" s="13" t="n"/>
      <c r="Z530" s="13" t="n"/>
      <c r="AA530" s="13" t="n"/>
      <c r="AB530" s="13" t="n"/>
    </row>
    <row r="531">
      <c r="A531" s="13" t="n"/>
      <c r="B531" s="13" t="n"/>
      <c r="C531" s="12" t="n"/>
      <c r="D531" s="13" t="n"/>
      <c r="E531" s="13" t="n"/>
      <c r="F531" s="13" t="n"/>
      <c r="G531" s="13" t="n"/>
      <c r="H531" s="13" t="n"/>
      <c r="I531" s="13" t="n"/>
      <c r="J531" s="13" t="n"/>
      <c r="K531" s="13" t="n"/>
      <c r="L531" s="13" t="n"/>
      <c r="M531" s="13" t="n"/>
      <c r="N531" s="13" t="n"/>
      <c r="O531" s="13" t="n"/>
      <c r="P531" s="13" t="n"/>
      <c r="Q531" s="13" t="n"/>
      <c r="R531" s="13" t="n"/>
      <c r="S531" s="13" t="n"/>
      <c r="T531" s="13" t="n"/>
      <c r="U531" s="13" t="n"/>
      <c r="V531" s="13" t="n"/>
      <c r="W531" s="13" t="n"/>
      <c r="X531" s="13" t="n"/>
      <c r="Y531" s="13" t="n"/>
      <c r="Z531" s="13" t="n"/>
      <c r="AA531" s="13" t="n"/>
      <c r="AB531" s="13" t="n"/>
    </row>
    <row r="532">
      <c r="A532" s="13" t="n"/>
      <c r="B532" s="13" t="n"/>
      <c r="C532" s="12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  <c r="O532" s="13" t="n"/>
      <c r="P532" s="13" t="n"/>
      <c r="Q532" s="13" t="n"/>
      <c r="R532" s="13" t="n"/>
      <c r="S532" s="13" t="n"/>
      <c r="T532" s="13" t="n"/>
      <c r="U532" s="13" t="n"/>
      <c r="V532" s="13" t="n"/>
      <c r="W532" s="13" t="n"/>
      <c r="X532" s="13" t="n"/>
      <c r="Y532" s="13" t="n"/>
      <c r="Z532" s="13" t="n"/>
      <c r="AA532" s="13" t="n"/>
      <c r="AB532" s="13" t="n"/>
    </row>
    <row r="533">
      <c r="A533" s="13" t="n"/>
      <c r="B533" s="13" t="n"/>
      <c r="C533" s="12" t="n"/>
      <c r="D533" s="13" t="n"/>
      <c r="E533" s="13" t="n"/>
      <c r="F533" s="13" t="n"/>
      <c r="G533" s="13" t="n"/>
      <c r="H533" s="13" t="n"/>
      <c r="I533" s="13" t="n"/>
      <c r="J533" s="13" t="n"/>
      <c r="K533" s="13" t="n"/>
      <c r="L533" s="13" t="n"/>
      <c r="M533" s="13" t="n"/>
      <c r="N533" s="13" t="n"/>
      <c r="O533" s="13" t="n"/>
      <c r="P533" s="13" t="n"/>
      <c r="Q533" s="13" t="n"/>
      <c r="R533" s="13" t="n"/>
      <c r="S533" s="13" t="n"/>
      <c r="T533" s="13" t="n"/>
      <c r="U533" s="13" t="n"/>
      <c r="V533" s="13" t="n"/>
      <c r="W533" s="13" t="n"/>
      <c r="X533" s="13" t="n"/>
      <c r="Y533" s="13" t="n"/>
      <c r="Z533" s="13" t="n"/>
      <c r="AA533" s="13" t="n"/>
      <c r="AB533" s="13" t="n"/>
    </row>
    <row r="534">
      <c r="A534" s="13" t="n"/>
      <c r="B534" s="13" t="n"/>
      <c r="C534" s="12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  <c r="M534" s="13" t="n"/>
      <c r="N534" s="13" t="n"/>
      <c r="O534" s="13" t="n"/>
      <c r="P534" s="13" t="n"/>
      <c r="Q534" s="13" t="n"/>
      <c r="R534" s="13" t="n"/>
      <c r="S534" s="13" t="n"/>
      <c r="T534" s="13" t="n"/>
      <c r="U534" s="13" t="n"/>
      <c r="V534" s="13" t="n"/>
      <c r="W534" s="13" t="n"/>
      <c r="X534" s="13" t="n"/>
      <c r="Y534" s="13" t="n"/>
      <c r="Z534" s="13" t="n"/>
      <c r="AA534" s="13" t="n"/>
      <c r="AB534" s="13" t="n"/>
    </row>
    <row r="535">
      <c r="A535" s="13" t="n"/>
      <c r="B535" s="13" t="n"/>
      <c r="C535" s="12" t="n"/>
      <c r="D535" s="13" t="n"/>
      <c r="E535" s="13" t="n"/>
      <c r="F535" s="13" t="n"/>
      <c r="G535" s="13" t="n"/>
      <c r="H535" s="13" t="n"/>
      <c r="I535" s="13" t="n"/>
      <c r="J535" s="13" t="n"/>
      <c r="K535" s="13" t="n"/>
      <c r="L535" s="13" t="n"/>
      <c r="M535" s="13" t="n"/>
      <c r="N535" s="13" t="n"/>
      <c r="O535" s="13" t="n"/>
      <c r="P535" s="13" t="n"/>
      <c r="Q535" s="13" t="n"/>
      <c r="R535" s="13" t="n"/>
      <c r="S535" s="13" t="n"/>
      <c r="T535" s="13" t="n"/>
      <c r="U535" s="13" t="n"/>
      <c r="V535" s="13" t="n"/>
      <c r="W535" s="13" t="n"/>
      <c r="X535" s="13" t="n"/>
      <c r="Y535" s="13" t="n"/>
      <c r="Z535" s="13" t="n"/>
      <c r="AA535" s="13" t="n"/>
      <c r="AB535" s="13" t="n"/>
    </row>
    <row r="536">
      <c r="A536" s="13" t="n"/>
      <c r="B536" s="13" t="n"/>
      <c r="C536" s="12" t="n"/>
      <c r="D536" s="13" t="n"/>
      <c r="E536" s="13" t="n"/>
      <c r="F536" s="13" t="n"/>
      <c r="G536" s="13" t="n"/>
      <c r="H536" s="13" t="n"/>
      <c r="I536" s="13" t="n"/>
      <c r="J536" s="13" t="n"/>
      <c r="K536" s="13" t="n"/>
      <c r="L536" s="13" t="n"/>
      <c r="M536" s="13" t="n"/>
      <c r="N536" s="13" t="n"/>
      <c r="O536" s="13" t="n"/>
      <c r="P536" s="13" t="n"/>
      <c r="Q536" s="13" t="n"/>
      <c r="R536" s="13" t="n"/>
      <c r="S536" s="13" t="n"/>
      <c r="T536" s="13" t="n"/>
      <c r="U536" s="13" t="n"/>
      <c r="V536" s="13" t="n"/>
      <c r="W536" s="13" t="n"/>
      <c r="X536" s="13" t="n"/>
      <c r="Y536" s="13" t="n"/>
      <c r="Z536" s="13" t="n"/>
      <c r="AA536" s="13" t="n"/>
      <c r="AB536" s="13" t="n"/>
    </row>
    <row r="537">
      <c r="A537" s="13" t="n"/>
      <c r="B537" s="13" t="n"/>
      <c r="C537" s="12" t="n"/>
      <c r="D537" s="13" t="n"/>
      <c r="E537" s="13" t="n"/>
      <c r="F537" s="13" t="n"/>
      <c r="G537" s="13" t="n"/>
      <c r="H537" s="13" t="n"/>
      <c r="I537" s="13" t="n"/>
      <c r="J537" s="13" t="n"/>
      <c r="K537" s="13" t="n"/>
      <c r="L537" s="13" t="n"/>
      <c r="M537" s="13" t="n"/>
      <c r="N537" s="13" t="n"/>
      <c r="O537" s="13" t="n"/>
      <c r="P537" s="13" t="n"/>
      <c r="Q537" s="13" t="n"/>
      <c r="R537" s="13" t="n"/>
      <c r="S537" s="13" t="n"/>
      <c r="T537" s="13" t="n"/>
      <c r="U537" s="13" t="n"/>
      <c r="V537" s="13" t="n"/>
      <c r="W537" s="13" t="n"/>
      <c r="X537" s="13" t="n"/>
      <c r="Y537" s="13" t="n"/>
      <c r="Z537" s="13" t="n"/>
      <c r="AA537" s="13" t="n"/>
      <c r="AB537" s="13" t="n"/>
    </row>
    <row r="538">
      <c r="A538" s="13" t="n"/>
      <c r="B538" s="13" t="n"/>
      <c r="C538" s="12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  <c r="M538" s="13" t="n"/>
      <c r="N538" s="13" t="n"/>
      <c r="O538" s="13" t="n"/>
      <c r="P538" s="13" t="n"/>
      <c r="Q538" s="13" t="n"/>
      <c r="R538" s="13" t="n"/>
      <c r="S538" s="13" t="n"/>
      <c r="T538" s="13" t="n"/>
      <c r="U538" s="13" t="n"/>
      <c r="V538" s="13" t="n"/>
      <c r="W538" s="13" t="n"/>
      <c r="X538" s="13" t="n"/>
      <c r="Y538" s="13" t="n"/>
      <c r="Z538" s="13" t="n"/>
      <c r="AA538" s="13" t="n"/>
      <c r="AB538" s="13" t="n"/>
    </row>
    <row r="539">
      <c r="A539" s="13" t="n"/>
      <c r="B539" s="13" t="n"/>
      <c r="C539" s="12" t="n"/>
      <c r="D539" s="13" t="n"/>
      <c r="E539" s="13" t="n"/>
      <c r="F539" s="13" t="n"/>
      <c r="G539" s="13" t="n"/>
      <c r="H539" s="13" t="n"/>
      <c r="I539" s="13" t="n"/>
      <c r="J539" s="13" t="n"/>
      <c r="K539" s="13" t="n"/>
      <c r="L539" s="13" t="n"/>
      <c r="M539" s="13" t="n"/>
      <c r="N539" s="13" t="n"/>
      <c r="O539" s="13" t="n"/>
      <c r="P539" s="13" t="n"/>
      <c r="Q539" s="13" t="n"/>
      <c r="R539" s="13" t="n"/>
      <c r="S539" s="13" t="n"/>
      <c r="T539" s="13" t="n"/>
      <c r="U539" s="13" t="n"/>
      <c r="V539" s="13" t="n"/>
      <c r="W539" s="13" t="n"/>
      <c r="X539" s="13" t="n"/>
      <c r="Y539" s="13" t="n"/>
      <c r="Z539" s="13" t="n"/>
      <c r="AA539" s="13" t="n"/>
      <c r="AB539" s="13" t="n"/>
    </row>
    <row r="540">
      <c r="A540" s="13" t="n"/>
      <c r="B540" s="13" t="n"/>
      <c r="C540" s="12" t="n"/>
      <c r="D540" s="13" t="n"/>
      <c r="E540" s="13" t="n"/>
      <c r="F540" s="13" t="n"/>
      <c r="G540" s="13" t="n"/>
      <c r="H540" s="13" t="n"/>
      <c r="I540" s="13" t="n"/>
      <c r="J540" s="13" t="n"/>
      <c r="K540" s="13" t="n"/>
      <c r="L540" s="13" t="n"/>
      <c r="M540" s="13" t="n"/>
      <c r="N540" s="13" t="n"/>
      <c r="O540" s="13" t="n"/>
      <c r="P540" s="13" t="n"/>
      <c r="Q540" s="13" t="n"/>
      <c r="R540" s="13" t="n"/>
      <c r="S540" s="13" t="n"/>
      <c r="T540" s="13" t="n"/>
      <c r="U540" s="13" t="n"/>
      <c r="V540" s="13" t="n"/>
      <c r="W540" s="13" t="n"/>
      <c r="X540" s="13" t="n"/>
      <c r="Y540" s="13" t="n"/>
      <c r="Z540" s="13" t="n"/>
      <c r="AA540" s="13" t="n"/>
      <c r="AB540" s="13" t="n"/>
    </row>
    <row r="541">
      <c r="A541" s="13" t="n"/>
      <c r="B541" s="13" t="n"/>
      <c r="C541" s="12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  <c r="O541" s="13" t="n"/>
      <c r="P541" s="13" t="n"/>
      <c r="Q541" s="13" t="n"/>
      <c r="R541" s="13" t="n"/>
      <c r="S541" s="13" t="n"/>
      <c r="T541" s="13" t="n"/>
      <c r="U541" s="13" t="n"/>
      <c r="V541" s="13" t="n"/>
      <c r="W541" s="13" t="n"/>
      <c r="X541" s="13" t="n"/>
      <c r="Y541" s="13" t="n"/>
      <c r="Z541" s="13" t="n"/>
      <c r="AA541" s="13" t="n"/>
      <c r="AB541" s="13" t="n"/>
    </row>
    <row r="542">
      <c r="A542" s="13" t="n"/>
      <c r="B542" s="13" t="n"/>
      <c r="C542" s="12" t="n"/>
      <c r="D542" s="13" t="n"/>
      <c r="E542" s="13" t="n"/>
      <c r="F542" s="13" t="n"/>
      <c r="G542" s="13" t="n"/>
      <c r="H542" s="13" t="n"/>
      <c r="I542" s="13" t="n"/>
      <c r="J542" s="13" t="n"/>
      <c r="K542" s="13" t="n"/>
      <c r="L542" s="13" t="n"/>
      <c r="M542" s="13" t="n"/>
      <c r="N542" s="13" t="n"/>
      <c r="O542" s="13" t="n"/>
      <c r="P542" s="13" t="n"/>
      <c r="Q542" s="13" t="n"/>
      <c r="R542" s="13" t="n"/>
      <c r="S542" s="13" t="n"/>
      <c r="T542" s="13" t="n"/>
      <c r="U542" s="13" t="n"/>
      <c r="V542" s="13" t="n"/>
      <c r="W542" s="13" t="n"/>
      <c r="X542" s="13" t="n"/>
      <c r="Y542" s="13" t="n"/>
      <c r="Z542" s="13" t="n"/>
      <c r="AA542" s="13" t="n"/>
      <c r="AB542" s="13" t="n"/>
    </row>
    <row r="543">
      <c r="A543" s="13" t="n"/>
      <c r="B543" s="13" t="n"/>
      <c r="C543" s="12" t="n"/>
      <c r="D543" s="13" t="n"/>
      <c r="E543" s="13" t="n"/>
      <c r="F543" s="13" t="n"/>
      <c r="G543" s="13" t="n"/>
      <c r="H543" s="13" t="n"/>
      <c r="I543" s="13" t="n"/>
      <c r="J543" s="13" t="n"/>
      <c r="K543" s="13" t="n"/>
      <c r="L543" s="13" t="n"/>
      <c r="M543" s="13" t="n"/>
      <c r="N543" s="13" t="n"/>
      <c r="O543" s="13" t="n"/>
      <c r="P543" s="13" t="n"/>
      <c r="Q543" s="13" t="n"/>
      <c r="R543" s="13" t="n"/>
      <c r="S543" s="13" t="n"/>
      <c r="T543" s="13" t="n"/>
      <c r="U543" s="13" t="n"/>
      <c r="V543" s="13" t="n"/>
      <c r="W543" s="13" t="n"/>
      <c r="X543" s="13" t="n"/>
      <c r="Y543" s="13" t="n"/>
      <c r="Z543" s="13" t="n"/>
      <c r="AA543" s="13" t="n"/>
      <c r="AB543" s="13" t="n"/>
    </row>
    <row r="544">
      <c r="A544" s="13" t="n"/>
      <c r="B544" s="13" t="n"/>
      <c r="C544" s="12" t="n"/>
      <c r="D544" s="13" t="n"/>
      <c r="E544" s="13" t="n"/>
      <c r="F544" s="13" t="n"/>
      <c r="G544" s="13" t="n"/>
      <c r="H544" s="13" t="n"/>
      <c r="I544" s="13" t="n"/>
      <c r="J544" s="13" t="n"/>
      <c r="K544" s="13" t="n"/>
      <c r="L544" s="13" t="n"/>
      <c r="M544" s="13" t="n"/>
      <c r="N544" s="13" t="n"/>
      <c r="O544" s="13" t="n"/>
      <c r="P544" s="13" t="n"/>
      <c r="Q544" s="13" t="n"/>
      <c r="R544" s="13" t="n"/>
      <c r="S544" s="13" t="n"/>
      <c r="T544" s="13" t="n"/>
      <c r="U544" s="13" t="n"/>
      <c r="V544" s="13" t="n"/>
      <c r="W544" s="13" t="n"/>
      <c r="X544" s="13" t="n"/>
      <c r="Y544" s="13" t="n"/>
      <c r="Z544" s="13" t="n"/>
      <c r="AA544" s="13" t="n"/>
      <c r="AB544" s="13" t="n"/>
    </row>
    <row r="545">
      <c r="A545" s="13" t="n"/>
      <c r="B545" s="13" t="n"/>
      <c r="C545" s="12" t="n"/>
      <c r="D545" s="13" t="n"/>
      <c r="E545" s="13" t="n"/>
      <c r="F545" s="13" t="n"/>
      <c r="G545" s="13" t="n"/>
      <c r="H545" s="13" t="n"/>
      <c r="I545" s="13" t="n"/>
      <c r="J545" s="13" t="n"/>
      <c r="K545" s="13" t="n"/>
      <c r="L545" s="13" t="n"/>
      <c r="M545" s="13" t="n"/>
      <c r="N545" s="13" t="n"/>
      <c r="O545" s="13" t="n"/>
      <c r="P545" s="13" t="n"/>
      <c r="Q545" s="13" t="n"/>
      <c r="R545" s="13" t="n"/>
      <c r="S545" s="13" t="n"/>
      <c r="T545" s="13" t="n"/>
      <c r="U545" s="13" t="n"/>
      <c r="V545" s="13" t="n"/>
      <c r="W545" s="13" t="n"/>
      <c r="X545" s="13" t="n"/>
      <c r="Y545" s="13" t="n"/>
      <c r="Z545" s="13" t="n"/>
      <c r="AA545" s="13" t="n"/>
      <c r="AB545" s="13" t="n"/>
    </row>
    <row r="546">
      <c r="A546" s="13" t="n"/>
      <c r="B546" s="13" t="n"/>
      <c r="C546" s="12" t="n"/>
      <c r="D546" s="13" t="n"/>
      <c r="E546" s="13" t="n"/>
      <c r="F546" s="13" t="n"/>
      <c r="G546" s="13" t="n"/>
      <c r="H546" s="13" t="n"/>
      <c r="I546" s="13" t="n"/>
      <c r="J546" s="13" t="n"/>
      <c r="K546" s="13" t="n"/>
      <c r="L546" s="13" t="n"/>
      <c r="M546" s="13" t="n"/>
      <c r="N546" s="13" t="n"/>
      <c r="O546" s="13" t="n"/>
      <c r="P546" s="13" t="n"/>
      <c r="Q546" s="13" t="n"/>
      <c r="R546" s="13" t="n"/>
      <c r="S546" s="13" t="n"/>
      <c r="T546" s="13" t="n"/>
      <c r="U546" s="13" t="n"/>
      <c r="V546" s="13" t="n"/>
      <c r="W546" s="13" t="n"/>
      <c r="X546" s="13" t="n"/>
      <c r="Y546" s="13" t="n"/>
      <c r="Z546" s="13" t="n"/>
      <c r="AA546" s="13" t="n"/>
      <c r="AB546" s="13" t="n"/>
    </row>
    <row r="547">
      <c r="A547" s="13" t="n"/>
      <c r="B547" s="13" t="n"/>
      <c r="C547" s="12" t="n"/>
      <c r="D547" s="13" t="n"/>
      <c r="E547" s="13" t="n"/>
      <c r="F547" s="13" t="n"/>
      <c r="G547" s="13" t="n"/>
      <c r="H547" s="13" t="n"/>
      <c r="I547" s="13" t="n"/>
      <c r="J547" s="13" t="n"/>
      <c r="K547" s="13" t="n"/>
      <c r="L547" s="13" t="n"/>
      <c r="M547" s="13" t="n"/>
      <c r="N547" s="13" t="n"/>
      <c r="O547" s="13" t="n"/>
      <c r="P547" s="13" t="n"/>
      <c r="Q547" s="13" t="n"/>
      <c r="R547" s="13" t="n"/>
      <c r="S547" s="13" t="n"/>
      <c r="T547" s="13" t="n"/>
      <c r="U547" s="13" t="n"/>
      <c r="V547" s="13" t="n"/>
      <c r="W547" s="13" t="n"/>
      <c r="X547" s="13" t="n"/>
      <c r="Y547" s="13" t="n"/>
      <c r="Z547" s="13" t="n"/>
      <c r="AA547" s="13" t="n"/>
      <c r="AB547" s="13" t="n"/>
    </row>
    <row r="548">
      <c r="A548" s="13" t="n"/>
      <c r="B548" s="13" t="n"/>
      <c r="C548" s="12" t="n"/>
      <c r="D548" s="13" t="n"/>
      <c r="E548" s="13" t="n"/>
      <c r="F548" s="13" t="n"/>
      <c r="G548" s="13" t="n"/>
      <c r="H548" s="13" t="n"/>
      <c r="I548" s="13" t="n"/>
      <c r="J548" s="13" t="n"/>
      <c r="K548" s="13" t="n"/>
      <c r="L548" s="13" t="n"/>
      <c r="M548" s="13" t="n"/>
      <c r="N548" s="13" t="n"/>
      <c r="O548" s="13" t="n"/>
      <c r="P548" s="13" t="n"/>
      <c r="Q548" s="13" t="n"/>
      <c r="R548" s="13" t="n"/>
      <c r="S548" s="13" t="n"/>
      <c r="T548" s="13" t="n"/>
      <c r="U548" s="13" t="n"/>
      <c r="V548" s="13" t="n"/>
      <c r="W548" s="13" t="n"/>
      <c r="X548" s="13" t="n"/>
      <c r="Y548" s="13" t="n"/>
      <c r="Z548" s="13" t="n"/>
      <c r="AA548" s="13" t="n"/>
      <c r="AB548" s="13" t="n"/>
    </row>
    <row r="549">
      <c r="A549" s="13" t="n"/>
      <c r="B549" s="13" t="n"/>
      <c r="C549" s="12" t="n"/>
      <c r="D549" s="13" t="n"/>
      <c r="E549" s="13" t="n"/>
      <c r="F549" s="13" t="n"/>
      <c r="G549" s="13" t="n"/>
      <c r="H549" s="13" t="n"/>
      <c r="I549" s="13" t="n"/>
      <c r="J549" s="13" t="n"/>
      <c r="K549" s="13" t="n"/>
      <c r="L549" s="13" t="n"/>
      <c r="M549" s="13" t="n"/>
      <c r="N549" s="13" t="n"/>
      <c r="O549" s="13" t="n"/>
      <c r="P549" s="13" t="n"/>
      <c r="Q549" s="13" t="n"/>
      <c r="R549" s="13" t="n"/>
      <c r="S549" s="13" t="n"/>
      <c r="T549" s="13" t="n"/>
      <c r="U549" s="13" t="n"/>
      <c r="V549" s="13" t="n"/>
      <c r="W549" s="13" t="n"/>
      <c r="X549" s="13" t="n"/>
      <c r="Y549" s="13" t="n"/>
      <c r="Z549" s="13" t="n"/>
      <c r="AA549" s="13" t="n"/>
      <c r="AB549" s="13" t="n"/>
    </row>
    <row r="550">
      <c r="A550" s="13" t="n"/>
      <c r="B550" s="13" t="n"/>
      <c r="C550" s="12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  <c r="O550" s="13" t="n"/>
      <c r="P550" s="13" t="n"/>
      <c r="Q550" s="13" t="n"/>
      <c r="R550" s="13" t="n"/>
      <c r="S550" s="13" t="n"/>
      <c r="T550" s="13" t="n"/>
      <c r="U550" s="13" t="n"/>
      <c r="V550" s="13" t="n"/>
      <c r="W550" s="13" t="n"/>
      <c r="X550" s="13" t="n"/>
      <c r="Y550" s="13" t="n"/>
      <c r="Z550" s="13" t="n"/>
      <c r="AA550" s="13" t="n"/>
      <c r="AB550" s="13" t="n"/>
    </row>
    <row r="551">
      <c r="A551" s="13" t="n"/>
      <c r="B551" s="13" t="n"/>
      <c r="C551" s="12" t="n"/>
      <c r="D551" s="13" t="n"/>
      <c r="E551" s="13" t="n"/>
      <c r="F551" s="13" t="n"/>
      <c r="G551" s="13" t="n"/>
      <c r="H551" s="13" t="n"/>
      <c r="I551" s="13" t="n"/>
      <c r="J551" s="13" t="n"/>
      <c r="K551" s="13" t="n"/>
      <c r="L551" s="13" t="n"/>
      <c r="M551" s="13" t="n"/>
      <c r="N551" s="13" t="n"/>
      <c r="O551" s="13" t="n"/>
      <c r="P551" s="13" t="n"/>
      <c r="Q551" s="13" t="n"/>
      <c r="R551" s="13" t="n"/>
      <c r="S551" s="13" t="n"/>
      <c r="T551" s="13" t="n"/>
      <c r="U551" s="13" t="n"/>
      <c r="V551" s="13" t="n"/>
      <c r="W551" s="13" t="n"/>
      <c r="X551" s="13" t="n"/>
      <c r="Y551" s="13" t="n"/>
      <c r="Z551" s="13" t="n"/>
      <c r="AA551" s="13" t="n"/>
      <c r="AB551" s="13" t="n"/>
    </row>
    <row r="552">
      <c r="A552" s="13" t="n"/>
      <c r="B552" s="13" t="n"/>
      <c r="C552" s="12" t="n"/>
      <c r="D552" s="13" t="n"/>
      <c r="E552" s="13" t="n"/>
      <c r="F552" s="13" t="n"/>
      <c r="G552" s="13" t="n"/>
      <c r="H552" s="13" t="n"/>
      <c r="I552" s="13" t="n"/>
      <c r="J552" s="13" t="n"/>
      <c r="K552" s="13" t="n"/>
      <c r="L552" s="13" t="n"/>
      <c r="M552" s="13" t="n"/>
      <c r="N552" s="13" t="n"/>
      <c r="O552" s="13" t="n"/>
      <c r="P552" s="13" t="n"/>
      <c r="Q552" s="13" t="n"/>
      <c r="R552" s="13" t="n"/>
      <c r="S552" s="13" t="n"/>
      <c r="T552" s="13" t="n"/>
      <c r="U552" s="13" t="n"/>
      <c r="V552" s="13" t="n"/>
      <c r="W552" s="13" t="n"/>
      <c r="X552" s="13" t="n"/>
      <c r="Y552" s="13" t="n"/>
      <c r="Z552" s="13" t="n"/>
      <c r="AA552" s="13" t="n"/>
      <c r="AB552" s="13" t="n"/>
    </row>
    <row r="553">
      <c r="A553" s="13" t="n"/>
      <c r="B553" s="13" t="n"/>
      <c r="C553" s="12" t="n"/>
      <c r="D553" s="13" t="n"/>
      <c r="E553" s="13" t="n"/>
      <c r="F553" s="13" t="n"/>
      <c r="G553" s="13" t="n"/>
      <c r="H553" s="13" t="n"/>
      <c r="I553" s="13" t="n"/>
      <c r="J553" s="13" t="n"/>
      <c r="K553" s="13" t="n"/>
      <c r="L553" s="13" t="n"/>
      <c r="M553" s="13" t="n"/>
      <c r="N553" s="13" t="n"/>
      <c r="O553" s="13" t="n"/>
      <c r="P553" s="13" t="n"/>
      <c r="Q553" s="13" t="n"/>
      <c r="R553" s="13" t="n"/>
      <c r="S553" s="13" t="n"/>
      <c r="T553" s="13" t="n"/>
      <c r="U553" s="13" t="n"/>
      <c r="V553" s="13" t="n"/>
      <c r="W553" s="13" t="n"/>
      <c r="X553" s="13" t="n"/>
      <c r="Y553" s="13" t="n"/>
      <c r="Z553" s="13" t="n"/>
      <c r="AA553" s="13" t="n"/>
      <c r="AB553" s="13" t="n"/>
    </row>
    <row r="554">
      <c r="A554" s="13" t="n"/>
      <c r="B554" s="13" t="n"/>
      <c r="C554" s="12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  <c r="Q554" s="13" t="n"/>
      <c r="R554" s="13" t="n"/>
      <c r="S554" s="13" t="n"/>
      <c r="T554" s="13" t="n"/>
      <c r="U554" s="13" t="n"/>
      <c r="V554" s="13" t="n"/>
      <c r="W554" s="13" t="n"/>
      <c r="X554" s="13" t="n"/>
      <c r="Y554" s="13" t="n"/>
      <c r="Z554" s="13" t="n"/>
      <c r="AA554" s="13" t="n"/>
      <c r="AB554" s="13" t="n"/>
    </row>
    <row r="555">
      <c r="A555" s="13" t="n"/>
      <c r="B555" s="13" t="n"/>
      <c r="C555" s="12" t="n"/>
      <c r="D555" s="13" t="n"/>
      <c r="E555" s="13" t="n"/>
      <c r="F555" s="13" t="n"/>
      <c r="G555" s="13" t="n"/>
      <c r="H555" s="13" t="n"/>
      <c r="I555" s="13" t="n"/>
      <c r="J555" s="13" t="n"/>
      <c r="K555" s="13" t="n"/>
      <c r="L555" s="13" t="n"/>
      <c r="M555" s="13" t="n"/>
      <c r="N555" s="13" t="n"/>
      <c r="O555" s="13" t="n"/>
      <c r="P555" s="13" t="n"/>
      <c r="Q555" s="13" t="n"/>
      <c r="R555" s="13" t="n"/>
      <c r="S555" s="13" t="n"/>
      <c r="T555" s="13" t="n"/>
      <c r="U555" s="13" t="n"/>
      <c r="V555" s="13" t="n"/>
      <c r="W555" s="13" t="n"/>
      <c r="X555" s="13" t="n"/>
      <c r="Y555" s="13" t="n"/>
      <c r="Z555" s="13" t="n"/>
      <c r="AA555" s="13" t="n"/>
      <c r="AB555" s="13" t="n"/>
    </row>
    <row r="556">
      <c r="A556" s="13" t="n"/>
      <c r="B556" s="13" t="n"/>
      <c r="C556" s="12" t="n"/>
      <c r="D556" s="13" t="n"/>
      <c r="E556" s="13" t="n"/>
      <c r="F556" s="13" t="n"/>
      <c r="G556" s="13" t="n"/>
      <c r="H556" s="13" t="n"/>
      <c r="I556" s="13" t="n"/>
      <c r="J556" s="13" t="n"/>
      <c r="K556" s="13" t="n"/>
      <c r="L556" s="13" t="n"/>
      <c r="M556" s="13" t="n"/>
      <c r="N556" s="13" t="n"/>
      <c r="O556" s="13" t="n"/>
      <c r="P556" s="13" t="n"/>
      <c r="Q556" s="13" t="n"/>
      <c r="R556" s="13" t="n"/>
      <c r="S556" s="13" t="n"/>
      <c r="T556" s="13" t="n"/>
      <c r="U556" s="13" t="n"/>
      <c r="V556" s="13" t="n"/>
      <c r="W556" s="13" t="n"/>
      <c r="X556" s="13" t="n"/>
      <c r="Y556" s="13" t="n"/>
      <c r="Z556" s="13" t="n"/>
      <c r="AA556" s="13" t="n"/>
      <c r="AB556" s="13" t="n"/>
    </row>
    <row r="557">
      <c r="A557" s="13" t="n"/>
      <c r="B557" s="13" t="n"/>
      <c r="C557" s="12" t="n"/>
      <c r="D557" s="13" t="n"/>
      <c r="E557" s="13" t="n"/>
      <c r="F557" s="13" t="n"/>
      <c r="G557" s="13" t="n"/>
      <c r="H557" s="13" t="n"/>
      <c r="I557" s="13" t="n"/>
      <c r="J557" s="13" t="n"/>
      <c r="K557" s="13" t="n"/>
      <c r="L557" s="13" t="n"/>
      <c r="M557" s="13" t="n"/>
      <c r="N557" s="13" t="n"/>
      <c r="O557" s="13" t="n"/>
      <c r="P557" s="13" t="n"/>
      <c r="Q557" s="13" t="n"/>
      <c r="R557" s="13" t="n"/>
      <c r="S557" s="13" t="n"/>
      <c r="T557" s="13" t="n"/>
      <c r="U557" s="13" t="n"/>
      <c r="V557" s="13" t="n"/>
      <c r="W557" s="13" t="n"/>
      <c r="X557" s="13" t="n"/>
      <c r="Y557" s="13" t="n"/>
      <c r="Z557" s="13" t="n"/>
      <c r="AA557" s="13" t="n"/>
      <c r="AB557" s="13" t="n"/>
    </row>
    <row r="558">
      <c r="A558" s="13" t="n"/>
      <c r="B558" s="13" t="n"/>
      <c r="C558" s="12" t="n"/>
      <c r="D558" s="13" t="n"/>
      <c r="E558" s="13" t="n"/>
      <c r="F558" s="13" t="n"/>
      <c r="G558" s="13" t="n"/>
      <c r="H558" s="13" t="n"/>
      <c r="I558" s="13" t="n"/>
      <c r="J558" s="13" t="n"/>
      <c r="K558" s="13" t="n"/>
      <c r="L558" s="13" t="n"/>
      <c r="M558" s="13" t="n"/>
      <c r="N558" s="13" t="n"/>
      <c r="O558" s="13" t="n"/>
      <c r="P558" s="13" t="n"/>
      <c r="Q558" s="13" t="n"/>
      <c r="R558" s="13" t="n"/>
      <c r="S558" s="13" t="n"/>
      <c r="T558" s="13" t="n"/>
      <c r="U558" s="13" t="n"/>
      <c r="V558" s="13" t="n"/>
      <c r="W558" s="13" t="n"/>
      <c r="X558" s="13" t="n"/>
      <c r="Y558" s="13" t="n"/>
      <c r="Z558" s="13" t="n"/>
      <c r="AA558" s="13" t="n"/>
      <c r="AB558" s="13" t="n"/>
    </row>
    <row r="559">
      <c r="A559" s="13" t="n"/>
      <c r="B559" s="13" t="n"/>
      <c r="C559" s="12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  <c r="O559" s="13" t="n"/>
      <c r="P559" s="13" t="n"/>
      <c r="Q559" s="13" t="n"/>
      <c r="R559" s="13" t="n"/>
      <c r="S559" s="13" t="n"/>
      <c r="T559" s="13" t="n"/>
      <c r="U559" s="13" t="n"/>
      <c r="V559" s="13" t="n"/>
      <c r="W559" s="13" t="n"/>
      <c r="X559" s="13" t="n"/>
      <c r="Y559" s="13" t="n"/>
      <c r="Z559" s="13" t="n"/>
      <c r="AA559" s="13" t="n"/>
      <c r="AB559" s="13" t="n"/>
    </row>
    <row r="560">
      <c r="A560" s="13" t="n"/>
      <c r="B560" s="13" t="n"/>
      <c r="C560" s="12" t="n"/>
      <c r="D560" s="13" t="n"/>
      <c r="E560" s="13" t="n"/>
      <c r="F560" s="13" t="n"/>
      <c r="G560" s="13" t="n"/>
      <c r="H560" s="13" t="n"/>
      <c r="I560" s="13" t="n"/>
      <c r="J560" s="13" t="n"/>
      <c r="K560" s="13" t="n"/>
      <c r="L560" s="13" t="n"/>
      <c r="M560" s="13" t="n"/>
      <c r="N560" s="13" t="n"/>
      <c r="O560" s="13" t="n"/>
      <c r="P560" s="13" t="n"/>
      <c r="Q560" s="13" t="n"/>
      <c r="R560" s="13" t="n"/>
      <c r="S560" s="13" t="n"/>
      <c r="T560" s="13" t="n"/>
      <c r="U560" s="13" t="n"/>
      <c r="V560" s="13" t="n"/>
      <c r="W560" s="13" t="n"/>
      <c r="X560" s="13" t="n"/>
      <c r="Y560" s="13" t="n"/>
      <c r="Z560" s="13" t="n"/>
      <c r="AA560" s="13" t="n"/>
      <c r="AB560" s="13" t="n"/>
    </row>
    <row r="561">
      <c r="A561" s="13" t="n"/>
      <c r="B561" s="13" t="n"/>
      <c r="C561" s="12" t="n"/>
      <c r="D561" s="13" t="n"/>
      <c r="E561" s="13" t="n"/>
      <c r="F561" s="13" t="n"/>
      <c r="G561" s="13" t="n"/>
      <c r="H561" s="13" t="n"/>
      <c r="I561" s="13" t="n"/>
      <c r="J561" s="13" t="n"/>
      <c r="K561" s="13" t="n"/>
      <c r="L561" s="13" t="n"/>
      <c r="M561" s="13" t="n"/>
      <c r="N561" s="13" t="n"/>
      <c r="O561" s="13" t="n"/>
      <c r="P561" s="13" t="n"/>
      <c r="Q561" s="13" t="n"/>
      <c r="R561" s="13" t="n"/>
      <c r="S561" s="13" t="n"/>
      <c r="T561" s="13" t="n"/>
      <c r="U561" s="13" t="n"/>
      <c r="V561" s="13" t="n"/>
      <c r="W561" s="13" t="n"/>
      <c r="X561" s="13" t="n"/>
      <c r="Y561" s="13" t="n"/>
      <c r="Z561" s="13" t="n"/>
      <c r="AA561" s="13" t="n"/>
      <c r="AB561" s="13" t="n"/>
    </row>
    <row r="562">
      <c r="A562" s="13" t="n"/>
      <c r="B562" s="13" t="n"/>
      <c r="C562" s="12" t="n"/>
      <c r="D562" s="13" t="n"/>
      <c r="E562" s="13" t="n"/>
      <c r="F562" s="13" t="n"/>
      <c r="G562" s="13" t="n"/>
      <c r="H562" s="13" t="n"/>
      <c r="I562" s="13" t="n"/>
      <c r="J562" s="13" t="n"/>
      <c r="K562" s="13" t="n"/>
      <c r="L562" s="13" t="n"/>
      <c r="M562" s="13" t="n"/>
      <c r="N562" s="13" t="n"/>
      <c r="O562" s="13" t="n"/>
      <c r="P562" s="13" t="n"/>
      <c r="Q562" s="13" t="n"/>
      <c r="R562" s="13" t="n"/>
      <c r="S562" s="13" t="n"/>
      <c r="T562" s="13" t="n"/>
      <c r="U562" s="13" t="n"/>
      <c r="V562" s="13" t="n"/>
      <c r="W562" s="13" t="n"/>
      <c r="X562" s="13" t="n"/>
      <c r="Y562" s="13" t="n"/>
      <c r="Z562" s="13" t="n"/>
      <c r="AA562" s="13" t="n"/>
      <c r="AB562" s="13" t="n"/>
    </row>
    <row r="563">
      <c r="A563" s="13" t="n"/>
      <c r="B563" s="13" t="n"/>
      <c r="C563" s="12" t="n"/>
      <c r="D563" s="13" t="n"/>
      <c r="E563" s="13" t="n"/>
      <c r="F563" s="13" t="n"/>
      <c r="G563" s="13" t="n"/>
      <c r="H563" s="13" t="n"/>
      <c r="I563" s="13" t="n"/>
      <c r="J563" s="13" t="n"/>
      <c r="K563" s="13" t="n"/>
      <c r="L563" s="13" t="n"/>
      <c r="M563" s="13" t="n"/>
      <c r="N563" s="13" t="n"/>
      <c r="O563" s="13" t="n"/>
      <c r="P563" s="13" t="n"/>
      <c r="Q563" s="13" t="n"/>
      <c r="R563" s="13" t="n"/>
      <c r="S563" s="13" t="n"/>
      <c r="T563" s="13" t="n"/>
      <c r="U563" s="13" t="n"/>
      <c r="V563" s="13" t="n"/>
      <c r="W563" s="13" t="n"/>
      <c r="X563" s="13" t="n"/>
      <c r="Y563" s="13" t="n"/>
      <c r="Z563" s="13" t="n"/>
      <c r="AA563" s="13" t="n"/>
      <c r="AB563" s="13" t="n"/>
    </row>
    <row r="564">
      <c r="A564" s="13" t="n"/>
      <c r="B564" s="13" t="n"/>
      <c r="C564" s="12" t="n"/>
      <c r="D564" s="13" t="n"/>
      <c r="E564" s="13" t="n"/>
      <c r="F564" s="13" t="n"/>
      <c r="G564" s="13" t="n"/>
      <c r="H564" s="13" t="n"/>
      <c r="I564" s="13" t="n"/>
      <c r="J564" s="13" t="n"/>
      <c r="K564" s="13" t="n"/>
      <c r="L564" s="13" t="n"/>
      <c r="M564" s="13" t="n"/>
      <c r="N564" s="13" t="n"/>
      <c r="O564" s="13" t="n"/>
      <c r="P564" s="13" t="n"/>
      <c r="Q564" s="13" t="n"/>
      <c r="R564" s="13" t="n"/>
      <c r="S564" s="13" t="n"/>
      <c r="T564" s="13" t="n"/>
      <c r="U564" s="13" t="n"/>
      <c r="V564" s="13" t="n"/>
      <c r="W564" s="13" t="n"/>
      <c r="X564" s="13" t="n"/>
      <c r="Y564" s="13" t="n"/>
      <c r="Z564" s="13" t="n"/>
      <c r="AA564" s="13" t="n"/>
      <c r="AB564" s="13" t="n"/>
    </row>
    <row r="565">
      <c r="A565" s="13" t="n"/>
      <c r="B565" s="13" t="n"/>
      <c r="C565" s="12" t="n"/>
      <c r="D565" s="13" t="n"/>
      <c r="E565" s="13" t="n"/>
      <c r="F565" s="13" t="n"/>
      <c r="G565" s="13" t="n"/>
      <c r="H565" s="13" t="n"/>
      <c r="I565" s="13" t="n"/>
      <c r="J565" s="13" t="n"/>
      <c r="K565" s="13" t="n"/>
      <c r="L565" s="13" t="n"/>
      <c r="M565" s="13" t="n"/>
      <c r="N565" s="13" t="n"/>
      <c r="O565" s="13" t="n"/>
      <c r="P565" s="13" t="n"/>
      <c r="Q565" s="13" t="n"/>
      <c r="R565" s="13" t="n"/>
      <c r="S565" s="13" t="n"/>
      <c r="T565" s="13" t="n"/>
      <c r="U565" s="13" t="n"/>
      <c r="V565" s="13" t="n"/>
      <c r="W565" s="13" t="n"/>
      <c r="X565" s="13" t="n"/>
      <c r="Y565" s="13" t="n"/>
      <c r="Z565" s="13" t="n"/>
      <c r="AA565" s="13" t="n"/>
      <c r="AB565" s="13" t="n"/>
    </row>
    <row r="566">
      <c r="A566" s="13" t="n"/>
      <c r="B566" s="13" t="n"/>
      <c r="C566" s="12" t="n"/>
      <c r="D566" s="13" t="n"/>
      <c r="E566" s="13" t="n"/>
      <c r="F566" s="13" t="n"/>
      <c r="G566" s="13" t="n"/>
      <c r="H566" s="13" t="n"/>
      <c r="I566" s="13" t="n"/>
      <c r="J566" s="13" t="n"/>
      <c r="K566" s="13" t="n"/>
      <c r="L566" s="13" t="n"/>
      <c r="M566" s="13" t="n"/>
      <c r="N566" s="13" t="n"/>
      <c r="O566" s="13" t="n"/>
      <c r="P566" s="13" t="n"/>
      <c r="Q566" s="13" t="n"/>
      <c r="R566" s="13" t="n"/>
      <c r="S566" s="13" t="n"/>
      <c r="T566" s="13" t="n"/>
      <c r="U566" s="13" t="n"/>
      <c r="V566" s="13" t="n"/>
      <c r="W566" s="13" t="n"/>
      <c r="X566" s="13" t="n"/>
      <c r="Y566" s="13" t="n"/>
      <c r="Z566" s="13" t="n"/>
      <c r="AA566" s="13" t="n"/>
      <c r="AB566" s="13" t="n"/>
    </row>
    <row r="567">
      <c r="A567" s="13" t="n"/>
      <c r="B567" s="13" t="n"/>
      <c r="C567" s="12" t="n"/>
      <c r="D567" s="13" t="n"/>
      <c r="E567" s="13" t="n"/>
      <c r="F567" s="13" t="n"/>
      <c r="G567" s="13" t="n"/>
      <c r="H567" s="13" t="n"/>
      <c r="I567" s="13" t="n"/>
      <c r="J567" s="13" t="n"/>
      <c r="K567" s="13" t="n"/>
      <c r="L567" s="13" t="n"/>
      <c r="M567" s="13" t="n"/>
      <c r="N567" s="13" t="n"/>
      <c r="O567" s="13" t="n"/>
      <c r="P567" s="13" t="n"/>
      <c r="Q567" s="13" t="n"/>
      <c r="R567" s="13" t="n"/>
      <c r="S567" s="13" t="n"/>
      <c r="T567" s="13" t="n"/>
      <c r="U567" s="13" t="n"/>
      <c r="V567" s="13" t="n"/>
      <c r="W567" s="13" t="n"/>
      <c r="X567" s="13" t="n"/>
      <c r="Y567" s="13" t="n"/>
      <c r="Z567" s="13" t="n"/>
      <c r="AA567" s="13" t="n"/>
      <c r="AB567" s="13" t="n"/>
    </row>
    <row r="568">
      <c r="A568" s="13" t="n"/>
      <c r="B568" s="13" t="n"/>
      <c r="C568" s="12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  <c r="O568" s="13" t="n"/>
      <c r="P568" s="13" t="n"/>
      <c r="Q568" s="13" t="n"/>
      <c r="R568" s="13" t="n"/>
      <c r="S568" s="13" t="n"/>
      <c r="T568" s="13" t="n"/>
      <c r="U568" s="13" t="n"/>
      <c r="V568" s="13" t="n"/>
      <c r="W568" s="13" t="n"/>
      <c r="X568" s="13" t="n"/>
      <c r="Y568" s="13" t="n"/>
      <c r="Z568" s="13" t="n"/>
      <c r="AA568" s="13" t="n"/>
      <c r="AB568" s="13" t="n"/>
    </row>
    <row r="569">
      <c r="A569" s="13" t="n"/>
      <c r="B569" s="13" t="n"/>
      <c r="C569" s="12" t="n"/>
      <c r="D569" s="13" t="n"/>
      <c r="E569" s="13" t="n"/>
      <c r="F569" s="13" t="n"/>
      <c r="G569" s="13" t="n"/>
      <c r="H569" s="13" t="n"/>
      <c r="I569" s="13" t="n"/>
      <c r="J569" s="13" t="n"/>
      <c r="K569" s="13" t="n"/>
      <c r="L569" s="13" t="n"/>
      <c r="M569" s="13" t="n"/>
      <c r="N569" s="13" t="n"/>
      <c r="O569" s="13" t="n"/>
      <c r="P569" s="13" t="n"/>
      <c r="Q569" s="13" t="n"/>
      <c r="R569" s="13" t="n"/>
      <c r="S569" s="13" t="n"/>
      <c r="T569" s="13" t="n"/>
      <c r="U569" s="13" t="n"/>
      <c r="V569" s="13" t="n"/>
      <c r="W569" s="13" t="n"/>
      <c r="X569" s="13" t="n"/>
      <c r="Y569" s="13" t="n"/>
      <c r="Z569" s="13" t="n"/>
      <c r="AA569" s="13" t="n"/>
      <c r="AB569" s="13" t="n"/>
    </row>
    <row r="570">
      <c r="A570" s="13" t="n"/>
      <c r="B570" s="13" t="n"/>
      <c r="C570" s="12" t="n"/>
      <c r="D570" s="13" t="n"/>
      <c r="E570" s="13" t="n"/>
      <c r="F570" s="13" t="n"/>
      <c r="G570" s="13" t="n"/>
      <c r="H570" s="13" t="n"/>
      <c r="I570" s="13" t="n"/>
      <c r="J570" s="13" t="n"/>
      <c r="K570" s="13" t="n"/>
      <c r="L570" s="13" t="n"/>
      <c r="M570" s="13" t="n"/>
      <c r="N570" s="13" t="n"/>
      <c r="O570" s="13" t="n"/>
      <c r="P570" s="13" t="n"/>
      <c r="Q570" s="13" t="n"/>
      <c r="R570" s="13" t="n"/>
      <c r="S570" s="13" t="n"/>
      <c r="T570" s="13" t="n"/>
      <c r="U570" s="13" t="n"/>
      <c r="V570" s="13" t="n"/>
      <c r="W570" s="13" t="n"/>
      <c r="X570" s="13" t="n"/>
      <c r="Y570" s="13" t="n"/>
      <c r="Z570" s="13" t="n"/>
      <c r="AA570" s="13" t="n"/>
      <c r="AB570" s="13" t="n"/>
    </row>
    <row r="571">
      <c r="A571" s="13" t="n"/>
      <c r="B571" s="13" t="n"/>
      <c r="C571" s="12" t="n"/>
      <c r="D571" s="13" t="n"/>
      <c r="E571" s="13" t="n"/>
      <c r="F571" s="13" t="n"/>
      <c r="G571" s="13" t="n"/>
      <c r="H571" s="13" t="n"/>
      <c r="I571" s="13" t="n"/>
      <c r="J571" s="13" t="n"/>
      <c r="K571" s="13" t="n"/>
      <c r="L571" s="13" t="n"/>
      <c r="M571" s="13" t="n"/>
      <c r="N571" s="13" t="n"/>
      <c r="O571" s="13" t="n"/>
      <c r="P571" s="13" t="n"/>
      <c r="Q571" s="13" t="n"/>
      <c r="R571" s="13" t="n"/>
      <c r="S571" s="13" t="n"/>
      <c r="T571" s="13" t="n"/>
      <c r="U571" s="13" t="n"/>
      <c r="V571" s="13" t="n"/>
      <c r="W571" s="13" t="n"/>
      <c r="X571" s="13" t="n"/>
      <c r="Y571" s="13" t="n"/>
      <c r="Z571" s="13" t="n"/>
      <c r="AA571" s="13" t="n"/>
      <c r="AB571" s="13" t="n"/>
    </row>
    <row r="572">
      <c r="A572" s="13" t="n"/>
      <c r="B572" s="13" t="n"/>
      <c r="C572" s="12" t="n"/>
      <c r="D572" s="13" t="n"/>
      <c r="E572" s="13" t="n"/>
      <c r="F572" s="13" t="n"/>
      <c r="G572" s="13" t="n"/>
      <c r="H572" s="13" t="n"/>
      <c r="I572" s="13" t="n"/>
      <c r="J572" s="13" t="n"/>
      <c r="K572" s="13" t="n"/>
      <c r="L572" s="13" t="n"/>
      <c r="M572" s="13" t="n"/>
      <c r="N572" s="13" t="n"/>
      <c r="O572" s="13" t="n"/>
      <c r="P572" s="13" t="n"/>
      <c r="Q572" s="13" t="n"/>
      <c r="R572" s="13" t="n"/>
      <c r="S572" s="13" t="n"/>
      <c r="T572" s="13" t="n"/>
      <c r="U572" s="13" t="n"/>
      <c r="V572" s="13" t="n"/>
      <c r="W572" s="13" t="n"/>
      <c r="X572" s="13" t="n"/>
      <c r="Y572" s="13" t="n"/>
      <c r="Z572" s="13" t="n"/>
      <c r="AA572" s="13" t="n"/>
      <c r="AB572" s="13" t="n"/>
    </row>
    <row r="573">
      <c r="A573" s="13" t="n"/>
      <c r="B573" s="13" t="n"/>
      <c r="C573" s="12" t="n"/>
      <c r="D573" s="13" t="n"/>
      <c r="E573" s="13" t="n"/>
      <c r="F573" s="13" t="n"/>
      <c r="G573" s="13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  <c r="Q573" s="13" t="n"/>
      <c r="R573" s="13" t="n"/>
      <c r="S573" s="13" t="n"/>
      <c r="T573" s="13" t="n"/>
      <c r="U573" s="13" t="n"/>
      <c r="V573" s="13" t="n"/>
      <c r="W573" s="13" t="n"/>
      <c r="X573" s="13" t="n"/>
      <c r="Y573" s="13" t="n"/>
      <c r="Z573" s="13" t="n"/>
      <c r="AA573" s="13" t="n"/>
      <c r="AB573" s="13" t="n"/>
    </row>
    <row r="574">
      <c r="A574" s="13" t="n"/>
      <c r="B574" s="13" t="n"/>
      <c r="C574" s="12" t="n"/>
      <c r="D574" s="13" t="n"/>
      <c r="E574" s="13" t="n"/>
      <c r="F574" s="13" t="n"/>
      <c r="G574" s="13" t="n"/>
      <c r="H574" s="13" t="n"/>
      <c r="I574" s="13" t="n"/>
      <c r="J574" s="13" t="n"/>
      <c r="K574" s="13" t="n"/>
      <c r="L574" s="13" t="n"/>
      <c r="M574" s="13" t="n"/>
      <c r="N574" s="13" t="n"/>
      <c r="O574" s="13" t="n"/>
      <c r="P574" s="13" t="n"/>
      <c r="Q574" s="13" t="n"/>
      <c r="R574" s="13" t="n"/>
      <c r="S574" s="13" t="n"/>
      <c r="T574" s="13" t="n"/>
      <c r="U574" s="13" t="n"/>
      <c r="V574" s="13" t="n"/>
      <c r="W574" s="13" t="n"/>
      <c r="X574" s="13" t="n"/>
      <c r="Y574" s="13" t="n"/>
      <c r="Z574" s="13" t="n"/>
      <c r="AA574" s="13" t="n"/>
      <c r="AB574" s="13" t="n"/>
    </row>
    <row r="575">
      <c r="A575" s="13" t="n"/>
      <c r="B575" s="13" t="n"/>
      <c r="C575" s="12" t="n"/>
      <c r="D575" s="13" t="n"/>
      <c r="E575" s="13" t="n"/>
      <c r="F575" s="13" t="n"/>
      <c r="G575" s="13" t="n"/>
      <c r="H575" s="13" t="n"/>
      <c r="I575" s="13" t="n"/>
      <c r="J575" s="13" t="n"/>
      <c r="K575" s="13" t="n"/>
      <c r="L575" s="13" t="n"/>
      <c r="M575" s="13" t="n"/>
      <c r="N575" s="13" t="n"/>
      <c r="O575" s="13" t="n"/>
      <c r="P575" s="13" t="n"/>
      <c r="Q575" s="13" t="n"/>
      <c r="R575" s="13" t="n"/>
      <c r="S575" s="13" t="n"/>
      <c r="T575" s="13" t="n"/>
      <c r="U575" s="13" t="n"/>
      <c r="V575" s="13" t="n"/>
      <c r="W575" s="13" t="n"/>
      <c r="X575" s="13" t="n"/>
      <c r="Y575" s="13" t="n"/>
      <c r="Z575" s="13" t="n"/>
      <c r="AA575" s="13" t="n"/>
      <c r="AB575" s="13" t="n"/>
    </row>
    <row r="576">
      <c r="A576" s="13" t="n"/>
      <c r="B576" s="13" t="n"/>
      <c r="C576" s="12" t="n"/>
      <c r="D576" s="13" t="n"/>
      <c r="E576" s="13" t="n"/>
      <c r="F576" s="13" t="n"/>
      <c r="G576" s="13" t="n"/>
      <c r="H576" s="13" t="n"/>
      <c r="I576" s="13" t="n"/>
      <c r="J576" s="13" t="n"/>
      <c r="K576" s="13" t="n"/>
      <c r="L576" s="13" t="n"/>
      <c r="M576" s="13" t="n"/>
      <c r="N576" s="13" t="n"/>
      <c r="O576" s="13" t="n"/>
      <c r="P576" s="13" t="n"/>
      <c r="Q576" s="13" t="n"/>
      <c r="R576" s="13" t="n"/>
      <c r="S576" s="13" t="n"/>
      <c r="T576" s="13" t="n"/>
      <c r="U576" s="13" t="n"/>
      <c r="V576" s="13" t="n"/>
      <c r="W576" s="13" t="n"/>
      <c r="X576" s="13" t="n"/>
      <c r="Y576" s="13" t="n"/>
      <c r="Z576" s="13" t="n"/>
      <c r="AA576" s="13" t="n"/>
      <c r="AB576" s="13" t="n"/>
    </row>
    <row r="577">
      <c r="A577" s="13" t="n"/>
      <c r="B577" s="13" t="n"/>
      <c r="C577" s="12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  <c r="O577" s="13" t="n"/>
      <c r="P577" s="13" t="n"/>
      <c r="Q577" s="13" t="n"/>
      <c r="R577" s="13" t="n"/>
      <c r="S577" s="13" t="n"/>
      <c r="T577" s="13" t="n"/>
      <c r="U577" s="13" t="n"/>
      <c r="V577" s="13" t="n"/>
      <c r="W577" s="13" t="n"/>
      <c r="X577" s="13" t="n"/>
      <c r="Y577" s="13" t="n"/>
      <c r="Z577" s="13" t="n"/>
      <c r="AA577" s="13" t="n"/>
      <c r="AB577" s="13" t="n"/>
    </row>
    <row r="578">
      <c r="A578" s="13" t="n"/>
      <c r="B578" s="13" t="n"/>
      <c r="C578" s="12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  <c r="M578" s="13" t="n"/>
      <c r="N578" s="13" t="n"/>
      <c r="O578" s="13" t="n"/>
      <c r="P578" s="13" t="n"/>
      <c r="Q578" s="13" t="n"/>
      <c r="R578" s="13" t="n"/>
      <c r="S578" s="13" t="n"/>
      <c r="T578" s="13" t="n"/>
      <c r="U578" s="13" t="n"/>
      <c r="V578" s="13" t="n"/>
      <c r="W578" s="13" t="n"/>
      <c r="X578" s="13" t="n"/>
      <c r="Y578" s="13" t="n"/>
      <c r="Z578" s="13" t="n"/>
      <c r="AA578" s="13" t="n"/>
      <c r="AB578" s="13" t="n"/>
    </row>
    <row r="579">
      <c r="A579" s="13" t="n"/>
      <c r="B579" s="13" t="n"/>
      <c r="C579" s="12" t="n"/>
      <c r="D579" s="13" t="n"/>
      <c r="E579" s="13" t="n"/>
      <c r="F579" s="13" t="n"/>
      <c r="G579" s="13" t="n"/>
      <c r="H579" s="13" t="n"/>
      <c r="I579" s="13" t="n"/>
      <c r="J579" s="13" t="n"/>
      <c r="K579" s="13" t="n"/>
      <c r="L579" s="13" t="n"/>
      <c r="M579" s="13" t="n"/>
      <c r="N579" s="13" t="n"/>
      <c r="O579" s="13" t="n"/>
      <c r="P579" s="13" t="n"/>
      <c r="Q579" s="13" t="n"/>
      <c r="R579" s="13" t="n"/>
      <c r="S579" s="13" t="n"/>
      <c r="T579" s="13" t="n"/>
      <c r="U579" s="13" t="n"/>
      <c r="V579" s="13" t="n"/>
      <c r="W579" s="13" t="n"/>
      <c r="X579" s="13" t="n"/>
      <c r="Y579" s="13" t="n"/>
      <c r="Z579" s="13" t="n"/>
      <c r="AA579" s="13" t="n"/>
      <c r="AB579" s="13" t="n"/>
    </row>
    <row r="580">
      <c r="A580" s="13" t="n"/>
      <c r="B580" s="13" t="n"/>
      <c r="C580" s="12" t="n"/>
      <c r="D580" s="13" t="n"/>
      <c r="E580" s="13" t="n"/>
      <c r="F580" s="13" t="n"/>
      <c r="G580" s="13" t="n"/>
      <c r="H580" s="13" t="n"/>
      <c r="I580" s="13" t="n"/>
      <c r="J580" s="13" t="n"/>
      <c r="K580" s="13" t="n"/>
      <c r="L580" s="13" t="n"/>
      <c r="M580" s="13" t="n"/>
      <c r="N580" s="13" t="n"/>
      <c r="O580" s="13" t="n"/>
      <c r="P580" s="13" t="n"/>
      <c r="Q580" s="13" t="n"/>
      <c r="R580" s="13" t="n"/>
      <c r="S580" s="13" t="n"/>
      <c r="T580" s="13" t="n"/>
      <c r="U580" s="13" t="n"/>
      <c r="V580" s="13" t="n"/>
      <c r="W580" s="13" t="n"/>
      <c r="X580" s="13" t="n"/>
      <c r="Y580" s="13" t="n"/>
      <c r="Z580" s="13" t="n"/>
      <c r="AA580" s="13" t="n"/>
      <c r="AB580" s="13" t="n"/>
    </row>
    <row r="581">
      <c r="A581" s="13" t="n"/>
      <c r="B581" s="13" t="n"/>
      <c r="C581" s="12" t="n"/>
      <c r="D581" s="13" t="n"/>
      <c r="E581" s="13" t="n"/>
      <c r="F581" s="13" t="n"/>
      <c r="G581" s="13" t="n"/>
      <c r="H581" s="13" t="n"/>
      <c r="I581" s="13" t="n"/>
      <c r="J581" s="13" t="n"/>
      <c r="K581" s="13" t="n"/>
      <c r="L581" s="13" t="n"/>
      <c r="M581" s="13" t="n"/>
      <c r="N581" s="13" t="n"/>
      <c r="O581" s="13" t="n"/>
      <c r="P581" s="13" t="n"/>
      <c r="Q581" s="13" t="n"/>
      <c r="R581" s="13" t="n"/>
      <c r="S581" s="13" t="n"/>
      <c r="T581" s="13" t="n"/>
      <c r="U581" s="13" t="n"/>
      <c r="V581" s="13" t="n"/>
      <c r="W581" s="13" t="n"/>
      <c r="X581" s="13" t="n"/>
      <c r="Y581" s="13" t="n"/>
      <c r="Z581" s="13" t="n"/>
      <c r="AA581" s="13" t="n"/>
      <c r="AB581" s="13" t="n"/>
    </row>
    <row r="582">
      <c r="A582" s="13" t="n"/>
      <c r="B582" s="13" t="n"/>
      <c r="C582" s="12" t="n"/>
      <c r="D582" s="13" t="n"/>
      <c r="E582" s="13" t="n"/>
      <c r="F582" s="13" t="n"/>
      <c r="G582" s="13" t="n"/>
      <c r="H582" s="13" t="n"/>
      <c r="I582" s="13" t="n"/>
      <c r="J582" s="13" t="n"/>
      <c r="K582" s="13" t="n"/>
      <c r="L582" s="13" t="n"/>
      <c r="M582" s="13" t="n"/>
      <c r="N582" s="13" t="n"/>
      <c r="O582" s="13" t="n"/>
      <c r="P582" s="13" t="n"/>
      <c r="Q582" s="13" t="n"/>
      <c r="R582" s="13" t="n"/>
      <c r="S582" s="13" t="n"/>
      <c r="T582" s="13" t="n"/>
      <c r="U582" s="13" t="n"/>
      <c r="V582" s="13" t="n"/>
      <c r="W582" s="13" t="n"/>
      <c r="X582" s="13" t="n"/>
      <c r="Y582" s="13" t="n"/>
      <c r="Z582" s="13" t="n"/>
      <c r="AA582" s="13" t="n"/>
      <c r="AB582" s="13" t="n"/>
    </row>
    <row r="583">
      <c r="A583" s="13" t="n"/>
      <c r="B583" s="13" t="n"/>
      <c r="C583" s="12" t="n"/>
      <c r="D583" s="13" t="n"/>
      <c r="E583" s="13" t="n"/>
      <c r="F583" s="13" t="n"/>
      <c r="G583" s="13" t="n"/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/>
      <c r="Q583" s="13" t="n"/>
      <c r="R583" s="13" t="n"/>
      <c r="S583" s="13" t="n"/>
      <c r="T583" s="13" t="n"/>
      <c r="U583" s="13" t="n"/>
      <c r="V583" s="13" t="n"/>
      <c r="W583" s="13" t="n"/>
      <c r="X583" s="13" t="n"/>
      <c r="Y583" s="13" t="n"/>
      <c r="Z583" s="13" t="n"/>
      <c r="AA583" s="13" t="n"/>
      <c r="AB583" s="13" t="n"/>
    </row>
    <row r="584">
      <c r="A584" s="13" t="n"/>
      <c r="B584" s="13" t="n"/>
      <c r="C584" s="12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3" t="n"/>
      <c r="M584" s="13" t="n"/>
      <c r="N584" s="13" t="n"/>
      <c r="O584" s="13" t="n"/>
      <c r="P584" s="13" t="n"/>
      <c r="Q584" s="13" t="n"/>
      <c r="R584" s="13" t="n"/>
      <c r="S584" s="13" t="n"/>
      <c r="T584" s="13" t="n"/>
      <c r="U584" s="13" t="n"/>
      <c r="V584" s="13" t="n"/>
      <c r="W584" s="13" t="n"/>
      <c r="X584" s="13" t="n"/>
      <c r="Y584" s="13" t="n"/>
      <c r="Z584" s="13" t="n"/>
      <c r="AA584" s="13" t="n"/>
      <c r="AB584" s="13" t="n"/>
    </row>
    <row r="585">
      <c r="A585" s="13" t="n"/>
      <c r="B585" s="13" t="n"/>
      <c r="C585" s="12" t="n"/>
      <c r="D585" s="13" t="n"/>
      <c r="E585" s="13" t="n"/>
      <c r="F585" s="13" t="n"/>
      <c r="G585" s="13" t="n"/>
      <c r="H585" s="13" t="n"/>
      <c r="I585" s="13" t="n"/>
      <c r="J585" s="13" t="n"/>
      <c r="K585" s="13" t="n"/>
      <c r="L585" s="13" t="n"/>
      <c r="M585" s="13" t="n"/>
      <c r="N585" s="13" t="n"/>
      <c r="O585" s="13" t="n"/>
      <c r="P585" s="13" t="n"/>
      <c r="Q585" s="13" t="n"/>
      <c r="R585" s="13" t="n"/>
      <c r="S585" s="13" t="n"/>
      <c r="T585" s="13" t="n"/>
      <c r="U585" s="13" t="n"/>
      <c r="V585" s="13" t="n"/>
      <c r="W585" s="13" t="n"/>
      <c r="X585" s="13" t="n"/>
      <c r="Y585" s="13" t="n"/>
      <c r="Z585" s="13" t="n"/>
      <c r="AA585" s="13" t="n"/>
      <c r="AB585" s="13" t="n"/>
    </row>
    <row r="586">
      <c r="A586" s="13" t="n"/>
      <c r="B586" s="13" t="n"/>
      <c r="C586" s="12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  <c r="O586" s="13" t="n"/>
      <c r="P586" s="13" t="n"/>
      <c r="Q586" s="13" t="n"/>
      <c r="R586" s="13" t="n"/>
      <c r="S586" s="13" t="n"/>
      <c r="T586" s="13" t="n"/>
      <c r="U586" s="13" t="n"/>
      <c r="V586" s="13" t="n"/>
      <c r="W586" s="13" t="n"/>
      <c r="X586" s="13" t="n"/>
      <c r="Y586" s="13" t="n"/>
      <c r="Z586" s="13" t="n"/>
      <c r="AA586" s="13" t="n"/>
      <c r="AB586" s="13" t="n"/>
    </row>
    <row r="587">
      <c r="A587" s="13" t="n"/>
      <c r="B587" s="13" t="n"/>
      <c r="C587" s="12" t="n"/>
      <c r="D587" s="13" t="n"/>
      <c r="E587" s="13" t="n"/>
      <c r="F587" s="13" t="n"/>
      <c r="G587" s="13" t="n"/>
      <c r="H587" s="13" t="n"/>
      <c r="I587" s="13" t="n"/>
      <c r="J587" s="13" t="n"/>
      <c r="K587" s="13" t="n"/>
      <c r="L587" s="13" t="n"/>
      <c r="M587" s="13" t="n"/>
      <c r="N587" s="13" t="n"/>
      <c r="O587" s="13" t="n"/>
      <c r="P587" s="13" t="n"/>
      <c r="Q587" s="13" t="n"/>
      <c r="R587" s="13" t="n"/>
      <c r="S587" s="13" t="n"/>
      <c r="T587" s="13" t="n"/>
      <c r="U587" s="13" t="n"/>
      <c r="V587" s="13" t="n"/>
      <c r="W587" s="13" t="n"/>
      <c r="X587" s="13" t="n"/>
      <c r="Y587" s="13" t="n"/>
      <c r="Z587" s="13" t="n"/>
      <c r="AA587" s="13" t="n"/>
      <c r="AB587" s="13" t="n"/>
    </row>
    <row r="588">
      <c r="A588" s="13" t="n"/>
      <c r="B588" s="13" t="n"/>
      <c r="C588" s="12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3" t="n"/>
      <c r="M588" s="13" t="n"/>
      <c r="N588" s="13" t="n"/>
      <c r="O588" s="13" t="n"/>
      <c r="P588" s="13" t="n"/>
      <c r="Q588" s="13" t="n"/>
      <c r="R588" s="13" t="n"/>
      <c r="S588" s="13" t="n"/>
      <c r="T588" s="13" t="n"/>
      <c r="U588" s="13" t="n"/>
      <c r="V588" s="13" t="n"/>
      <c r="W588" s="13" t="n"/>
      <c r="X588" s="13" t="n"/>
      <c r="Y588" s="13" t="n"/>
      <c r="Z588" s="13" t="n"/>
      <c r="AA588" s="13" t="n"/>
      <c r="AB588" s="13" t="n"/>
    </row>
    <row r="589">
      <c r="A589" s="13" t="n"/>
      <c r="B589" s="13" t="n"/>
      <c r="C589" s="12" t="n"/>
      <c r="D589" s="13" t="n"/>
      <c r="E589" s="13" t="n"/>
      <c r="F589" s="13" t="n"/>
      <c r="G589" s="13" t="n"/>
      <c r="H589" s="13" t="n"/>
      <c r="I589" s="13" t="n"/>
      <c r="J589" s="13" t="n"/>
      <c r="K589" s="13" t="n"/>
      <c r="L589" s="13" t="n"/>
      <c r="M589" s="13" t="n"/>
      <c r="N589" s="13" t="n"/>
      <c r="O589" s="13" t="n"/>
      <c r="P589" s="13" t="n"/>
      <c r="Q589" s="13" t="n"/>
      <c r="R589" s="13" t="n"/>
      <c r="S589" s="13" t="n"/>
      <c r="T589" s="13" t="n"/>
      <c r="U589" s="13" t="n"/>
      <c r="V589" s="13" t="n"/>
      <c r="W589" s="13" t="n"/>
      <c r="X589" s="13" t="n"/>
      <c r="Y589" s="13" t="n"/>
      <c r="Z589" s="13" t="n"/>
      <c r="AA589" s="13" t="n"/>
      <c r="AB589" s="13" t="n"/>
    </row>
    <row r="590">
      <c r="A590" s="13" t="n"/>
      <c r="B590" s="13" t="n"/>
      <c r="C590" s="12" t="n"/>
      <c r="D590" s="13" t="n"/>
      <c r="E590" s="13" t="n"/>
      <c r="F590" s="13" t="n"/>
      <c r="G590" s="13" t="n"/>
      <c r="H590" s="13" t="n"/>
      <c r="I590" s="13" t="n"/>
      <c r="J590" s="13" t="n"/>
      <c r="K590" s="13" t="n"/>
      <c r="L590" s="13" t="n"/>
      <c r="M590" s="13" t="n"/>
      <c r="N590" s="13" t="n"/>
      <c r="O590" s="13" t="n"/>
      <c r="P590" s="13" t="n"/>
      <c r="Q590" s="13" t="n"/>
      <c r="R590" s="13" t="n"/>
      <c r="S590" s="13" t="n"/>
      <c r="T590" s="13" t="n"/>
      <c r="U590" s="13" t="n"/>
      <c r="V590" s="13" t="n"/>
      <c r="W590" s="13" t="n"/>
      <c r="X590" s="13" t="n"/>
      <c r="Y590" s="13" t="n"/>
      <c r="Z590" s="13" t="n"/>
      <c r="AA590" s="13" t="n"/>
      <c r="AB590" s="13" t="n"/>
    </row>
    <row r="591">
      <c r="A591" s="13" t="n"/>
      <c r="B591" s="13" t="n"/>
      <c r="C591" s="12" t="n"/>
      <c r="D591" s="13" t="n"/>
      <c r="E591" s="13" t="n"/>
      <c r="F591" s="13" t="n"/>
      <c r="G591" s="13" t="n"/>
      <c r="H591" s="13" t="n"/>
      <c r="I591" s="13" t="n"/>
      <c r="J591" s="13" t="n"/>
      <c r="K591" s="13" t="n"/>
      <c r="L591" s="13" t="n"/>
      <c r="M591" s="13" t="n"/>
      <c r="N591" s="13" t="n"/>
      <c r="O591" s="13" t="n"/>
      <c r="P591" s="13" t="n"/>
      <c r="Q591" s="13" t="n"/>
      <c r="R591" s="13" t="n"/>
      <c r="S591" s="13" t="n"/>
      <c r="T591" s="13" t="n"/>
      <c r="U591" s="13" t="n"/>
      <c r="V591" s="13" t="n"/>
      <c r="W591" s="13" t="n"/>
      <c r="X591" s="13" t="n"/>
      <c r="Y591" s="13" t="n"/>
      <c r="Z591" s="13" t="n"/>
      <c r="AA591" s="13" t="n"/>
      <c r="AB591" s="13" t="n"/>
    </row>
    <row r="592">
      <c r="A592" s="13" t="n"/>
      <c r="B592" s="13" t="n"/>
      <c r="C592" s="12" t="n"/>
      <c r="D592" s="13" t="n"/>
      <c r="E592" s="13" t="n"/>
      <c r="F592" s="13" t="n"/>
      <c r="G592" s="13" t="n"/>
      <c r="H592" s="13" t="n"/>
      <c r="I592" s="13" t="n"/>
      <c r="J592" s="13" t="n"/>
      <c r="K592" s="13" t="n"/>
      <c r="L592" s="13" t="n"/>
      <c r="M592" s="13" t="n"/>
      <c r="N592" s="13" t="n"/>
      <c r="O592" s="13" t="n"/>
      <c r="P592" s="13" t="n"/>
      <c r="Q592" s="13" t="n"/>
      <c r="R592" s="13" t="n"/>
      <c r="S592" s="13" t="n"/>
      <c r="T592" s="13" t="n"/>
      <c r="U592" s="13" t="n"/>
      <c r="V592" s="13" t="n"/>
      <c r="W592" s="13" t="n"/>
      <c r="X592" s="13" t="n"/>
      <c r="Y592" s="13" t="n"/>
      <c r="Z592" s="13" t="n"/>
      <c r="AA592" s="13" t="n"/>
      <c r="AB592" s="13" t="n"/>
    </row>
    <row r="593">
      <c r="A593" s="13" t="n"/>
      <c r="B593" s="13" t="n"/>
      <c r="C593" s="12" t="n"/>
      <c r="D593" s="13" t="n"/>
      <c r="E593" s="13" t="n"/>
      <c r="F593" s="13" t="n"/>
      <c r="G593" s="13" t="n"/>
      <c r="H593" s="13" t="n"/>
      <c r="I593" s="13" t="n"/>
      <c r="J593" s="13" t="n"/>
      <c r="K593" s="13" t="n"/>
      <c r="L593" s="13" t="n"/>
      <c r="M593" s="13" t="n"/>
      <c r="N593" s="13" t="n"/>
      <c r="O593" s="13" t="n"/>
      <c r="P593" s="13" t="n"/>
      <c r="Q593" s="13" t="n"/>
      <c r="R593" s="13" t="n"/>
      <c r="S593" s="13" t="n"/>
      <c r="T593" s="13" t="n"/>
      <c r="U593" s="13" t="n"/>
      <c r="V593" s="13" t="n"/>
      <c r="W593" s="13" t="n"/>
      <c r="X593" s="13" t="n"/>
      <c r="Y593" s="13" t="n"/>
      <c r="Z593" s="13" t="n"/>
      <c r="AA593" s="13" t="n"/>
      <c r="AB593" s="13" t="n"/>
    </row>
    <row r="594">
      <c r="A594" s="13" t="n"/>
      <c r="B594" s="13" t="n"/>
      <c r="C594" s="12" t="n"/>
      <c r="D594" s="13" t="n"/>
      <c r="E594" s="13" t="n"/>
      <c r="F594" s="13" t="n"/>
      <c r="G594" s="13" t="n"/>
      <c r="H594" s="13" t="n"/>
      <c r="I594" s="13" t="n"/>
      <c r="J594" s="13" t="n"/>
      <c r="K594" s="13" t="n"/>
      <c r="L594" s="13" t="n"/>
      <c r="M594" s="13" t="n"/>
      <c r="N594" s="13" t="n"/>
      <c r="O594" s="13" t="n"/>
      <c r="P594" s="13" t="n"/>
      <c r="Q594" s="13" t="n"/>
      <c r="R594" s="13" t="n"/>
      <c r="S594" s="13" t="n"/>
      <c r="T594" s="13" t="n"/>
      <c r="U594" s="13" t="n"/>
      <c r="V594" s="13" t="n"/>
      <c r="W594" s="13" t="n"/>
      <c r="X594" s="13" t="n"/>
      <c r="Y594" s="13" t="n"/>
      <c r="Z594" s="13" t="n"/>
      <c r="AA594" s="13" t="n"/>
      <c r="AB594" s="13" t="n"/>
    </row>
    <row r="595">
      <c r="A595" s="13" t="n"/>
      <c r="B595" s="13" t="n"/>
      <c r="C595" s="12" t="n"/>
      <c r="D595" s="13" t="n"/>
      <c r="E595" s="13" t="n"/>
      <c r="F595" s="13" t="n"/>
      <c r="G595" s="13" t="n"/>
      <c r="H595" s="13" t="n"/>
      <c r="I595" s="13" t="n"/>
      <c r="J595" s="13" t="n"/>
      <c r="K595" s="13" t="n"/>
      <c r="L595" s="13" t="n"/>
      <c r="M595" s="13" t="n"/>
      <c r="N595" s="13" t="n"/>
      <c r="O595" s="13" t="n"/>
      <c r="P595" s="13" t="n"/>
      <c r="Q595" s="13" t="n"/>
      <c r="R595" s="13" t="n"/>
      <c r="S595" s="13" t="n"/>
      <c r="T595" s="13" t="n"/>
      <c r="U595" s="13" t="n"/>
      <c r="V595" s="13" t="n"/>
      <c r="W595" s="13" t="n"/>
      <c r="X595" s="13" t="n"/>
      <c r="Y595" s="13" t="n"/>
      <c r="Z595" s="13" t="n"/>
      <c r="AA595" s="13" t="n"/>
      <c r="AB595" s="13" t="n"/>
    </row>
    <row r="596">
      <c r="A596" s="13" t="n"/>
      <c r="B596" s="13" t="n"/>
      <c r="C596" s="12" t="n"/>
      <c r="D596" s="13" t="n"/>
      <c r="E596" s="13" t="n"/>
      <c r="F596" s="13" t="n"/>
      <c r="G596" s="13" t="n"/>
      <c r="H596" s="13" t="n"/>
      <c r="I596" s="13" t="n"/>
      <c r="J596" s="13" t="n"/>
      <c r="K596" s="13" t="n"/>
      <c r="L596" s="13" t="n"/>
      <c r="M596" s="13" t="n"/>
      <c r="N596" s="13" t="n"/>
      <c r="O596" s="13" t="n"/>
      <c r="P596" s="13" t="n"/>
      <c r="Q596" s="13" t="n"/>
      <c r="R596" s="13" t="n"/>
      <c r="S596" s="13" t="n"/>
      <c r="T596" s="13" t="n"/>
      <c r="U596" s="13" t="n"/>
      <c r="V596" s="13" t="n"/>
      <c r="W596" s="13" t="n"/>
      <c r="X596" s="13" t="n"/>
      <c r="Y596" s="13" t="n"/>
      <c r="Z596" s="13" t="n"/>
      <c r="AA596" s="13" t="n"/>
      <c r="AB596" s="13" t="n"/>
    </row>
    <row r="597">
      <c r="A597" s="13" t="n"/>
      <c r="B597" s="13" t="n"/>
      <c r="C597" s="12" t="n"/>
      <c r="D597" s="13" t="n"/>
      <c r="E597" s="13" t="n"/>
      <c r="F597" s="13" t="n"/>
      <c r="G597" s="13" t="n"/>
      <c r="H597" s="13" t="n"/>
      <c r="I597" s="13" t="n"/>
      <c r="J597" s="13" t="n"/>
      <c r="K597" s="13" t="n"/>
      <c r="L597" s="13" t="n"/>
      <c r="M597" s="13" t="n"/>
      <c r="N597" s="13" t="n"/>
      <c r="O597" s="13" t="n"/>
      <c r="P597" s="13" t="n"/>
      <c r="Q597" s="13" t="n"/>
      <c r="R597" s="13" t="n"/>
      <c r="S597" s="13" t="n"/>
      <c r="T597" s="13" t="n"/>
      <c r="U597" s="13" t="n"/>
      <c r="V597" s="13" t="n"/>
      <c r="W597" s="13" t="n"/>
      <c r="X597" s="13" t="n"/>
      <c r="Y597" s="13" t="n"/>
      <c r="Z597" s="13" t="n"/>
      <c r="AA597" s="13" t="n"/>
      <c r="AB597" s="13" t="n"/>
    </row>
    <row r="598">
      <c r="A598" s="13" t="n"/>
      <c r="B598" s="13" t="n"/>
      <c r="C598" s="12" t="n"/>
      <c r="D598" s="13" t="n"/>
      <c r="E598" s="13" t="n"/>
      <c r="F598" s="13" t="n"/>
      <c r="G598" s="13" t="n"/>
      <c r="H598" s="13" t="n"/>
      <c r="I598" s="13" t="n"/>
      <c r="J598" s="13" t="n"/>
      <c r="K598" s="13" t="n"/>
      <c r="L598" s="13" t="n"/>
      <c r="M598" s="13" t="n"/>
      <c r="N598" s="13" t="n"/>
      <c r="O598" s="13" t="n"/>
      <c r="P598" s="13" t="n"/>
      <c r="Q598" s="13" t="n"/>
      <c r="R598" s="13" t="n"/>
      <c r="S598" s="13" t="n"/>
      <c r="T598" s="13" t="n"/>
      <c r="U598" s="13" t="n"/>
      <c r="V598" s="13" t="n"/>
      <c r="W598" s="13" t="n"/>
      <c r="X598" s="13" t="n"/>
      <c r="Y598" s="13" t="n"/>
      <c r="Z598" s="13" t="n"/>
      <c r="AA598" s="13" t="n"/>
      <c r="AB598" s="13" t="n"/>
    </row>
    <row r="599">
      <c r="A599" s="13" t="n"/>
      <c r="B599" s="13" t="n"/>
      <c r="C599" s="12" t="n"/>
      <c r="D599" s="13" t="n"/>
      <c r="E599" s="13" t="n"/>
      <c r="F599" s="13" t="n"/>
      <c r="G599" s="13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  <c r="Q599" s="13" t="n"/>
      <c r="R599" s="13" t="n"/>
      <c r="S599" s="13" t="n"/>
      <c r="T599" s="13" t="n"/>
      <c r="U599" s="13" t="n"/>
      <c r="V599" s="13" t="n"/>
      <c r="W599" s="13" t="n"/>
      <c r="X599" s="13" t="n"/>
      <c r="Y599" s="13" t="n"/>
      <c r="Z599" s="13" t="n"/>
      <c r="AA599" s="13" t="n"/>
      <c r="AB599" s="13" t="n"/>
    </row>
    <row r="600">
      <c r="A600" s="13" t="n"/>
      <c r="B600" s="13" t="n"/>
      <c r="C600" s="12" t="n"/>
      <c r="D600" s="13" t="n"/>
      <c r="E600" s="13" t="n"/>
      <c r="F600" s="13" t="n"/>
      <c r="G600" s="13" t="n"/>
      <c r="H600" s="13" t="n"/>
      <c r="I600" s="13" t="n"/>
      <c r="J600" s="13" t="n"/>
      <c r="K600" s="13" t="n"/>
      <c r="L600" s="13" t="n"/>
      <c r="M600" s="13" t="n"/>
      <c r="N600" s="13" t="n"/>
      <c r="O600" s="13" t="n"/>
      <c r="P600" s="13" t="n"/>
      <c r="Q600" s="13" t="n"/>
      <c r="R600" s="13" t="n"/>
      <c r="S600" s="13" t="n"/>
      <c r="T600" s="13" t="n"/>
      <c r="U600" s="13" t="n"/>
      <c r="V600" s="13" t="n"/>
      <c r="W600" s="13" t="n"/>
      <c r="X600" s="13" t="n"/>
      <c r="Y600" s="13" t="n"/>
      <c r="Z600" s="13" t="n"/>
      <c r="AA600" s="13" t="n"/>
      <c r="AB600" s="13" t="n"/>
    </row>
    <row r="601">
      <c r="A601" s="13" t="n"/>
      <c r="B601" s="13" t="n"/>
      <c r="C601" s="12" t="n"/>
      <c r="D601" s="13" t="n"/>
      <c r="E601" s="13" t="n"/>
      <c r="F601" s="13" t="n"/>
      <c r="G601" s="13" t="n"/>
      <c r="H601" s="13" t="n"/>
      <c r="I601" s="13" t="n"/>
      <c r="J601" s="13" t="n"/>
      <c r="K601" s="13" t="n"/>
      <c r="L601" s="13" t="n"/>
      <c r="M601" s="13" t="n"/>
      <c r="N601" s="13" t="n"/>
      <c r="O601" s="13" t="n"/>
      <c r="P601" s="13" t="n"/>
      <c r="Q601" s="13" t="n"/>
      <c r="R601" s="13" t="n"/>
      <c r="S601" s="13" t="n"/>
      <c r="T601" s="13" t="n"/>
      <c r="U601" s="13" t="n"/>
      <c r="V601" s="13" t="n"/>
      <c r="W601" s="13" t="n"/>
      <c r="X601" s="13" t="n"/>
      <c r="Y601" s="13" t="n"/>
      <c r="Z601" s="13" t="n"/>
      <c r="AA601" s="13" t="n"/>
      <c r="AB601" s="13" t="n"/>
    </row>
    <row r="602">
      <c r="A602" s="13" t="n"/>
      <c r="B602" s="13" t="n"/>
      <c r="C602" s="12" t="n"/>
      <c r="D602" s="13" t="n"/>
      <c r="E602" s="13" t="n"/>
      <c r="F602" s="13" t="n"/>
      <c r="G602" s="13" t="n"/>
      <c r="H602" s="13" t="n"/>
      <c r="I602" s="13" t="n"/>
      <c r="J602" s="13" t="n"/>
      <c r="K602" s="13" t="n"/>
      <c r="L602" s="13" t="n"/>
      <c r="M602" s="13" t="n"/>
      <c r="N602" s="13" t="n"/>
      <c r="O602" s="13" t="n"/>
      <c r="P602" s="13" t="n"/>
      <c r="Q602" s="13" t="n"/>
      <c r="R602" s="13" t="n"/>
      <c r="S602" s="13" t="n"/>
      <c r="T602" s="13" t="n"/>
      <c r="U602" s="13" t="n"/>
      <c r="V602" s="13" t="n"/>
      <c r="W602" s="13" t="n"/>
      <c r="X602" s="13" t="n"/>
      <c r="Y602" s="13" t="n"/>
      <c r="Z602" s="13" t="n"/>
      <c r="AA602" s="13" t="n"/>
      <c r="AB602" s="13" t="n"/>
    </row>
    <row r="603">
      <c r="A603" s="13" t="n"/>
      <c r="B603" s="13" t="n"/>
      <c r="C603" s="12" t="n"/>
      <c r="D603" s="13" t="n"/>
      <c r="E603" s="13" t="n"/>
      <c r="F603" s="13" t="n"/>
      <c r="G603" s="13" t="n"/>
      <c r="H603" s="13" t="n"/>
      <c r="I603" s="13" t="n"/>
      <c r="J603" s="13" t="n"/>
      <c r="K603" s="13" t="n"/>
      <c r="L603" s="13" t="n"/>
      <c r="M603" s="13" t="n"/>
      <c r="N603" s="13" t="n"/>
      <c r="O603" s="13" t="n"/>
      <c r="P603" s="13" t="n"/>
      <c r="Q603" s="13" t="n"/>
      <c r="R603" s="13" t="n"/>
      <c r="S603" s="13" t="n"/>
      <c r="T603" s="13" t="n"/>
      <c r="U603" s="13" t="n"/>
      <c r="V603" s="13" t="n"/>
      <c r="W603" s="13" t="n"/>
      <c r="X603" s="13" t="n"/>
      <c r="Y603" s="13" t="n"/>
      <c r="Z603" s="13" t="n"/>
      <c r="AA603" s="13" t="n"/>
      <c r="AB603" s="13" t="n"/>
    </row>
    <row r="604">
      <c r="A604" s="13" t="n"/>
      <c r="B604" s="13" t="n"/>
      <c r="C604" s="12" t="n"/>
      <c r="D604" s="13" t="n"/>
      <c r="E604" s="13" t="n"/>
      <c r="F604" s="13" t="n"/>
      <c r="G604" s="13" t="n"/>
      <c r="H604" s="13" t="n"/>
      <c r="I604" s="13" t="n"/>
      <c r="J604" s="13" t="n"/>
      <c r="K604" s="13" t="n"/>
      <c r="L604" s="13" t="n"/>
      <c r="M604" s="13" t="n"/>
      <c r="N604" s="13" t="n"/>
      <c r="O604" s="13" t="n"/>
      <c r="P604" s="13" t="n"/>
      <c r="Q604" s="13" t="n"/>
      <c r="R604" s="13" t="n"/>
      <c r="S604" s="13" t="n"/>
      <c r="T604" s="13" t="n"/>
      <c r="U604" s="13" t="n"/>
      <c r="V604" s="13" t="n"/>
      <c r="W604" s="13" t="n"/>
      <c r="X604" s="13" t="n"/>
      <c r="Y604" s="13" t="n"/>
      <c r="Z604" s="13" t="n"/>
      <c r="AA604" s="13" t="n"/>
      <c r="AB604" s="13" t="n"/>
    </row>
    <row r="605">
      <c r="A605" s="13" t="n"/>
      <c r="B605" s="13" t="n"/>
      <c r="C605" s="12" t="n"/>
      <c r="D605" s="13" t="n"/>
      <c r="E605" s="13" t="n"/>
      <c r="F605" s="13" t="n"/>
      <c r="G605" s="13" t="n"/>
      <c r="H605" s="13" t="n"/>
      <c r="I605" s="13" t="n"/>
      <c r="J605" s="13" t="n"/>
      <c r="K605" s="13" t="n"/>
      <c r="L605" s="13" t="n"/>
      <c r="M605" s="13" t="n"/>
      <c r="N605" s="13" t="n"/>
      <c r="O605" s="13" t="n"/>
      <c r="P605" s="13" t="n"/>
      <c r="Q605" s="13" t="n"/>
      <c r="R605" s="13" t="n"/>
      <c r="S605" s="13" t="n"/>
      <c r="T605" s="13" t="n"/>
      <c r="U605" s="13" t="n"/>
      <c r="V605" s="13" t="n"/>
      <c r="W605" s="13" t="n"/>
      <c r="X605" s="13" t="n"/>
      <c r="Y605" s="13" t="n"/>
      <c r="Z605" s="13" t="n"/>
      <c r="AA605" s="13" t="n"/>
      <c r="AB605" s="13" t="n"/>
    </row>
    <row r="606">
      <c r="A606" s="13" t="n"/>
      <c r="B606" s="13" t="n"/>
      <c r="C606" s="12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  <c r="O606" s="13" t="n"/>
      <c r="P606" s="13" t="n"/>
      <c r="Q606" s="13" t="n"/>
      <c r="R606" s="13" t="n"/>
      <c r="S606" s="13" t="n"/>
      <c r="T606" s="13" t="n"/>
      <c r="U606" s="13" t="n"/>
      <c r="V606" s="13" t="n"/>
      <c r="W606" s="13" t="n"/>
      <c r="X606" s="13" t="n"/>
      <c r="Y606" s="13" t="n"/>
      <c r="Z606" s="13" t="n"/>
      <c r="AA606" s="13" t="n"/>
      <c r="AB606" s="13" t="n"/>
    </row>
    <row r="607">
      <c r="A607" s="13" t="n"/>
      <c r="B607" s="13" t="n"/>
      <c r="C607" s="12" t="n"/>
      <c r="D607" s="13" t="n"/>
      <c r="E607" s="13" t="n"/>
      <c r="F607" s="13" t="n"/>
      <c r="G607" s="13" t="n"/>
      <c r="H607" s="13" t="n"/>
      <c r="I607" s="13" t="n"/>
      <c r="J607" s="13" t="n"/>
      <c r="K607" s="13" t="n"/>
      <c r="L607" s="13" t="n"/>
      <c r="M607" s="13" t="n"/>
      <c r="N607" s="13" t="n"/>
      <c r="O607" s="13" t="n"/>
      <c r="P607" s="13" t="n"/>
      <c r="Q607" s="13" t="n"/>
      <c r="R607" s="13" t="n"/>
      <c r="S607" s="13" t="n"/>
      <c r="T607" s="13" t="n"/>
      <c r="U607" s="13" t="n"/>
      <c r="V607" s="13" t="n"/>
      <c r="W607" s="13" t="n"/>
      <c r="X607" s="13" t="n"/>
      <c r="Y607" s="13" t="n"/>
      <c r="Z607" s="13" t="n"/>
      <c r="AA607" s="13" t="n"/>
      <c r="AB607" s="13" t="n"/>
    </row>
    <row r="608">
      <c r="A608" s="13" t="n"/>
      <c r="B608" s="13" t="n"/>
      <c r="C608" s="12" t="n"/>
      <c r="D608" s="13" t="n"/>
      <c r="E608" s="13" t="n"/>
      <c r="F608" s="13" t="n"/>
      <c r="G608" s="13" t="n"/>
      <c r="H608" s="13" t="n"/>
      <c r="I608" s="13" t="n"/>
      <c r="J608" s="13" t="n"/>
      <c r="K608" s="13" t="n"/>
      <c r="L608" s="13" t="n"/>
      <c r="M608" s="13" t="n"/>
      <c r="N608" s="13" t="n"/>
      <c r="O608" s="13" t="n"/>
      <c r="P608" s="13" t="n"/>
      <c r="Q608" s="13" t="n"/>
      <c r="R608" s="13" t="n"/>
      <c r="S608" s="13" t="n"/>
      <c r="T608" s="13" t="n"/>
      <c r="U608" s="13" t="n"/>
      <c r="V608" s="13" t="n"/>
      <c r="W608" s="13" t="n"/>
      <c r="X608" s="13" t="n"/>
      <c r="Y608" s="13" t="n"/>
      <c r="Z608" s="13" t="n"/>
      <c r="AA608" s="13" t="n"/>
      <c r="AB608" s="13" t="n"/>
    </row>
    <row r="609">
      <c r="A609" s="13" t="n"/>
      <c r="B609" s="13" t="n"/>
      <c r="C609" s="12" t="n"/>
      <c r="D609" s="13" t="n"/>
      <c r="E609" s="13" t="n"/>
      <c r="F609" s="13" t="n"/>
      <c r="G609" s="13" t="n"/>
      <c r="H609" s="13" t="n"/>
      <c r="I609" s="13" t="n"/>
      <c r="J609" s="13" t="n"/>
      <c r="K609" s="13" t="n"/>
      <c r="L609" s="13" t="n"/>
      <c r="M609" s="13" t="n"/>
      <c r="N609" s="13" t="n"/>
      <c r="O609" s="13" t="n"/>
      <c r="P609" s="13" t="n"/>
      <c r="Q609" s="13" t="n"/>
      <c r="R609" s="13" t="n"/>
      <c r="S609" s="13" t="n"/>
      <c r="T609" s="13" t="n"/>
      <c r="U609" s="13" t="n"/>
      <c r="V609" s="13" t="n"/>
      <c r="W609" s="13" t="n"/>
      <c r="X609" s="13" t="n"/>
      <c r="Y609" s="13" t="n"/>
      <c r="Z609" s="13" t="n"/>
      <c r="AA609" s="13" t="n"/>
      <c r="AB609" s="13" t="n"/>
    </row>
    <row r="610">
      <c r="A610" s="13" t="n"/>
      <c r="B610" s="13" t="n"/>
      <c r="C610" s="12" t="n"/>
      <c r="D610" s="13" t="n"/>
      <c r="E610" s="13" t="n"/>
      <c r="F610" s="13" t="n"/>
      <c r="G610" s="13" t="n"/>
      <c r="H610" s="13" t="n"/>
      <c r="I610" s="13" t="n"/>
      <c r="J610" s="13" t="n"/>
      <c r="K610" s="13" t="n"/>
      <c r="L610" s="13" t="n"/>
      <c r="M610" s="13" t="n"/>
      <c r="N610" s="13" t="n"/>
      <c r="O610" s="13" t="n"/>
      <c r="P610" s="13" t="n"/>
      <c r="Q610" s="13" t="n"/>
      <c r="R610" s="13" t="n"/>
      <c r="S610" s="13" t="n"/>
      <c r="T610" s="13" t="n"/>
      <c r="U610" s="13" t="n"/>
      <c r="V610" s="13" t="n"/>
      <c r="W610" s="13" t="n"/>
      <c r="X610" s="13" t="n"/>
      <c r="Y610" s="13" t="n"/>
      <c r="Z610" s="13" t="n"/>
      <c r="AA610" s="13" t="n"/>
      <c r="AB610" s="13" t="n"/>
    </row>
    <row r="611">
      <c r="A611" s="13" t="n"/>
      <c r="B611" s="13" t="n"/>
      <c r="C611" s="12" t="n"/>
      <c r="D611" s="13" t="n"/>
      <c r="E611" s="13" t="n"/>
      <c r="F611" s="13" t="n"/>
      <c r="G611" s="13" t="n"/>
      <c r="H611" s="13" t="n"/>
      <c r="I611" s="13" t="n"/>
      <c r="J611" s="13" t="n"/>
      <c r="K611" s="13" t="n"/>
      <c r="L611" s="13" t="n"/>
      <c r="M611" s="13" t="n"/>
      <c r="N611" s="13" t="n"/>
      <c r="O611" s="13" t="n"/>
      <c r="P611" s="13" t="n"/>
      <c r="Q611" s="13" t="n"/>
      <c r="R611" s="13" t="n"/>
      <c r="S611" s="13" t="n"/>
      <c r="T611" s="13" t="n"/>
      <c r="U611" s="13" t="n"/>
      <c r="V611" s="13" t="n"/>
      <c r="W611" s="13" t="n"/>
      <c r="X611" s="13" t="n"/>
      <c r="Y611" s="13" t="n"/>
      <c r="Z611" s="13" t="n"/>
      <c r="AA611" s="13" t="n"/>
      <c r="AB611" s="13" t="n"/>
    </row>
    <row r="612">
      <c r="A612" s="13" t="n"/>
      <c r="B612" s="13" t="n"/>
      <c r="C612" s="12" t="n"/>
      <c r="D612" s="13" t="n"/>
      <c r="E612" s="13" t="n"/>
      <c r="F612" s="13" t="n"/>
      <c r="G612" s="13" t="n"/>
      <c r="H612" s="13" t="n"/>
      <c r="I612" s="13" t="n"/>
      <c r="J612" s="13" t="n"/>
      <c r="K612" s="13" t="n"/>
      <c r="L612" s="13" t="n"/>
      <c r="M612" s="13" t="n"/>
      <c r="N612" s="13" t="n"/>
      <c r="O612" s="13" t="n"/>
      <c r="P612" s="13" t="n"/>
      <c r="Q612" s="13" t="n"/>
      <c r="R612" s="13" t="n"/>
      <c r="S612" s="13" t="n"/>
      <c r="T612" s="13" t="n"/>
      <c r="U612" s="13" t="n"/>
      <c r="V612" s="13" t="n"/>
      <c r="W612" s="13" t="n"/>
      <c r="X612" s="13" t="n"/>
      <c r="Y612" s="13" t="n"/>
      <c r="Z612" s="13" t="n"/>
      <c r="AA612" s="13" t="n"/>
      <c r="AB612" s="13" t="n"/>
    </row>
    <row r="613">
      <c r="A613" s="13" t="n"/>
      <c r="B613" s="13" t="n"/>
      <c r="C613" s="12" t="n"/>
      <c r="D613" s="13" t="n"/>
      <c r="E613" s="13" t="n"/>
      <c r="F613" s="13" t="n"/>
      <c r="G613" s="13" t="n"/>
      <c r="H613" s="13" t="n"/>
      <c r="I613" s="13" t="n"/>
      <c r="J613" s="13" t="n"/>
      <c r="K613" s="13" t="n"/>
      <c r="L613" s="13" t="n"/>
      <c r="M613" s="13" t="n"/>
      <c r="N613" s="13" t="n"/>
      <c r="O613" s="13" t="n"/>
      <c r="P613" s="13" t="n"/>
      <c r="Q613" s="13" t="n"/>
      <c r="R613" s="13" t="n"/>
      <c r="S613" s="13" t="n"/>
      <c r="T613" s="13" t="n"/>
      <c r="U613" s="13" t="n"/>
      <c r="V613" s="13" t="n"/>
      <c r="W613" s="13" t="n"/>
      <c r="X613" s="13" t="n"/>
      <c r="Y613" s="13" t="n"/>
      <c r="Z613" s="13" t="n"/>
      <c r="AA613" s="13" t="n"/>
      <c r="AB613" s="13" t="n"/>
    </row>
    <row r="614">
      <c r="A614" s="13" t="n"/>
      <c r="B614" s="13" t="n"/>
      <c r="C614" s="12" t="n"/>
      <c r="D614" s="13" t="n"/>
      <c r="E614" s="13" t="n"/>
      <c r="F614" s="13" t="n"/>
      <c r="G614" s="13" t="n"/>
      <c r="H614" s="13" t="n"/>
      <c r="I614" s="13" t="n"/>
      <c r="J614" s="13" t="n"/>
      <c r="K614" s="13" t="n"/>
      <c r="L614" s="13" t="n"/>
      <c r="M614" s="13" t="n"/>
      <c r="N614" s="13" t="n"/>
      <c r="O614" s="13" t="n"/>
      <c r="P614" s="13" t="n"/>
      <c r="Q614" s="13" t="n"/>
      <c r="R614" s="13" t="n"/>
      <c r="S614" s="13" t="n"/>
      <c r="T614" s="13" t="n"/>
      <c r="U614" s="13" t="n"/>
      <c r="V614" s="13" t="n"/>
      <c r="W614" s="13" t="n"/>
      <c r="X614" s="13" t="n"/>
      <c r="Y614" s="13" t="n"/>
      <c r="Z614" s="13" t="n"/>
      <c r="AA614" s="13" t="n"/>
      <c r="AB614" s="13" t="n"/>
    </row>
    <row r="615">
      <c r="A615" s="13" t="n"/>
      <c r="B615" s="13" t="n"/>
      <c r="C615" s="12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  <c r="O615" s="13" t="n"/>
      <c r="P615" s="13" t="n"/>
      <c r="Q615" s="13" t="n"/>
      <c r="R615" s="13" t="n"/>
      <c r="S615" s="13" t="n"/>
      <c r="T615" s="13" t="n"/>
      <c r="U615" s="13" t="n"/>
      <c r="V615" s="13" t="n"/>
      <c r="W615" s="13" t="n"/>
      <c r="X615" s="13" t="n"/>
      <c r="Y615" s="13" t="n"/>
      <c r="Z615" s="13" t="n"/>
      <c r="AA615" s="13" t="n"/>
      <c r="AB615" s="13" t="n"/>
    </row>
    <row r="616">
      <c r="A616" s="13" t="n"/>
      <c r="B616" s="13" t="n"/>
      <c r="C616" s="12" t="n"/>
      <c r="D616" s="13" t="n"/>
      <c r="E616" s="13" t="n"/>
      <c r="F616" s="13" t="n"/>
      <c r="G616" s="13" t="n"/>
      <c r="H616" s="13" t="n"/>
      <c r="I616" s="13" t="n"/>
      <c r="J616" s="13" t="n"/>
      <c r="K616" s="13" t="n"/>
      <c r="L616" s="13" t="n"/>
      <c r="M616" s="13" t="n"/>
      <c r="N616" s="13" t="n"/>
      <c r="O616" s="13" t="n"/>
      <c r="P616" s="13" t="n"/>
      <c r="Q616" s="13" t="n"/>
      <c r="R616" s="13" t="n"/>
      <c r="S616" s="13" t="n"/>
      <c r="T616" s="13" t="n"/>
      <c r="U616" s="13" t="n"/>
      <c r="V616" s="13" t="n"/>
      <c r="W616" s="13" t="n"/>
      <c r="X616" s="13" t="n"/>
      <c r="Y616" s="13" t="n"/>
      <c r="Z616" s="13" t="n"/>
      <c r="AA616" s="13" t="n"/>
      <c r="AB616" s="13" t="n"/>
    </row>
    <row r="617">
      <c r="A617" s="13" t="n"/>
      <c r="B617" s="13" t="n"/>
      <c r="C617" s="12" t="n"/>
      <c r="D617" s="13" t="n"/>
      <c r="E617" s="13" t="n"/>
      <c r="F617" s="13" t="n"/>
      <c r="G617" s="13" t="n"/>
      <c r="H617" s="13" t="n"/>
      <c r="I617" s="13" t="n"/>
      <c r="J617" s="13" t="n"/>
      <c r="K617" s="13" t="n"/>
      <c r="L617" s="13" t="n"/>
      <c r="M617" s="13" t="n"/>
      <c r="N617" s="13" t="n"/>
      <c r="O617" s="13" t="n"/>
      <c r="P617" s="13" t="n"/>
      <c r="Q617" s="13" t="n"/>
      <c r="R617" s="13" t="n"/>
      <c r="S617" s="13" t="n"/>
      <c r="T617" s="13" t="n"/>
      <c r="U617" s="13" t="n"/>
      <c r="V617" s="13" t="n"/>
      <c r="W617" s="13" t="n"/>
      <c r="X617" s="13" t="n"/>
      <c r="Y617" s="13" t="n"/>
      <c r="Z617" s="13" t="n"/>
      <c r="AA617" s="13" t="n"/>
      <c r="AB617" s="13" t="n"/>
    </row>
    <row r="618">
      <c r="A618" s="13" t="n"/>
      <c r="B618" s="13" t="n"/>
      <c r="C618" s="12" t="n"/>
      <c r="D618" s="13" t="n"/>
      <c r="E618" s="13" t="n"/>
      <c r="F618" s="13" t="n"/>
      <c r="G618" s="13" t="n"/>
      <c r="H618" s="13" t="n"/>
      <c r="I618" s="13" t="n"/>
      <c r="J618" s="13" t="n"/>
      <c r="K618" s="13" t="n"/>
      <c r="L618" s="13" t="n"/>
      <c r="M618" s="13" t="n"/>
      <c r="N618" s="13" t="n"/>
      <c r="O618" s="13" t="n"/>
      <c r="P618" s="13" t="n"/>
      <c r="Q618" s="13" t="n"/>
      <c r="R618" s="13" t="n"/>
      <c r="S618" s="13" t="n"/>
      <c r="T618" s="13" t="n"/>
      <c r="U618" s="13" t="n"/>
      <c r="V618" s="13" t="n"/>
      <c r="W618" s="13" t="n"/>
      <c r="X618" s="13" t="n"/>
      <c r="Y618" s="13" t="n"/>
      <c r="Z618" s="13" t="n"/>
      <c r="AA618" s="13" t="n"/>
      <c r="AB618" s="13" t="n"/>
    </row>
    <row r="619">
      <c r="A619" s="13" t="n"/>
      <c r="B619" s="13" t="n"/>
      <c r="C619" s="12" t="n"/>
      <c r="D619" s="13" t="n"/>
      <c r="E619" s="13" t="n"/>
      <c r="F619" s="13" t="n"/>
      <c r="G619" s="13" t="n"/>
      <c r="H619" s="13" t="n"/>
      <c r="I619" s="13" t="n"/>
      <c r="J619" s="13" t="n"/>
      <c r="K619" s="13" t="n"/>
      <c r="L619" s="13" t="n"/>
      <c r="M619" s="13" t="n"/>
      <c r="N619" s="13" t="n"/>
      <c r="O619" s="13" t="n"/>
      <c r="P619" s="13" t="n"/>
      <c r="Q619" s="13" t="n"/>
      <c r="R619" s="13" t="n"/>
      <c r="S619" s="13" t="n"/>
      <c r="T619" s="13" t="n"/>
      <c r="U619" s="13" t="n"/>
      <c r="V619" s="13" t="n"/>
      <c r="W619" s="13" t="n"/>
      <c r="X619" s="13" t="n"/>
      <c r="Y619" s="13" t="n"/>
      <c r="Z619" s="13" t="n"/>
      <c r="AA619" s="13" t="n"/>
      <c r="AB619" s="13" t="n"/>
    </row>
    <row r="620">
      <c r="A620" s="13" t="n"/>
      <c r="B620" s="13" t="n"/>
      <c r="C620" s="12" t="n"/>
      <c r="D620" s="13" t="n"/>
      <c r="E620" s="13" t="n"/>
      <c r="F620" s="13" t="n"/>
      <c r="G620" s="13" t="n"/>
      <c r="H620" s="13" t="n"/>
      <c r="I620" s="13" t="n"/>
      <c r="J620" s="13" t="n"/>
      <c r="K620" s="13" t="n"/>
      <c r="L620" s="13" t="n"/>
      <c r="M620" s="13" t="n"/>
      <c r="N620" s="13" t="n"/>
      <c r="O620" s="13" t="n"/>
      <c r="P620" s="13" t="n"/>
      <c r="Q620" s="13" t="n"/>
      <c r="R620" s="13" t="n"/>
      <c r="S620" s="13" t="n"/>
      <c r="T620" s="13" t="n"/>
      <c r="U620" s="13" t="n"/>
      <c r="V620" s="13" t="n"/>
      <c r="W620" s="13" t="n"/>
      <c r="X620" s="13" t="n"/>
      <c r="Y620" s="13" t="n"/>
      <c r="Z620" s="13" t="n"/>
      <c r="AA620" s="13" t="n"/>
      <c r="AB620" s="13" t="n"/>
    </row>
    <row r="621">
      <c r="A621" s="13" t="n"/>
      <c r="B621" s="13" t="n"/>
      <c r="C621" s="12" t="n"/>
      <c r="D621" s="13" t="n"/>
      <c r="E621" s="13" t="n"/>
      <c r="F621" s="13" t="n"/>
      <c r="G621" s="13" t="n"/>
      <c r="H621" s="13" t="n"/>
      <c r="I621" s="13" t="n"/>
      <c r="J621" s="13" t="n"/>
      <c r="K621" s="13" t="n"/>
      <c r="L621" s="13" t="n"/>
      <c r="M621" s="13" t="n"/>
      <c r="N621" s="13" t="n"/>
      <c r="O621" s="13" t="n"/>
      <c r="P621" s="13" t="n"/>
      <c r="Q621" s="13" t="n"/>
      <c r="R621" s="13" t="n"/>
      <c r="S621" s="13" t="n"/>
      <c r="T621" s="13" t="n"/>
      <c r="U621" s="13" t="n"/>
      <c r="V621" s="13" t="n"/>
      <c r="W621" s="13" t="n"/>
      <c r="X621" s="13" t="n"/>
      <c r="Y621" s="13" t="n"/>
      <c r="Z621" s="13" t="n"/>
      <c r="AA621" s="13" t="n"/>
      <c r="AB621" s="13" t="n"/>
    </row>
    <row r="622">
      <c r="A622" s="13" t="n"/>
      <c r="B622" s="13" t="n"/>
      <c r="C622" s="12" t="n"/>
      <c r="D622" s="13" t="n"/>
      <c r="E622" s="13" t="n"/>
      <c r="F622" s="13" t="n"/>
      <c r="G622" s="13" t="n"/>
      <c r="H622" s="13" t="n"/>
      <c r="I622" s="13" t="n"/>
      <c r="J622" s="13" t="n"/>
      <c r="K622" s="13" t="n"/>
      <c r="L622" s="13" t="n"/>
      <c r="M622" s="13" t="n"/>
      <c r="N622" s="13" t="n"/>
      <c r="O622" s="13" t="n"/>
      <c r="P622" s="13" t="n"/>
      <c r="Q622" s="13" t="n"/>
      <c r="R622" s="13" t="n"/>
      <c r="S622" s="13" t="n"/>
      <c r="T622" s="13" t="n"/>
      <c r="U622" s="13" t="n"/>
      <c r="V622" s="13" t="n"/>
      <c r="W622" s="13" t="n"/>
      <c r="X622" s="13" t="n"/>
      <c r="Y622" s="13" t="n"/>
      <c r="Z622" s="13" t="n"/>
      <c r="AA622" s="13" t="n"/>
      <c r="AB622" s="13" t="n"/>
    </row>
    <row r="623">
      <c r="A623" s="13" t="n"/>
      <c r="B623" s="13" t="n"/>
      <c r="C623" s="12" t="n"/>
      <c r="D623" s="13" t="n"/>
      <c r="E623" s="13" t="n"/>
      <c r="F623" s="13" t="n"/>
      <c r="G623" s="13" t="n"/>
      <c r="H623" s="13" t="n"/>
      <c r="I623" s="13" t="n"/>
      <c r="J623" s="13" t="n"/>
      <c r="K623" s="13" t="n"/>
      <c r="L623" s="13" t="n"/>
      <c r="M623" s="13" t="n"/>
      <c r="N623" s="13" t="n"/>
      <c r="O623" s="13" t="n"/>
      <c r="P623" s="13" t="n"/>
      <c r="Q623" s="13" t="n"/>
      <c r="R623" s="13" t="n"/>
      <c r="S623" s="13" t="n"/>
      <c r="T623" s="13" t="n"/>
      <c r="U623" s="13" t="n"/>
      <c r="V623" s="13" t="n"/>
      <c r="W623" s="13" t="n"/>
      <c r="X623" s="13" t="n"/>
      <c r="Y623" s="13" t="n"/>
      <c r="Z623" s="13" t="n"/>
      <c r="AA623" s="13" t="n"/>
      <c r="AB623" s="13" t="n"/>
    </row>
    <row r="624">
      <c r="A624" s="13" t="n"/>
      <c r="B624" s="13" t="n"/>
      <c r="C624" s="12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  <c r="O624" s="13" t="n"/>
      <c r="P624" s="13" t="n"/>
      <c r="Q624" s="13" t="n"/>
      <c r="R624" s="13" t="n"/>
      <c r="S624" s="13" t="n"/>
      <c r="T624" s="13" t="n"/>
      <c r="U624" s="13" t="n"/>
      <c r="V624" s="13" t="n"/>
      <c r="W624" s="13" t="n"/>
      <c r="X624" s="13" t="n"/>
      <c r="Y624" s="13" t="n"/>
      <c r="Z624" s="13" t="n"/>
      <c r="AA624" s="13" t="n"/>
      <c r="AB624" s="13" t="n"/>
    </row>
    <row r="625">
      <c r="A625" s="13" t="n"/>
      <c r="B625" s="13" t="n"/>
      <c r="C625" s="12" t="n"/>
      <c r="D625" s="13" t="n"/>
      <c r="E625" s="13" t="n"/>
      <c r="F625" s="13" t="n"/>
      <c r="G625" s="13" t="n"/>
      <c r="H625" s="13" t="n"/>
      <c r="I625" s="13" t="n"/>
      <c r="J625" s="13" t="n"/>
      <c r="K625" s="13" t="n"/>
      <c r="L625" s="13" t="n"/>
      <c r="M625" s="13" t="n"/>
      <c r="N625" s="13" t="n"/>
      <c r="O625" s="13" t="n"/>
      <c r="P625" s="13" t="n"/>
      <c r="Q625" s="13" t="n"/>
      <c r="R625" s="13" t="n"/>
      <c r="S625" s="13" t="n"/>
      <c r="T625" s="13" t="n"/>
      <c r="U625" s="13" t="n"/>
      <c r="V625" s="13" t="n"/>
      <c r="W625" s="13" t="n"/>
      <c r="X625" s="13" t="n"/>
      <c r="Y625" s="13" t="n"/>
      <c r="Z625" s="13" t="n"/>
      <c r="AA625" s="13" t="n"/>
      <c r="AB625" s="13" t="n"/>
    </row>
    <row r="626">
      <c r="A626" s="13" t="n"/>
      <c r="B626" s="13" t="n"/>
      <c r="C626" s="12" t="n"/>
      <c r="D626" s="13" t="n"/>
      <c r="E626" s="13" t="n"/>
      <c r="F626" s="13" t="n"/>
      <c r="G626" s="13" t="n"/>
      <c r="H626" s="13" t="n"/>
      <c r="I626" s="13" t="n"/>
      <c r="J626" s="13" t="n"/>
      <c r="K626" s="13" t="n"/>
      <c r="L626" s="13" t="n"/>
      <c r="M626" s="13" t="n"/>
      <c r="N626" s="13" t="n"/>
      <c r="O626" s="13" t="n"/>
      <c r="P626" s="13" t="n"/>
      <c r="Q626" s="13" t="n"/>
      <c r="R626" s="13" t="n"/>
      <c r="S626" s="13" t="n"/>
      <c r="T626" s="13" t="n"/>
      <c r="U626" s="13" t="n"/>
      <c r="V626" s="13" t="n"/>
      <c r="W626" s="13" t="n"/>
      <c r="X626" s="13" t="n"/>
      <c r="Y626" s="13" t="n"/>
      <c r="Z626" s="13" t="n"/>
      <c r="AA626" s="13" t="n"/>
      <c r="AB626" s="13" t="n"/>
    </row>
    <row r="627">
      <c r="A627" s="13" t="n"/>
      <c r="B627" s="13" t="n"/>
      <c r="C627" s="12" t="n"/>
      <c r="D627" s="13" t="n"/>
      <c r="E627" s="13" t="n"/>
      <c r="F627" s="13" t="n"/>
      <c r="G627" s="13" t="n"/>
      <c r="H627" s="13" t="n"/>
      <c r="I627" s="13" t="n"/>
      <c r="J627" s="13" t="n"/>
      <c r="K627" s="13" t="n"/>
      <c r="L627" s="13" t="n"/>
      <c r="M627" s="13" t="n"/>
      <c r="N627" s="13" t="n"/>
      <c r="O627" s="13" t="n"/>
      <c r="P627" s="13" t="n"/>
      <c r="Q627" s="13" t="n"/>
      <c r="R627" s="13" t="n"/>
      <c r="S627" s="13" t="n"/>
      <c r="T627" s="13" t="n"/>
      <c r="U627" s="13" t="n"/>
      <c r="V627" s="13" t="n"/>
      <c r="W627" s="13" t="n"/>
      <c r="X627" s="13" t="n"/>
      <c r="Y627" s="13" t="n"/>
      <c r="Z627" s="13" t="n"/>
      <c r="AA627" s="13" t="n"/>
      <c r="AB627" s="13" t="n"/>
    </row>
    <row r="628">
      <c r="A628" s="13" t="n"/>
      <c r="B628" s="13" t="n"/>
      <c r="C628" s="12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  <c r="M628" s="13" t="n"/>
      <c r="N628" s="13" t="n"/>
      <c r="O628" s="13" t="n"/>
      <c r="P628" s="13" t="n"/>
      <c r="Q628" s="13" t="n"/>
      <c r="R628" s="13" t="n"/>
      <c r="S628" s="13" t="n"/>
      <c r="T628" s="13" t="n"/>
      <c r="U628" s="13" t="n"/>
      <c r="V628" s="13" t="n"/>
      <c r="W628" s="13" t="n"/>
      <c r="X628" s="13" t="n"/>
      <c r="Y628" s="13" t="n"/>
      <c r="Z628" s="13" t="n"/>
      <c r="AA628" s="13" t="n"/>
      <c r="AB628" s="13" t="n"/>
    </row>
    <row r="629">
      <c r="A629" s="13" t="n"/>
      <c r="B629" s="13" t="n"/>
      <c r="C629" s="12" t="n"/>
      <c r="D629" s="13" t="n"/>
      <c r="E629" s="13" t="n"/>
      <c r="F629" s="13" t="n"/>
      <c r="G629" s="13" t="n"/>
      <c r="H629" s="13" t="n"/>
      <c r="I629" s="13" t="n"/>
      <c r="J629" s="13" t="n"/>
      <c r="K629" s="13" t="n"/>
      <c r="L629" s="13" t="n"/>
      <c r="M629" s="13" t="n"/>
      <c r="N629" s="13" t="n"/>
      <c r="O629" s="13" t="n"/>
      <c r="P629" s="13" t="n"/>
      <c r="Q629" s="13" t="n"/>
      <c r="R629" s="13" t="n"/>
      <c r="S629" s="13" t="n"/>
      <c r="T629" s="13" t="n"/>
      <c r="U629" s="13" t="n"/>
      <c r="V629" s="13" t="n"/>
      <c r="W629" s="13" t="n"/>
      <c r="X629" s="13" t="n"/>
      <c r="Y629" s="13" t="n"/>
      <c r="Z629" s="13" t="n"/>
      <c r="AA629" s="13" t="n"/>
      <c r="AB629" s="13" t="n"/>
    </row>
    <row r="630">
      <c r="A630" s="13" t="n"/>
      <c r="B630" s="13" t="n"/>
      <c r="C630" s="12" t="n"/>
      <c r="D630" s="13" t="n"/>
      <c r="E630" s="13" t="n"/>
      <c r="F630" s="13" t="n"/>
      <c r="G630" s="13" t="n"/>
      <c r="H630" s="13" t="n"/>
      <c r="I630" s="13" t="n"/>
      <c r="J630" s="13" t="n"/>
      <c r="K630" s="13" t="n"/>
      <c r="L630" s="13" t="n"/>
      <c r="M630" s="13" t="n"/>
      <c r="N630" s="13" t="n"/>
      <c r="O630" s="13" t="n"/>
      <c r="P630" s="13" t="n"/>
      <c r="Q630" s="13" t="n"/>
      <c r="R630" s="13" t="n"/>
      <c r="S630" s="13" t="n"/>
      <c r="T630" s="13" t="n"/>
      <c r="U630" s="13" t="n"/>
      <c r="V630" s="13" t="n"/>
      <c r="W630" s="13" t="n"/>
      <c r="X630" s="13" t="n"/>
      <c r="Y630" s="13" t="n"/>
      <c r="Z630" s="13" t="n"/>
      <c r="AA630" s="13" t="n"/>
      <c r="AB630" s="13" t="n"/>
    </row>
    <row r="631">
      <c r="A631" s="13" t="n"/>
      <c r="B631" s="13" t="n"/>
      <c r="C631" s="12" t="n"/>
      <c r="D631" s="13" t="n"/>
      <c r="E631" s="13" t="n"/>
      <c r="F631" s="13" t="n"/>
      <c r="G631" s="13" t="n"/>
      <c r="H631" s="13" t="n"/>
      <c r="I631" s="13" t="n"/>
      <c r="J631" s="13" t="n"/>
      <c r="K631" s="13" t="n"/>
      <c r="L631" s="13" t="n"/>
      <c r="M631" s="13" t="n"/>
      <c r="N631" s="13" t="n"/>
      <c r="O631" s="13" t="n"/>
      <c r="P631" s="13" t="n"/>
      <c r="Q631" s="13" t="n"/>
      <c r="R631" s="13" t="n"/>
      <c r="S631" s="13" t="n"/>
      <c r="T631" s="13" t="n"/>
      <c r="U631" s="13" t="n"/>
      <c r="V631" s="13" t="n"/>
      <c r="W631" s="13" t="n"/>
      <c r="X631" s="13" t="n"/>
      <c r="Y631" s="13" t="n"/>
      <c r="Z631" s="13" t="n"/>
      <c r="AA631" s="13" t="n"/>
      <c r="AB631" s="13" t="n"/>
    </row>
    <row r="632">
      <c r="A632" s="13" t="n"/>
      <c r="B632" s="13" t="n"/>
      <c r="C632" s="12" t="n"/>
      <c r="D632" s="13" t="n"/>
      <c r="E632" s="13" t="n"/>
      <c r="F632" s="13" t="n"/>
      <c r="G632" s="13" t="n"/>
      <c r="H632" s="13" t="n"/>
      <c r="I632" s="13" t="n"/>
      <c r="J632" s="13" t="n"/>
      <c r="K632" s="13" t="n"/>
      <c r="L632" s="13" t="n"/>
      <c r="M632" s="13" t="n"/>
      <c r="N632" s="13" t="n"/>
      <c r="O632" s="13" t="n"/>
      <c r="P632" s="13" t="n"/>
      <c r="Q632" s="13" t="n"/>
      <c r="R632" s="13" t="n"/>
      <c r="S632" s="13" t="n"/>
      <c r="T632" s="13" t="n"/>
      <c r="U632" s="13" t="n"/>
      <c r="V632" s="13" t="n"/>
      <c r="W632" s="13" t="n"/>
      <c r="X632" s="13" t="n"/>
      <c r="Y632" s="13" t="n"/>
      <c r="Z632" s="13" t="n"/>
      <c r="AA632" s="13" t="n"/>
      <c r="AB632" s="13" t="n"/>
    </row>
    <row r="633">
      <c r="A633" s="13" t="n"/>
      <c r="B633" s="13" t="n"/>
      <c r="C633" s="12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  <c r="O633" s="13" t="n"/>
      <c r="P633" s="13" t="n"/>
      <c r="Q633" s="13" t="n"/>
      <c r="R633" s="13" t="n"/>
      <c r="S633" s="13" t="n"/>
      <c r="T633" s="13" t="n"/>
      <c r="U633" s="13" t="n"/>
      <c r="V633" s="13" t="n"/>
      <c r="W633" s="13" t="n"/>
      <c r="X633" s="13" t="n"/>
      <c r="Y633" s="13" t="n"/>
      <c r="Z633" s="13" t="n"/>
      <c r="AA633" s="13" t="n"/>
      <c r="AB633" s="13" t="n"/>
    </row>
    <row r="634">
      <c r="A634" s="13" t="n"/>
      <c r="B634" s="13" t="n"/>
      <c r="C634" s="12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  <c r="M634" s="13" t="n"/>
      <c r="N634" s="13" t="n"/>
      <c r="O634" s="13" t="n"/>
      <c r="P634" s="13" t="n"/>
      <c r="Q634" s="13" t="n"/>
      <c r="R634" s="13" t="n"/>
      <c r="S634" s="13" t="n"/>
      <c r="T634" s="13" t="n"/>
      <c r="U634" s="13" t="n"/>
      <c r="V634" s="13" t="n"/>
      <c r="W634" s="13" t="n"/>
      <c r="X634" s="13" t="n"/>
      <c r="Y634" s="13" t="n"/>
      <c r="Z634" s="13" t="n"/>
      <c r="AA634" s="13" t="n"/>
      <c r="AB634" s="13" t="n"/>
    </row>
    <row r="635">
      <c r="A635" s="13" t="n"/>
      <c r="B635" s="13" t="n"/>
      <c r="C635" s="12" t="n"/>
      <c r="D635" s="13" t="n"/>
      <c r="E635" s="13" t="n"/>
      <c r="F635" s="13" t="n"/>
      <c r="G635" s="13" t="n"/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3" t="n"/>
      <c r="Q635" s="13" t="n"/>
      <c r="R635" s="13" t="n"/>
      <c r="S635" s="13" t="n"/>
      <c r="T635" s="13" t="n"/>
      <c r="U635" s="13" t="n"/>
      <c r="V635" s="13" t="n"/>
      <c r="W635" s="13" t="n"/>
      <c r="X635" s="13" t="n"/>
      <c r="Y635" s="13" t="n"/>
      <c r="Z635" s="13" t="n"/>
      <c r="AA635" s="13" t="n"/>
      <c r="AB635" s="13" t="n"/>
    </row>
    <row r="636">
      <c r="A636" s="13" t="n"/>
      <c r="B636" s="13" t="n"/>
      <c r="C636" s="12" t="n"/>
      <c r="D636" s="13" t="n"/>
      <c r="E636" s="13" t="n"/>
      <c r="F636" s="13" t="n"/>
      <c r="G636" s="13" t="n"/>
      <c r="H636" s="13" t="n"/>
      <c r="I636" s="13" t="n"/>
      <c r="J636" s="13" t="n"/>
      <c r="K636" s="13" t="n"/>
      <c r="L636" s="13" t="n"/>
      <c r="M636" s="13" t="n"/>
      <c r="N636" s="13" t="n"/>
      <c r="O636" s="13" t="n"/>
      <c r="P636" s="13" t="n"/>
      <c r="Q636" s="13" t="n"/>
      <c r="R636" s="13" t="n"/>
      <c r="S636" s="13" t="n"/>
      <c r="T636" s="13" t="n"/>
      <c r="U636" s="13" t="n"/>
      <c r="V636" s="13" t="n"/>
      <c r="W636" s="13" t="n"/>
      <c r="X636" s="13" t="n"/>
      <c r="Y636" s="13" t="n"/>
      <c r="Z636" s="13" t="n"/>
      <c r="AA636" s="13" t="n"/>
      <c r="AB636" s="13" t="n"/>
    </row>
    <row r="637">
      <c r="A637" s="13" t="n"/>
      <c r="B637" s="13" t="n"/>
      <c r="C637" s="12" t="n"/>
      <c r="D637" s="13" t="n"/>
      <c r="E637" s="13" t="n"/>
      <c r="F637" s="13" t="n"/>
      <c r="G637" s="13" t="n"/>
      <c r="H637" s="13" t="n"/>
      <c r="I637" s="13" t="n"/>
      <c r="J637" s="13" t="n"/>
      <c r="K637" s="13" t="n"/>
      <c r="L637" s="13" t="n"/>
      <c r="M637" s="13" t="n"/>
      <c r="N637" s="13" t="n"/>
      <c r="O637" s="13" t="n"/>
      <c r="P637" s="13" t="n"/>
      <c r="Q637" s="13" t="n"/>
      <c r="R637" s="13" t="n"/>
      <c r="S637" s="13" t="n"/>
      <c r="T637" s="13" t="n"/>
      <c r="U637" s="13" t="n"/>
      <c r="V637" s="13" t="n"/>
      <c r="W637" s="13" t="n"/>
      <c r="X637" s="13" t="n"/>
      <c r="Y637" s="13" t="n"/>
      <c r="Z637" s="13" t="n"/>
      <c r="AA637" s="13" t="n"/>
      <c r="AB637" s="13" t="n"/>
    </row>
    <row r="638">
      <c r="A638" s="13" t="n"/>
      <c r="B638" s="13" t="n"/>
      <c r="C638" s="12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  <c r="M638" s="13" t="n"/>
      <c r="N638" s="13" t="n"/>
      <c r="O638" s="13" t="n"/>
      <c r="P638" s="13" t="n"/>
      <c r="Q638" s="13" t="n"/>
      <c r="R638" s="13" t="n"/>
      <c r="S638" s="13" t="n"/>
      <c r="T638" s="13" t="n"/>
      <c r="U638" s="13" t="n"/>
      <c r="V638" s="13" t="n"/>
      <c r="W638" s="13" t="n"/>
      <c r="X638" s="13" t="n"/>
      <c r="Y638" s="13" t="n"/>
      <c r="Z638" s="13" t="n"/>
      <c r="AA638" s="13" t="n"/>
      <c r="AB638" s="13" t="n"/>
    </row>
    <row r="639">
      <c r="A639" s="13" t="n"/>
      <c r="B639" s="13" t="n"/>
      <c r="C639" s="12" t="n"/>
      <c r="D639" s="13" t="n"/>
      <c r="E639" s="13" t="n"/>
      <c r="F639" s="13" t="n"/>
      <c r="G639" s="13" t="n"/>
      <c r="H639" s="13" t="n"/>
      <c r="I639" s="13" t="n"/>
      <c r="J639" s="13" t="n"/>
      <c r="K639" s="13" t="n"/>
      <c r="L639" s="13" t="n"/>
      <c r="M639" s="13" t="n"/>
      <c r="N639" s="13" t="n"/>
      <c r="O639" s="13" t="n"/>
      <c r="P639" s="13" t="n"/>
      <c r="Q639" s="13" t="n"/>
      <c r="R639" s="13" t="n"/>
      <c r="S639" s="13" t="n"/>
      <c r="T639" s="13" t="n"/>
      <c r="U639" s="13" t="n"/>
      <c r="V639" s="13" t="n"/>
      <c r="W639" s="13" t="n"/>
      <c r="X639" s="13" t="n"/>
      <c r="Y639" s="13" t="n"/>
      <c r="Z639" s="13" t="n"/>
      <c r="AA639" s="13" t="n"/>
      <c r="AB639" s="13" t="n"/>
    </row>
    <row r="640">
      <c r="A640" s="13" t="n"/>
      <c r="B640" s="13" t="n"/>
      <c r="C640" s="12" t="n"/>
      <c r="D640" s="13" t="n"/>
      <c r="E640" s="13" t="n"/>
      <c r="F640" s="13" t="n"/>
      <c r="G640" s="13" t="n"/>
      <c r="H640" s="13" t="n"/>
      <c r="I640" s="13" t="n"/>
      <c r="J640" s="13" t="n"/>
      <c r="K640" s="13" t="n"/>
      <c r="L640" s="13" t="n"/>
      <c r="M640" s="13" t="n"/>
      <c r="N640" s="13" t="n"/>
      <c r="O640" s="13" t="n"/>
      <c r="P640" s="13" t="n"/>
      <c r="Q640" s="13" t="n"/>
      <c r="R640" s="13" t="n"/>
      <c r="S640" s="13" t="n"/>
      <c r="T640" s="13" t="n"/>
      <c r="U640" s="13" t="n"/>
      <c r="V640" s="13" t="n"/>
      <c r="W640" s="13" t="n"/>
      <c r="X640" s="13" t="n"/>
      <c r="Y640" s="13" t="n"/>
      <c r="Z640" s="13" t="n"/>
      <c r="AA640" s="13" t="n"/>
      <c r="AB640" s="13" t="n"/>
    </row>
    <row r="641">
      <c r="A641" s="13" t="n"/>
      <c r="B641" s="13" t="n"/>
      <c r="C641" s="12" t="n"/>
      <c r="D641" s="13" t="n"/>
      <c r="E641" s="13" t="n"/>
      <c r="F641" s="13" t="n"/>
      <c r="G641" s="13" t="n"/>
      <c r="H641" s="13" t="n"/>
      <c r="I641" s="13" t="n"/>
      <c r="J641" s="13" t="n"/>
      <c r="K641" s="13" t="n"/>
      <c r="L641" s="13" t="n"/>
      <c r="M641" s="13" t="n"/>
      <c r="N641" s="13" t="n"/>
      <c r="O641" s="13" t="n"/>
      <c r="P641" s="13" t="n"/>
      <c r="Q641" s="13" t="n"/>
      <c r="R641" s="13" t="n"/>
      <c r="S641" s="13" t="n"/>
      <c r="T641" s="13" t="n"/>
      <c r="U641" s="13" t="n"/>
      <c r="V641" s="13" t="n"/>
      <c r="W641" s="13" t="n"/>
      <c r="X641" s="13" t="n"/>
      <c r="Y641" s="13" t="n"/>
      <c r="Z641" s="13" t="n"/>
      <c r="AA641" s="13" t="n"/>
      <c r="AB641" s="13" t="n"/>
    </row>
    <row r="642">
      <c r="A642" s="13" t="n"/>
      <c r="B642" s="13" t="n"/>
      <c r="C642" s="12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  <c r="O642" s="13" t="n"/>
      <c r="P642" s="13" t="n"/>
      <c r="Q642" s="13" t="n"/>
      <c r="R642" s="13" t="n"/>
      <c r="S642" s="13" t="n"/>
      <c r="T642" s="13" t="n"/>
      <c r="U642" s="13" t="n"/>
      <c r="V642" s="13" t="n"/>
      <c r="W642" s="13" t="n"/>
      <c r="X642" s="13" t="n"/>
      <c r="Y642" s="13" t="n"/>
      <c r="Z642" s="13" t="n"/>
      <c r="AA642" s="13" t="n"/>
      <c r="AB642" s="13" t="n"/>
    </row>
    <row r="643">
      <c r="A643" s="13" t="n"/>
      <c r="B643" s="13" t="n"/>
      <c r="C643" s="12" t="n"/>
      <c r="D643" s="13" t="n"/>
      <c r="E643" s="13" t="n"/>
      <c r="F643" s="13" t="n"/>
      <c r="G643" s="13" t="n"/>
      <c r="H643" s="13" t="n"/>
      <c r="I643" s="13" t="n"/>
      <c r="J643" s="13" t="n"/>
      <c r="K643" s="13" t="n"/>
      <c r="L643" s="13" t="n"/>
      <c r="M643" s="13" t="n"/>
      <c r="N643" s="13" t="n"/>
      <c r="O643" s="13" t="n"/>
      <c r="P643" s="13" t="n"/>
      <c r="Q643" s="13" t="n"/>
      <c r="R643" s="13" t="n"/>
      <c r="S643" s="13" t="n"/>
      <c r="T643" s="13" t="n"/>
      <c r="U643" s="13" t="n"/>
      <c r="V643" s="13" t="n"/>
      <c r="W643" s="13" t="n"/>
      <c r="X643" s="13" t="n"/>
      <c r="Y643" s="13" t="n"/>
      <c r="Z643" s="13" t="n"/>
      <c r="AA643" s="13" t="n"/>
      <c r="AB643" s="13" t="n"/>
    </row>
    <row r="644">
      <c r="A644" s="13" t="n"/>
      <c r="B644" s="13" t="n"/>
      <c r="C644" s="12" t="n"/>
      <c r="D644" s="13" t="n"/>
      <c r="E644" s="13" t="n"/>
      <c r="F644" s="13" t="n"/>
      <c r="G644" s="13" t="n"/>
      <c r="H644" s="13" t="n"/>
      <c r="I644" s="13" t="n"/>
      <c r="J644" s="13" t="n"/>
      <c r="K644" s="13" t="n"/>
      <c r="L644" s="13" t="n"/>
      <c r="M644" s="13" t="n"/>
      <c r="N644" s="13" t="n"/>
      <c r="O644" s="13" t="n"/>
      <c r="P644" s="13" t="n"/>
      <c r="Q644" s="13" t="n"/>
      <c r="R644" s="13" t="n"/>
      <c r="S644" s="13" t="n"/>
      <c r="T644" s="13" t="n"/>
      <c r="U644" s="13" t="n"/>
      <c r="V644" s="13" t="n"/>
      <c r="W644" s="13" t="n"/>
      <c r="X644" s="13" t="n"/>
      <c r="Y644" s="13" t="n"/>
      <c r="Z644" s="13" t="n"/>
      <c r="AA644" s="13" t="n"/>
      <c r="AB644" s="13" t="n"/>
    </row>
    <row r="645">
      <c r="A645" s="13" t="n"/>
      <c r="B645" s="13" t="n"/>
      <c r="C645" s="12" t="n"/>
      <c r="D645" s="13" t="n"/>
      <c r="E645" s="13" t="n"/>
      <c r="F645" s="13" t="n"/>
      <c r="G645" s="13" t="n"/>
      <c r="H645" s="13" t="n"/>
      <c r="I645" s="13" t="n"/>
      <c r="J645" s="13" t="n"/>
      <c r="K645" s="13" t="n"/>
      <c r="L645" s="13" t="n"/>
      <c r="M645" s="13" t="n"/>
      <c r="N645" s="13" t="n"/>
      <c r="O645" s="13" t="n"/>
      <c r="P645" s="13" t="n"/>
      <c r="Q645" s="13" t="n"/>
      <c r="R645" s="13" t="n"/>
      <c r="S645" s="13" t="n"/>
      <c r="T645" s="13" t="n"/>
      <c r="U645" s="13" t="n"/>
      <c r="V645" s="13" t="n"/>
      <c r="W645" s="13" t="n"/>
      <c r="X645" s="13" t="n"/>
      <c r="Y645" s="13" t="n"/>
      <c r="Z645" s="13" t="n"/>
      <c r="AA645" s="13" t="n"/>
      <c r="AB645" s="13" t="n"/>
    </row>
    <row r="646">
      <c r="A646" s="13" t="n"/>
      <c r="B646" s="13" t="n"/>
      <c r="C646" s="12" t="n"/>
      <c r="D646" s="13" t="n"/>
      <c r="E646" s="13" t="n"/>
      <c r="F646" s="13" t="n"/>
      <c r="G646" s="13" t="n"/>
      <c r="H646" s="13" t="n"/>
      <c r="I646" s="13" t="n"/>
      <c r="J646" s="13" t="n"/>
      <c r="K646" s="13" t="n"/>
      <c r="L646" s="13" t="n"/>
      <c r="M646" s="13" t="n"/>
      <c r="N646" s="13" t="n"/>
      <c r="O646" s="13" t="n"/>
      <c r="P646" s="13" t="n"/>
      <c r="Q646" s="13" t="n"/>
      <c r="R646" s="13" t="n"/>
      <c r="S646" s="13" t="n"/>
      <c r="T646" s="13" t="n"/>
      <c r="U646" s="13" t="n"/>
      <c r="V646" s="13" t="n"/>
      <c r="W646" s="13" t="n"/>
      <c r="X646" s="13" t="n"/>
      <c r="Y646" s="13" t="n"/>
      <c r="Z646" s="13" t="n"/>
      <c r="AA646" s="13" t="n"/>
      <c r="AB646" s="13" t="n"/>
    </row>
    <row r="647">
      <c r="A647" s="13" t="n"/>
      <c r="B647" s="13" t="n"/>
      <c r="C647" s="12" t="n"/>
      <c r="D647" s="13" t="n"/>
      <c r="E647" s="13" t="n"/>
      <c r="F647" s="13" t="n"/>
      <c r="G647" s="13" t="n"/>
      <c r="H647" s="13" t="n"/>
      <c r="I647" s="13" t="n"/>
      <c r="J647" s="13" t="n"/>
      <c r="K647" s="13" t="n"/>
      <c r="L647" s="13" t="n"/>
      <c r="M647" s="13" t="n"/>
      <c r="N647" s="13" t="n"/>
      <c r="O647" s="13" t="n"/>
      <c r="P647" s="13" t="n"/>
      <c r="Q647" s="13" t="n"/>
      <c r="R647" s="13" t="n"/>
      <c r="S647" s="13" t="n"/>
      <c r="T647" s="13" t="n"/>
      <c r="U647" s="13" t="n"/>
      <c r="V647" s="13" t="n"/>
      <c r="W647" s="13" t="n"/>
      <c r="X647" s="13" t="n"/>
      <c r="Y647" s="13" t="n"/>
      <c r="Z647" s="13" t="n"/>
      <c r="AA647" s="13" t="n"/>
      <c r="AB647" s="13" t="n"/>
    </row>
    <row r="648">
      <c r="A648" s="13" t="n"/>
      <c r="B648" s="13" t="n"/>
      <c r="C648" s="12" t="n"/>
      <c r="D648" s="13" t="n"/>
      <c r="E648" s="13" t="n"/>
      <c r="F648" s="13" t="n"/>
      <c r="G648" s="13" t="n"/>
      <c r="H648" s="13" t="n"/>
      <c r="I648" s="13" t="n"/>
      <c r="J648" s="13" t="n"/>
      <c r="K648" s="13" t="n"/>
      <c r="L648" s="13" t="n"/>
      <c r="M648" s="13" t="n"/>
      <c r="N648" s="13" t="n"/>
      <c r="O648" s="13" t="n"/>
      <c r="P648" s="13" t="n"/>
      <c r="Q648" s="13" t="n"/>
      <c r="R648" s="13" t="n"/>
      <c r="S648" s="13" t="n"/>
      <c r="T648" s="13" t="n"/>
      <c r="U648" s="13" t="n"/>
      <c r="V648" s="13" t="n"/>
      <c r="W648" s="13" t="n"/>
      <c r="X648" s="13" t="n"/>
      <c r="Y648" s="13" t="n"/>
      <c r="Z648" s="13" t="n"/>
      <c r="AA648" s="13" t="n"/>
      <c r="AB648" s="13" t="n"/>
    </row>
    <row r="649">
      <c r="A649" s="13" t="n"/>
      <c r="B649" s="13" t="n"/>
      <c r="C649" s="12" t="n"/>
      <c r="D649" s="13" t="n"/>
      <c r="E649" s="13" t="n"/>
      <c r="F649" s="13" t="n"/>
      <c r="G649" s="13" t="n"/>
      <c r="H649" s="13" t="n"/>
      <c r="I649" s="13" t="n"/>
      <c r="J649" s="13" t="n"/>
      <c r="K649" s="13" t="n"/>
      <c r="L649" s="13" t="n"/>
      <c r="M649" s="13" t="n"/>
      <c r="N649" s="13" t="n"/>
      <c r="O649" s="13" t="n"/>
      <c r="P649" s="13" t="n"/>
      <c r="Q649" s="13" t="n"/>
      <c r="R649" s="13" t="n"/>
      <c r="S649" s="13" t="n"/>
      <c r="T649" s="13" t="n"/>
      <c r="U649" s="13" t="n"/>
      <c r="V649" s="13" t="n"/>
      <c r="W649" s="13" t="n"/>
      <c r="X649" s="13" t="n"/>
      <c r="Y649" s="13" t="n"/>
      <c r="Z649" s="13" t="n"/>
      <c r="AA649" s="13" t="n"/>
      <c r="AB649" s="13" t="n"/>
    </row>
    <row r="650">
      <c r="A650" s="13" t="n"/>
      <c r="B650" s="13" t="n"/>
      <c r="C650" s="12" t="n"/>
      <c r="D650" s="13" t="n"/>
      <c r="E650" s="13" t="n"/>
      <c r="F650" s="13" t="n"/>
      <c r="G650" s="13" t="n"/>
      <c r="H650" s="13" t="n"/>
      <c r="I650" s="13" t="n"/>
      <c r="J650" s="13" t="n"/>
      <c r="K650" s="13" t="n"/>
      <c r="L650" s="13" t="n"/>
      <c r="M650" s="13" t="n"/>
      <c r="N650" s="13" t="n"/>
      <c r="O650" s="13" t="n"/>
      <c r="P650" s="13" t="n"/>
      <c r="Q650" s="13" t="n"/>
      <c r="R650" s="13" t="n"/>
      <c r="S650" s="13" t="n"/>
      <c r="T650" s="13" t="n"/>
      <c r="U650" s="13" t="n"/>
      <c r="V650" s="13" t="n"/>
      <c r="W650" s="13" t="n"/>
      <c r="X650" s="13" t="n"/>
      <c r="Y650" s="13" t="n"/>
      <c r="Z650" s="13" t="n"/>
      <c r="AA650" s="13" t="n"/>
      <c r="AB650" s="13" t="n"/>
    </row>
    <row r="651">
      <c r="A651" s="13" t="n"/>
      <c r="B651" s="13" t="n"/>
      <c r="C651" s="12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  <c r="O651" s="13" t="n"/>
      <c r="P651" s="13" t="n"/>
      <c r="Q651" s="13" t="n"/>
      <c r="R651" s="13" t="n"/>
      <c r="S651" s="13" t="n"/>
      <c r="T651" s="13" t="n"/>
      <c r="U651" s="13" t="n"/>
      <c r="V651" s="13" t="n"/>
      <c r="W651" s="13" t="n"/>
      <c r="X651" s="13" t="n"/>
      <c r="Y651" s="13" t="n"/>
      <c r="Z651" s="13" t="n"/>
      <c r="AA651" s="13" t="n"/>
      <c r="AB651" s="13" t="n"/>
    </row>
    <row r="652">
      <c r="A652" s="13" t="n"/>
      <c r="B652" s="13" t="n"/>
      <c r="C652" s="12" t="n"/>
      <c r="D652" s="13" t="n"/>
      <c r="E652" s="13" t="n"/>
      <c r="F652" s="13" t="n"/>
      <c r="G652" s="13" t="n"/>
      <c r="H652" s="13" t="n"/>
      <c r="I652" s="13" t="n"/>
      <c r="J652" s="13" t="n"/>
      <c r="K652" s="13" t="n"/>
      <c r="L652" s="13" t="n"/>
      <c r="M652" s="13" t="n"/>
      <c r="N652" s="13" t="n"/>
      <c r="O652" s="13" t="n"/>
      <c r="P652" s="13" t="n"/>
      <c r="Q652" s="13" t="n"/>
      <c r="R652" s="13" t="n"/>
      <c r="S652" s="13" t="n"/>
      <c r="T652" s="13" t="n"/>
      <c r="U652" s="13" t="n"/>
      <c r="V652" s="13" t="n"/>
      <c r="W652" s="13" t="n"/>
      <c r="X652" s="13" t="n"/>
      <c r="Y652" s="13" t="n"/>
      <c r="Z652" s="13" t="n"/>
      <c r="AA652" s="13" t="n"/>
      <c r="AB652" s="13" t="n"/>
    </row>
    <row r="653">
      <c r="A653" s="13" t="n"/>
      <c r="B653" s="13" t="n"/>
      <c r="C653" s="12" t="n"/>
      <c r="D653" s="13" t="n"/>
      <c r="E653" s="13" t="n"/>
      <c r="F653" s="13" t="n"/>
      <c r="G653" s="13" t="n"/>
      <c r="H653" s="13" t="n"/>
      <c r="I653" s="13" t="n"/>
      <c r="J653" s="13" t="n"/>
      <c r="K653" s="13" t="n"/>
      <c r="L653" s="13" t="n"/>
      <c r="M653" s="13" t="n"/>
      <c r="N653" s="13" t="n"/>
      <c r="O653" s="13" t="n"/>
      <c r="P653" s="13" t="n"/>
      <c r="Q653" s="13" t="n"/>
      <c r="R653" s="13" t="n"/>
      <c r="S653" s="13" t="n"/>
      <c r="T653" s="13" t="n"/>
      <c r="U653" s="13" t="n"/>
      <c r="V653" s="13" t="n"/>
      <c r="W653" s="13" t="n"/>
      <c r="X653" s="13" t="n"/>
      <c r="Y653" s="13" t="n"/>
      <c r="Z653" s="13" t="n"/>
      <c r="AA653" s="13" t="n"/>
      <c r="AB653" s="13" t="n"/>
    </row>
    <row r="654">
      <c r="A654" s="13" t="n"/>
      <c r="B654" s="13" t="n"/>
      <c r="C654" s="12" t="n"/>
      <c r="D654" s="13" t="n"/>
      <c r="E654" s="13" t="n"/>
      <c r="F654" s="13" t="n"/>
      <c r="G654" s="13" t="n"/>
      <c r="H654" s="13" t="n"/>
      <c r="I654" s="13" t="n"/>
      <c r="J654" s="13" t="n"/>
      <c r="K654" s="13" t="n"/>
      <c r="L654" s="13" t="n"/>
      <c r="M654" s="13" t="n"/>
      <c r="N654" s="13" t="n"/>
      <c r="O654" s="13" t="n"/>
      <c r="P654" s="13" t="n"/>
      <c r="Q654" s="13" t="n"/>
      <c r="R654" s="13" t="n"/>
      <c r="S654" s="13" t="n"/>
      <c r="T654" s="13" t="n"/>
      <c r="U654" s="13" t="n"/>
      <c r="V654" s="13" t="n"/>
      <c r="W654" s="13" t="n"/>
      <c r="X654" s="13" t="n"/>
      <c r="Y654" s="13" t="n"/>
      <c r="Z654" s="13" t="n"/>
      <c r="AA654" s="13" t="n"/>
      <c r="AB654" s="13" t="n"/>
    </row>
    <row r="655">
      <c r="A655" s="13" t="n"/>
      <c r="B655" s="13" t="n"/>
      <c r="C655" s="12" t="n"/>
      <c r="D655" s="13" t="n"/>
      <c r="E655" s="13" t="n"/>
      <c r="F655" s="13" t="n"/>
      <c r="G655" s="13" t="n"/>
      <c r="H655" s="13" t="n"/>
      <c r="I655" s="13" t="n"/>
      <c r="J655" s="13" t="n"/>
      <c r="K655" s="13" t="n"/>
      <c r="L655" s="13" t="n"/>
      <c r="M655" s="13" t="n"/>
      <c r="N655" s="13" t="n"/>
      <c r="O655" s="13" t="n"/>
      <c r="P655" s="13" t="n"/>
      <c r="Q655" s="13" t="n"/>
      <c r="R655" s="13" t="n"/>
      <c r="S655" s="13" t="n"/>
      <c r="T655" s="13" t="n"/>
      <c r="U655" s="13" t="n"/>
      <c r="V655" s="13" t="n"/>
      <c r="W655" s="13" t="n"/>
      <c r="X655" s="13" t="n"/>
      <c r="Y655" s="13" t="n"/>
      <c r="Z655" s="13" t="n"/>
      <c r="AA655" s="13" t="n"/>
      <c r="AB655" s="13" t="n"/>
    </row>
    <row r="656">
      <c r="A656" s="13" t="n"/>
      <c r="B656" s="13" t="n"/>
      <c r="C656" s="12" t="n"/>
      <c r="D656" s="13" t="n"/>
      <c r="E656" s="13" t="n"/>
      <c r="F656" s="13" t="n"/>
      <c r="G656" s="13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  <c r="Q656" s="13" t="n"/>
      <c r="R656" s="13" t="n"/>
      <c r="S656" s="13" t="n"/>
      <c r="T656" s="13" t="n"/>
      <c r="U656" s="13" t="n"/>
      <c r="V656" s="13" t="n"/>
      <c r="W656" s="13" t="n"/>
      <c r="X656" s="13" t="n"/>
      <c r="Y656" s="13" t="n"/>
      <c r="Z656" s="13" t="n"/>
      <c r="AA656" s="13" t="n"/>
      <c r="AB656" s="13" t="n"/>
    </row>
    <row r="657">
      <c r="A657" s="13" t="n"/>
      <c r="B657" s="13" t="n"/>
      <c r="C657" s="12" t="n"/>
      <c r="D657" s="13" t="n"/>
      <c r="E657" s="13" t="n"/>
      <c r="F657" s="13" t="n"/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  <c r="Q657" s="13" t="n"/>
      <c r="R657" s="13" t="n"/>
      <c r="S657" s="13" t="n"/>
      <c r="T657" s="13" t="n"/>
      <c r="U657" s="13" t="n"/>
      <c r="V657" s="13" t="n"/>
      <c r="W657" s="13" t="n"/>
      <c r="X657" s="13" t="n"/>
      <c r="Y657" s="13" t="n"/>
      <c r="Z657" s="13" t="n"/>
      <c r="AA657" s="13" t="n"/>
      <c r="AB657" s="13" t="n"/>
    </row>
    <row r="658">
      <c r="A658" s="13" t="n"/>
      <c r="B658" s="13" t="n"/>
      <c r="C658" s="12" t="n"/>
      <c r="D658" s="13" t="n"/>
      <c r="E658" s="13" t="n"/>
      <c r="F658" s="13" t="n"/>
      <c r="G658" s="13" t="n"/>
      <c r="H658" s="13" t="n"/>
      <c r="I658" s="13" t="n"/>
      <c r="J658" s="13" t="n"/>
      <c r="K658" s="13" t="n"/>
      <c r="L658" s="13" t="n"/>
      <c r="M658" s="13" t="n"/>
      <c r="N658" s="13" t="n"/>
      <c r="O658" s="13" t="n"/>
      <c r="P658" s="13" t="n"/>
      <c r="Q658" s="13" t="n"/>
      <c r="R658" s="13" t="n"/>
      <c r="S658" s="13" t="n"/>
      <c r="T658" s="13" t="n"/>
      <c r="U658" s="13" t="n"/>
      <c r="V658" s="13" t="n"/>
      <c r="W658" s="13" t="n"/>
      <c r="X658" s="13" t="n"/>
      <c r="Y658" s="13" t="n"/>
      <c r="Z658" s="13" t="n"/>
      <c r="AA658" s="13" t="n"/>
      <c r="AB658" s="13" t="n"/>
    </row>
    <row r="659">
      <c r="A659" s="13" t="n"/>
      <c r="B659" s="13" t="n"/>
      <c r="C659" s="12" t="n"/>
      <c r="D659" s="13" t="n"/>
      <c r="E659" s="13" t="n"/>
      <c r="F659" s="13" t="n"/>
      <c r="G659" s="13" t="n"/>
      <c r="H659" s="13" t="n"/>
      <c r="I659" s="13" t="n"/>
      <c r="J659" s="13" t="n"/>
      <c r="K659" s="13" t="n"/>
      <c r="L659" s="13" t="n"/>
      <c r="M659" s="13" t="n"/>
      <c r="N659" s="13" t="n"/>
      <c r="O659" s="13" t="n"/>
      <c r="P659" s="13" t="n"/>
      <c r="Q659" s="13" t="n"/>
      <c r="R659" s="13" t="n"/>
      <c r="S659" s="13" t="n"/>
      <c r="T659" s="13" t="n"/>
      <c r="U659" s="13" t="n"/>
      <c r="V659" s="13" t="n"/>
      <c r="W659" s="13" t="n"/>
      <c r="X659" s="13" t="n"/>
      <c r="Y659" s="13" t="n"/>
      <c r="Z659" s="13" t="n"/>
      <c r="AA659" s="13" t="n"/>
      <c r="AB659" s="13" t="n"/>
    </row>
    <row r="660">
      <c r="A660" s="13" t="n"/>
      <c r="B660" s="13" t="n"/>
      <c r="C660" s="12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  <c r="O660" s="13" t="n"/>
      <c r="P660" s="13" t="n"/>
      <c r="Q660" s="13" t="n"/>
      <c r="R660" s="13" t="n"/>
      <c r="S660" s="13" t="n"/>
      <c r="T660" s="13" t="n"/>
      <c r="U660" s="13" t="n"/>
      <c r="V660" s="13" t="n"/>
      <c r="W660" s="13" t="n"/>
      <c r="X660" s="13" t="n"/>
      <c r="Y660" s="13" t="n"/>
      <c r="Z660" s="13" t="n"/>
      <c r="AA660" s="13" t="n"/>
      <c r="AB660" s="13" t="n"/>
    </row>
    <row r="661">
      <c r="A661" s="13" t="n"/>
      <c r="B661" s="13" t="n"/>
      <c r="C661" s="12" t="n"/>
      <c r="D661" s="13" t="n"/>
      <c r="E661" s="13" t="n"/>
      <c r="F661" s="13" t="n"/>
      <c r="G661" s="13" t="n"/>
      <c r="H661" s="13" t="n"/>
      <c r="I661" s="13" t="n"/>
      <c r="J661" s="13" t="n"/>
      <c r="K661" s="13" t="n"/>
      <c r="L661" s="13" t="n"/>
      <c r="M661" s="13" t="n"/>
      <c r="N661" s="13" t="n"/>
      <c r="O661" s="13" t="n"/>
      <c r="P661" s="13" t="n"/>
      <c r="Q661" s="13" t="n"/>
      <c r="R661" s="13" t="n"/>
      <c r="S661" s="13" t="n"/>
      <c r="T661" s="13" t="n"/>
      <c r="U661" s="13" t="n"/>
      <c r="V661" s="13" t="n"/>
      <c r="W661" s="13" t="n"/>
      <c r="X661" s="13" t="n"/>
      <c r="Y661" s="13" t="n"/>
      <c r="Z661" s="13" t="n"/>
      <c r="AA661" s="13" t="n"/>
      <c r="AB661" s="13" t="n"/>
    </row>
    <row r="662">
      <c r="A662" s="13" t="n"/>
      <c r="B662" s="13" t="n"/>
      <c r="C662" s="12" t="n"/>
      <c r="D662" s="13" t="n"/>
      <c r="E662" s="13" t="n"/>
      <c r="F662" s="13" t="n"/>
      <c r="G662" s="13" t="n"/>
      <c r="H662" s="13" t="n"/>
      <c r="I662" s="13" t="n"/>
      <c r="J662" s="13" t="n"/>
      <c r="K662" s="13" t="n"/>
      <c r="L662" s="13" t="n"/>
      <c r="M662" s="13" t="n"/>
      <c r="N662" s="13" t="n"/>
      <c r="O662" s="13" t="n"/>
      <c r="P662" s="13" t="n"/>
      <c r="Q662" s="13" t="n"/>
      <c r="R662" s="13" t="n"/>
      <c r="S662" s="13" t="n"/>
      <c r="T662" s="13" t="n"/>
      <c r="U662" s="13" t="n"/>
      <c r="V662" s="13" t="n"/>
      <c r="W662" s="13" t="n"/>
      <c r="X662" s="13" t="n"/>
      <c r="Y662" s="13" t="n"/>
      <c r="Z662" s="13" t="n"/>
      <c r="AA662" s="13" t="n"/>
      <c r="AB662" s="13" t="n"/>
    </row>
    <row r="663">
      <c r="A663" s="13" t="n"/>
      <c r="B663" s="13" t="n"/>
      <c r="C663" s="12" t="n"/>
      <c r="D663" s="13" t="n"/>
      <c r="E663" s="13" t="n"/>
      <c r="F663" s="13" t="n"/>
      <c r="G663" s="13" t="n"/>
      <c r="H663" s="13" t="n"/>
      <c r="I663" s="13" t="n"/>
      <c r="J663" s="13" t="n"/>
      <c r="K663" s="13" t="n"/>
      <c r="L663" s="13" t="n"/>
      <c r="M663" s="13" t="n"/>
      <c r="N663" s="13" t="n"/>
      <c r="O663" s="13" t="n"/>
      <c r="P663" s="13" t="n"/>
      <c r="Q663" s="13" t="n"/>
      <c r="R663" s="13" t="n"/>
      <c r="S663" s="13" t="n"/>
      <c r="T663" s="13" t="n"/>
      <c r="U663" s="13" t="n"/>
      <c r="V663" s="13" t="n"/>
      <c r="W663" s="13" t="n"/>
      <c r="X663" s="13" t="n"/>
      <c r="Y663" s="13" t="n"/>
      <c r="Z663" s="13" t="n"/>
      <c r="AA663" s="13" t="n"/>
      <c r="AB663" s="13" t="n"/>
    </row>
    <row r="664">
      <c r="A664" s="13" t="n"/>
      <c r="B664" s="13" t="n"/>
      <c r="C664" s="12" t="n"/>
      <c r="D664" s="13" t="n"/>
      <c r="E664" s="13" t="n"/>
      <c r="F664" s="13" t="n"/>
      <c r="G664" s="13" t="n"/>
      <c r="H664" s="13" t="n"/>
      <c r="I664" s="13" t="n"/>
      <c r="J664" s="13" t="n"/>
      <c r="K664" s="13" t="n"/>
      <c r="L664" s="13" t="n"/>
      <c r="M664" s="13" t="n"/>
      <c r="N664" s="13" t="n"/>
      <c r="O664" s="13" t="n"/>
      <c r="P664" s="13" t="n"/>
      <c r="Q664" s="13" t="n"/>
      <c r="R664" s="13" t="n"/>
      <c r="S664" s="13" t="n"/>
      <c r="T664" s="13" t="n"/>
      <c r="U664" s="13" t="n"/>
      <c r="V664" s="13" t="n"/>
      <c r="W664" s="13" t="n"/>
      <c r="X664" s="13" t="n"/>
      <c r="Y664" s="13" t="n"/>
      <c r="Z664" s="13" t="n"/>
      <c r="AA664" s="13" t="n"/>
      <c r="AB664" s="13" t="n"/>
    </row>
    <row r="665">
      <c r="A665" s="13" t="n"/>
      <c r="B665" s="13" t="n"/>
      <c r="C665" s="12" t="n"/>
      <c r="D665" s="13" t="n"/>
      <c r="E665" s="13" t="n"/>
      <c r="F665" s="13" t="n"/>
      <c r="G665" s="13" t="n"/>
      <c r="H665" s="13" t="n"/>
      <c r="I665" s="13" t="n"/>
      <c r="J665" s="13" t="n"/>
      <c r="K665" s="13" t="n"/>
      <c r="L665" s="13" t="n"/>
      <c r="M665" s="13" t="n"/>
      <c r="N665" s="13" t="n"/>
      <c r="O665" s="13" t="n"/>
      <c r="P665" s="13" t="n"/>
      <c r="Q665" s="13" t="n"/>
      <c r="R665" s="13" t="n"/>
      <c r="S665" s="13" t="n"/>
      <c r="T665" s="13" t="n"/>
      <c r="U665" s="13" t="n"/>
      <c r="V665" s="13" t="n"/>
      <c r="W665" s="13" t="n"/>
      <c r="X665" s="13" t="n"/>
      <c r="Y665" s="13" t="n"/>
      <c r="Z665" s="13" t="n"/>
      <c r="AA665" s="13" t="n"/>
      <c r="AB665" s="13" t="n"/>
    </row>
    <row r="666">
      <c r="A666" s="13" t="n"/>
      <c r="B666" s="13" t="n"/>
      <c r="C666" s="12" t="n"/>
      <c r="D666" s="13" t="n"/>
      <c r="E666" s="13" t="n"/>
      <c r="F666" s="13" t="n"/>
      <c r="G666" s="13" t="n"/>
      <c r="H666" s="13" t="n"/>
      <c r="I666" s="13" t="n"/>
      <c r="J666" s="13" t="n"/>
      <c r="K666" s="13" t="n"/>
      <c r="L666" s="13" t="n"/>
      <c r="M666" s="13" t="n"/>
      <c r="N666" s="13" t="n"/>
      <c r="O666" s="13" t="n"/>
      <c r="P666" s="13" t="n"/>
      <c r="Q666" s="13" t="n"/>
      <c r="R666" s="13" t="n"/>
      <c r="S666" s="13" t="n"/>
      <c r="T666" s="13" t="n"/>
      <c r="U666" s="13" t="n"/>
      <c r="V666" s="13" t="n"/>
      <c r="W666" s="13" t="n"/>
      <c r="X666" s="13" t="n"/>
      <c r="Y666" s="13" t="n"/>
      <c r="Z666" s="13" t="n"/>
      <c r="AA666" s="13" t="n"/>
      <c r="AB666" s="13" t="n"/>
    </row>
    <row r="667">
      <c r="A667" s="13" t="n"/>
      <c r="B667" s="13" t="n"/>
      <c r="C667" s="12" t="n"/>
      <c r="D667" s="13" t="n"/>
      <c r="E667" s="13" t="n"/>
      <c r="F667" s="13" t="n"/>
      <c r="G667" s="13" t="n"/>
      <c r="H667" s="13" t="n"/>
      <c r="I667" s="13" t="n"/>
      <c r="J667" s="13" t="n"/>
      <c r="K667" s="13" t="n"/>
      <c r="L667" s="13" t="n"/>
      <c r="M667" s="13" t="n"/>
      <c r="N667" s="13" t="n"/>
      <c r="O667" s="13" t="n"/>
      <c r="P667" s="13" t="n"/>
      <c r="Q667" s="13" t="n"/>
      <c r="R667" s="13" t="n"/>
      <c r="S667" s="13" t="n"/>
      <c r="T667" s="13" t="n"/>
      <c r="U667" s="13" t="n"/>
      <c r="V667" s="13" t="n"/>
      <c r="W667" s="13" t="n"/>
      <c r="X667" s="13" t="n"/>
      <c r="Y667" s="13" t="n"/>
      <c r="Z667" s="13" t="n"/>
      <c r="AA667" s="13" t="n"/>
      <c r="AB667" s="13" t="n"/>
    </row>
    <row r="668">
      <c r="A668" s="13" t="n"/>
      <c r="B668" s="13" t="n"/>
      <c r="C668" s="12" t="n"/>
      <c r="D668" s="13" t="n"/>
      <c r="E668" s="13" t="n"/>
      <c r="F668" s="13" t="n"/>
      <c r="G668" s="13" t="n"/>
      <c r="H668" s="13" t="n"/>
      <c r="I668" s="13" t="n"/>
      <c r="J668" s="13" t="n"/>
      <c r="K668" s="13" t="n"/>
      <c r="L668" s="13" t="n"/>
      <c r="M668" s="13" t="n"/>
      <c r="N668" s="13" t="n"/>
      <c r="O668" s="13" t="n"/>
      <c r="P668" s="13" t="n"/>
      <c r="Q668" s="13" t="n"/>
      <c r="R668" s="13" t="n"/>
      <c r="S668" s="13" t="n"/>
      <c r="T668" s="13" t="n"/>
      <c r="U668" s="13" t="n"/>
      <c r="V668" s="13" t="n"/>
      <c r="W668" s="13" t="n"/>
      <c r="X668" s="13" t="n"/>
      <c r="Y668" s="13" t="n"/>
      <c r="Z668" s="13" t="n"/>
      <c r="AA668" s="13" t="n"/>
      <c r="AB668" s="13" t="n"/>
    </row>
    <row r="669">
      <c r="A669" s="13" t="n"/>
      <c r="B669" s="13" t="n"/>
      <c r="C669" s="12" t="n"/>
      <c r="D669" s="13" t="n"/>
      <c r="E669" s="13" t="n"/>
      <c r="F669" s="13" t="n"/>
      <c r="G669" s="13" t="n"/>
      <c r="H669" s="13" t="n"/>
      <c r="I669" s="13" t="n"/>
      <c r="J669" s="13" t="n"/>
      <c r="K669" s="13" t="n"/>
      <c r="L669" s="13" t="n"/>
      <c r="M669" s="13" t="n"/>
      <c r="N669" s="13" t="n"/>
      <c r="O669" s="13" t="n"/>
      <c r="P669" s="13" t="n"/>
      <c r="Q669" s="13" t="n"/>
      <c r="R669" s="13" t="n"/>
      <c r="S669" s="13" t="n"/>
      <c r="T669" s="13" t="n"/>
      <c r="U669" s="13" t="n"/>
      <c r="V669" s="13" t="n"/>
      <c r="W669" s="13" t="n"/>
      <c r="X669" s="13" t="n"/>
      <c r="Y669" s="13" t="n"/>
      <c r="Z669" s="13" t="n"/>
      <c r="AA669" s="13" t="n"/>
      <c r="AB669" s="13" t="n"/>
    </row>
    <row r="670">
      <c r="A670" s="13" t="n"/>
      <c r="B670" s="13" t="n"/>
      <c r="C670" s="12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3" t="n"/>
      <c r="M670" s="13" t="n"/>
      <c r="N670" s="13" t="n"/>
      <c r="O670" s="13" t="n"/>
      <c r="P670" s="13" t="n"/>
      <c r="Q670" s="13" t="n"/>
      <c r="R670" s="13" t="n"/>
      <c r="S670" s="13" t="n"/>
      <c r="T670" s="13" t="n"/>
      <c r="U670" s="13" t="n"/>
      <c r="V670" s="13" t="n"/>
      <c r="W670" s="13" t="n"/>
      <c r="X670" s="13" t="n"/>
      <c r="Y670" s="13" t="n"/>
      <c r="Z670" s="13" t="n"/>
      <c r="AA670" s="13" t="n"/>
      <c r="AB670" s="13" t="n"/>
    </row>
    <row r="671">
      <c r="A671" s="13" t="n"/>
      <c r="B671" s="13" t="n"/>
      <c r="C671" s="12" t="n"/>
      <c r="D671" s="13" t="n"/>
      <c r="E671" s="13" t="n"/>
      <c r="F671" s="13" t="n"/>
      <c r="G671" s="13" t="n"/>
      <c r="H671" s="13" t="n"/>
      <c r="I671" s="13" t="n"/>
      <c r="J671" s="13" t="n"/>
      <c r="K671" s="13" t="n"/>
      <c r="L671" s="13" t="n"/>
      <c r="M671" s="13" t="n"/>
      <c r="N671" s="13" t="n"/>
      <c r="O671" s="13" t="n"/>
      <c r="P671" s="13" t="n"/>
      <c r="Q671" s="13" t="n"/>
      <c r="R671" s="13" t="n"/>
      <c r="S671" s="13" t="n"/>
      <c r="T671" s="13" t="n"/>
      <c r="U671" s="13" t="n"/>
      <c r="V671" s="13" t="n"/>
      <c r="W671" s="13" t="n"/>
      <c r="X671" s="13" t="n"/>
      <c r="Y671" s="13" t="n"/>
      <c r="Z671" s="13" t="n"/>
      <c r="AA671" s="13" t="n"/>
      <c r="AB671" s="13" t="n"/>
    </row>
    <row r="672">
      <c r="A672" s="13" t="n"/>
      <c r="B672" s="13" t="n"/>
      <c r="C672" s="12" t="n"/>
      <c r="D672" s="13" t="n"/>
      <c r="E672" s="13" t="n"/>
      <c r="F672" s="13" t="n"/>
      <c r="G672" s="13" t="n"/>
      <c r="H672" s="13" t="n"/>
      <c r="I672" s="13" t="n"/>
      <c r="J672" s="13" t="n"/>
      <c r="K672" s="13" t="n"/>
      <c r="L672" s="13" t="n"/>
      <c r="M672" s="13" t="n"/>
      <c r="N672" s="13" t="n"/>
      <c r="O672" s="13" t="n"/>
      <c r="P672" s="13" t="n"/>
      <c r="Q672" s="13" t="n"/>
      <c r="R672" s="13" t="n"/>
      <c r="S672" s="13" t="n"/>
      <c r="T672" s="13" t="n"/>
      <c r="U672" s="13" t="n"/>
      <c r="V672" s="13" t="n"/>
      <c r="W672" s="13" t="n"/>
      <c r="X672" s="13" t="n"/>
      <c r="Y672" s="13" t="n"/>
      <c r="Z672" s="13" t="n"/>
      <c r="AA672" s="13" t="n"/>
      <c r="AB672" s="13" t="n"/>
    </row>
    <row r="673">
      <c r="A673" s="13" t="n"/>
      <c r="B673" s="13" t="n"/>
      <c r="C673" s="12" t="n"/>
      <c r="D673" s="13" t="n"/>
      <c r="E673" s="13" t="n"/>
      <c r="F673" s="13" t="n"/>
      <c r="G673" s="13" t="n"/>
      <c r="H673" s="13" t="n"/>
      <c r="I673" s="13" t="n"/>
      <c r="J673" s="13" t="n"/>
      <c r="K673" s="13" t="n"/>
      <c r="L673" s="13" t="n"/>
      <c r="M673" s="13" t="n"/>
      <c r="N673" s="13" t="n"/>
      <c r="O673" s="13" t="n"/>
      <c r="P673" s="13" t="n"/>
      <c r="Q673" s="13" t="n"/>
      <c r="R673" s="13" t="n"/>
      <c r="S673" s="13" t="n"/>
      <c r="T673" s="13" t="n"/>
      <c r="U673" s="13" t="n"/>
      <c r="V673" s="13" t="n"/>
      <c r="W673" s="13" t="n"/>
      <c r="X673" s="13" t="n"/>
      <c r="Y673" s="13" t="n"/>
      <c r="Z673" s="13" t="n"/>
      <c r="AA673" s="13" t="n"/>
      <c r="AB673" s="13" t="n"/>
    </row>
    <row r="674">
      <c r="A674" s="13" t="n"/>
      <c r="B674" s="13" t="n"/>
      <c r="C674" s="12" t="n"/>
      <c r="D674" s="13" t="n"/>
      <c r="E674" s="13" t="n"/>
      <c r="F674" s="13" t="n"/>
      <c r="G674" s="13" t="n"/>
      <c r="H674" s="13" t="n"/>
      <c r="I674" s="13" t="n"/>
      <c r="J674" s="13" t="n"/>
      <c r="K674" s="13" t="n"/>
      <c r="L674" s="13" t="n"/>
      <c r="M674" s="13" t="n"/>
      <c r="N674" s="13" t="n"/>
      <c r="O674" s="13" t="n"/>
      <c r="P674" s="13" t="n"/>
      <c r="Q674" s="13" t="n"/>
      <c r="R674" s="13" t="n"/>
      <c r="S674" s="13" t="n"/>
      <c r="T674" s="13" t="n"/>
      <c r="U674" s="13" t="n"/>
      <c r="V674" s="13" t="n"/>
      <c r="W674" s="13" t="n"/>
      <c r="X674" s="13" t="n"/>
      <c r="Y674" s="13" t="n"/>
      <c r="Z674" s="13" t="n"/>
      <c r="AA674" s="13" t="n"/>
      <c r="AB674" s="13" t="n"/>
    </row>
    <row r="675">
      <c r="A675" s="13" t="n"/>
      <c r="B675" s="13" t="n"/>
      <c r="C675" s="12" t="n"/>
      <c r="D675" s="13" t="n"/>
      <c r="E675" s="13" t="n"/>
      <c r="F675" s="13" t="n"/>
      <c r="G675" s="13" t="n"/>
      <c r="H675" s="13" t="n"/>
      <c r="I675" s="13" t="n"/>
      <c r="J675" s="13" t="n"/>
      <c r="K675" s="13" t="n"/>
      <c r="L675" s="13" t="n"/>
      <c r="M675" s="13" t="n"/>
      <c r="N675" s="13" t="n"/>
      <c r="O675" s="13" t="n"/>
      <c r="P675" s="13" t="n"/>
      <c r="Q675" s="13" t="n"/>
      <c r="R675" s="13" t="n"/>
      <c r="S675" s="13" t="n"/>
      <c r="T675" s="13" t="n"/>
      <c r="U675" s="13" t="n"/>
      <c r="V675" s="13" t="n"/>
      <c r="W675" s="13" t="n"/>
      <c r="X675" s="13" t="n"/>
      <c r="Y675" s="13" t="n"/>
      <c r="Z675" s="13" t="n"/>
      <c r="AA675" s="13" t="n"/>
      <c r="AB675" s="13" t="n"/>
    </row>
    <row r="676">
      <c r="A676" s="13" t="n"/>
      <c r="B676" s="13" t="n"/>
      <c r="C676" s="12" t="n"/>
      <c r="D676" s="13" t="n"/>
      <c r="E676" s="13" t="n"/>
      <c r="F676" s="13" t="n"/>
      <c r="G676" s="13" t="n"/>
      <c r="H676" s="13" t="n"/>
      <c r="I676" s="13" t="n"/>
      <c r="J676" s="13" t="n"/>
      <c r="K676" s="13" t="n"/>
      <c r="L676" s="13" t="n"/>
      <c r="M676" s="13" t="n"/>
      <c r="N676" s="13" t="n"/>
      <c r="O676" s="13" t="n"/>
      <c r="P676" s="13" t="n"/>
      <c r="Q676" s="13" t="n"/>
      <c r="R676" s="13" t="n"/>
      <c r="S676" s="13" t="n"/>
      <c r="T676" s="13" t="n"/>
      <c r="U676" s="13" t="n"/>
      <c r="V676" s="13" t="n"/>
      <c r="W676" s="13" t="n"/>
      <c r="X676" s="13" t="n"/>
      <c r="Y676" s="13" t="n"/>
      <c r="Z676" s="13" t="n"/>
      <c r="AA676" s="13" t="n"/>
      <c r="AB676" s="13" t="n"/>
    </row>
    <row r="677">
      <c r="A677" s="13" t="n"/>
      <c r="B677" s="13" t="n"/>
      <c r="C677" s="12" t="n"/>
      <c r="D677" s="13" t="n"/>
      <c r="E677" s="13" t="n"/>
      <c r="F677" s="13" t="n"/>
      <c r="G677" s="13" t="n"/>
      <c r="H677" s="13" t="n"/>
      <c r="I677" s="13" t="n"/>
      <c r="J677" s="13" t="n"/>
      <c r="K677" s="13" t="n"/>
      <c r="L677" s="13" t="n"/>
      <c r="M677" s="13" t="n"/>
      <c r="N677" s="13" t="n"/>
      <c r="O677" s="13" t="n"/>
      <c r="P677" s="13" t="n"/>
      <c r="Q677" s="13" t="n"/>
      <c r="R677" s="13" t="n"/>
      <c r="S677" s="13" t="n"/>
      <c r="T677" s="13" t="n"/>
      <c r="U677" s="13" t="n"/>
      <c r="V677" s="13" t="n"/>
      <c r="W677" s="13" t="n"/>
      <c r="X677" s="13" t="n"/>
      <c r="Y677" s="13" t="n"/>
      <c r="Z677" s="13" t="n"/>
      <c r="AA677" s="13" t="n"/>
      <c r="AB677" s="13" t="n"/>
    </row>
    <row r="678">
      <c r="A678" s="13" t="n"/>
      <c r="B678" s="13" t="n"/>
      <c r="C678" s="12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  <c r="M678" s="13" t="n"/>
      <c r="N678" s="13" t="n"/>
      <c r="O678" s="13" t="n"/>
      <c r="P678" s="13" t="n"/>
      <c r="Q678" s="13" t="n"/>
      <c r="R678" s="13" t="n"/>
      <c r="S678" s="13" t="n"/>
      <c r="T678" s="13" t="n"/>
      <c r="U678" s="13" t="n"/>
      <c r="V678" s="13" t="n"/>
      <c r="W678" s="13" t="n"/>
      <c r="X678" s="13" t="n"/>
      <c r="Y678" s="13" t="n"/>
      <c r="Z678" s="13" t="n"/>
      <c r="AA678" s="13" t="n"/>
      <c r="AB678" s="13" t="n"/>
    </row>
    <row r="679">
      <c r="A679" s="13" t="n"/>
      <c r="B679" s="13" t="n"/>
      <c r="C679" s="12" t="n"/>
      <c r="D679" s="13" t="n"/>
      <c r="E679" s="13" t="n"/>
      <c r="F679" s="13" t="n"/>
      <c r="G679" s="13" t="n"/>
      <c r="H679" s="13" t="n"/>
      <c r="I679" s="13" t="n"/>
      <c r="J679" s="13" t="n"/>
      <c r="K679" s="13" t="n"/>
      <c r="L679" s="13" t="n"/>
      <c r="M679" s="13" t="n"/>
      <c r="N679" s="13" t="n"/>
      <c r="O679" s="13" t="n"/>
      <c r="P679" s="13" t="n"/>
      <c r="Q679" s="13" t="n"/>
      <c r="R679" s="13" t="n"/>
      <c r="S679" s="13" t="n"/>
      <c r="T679" s="13" t="n"/>
      <c r="U679" s="13" t="n"/>
      <c r="V679" s="13" t="n"/>
      <c r="W679" s="13" t="n"/>
      <c r="X679" s="13" t="n"/>
      <c r="Y679" s="13" t="n"/>
      <c r="Z679" s="13" t="n"/>
      <c r="AA679" s="13" t="n"/>
      <c r="AB679" s="13" t="n"/>
    </row>
    <row r="680">
      <c r="A680" s="13" t="n"/>
      <c r="B680" s="13" t="n"/>
      <c r="C680" s="12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  <c r="O680" s="13" t="n"/>
      <c r="P680" s="13" t="n"/>
      <c r="Q680" s="13" t="n"/>
      <c r="R680" s="13" t="n"/>
      <c r="S680" s="13" t="n"/>
      <c r="T680" s="13" t="n"/>
      <c r="U680" s="13" t="n"/>
      <c r="V680" s="13" t="n"/>
      <c r="W680" s="13" t="n"/>
      <c r="X680" s="13" t="n"/>
      <c r="Y680" s="13" t="n"/>
      <c r="Z680" s="13" t="n"/>
      <c r="AA680" s="13" t="n"/>
      <c r="AB680" s="13" t="n"/>
    </row>
    <row r="681">
      <c r="A681" s="13" t="n"/>
      <c r="B681" s="13" t="n"/>
      <c r="C681" s="12" t="n"/>
      <c r="D681" s="13" t="n"/>
      <c r="E681" s="13" t="n"/>
      <c r="F681" s="13" t="n"/>
      <c r="G681" s="13" t="n"/>
      <c r="H681" s="13" t="n"/>
      <c r="I681" s="13" t="n"/>
      <c r="J681" s="13" t="n"/>
      <c r="K681" s="13" t="n"/>
      <c r="L681" s="13" t="n"/>
      <c r="M681" s="13" t="n"/>
      <c r="N681" s="13" t="n"/>
      <c r="O681" s="13" t="n"/>
      <c r="P681" s="13" t="n"/>
      <c r="Q681" s="13" t="n"/>
      <c r="R681" s="13" t="n"/>
      <c r="S681" s="13" t="n"/>
      <c r="T681" s="13" t="n"/>
      <c r="U681" s="13" t="n"/>
      <c r="V681" s="13" t="n"/>
      <c r="W681" s="13" t="n"/>
      <c r="X681" s="13" t="n"/>
      <c r="Y681" s="13" t="n"/>
      <c r="Z681" s="13" t="n"/>
      <c r="AA681" s="13" t="n"/>
      <c r="AB681" s="13" t="n"/>
    </row>
    <row r="682">
      <c r="A682" s="13" t="n"/>
      <c r="B682" s="13" t="n"/>
      <c r="C682" s="12" t="n"/>
      <c r="D682" s="13" t="n"/>
      <c r="E682" s="13" t="n"/>
      <c r="F682" s="13" t="n"/>
      <c r="G682" s="13" t="n"/>
      <c r="H682" s="13" t="n"/>
      <c r="I682" s="13" t="n"/>
      <c r="J682" s="13" t="n"/>
      <c r="K682" s="13" t="n"/>
      <c r="L682" s="13" t="n"/>
      <c r="M682" s="13" t="n"/>
      <c r="N682" s="13" t="n"/>
      <c r="O682" s="13" t="n"/>
      <c r="P682" s="13" t="n"/>
      <c r="Q682" s="13" t="n"/>
      <c r="R682" s="13" t="n"/>
      <c r="S682" s="13" t="n"/>
      <c r="T682" s="13" t="n"/>
      <c r="U682" s="13" t="n"/>
      <c r="V682" s="13" t="n"/>
      <c r="W682" s="13" t="n"/>
      <c r="X682" s="13" t="n"/>
      <c r="Y682" s="13" t="n"/>
      <c r="Z682" s="13" t="n"/>
      <c r="AA682" s="13" t="n"/>
      <c r="AB682" s="13" t="n"/>
    </row>
    <row r="683">
      <c r="A683" s="13" t="n"/>
      <c r="B683" s="13" t="n"/>
      <c r="C683" s="12" t="n"/>
      <c r="D683" s="13" t="n"/>
      <c r="E683" s="13" t="n"/>
      <c r="F683" s="13" t="n"/>
      <c r="G683" s="13" t="n"/>
      <c r="H683" s="13" t="n"/>
      <c r="I683" s="13" t="n"/>
      <c r="J683" s="13" t="n"/>
      <c r="K683" s="13" t="n"/>
      <c r="L683" s="13" t="n"/>
      <c r="M683" s="13" t="n"/>
      <c r="N683" s="13" t="n"/>
      <c r="O683" s="13" t="n"/>
      <c r="P683" s="13" t="n"/>
      <c r="Q683" s="13" t="n"/>
      <c r="R683" s="13" t="n"/>
      <c r="S683" s="13" t="n"/>
      <c r="T683" s="13" t="n"/>
      <c r="U683" s="13" t="n"/>
      <c r="V683" s="13" t="n"/>
      <c r="W683" s="13" t="n"/>
      <c r="X683" s="13" t="n"/>
      <c r="Y683" s="13" t="n"/>
      <c r="Z683" s="13" t="n"/>
      <c r="AA683" s="13" t="n"/>
      <c r="AB683" s="13" t="n"/>
    </row>
    <row r="684">
      <c r="A684" s="13" t="n"/>
      <c r="B684" s="13" t="n"/>
      <c r="C684" s="12" t="n"/>
      <c r="D684" s="13" t="n"/>
      <c r="E684" s="13" t="n"/>
      <c r="F684" s="13" t="n"/>
      <c r="G684" s="13" t="n"/>
      <c r="H684" s="13" t="n"/>
      <c r="I684" s="13" t="n"/>
      <c r="J684" s="13" t="n"/>
      <c r="K684" s="13" t="n"/>
      <c r="L684" s="13" t="n"/>
      <c r="M684" s="13" t="n"/>
      <c r="N684" s="13" t="n"/>
      <c r="O684" s="13" t="n"/>
      <c r="P684" s="13" t="n"/>
      <c r="Q684" s="13" t="n"/>
      <c r="R684" s="13" t="n"/>
      <c r="S684" s="13" t="n"/>
      <c r="T684" s="13" t="n"/>
      <c r="U684" s="13" t="n"/>
      <c r="V684" s="13" t="n"/>
      <c r="W684" s="13" t="n"/>
      <c r="X684" s="13" t="n"/>
      <c r="Y684" s="13" t="n"/>
      <c r="Z684" s="13" t="n"/>
      <c r="AA684" s="13" t="n"/>
      <c r="AB684" s="13" t="n"/>
    </row>
    <row r="685">
      <c r="A685" s="13" t="n"/>
      <c r="B685" s="13" t="n"/>
      <c r="C685" s="12" t="n"/>
      <c r="D685" s="13" t="n"/>
      <c r="E685" s="13" t="n"/>
      <c r="F685" s="13" t="n"/>
      <c r="G685" s="13" t="n"/>
      <c r="H685" s="13" t="n"/>
      <c r="I685" s="13" t="n"/>
      <c r="J685" s="13" t="n"/>
      <c r="K685" s="13" t="n"/>
      <c r="L685" s="13" t="n"/>
      <c r="M685" s="13" t="n"/>
      <c r="N685" s="13" t="n"/>
      <c r="O685" s="13" t="n"/>
      <c r="P685" s="13" t="n"/>
      <c r="Q685" s="13" t="n"/>
      <c r="R685" s="13" t="n"/>
      <c r="S685" s="13" t="n"/>
      <c r="T685" s="13" t="n"/>
      <c r="U685" s="13" t="n"/>
      <c r="V685" s="13" t="n"/>
      <c r="W685" s="13" t="n"/>
      <c r="X685" s="13" t="n"/>
      <c r="Y685" s="13" t="n"/>
      <c r="Z685" s="13" t="n"/>
      <c r="AA685" s="13" t="n"/>
      <c r="AB685" s="13" t="n"/>
    </row>
    <row r="686">
      <c r="A686" s="13" t="n"/>
      <c r="B686" s="13" t="n"/>
      <c r="C686" s="12" t="n"/>
      <c r="D686" s="13" t="n"/>
      <c r="E686" s="13" t="n"/>
      <c r="F686" s="13" t="n"/>
      <c r="G686" s="13" t="n"/>
      <c r="H686" s="13" t="n"/>
      <c r="I686" s="13" t="n"/>
      <c r="J686" s="13" t="n"/>
      <c r="K686" s="13" t="n"/>
      <c r="L686" s="13" t="n"/>
      <c r="M686" s="13" t="n"/>
      <c r="N686" s="13" t="n"/>
      <c r="O686" s="13" t="n"/>
      <c r="P686" s="13" t="n"/>
      <c r="Q686" s="13" t="n"/>
      <c r="R686" s="13" t="n"/>
      <c r="S686" s="13" t="n"/>
      <c r="T686" s="13" t="n"/>
      <c r="U686" s="13" t="n"/>
      <c r="V686" s="13" t="n"/>
      <c r="W686" s="13" t="n"/>
      <c r="X686" s="13" t="n"/>
      <c r="Y686" s="13" t="n"/>
      <c r="Z686" s="13" t="n"/>
      <c r="AA686" s="13" t="n"/>
      <c r="AB686" s="13" t="n"/>
    </row>
    <row r="687">
      <c r="A687" s="13" t="n"/>
      <c r="B687" s="13" t="n"/>
      <c r="C687" s="12" t="n"/>
      <c r="D687" s="13" t="n"/>
      <c r="E687" s="13" t="n"/>
      <c r="F687" s="13" t="n"/>
      <c r="G687" s="13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3" t="n"/>
      <c r="Q687" s="13" t="n"/>
      <c r="R687" s="13" t="n"/>
      <c r="S687" s="13" t="n"/>
      <c r="T687" s="13" t="n"/>
      <c r="U687" s="13" t="n"/>
      <c r="V687" s="13" t="n"/>
      <c r="W687" s="13" t="n"/>
      <c r="X687" s="13" t="n"/>
      <c r="Y687" s="13" t="n"/>
      <c r="Z687" s="13" t="n"/>
      <c r="AA687" s="13" t="n"/>
      <c r="AB687" s="13" t="n"/>
    </row>
    <row r="688">
      <c r="A688" s="13" t="n"/>
      <c r="B688" s="13" t="n"/>
      <c r="C688" s="12" t="n"/>
      <c r="D688" s="13" t="n"/>
      <c r="E688" s="13" t="n"/>
      <c r="F688" s="13" t="n"/>
      <c r="G688" s="13" t="n"/>
      <c r="H688" s="13" t="n"/>
      <c r="I688" s="13" t="n"/>
      <c r="J688" s="13" t="n"/>
      <c r="K688" s="13" t="n"/>
      <c r="L688" s="13" t="n"/>
      <c r="M688" s="13" t="n"/>
      <c r="N688" s="13" t="n"/>
      <c r="O688" s="13" t="n"/>
      <c r="P688" s="13" t="n"/>
      <c r="Q688" s="13" t="n"/>
      <c r="R688" s="13" t="n"/>
      <c r="S688" s="13" t="n"/>
      <c r="T688" s="13" t="n"/>
      <c r="U688" s="13" t="n"/>
      <c r="V688" s="13" t="n"/>
      <c r="W688" s="13" t="n"/>
      <c r="X688" s="13" t="n"/>
      <c r="Y688" s="13" t="n"/>
      <c r="Z688" s="13" t="n"/>
      <c r="AA688" s="13" t="n"/>
      <c r="AB688" s="13" t="n"/>
    </row>
    <row r="689">
      <c r="A689" s="13" t="n"/>
      <c r="B689" s="13" t="n"/>
      <c r="C689" s="12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  <c r="O689" s="13" t="n"/>
      <c r="P689" s="13" t="n"/>
      <c r="Q689" s="13" t="n"/>
      <c r="R689" s="13" t="n"/>
      <c r="S689" s="13" t="n"/>
      <c r="T689" s="13" t="n"/>
      <c r="U689" s="13" t="n"/>
      <c r="V689" s="13" t="n"/>
      <c r="W689" s="13" t="n"/>
      <c r="X689" s="13" t="n"/>
      <c r="Y689" s="13" t="n"/>
      <c r="Z689" s="13" t="n"/>
      <c r="AA689" s="13" t="n"/>
      <c r="AB689" s="13" t="n"/>
    </row>
    <row r="690">
      <c r="A690" s="13" t="n"/>
      <c r="B690" s="13" t="n"/>
      <c r="C690" s="12" t="n"/>
      <c r="D690" s="13" t="n"/>
      <c r="E690" s="13" t="n"/>
      <c r="F690" s="13" t="n"/>
      <c r="G690" s="13" t="n"/>
      <c r="H690" s="13" t="n"/>
      <c r="I690" s="13" t="n"/>
      <c r="J690" s="13" t="n"/>
      <c r="K690" s="13" t="n"/>
      <c r="L690" s="13" t="n"/>
      <c r="M690" s="13" t="n"/>
      <c r="N690" s="13" t="n"/>
      <c r="O690" s="13" t="n"/>
      <c r="P690" s="13" t="n"/>
      <c r="Q690" s="13" t="n"/>
      <c r="R690" s="13" t="n"/>
      <c r="S690" s="13" t="n"/>
      <c r="T690" s="13" t="n"/>
      <c r="U690" s="13" t="n"/>
      <c r="V690" s="13" t="n"/>
      <c r="W690" s="13" t="n"/>
      <c r="X690" s="13" t="n"/>
      <c r="Y690" s="13" t="n"/>
      <c r="Z690" s="13" t="n"/>
      <c r="AA690" s="13" t="n"/>
      <c r="AB690" s="13" t="n"/>
    </row>
    <row r="691">
      <c r="A691" s="13" t="n"/>
      <c r="B691" s="13" t="n"/>
      <c r="C691" s="12" t="n"/>
      <c r="D691" s="13" t="n"/>
      <c r="E691" s="13" t="n"/>
      <c r="F691" s="13" t="n"/>
      <c r="G691" s="13" t="n"/>
      <c r="H691" s="13" t="n"/>
      <c r="I691" s="13" t="n"/>
      <c r="J691" s="13" t="n"/>
      <c r="K691" s="13" t="n"/>
      <c r="L691" s="13" t="n"/>
      <c r="M691" s="13" t="n"/>
      <c r="N691" s="13" t="n"/>
      <c r="O691" s="13" t="n"/>
      <c r="P691" s="13" t="n"/>
      <c r="Q691" s="13" t="n"/>
      <c r="R691" s="13" t="n"/>
      <c r="S691" s="13" t="n"/>
      <c r="T691" s="13" t="n"/>
      <c r="U691" s="13" t="n"/>
      <c r="V691" s="13" t="n"/>
      <c r="W691" s="13" t="n"/>
      <c r="X691" s="13" t="n"/>
      <c r="Y691" s="13" t="n"/>
      <c r="Z691" s="13" t="n"/>
      <c r="AA691" s="13" t="n"/>
      <c r="AB691" s="13" t="n"/>
    </row>
    <row r="692">
      <c r="A692" s="13" t="n"/>
      <c r="B692" s="13" t="n"/>
      <c r="C692" s="12" t="n"/>
      <c r="D692" s="13" t="n"/>
      <c r="E692" s="13" t="n"/>
      <c r="F692" s="13" t="n"/>
      <c r="G692" s="13" t="n"/>
      <c r="H692" s="13" t="n"/>
      <c r="I692" s="13" t="n"/>
      <c r="J692" s="13" t="n"/>
      <c r="K692" s="13" t="n"/>
      <c r="L692" s="13" t="n"/>
      <c r="M692" s="13" t="n"/>
      <c r="N692" s="13" t="n"/>
      <c r="O692" s="13" t="n"/>
      <c r="P692" s="13" t="n"/>
      <c r="Q692" s="13" t="n"/>
      <c r="R692" s="13" t="n"/>
      <c r="S692" s="13" t="n"/>
      <c r="T692" s="13" t="n"/>
      <c r="U692" s="13" t="n"/>
      <c r="V692" s="13" t="n"/>
      <c r="W692" s="13" t="n"/>
      <c r="X692" s="13" t="n"/>
      <c r="Y692" s="13" t="n"/>
      <c r="Z692" s="13" t="n"/>
      <c r="AA692" s="13" t="n"/>
      <c r="AB692" s="13" t="n"/>
    </row>
    <row r="693">
      <c r="A693" s="13" t="n"/>
      <c r="B693" s="13" t="n"/>
      <c r="C693" s="12" t="n"/>
      <c r="D693" s="13" t="n"/>
      <c r="E693" s="13" t="n"/>
      <c r="F693" s="13" t="n"/>
      <c r="G693" s="13" t="n"/>
      <c r="H693" s="13" t="n"/>
      <c r="I693" s="13" t="n"/>
      <c r="J693" s="13" t="n"/>
      <c r="K693" s="13" t="n"/>
      <c r="L693" s="13" t="n"/>
      <c r="M693" s="13" t="n"/>
      <c r="N693" s="13" t="n"/>
      <c r="O693" s="13" t="n"/>
      <c r="P693" s="13" t="n"/>
      <c r="Q693" s="13" t="n"/>
      <c r="R693" s="13" t="n"/>
      <c r="S693" s="13" t="n"/>
      <c r="T693" s="13" t="n"/>
      <c r="U693" s="13" t="n"/>
      <c r="V693" s="13" t="n"/>
      <c r="W693" s="13" t="n"/>
      <c r="X693" s="13" t="n"/>
      <c r="Y693" s="13" t="n"/>
      <c r="Z693" s="13" t="n"/>
      <c r="AA693" s="13" t="n"/>
      <c r="AB693" s="13" t="n"/>
    </row>
    <row r="694">
      <c r="A694" s="13" t="n"/>
      <c r="B694" s="13" t="n"/>
      <c r="C694" s="12" t="n"/>
      <c r="D694" s="13" t="n"/>
      <c r="E694" s="13" t="n"/>
      <c r="F694" s="13" t="n"/>
      <c r="G694" s="13" t="n"/>
      <c r="H694" s="13" t="n"/>
      <c r="I694" s="13" t="n"/>
      <c r="J694" s="13" t="n"/>
      <c r="K694" s="13" t="n"/>
      <c r="L694" s="13" t="n"/>
      <c r="M694" s="13" t="n"/>
      <c r="N694" s="13" t="n"/>
      <c r="O694" s="13" t="n"/>
      <c r="P694" s="13" t="n"/>
      <c r="Q694" s="13" t="n"/>
      <c r="R694" s="13" t="n"/>
      <c r="S694" s="13" t="n"/>
      <c r="T694" s="13" t="n"/>
      <c r="U694" s="13" t="n"/>
      <c r="V694" s="13" t="n"/>
      <c r="W694" s="13" t="n"/>
      <c r="X694" s="13" t="n"/>
      <c r="Y694" s="13" t="n"/>
      <c r="Z694" s="13" t="n"/>
      <c r="AA694" s="13" t="n"/>
      <c r="AB694" s="13" t="n"/>
    </row>
    <row r="695">
      <c r="A695" s="13" t="n"/>
      <c r="B695" s="13" t="n"/>
      <c r="C695" s="12" t="n"/>
      <c r="D695" s="13" t="n"/>
      <c r="E695" s="13" t="n"/>
      <c r="F695" s="13" t="n"/>
      <c r="G695" s="13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  <c r="Q695" s="13" t="n"/>
      <c r="R695" s="13" t="n"/>
      <c r="S695" s="13" t="n"/>
      <c r="T695" s="13" t="n"/>
      <c r="U695" s="13" t="n"/>
      <c r="V695" s="13" t="n"/>
      <c r="W695" s="13" t="n"/>
      <c r="X695" s="13" t="n"/>
      <c r="Y695" s="13" t="n"/>
      <c r="Z695" s="13" t="n"/>
      <c r="AA695" s="13" t="n"/>
      <c r="AB695" s="13" t="n"/>
    </row>
    <row r="696">
      <c r="A696" s="13" t="n"/>
      <c r="B696" s="13" t="n"/>
      <c r="C696" s="12" t="n"/>
      <c r="D696" s="13" t="n"/>
      <c r="E696" s="13" t="n"/>
      <c r="F696" s="13" t="n"/>
      <c r="G696" s="13" t="n"/>
      <c r="H696" s="13" t="n"/>
      <c r="I696" s="13" t="n"/>
      <c r="J696" s="13" t="n"/>
      <c r="K696" s="13" t="n"/>
      <c r="L696" s="13" t="n"/>
      <c r="M696" s="13" t="n"/>
      <c r="N696" s="13" t="n"/>
      <c r="O696" s="13" t="n"/>
      <c r="P696" s="13" t="n"/>
      <c r="Q696" s="13" t="n"/>
      <c r="R696" s="13" t="n"/>
      <c r="S696" s="13" t="n"/>
      <c r="T696" s="13" t="n"/>
      <c r="U696" s="13" t="n"/>
      <c r="V696" s="13" t="n"/>
      <c r="W696" s="13" t="n"/>
      <c r="X696" s="13" t="n"/>
      <c r="Y696" s="13" t="n"/>
      <c r="Z696" s="13" t="n"/>
      <c r="AA696" s="13" t="n"/>
      <c r="AB696" s="13" t="n"/>
    </row>
    <row r="697">
      <c r="A697" s="13" t="n"/>
      <c r="B697" s="13" t="n"/>
      <c r="C697" s="12" t="n"/>
      <c r="D697" s="13" t="n"/>
      <c r="E697" s="13" t="n"/>
      <c r="F697" s="13" t="n"/>
      <c r="G697" s="13" t="n"/>
      <c r="H697" s="13" t="n"/>
      <c r="I697" s="13" t="n"/>
      <c r="J697" s="13" t="n"/>
      <c r="K697" s="13" t="n"/>
      <c r="L697" s="13" t="n"/>
      <c r="M697" s="13" t="n"/>
      <c r="N697" s="13" t="n"/>
      <c r="O697" s="13" t="n"/>
      <c r="P697" s="13" t="n"/>
      <c r="Q697" s="13" t="n"/>
      <c r="R697" s="13" t="n"/>
      <c r="S697" s="13" t="n"/>
      <c r="T697" s="13" t="n"/>
      <c r="U697" s="13" t="n"/>
      <c r="V697" s="13" t="n"/>
      <c r="W697" s="13" t="n"/>
      <c r="X697" s="13" t="n"/>
      <c r="Y697" s="13" t="n"/>
      <c r="Z697" s="13" t="n"/>
      <c r="AA697" s="13" t="n"/>
      <c r="AB697" s="13" t="n"/>
    </row>
    <row r="698">
      <c r="A698" s="13" t="n"/>
      <c r="B698" s="13" t="n"/>
      <c r="C698" s="12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  <c r="O698" s="13" t="n"/>
      <c r="P698" s="13" t="n"/>
      <c r="Q698" s="13" t="n"/>
      <c r="R698" s="13" t="n"/>
      <c r="S698" s="13" t="n"/>
      <c r="T698" s="13" t="n"/>
      <c r="U698" s="13" t="n"/>
      <c r="V698" s="13" t="n"/>
      <c r="W698" s="13" t="n"/>
      <c r="X698" s="13" t="n"/>
      <c r="Y698" s="13" t="n"/>
      <c r="Z698" s="13" t="n"/>
      <c r="AA698" s="13" t="n"/>
      <c r="AB698" s="13" t="n"/>
    </row>
    <row r="699">
      <c r="A699" s="13" t="n"/>
      <c r="B699" s="13" t="n"/>
      <c r="C699" s="12" t="n"/>
      <c r="D699" s="13" t="n"/>
      <c r="E699" s="13" t="n"/>
      <c r="F699" s="13" t="n"/>
      <c r="G699" s="13" t="n"/>
      <c r="H699" s="13" t="n"/>
      <c r="I699" s="13" t="n"/>
      <c r="J699" s="13" t="n"/>
      <c r="K699" s="13" t="n"/>
      <c r="L699" s="13" t="n"/>
      <c r="M699" s="13" t="n"/>
      <c r="N699" s="13" t="n"/>
      <c r="O699" s="13" t="n"/>
      <c r="P699" s="13" t="n"/>
      <c r="Q699" s="13" t="n"/>
      <c r="R699" s="13" t="n"/>
      <c r="S699" s="13" t="n"/>
      <c r="T699" s="13" t="n"/>
      <c r="U699" s="13" t="n"/>
      <c r="V699" s="13" t="n"/>
      <c r="W699" s="13" t="n"/>
      <c r="X699" s="13" t="n"/>
      <c r="Y699" s="13" t="n"/>
      <c r="Z699" s="13" t="n"/>
      <c r="AA699" s="13" t="n"/>
      <c r="AB699" s="13" t="n"/>
    </row>
    <row r="700">
      <c r="A700" s="13" t="n"/>
      <c r="B700" s="13" t="n"/>
      <c r="C700" s="12" t="n"/>
      <c r="D700" s="13" t="n"/>
      <c r="E700" s="13" t="n"/>
      <c r="F700" s="13" t="n"/>
      <c r="G700" s="13" t="n"/>
      <c r="H700" s="13" t="n"/>
      <c r="I700" s="13" t="n"/>
      <c r="J700" s="13" t="n"/>
      <c r="K700" s="13" t="n"/>
      <c r="L700" s="13" t="n"/>
      <c r="M700" s="13" t="n"/>
      <c r="N700" s="13" t="n"/>
      <c r="O700" s="13" t="n"/>
      <c r="P700" s="13" t="n"/>
      <c r="Q700" s="13" t="n"/>
      <c r="R700" s="13" t="n"/>
      <c r="S700" s="13" t="n"/>
      <c r="T700" s="13" t="n"/>
      <c r="U700" s="13" t="n"/>
      <c r="V700" s="13" t="n"/>
      <c r="W700" s="13" t="n"/>
      <c r="X700" s="13" t="n"/>
      <c r="Y700" s="13" t="n"/>
      <c r="Z700" s="13" t="n"/>
      <c r="AA700" s="13" t="n"/>
      <c r="AB700" s="13" t="n"/>
    </row>
    <row r="701">
      <c r="A701" s="13" t="n"/>
      <c r="B701" s="13" t="n"/>
      <c r="C701" s="12" t="n"/>
      <c r="D701" s="13" t="n"/>
      <c r="E701" s="13" t="n"/>
      <c r="F701" s="13" t="n"/>
      <c r="G701" s="13" t="n"/>
      <c r="H701" s="13" t="n"/>
      <c r="I701" s="13" t="n"/>
      <c r="J701" s="13" t="n"/>
      <c r="K701" s="13" t="n"/>
      <c r="L701" s="13" t="n"/>
      <c r="M701" s="13" t="n"/>
      <c r="N701" s="13" t="n"/>
      <c r="O701" s="13" t="n"/>
      <c r="P701" s="13" t="n"/>
      <c r="Q701" s="13" t="n"/>
      <c r="R701" s="13" t="n"/>
      <c r="S701" s="13" t="n"/>
      <c r="T701" s="13" t="n"/>
      <c r="U701" s="13" t="n"/>
      <c r="V701" s="13" t="n"/>
      <c r="W701" s="13" t="n"/>
      <c r="X701" s="13" t="n"/>
      <c r="Y701" s="13" t="n"/>
      <c r="Z701" s="13" t="n"/>
      <c r="AA701" s="13" t="n"/>
      <c r="AB701" s="13" t="n"/>
    </row>
    <row r="702">
      <c r="A702" s="13" t="n"/>
      <c r="B702" s="13" t="n"/>
      <c r="C702" s="12" t="n"/>
      <c r="D702" s="13" t="n"/>
      <c r="E702" s="13" t="n"/>
      <c r="F702" s="13" t="n"/>
      <c r="G702" s="13" t="n"/>
      <c r="H702" s="13" t="n"/>
      <c r="I702" s="13" t="n"/>
      <c r="J702" s="13" t="n"/>
      <c r="K702" s="13" t="n"/>
      <c r="L702" s="13" t="n"/>
      <c r="M702" s="13" t="n"/>
      <c r="N702" s="13" t="n"/>
      <c r="O702" s="13" t="n"/>
      <c r="P702" s="13" t="n"/>
      <c r="Q702" s="13" t="n"/>
      <c r="R702" s="13" t="n"/>
      <c r="S702" s="13" t="n"/>
      <c r="T702" s="13" t="n"/>
      <c r="U702" s="13" t="n"/>
      <c r="V702" s="13" t="n"/>
      <c r="W702" s="13" t="n"/>
      <c r="X702" s="13" t="n"/>
      <c r="Y702" s="13" t="n"/>
      <c r="Z702" s="13" t="n"/>
      <c r="AA702" s="13" t="n"/>
      <c r="AB702" s="13" t="n"/>
    </row>
    <row r="703">
      <c r="A703" s="13" t="n"/>
      <c r="B703" s="13" t="n"/>
      <c r="C703" s="12" t="n"/>
      <c r="D703" s="13" t="n"/>
      <c r="E703" s="13" t="n"/>
      <c r="F703" s="13" t="n"/>
      <c r="G703" s="13" t="n"/>
      <c r="H703" s="13" t="n"/>
      <c r="I703" s="13" t="n"/>
      <c r="J703" s="13" t="n"/>
      <c r="K703" s="13" t="n"/>
      <c r="L703" s="13" t="n"/>
      <c r="M703" s="13" t="n"/>
      <c r="N703" s="13" t="n"/>
      <c r="O703" s="13" t="n"/>
      <c r="P703" s="13" t="n"/>
      <c r="Q703" s="13" t="n"/>
      <c r="R703" s="13" t="n"/>
      <c r="S703" s="13" t="n"/>
      <c r="T703" s="13" t="n"/>
      <c r="U703" s="13" t="n"/>
      <c r="V703" s="13" t="n"/>
      <c r="W703" s="13" t="n"/>
      <c r="X703" s="13" t="n"/>
      <c r="Y703" s="13" t="n"/>
      <c r="Z703" s="13" t="n"/>
      <c r="AA703" s="13" t="n"/>
      <c r="AB703" s="13" t="n"/>
    </row>
    <row r="704">
      <c r="A704" s="13" t="n"/>
      <c r="B704" s="13" t="n"/>
      <c r="C704" s="12" t="n"/>
      <c r="D704" s="13" t="n"/>
      <c r="E704" s="13" t="n"/>
      <c r="F704" s="13" t="n"/>
      <c r="G704" s="13" t="n"/>
      <c r="H704" s="13" t="n"/>
      <c r="I704" s="13" t="n"/>
      <c r="J704" s="13" t="n"/>
      <c r="K704" s="13" t="n"/>
      <c r="L704" s="13" t="n"/>
      <c r="M704" s="13" t="n"/>
      <c r="N704" s="13" t="n"/>
      <c r="O704" s="13" t="n"/>
      <c r="P704" s="13" t="n"/>
      <c r="Q704" s="13" t="n"/>
      <c r="R704" s="13" t="n"/>
      <c r="S704" s="13" t="n"/>
      <c r="T704" s="13" t="n"/>
      <c r="U704" s="13" t="n"/>
      <c r="V704" s="13" t="n"/>
      <c r="W704" s="13" t="n"/>
      <c r="X704" s="13" t="n"/>
      <c r="Y704" s="13" t="n"/>
      <c r="Z704" s="13" t="n"/>
      <c r="AA704" s="13" t="n"/>
      <c r="AB704" s="13" t="n"/>
    </row>
    <row r="705">
      <c r="A705" s="13" t="n"/>
      <c r="B705" s="13" t="n"/>
      <c r="C705" s="12" t="n"/>
      <c r="D705" s="13" t="n"/>
      <c r="E705" s="13" t="n"/>
      <c r="F705" s="13" t="n"/>
      <c r="G705" s="13" t="n"/>
      <c r="H705" s="13" t="n"/>
      <c r="I705" s="13" t="n"/>
      <c r="J705" s="13" t="n"/>
      <c r="K705" s="13" t="n"/>
      <c r="L705" s="13" t="n"/>
      <c r="M705" s="13" t="n"/>
      <c r="N705" s="13" t="n"/>
      <c r="O705" s="13" t="n"/>
      <c r="P705" s="13" t="n"/>
      <c r="Q705" s="13" t="n"/>
      <c r="R705" s="13" t="n"/>
      <c r="S705" s="13" t="n"/>
      <c r="T705" s="13" t="n"/>
      <c r="U705" s="13" t="n"/>
      <c r="V705" s="13" t="n"/>
      <c r="W705" s="13" t="n"/>
      <c r="X705" s="13" t="n"/>
      <c r="Y705" s="13" t="n"/>
      <c r="Z705" s="13" t="n"/>
      <c r="AA705" s="13" t="n"/>
      <c r="AB705" s="13" t="n"/>
    </row>
    <row r="706">
      <c r="A706" s="13" t="n"/>
      <c r="B706" s="13" t="n"/>
      <c r="C706" s="12" t="n"/>
      <c r="D706" s="13" t="n"/>
      <c r="E706" s="13" t="n"/>
      <c r="F706" s="13" t="n"/>
      <c r="G706" s="13" t="n"/>
      <c r="H706" s="13" t="n"/>
      <c r="I706" s="13" t="n"/>
      <c r="J706" s="13" t="n"/>
      <c r="K706" s="13" t="n"/>
      <c r="L706" s="13" t="n"/>
      <c r="M706" s="13" t="n"/>
      <c r="N706" s="13" t="n"/>
      <c r="O706" s="13" t="n"/>
      <c r="P706" s="13" t="n"/>
      <c r="Q706" s="13" t="n"/>
      <c r="R706" s="13" t="n"/>
      <c r="S706" s="13" t="n"/>
      <c r="T706" s="13" t="n"/>
      <c r="U706" s="13" t="n"/>
      <c r="V706" s="13" t="n"/>
      <c r="W706" s="13" t="n"/>
      <c r="X706" s="13" t="n"/>
      <c r="Y706" s="13" t="n"/>
      <c r="Z706" s="13" t="n"/>
      <c r="AA706" s="13" t="n"/>
      <c r="AB706" s="13" t="n"/>
    </row>
    <row r="707">
      <c r="A707" s="13" t="n"/>
      <c r="B707" s="13" t="n"/>
      <c r="C707" s="12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  <c r="O707" s="13" t="n"/>
      <c r="P707" s="13" t="n"/>
      <c r="Q707" s="13" t="n"/>
      <c r="R707" s="13" t="n"/>
      <c r="S707" s="13" t="n"/>
      <c r="T707" s="13" t="n"/>
      <c r="U707" s="13" t="n"/>
      <c r="V707" s="13" t="n"/>
      <c r="W707" s="13" t="n"/>
      <c r="X707" s="13" t="n"/>
      <c r="Y707" s="13" t="n"/>
      <c r="Z707" s="13" t="n"/>
      <c r="AA707" s="13" t="n"/>
      <c r="AB707" s="13" t="n"/>
    </row>
    <row r="708">
      <c r="A708" s="13" t="n"/>
      <c r="B708" s="13" t="n"/>
      <c r="C708" s="12" t="n"/>
      <c r="D708" s="13" t="n"/>
      <c r="E708" s="13" t="n"/>
      <c r="F708" s="13" t="n"/>
      <c r="G708" s="13" t="n"/>
      <c r="H708" s="13" t="n"/>
      <c r="I708" s="13" t="n"/>
      <c r="J708" s="13" t="n"/>
      <c r="K708" s="13" t="n"/>
      <c r="L708" s="13" t="n"/>
      <c r="M708" s="13" t="n"/>
      <c r="N708" s="13" t="n"/>
      <c r="O708" s="13" t="n"/>
      <c r="P708" s="13" t="n"/>
      <c r="Q708" s="13" t="n"/>
      <c r="R708" s="13" t="n"/>
      <c r="S708" s="13" t="n"/>
      <c r="T708" s="13" t="n"/>
      <c r="U708" s="13" t="n"/>
      <c r="V708" s="13" t="n"/>
      <c r="W708" s="13" t="n"/>
      <c r="X708" s="13" t="n"/>
      <c r="Y708" s="13" t="n"/>
      <c r="Z708" s="13" t="n"/>
      <c r="AA708" s="13" t="n"/>
      <c r="AB708" s="13" t="n"/>
    </row>
    <row r="709">
      <c r="A709" s="13" t="n"/>
      <c r="B709" s="13" t="n"/>
      <c r="C709" s="12" t="n"/>
      <c r="D709" s="13" t="n"/>
      <c r="E709" s="13" t="n"/>
      <c r="F709" s="13" t="n"/>
      <c r="G709" s="13" t="n"/>
      <c r="H709" s="13" t="n"/>
      <c r="I709" s="13" t="n"/>
      <c r="J709" s="13" t="n"/>
      <c r="K709" s="13" t="n"/>
      <c r="L709" s="13" t="n"/>
      <c r="M709" s="13" t="n"/>
      <c r="N709" s="13" t="n"/>
      <c r="O709" s="13" t="n"/>
      <c r="P709" s="13" t="n"/>
      <c r="Q709" s="13" t="n"/>
      <c r="R709" s="13" t="n"/>
      <c r="S709" s="13" t="n"/>
      <c r="T709" s="13" t="n"/>
      <c r="U709" s="13" t="n"/>
      <c r="V709" s="13" t="n"/>
      <c r="W709" s="13" t="n"/>
      <c r="X709" s="13" t="n"/>
      <c r="Y709" s="13" t="n"/>
      <c r="Z709" s="13" t="n"/>
      <c r="AA709" s="13" t="n"/>
      <c r="AB709" s="13" t="n"/>
    </row>
    <row r="710">
      <c r="A710" s="13" t="n"/>
      <c r="B710" s="13" t="n"/>
      <c r="C710" s="12" t="n"/>
      <c r="D710" s="13" t="n"/>
      <c r="E710" s="13" t="n"/>
      <c r="F710" s="13" t="n"/>
      <c r="G710" s="13" t="n"/>
      <c r="H710" s="13" t="n"/>
      <c r="I710" s="13" t="n"/>
      <c r="J710" s="13" t="n"/>
      <c r="K710" s="13" t="n"/>
      <c r="L710" s="13" t="n"/>
      <c r="M710" s="13" t="n"/>
      <c r="N710" s="13" t="n"/>
      <c r="O710" s="13" t="n"/>
      <c r="P710" s="13" t="n"/>
      <c r="Q710" s="13" t="n"/>
      <c r="R710" s="13" t="n"/>
      <c r="S710" s="13" t="n"/>
      <c r="T710" s="13" t="n"/>
      <c r="U710" s="13" t="n"/>
      <c r="V710" s="13" t="n"/>
      <c r="W710" s="13" t="n"/>
      <c r="X710" s="13" t="n"/>
      <c r="Y710" s="13" t="n"/>
      <c r="Z710" s="13" t="n"/>
      <c r="AA710" s="13" t="n"/>
      <c r="AB710" s="13" t="n"/>
    </row>
    <row r="711">
      <c r="A711" s="13" t="n"/>
      <c r="B711" s="13" t="n"/>
      <c r="C711" s="12" t="n"/>
      <c r="D711" s="13" t="n"/>
      <c r="E711" s="13" t="n"/>
      <c r="F711" s="13" t="n"/>
      <c r="G711" s="13" t="n"/>
      <c r="H711" s="13" t="n"/>
      <c r="I711" s="13" t="n"/>
      <c r="J711" s="13" t="n"/>
      <c r="K711" s="13" t="n"/>
      <c r="L711" s="13" t="n"/>
      <c r="M711" s="13" t="n"/>
      <c r="N711" s="13" t="n"/>
      <c r="O711" s="13" t="n"/>
      <c r="P711" s="13" t="n"/>
      <c r="Q711" s="13" t="n"/>
      <c r="R711" s="13" t="n"/>
      <c r="S711" s="13" t="n"/>
      <c r="T711" s="13" t="n"/>
      <c r="U711" s="13" t="n"/>
      <c r="V711" s="13" t="n"/>
      <c r="W711" s="13" t="n"/>
      <c r="X711" s="13" t="n"/>
      <c r="Y711" s="13" t="n"/>
      <c r="Z711" s="13" t="n"/>
      <c r="AA711" s="13" t="n"/>
      <c r="AB711" s="13" t="n"/>
    </row>
    <row r="712">
      <c r="A712" s="13" t="n"/>
      <c r="B712" s="13" t="n"/>
      <c r="C712" s="12" t="n"/>
      <c r="D712" s="13" t="n"/>
      <c r="E712" s="13" t="n"/>
      <c r="F712" s="13" t="n"/>
      <c r="G712" s="13" t="n"/>
      <c r="H712" s="13" t="n"/>
      <c r="I712" s="13" t="n"/>
      <c r="J712" s="13" t="n"/>
      <c r="K712" s="13" t="n"/>
      <c r="L712" s="13" t="n"/>
      <c r="M712" s="13" t="n"/>
      <c r="N712" s="13" t="n"/>
      <c r="O712" s="13" t="n"/>
      <c r="P712" s="13" t="n"/>
      <c r="Q712" s="13" t="n"/>
      <c r="R712" s="13" t="n"/>
      <c r="S712" s="13" t="n"/>
      <c r="T712" s="13" t="n"/>
      <c r="U712" s="13" t="n"/>
      <c r="V712" s="13" t="n"/>
      <c r="W712" s="13" t="n"/>
      <c r="X712" s="13" t="n"/>
      <c r="Y712" s="13" t="n"/>
      <c r="Z712" s="13" t="n"/>
      <c r="AA712" s="13" t="n"/>
      <c r="AB712" s="13" t="n"/>
    </row>
    <row r="713">
      <c r="A713" s="13" t="n"/>
      <c r="B713" s="13" t="n"/>
      <c r="C713" s="12" t="n"/>
      <c r="D713" s="13" t="n"/>
      <c r="E713" s="13" t="n"/>
      <c r="F713" s="13" t="n"/>
      <c r="G713" s="13" t="n"/>
      <c r="H713" s="13" t="n"/>
      <c r="I713" s="13" t="n"/>
      <c r="J713" s="13" t="n"/>
      <c r="K713" s="13" t="n"/>
      <c r="L713" s="13" t="n"/>
      <c r="M713" s="13" t="n"/>
      <c r="N713" s="13" t="n"/>
      <c r="O713" s="13" t="n"/>
      <c r="P713" s="13" t="n"/>
      <c r="Q713" s="13" t="n"/>
      <c r="R713" s="13" t="n"/>
      <c r="S713" s="13" t="n"/>
      <c r="T713" s="13" t="n"/>
      <c r="U713" s="13" t="n"/>
      <c r="V713" s="13" t="n"/>
      <c r="W713" s="13" t="n"/>
      <c r="X713" s="13" t="n"/>
      <c r="Y713" s="13" t="n"/>
      <c r="Z713" s="13" t="n"/>
      <c r="AA713" s="13" t="n"/>
      <c r="AB713" s="13" t="n"/>
    </row>
    <row r="714">
      <c r="A714" s="13" t="n"/>
      <c r="B714" s="13" t="n"/>
      <c r="C714" s="12" t="n"/>
      <c r="D714" s="13" t="n"/>
      <c r="E714" s="13" t="n"/>
      <c r="F714" s="13" t="n"/>
      <c r="G714" s="13" t="n"/>
      <c r="H714" s="13" t="n"/>
      <c r="I714" s="13" t="n"/>
      <c r="J714" s="13" t="n"/>
      <c r="K714" s="13" t="n"/>
      <c r="L714" s="13" t="n"/>
      <c r="M714" s="13" t="n"/>
      <c r="N714" s="13" t="n"/>
      <c r="O714" s="13" t="n"/>
      <c r="P714" s="13" t="n"/>
      <c r="Q714" s="13" t="n"/>
      <c r="R714" s="13" t="n"/>
      <c r="S714" s="13" t="n"/>
      <c r="T714" s="13" t="n"/>
      <c r="U714" s="13" t="n"/>
      <c r="V714" s="13" t="n"/>
      <c r="W714" s="13" t="n"/>
      <c r="X714" s="13" t="n"/>
      <c r="Y714" s="13" t="n"/>
      <c r="Z714" s="13" t="n"/>
      <c r="AA714" s="13" t="n"/>
      <c r="AB714" s="13" t="n"/>
    </row>
    <row r="715">
      <c r="A715" s="13" t="n"/>
      <c r="B715" s="13" t="n"/>
      <c r="C715" s="12" t="n"/>
      <c r="D715" s="13" t="n"/>
      <c r="E715" s="13" t="n"/>
      <c r="F715" s="13" t="n"/>
      <c r="G715" s="13" t="n"/>
      <c r="H715" s="13" t="n"/>
      <c r="I715" s="13" t="n"/>
      <c r="J715" s="13" t="n"/>
      <c r="K715" s="13" t="n"/>
      <c r="L715" s="13" t="n"/>
      <c r="M715" s="13" t="n"/>
      <c r="N715" s="13" t="n"/>
      <c r="O715" s="13" t="n"/>
      <c r="P715" s="13" t="n"/>
      <c r="Q715" s="13" t="n"/>
      <c r="R715" s="13" t="n"/>
      <c r="S715" s="13" t="n"/>
      <c r="T715" s="13" t="n"/>
      <c r="U715" s="13" t="n"/>
      <c r="V715" s="13" t="n"/>
      <c r="W715" s="13" t="n"/>
      <c r="X715" s="13" t="n"/>
      <c r="Y715" s="13" t="n"/>
      <c r="Z715" s="13" t="n"/>
      <c r="AA715" s="13" t="n"/>
      <c r="AB715" s="13" t="n"/>
    </row>
    <row r="716">
      <c r="A716" s="13" t="n"/>
      <c r="B716" s="13" t="n"/>
      <c r="C716" s="12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  <c r="O716" s="13" t="n"/>
      <c r="P716" s="13" t="n"/>
      <c r="Q716" s="13" t="n"/>
      <c r="R716" s="13" t="n"/>
      <c r="S716" s="13" t="n"/>
      <c r="T716" s="13" t="n"/>
      <c r="U716" s="13" t="n"/>
      <c r="V716" s="13" t="n"/>
      <c r="W716" s="13" t="n"/>
      <c r="X716" s="13" t="n"/>
      <c r="Y716" s="13" t="n"/>
      <c r="Z716" s="13" t="n"/>
      <c r="AA716" s="13" t="n"/>
      <c r="AB716" s="13" t="n"/>
    </row>
    <row r="717">
      <c r="A717" s="13" t="n"/>
      <c r="B717" s="13" t="n"/>
      <c r="C717" s="12" t="n"/>
      <c r="D717" s="13" t="n"/>
      <c r="E717" s="13" t="n"/>
      <c r="F717" s="13" t="n"/>
      <c r="G717" s="13" t="n"/>
      <c r="H717" s="13" t="n"/>
      <c r="I717" s="13" t="n"/>
      <c r="J717" s="13" t="n"/>
      <c r="K717" s="13" t="n"/>
      <c r="L717" s="13" t="n"/>
      <c r="M717" s="13" t="n"/>
      <c r="N717" s="13" t="n"/>
      <c r="O717" s="13" t="n"/>
      <c r="P717" s="13" t="n"/>
      <c r="Q717" s="13" t="n"/>
      <c r="R717" s="13" t="n"/>
      <c r="S717" s="13" t="n"/>
      <c r="T717" s="13" t="n"/>
      <c r="U717" s="13" t="n"/>
      <c r="V717" s="13" t="n"/>
      <c r="W717" s="13" t="n"/>
      <c r="X717" s="13" t="n"/>
      <c r="Y717" s="13" t="n"/>
      <c r="Z717" s="13" t="n"/>
      <c r="AA717" s="13" t="n"/>
      <c r="AB717" s="13" t="n"/>
    </row>
    <row r="718">
      <c r="A718" s="13" t="n"/>
      <c r="B718" s="13" t="n"/>
      <c r="C718" s="12" t="n"/>
      <c r="D718" s="13" t="n"/>
      <c r="E718" s="13" t="n"/>
      <c r="F718" s="13" t="n"/>
      <c r="G718" s="13" t="n"/>
      <c r="H718" s="13" t="n"/>
      <c r="I718" s="13" t="n"/>
      <c r="J718" s="13" t="n"/>
      <c r="K718" s="13" t="n"/>
      <c r="L718" s="13" t="n"/>
      <c r="M718" s="13" t="n"/>
      <c r="N718" s="13" t="n"/>
      <c r="O718" s="13" t="n"/>
      <c r="P718" s="13" t="n"/>
      <c r="Q718" s="13" t="n"/>
      <c r="R718" s="13" t="n"/>
      <c r="S718" s="13" t="n"/>
      <c r="T718" s="13" t="n"/>
      <c r="U718" s="13" t="n"/>
      <c r="V718" s="13" t="n"/>
      <c r="W718" s="13" t="n"/>
      <c r="X718" s="13" t="n"/>
      <c r="Y718" s="13" t="n"/>
      <c r="Z718" s="13" t="n"/>
      <c r="AA718" s="13" t="n"/>
      <c r="AB718" s="13" t="n"/>
    </row>
    <row r="719">
      <c r="A719" s="13" t="n"/>
      <c r="B719" s="13" t="n"/>
      <c r="C719" s="12" t="n"/>
      <c r="D719" s="13" t="n"/>
      <c r="E719" s="13" t="n"/>
      <c r="F719" s="13" t="n"/>
      <c r="G719" s="13" t="n"/>
      <c r="H719" s="13" t="n"/>
      <c r="I719" s="13" t="n"/>
      <c r="J719" s="13" t="n"/>
      <c r="K719" s="13" t="n"/>
      <c r="L719" s="13" t="n"/>
      <c r="M719" s="13" t="n"/>
      <c r="N719" s="13" t="n"/>
      <c r="O719" s="13" t="n"/>
      <c r="P719" s="13" t="n"/>
      <c r="Q719" s="13" t="n"/>
      <c r="R719" s="13" t="n"/>
      <c r="S719" s="13" t="n"/>
      <c r="T719" s="13" t="n"/>
      <c r="U719" s="13" t="n"/>
      <c r="V719" s="13" t="n"/>
      <c r="W719" s="13" t="n"/>
      <c r="X719" s="13" t="n"/>
      <c r="Y719" s="13" t="n"/>
      <c r="Z719" s="13" t="n"/>
      <c r="AA719" s="13" t="n"/>
      <c r="AB719" s="13" t="n"/>
    </row>
    <row r="720">
      <c r="A720" s="13" t="n"/>
      <c r="B720" s="13" t="n"/>
      <c r="C720" s="12" t="n"/>
      <c r="D720" s="13" t="n"/>
      <c r="E720" s="13" t="n"/>
      <c r="F720" s="13" t="n"/>
      <c r="G720" s="13" t="n"/>
      <c r="H720" s="13" t="n"/>
      <c r="I720" s="13" t="n"/>
      <c r="J720" s="13" t="n"/>
      <c r="K720" s="13" t="n"/>
      <c r="L720" s="13" t="n"/>
      <c r="M720" s="13" t="n"/>
      <c r="N720" s="13" t="n"/>
      <c r="O720" s="13" t="n"/>
      <c r="P720" s="13" t="n"/>
      <c r="Q720" s="13" t="n"/>
      <c r="R720" s="13" t="n"/>
      <c r="S720" s="13" t="n"/>
      <c r="T720" s="13" t="n"/>
      <c r="U720" s="13" t="n"/>
      <c r="V720" s="13" t="n"/>
      <c r="W720" s="13" t="n"/>
      <c r="X720" s="13" t="n"/>
      <c r="Y720" s="13" t="n"/>
      <c r="Z720" s="13" t="n"/>
      <c r="AA720" s="13" t="n"/>
      <c r="AB720" s="13" t="n"/>
    </row>
    <row r="721">
      <c r="A721" s="13" t="n"/>
      <c r="B721" s="13" t="n"/>
      <c r="C721" s="12" t="n"/>
      <c r="D721" s="13" t="n"/>
      <c r="E721" s="13" t="n"/>
      <c r="F721" s="13" t="n"/>
      <c r="G721" s="13" t="n"/>
      <c r="H721" s="13" t="n"/>
      <c r="I721" s="13" t="n"/>
      <c r="J721" s="13" t="n"/>
      <c r="K721" s="13" t="n"/>
      <c r="L721" s="13" t="n"/>
      <c r="M721" s="13" t="n"/>
      <c r="N721" s="13" t="n"/>
      <c r="O721" s="13" t="n"/>
      <c r="P721" s="13" t="n"/>
      <c r="Q721" s="13" t="n"/>
      <c r="R721" s="13" t="n"/>
      <c r="S721" s="13" t="n"/>
      <c r="T721" s="13" t="n"/>
      <c r="U721" s="13" t="n"/>
      <c r="V721" s="13" t="n"/>
      <c r="W721" s="13" t="n"/>
      <c r="X721" s="13" t="n"/>
      <c r="Y721" s="13" t="n"/>
      <c r="Z721" s="13" t="n"/>
      <c r="AA721" s="13" t="n"/>
      <c r="AB721" s="13" t="n"/>
    </row>
    <row r="722">
      <c r="A722" s="13" t="n"/>
      <c r="B722" s="13" t="n"/>
      <c r="C722" s="12" t="n"/>
      <c r="D722" s="13" t="n"/>
      <c r="E722" s="13" t="n"/>
      <c r="F722" s="13" t="n"/>
      <c r="G722" s="13" t="n"/>
      <c r="H722" s="13" t="n"/>
      <c r="I722" s="13" t="n"/>
      <c r="J722" s="13" t="n"/>
      <c r="K722" s="13" t="n"/>
      <c r="L722" s="13" t="n"/>
      <c r="M722" s="13" t="n"/>
      <c r="N722" s="13" t="n"/>
      <c r="O722" s="13" t="n"/>
      <c r="P722" s="13" t="n"/>
      <c r="Q722" s="13" t="n"/>
      <c r="R722" s="13" t="n"/>
      <c r="S722" s="13" t="n"/>
      <c r="T722" s="13" t="n"/>
      <c r="U722" s="13" t="n"/>
      <c r="V722" s="13" t="n"/>
      <c r="W722" s="13" t="n"/>
      <c r="X722" s="13" t="n"/>
      <c r="Y722" s="13" t="n"/>
      <c r="Z722" s="13" t="n"/>
      <c r="AA722" s="13" t="n"/>
      <c r="AB722" s="13" t="n"/>
    </row>
    <row r="723">
      <c r="A723" s="13" t="n"/>
      <c r="B723" s="13" t="n"/>
      <c r="C723" s="12" t="n"/>
      <c r="D723" s="13" t="n"/>
      <c r="E723" s="13" t="n"/>
      <c r="F723" s="13" t="n"/>
      <c r="G723" s="13" t="n"/>
      <c r="H723" s="13" t="n"/>
      <c r="I723" s="13" t="n"/>
      <c r="J723" s="13" t="n"/>
      <c r="K723" s="13" t="n"/>
      <c r="L723" s="13" t="n"/>
      <c r="M723" s="13" t="n"/>
      <c r="N723" s="13" t="n"/>
      <c r="O723" s="13" t="n"/>
      <c r="P723" s="13" t="n"/>
      <c r="Q723" s="13" t="n"/>
      <c r="R723" s="13" t="n"/>
      <c r="S723" s="13" t="n"/>
      <c r="T723" s="13" t="n"/>
      <c r="U723" s="13" t="n"/>
      <c r="V723" s="13" t="n"/>
      <c r="W723" s="13" t="n"/>
      <c r="X723" s="13" t="n"/>
      <c r="Y723" s="13" t="n"/>
      <c r="Z723" s="13" t="n"/>
      <c r="AA723" s="13" t="n"/>
      <c r="AB723" s="13" t="n"/>
    </row>
    <row r="724">
      <c r="A724" s="13" t="n"/>
      <c r="B724" s="13" t="n"/>
      <c r="C724" s="12" t="n"/>
      <c r="D724" s="13" t="n"/>
      <c r="E724" s="13" t="n"/>
      <c r="F724" s="13" t="n"/>
      <c r="G724" s="13" t="n"/>
      <c r="H724" s="13" t="n"/>
      <c r="I724" s="13" t="n"/>
      <c r="J724" s="13" t="n"/>
      <c r="K724" s="13" t="n"/>
      <c r="L724" s="13" t="n"/>
      <c r="M724" s="13" t="n"/>
      <c r="N724" s="13" t="n"/>
      <c r="O724" s="13" t="n"/>
      <c r="P724" s="13" t="n"/>
      <c r="Q724" s="13" t="n"/>
      <c r="R724" s="13" t="n"/>
      <c r="S724" s="13" t="n"/>
      <c r="T724" s="13" t="n"/>
      <c r="U724" s="13" t="n"/>
      <c r="V724" s="13" t="n"/>
      <c r="W724" s="13" t="n"/>
      <c r="X724" s="13" t="n"/>
      <c r="Y724" s="13" t="n"/>
      <c r="Z724" s="13" t="n"/>
      <c r="AA724" s="13" t="n"/>
      <c r="AB724" s="13" t="n"/>
    </row>
    <row r="725">
      <c r="A725" s="13" t="n"/>
      <c r="B725" s="13" t="n"/>
      <c r="C725" s="12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  <c r="O725" s="13" t="n"/>
      <c r="P725" s="13" t="n"/>
      <c r="Q725" s="13" t="n"/>
      <c r="R725" s="13" t="n"/>
      <c r="S725" s="13" t="n"/>
      <c r="T725" s="13" t="n"/>
      <c r="U725" s="13" t="n"/>
      <c r="V725" s="13" t="n"/>
      <c r="W725" s="13" t="n"/>
      <c r="X725" s="13" t="n"/>
      <c r="Y725" s="13" t="n"/>
      <c r="Z725" s="13" t="n"/>
      <c r="AA725" s="13" t="n"/>
      <c r="AB725" s="13" t="n"/>
    </row>
    <row r="726">
      <c r="A726" s="13" t="n"/>
      <c r="B726" s="13" t="n"/>
      <c r="C726" s="12" t="n"/>
      <c r="D726" s="13" t="n"/>
      <c r="E726" s="13" t="n"/>
      <c r="F726" s="13" t="n"/>
      <c r="G726" s="13" t="n"/>
      <c r="H726" s="13" t="n"/>
      <c r="I726" s="13" t="n"/>
      <c r="J726" s="13" t="n"/>
      <c r="K726" s="13" t="n"/>
      <c r="L726" s="13" t="n"/>
      <c r="M726" s="13" t="n"/>
      <c r="N726" s="13" t="n"/>
      <c r="O726" s="13" t="n"/>
      <c r="P726" s="13" t="n"/>
      <c r="Q726" s="13" t="n"/>
      <c r="R726" s="13" t="n"/>
      <c r="S726" s="13" t="n"/>
      <c r="T726" s="13" t="n"/>
      <c r="U726" s="13" t="n"/>
      <c r="V726" s="13" t="n"/>
      <c r="W726" s="13" t="n"/>
      <c r="X726" s="13" t="n"/>
      <c r="Y726" s="13" t="n"/>
      <c r="Z726" s="13" t="n"/>
      <c r="AA726" s="13" t="n"/>
      <c r="AB726" s="13" t="n"/>
    </row>
    <row r="727">
      <c r="A727" s="13" t="n"/>
      <c r="B727" s="13" t="n"/>
      <c r="C727" s="12" t="n"/>
      <c r="D727" s="13" t="n"/>
      <c r="E727" s="13" t="n"/>
      <c r="F727" s="13" t="n"/>
      <c r="G727" s="13" t="n"/>
      <c r="H727" s="13" t="n"/>
      <c r="I727" s="13" t="n"/>
      <c r="J727" s="13" t="n"/>
      <c r="K727" s="13" t="n"/>
      <c r="L727" s="13" t="n"/>
      <c r="M727" s="13" t="n"/>
      <c r="N727" s="13" t="n"/>
      <c r="O727" s="13" t="n"/>
      <c r="P727" s="13" t="n"/>
      <c r="Q727" s="13" t="n"/>
      <c r="R727" s="13" t="n"/>
      <c r="S727" s="13" t="n"/>
      <c r="T727" s="13" t="n"/>
      <c r="U727" s="13" t="n"/>
      <c r="V727" s="13" t="n"/>
      <c r="W727" s="13" t="n"/>
      <c r="X727" s="13" t="n"/>
      <c r="Y727" s="13" t="n"/>
      <c r="Z727" s="13" t="n"/>
      <c r="AA727" s="13" t="n"/>
      <c r="AB727" s="13" t="n"/>
    </row>
    <row r="728">
      <c r="A728" s="13" t="n"/>
      <c r="B728" s="13" t="n"/>
      <c r="C728" s="12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  <c r="M728" s="13" t="n"/>
      <c r="N728" s="13" t="n"/>
      <c r="O728" s="13" t="n"/>
      <c r="P728" s="13" t="n"/>
      <c r="Q728" s="13" t="n"/>
      <c r="R728" s="13" t="n"/>
      <c r="S728" s="13" t="n"/>
      <c r="T728" s="13" t="n"/>
      <c r="U728" s="13" t="n"/>
      <c r="V728" s="13" t="n"/>
      <c r="W728" s="13" t="n"/>
      <c r="X728" s="13" t="n"/>
      <c r="Y728" s="13" t="n"/>
      <c r="Z728" s="13" t="n"/>
      <c r="AA728" s="13" t="n"/>
      <c r="AB728" s="13" t="n"/>
    </row>
    <row r="729">
      <c r="A729" s="13" t="n"/>
      <c r="B729" s="13" t="n"/>
      <c r="C729" s="12" t="n"/>
      <c r="D729" s="13" t="n"/>
      <c r="E729" s="13" t="n"/>
      <c r="F729" s="13" t="n"/>
      <c r="G729" s="13" t="n"/>
      <c r="H729" s="13" t="n"/>
      <c r="I729" s="13" t="n"/>
      <c r="J729" s="13" t="n"/>
      <c r="K729" s="13" t="n"/>
      <c r="L729" s="13" t="n"/>
      <c r="M729" s="13" t="n"/>
      <c r="N729" s="13" t="n"/>
      <c r="O729" s="13" t="n"/>
      <c r="P729" s="13" t="n"/>
      <c r="Q729" s="13" t="n"/>
      <c r="R729" s="13" t="n"/>
      <c r="S729" s="13" t="n"/>
      <c r="T729" s="13" t="n"/>
      <c r="U729" s="13" t="n"/>
      <c r="V729" s="13" t="n"/>
      <c r="W729" s="13" t="n"/>
      <c r="X729" s="13" t="n"/>
      <c r="Y729" s="13" t="n"/>
      <c r="Z729" s="13" t="n"/>
      <c r="AA729" s="13" t="n"/>
      <c r="AB729" s="13" t="n"/>
    </row>
    <row r="730">
      <c r="A730" s="13" t="n"/>
      <c r="B730" s="13" t="n"/>
      <c r="C730" s="12" t="n"/>
      <c r="D730" s="13" t="n"/>
      <c r="E730" s="13" t="n"/>
      <c r="F730" s="13" t="n"/>
      <c r="G730" s="13" t="n"/>
      <c r="H730" s="13" t="n"/>
      <c r="I730" s="13" t="n"/>
      <c r="J730" s="13" t="n"/>
      <c r="K730" s="13" t="n"/>
      <c r="L730" s="13" t="n"/>
      <c r="M730" s="13" t="n"/>
      <c r="N730" s="13" t="n"/>
      <c r="O730" s="13" t="n"/>
      <c r="P730" s="13" t="n"/>
      <c r="Q730" s="13" t="n"/>
      <c r="R730" s="13" t="n"/>
      <c r="S730" s="13" t="n"/>
      <c r="T730" s="13" t="n"/>
      <c r="U730" s="13" t="n"/>
      <c r="V730" s="13" t="n"/>
      <c r="W730" s="13" t="n"/>
      <c r="X730" s="13" t="n"/>
      <c r="Y730" s="13" t="n"/>
      <c r="Z730" s="13" t="n"/>
      <c r="AA730" s="13" t="n"/>
      <c r="AB730" s="13" t="n"/>
    </row>
    <row r="731">
      <c r="A731" s="13" t="n"/>
      <c r="B731" s="13" t="n"/>
      <c r="C731" s="12" t="n"/>
      <c r="D731" s="13" t="n"/>
      <c r="E731" s="13" t="n"/>
      <c r="F731" s="13" t="n"/>
      <c r="G731" s="13" t="n"/>
      <c r="H731" s="13" t="n"/>
      <c r="I731" s="13" t="n"/>
      <c r="J731" s="13" t="n"/>
      <c r="K731" s="13" t="n"/>
      <c r="L731" s="13" t="n"/>
      <c r="M731" s="13" t="n"/>
      <c r="N731" s="13" t="n"/>
      <c r="O731" s="13" t="n"/>
      <c r="P731" s="13" t="n"/>
      <c r="Q731" s="13" t="n"/>
      <c r="R731" s="13" t="n"/>
      <c r="S731" s="13" t="n"/>
      <c r="T731" s="13" t="n"/>
      <c r="U731" s="13" t="n"/>
      <c r="V731" s="13" t="n"/>
      <c r="W731" s="13" t="n"/>
      <c r="X731" s="13" t="n"/>
      <c r="Y731" s="13" t="n"/>
      <c r="Z731" s="13" t="n"/>
      <c r="AA731" s="13" t="n"/>
      <c r="AB731" s="13" t="n"/>
    </row>
    <row r="732">
      <c r="A732" s="13" t="n"/>
      <c r="B732" s="13" t="n"/>
      <c r="C732" s="12" t="n"/>
      <c r="D732" s="13" t="n"/>
      <c r="E732" s="13" t="n"/>
      <c r="F732" s="13" t="n"/>
      <c r="G732" s="13" t="n"/>
      <c r="H732" s="13" t="n"/>
      <c r="I732" s="13" t="n"/>
      <c r="J732" s="13" t="n"/>
      <c r="K732" s="13" t="n"/>
      <c r="L732" s="13" t="n"/>
      <c r="M732" s="13" t="n"/>
      <c r="N732" s="13" t="n"/>
      <c r="O732" s="13" t="n"/>
      <c r="P732" s="13" t="n"/>
      <c r="Q732" s="13" t="n"/>
      <c r="R732" s="13" t="n"/>
      <c r="S732" s="13" t="n"/>
      <c r="T732" s="13" t="n"/>
      <c r="U732" s="13" t="n"/>
      <c r="V732" s="13" t="n"/>
      <c r="W732" s="13" t="n"/>
      <c r="X732" s="13" t="n"/>
      <c r="Y732" s="13" t="n"/>
      <c r="Z732" s="13" t="n"/>
      <c r="AA732" s="13" t="n"/>
      <c r="AB732" s="13" t="n"/>
    </row>
    <row r="733">
      <c r="A733" s="13" t="n"/>
      <c r="B733" s="13" t="n"/>
      <c r="C733" s="12" t="n"/>
      <c r="D733" s="13" t="n"/>
      <c r="E733" s="13" t="n"/>
      <c r="F733" s="13" t="n"/>
      <c r="G733" s="13" t="n"/>
      <c r="H733" s="13" t="n"/>
      <c r="I733" s="13" t="n"/>
      <c r="J733" s="13" t="n"/>
      <c r="K733" s="13" t="n"/>
      <c r="L733" s="13" t="n"/>
      <c r="M733" s="13" t="n"/>
      <c r="N733" s="13" t="n"/>
      <c r="O733" s="13" t="n"/>
      <c r="P733" s="13" t="n"/>
      <c r="Q733" s="13" t="n"/>
      <c r="R733" s="13" t="n"/>
      <c r="S733" s="13" t="n"/>
      <c r="T733" s="13" t="n"/>
      <c r="U733" s="13" t="n"/>
      <c r="V733" s="13" t="n"/>
      <c r="W733" s="13" t="n"/>
      <c r="X733" s="13" t="n"/>
      <c r="Y733" s="13" t="n"/>
      <c r="Z733" s="13" t="n"/>
      <c r="AA733" s="13" t="n"/>
      <c r="AB733" s="13" t="n"/>
    </row>
    <row r="734">
      <c r="A734" s="13" t="n"/>
      <c r="B734" s="13" t="n"/>
      <c r="C734" s="12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  <c r="O734" s="13" t="n"/>
      <c r="P734" s="13" t="n"/>
      <c r="Q734" s="13" t="n"/>
      <c r="R734" s="13" t="n"/>
      <c r="S734" s="13" t="n"/>
      <c r="T734" s="13" t="n"/>
      <c r="U734" s="13" t="n"/>
      <c r="V734" s="13" t="n"/>
      <c r="W734" s="13" t="n"/>
      <c r="X734" s="13" t="n"/>
      <c r="Y734" s="13" t="n"/>
      <c r="Z734" s="13" t="n"/>
      <c r="AA734" s="13" t="n"/>
      <c r="AB734" s="13" t="n"/>
    </row>
    <row r="735">
      <c r="A735" s="13" t="n"/>
      <c r="B735" s="13" t="n"/>
      <c r="C735" s="12" t="n"/>
      <c r="D735" s="13" t="n"/>
      <c r="E735" s="13" t="n"/>
      <c r="F735" s="13" t="n"/>
      <c r="G735" s="13" t="n"/>
      <c r="H735" s="13" t="n"/>
      <c r="I735" s="13" t="n"/>
      <c r="J735" s="13" t="n"/>
      <c r="K735" s="13" t="n"/>
      <c r="L735" s="13" t="n"/>
      <c r="M735" s="13" t="n"/>
      <c r="N735" s="13" t="n"/>
      <c r="O735" s="13" t="n"/>
      <c r="P735" s="13" t="n"/>
      <c r="Q735" s="13" t="n"/>
      <c r="R735" s="13" t="n"/>
      <c r="S735" s="13" t="n"/>
      <c r="T735" s="13" t="n"/>
      <c r="U735" s="13" t="n"/>
      <c r="V735" s="13" t="n"/>
      <c r="W735" s="13" t="n"/>
      <c r="X735" s="13" t="n"/>
      <c r="Y735" s="13" t="n"/>
      <c r="Z735" s="13" t="n"/>
      <c r="AA735" s="13" t="n"/>
      <c r="AB735" s="13" t="n"/>
    </row>
    <row r="736">
      <c r="A736" s="13" t="n"/>
      <c r="B736" s="13" t="n"/>
      <c r="C736" s="12" t="n"/>
      <c r="D736" s="13" t="n"/>
      <c r="E736" s="13" t="n"/>
      <c r="F736" s="13" t="n"/>
      <c r="G736" s="13" t="n"/>
      <c r="H736" s="13" t="n"/>
      <c r="I736" s="13" t="n"/>
      <c r="J736" s="13" t="n"/>
      <c r="K736" s="13" t="n"/>
      <c r="L736" s="13" t="n"/>
      <c r="M736" s="13" t="n"/>
      <c r="N736" s="13" t="n"/>
      <c r="O736" s="13" t="n"/>
      <c r="P736" s="13" t="n"/>
      <c r="Q736" s="13" t="n"/>
      <c r="R736" s="13" t="n"/>
      <c r="S736" s="13" t="n"/>
      <c r="T736" s="13" t="n"/>
      <c r="U736" s="13" t="n"/>
      <c r="V736" s="13" t="n"/>
      <c r="W736" s="13" t="n"/>
      <c r="X736" s="13" t="n"/>
      <c r="Y736" s="13" t="n"/>
      <c r="Z736" s="13" t="n"/>
      <c r="AA736" s="13" t="n"/>
      <c r="AB736" s="13" t="n"/>
    </row>
    <row r="737">
      <c r="A737" s="13" t="n"/>
      <c r="B737" s="13" t="n"/>
      <c r="C737" s="12" t="n"/>
      <c r="D737" s="13" t="n"/>
      <c r="E737" s="13" t="n"/>
      <c r="F737" s="13" t="n"/>
      <c r="G737" s="13" t="n"/>
      <c r="H737" s="13" t="n"/>
      <c r="I737" s="13" t="n"/>
      <c r="J737" s="13" t="n"/>
      <c r="K737" s="13" t="n"/>
      <c r="L737" s="13" t="n"/>
      <c r="M737" s="13" t="n"/>
      <c r="N737" s="13" t="n"/>
      <c r="O737" s="13" t="n"/>
      <c r="P737" s="13" t="n"/>
      <c r="Q737" s="13" t="n"/>
      <c r="R737" s="13" t="n"/>
      <c r="S737" s="13" t="n"/>
      <c r="T737" s="13" t="n"/>
      <c r="U737" s="13" t="n"/>
      <c r="V737" s="13" t="n"/>
      <c r="W737" s="13" t="n"/>
      <c r="X737" s="13" t="n"/>
      <c r="Y737" s="13" t="n"/>
      <c r="Z737" s="13" t="n"/>
      <c r="AA737" s="13" t="n"/>
      <c r="AB737" s="13" t="n"/>
    </row>
    <row r="738">
      <c r="A738" s="13" t="n"/>
      <c r="B738" s="13" t="n"/>
      <c r="C738" s="12" t="n"/>
      <c r="D738" s="13" t="n"/>
      <c r="E738" s="13" t="n"/>
      <c r="F738" s="13" t="n"/>
      <c r="G738" s="13" t="n"/>
      <c r="H738" s="13" t="n"/>
      <c r="I738" s="13" t="n"/>
      <c r="J738" s="13" t="n"/>
      <c r="K738" s="13" t="n"/>
      <c r="L738" s="13" t="n"/>
      <c r="M738" s="13" t="n"/>
      <c r="N738" s="13" t="n"/>
      <c r="O738" s="13" t="n"/>
      <c r="P738" s="13" t="n"/>
      <c r="Q738" s="13" t="n"/>
      <c r="R738" s="13" t="n"/>
      <c r="S738" s="13" t="n"/>
      <c r="T738" s="13" t="n"/>
      <c r="U738" s="13" t="n"/>
      <c r="V738" s="13" t="n"/>
      <c r="W738" s="13" t="n"/>
      <c r="X738" s="13" t="n"/>
      <c r="Y738" s="13" t="n"/>
      <c r="Z738" s="13" t="n"/>
      <c r="AA738" s="13" t="n"/>
      <c r="AB738" s="13" t="n"/>
    </row>
    <row r="739">
      <c r="A739" s="13" t="n"/>
      <c r="B739" s="13" t="n"/>
      <c r="C739" s="12" t="n"/>
      <c r="D739" s="13" t="n"/>
      <c r="E739" s="13" t="n"/>
      <c r="F739" s="13" t="n"/>
      <c r="G739" s="13" t="n"/>
      <c r="H739" s="13" t="n"/>
      <c r="I739" s="13" t="n"/>
      <c r="J739" s="13" t="n"/>
      <c r="K739" s="13" t="n"/>
      <c r="L739" s="13" t="n"/>
      <c r="M739" s="13" t="n"/>
      <c r="N739" s="13" t="n"/>
      <c r="O739" s="13" t="n"/>
      <c r="P739" s="13" t="n"/>
      <c r="Q739" s="13" t="n"/>
      <c r="R739" s="13" t="n"/>
      <c r="S739" s="13" t="n"/>
      <c r="T739" s="13" t="n"/>
      <c r="U739" s="13" t="n"/>
      <c r="V739" s="13" t="n"/>
      <c r="W739" s="13" t="n"/>
      <c r="X739" s="13" t="n"/>
      <c r="Y739" s="13" t="n"/>
      <c r="Z739" s="13" t="n"/>
      <c r="AA739" s="13" t="n"/>
      <c r="AB739" s="13" t="n"/>
    </row>
    <row r="740">
      <c r="A740" s="13" t="n"/>
      <c r="B740" s="13" t="n"/>
      <c r="C740" s="12" t="n"/>
      <c r="D740" s="13" t="n"/>
      <c r="E740" s="13" t="n"/>
      <c r="F740" s="13" t="n"/>
      <c r="G740" s="13" t="n"/>
      <c r="H740" s="13" t="n"/>
      <c r="I740" s="13" t="n"/>
      <c r="J740" s="13" t="n"/>
      <c r="K740" s="13" t="n"/>
      <c r="L740" s="13" t="n"/>
      <c r="M740" s="13" t="n"/>
      <c r="N740" s="13" t="n"/>
      <c r="O740" s="13" t="n"/>
      <c r="P740" s="13" t="n"/>
      <c r="Q740" s="13" t="n"/>
      <c r="R740" s="13" t="n"/>
      <c r="S740" s="13" t="n"/>
      <c r="T740" s="13" t="n"/>
      <c r="U740" s="13" t="n"/>
      <c r="V740" s="13" t="n"/>
      <c r="W740" s="13" t="n"/>
      <c r="X740" s="13" t="n"/>
      <c r="Y740" s="13" t="n"/>
      <c r="Z740" s="13" t="n"/>
      <c r="AA740" s="13" t="n"/>
      <c r="AB740" s="13" t="n"/>
    </row>
    <row r="741">
      <c r="A741" s="13" t="n"/>
      <c r="B741" s="13" t="n"/>
      <c r="C741" s="12" t="n"/>
      <c r="D741" s="13" t="n"/>
      <c r="E741" s="13" t="n"/>
      <c r="F741" s="13" t="n"/>
      <c r="G741" s="13" t="n"/>
      <c r="H741" s="13" t="n"/>
      <c r="I741" s="13" t="n"/>
      <c r="J741" s="13" t="n"/>
      <c r="K741" s="13" t="n"/>
      <c r="L741" s="13" t="n"/>
      <c r="M741" s="13" t="n"/>
      <c r="N741" s="13" t="n"/>
      <c r="O741" s="13" t="n"/>
      <c r="P741" s="13" t="n"/>
      <c r="Q741" s="13" t="n"/>
      <c r="R741" s="13" t="n"/>
      <c r="S741" s="13" t="n"/>
      <c r="T741" s="13" t="n"/>
      <c r="U741" s="13" t="n"/>
      <c r="V741" s="13" t="n"/>
      <c r="W741" s="13" t="n"/>
      <c r="X741" s="13" t="n"/>
      <c r="Y741" s="13" t="n"/>
      <c r="Z741" s="13" t="n"/>
      <c r="AA741" s="13" t="n"/>
      <c r="AB741" s="13" t="n"/>
    </row>
    <row r="742">
      <c r="A742" s="13" t="n"/>
      <c r="B742" s="13" t="n"/>
      <c r="C742" s="12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3" t="n"/>
      <c r="M742" s="13" t="n"/>
      <c r="N742" s="13" t="n"/>
      <c r="O742" s="13" t="n"/>
      <c r="P742" s="13" t="n"/>
      <c r="Q742" s="13" t="n"/>
      <c r="R742" s="13" t="n"/>
      <c r="S742" s="13" t="n"/>
      <c r="T742" s="13" t="n"/>
      <c r="U742" s="13" t="n"/>
      <c r="V742" s="13" t="n"/>
      <c r="W742" s="13" t="n"/>
      <c r="X742" s="13" t="n"/>
      <c r="Y742" s="13" t="n"/>
      <c r="Z742" s="13" t="n"/>
      <c r="AA742" s="13" t="n"/>
      <c r="AB742" s="13" t="n"/>
    </row>
    <row r="743">
      <c r="A743" s="13" t="n"/>
      <c r="B743" s="13" t="n"/>
      <c r="C743" s="12" t="n"/>
      <c r="D743" s="13" t="n"/>
      <c r="E743" s="13" t="n"/>
      <c r="F743" s="13" t="n"/>
      <c r="G743" s="13" t="n"/>
      <c r="H743" s="13" t="n"/>
      <c r="I743" s="13" t="n"/>
      <c r="J743" s="13" t="n"/>
      <c r="K743" s="13" t="n"/>
      <c r="L743" s="13" t="n"/>
      <c r="M743" s="13" t="n"/>
      <c r="N743" s="13" t="n"/>
      <c r="O743" s="13" t="n"/>
      <c r="P743" s="13" t="n"/>
      <c r="Q743" s="13" t="n"/>
      <c r="R743" s="13" t="n"/>
      <c r="S743" s="13" t="n"/>
      <c r="T743" s="13" t="n"/>
      <c r="U743" s="13" t="n"/>
      <c r="V743" s="13" t="n"/>
      <c r="W743" s="13" t="n"/>
      <c r="X743" s="13" t="n"/>
      <c r="Y743" s="13" t="n"/>
      <c r="Z743" s="13" t="n"/>
      <c r="AA743" s="13" t="n"/>
      <c r="AB743" s="13" t="n"/>
    </row>
    <row r="744">
      <c r="A744" s="13" t="n"/>
      <c r="B744" s="13" t="n"/>
      <c r="C744" s="12" t="n"/>
      <c r="D744" s="13" t="n"/>
      <c r="E744" s="13" t="n"/>
      <c r="F744" s="13" t="n"/>
      <c r="G744" s="13" t="n"/>
      <c r="H744" s="13" t="n"/>
      <c r="I744" s="13" t="n"/>
      <c r="J744" s="13" t="n"/>
      <c r="K744" s="13" t="n"/>
      <c r="L744" s="13" t="n"/>
      <c r="M744" s="13" t="n"/>
      <c r="N744" s="13" t="n"/>
      <c r="O744" s="13" t="n"/>
      <c r="P744" s="13" t="n"/>
      <c r="Q744" s="13" t="n"/>
      <c r="R744" s="13" t="n"/>
      <c r="S744" s="13" t="n"/>
      <c r="T744" s="13" t="n"/>
      <c r="U744" s="13" t="n"/>
      <c r="V744" s="13" t="n"/>
      <c r="W744" s="13" t="n"/>
      <c r="X744" s="13" t="n"/>
      <c r="Y744" s="13" t="n"/>
      <c r="Z744" s="13" t="n"/>
      <c r="AA744" s="13" t="n"/>
      <c r="AB744" s="13" t="n"/>
    </row>
    <row r="745">
      <c r="A745" s="13" t="n"/>
      <c r="B745" s="13" t="n"/>
      <c r="C745" s="12" t="n"/>
      <c r="D745" s="13" t="n"/>
      <c r="E745" s="13" t="n"/>
      <c r="F745" s="13" t="n"/>
      <c r="G745" s="13" t="n"/>
      <c r="H745" s="13" t="n"/>
      <c r="I745" s="13" t="n"/>
      <c r="J745" s="13" t="n"/>
      <c r="K745" s="13" t="n"/>
      <c r="L745" s="13" t="n"/>
      <c r="M745" s="13" t="n"/>
      <c r="N745" s="13" t="n"/>
      <c r="O745" s="13" t="n"/>
      <c r="P745" s="13" t="n"/>
      <c r="Q745" s="13" t="n"/>
      <c r="R745" s="13" t="n"/>
      <c r="S745" s="13" t="n"/>
      <c r="T745" s="13" t="n"/>
      <c r="U745" s="13" t="n"/>
      <c r="V745" s="13" t="n"/>
      <c r="W745" s="13" t="n"/>
      <c r="X745" s="13" t="n"/>
      <c r="Y745" s="13" t="n"/>
      <c r="Z745" s="13" t="n"/>
      <c r="AA745" s="13" t="n"/>
      <c r="AB745" s="13" t="n"/>
    </row>
    <row r="746">
      <c r="A746" s="13" t="n"/>
      <c r="B746" s="13" t="n"/>
      <c r="C746" s="12" t="n"/>
      <c r="D746" s="13" t="n"/>
      <c r="E746" s="13" t="n"/>
      <c r="F746" s="13" t="n"/>
      <c r="G746" s="13" t="n"/>
      <c r="H746" s="13" t="n"/>
      <c r="I746" s="13" t="n"/>
      <c r="J746" s="13" t="n"/>
      <c r="K746" s="13" t="n"/>
      <c r="L746" s="13" t="n"/>
      <c r="M746" s="13" t="n"/>
      <c r="N746" s="13" t="n"/>
      <c r="O746" s="13" t="n"/>
      <c r="P746" s="13" t="n"/>
      <c r="Q746" s="13" t="n"/>
      <c r="R746" s="13" t="n"/>
      <c r="S746" s="13" t="n"/>
      <c r="T746" s="13" t="n"/>
      <c r="U746" s="13" t="n"/>
      <c r="V746" s="13" t="n"/>
      <c r="W746" s="13" t="n"/>
      <c r="X746" s="13" t="n"/>
      <c r="Y746" s="13" t="n"/>
      <c r="Z746" s="13" t="n"/>
      <c r="AA746" s="13" t="n"/>
      <c r="AB746" s="13" t="n"/>
    </row>
    <row r="747">
      <c r="A747" s="13" t="n"/>
      <c r="B747" s="13" t="n"/>
      <c r="C747" s="12" t="n"/>
      <c r="D747" s="13" t="n"/>
      <c r="E747" s="13" t="n"/>
      <c r="F747" s="13" t="n"/>
      <c r="G747" s="13" t="n"/>
      <c r="H747" s="13" t="n"/>
      <c r="I747" s="13" t="n"/>
      <c r="J747" s="13" t="n"/>
      <c r="K747" s="13" t="n"/>
      <c r="L747" s="13" t="n"/>
      <c r="M747" s="13" t="n"/>
      <c r="N747" s="13" t="n"/>
      <c r="O747" s="13" t="n"/>
      <c r="P747" s="13" t="n"/>
      <c r="Q747" s="13" t="n"/>
      <c r="R747" s="13" t="n"/>
      <c r="S747" s="13" t="n"/>
      <c r="T747" s="13" t="n"/>
      <c r="U747" s="13" t="n"/>
      <c r="V747" s="13" t="n"/>
      <c r="W747" s="13" t="n"/>
      <c r="X747" s="13" t="n"/>
      <c r="Y747" s="13" t="n"/>
      <c r="Z747" s="13" t="n"/>
      <c r="AA747" s="13" t="n"/>
      <c r="AB747" s="13" t="n"/>
    </row>
    <row r="748">
      <c r="A748" s="13" t="n"/>
      <c r="B748" s="13" t="n"/>
      <c r="C748" s="12" t="n"/>
      <c r="D748" s="13" t="n"/>
      <c r="E748" s="13" t="n"/>
      <c r="F748" s="13" t="n"/>
      <c r="G748" s="13" t="n"/>
      <c r="H748" s="13" t="n"/>
      <c r="I748" s="13" t="n"/>
      <c r="J748" s="13" t="n"/>
      <c r="K748" s="13" t="n"/>
      <c r="L748" s="13" t="n"/>
      <c r="M748" s="13" t="n"/>
      <c r="N748" s="13" t="n"/>
      <c r="O748" s="13" t="n"/>
      <c r="P748" s="13" t="n"/>
      <c r="Q748" s="13" t="n"/>
      <c r="R748" s="13" t="n"/>
      <c r="S748" s="13" t="n"/>
      <c r="T748" s="13" t="n"/>
      <c r="U748" s="13" t="n"/>
      <c r="V748" s="13" t="n"/>
      <c r="W748" s="13" t="n"/>
      <c r="X748" s="13" t="n"/>
      <c r="Y748" s="13" t="n"/>
      <c r="Z748" s="13" t="n"/>
      <c r="AA748" s="13" t="n"/>
      <c r="AB748" s="13" t="n"/>
    </row>
    <row r="749">
      <c r="A749" s="13" t="n"/>
      <c r="B749" s="13" t="n"/>
      <c r="C749" s="12" t="n"/>
      <c r="D749" s="13" t="n"/>
      <c r="E749" s="13" t="n"/>
      <c r="F749" s="13" t="n"/>
      <c r="G749" s="13" t="n"/>
      <c r="H749" s="13" t="n"/>
      <c r="I749" s="13" t="n"/>
      <c r="J749" s="13" t="n"/>
      <c r="K749" s="13" t="n"/>
      <c r="L749" s="13" t="n"/>
      <c r="M749" s="13" t="n"/>
      <c r="N749" s="13" t="n"/>
      <c r="O749" s="13" t="n"/>
      <c r="P749" s="13" t="n"/>
      <c r="Q749" s="13" t="n"/>
      <c r="R749" s="13" t="n"/>
      <c r="S749" s="13" t="n"/>
      <c r="T749" s="13" t="n"/>
      <c r="U749" s="13" t="n"/>
      <c r="V749" s="13" t="n"/>
      <c r="W749" s="13" t="n"/>
      <c r="X749" s="13" t="n"/>
      <c r="Y749" s="13" t="n"/>
      <c r="Z749" s="13" t="n"/>
      <c r="AA749" s="13" t="n"/>
      <c r="AB749" s="13" t="n"/>
    </row>
    <row r="750">
      <c r="A750" s="13" t="n"/>
      <c r="B750" s="13" t="n"/>
      <c r="C750" s="12" t="n"/>
      <c r="D750" s="13" t="n"/>
      <c r="E750" s="13" t="n"/>
      <c r="F750" s="13" t="n"/>
      <c r="G750" s="13" t="n"/>
      <c r="H750" s="13" t="n"/>
      <c r="I750" s="13" t="n"/>
      <c r="J750" s="13" t="n"/>
      <c r="K750" s="13" t="n"/>
      <c r="L750" s="13" t="n"/>
      <c r="M750" s="13" t="n"/>
      <c r="N750" s="13" t="n"/>
      <c r="O750" s="13" t="n"/>
      <c r="P750" s="13" t="n"/>
      <c r="Q750" s="13" t="n"/>
      <c r="R750" s="13" t="n"/>
      <c r="S750" s="13" t="n"/>
      <c r="T750" s="13" t="n"/>
      <c r="U750" s="13" t="n"/>
      <c r="V750" s="13" t="n"/>
      <c r="W750" s="13" t="n"/>
      <c r="X750" s="13" t="n"/>
      <c r="Y750" s="13" t="n"/>
      <c r="Z750" s="13" t="n"/>
      <c r="AA750" s="13" t="n"/>
      <c r="AB750" s="13" t="n"/>
    </row>
    <row r="751">
      <c r="A751" s="13" t="n"/>
      <c r="B751" s="13" t="n"/>
      <c r="C751" s="12" t="n"/>
      <c r="D751" s="13" t="n"/>
      <c r="E751" s="13" t="n"/>
      <c r="F751" s="13" t="n"/>
      <c r="G751" s="13" t="n"/>
      <c r="H751" s="13" t="n"/>
      <c r="I751" s="13" t="n"/>
      <c r="J751" s="13" t="n"/>
      <c r="K751" s="13" t="n"/>
      <c r="L751" s="13" t="n"/>
      <c r="M751" s="13" t="n"/>
      <c r="N751" s="13" t="n"/>
      <c r="O751" s="13" t="n"/>
      <c r="P751" s="13" t="n"/>
      <c r="Q751" s="13" t="n"/>
      <c r="R751" s="13" t="n"/>
      <c r="S751" s="13" t="n"/>
      <c r="T751" s="13" t="n"/>
      <c r="U751" s="13" t="n"/>
      <c r="V751" s="13" t="n"/>
      <c r="W751" s="13" t="n"/>
      <c r="X751" s="13" t="n"/>
      <c r="Y751" s="13" t="n"/>
      <c r="Z751" s="13" t="n"/>
      <c r="AA751" s="13" t="n"/>
      <c r="AB751" s="13" t="n"/>
    </row>
    <row r="752">
      <c r="A752" s="13" t="n"/>
      <c r="B752" s="13" t="n"/>
      <c r="C752" s="12" t="n"/>
      <c r="D752" s="13" t="n"/>
      <c r="E752" s="13" t="n"/>
      <c r="F752" s="13" t="n"/>
      <c r="G752" s="13" t="n"/>
      <c r="H752" s="13" t="n"/>
      <c r="I752" s="13" t="n"/>
      <c r="J752" s="13" t="n"/>
      <c r="K752" s="13" t="n"/>
      <c r="L752" s="13" t="n"/>
      <c r="M752" s="13" t="n"/>
      <c r="N752" s="13" t="n"/>
      <c r="O752" s="13" t="n"/>
      <c r="P752" s="13" t="n"/>
      <c r="Q752" s="13" t="n"/>
      <c r="R752" s="13" t="n"/>
      <c r="S752" s="13" t="n"/>
      <c r="T752" s="13" t="n"/>
      <c r="U752" s="13" t="n"/>
      <c r="V752" s="13" t="n"/>
      <c r="W752" s="13" t="n"/>
      <c r="X752" s="13" t="n"/>
      <c r="Y752" s="13" t="n"/>
      <c r="Z752" s="13" t="n"/>
      <c r="AA752" s="13" t="n"/>
      <c r="AB752" s="13" t="n"/>
    </row>
    <row r="753">
      <c r="A753" s="13" t="n"/>
      <c r="B753" s="13" t="n"/>
      <c r="C753" s="12" t="n"/>
      <c r="D753" s="13" t="n"/>
      <c r="E753" s="13" t="n"/>
      <c r="F753" s="13" t="n"/>
      <c r="G753" s="13" t="n"/>
      <c r="H753" s="13" t="n"/>
      <c r="I753" s="13" t="n"/>
      <c r="J753" s="13" t="n"/>
      <c r="K753" s="13" t="n"/>
      <c r="L753" s="13" t="n"/>
      <c r="M753" s="13" t="n"/>
      <c r="N753" s="13" t="n"/>
      <c r="O753" s="13" t="n"/>
      <c r="P753" s="13" t="n"/>
      <c r="Q753" s="13" t="n"/>
      <c r="R753" s="13" t="n"/>
      <c r="S753" s="13" t="n"/>
      <c r="T753" s="13" t="n"/>
      <c r="U753" s="13" t="n"/>
      <c r="V753" s="13" t="n"/>
      <c r="W753" s="13" t="n"/>
      <c r="X753" s="13" t="n"/>
      <c r="Y753" s="13" t="n"/>
      <c r="Z753" s="13" t="n"/>
      <c r="AA753" s="13" t="n"/>
      <c r="AB753" s="13" t="n"/>
    </row>
    <row r="754">
      <c r="A754" s="13" t="n"/>
      <c r="B754" s="13" t="n"/>
      <c r="C754" s="12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  <c r="O754" s="13" t="n"/>
      <c r="P754" s="13" t="n"/>
      <c r="Q754" s="13" t="n"/>
      <c r="R754" s="13" t="n"/>
      <c r="S754" s="13" t="n"/>
      <c r="T754" s="13" t="n"/>
      <c r="U754" s="13" t="n"/>
      <c r="V754" s="13" t="n"/>
      <c r="W754" s="13" t="n"/>
      <c r="X754" s="13" t="n"/>
      <c r="Y754" s="13" t="n"/>
      <c r="Z754" s="13" t="n"/>
      <c r="AA754" s="13" t="n"/>
      <c r="AB754" s="13" t="n"/>
    </row>
    <row r="755">
      <c r="A755" s="13" t="n"/>
      <c r="B755" s="13" t="n"/>
      <c r="C755" s="12" t="n"/>
      <c r="D755" s="13" t="n"/>
      <c r="E755" s="13" t="n"/>
      <c r="F755" s="13" t="n"/>
      <c r="G755" s="13" t="n"/>
      <c r="H755" s="13" t="n"/>
      <c r="I755" s="13" t="n"/>
      <c r="J755" s="13" t="n"/>
      <c r="K755" s="13" t="n"/>
      <c r="L755" s="13" t="n"/>
      <c r="M755" s="13" t="n"/>
      <c r="N755" s="13" t="n"/>
      <c r="O755" s="13" t="n"/>
      <c r="P755" s="13" t="n"/>
      <c r="Q755" s="13" t="n"/>
      <c r="R755" s="13" t="n"/>
      <c r="S755" s="13" t="n"/>
      <c r="T755" s="13" t="n"/>
      <c r="U755" s="13" t="n"/>
      <c r="V755" s="13" t="n"/>
      <c r="W755" s="13" t="n"/>
      <c r="X755" s="13" t="n"/>
      <c r="Y755" s="13" t="n"/>
      <c r="Z755" s="13" t="n"/>
      <c r="AA755" s="13" t="n"/>
      <c r="AB755" s="13" t="n"/>
    </row>
    <row r="756">
      <c r="A756" s="13" t="n"/>
      <c r="B756" s="13" t="n"/>
      <c r="C756" s="12" t="n"/>
      <c r="D756" s="13" t="n"/>
      <c r="E756" s="13" t="n"/>
      <c r="F756" s="13" t="n"/>
      <c r="G756" s="13" t="n"/>
      <c r="H756" s="13" t="n"/>
      <c r="I756" s="13" t="n"/>
      <c r="J756" s="13" t="n"/>
      <c r="K756" s="13" t="n"/>
      <c r="L756" s="13" t="n"/>
      <c r="M756" s="13" t="n"/>
      <c r="N756" s="13" t="n"/>
      <c r="O756" s="13" t="n"/>
      <c r="P756" s="13" t="n"/>
      <c r="Q756" s="13" t="n"/>
      <c r="R756" s="13" t="n"/>
      <c r="S756" s="13" t="n"/>
      <c r="T756" s="13" t="n"/>
      <c r="U756" s="13" t="n"/>
      <c r="V756" s="13" t="n"/>
      <c r="W756" s="13" t="n"/>
      <c r="X756" s="13" t="n"/>
      <c r="Y756" s="13" t="n"/>
      <c r="Z756" s="13" t="n"/>
      <c r="AA756" s="13" t="n"/>
      <c r="AB756" s="13" t="n"/>
    </row>
    <row r="757">
      <c r="A757" s="13" t="n"/>
      <c r="B757" s="13" t="n"/>
      <c r="C757" s="12" t="n"/>
      <c r="D757" s="13" t="n"/>
      <c r="E757" s="13" t="n"/>
      <c r="F757" s="13" t="n"/>
      <c r="G757" s="13" t="n"/>
      <c r="H757" s="13" t="n"/>
      <c r="I757" s="13" t="n"/>
      <c r="J757" s="13" t="n"/>
      <c r="K757" s="13" t="n"/>
      <c r="L757" s="13" t="n"/>
      <c r="M757" s="13" t="n"/>
      <c r="N757" s="13" t="n"/>
      <c r="O757" s="13" t="n"/>
      <c r="P757" s="13" t="n"/>
      <c r="Q757" s="13" t="n"/>
      <c r="R757" s="13" t="n"/>
      <c r="S757" s="13" t="n"/>
      <c r="T757" s="13" t="n"/>
      <c r="U757" s="13" t="n"/>
      <c r="V757" s="13" t="n"/>
      <c r="W757" s="13" t="n"/>
      <c r="X757" s="13" t="n"/>
      <c r="Y757" s="13" t="n"/>
      <c r="Z757" s="13" t="n"/>
      <c r="AA757" s="13" t="n"/>
      <c r="AB757" s="13" t="n"/>
    </row>
    <row r="758">
      <c r="A758" s="13" t="n"/>
      <c r="B758" s="13" t="n"/>
      <c r="C758" s="12" t="n"/>
      <c r="D758" s="13" t="n"/>
      <c r="E758" s="13" t="n"/>
      <c r="F758" s="13" t="n"/>
      <c r="G758" s="13" t="n"/>
      <c r="H758" s="13" t="n"/>
      <c r="I758" s="13" t="n"/>
      <c r="J758" s="13" t="n"/>
      <c r="K758" s="13" t="n"/>
      <c r="L758" s="13" t="n"/>
      <c r="M758" s="13" t="n"/>
      <c r="N758" s="13" t="n"/>
      <c r="O758" s="13" t="n"/>
      <c r="P758" s="13" t="n"/>
      <c r="Q758" s="13" t="n"/>
      <c r="R758" s="13" t="n"/>
      <c r="S758" s="13" t="n"/>
      <c r="T758" s="13" t="n"/>
      <c r="U758" s="13" t="n"/>
      <c r="V758" s="13" t="n"/>
      <c r="W758" s="13" t="n"/>
      <c r="X758" s="13" t="n"/>
      <c r="Y758" s="13" t="n"/>
      <c r="Z758" s="13" t="n"/>
      <c r="AA758" s="13" t="n"/>
      <c r="AB758" s="13" t="n"/>
    </row>
    <row r="759">
      <c r="A759" s="13" t="n"/>
      <c r="B759" s="13" t="n"/>
      <c r="C759" s="12" t="n"/>
      <c r="D759" s="13" t="n"/>
      <c r="E759" s="13" t="n"/>
      <c r="F759" s="13" t="n"/>
      <c r="G759" s="13" t="n"/>
      <c r="H759" s="13" t="n"/>
      <c r="I759" s="13" t="n"/>
      <c r="J759" s="13" t="n"/>
      <c r="K759" s="13" t="n"/>
      <c r="L759" s="13" t="n"/>
      <c r="M759" s="13" t="n"/>
      <c r="N759" s="13" t="n"/>
      <c r="O759" s="13" t="n"/>
      <c r="P759" s="13" t="n"/>
      <c r="Q759" s="13" t="n"/>
      <c r="R759" s="13" t="n"/>
      <c r="S759" s="13" t="n"/>
      <c r="T759" s="13" t="n"/>
      <c r="U759" s="13" t="n"/>
      <c r="V759" s="13" t="n"/>
      <c r="W759" s="13" t="n"/>
      <c r="X759" s="13" t="n"/>
      <c r="Y759" s="13" t="n"/>
      <c r="Z759" s="13" t="n"/>
      <c r="AA759" s="13" t="n"/>
      <c r="AB759" s="13" t="n"/>
    </row>
    <row r="760">
      <c r="A760" s="13" t="n"/>
      <c r="B760" s="13" t="n"/>
      <c r="C760" s="12" t="n"/>
      <c r="D760" s="13" t="n"/>
      <c r="E760" s="13" t="n"/>
      <c r="F760" s="13" t="n"/>
      <c r="G760" s="13" t="n"/>
      <c r="H760" s="13" t="n"/>
      <c r="I760" s="13" t="n"/>
      <c r="J760" s="13" t="n"/>
      <c r="K760" s="13" t="n"/>
      <c r="L760" s="13" t="n"/>
      <c r="M760" s="13" t="n"/>
      <c r="N760" s="13" t="n"/>
      <c r="O760" s="13" t="n"/>
      <c r="P760" s="13" t="n"/>
      <c r="Q760" s="13" t="n"/>
      <c r="R760" s="13" t="n"/>
      <c r="S760" s="13" t="n"/>
      <c r="T760" s="13" t="n"/>
      <c r="U760" s="13" t="n"/>
      <c r="V760" s="13" t="n"/>
      <c r="W760" s="13" t="n"/>
      <c r="X760" s="13" t="n"/>
      <c r="Y760" s="13" t="n"/>
      <c r="Z760" s="13" t="n"/>
      <c r="AA760" s="13" t="n"/>
      <c r="AB760" s="13" t="n"/>
    </row>
    <row r="761">
      <c r="A761" s="13" t="n"/>
      <c r="B761" s="13" t="n"/>
      <c r="C761" s="12" t="n"/>
      <c r="D761" s="13" t="n"/>
      <c r="E761" s="13" t="n"/>
      <c r="F761" s="13" t="n"/>
      <c r="G761" s="13" t="n"/>
      <c r="H761" s="13" t="n"/>
      <c r="I761" s="13" t="n"/>
      <c r="J761" s="13" t="n"/>
      <c r="K761" s="13" t="n"/>
      <c r="L761" s="13" t="n"/>
      <c r="M761" s="13" t="n"/>
      <c r="N761" s="13" t="n"/>
      <c r="O761" s="13" t="n"/>
      <c r="P761" s="13" t="n"/>
      <c r="Q761" s="13" t="n"/>
      <c r="R761" s="13" t="n"/>
      <c r="S761" s="13" t="n"/>
      <c r="T761" s="13" t="n"/>
      <c r="U761" s="13" t="n"/>
      <c r="V761" s="13" t="n"/>
      <c r="W761" s="13" t="n"/>
      <c r="X761" s="13" t="n"/>
      <c r="Y761" s="13" t="n"/>
      <c r="Z761" s="13" t="n"/>
      <c r="AA761" s="13" t="n"/>
      <c r="AB761" s="13" t="n"/>
    </row>
    <row r="762">
      <c r="A762" s="13" t="n"/>
      <c r="B762" s="13" t="n"/>
      <c r="C762" s="12" t="n"/>
      <c r="D762" s="13" t="n"/>
      <c r="E762" s="13" t="n"/>
      <c r="F762" s="13" t="n"/>
      <c r="G762" s="13" t="n"/>
      <c r="H762" s="13" t="n"/>
      <c r="I762" s="13" t="n"/>
      <c r="J762" s="13" t="n"/>
      <c r="K762" s="13" t="n"/>
      <c r="L762" s="13" t="n"/>
      <c r="M762" s="13" t="n"/>
      <c r="N762" s="13" t="n"/>
      <c r="O762" s="13" t="n"/>
      <c r="P762" s="13" t="n"/>
      <c r="Q762" s="13" t="n"/>
      <c r="R762" s="13" t="n"/>
      <c r="S762" s="13" t="n"/>
      <c r="T762" s="13" t="n"/>
      <c r="U762" s="13" t="n"/>
      <c r="V762" s="13" t="n"/>
      <c r="W762" s="13" t="n"/>
      <c r="X762" s="13" t="n"/>
      <c r="Y762" s="13" t="n"/>
      <c r="Z762" s="13" t="n"/>
      <c r="AA762" s="13" t="n"/>
      <c r="AB762" s="13" t="n"/>
    </row>
    <row r="763">
      <c r="A763" s="13" t="n"/>
      <c r="B763" s="13" t="n"/>
      <c r="C763" s="12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  <c r="O763" s="13" t="n"/>
      <c r="P763" s="13" t="n"/>
      <c r="Q763" s="13" t="n"/>
      <c r="R763" s="13" t="n"/>
      <c r="S763" s="13" t="n"/>
      <c r="T763" s="13" t="n"/>
      <c r="U763" s="13" t="n"/>
      <c r="V763" s="13" t="n"/>
      <c r="W763" s="13" t="n"/>
      <c r="X763" s="13" t="n"/>
      <c r="Y763" s="13" t="n"/>
      <c r="Z763" s="13" t="n"/>
      <c r="AA763" s="13" t="n"/>
      <c r="AB763" s="13" t="n"/>
    </row>
    <row r="764">
      <c r="A764" s="13" t="n"/>
      <c r="B764" s="13" t="n"/>
      <c r="C764" s="12" t="n"/>
      <c r="D764" s="13" t="n"/>
      <c r="E764" s="13" t="n"/>
      <c r="F764" s="13" t="n"/>
      <c r="G764" s="13" t="n"/>
      <c r="H764" s="13" t="n"/>
      <c r="I764" s="13" t="n"/>
      <c r="J764" s="13" t="n"/>
      <c r="K764" s="13" t="n"/>
      <c r="L764" s="13" t="n"/>
      <c r="M764" s="13" t="n"/>
      <c r="N764" s="13" t="n"/>
      <c r="O764" s="13" t="n"/>
      <c r="P764" s="13" t="n"/>
      <c r="Q764" s="13" t="n"/>
      <c r="R764" s="13" t="n"/>
      <c r="S764" s="13" t="n"/>
      <c r="T764" s="13" t="n"/>
      <c r="U764" s="13" t="n"/>
      <c r="V764" s="13" t="n"/>
      <c r="W764" s="13" t="n"/>
      <c r="X764" s="13" t="n"/>
      <c r="Y764" s="13" t="n"/>
      <c r="Z764" s="13" t="n"/>
      <c r="AA764" s="13" t="n"/>
      <c r="AB764" s="13" t="n"/>
    </row>
    <row r="765">
      <c r="A765" s="13" t="n"/>
      <c r="B765" s="13" t="n"/>
      <c r="C765" s="12" t="n"/>
      <c r="D765" s="13" t="n"/>
      <c r="E765" s="13" t="n"/>
      <c r="F765" s="13" t="n"/>
      <c r="G765" s="13" t="n"/>
      <c r="H765" s="13" t="n"/>
      <c r="I765" s="13" t="n"/>
      <c r="J765" s="13" t="n"/>
      <c r="K765" s="13" t="n"/>
      <c r="L765" s="13" t="n"/>
      <c r="M765" s="13" t="n"/>
      <c r="N765" s="13" t="n"/>
      <c r="O765" s="13" t="n"/>
      <c r="P765" s="13" t="n"/>
      <c r="Q765" s="13" t="n"/>
      <c r="R765" s="13" t="n"/>
      <c r="S765" s="13" t="n"/>
      <c r="T765" s="13" t="n"/>
      <c r="U765" s="13" t="n"/>
      <c r="V765" s="13" t="n"/>
      <c r="W765" s="13" t="n"/>
      <c r="X765" s="13" t="n"/>
      <c r="Y765" s="13" t="n"/>
      <c r="Z765" s="13" t="n"/>
      <c r="AA765" s="13" t="n"/>
      <c r="AB765" s="13" t="n"/>
    </row>
    <row r="766">
      <c r="A766" s="13" t="n"/>
      <c r="B766" s="13" t="n"/>
      <c r="C766" s="12" t="n"/>
      <c r="D766" s="13" t="n"/>
      <c r="E766" s="13" t="n"/>
      <c r="F766" s="13" t="n"/>
      <c r="G766" s="13" t="n"/>
      <c r="H766" s="13" t="n"/>
      <c r="I766" s="13" t="n"/>
      <c r="J766" s="13" t="n"/>
      <c r="K766" s="13" t="n"/>
      <c r="L766" s="13" t="n"/>
      <c r="M766" s="13" t="n"/>
      <c r="N766" s="13" t="n"/>
      <c r="O766" s="13" t="n"/>
      <c r="P766" s="13" t="n"/>
      <c r="Q766" s="13" t="n"/>
      <c r="R766" s="13" t="n"/>
      <c r="S766" s="13" t="n"/>
      <c r="T766" s="13" t="n"/>
      <c r="U766" s="13" t="n"/>
      <c r="V766" s="13" t="n"/>
      <c r="W766" s="13" t="n"/>
      <c r="X766" s="13" t="n"/>
      <c r="Y766" s="13" t="n"/>
      <c r="Z766" s="13" t="n"/>
      <c r="AA766" s="13" t="n"/>
      <c r="AB766" s="13" t="n"/>
    </row>
    <row r="767">
      <c r="A767" s="13" t="n"/>
      <c r="B767" s="13" t="n"/>
      <c r="C767" s="12" t="n"/>
      <c r="D767" s="13" t="n"/>
      <c r="E767" s="13" t="n"/>
      <c r="F767" s="13" t="n"/>
      <c r="G767" s="13" t="n"/>
      <c r="H767" s="13" t="n"/>
      <c r="I767" s="13" t="n"/>
      <c r="J767" s="13" t="n"/>
      <c r="K767" s="13" t="n"/>
      <c r="L767" s="13" t="n"/>
      <c r="M767" s="13" t="n"/>
      <c r="N767" s="13" t="n"/>
      <c r="O767" s="13" t="n"/>
      <c r="P767" s="13" t="n"/>
      <c r="Q767" s="13" t="n"/>
      <c r="R767" s="13" t="n"/>
      <c r="S767" s="13" t="n"/>
      <c r="T767" s="13" t="n"/>
      <c r="U767" s="13" t="n"/>
      <c r="V767" s="13" t="n"/>
      <c r="W767" s="13" t="n"/>
      <c r="X767" s="13" t="n"/>
      <c r="Y767" s="13" t="n"/>
      <c r="Z767" s="13" t="n"/>
      <c r="AA767" s="13" t="n"/>
      <c r="AB767" s="13" t="n"/>
    </row>
    <row r="768">
      <c r="A768" s="13" t="n"/>
      <c r="B768" s="13" t="n"/>
      <c r="C768" s="12" t="n"/>
      <c r="D768" s="13" t="n"/>
      <c r="E768" s="13" t="n"/>
      <c r="F768" s="13" t="n"/>
      <c r="G768" s="13" t="n"/>
      <c r="H768" s="13" t="n"/>
      <c r="I768" s="13" t="n"/>
      <c r="J768" s="13" t="n"/>
      <c r="K768" s="13" t="n"/>
      <c r="L768" s="13" t="n"/>
      <c r="M768" s="13" t="n"/>
      <c r="N768" s="13" t="n"/>
      <c r="O768" s="13" t="n"/>
      <c r="P768" s="13" t="n"/>
      <c r="Q768" s="13" t="n"/>
      <c r="R768" s="13" t="n"/>
      <c r="S768" s="13" t="n"/>
      <c r="T768" s="13" t="n"/>
      <c r="U768" s="13" t="n"/>
      <c r="V768" s="13" t="n"/>
      <c r="W768" s="13" t="n"/>
      <c r="X768" s="13" t="n"/>
      <c r="Y768" s="13" t="n"/>
      <c r="Z768" s="13" t="n"/>
      <c r="AA768" s="13" t="n"/>
      <c r="AB768" s="13" t="n"/>
    </row>
    <row r="769">
      <c r="A769" s="13" t="n"/>
      <c r="B769" s="13" t="n"/>
      <c r="C769" s="12" t="n"/>
      <c r="D769" s="13" t="n"/>
      <c r="E769" s="13" t="n"/>
      <c r="F769" s="13" t="n"/>
      <c r="G769" s="13" t="n"/>
      <c r="H769" s="13" t="n"/>
      <c r="I769" s="13" t="n"/>
      <c r="J769" s="13" t="n"/>
      <c r="K769" s="13" t="n"/>
      <c r="L769" s="13" t="n"/>
      <c r="M769" s="13" t="n"/>
      <c r="N769" s="13" t="n"/>
      <c r="O769" s="13" t="n"/>
      <c r="P769" s="13" t="n"/>
      <c r="Q769" s="13" t="n"/>
      <c r="R769" s="13" t="n"/>
      <c r="S769" s="13" t="n"/>
      <c r="T769" s="13" t="n"/>
      <c r="U769" s="13" t="n"/>
      <c r="V769" s="13" t="n"/>
      <c r="W769" s="13" t="n"/>
      <c r="X769" s="13" t="n"/>
      <c r="Y769" s="13" t="n"/>
      <c r="Z769" s="13" t="n"/>
      <c r="AA769" s="13" t="n"/>
      <c r="AB769" s="13" t="n"/>
    </row>
    <row r="770">
      <c r="A770" s="13" t="n"/>
      <c r="B770" s="13" t="n"/>
      <c r="C770" s="12" t="n"/>
      <c r="D770" s="13" t="n"/>
      <c r="E770" s="13" t="n"/>
      <c r="F770" s="13" t="n"/>
      <c r="G770" s="13" t="n"/>
      <c r="H770" s="13" t="n"/>
      <c r="I770" s="13" t="n"/>
      <c r="J770" s="13" t="n"/>
      <c r="K770" s="13" t="n"/>
      <c r="L770" s="13" t="n"/>
      <c r="M770" s="13" t="n"/>
      <c r="N770" s="13" t="n"/>
      <c r="O770" s="13" t="n"/>
      <c r="P770" s="13" t="n"/>
      <c r="Q770" s="13" t="n"/>
      <c r="R770" s="13" t="n"/>
      <c r="S770" s="13" t="n"/>
      <c r="T770" s="13" t="n"/>
      <c r="U770" s="13" t="n"/>
      <c r="V770" s="13" t="n"/>
      <c r="W770" s="13" t="n"/>
      <c r="X770" s="13" t="n"/>
      <c r="Y770" s="13" t="n"/>
      <c r="Z770" s="13" t="n"/>
      <c r="AA770" s="13" t="n"/>
      <c r="AB770" s="13" t="n"/>
    </row>
    <row r="771">
      <c r="A771" s="13" t="n"/>
      <c r="B771" s="13" t="n"/>
      <c r="C771" s="12" t="n"/>
      <c r="D771" s="13" t="n"/>
      <c r="E771" s="13" t="n"/>
      <c r="F771" s="13" t="n"/>
      <c r="G771" s="13" t="n"/>
      <c r="H771" s="13" t="n"/>
      <c r="I771" s="13" t="n"/>
      <c r="J771" s="13" t="n"/>
      <c r="K771" s="13" t="n"/>
      <c r="L771" s="13" t="n"/>
      <c r="M771" s="13" t="n"/>
      <c r="N771" s="13" t="n"/>
      <c r="O771" s="13" t="n"/>
      <c r="P771" s="13" t="n"/>
      <c r="Q771" s="13" t="n"/>
      <c r="R771" s="13" t="n"/>
      <c r="S771" s="13" t="n"/>
      <c r="T771" s="13" t="n"/>
      <c r="U771" s="13" t="n"/>
      <c r="V771" s="13" t="n"/>
      <c r="W771" s="13" t="n"/>
      <c r="X771" s="13" t="n"/>
      <c r="Y771" s="13" t="n"/>
      <c r="Z771" s="13" t="n"/>
      <c r="AA771" s="13" t="n"/>
      <c r="AB771" s="13" t="n"/>
    </row>
    <row r="772">
      <c r="A772" s="13" t="n"/>
      <c r="B772" s="13" t="n"/>
      <c r="C772" s="12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  <c r="O772" s="13" t="n"/>
      <c r="P772" s="13" t="n"/>
      <c r="Q772" s="13" t="n"/>
      <c r="R772" s="13" t="n"/>
      <c r="S772" s="13" t="n"/>
      <c r="T772" s="13" t="n"/>
      <c r="U772" s="13" t="n"/>
      <c r="V772" s="13" t="n"/>
      <c r="W772" s="13" t="n"/>
      <c r="X772" s="13" t="n"/>
      <c r="Y772" s="13" t="n"/>
      <c r="Z772" s="13" t="n"/>
      <c r="AA772" s="13" t="n"/>
      <c r="AB772" s="13" t="n"/>
    </row>
    <row r="773">
      <c r="A773" s="13" t="n"/>
      <c r="B773" s="13" t="n"/>
      <c r="C773" s="12" t="n"/>
      <c r="D773" s="13" t="n"/>
      <c r="E773" s="13" t="n"/>
      <c r="F773" s="13" t="n"/>
      <c r="G773" s="13" t="n"/>
      <c r="H773" s="13" t="n"/>
      <c r="I773" s="13" t="n"/>
      <c r="J773" s="13" t="n"/>
      <c r="K773" s="13" t="n"/>
      <c r="L773" s="13" t="n"/>
      <c r="M773" s="13" t="n"/>
      <c r="N773" s="13" t="n"/>
      <c r="O773" s="13" t="n"/>
      <c r="P773" s="13" t="n"/>
      <c r="Q773" s="13" t="n"/>
      <c r="R773" s="13" t="n"/>
      <c r="S773" s="13" t="n"/>
      <c r="T773" s="13" t="n"/>
      <c r="U773" s="13" t="n"/>
      <c r="V773" s="13" t="n"/>
      <c r="W773" s="13" t="n"/>
      <c r="X773" s="13" t="n"/>
      <c r="Y773" s="13" t="n"/>
      <c r="Z773" s="13" t="n"/>
      <c r="AA773" s="13" t="n"/>
      <c r="AB773" s="13" t="n"/>
    </row>
    <row r="774">
      <c r="A774" s="13" t="n"/>
      <c r="B774" s="13" t="n"/>
      <c r="C774" s="12" t="n"/>
      <c r="D774" s="13" t="n"/>
      <c r="E774" s="13" t="n"/>
      <c r="F774" s="13" t="n"/>
      <c r="G774" s="13" t="n"/>
      <c r="H774" s="13" t="n"/>
      <c r="I774" s="13" t="n"/>
      <c r="J774" s="13" t="n"/>
      <c r="K774" s="13" t="n"/>
      <c r="L774" s="13" t="n"/>
      <c r="M774" s="13" t="n"/>
      <c r="N774" s="13" t="n"/>
      <c r="O774" s="13" t="n"/>
      <c r="P774" s="13" t="n"/>
      <c r="Q774" s="13" t="n"/>
      <c r="R774" s="13" t="n"/>
      <c r="S774" s="13" t="n"/>
      <c r="T774" s="13" t="n"/>
      <c r="U774" s="13" t="n"/>
      <c r="V774" s="13" t="n"/>
      <c r="W774" s="13" t="n"/>
      <c r="X774" s="13" t="n"/>
      <c r="Y774" s="13" t="n"/>
      <c r="Z774" s="13" t="n"/>
      <c r="AA774" s="13" t="n"/>
      <c r="AB774" s="13" t="n"/>
    </row>
    <row r="775">
      <c r="A775" s="13" t="n"/>
      <c r="B775" s="13" t="n"/>
      <c r="C775" s="12" t="n"/>
      <c r="D775" s="13" t="n"/>
      <c r="E775" s="13" t="n"/>
      <c r="F775" s="13" t="n"/>
      <c r="G775" s="13" t="n"/>
      <c r="H775" s="13" t="n"/>
      <c r="I775" s="13" t="n"/>
      <c r="J775" s="13" t="n"/>
      <c r="K775" s="13" t="n"/>
      <c r="L775" s="13" t="n"/>
      <c r="M775" s="13" t="n"/>
      <c r="N775" s="13" t="n"/>
      <c r="O775" s="13" t="n"/>
      <c r="P775" s="13" t="n"/>
      <c r="Q775" s="13" t="n"/>
      <c r="R775" s="13" t="n"/>
      <c r="S775" s="13" t="n"/>
      <c r="T775" s="13" t="n"/>
      <c r="U775" s="13" t="n"/>
      <c r="V775" s="13" t="n"/>
      <c r="W775" s="13" t="n"/>
      <c r="X775" s="13" t="n"/>
      <c r="Y775" s="13" t="n"/>
      <c r="Z775" s="13" t="n"/>
      <c r="AA775" s="13" t="n"/>
      <c r="AB775" s="13" t="n"/>
    </row>
    <row r="776">
      <c r="A776" s="13" t="n"/>
      <c r="B776" s="13" t="n"/>
      <c r="C776" s="12" t="n"/>
      <c r="D776" s="13" t="n"/>
      <c r="E776" s="13" t="n"/>
      <c r="F776" s="13" t="n"/>
      <c r="G776" s="13" t="n"/>
      <c r="H776" s="13" t="n"/>
      <c r="I776" s="13" t="n"/>
      <c r="J776" s="13" t="n"/>
      <c r="K776" s="13" t="n"/>
      <c r="L776" s="13" t="n"/>
      <c r="M776" s="13" t="n"/>
      <c r="N776" s="13" t="n"/>
      <c r="O776" s="13" t="n"/>
      <c r="P776" s="13" t="n"/>
      <c r="Q776" s="13" t="n"/>
      <c r="R776" s="13" t="n"/>
      <c r="S776" s="13" t="n"/>
      <c r="T776" s="13" t="n"/>
      <c r="U776" s="13" t="n"/>
      <c r="V776" s="13" t="n"/>
      <c r="W776" s="13" t="n"/>
      <c r="X776" s="13" t="n"/>
      <c r="Y776" s="13" t="n"/>
      <c r="Z776" s="13" t="n"/>
      <c r="AA776" s="13" t="n"/>
      <c r="AB776" s="13" t="n"/>
    </row>
    <row r="777">
      <c r="A777" s="13" t="n"/>
      <c r="B777" s="13" t="n"/>
      <c r="C777" s="12" t="n"/>
      <c r="D777" s="13" t="n"/>
      <c r="E777" s="13" t="n"/>
      <c r="F777" s="13" t="n"/>
      <c r="G777" s="13" t="n"/>
      <c r="H777" s="13" t="n"/>
      <c r="I777" s="13" t="n"/>
      <c r="J777" s="13" t="n"/>
      <c r="K777" s="13" t="n"/>
      <c r="L777" s="13" t="n"/>
      <c r="M777" s="13" t="n"/>
      <c r="N777" s="13" t="n"/>
      <c r="O777" s="13" t="n"/>
      <c r="P777" s="13" t="n"/>
      <c r="Q777" s="13" t="n"/>
      <c r="R777" s="13" t="n"/>
      <c r="S777" s="13" t="n"/>
      <c r="T777" s="13" t="n"/>
      <c r="U777" s="13" t="n"/>
      <c r="V777" s="13" t="n"/>
      <c r="W777" s="13" t="n"/>
      <c r="X777" s="13" t="n"/>
      <c r="Y777" s="13" t="n"/>
      <c r="Z777" s="13" t="n"/>
      <c r="AA777" s="13" t="n"/>
      <c r="AB777" s="13" t="n"/>
    </row>
    <row r="778">
      <c r="A778" s="13" t="n"/>
      <c r="B778" s="13" t="n"/>
      <c r="C778" s="12" t="n"/>
      <c r="D778" s="13" t="n"/>
      <c r="E778" s="13" t="n"/>
      <c r="F778" s="13" t="n"/>
      <c r="G778" s="13" t="n"/>
      <c r="H778" s="13" t="n"/>
      <c r="I778" s="13" t="n"/>
      <c r="J778" s="13" t="n"/>
      <c r="K778" s="13" t="n"/>
      <c r="L778" s="13" t="n"/>
      <c r="M778" s="13" t="n"/>
      <c r="N778" s="13" t="n"/>
      <c r="O778" s="13" t="n"/>
      <c r="P778" s="13" t="n"/>
      <c r="Q778" s="13" t="n"/>
      <c r="R778" s="13" t="n"/>
      <c r="S778" s="13" t="n"/>
      <c r="T778" s="13" t="n"/>
      <c r="U778" s="13" t="n"/>
      <c r="V778" s="13" t="n"/>
      <c r="W778" s="13" t="n"/>
      <c r="X778" s="13" t="n"/>
      <c r="Y778" s="13" t="n"/>
      <c r="Z778" s="13" t="n"/>
      <c r="AA778" s="13" t="n"/>
      <c r="AB778" s="13" t="n"/>
    </row>
    <row r="779">
      <c r="A779" s="13" t="n"/>
      <c r="B779" s="13" t="n"/>
      <c r="C779" s="12" t="n"/>
      <c r="D779" s="13" t="n"/>
      <c r="E779" s="13" t="n"/>
      <c r="F779" s="13" t="n"/>
      <c r="G779" s="13" t="n"/>
      <c r="H779" s="13" t="n"/>
      <c r="I779" s="13" t="n"/>
      <c r="J779" s="13" t="n"/>
      <c r="K779" s="13" t="n"/>
      <c r="L779" s="13" t="n"/>
      <c r="M779" s="13" t="n"/>
      <c r="N779" s="13" t="n"/>
      <c r="O779" s="13" t="n"/>
      <c r="P779" s="13" t="n"/>
      <c r="Q779" s="13" t="n"/>
      <c r="R779" s="13" t="n"/>
      <c r="S779" s="13" t="n"/>
      <c r="T779" s="13" t="n"/>
      <c r="U779" s="13" t="n"/>
      <c r="V779" s="13" t="n"/>
      <c r="W779" s="13" t="n"/>
      <c r="X779" s="13" t="n"/>
      <c r="Y779" s="13" t="n"/>
      <c r="Z779" s="13" t="n"/>
      <c r="AA779" s="13" t="n"/>
      <c r="AB779" s="13" t="n"/>
    </row>
    <row r="780">
      <c r="A780" s="13" t="n"/>
      <c r="B780" s="13" t="n"/>
      <c r="C780" s="12" t="n"/>
      <c r="D780" s="13" t="n"/>
      <c r="E780" s="13" t="n"/>
      <c r="F780" s="13" t="n"/>
      <c r="G780" s="13" t="n"/>
      <c r="H780" s="13" t="n"/>
      <c r="I780" s="13" t="n"/>
      <c r="J780" s="13" t="n"/>
      <c r="K780" s="13" t="n"/>
      <c r="L780" s="13" t="n"/>
      <c r="M780" s="13" t="n"/>
      <c r="N780" s="13" t="n"/>
      <c r="O780" s="13" t="n"/>
      <c r="P780" s="13" t="n"/>
      <c r="Q780" s="13" t="n"/>
      <c r="R780" s="13" t="n"/>
      <c r="S780" s="13" t="n"/>
      <c r="T780" s="13" t="n"/>
      <c r="U780" s="13" t="n"/>
      <c r="V780" s="13" t="n"/>
      <c r="W780" s="13" t="n"/>
      <c r="X780" s="13" t="n"/>
      <c r="Y780" s="13" t="n"/>
      <c r="Z780" s="13" t="n"/>
      <c r="AA780" s="13" t="n"/>
      <c r="AB780" s="13" t="n"/>
    </row>
    <row r="781">
      <c r="A781" s="13" t="n"/>
      <c r="B781" s="13" t="n"/>
      <c r="C781" s="12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  <c r="O781" s="13" t="n"/>
      <c r="P781" s="13" t="n"/>
      <c r="Q781" s="13" t="n"/>
      <c r="R781" s="13" t="n"/>
      <c r="S781" s="13" t="n"/>
      <c r="T781" s="13" t="n"/>
      <c r="U781" s="13" t="n"/>
      <c r="V781" s="13" t="n"/>
      <c r="W781" s="13" t="n"/>
      <c r="X781" s="13" t="n"/>
      <c r="Y781" s="13" t="n"/>
      <c r="Z781" s="13" t="n"/>
      <c r="AA781" s="13" t="n"/>
      <c r="AB781" s="13" t="n"/>
    </row>
    <row r="782">
      <c r="A782" s="13" t="n"/>
      <c r="B782" s="13" t="n"/>
      <c r="C782" s="12" t="n"/>
      <c r="D782" s="13" t="n"/>
      <c r="E782" s="13" t="n"/>
      <c r="F782" s="13" t="n"/>
      <c r="G782" s="13" t="n"/>
      <c r="H782" s="13" t="n"/>
      <c r="I782" s="13" t="n"/>
      <c r="J782" s="13" t="n"/>
      <c r="K782" s="13" t="n"/>
      <c r="L782" s="13" t="n"/>
      <c r="M782" s="13" t="n"/>
      <c r="N782" s="13" t="n"/>
      <c r="O782" s="13" t="n"/>
      <c r="P782" s="13" t="n"/>
      <c r="Q782" s="13" t="n"/>
      <c r="R782" s="13" t="n"/>
      <c r="S782" s="13" t="n"/>
      <c r="T782" s="13" t="n"/>
      <c r="U782" s="13" t="n"/>
      <c r="V782" s="13" t="n"/>
      <c r="W782" s="13" t="n"/>
      <c r="X782" s="13" t="n"/>
      <c r="Y782" s="13" t="n"/>
      <c r="Z782" s="13" t="n"/>
      <c r="AA782" s="13" t="n"/>
      <c r="AB782" s="13" t="n"/>
    </row>
    <row r="783">
      <c r="A783" s="13" t="n"/>
      <c r="B783" s="13" t="n"/>
      <c r="C783" s="12" t="n"/>
      <c r="D783" s="13" t="n"/>
      <c r="E783" s="13" t="n"/>
      <c r="F783" s="13" t="n"/>
      <c r="G783" s="13" t="n"/>
      <c r="H783" s="13" t="n"/>
      <c r="I783" s="13" t="n"/>
      <c r="J783" s="13" t="n"/>
      <c r="K783" s="13" t="n"/>
      <c r="L783" s="13" t="n"/>
      <c r="M783" s="13" t="n"/>
      <c r="N783" s="13" t="n"/>
      <c r="O783" s="13" t="n"/>
      <c r="P783" s="13" t="n"/>
      <c r="Q783" s="13" t="n"/>
      <c r="R783" s="13" t="n"/>
      <c r="S783" s="13" t="n"/>
      <c r="T783" s="13" t="n"/>
      <c r="U783" s="13" t="n"/>
      <c r="V783" s="13" t="n"/>
      <c r="W783" s="13" t="n"/>
      <c r="X783" s="13" t="n"/>
      <c r="Y783" s="13" t="n"/>
      <c r="Z783" s="13" t="n"/>
      <c r="AA783" s="13" t="n"/>
      <c r="AB783" s="13" t="n"/>
    </row>
    <row r="784">
      <c r="A784" s="13" t="n"/>
      <c r="B784" s="13" t="n"/>
      <c r="C784" s="12" t="n"/>
      <c r="D784" s="13" t="n"/>
      <c r="E784" s="13" t="n"/>
      <c r="F784" s="13" t="n"/>
      <c r="G784" s="13" t="n"/>
      <c r="H784" s="13" t="n"/>
      <c r="I784" s="13" t="n"/>
      <c r="J784" s="13" t="n"/>
      <c r="K784" s="13" t="n"/>
      <c r="L784" s="13" t="n"/>
      <c r="M784" s="13" t="n"/>
      <c r="N784" s="13" t="n"/>
      <c r="O784" s="13" t="n"/>
      <c r="P784" s="13" t="n"/>
      <c r="Q784" s="13" t="n"/>
      <c r="R784" s="13" t="n"/>
      <c r="S784" s="13" t="n"/>
      <c r="T784" s="13" t="n"/>
      <c r="U784" s="13" t="n"/>
      <c r="V784" s="13" t="n"/>
      <c r="W784" s="13" t="n"/>
      <c r="X784" s="13" t="n"/>
      <c r="Y784" s="13" t="n"/>
      <c r="Z784" s="13" t="n"/>
      <c r="AA784" s="13" t="n"/>
      <c r="AB784" s="13" t="n"/>
    </row>
    <row r="785">
      <c r="A785" s="13" t="n"/>
      <c r="B785" s="13" t="n"/>
      <c r="C785" s="12" t="n"/>
      <c r="D785" s="13" t="n"/>
      <c r="E785" s="13" t="n"/>
      <c r="F785" s="13" t="n"/>
      <c r="G785" s="13" t="n"/>
      <c r="H785" s="13" t="n"/>
      <c r="I785" s="13" t="n"/>
      <c r="J785" s="13" t="n"/>
      <c r="K785" s="13" t="n"/>
      <c r="L785" s="13" t="n"/>
      <c r="M785" s="13" t="n"/>
      <c r="N785" s="13" t="n"/>
      <c r="O785" s="13" t="n"/>
      <c r="P785" s="13" t="n"/>
      <c r="Q785" s="13" t="n"/>
      <c r="R785" s="13" t="n"/>
      <c r="S785" s="13" t="n"/>
      <c r="T785" s="13" t="n"/>
      <c r="U785" s="13" t="n"/>
      <c r="V785" s="13" t="n"/>
      <c r="W785" s="13" t="n"/>
      <c r="X785" s="13" t="n"/>
      <c r="Y785" s="13" t="n"/>
      <c r="Z785" s="13" t="n"/>
      <c r="AA785" s="13" t="n"/>
      <c r="AB785" s="13" t="n"/>
    </row>
    <row r="786">
      <c r="A786" s="13" t="n"/>
      <c r="B786" s="13" t="n"/>
      <c r="C786" s="12" t="n"/>
      <c r="D786" s="13" t="n"/>
      <c r="E786" s="13" t="n"/>
      <c r="F786" s="13" t="n"/>
      <c r="G786" s="13" t="n"/>
      <c r="H786" s="13" t="n"/>
      <c r="I786" s="13" t="n"/>
      <c r="J786" s="13" t="n"/>
      <c r="K786" s="13" t="n"/>
      <c r="L786" s="13" t="n"/>
      <c r="M786" s="13" t="n"/>
      <c r="N786" s="13" t="n"/>
      <c r="O786" s="13" t="n"/>
      <c r="P786" s="13" t="n"/>
      <c r="Q786" s="13" t="n"/>
      <c r="R786" s="13" t="n"/>
      <c r="S786" s="13" t="n"/>
      <c r="T786" s="13" t="n"/>
      <c r="U786" s="13" t="n"/>
      <c r="V786" s="13" t="n"/>
      <c r="W786" s="13" t="n"/>
      <c r="X786" s="13" t="n"/>
      <c r="Y786" s="13" t="n"/>
      <c r="Z786" s="13" t="n"/>
      <c r="AA786" s="13" t="n"/>
      <c r="AB786" s="13" t="n"/>
    </row>
    <row r="787">
      <c r="A787" s="13" t="n"/>
      <c r="B787" s="13" t="n"/>
      <c r="C787" s="12" t="n"/>
      <c r="D787" s="13" t="n"/>
      <c r="E787" s="13" t="n"/>
      <c r="F787" s="13" t="n"/>
      <c r="G787" s="13" t="n"/>
      <c r="H787" s="13" t="n"/>
      <c r="I787" s="13" t="n"/>
      <c r="J787" s="13" t="n"/>
      <c r="K787" s="13" t="n"/>
      <c r="L787" s="13" t="n"/>
      <c r="M787" s="13" t="n"/>
      <c r="N787" s="13" t="n"/>
      <c r="O787" s="13" t="n"/>
      <c r="P787" s="13" t="n"/>
      <c r="Q787" s="13" t="n"/>
      <c r="R787" s="13" t="n"/>
      <c r="S787" s="13" t="n"/>
      <c r="T787" s="13" t="n"/>
      <c r="U787" s="13" t="n"/>
      <c r="V787" s="13" t="n"/>
      <c r="W787" s="13" t="n"/>
      <c r="X787" s="13" t="n"/>
      <c r="Y787" s="13" t="n"/>
      <c r="Z787" s="13" t="n"/>
      <c r="AA787" s="13" t="n"/>
      <c r="AB787" s="13" t="n"/>
    </row>
    <row r="788">
      <c r="A788" s="13" t="n"/>
      <c r="B788" s="13" t="n"/>
      <c r="C788" s="12" t="n"/>
      <c r="D788" s="13" t="n"/>
      <c r="E788" s="13" t="n"/>
      <c r="F788" s="13" t="n"/>
      <c r="G788" s="13" t="n"/>
      <c r="H788" s="13" t="n"/>
      <c r="I788" s="13" t="n"/>
      <c r="J788" s="13" t="n"/>
      <c r="K788" s="13" t="n"/>
      <c r="L788" s="13" t="n"/>
      <c r="M788" s="13" t="n"/>
      <c r="N788" s="13" t="n"/>
      <c r="O788" s="13" t="n"/>
      <c r="P788" s="13" t="n"/>
      <c r="Q788" s="13" t="n"/>
      <c r="R788" s="13" t="n"/>
      <c r="S788" s="13" t="n"/>
      <c r="T788" s="13" t="n"/>
      <c r="U788" s="13" t="n"/>
      <c r="V788" s="13" t="n"/>
      <c r="W788" s="13" t="n"/>
      <c r="X788" s="13" t="n"/>
      <c r="Y788" s="13" t="n"/>
      <c r="Z788" s="13" t="n"/>
      <c r="AA788" s="13" t="n"/>
      <c r="AB788" s="13" t="n"/>
    </row>
    <row r="789">
      <c r="A789" s="13" t="n"/>
      <c r="B789" s="13" t="n"/>
      <c r="C789" s="12" t="n"/>
      <c r="D789" s="13" t="n"/>
      <c r="E789" s="13" t="n"/>
      <c r="F789" s="13" t="n"/>
      <c r="G789" s="13" t="n"/>
      <c r="H789" s="13" t="n"/>
      <c r="I789" s="13" t="n"/>
      <c r="J789" s="13" t="n"/>
      <c r="K789" s="13" t="n"/>
      <c r="L789" s="13" t="n"/>
      <c r="M789" s="13" t="n"/>
      <c r="N789" s="13" t="n"/>
      <c r="O789" s="13" t="n"/>
      <c r="P789" s="13" t="n"/>
      <c r="Q789" s="13" t="n"/>
      <c r="R789" s="13" t="n"/>
      <c r="S789" s="13" t="n"/>
      <c r="T789" s="13" t="n"/>
      <c r="U789" s="13" t="n"/>
      <c r="V789" s="13" t="n"/>
      <c r="W789" s="13" t="n"/>
      <c r="X789" s="13" t="n"/>
      <c r="Y789" s="13" t="n"/>
      <c r="Z789" s="13" t="n"/>
      <c r="AA789" s="13" t="n"/>
      <c r="AB789" s="13" t="n"/>
    </row>
    <row r="790">
      <c r="A790" s="13" t="n"/>
      <c r="B790" s="13" t="n"/>
      <c r="C790" s="12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  <c r="O790" s="13" t="n"/>
      <c r="P790" s="13" t="n"/>
      <c r="Q790" s="13" t="n"/>
      <c r="R790" s="13" t="n"/>
      <c r="S790" s="13" t="n"/>
      <c r="T790" s="13" t="n"/>
      <c r="U790" s="13" t="n"/>
      <c r="V790" s="13" t="n"/>
      <c r="W790" s="13" t="n"/>
      <c r="X790" s="13" t="n"/>
      <c r="Y790" s="13" t="n"/>
      <c r="Z790" s="13" t="n"/>
      <c r="AA790" s="13" t="n"/>
      <c r="AB790" s="13" t="n"/>
    </row>
    <row r="791">
      <c r="A791" s="13" t="n"/>
      <c r="B791" s="13" t="n"/>
      <c r="C791" s="12" t="n"/>
      <c r="D791" s="13" t="n"/>
      <c r="E791" s="13" t="n"/>
      <c r="F791" s="13" t="n"/>
      <c r="G791" s="13" t="n"/>
      <c r="H791" s="13" t="n"/>
      <c r="I791" s="13" t="n"/>
      <c r="J791" s="13" t="n"/>
      <c r="K791" s="13" t="n"/>
      <c r="L791" s="13" t="n"/>
      <c r="M791" s="13" t="n"/>
      <c r="N791" s="13" t="n"/>
      <c r="O791" s="13" t="n"/>
      <c r="P791" s="13" t="n"/>
      <c r="Q791" s="13" t="n"/>
      <c r="R791" s="13" t="n"/>
      <c r="S791" s="13" t="n"/>
      <c r="T791" s="13" t="n"/>
      <c r="U791" s="13" t="n"/>
      <c r="V791" s="13" t="n"/>
      <c r="W791" s="13" t="n"/>
      <c r="X791" s="13" t="n"/>
      <c r="Y791" s="13" t="n"/>
      <c r="Z791" s="13" t="n"/>
      <c r="AA791" s="13" t="n"/>
      <c r="AB791" s="13" t="n"/>
    </row>
    <row r="792">
      <c r="A792" s="13" t="n"/>
      <c r="B792" s="13" t="n"/>
      <c r="C792" s="12" t="n"/>
      <c r="D792" s="13" t="n"/>
      <c r="E792" s="13" t="n"/>
      <c r="F792" s="13" t="n"/>
      <c r="G792" s="13" t="n"/>
      <c r="H792" s="13" t="n"/>
      <c r="I792" s="13" t="n"/>
      <c r="J792" s="13" t="n"/>
      <c r="K792" s="13" t="n"/>
      <c r="L792" s="13" t="n"/>
      <c r="M792" s="13" t="n"/>
      <c r="N792" s="13" t="n"/>
      <c r="O792" s="13" t="n"/>
      <c r="P792" s="13" t="n"/>
      <c r="Q792" s="13" t="n"/>
      <c r="R792" s="13" t="n"/>
      <c r="S792" s="13" t="n"/>
      <c r="T792" s="13" t="n"/>
      <c r="U792" s="13" t="n"/>
      <c r="V792" s="13" t="n"/>
      <c r="W792" s="13" t="n"/>
      <c r="X792" s="13" t="n"/>
      <c r="Y792" s="13" t="n"/>
      <c r="Z792" s="13" t="n"/>
      <c r="AA792" s="13" t="n"/>
      <c r="AB792" s="13" t="n"/>
    </row>
    <row r="793">
      <c r="A793" s="13" t="n"/>
      <c r="B793" s="13" t="n"/>
      <c r="C793" s="12" t="n"/>
      <c r="D793" s="13" t="n"/>
      <c r="E793" s="13" t="n"/>
      <c r="F793" s="13" t="n"/>
      <c r="G793" s="13" t="n"/>
      <c r="H793" s="13" t="n"/>
      <c r="I793" s="13" t="n"/>
      <c r="J793" s="13" t="n"/>
      <c r="K793" s="13" t="n"/>
      <c r="L793" s="13" t="n"/>
      <c r="M793" s="13" t="n"/>
      <c r="N793" s="13" t="n"/>
      <c r="O793" s="13" t="n"/>
      <c r="P793" s="13" t="n"/>
      <c r="Q793" s="13" t="n"/>
      <c r="R793" s="13" t="n"/>
      <c r="S793" s="13" t="n"/>
      <c r="T793" s="13" t="n"/>
      <c r="U793" s="13" t="n"/>
      <c r="V793" s="13" t="n"/>
      <c r="W793" s="13" t="n"/>
      <c r="X793" s="13" t="n"/>
      <c r="Y793" s="13" t="n"/>
      <c r="Z793" s="13" t="n"/>
      <c r="AA793" s="13" t="n"/>
      <c r="AB793" s="13" t="n"/>
    </row>
    <row r="794">
      <c r="A794" s="13" t="n"/>
      <c r="B794" s="13" t="n"/>
      <c r="C794" s="12" t="n"/>
      <c r="D794" s="13" t="n"/>
      <c r="E794" s="13" t="n"/>
      <c r="F794" s="13" t="n"/>
      <c r="G794" s="13" t="n"/>
      <c r="H794" s="13" t="n"/>
      <c r="I794" s="13" t="n"/>
      <c r="J794" s="13" t="n"/>
      <c r="K794" s="13" t="n"/>
      <c r="L794" s="13" t="n"/>
      <c r="M794" s="13" t="n"/>
      <c r="N794" s="13" t="n"/>
      <c r="O794" s="13" t="n"/>
      <c r="P794" s="13" t="n"/>
      <c r="Q794" s="13" t="n"/>
      <c r="R794" s="13" t="n"/>
      <c r="S794" s="13" t="n"/>
      <c r="T794" s="13" t="n"/>
      <c r="U794" s="13" t="n"/>
      <c r="V794" s="13" t="n"/>
      <c r="W794" s="13" t="n"/>
      <c r="X794" s="13" t="n"/>
      <c r="Y794" s="13" t="n"/>
      <c r="Z794" s="13" t="n"/>
      <c r="AA794" s="13" t="n"/>
      <c r="AB794" s="13" t="n"/>
    </row>
    <row r="795">
      <c r="A795" s="13" t="n"/>
      <c r="B795" s="13" t="n"/>
      <c r="C795" s="12" t="n"/>
      <c r="D795" s="13" t="n"/>
      <c r="E795" s="13" t="n"/>
      <c r="F795" s="13" t="n"/>
      <c r="G795" s="13" t="n"/>
      <c r="H795" s="13" t="n"/>
      <c r="I795" s="13" t="n"/>
      <c r="J795" s="13" t="n"/>
      <c r="K795" s="13" t="n"/>
      <c r="L795" s="13" t="n"/>
      <c r="M795" s="13" t="n"/>
      <c r="N795" s="13" t="n"/>
      <c r="O795" s="13" t="n"/>
      <c r="P795" s="13" t="n"/>
      <c r="Q795" s="13" t="n"/>
      <c r="R795" s="13" t="n"/>
      <c r="S795" s="13" t="n"/>
      <c r="T795" s="13" t="n"/>
      <c r="U795" s="13" t="n"/>
      <c r="V795" s="13" t="n"/>
      <c r="W795" s="13" t="n"/>
      <c r="X795" s="13" t="n"/>
      <c r="Y795" s="13" t="n"/>
      <c r="Z795" s="13" t="n"/>
      <c r="AA795" s="13" t="n"/>
      <c r="AB795" s="13" t="n"/>
    </row>
    <row r="796">
      <c r="A796" s="13" t="n"/>
      <c r="B796" s="13" t="n"/>
      <c r="C796" s="12" t="n"/>
      <c r="D796" s="13" t="n"/>
      <c r="E796" s="13" t="n"/>
      <c r="F796" s="13" t="n"/>
      <c r="G796" s="13" t="n"/>
      <c r="H796" s="13" t="n"/>
      <c r="I796" s="13" t="n"/>
      <c r="J796" s="13" t="n"/>
      <c r="K796" s="13" t="n"/>
      <c r="L796" s="13" t="n"/>
      <c r="M796" s="13" t="n"/>
      <c r="N796" s="13" t="n"/>
      <c r="O796" s="13" t="n"/>
      <c r="P796" s="13" t="n"/>
      <c r="Q796" s="13" t="n"/>
      <c r="R796" s="13" t="n"/>
      <c r="S796" s="13" t="n"/>
      <c r="T796" s="13" t="n"/>
      <c r="U796" s="13" t="n"/>
      <c r="V796" s="13" t="n"/>
      <c r="W796" s="13" t="n"/>
      <c r="X796" s="13" t="n"/>
      <c r="Y796" s="13" t="n"/>
      <c r="Z796" s="13" t="n"/>
      <c r="AA796" s="13" t="n"/>
      <c r="AB796" s="13" t="n"/>
    </row>
    <row r="797">
      <c r="A797" s="13" t="n"/>
      <c r="B797" s="13" t="n"/>
      <c r="C797" s="12" t="n"/>
      <c r="D797" s="13" t="n"/>
      <c r="E797" s="13" t="n"/>
      <c r="F797" s="13" t="n"/>
      <c r="G797" s="13" t="n"/>
      <c r="H797" s="13" t="n"/>
      <c r="I797" s="13" t="n"/>
      <c r="J797" s="13" t="n"/>
      <c r="K797" s="13" t="n"/>
      <c r="L797" s="13" t="n"/>
      <c r="M797" s="13" t="n"/>
      <c r="N797" s="13" t="n"/>
      <c r="O797" s="13" t="n"/>
      <c r="P797" s="13" t="n"/>
      <c r="Q797" s="13" t="n"/>
      <c r="R797" s="13" t="n"/>
      <c r="S797" s="13" t="n"/>
      <c r="T797" s="13" t="n"/>
      <c r="U797" s="13" t="n"/>
      <c r="V797" s="13" t="n"/>
      <c r="W797" s="13" t="n"/>
      <c r="X797" s="13" t="n"/>
      <c r="Y797" s="13" t="n"/>
      <c r="Z797" s="13" t="n"/>
      <c r="AA797" s="13" t="n"/>
      <c r="AB797" s="13" t="n"/>
    </row>
    <row r="798">
      <c r="A798" s="13" t="n"/>
      <c r="B798" s="13" t="n"/>
      <c r="C798" s="12" t="n"/>
      <c r="D798" s="13" t="n"/>
      <c r="E798" s="13" t="n"/>
      <c r="F798" s="13" t="n"/>
      <c r="G798" s="13" t="n"/>
      <c r="H798" s="13" t="n"/>
      <c r="I798" s="13" t="n"/>
      <c r="J798" s="13" t="n"/>
      <c r="K798" s="13" t="n"/>
      <c r="L798" s="13" t="n"/>
      <c r="M798" s="13" t="n"/>
      <c r="N798" s="13" t="n"/>
      <c r="O798" s="13" t="n"/>
      <c r="P798" s="13" t="n"/>
      <c r="Q798" s="13" t="n"/>
      <c r="R798" s="13" t="n"/>
      <c r="S798" s="13" t="n"/>
      <c r="T798" s="13" t="n"/>
      <c r="U798" s="13" t="n"/>
      <c r="V798" s="13" t="n"/>
      <c r="W798" s="13" t="n"/>
      <c r="X798" s="13" t="n"/>
      <c r="Y798" s="13" t="n"/>
      <c r="Z798" s="13" t="n"/>
      <c r="AA798" s="13" t="n"/>
      <c r="AB798" s="13" t="n"/>
    </row>
    <row r="799">
      <c r="A799" s="13" t="n"/>
      <c r="B799" s="13" t="n"/>
      <c r="C799" s="12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  <c r="O799" s="13" t="n"/>
      <c r="P799" s="13" t="n"/>
      <c r="Q799" s="13" t="n"/>
      <c r="R799" s="13" t="n"/>
      <c r="S799" s="13" t="n"/>
      <c r="T799" s="13" t="n"/>
      <c r="U799" s="13" t="n"/>
      <c r="V799" s="13" t="n"/>
      <c r="W799" s="13" t="n"/>
      <c r="X799" s="13" t="n"/>
      <c r="Y799" s="13" t="n"/>
      <c r="Z799" s="13" t="n"/>
      <c r="AA799" s="13" t="n"/>
      <c r="AB799" s="13" t="n"/>
    </row>
    <row r="800">
      <c r="A800" s="13" t="n"/>
      <c r="B800" s="13" t="n"/>
      <c r="C800" s="12" t="n"/>
      <c r="D800" s="13" t="n"/>
      <c r="E800" s="13" t="n"/>
      <c r="F800" s="13" t="n"/>
      <c r="G800" s="13" t="n"/>
      <c r="H800" s="13" t="n"/>
      <c r="I800" s="13" t="n"/>
      <c r="J800" s="13" t="n"/>
      <c r="K800" s="13" t="n"/>
      <c r="L800" s="13" t="n"/>
      <c r="M800" s="13" t="n"/>
      <c r="N800" s="13" t="n"/>
      <c r="O800" s="13" t="n"/>
      <c r="P800" s="13" t="n"/>
      <c r="Q800" s="13" t="n"/>
      <c r="R800" s="13" t="n"/>
      <c r="S800" s="13" t="n"/>
      <c r="T800" s="13" t="n"/>
      <c r="U800" s="13" t="n"/>
      <c r="V800" s="13" t="n"/>
      <c r="W800" s="13" t="n"/>
      <c r="X800" s="13" t="n"/>
      <c r="Y800" s="13" t="n"/>
      <c r="Z800" s="13" t="n"/>
      <c r="AA800" s="13" t="n"/>
      <c r="AB800" s="13" t="n"/>
    </row>
    <row r="801">
      <c r="A801" s="13" t="n"/>
      <c r="B801" s="13" t="n"/>
      <c r="C801" s="12" t="n"/>
      <c r="D801" s="13" t="n"/>
      <c r="E801" s="13" t="n"/>
      <c r="F801" s="13" t="n"/>
      <c r="G801" s="13" t="n"/>
      <c r="H801" s="13" t="n"/>
      <c r="I801" s="13" t="n"/>
      <c r="J801" s="13" t="n"/>
      <c r="K801" s="13" t="n"/>
      <c r="L801" s="13" t="n"/>
      <c r="M801" s="13" t="n"/>
      <c r="N801" s="13" t="n"/>
      <c r="O801" s="13" t="n"/>
      <c r="P801" s="13" t="n"/>
      <c r="Q801" s="13" t="n"/>
      <c r="R801" s="13" t="n"/>
      <c r="S801" s="13" t="n"/>
      <c r="T801" s="13" t="n"/>
      <c r="U801" s="13" t="n"/>
      <c r="V801" s="13" t="n"/>
      <c r="W801" s="13" t="n"/>
      <c r="X801" s="13" t="n"/>
      <c r="Y801" s="13" t="n"/>
      <c r="Z801" s="13" t="n"/>
      <c r="AA801" s="13" t="n"/>
      <c r="AB801" s="13" t="n"/>
    </row>
    <row r="802">
      <c r="A802" s="13" t="n"/>
      <c r="B802" s="13" t="n"/>
      <c r="C802" s="12" t="n"/>
      <c r="D802" s="13" t="n"/>
      <c r="E802" s="13" t="n"/>
      <c r="F802" s="13" t="n"/>
      <c r="G802" s="13" t="n"/>
      <c r="H802" s="13" t="n"/>
      <c r="I802" s="13" t="n"/>
      <c r="J802" s="13" t="n"/>
      <c r="K802" s="13" t="n"/>
      <c r="L802" s="13" t="n"/>
      <c r="M802" s="13" t="n"/>
      <c r="N802" s="13" t="n"/>
      <c r="O802" s="13" t="n"/>
      <c r="P802" s="13" t="n"/>
      <c r="Q802" s="13" t="n"/>
      <c r="R802" s="13" t="n"/>
      <c r="S802" s="13" t="n"/>
      <c r="T802" s="13" t="n"/>
      <c r="U802" s="13" t="n"/>
      <c r="V802" s="13" t="n"/>
      <c r="W802" s="13" t="n"/>
      <c r="X802" s="13" t="n"/>
      <c r="Y802" s="13" t="n"/>
      <c r="Z802" s="13" t="n"/>
      <c r="AA802" s="13" t="n"/>
      <c r="AB802" s="13" t="n"/>
    </row>
    <row r="803">
      <c r="A803" s="13" t="n"/>
      <c r="B803" s="13" t="n"/>
      <c r="C803" s="12" t="n"/>
      <c r="D803" s="13" t="n"/>
      <c r="E803" s="13" t="n"/>
      <c r="F803" s="13" t="n"/>
      <c r="G803" s="13" t="n"/>
      <c r="H803" s="13" t="n"/>
      <c r="I803" s="13" t="n"/>
      <c r="J803" s="13" t="n"/>
      <c r="K803" s="13" t="n"/>
      <c r="L803" s="13" t="n"/>
      <c r="M803" s="13" t="n"/>
      <c r="N803" s="13" t="n"/>
      <c r="O803" s="13" t="n"/>
      <c r="P803" s="13" t="n"/>
      <c r="Q803" s="13" t="n"/>
      <c r="R803" s="13" t="n"/>
      <c r="S803" s="13" t="n"/>
      <c r="T803" s="13" t="n"/>
      <c r="U803" s="13" t="n"/>
      <c r="V803" s="13" t="n"/>
      <c r="W803" s="13" t="n"/>
      <c r="X803" s="13" t="n"/>
      <c r="Y803" s="13" t="n"/>
      <c r="Z803" s="13" t="n"/>
      <c r="AA803" s="13" t="n"/>
      <c r="AB803" s="13" t="n"/>
    </row>
    <row r="804">
      <c r="A804" s="13" t="n"/>
      <c r="B804" s="13" t="n"/>
      <c r="C804" s="12" t="n"/>
      <c r="D804" s="13" t="n"/>
      <c r="E804" s="13" t="n"/>
      <c r="F804" s="13" t="n"/>
      <c r="G804" s="13" t="n"/>
      <c r="H804" s="13" t="n"/>
      <c r="I804" s="13" t="n"/>
      <c r="J804" s="13" t="n"/>
      <c r="K804" s="13" t="n"/>
      <c r="L804" s="13" t="n"/>
      <c r="M804" s="13" t="n"/>
      <c r="N804" s="13" t="n"/>
      <c r="O804" s="13" t="n"/>
      <c r="P804" s="13" t="n"/>
      <c r="Q804" s="13" t="n"/>
      <c r="R804" s="13" t="n"/>
      <c r="S804" s="13" t="n"/>
      <c r="T804" s="13" t="n"/>
      <c r="U804" s="13" t="n"/>
      <c r="V804" s="13" t="n"/>
      <c r="W804" s="13" t="n"/>
      <c r="X804" s="13" t="n"/>
      <c r="Y804" s="13" t="n"/>
      <c r="Z804" s="13" t="n"/>
      <c r="AA804" s="13" t="n"/>
      <c r="AB804" s="13" t="n"/>
    </row>
    <row r="805">
      <c r="A805" s="13" t="n"/>
      <c r="B805" s="13" t="n"/>
      <c r="C805" s="12" t="n"/>
      <c r="D805" s="13" t="n"/>
      <c r="E805" s="13" t="n"/>
      <c r="F805" s="13" t="n"/>
      <c r="G805" s="13" t="n"/>
      <c r="H805" s="13" t="n"/>
      <c r="I805" s="13" t="n"/>
      <c r="J805" s="13" t="n"/>
      <c r="K805" s="13" t="n"/>
      <c r="L805" s="13" t="n"/>
      <c r="M805" s="13" t="n"/>
      <c r="N805" s="13" t="n"/>
      <c r="O805" s="13" t="n"/>
      <c r="P805" s="13" t="n"/>
      <c r="Q805" s="13" t="n"/>
      <c r="R805" s="13" t="n"/>
      <c r="S805" s="13" t="n"/>
      <c r="T805" s="13" t="n"/>
      <c r="U805" s="13" t="n"/>
      <c r="V805" s="13" t="n"/>
      <c r="W805" s="13" t="n"/>
      <c r="X805" s="13" t="n"/>
      <c r="Y805" s="13" t="n"/>
      <c r="Z805" s="13" t="n"/>
      <c r="AA805" s="13" t="n"/>
      <c r="AB805" s="13" t="n"/>
    </row>
    <row r="806">
      <c r="A806" s="13" t="n"/>
      <c r="B806" s="13" t="n"/>
      <c r="C806" s="12" t="n"/>
      <c r="D806" s="13" t="n"/>
      <c r="E806" s="13" t="n"/>
      <c r="F806" s="13" t="n"/>
      <c r="G806" s="13" t="n"/>
      <c r="H806" s="13" t="n"/>
      <c r="I806" s="13" t="n"/>
      <c r="J806" s="13" t="n"/>
      <c r="K806" s="13" t="n"/>
      <c r="L806" s="13" t="n"/>
      <c r="M806" s="13" t="n"/>
      <c r="N806" s="13" t="n"/>
      <c r="O806" s="13" t="n"/>
      <c r="P806" s="13" t="n"/>
      <c r="Q806" s="13" t="n"/>
      <c r="R806" s="13" t="n"/>
      <c r="S806" s="13" t="n"/>
      <c r="T806" s="13" t="n"/>
      <c r="U806" s="13" t="n"/>
      <c r="V806" s="13" t="n"/>
      <c r="W806" s="13" t="n"/>
      <c r="X806" s="13" t="n"/>
      <c r="Y806" s="13" t="n"/>
      <c r="Z806" s="13" t="n"/>
      <c r="AA806" s="13" t="n"/>
      <c r="AB806" s="13" t="n"/>
    </row>
    <row r="807">
      <c r="A807" s="13" t="n"/>
      <c r="B807" s="13" t="n"/>
      <c r="C807" s="12" t="n"/>
      <c r="D807" s="13" t="n"/>
      <c r="E807" s="13" t="n"/>
      <c r="F807" s="13" t="n"/>
      <c r="G807" s="13" t="n"/>
      <c r="H807" s="13" t="n"/>
      <c r="I807" s="13" t="n"/>
      <c r="J807" s="13" t="n"/>
      <c r="K807" s="13" t="n"/>
      <c r="L807" s="13" t="n"/>
      <c r="M807" s="13" t="n"/>
      <c r="N807" s="13" t="n"/>
      <c r="O807" s="13" t="n"/>
      <c r="P807" s="13" t="n"/>
      <c r="Q807" s="13" t="n"/>
      <c r="R807" s="13" t="n"/>
      <c r="S807" s="13" t="n"/>
      <c r="T807" s="13" t="n"/>
      <c r="U807" s="13" t="n"/>
      <c r="V807" s="13" t="n"/>
      <c r="W807" s="13" t="n"/>
      <c r="X807" s="13" t="n"/>
      <c r="Y807" s="13" t="n"/>
      <c r="Z807" s="13" t="n"/>
      <c r="AA807" s="13" t="n"/>
      <c r="AB807" s="13" t="n"/>
    </row>
    <row r="808">
      <c r="A808" s="13" t="n"/>
      <c r="B808" s="13" t="n"/>
      <c r="C808" s="12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  <c r="O808" s="13" t="n"/>
      <c r="P808" s="13" t="n"/>
      <c r="Q808" s="13" t="n"/>
      <c r="R808" s="13" t="n"/>
      <c r="S808" s="13" t="n"/>
      <c r="T808" s="13" t="n"/>
      <c r="U808" s="13" t="n"/>
      <c r="V808" s="13" t="n"/>
      <c r="W808" s="13" t="n"/>
      <c r="X808" s="13" t="n"/>
      <c r="Y808" s="13" t="n"/>
      <c r="Z808" s="13" t="n"/>
      <c r="AA808" s="13" t="n"/>
      <c r="AB808" s="13" t="n"/>
    </row>
    <row r="809">
      <c r="A809" s="13" t="n"/>
      <c r="B809" s="13" t="n"/>
      <c r="C809" s="12" t="n"/>
      <c r="D809" s="13" t="n"/>
      <c r="E809" s="13" t="n"/>
      <c r="F809" s="13" t="n"/>
      <c r="G809" s="13" t="n"/>
      <c r="H809" s="13" t="n"/>
      <c r="I809" s="13" t="n"/>
      <c r="J809" s="13" t="n"/>
      <c r="K809" s="13" t="n"/>
      <c r="L809" s="13" t="n"/>
      <c r="M809" s="13" t="n"/>
      <c r="N809" s="13" t="n"/>
      <c r="O809" s="13" t="n"/>
      <c r="P809" s="13" t="n"/>
      <c r="Q809" s="13" t="n"/>
      <c r="R809" s="13" t="n"/>
      <c r="S809" s="13" t="n"/>
      <c r="T809" s="13" t="n"/>
      <c r="U809" s="13" t="n"/>
      <c r="V809" s="13" t="n"/>
      <c r="W809" s="13" t="n"/>
      <c r="X809" s="13" t="n"/>
      <c r="Y809" s="13" t="n"/>
      <c r="Z809" s="13" t="n"/>
      <c r="AA809" s="13" t="n"/>
      <c r="AB809" s="13" t="n"/>
    </row>
    <row r="810">
      <c r="A810" s="13" t="n"/>
      <c r="B810" s="13" t="n"/>
      <c r="C810" s="12" t="n"/>
      <c r="D810" s="13" t="n"/>
      <c r="E810" s="13" t="n"/>
      <c r="F810" s="13" t="n"/>
      <c r="G810" s="13" t="n"/>
      <c r="H810" s="13" t="n"/>
      <c r="I810" s="13" t="n"/>
      <c r="J810" s="13" t="n"/>
      <c r="K810" s="13" t="n"/>
      <c r="L810" s="13" t="n"/>
      <c r="M810" s="13" t="n"/>
      <c r="N810" s="13" t="n"/>
      <c r="O810" s="13" t="n"/>
      <c r="P810" s="13" t="n"/>
      <c r="Q810" s="13" t="n"/>
      <c r="R810" s="13" t="n"/>
      <c r="S810" s="13" t="n"/>
      <c r="T810" s="13" t="n"/>
      <c r="U810" s="13" t="n"/>
      <c r="V810" s="13" t="n"/>
      <c r="W810" s="13" t="n"/>
      <c r="X810" s="13" t="n"/>
      <c r="Y810" s="13" t="n"/>
      <c r="Z810" s="13" t="n"/>
      <c r="AA810" s="13" t="n"/>
      <c r="AB810" s="13" t="n"/>
    </row>
    <row r="811">
      <c r="A811" s="13" t="n"/>
      <c r="B811" s="13" t="n"/>
      <c r="C811" s="12" t="n"/>
      <c r="D811" s="13" t="n"/>
      <c r="E811" s="13" t="n"/>
      <c r="F811" s="13" t="n"/>
      <c r="G811" s="13" t="n"/>
      <c r="H811" s="13" t="n"/>
      <c r="I811" s="13" t="n"/>
      <c r="J811" s="13" t="n"/>
      <c r="K811" s="13" t="n"/>
      <c r="L811" s="13" t="n"/>
      <c r="M811" s="13" t="n"/>
      <c r="N811" s="13" t="n"/>
      <c r="O811" s="13" t="n"/>
      <c r="P811" s="13" t="n"/>
      <c r="Q811" s="13" t="n"/>
      <c r="R811" s="13" t="n"/>
      <c r="S811" s="13" t="n"/>
      <c r="T811" s="13" t="n"/>
      <c r="U811" s="13" t="n"/>
      <c r="V811" s="13" t="n"/>
      <c r="W811" s="13" t="n"/>
      <c r="X811" s="13" t="n"/>
      <c r="Y811" s="13" t="n"/>
      <c r="Z811" s="13" t="n"/>
      <c r="AA811" s="13" t="n"/>
      <c r="AB811" s="13" t="n"/>
    </row>
    <row r="812">
      <c r="A812" s="13" t="n"/>
      <c r="B812" s="13" t="n"/>
      <c r="C812" s="12" t="n"/>
      <c r="D812" s="13" t="n"/>
      <c r="E812" s="13" t="n"/>
      <c r="F812" s="13" t="n"/>
      <c r="G812" s="13" t="n"/>
      <c r="H812" s="13" t="n"/>
      <c r="I812" s="13" t="n"/>
      <c r="J812" s="13" t="n"/>
      <c r="K812" s="13" t="n"/>
      <c r="L812" s="13" t="n"/>
      <c r="M812" s="13" t="n"/>
      <c r="N812" s="13" t="n"/>
      <c r="O812" s="13" t="n"/>
      <c r="P812" s="13" t="n"/>
      <c r="Q812" s="13" t="n"/>
      <c r="R812" s="13" t="n"/>
      <c r="S812" s="13" t="n"/>
      <c r="T812" s="13" t="n"/>
      <c r="U812" s="13" t="n"/>
      <c r="V812" s="13" t="n"/>
      <c r="W812" s="13" t="n"/>
      <c r="X812" s="13" t="n"/>
      <c r="Y812" s="13" t="n"/>
      <c r="Z812" s="13" t="n"/>
      <c r="AA812" s="13" t="n"/>
      <c r="AB812" s="13" t="n"/>
    </row>
    <row r="813">
      <c r="A813" s="13" t="n"/>
      <c r="B813" s="13" t="n"/>
      <c r="C813" s="12" t="n"/>
      <c r="D813" s="13" t="n"/>
      <c r="E813" s="13" t="n"/>
      <c r="F813" s="13" t="n"/>
      <c r="G813" s="13" t="n"/>
      <c r="H813" s="13" t="n"/>
      <c r="I813" s="13" t="n"/>
      <c r="J813" s="13" t="n"/>
      <c r="K813" s="13" t="n"/>
      <c r="L813" s="13" t="n"/>
      <c r="M813" s="13" t="n"/>
      <c r="N813" s="13" t="n"/>
      <c r="O813" s="13" t="n"/>
      <c r="P813" s="13" t="n"/>
      <c r="Q813" s="13" t="n"/>
      <c r="R813" s="13" t="n"/>
      <c r="S813" s="13" t="n"/>
      <c r="T813" s="13" t="n"/>
      <c r="U813" s="13" t="n"/>
      <c r="V813" s="13" t="n"/>
      <c r="W813" s="13" t="n"/>
      <c r="X813" s="13" t="n"/>
      <c r="Y813" s="13" t="n"/>
      <c r="Z813" s="13" t="n"/>
      <c r="AA813" s="13" t="n"/>
      <c r="AB813" s="13" t="n"/>
    </row>
    <row r="814">
      <c r="A814" s="13" t="n"/>
      <c r="B814" s="13" t="n"/>
      <c r="C814" s="12" t="n"/>
      <c r="D814" s="13" t="n"/>
      <c r="E814" s="13" t="n"/>
      <c r="F814" s="13" t="n"/>
      <c r="G814" s="13" t="n"/>
      <c r="H814" s="13" t="n"/>
      <c r="I814" s="13" t="n"/>
      <c r="J814" s="13" t="n"/>
      <c r="K814" s="13" t="n"/>
      <c r="L814" s="13" t="n"/>
      <c r="M814" s="13" t="n"/>
      <c r="N814" s="13" t="n"/>
      <c r="O814" s="13" t="n"/>
      <c r="P814" s="13" t="n"/>
      <c r="Q814" s="13" t="n"/>
      <c r="R814" s="13" t="n"/>
      <c r="S814" s="13" t="n"/>
      <c r="T814" s="13" t="n"/>
      <c r="U814" s="13" t="n"/>
      <c r="V814" s="13" t="n"/>
      <c r="W814" s="13" t="n"/>
      <c r="X814" s="13" t="n"/>
      <c r="Y814" s="13" t="n"/>
      <c r="Z814" s="13" t="n"/>
      <c r="AA814" s="13" t="n"/>
      <c r="AB814" s="13" t="n"/>
    </row>
    <row r="815">
      <c r="A815" s="13" t="n"/>
      <c r="B815" s="13" t="n"/>
      <c r="C815" s="12" t="n"/>
      <c r="D815" s="13" t="n"/>
      <c r="E815" s="13" t="n"/>
      <c r="F815" s="13" t="n"/>
      <c r="G815" s="13" t="n"/>
      <c r="H815" s="13" t="n"/>
      <c r="I815" s="13" t="n"/>
      <c r="J815" s="13" t="n"/>
      <c r="K815" s="13" t="n"/>
      <c r="L815" s="13" t="n"/>
      <c r="M815" s="13" t="n"/>
      <c r="N815" s="13" t="n"/>
      <c r="O815" s="13" t="n"/>
      <c r="P815" s="13" t="n"/>
      <c r="Q815" s="13" t="n"/>
      <c r="R815" s="13" t="n"/>
      <c r="S815" s="13" t="n"/>
      <c r="T815" s="13" t="n"/>
      <c r="U815" s="13" t="n"/>
      <c r="V815" s="13" t="n"/>
      <c r="W815" s="13" t="n"/>
      <c r="X815" s="13" t="n"/>
      <c r="Y815" s="13" t="n"/>
      <c r="Z815" s="13" t="n"/>
      <c r="AA815" s="13" t="n"/>
      <c r="AB815" s="13" t="n"/>
    </row>
    <row r="816">
      <c r="A816" s="13" t="n"/>
      <c r="B816" s="13" t="n"/>
      <c r="C816" s="12" t="n"/>
      <c r="D816" s="13" t="n"/>
      <c r="E816" s="13" t="n"/>
      <c r="F816" s="13" t="n"/>
      <c r="G816" s="13" t="n"/>
      <c r="H816" s="13" t="n"/>
      <c r="I816" s="13" t="n"/>
      <c r="J816" s="13" t="n"/>
      <c r="K816" s="13" t="n"/>
      <c r="L816" s="13" t="n"/>
      <c r="M816" s="13" t="n"/>
      <c r="N816" s="13" t="n"/>
      <c r="O816" s="13" t="n"/>
      <c r="P816" s="13" t="n"/>
      <c r="Q816" s="13" t="n"/>
      <c r="R816" s="13" t="n"/>
      <c r="S816" s="13" t="n"/>
      <c r="T816" s="13" t="n"/>
      <c r="U816" s="13" t="n"/>
      <c r="V816" s="13" t="n"/>
      <c r="W816" s="13" t="n"/>
      <c r="X816" s="13" t="n"/>
      <c r="Y816" s="13" t="n"/>
      <c r="Z816" s="13" t="n"/>
      <c r="AA816" s="13" t="n"/>
      <c r="AB816" s="13" t="n"/>
    </row>
    <row r="817">
      <c r="A817" s="13" t="n"/>
      <c r="B817" s="13" t="n"/>
      <c r="C817" s="12" t="n"/>
      <c r="D817" s="13" t="n"/>
      <c r="E817" s="13" t="n"/>
      <c r="F817" s="13" t="n"/>
      <c r="G817" s="13" t="n"/>
      <c r="H817" s="13" t="n"/>
      <c r="I817" s="13" t="n"/>
      <c r="J817" s="13" t="n"/>
      <c r="K817" s="13" t="n"/>
      <c r="L817" s="13" t="n"/>
      <c r="M817" s="13" t="n"/>
      <c r="N817" s="13" t="n"/>
      <c r="O817" s="13" t="n"/>
      <c r="P817" s="13" t="n"/>
      <c r="Q817" s="13" t="n"/>
      <c r="R817" s="13" t="n"/>
      <c r="S817" s="13" t="n"/>
      <c r="T817" s="13" t="n"/>
      <c r="U817" s="13" t="n"/>
      <c r="V817" s="13" t="n"/>
      <c r="W817" s="13" t="n"/>
      <c r="X817" s="13" t="n"/>
      <c r="Y817" s="13" t="n"/>
      <c r="Z817" s="13" t="n"/>
      <c r="AA817" s="13" t="n"/>
      <c r="AB817" s="13" t="n"/>
    </row>
    <row r="818">
      <c r="A818" s="13" t="n"/>
      <c r="B818" s="13" t="n"/>
      <c r="C818" s="12" t="n"/>
      <c r="D818" s="13" t="n"/>
      <c r="E818" s="13" t="n"/>
      <c r="F818" s="13" t="n"/>
      <c r="G818" s="13" t="n"/>
      <c r="H818" s="13" t="n"/>
      <c r="I818" s="13" t="n"/>
      <c r="J818" s="13" t="n"/>
      <c r="K818" s="13" t="n"/>
      <c r="L818" s="13" t="n"/>
      <c r="M818" s="13" t="n"/>
      <c r="N818" s="13" t="n"/>
      <c r="O818" s="13" t="n"/>
      <c r="P818" s="13" t="n"/>
      <c r="Q818" s="13" t="n"/>
      <c r="R818" s="13" t="n"/>
      <c r="S818" s="13" t="n"/>
      <c r="T818" s="13" t="n"/>
      <c r="U818" s="13" t="n"/>
      <c r="V818" s="13" t="n"/>
      <c r="W818" s="13" t="n"/>
      <c r="X818" s="13" t="n"/>
      <c r="Y818" s="13" t="n"/>
      <c r="Z818" s="13" t="n"/>
      <c r="AA818" s="13" t="n"/>
      <c r="AB818" s="13" t="n"/>
    </row>
    <row r="819">
      <c r="A819" s="13" t="n"/>
      <c r="B819" s="13" t="n"/>
      <c r="C819" s="12" t="n"/>
      <c r="D819" s="13" t="n"/>
      <c r="E819" s="13" t="n"/>
      <c r="F819" s="13" t="n"/>
      <c r="G819" s="13" t="n"/>
      <c r="H819" s="13" t="n"/>
      <c r="I819" s="13" t="n"/>
      <c r="J819" s="13" t="n"/>
      <c r="K819" s="13" t="n"/>
      <c r="L819" s="13" t="n"/>
      <c r="M819" s="13" t="n"/>
      <c r="N819" s="13" t="n"/>
      <c r="O819" s="13" t="n"/>
      <c r="P819" s="13" t="n"/>
      <c r="Q819" s="13" t="n"/>
      <c r="R819" s="13" t="n"/>
      <c r="S819" s="13" t="n"/>
      <c r="T819" s="13" t="n"/>
      <c r="U819" s="13" t="n"/>
      <c r="V819" s="13" t="n"/>
      <c r="W819" s="13" t="n"/>
      <c r="X819" s="13" t="n"/>
      <c r="Y819" s="13" t="n"/>
      <c r="Z819" s="13" t="n"/>
      <c r="AA819" s="13" t="n"/>
      <c r="AB819" s="13" t="n"/>
    </row>
    <row r="820">
      <c r="A820" s="13" t="n"/>
      <c r="B820" s="13" t="n"/>
      <c r="C820" s="12" t="n"/>
      <c r="D820" s="13" t="n"/>
      <c r="E820" s="13" t="n"/>
      <c r="F820" s="13" t="n"/>
      <c r="G820" s="13" t="n"/>
      <c r="H820" s="13" t="n"/>
      <c r="I820" s="13" t="n"/>
      <c r="J820" s="13" t="n"/>
      <c r="K820" s="13" t="n"/>
      <c r="L820" s="13" t="n"/>
      <c r="M820" s="13" t="n"/>
      <c r="N820" s="13" t="n"/>
      <c r="O820" s="13" t="n"/>
      <c r="P820" s="13" t="n"/>
      <c r="Q820" s="13" t="n"/>
      <c r="R820" s="13" t="n"/>
      <c r="S820" s="13" t="n"/>
      <c r="T820" s="13" t="n"/>
      <c r="U820" s="13" t="n"/>
      <c r="V820" s="13" t="n"/>
      <c r="W820" s="13" t="n"/>
      <c r="X820" s="13" t="n"/>
      <c r="Y820" s="13" t="n"/>
      <c r="Z820" s="13" t="n"/>
      <c r="AA820" s="13" t="n"/>
      <c r="AB820" s="13" t="n"/>
    </row>
    <row r="821">
      <c r="A821" s="13" t="n"/>
      <c r="B821" s="13" t="n"/>
      <c r="C821" s="12" t="n"/>
      <c r="D821" s="13" t="n"/>
      <c r="E821" s="13" t="n"/>
      <c r="F821" s="13" t="n"/>
      <c r="G821" s="13" t="n"/>
      <c r="H821" s="13" t="n"/>
      <c r="I821" s="13" t="n"/>
      <c r="J821" s="13" t="n"/>
      <c r="K821" s="13" t="n"/>
      <c r="L821" s="13" t="n"/>
      <c r="M821" s="13" t="n"/>
      <c r="N821" s="13" t="n"/>
      <c r="O821" s="13" t="n"/>
      <c r="P821" s="13" t="n"/>
      <c r="Q821" s="13" t="n"/>
      <c r="R821" s="13" t="n"/>
      <c r="S821" s="13" t="n"/>
      <c r="T821" s="13" t="n"/>
      <c r="U821" s="13" t="n"/>
      <c r="V821" s="13" t="n"/>
      <c r="W821" s="13" t="n"/>
      <c r="X821" s="13" t="n"/>
      <c r="Y821" s="13" t="n"/>
      <c r="Z821" s="13" t="n"/>
      <c r="AA821" s="13" t="n"/>
      <c r="AB821" s="13" t="n"/>
    </row>
    <row r="822">
      <c r="A822" s="13" t="n"/>
      <c r="B822" s="13" t="n"/>
      <c r="C822" s="12" t="n"/>
      <c r="D822" s="13" t="n"/>
      <c r="E822" s="13" t="n"/>
      <c r="F822" s="13" t="n"/>
      <c r="G822" s="13" t="n"/>
      <c r="H822" s="13" t="n"/>
      <c r="I822" s="13" t="n"/>
      <c r="J822" s="13" t="n"/>
      <c r="K822" s="13" t="n"/>
      <c r="L822" s="13" t="n"/>
      <c r="M822" s="13" t="n"/>
      <c r="N822" s="13" t="n"/>
      <c r="O822" s="13" t="n"/>
      <c r="P822" s="13" t="n"/>
      <c r="Q822" s="13" t="n"/>
      <c r="R822" s="13" t="n"/>
      <c r="S822" s="13" t="n"/>
      <c r="T822" s="13" t="n"/>
      <c r="U822" s="13" t="n"/>
      <c r="V822" s="13" t="n"/>
      <c r="W822" s="13" t="n"/>
      <c r="X822" s="13" t="n"/>
      <c r="Y822" s="13" t="n"/>
      <c r="Z822" s="13" t="n"/>
      <c r="AA822" s="13" t="n"/>
      <c r="AB822" s="13" t="n"/>
    </row>
    <row r="823">
      <c r="A823" s="13" t="n"/>
      <c r="B823" s="13" t="n"/>
      <c r="C823" s="12" t="n"/>
      <c r="D823" s="13" t="n"/>
      <c r="E823" s="13" t="n"/>
      <c r="F823" s="13" t="n"/>
      <c r="G823" s="13" t="n"/>
      <c r="H823" s="13" t="n"/>
      <c r="I823" s="13" t="n"/>
      <c r="J823" s="13" t="n"/>
      <c r="K823" s="13" t="n"/>
      <c r="L823" s="13" t="n"/>
      <c r="M823" s="13" t="n"/>
      <c r="N823" s="13" t="n"/>
      <c r="O823" s="13" t="n"/>
      <c r="P823" s="13" t="n"/>
      <c r="Q823" s="13" t="n"/>
      <c r="R823" s="13" t="n"/>
      <c r="S823" s="13" t="n"/>
      <c r="T823" s="13" t="n"/>
      <c r="U823" s="13" t="n"/>
      <c r="V823" s="13" t="n"/>
      <c r="W823" s="13" t="n"/>
      <c r="X823" s="13" t="n"/>
      <c r="Y823" s="13" t="n"/>
      <c r="Z823" s="13" t="n"/>
      <c r="AA823" s="13" t="n"/>
      <c r="AB823" s="13" t="n"/>
    </row>
    <row r="824">
      <c r="A824" s="13" t="n"/>
      <c r="B824" s="13" t="n"/>
      <c r="C824" s="12" t="n"/>
      <c r="D824" s="13" t="n"/>
      <c r="E824" s="13" t="n"/>
      <c r="F824" s="13" t="n"/>
      <c r="G824" s="13" t="n"/>
      <c r="H824" s="13" t="n"/>
      <c r="I824" s="13" t="n"/>
      <c r="J824" s="13" t="n"/>
      <c r="K824" s="13" t="n"/>
      <c r="L824" s="13" t="n"/>
      <c r="M824" s="13" t="n"/>
      <c r="N824" s="13" t="n"/>
      <c r="O824" s="13" t="n"/>
      <c r="P824" s="13" t="n"/>
      <c r="Q824" s="13" t="n"/>
      <c r="R824" s="13" t="n"/>
      <c r="S824" s="13" t="n"/>
      <c r="T824" s="13" t="n"/>
      <c r="U824" s="13" t="n"/>
      <c r="V824" s="13" t="n"/>
      <c r="W824" s="13" t="n"/>
      <c r="X824" s="13" t="n"/>
      <c r="Y824" s="13" t="n"/>
      <c r="Z824" s="13" t="n"/>
      <c r="AA824" s="13" t="n"/>
      <c r="AB824" s="13" t="n"/>
    </row>
    <row r="825">
      <c r="A825" s="13" t="n"/>
      <c r="B825" s="13" t="n"/>
      <c r="C825" s="12" t="n"/>
      <c r="D825" s="13" t="n"/>
      <c r="E825" s="13" t="n"/>
      <c r="F825" s="13" t="n"/>
      <c r="G825" s="13" t="n"/>
      <c r="H825" s="13" t="n"/>
      <c r="I825" s="13" t="n"/>
      <c r="J825" s="13" t="n"/>
      <c r="K825" s="13" t="n"/>
      <c r="L825" s="13" t="n"/>
      <c r="M825" s="13" t="n"/>
      <c r="N825" s="13" t="n"/>
      <c r="O825" s="13" t="n"/>
      <c r="P825" s="13" t="n"/>
      <c r="Q825" s="13" t="n"/>
      <c r="R825" s="13" t="n"/>
      <c r="S825" s="13" t="n"/>
      <c r="T825" s="13" t="n"/>
      <c r="U825" s="13" t="n"/>
      <c r="V825" s="13" t="n"/>
      <c r="W825" s="13" t="n"/>
      <c r="X825" s="13" t="n"/>
      <c r="Y825" s="13" t="n"/>
      <c r="Z825" s="13" t="n"/>
      <c r="AA825" s="13" t="n"/>
      <c r="AB825" s="13" t="n"/>
    </row>
    <row r="826">
      <c r="A826" s="13" t="n"/>
      <c r="B826" s="13" t="n"/>
      <c r="C826" s="12" t="n"/>
      <c r="D826" s="13" t="n"/>
      <c r="E826" s="13" t="n"/>
      <c r="F826" s="13" t="n"/>
      <c r="G826" s="13" t="n"/>
      <c r="H826" s="13" t="n"/>
      <c r="I826" s="13" t="n"/>
      <c r="J826" s="13" t="n"/>
      <c r="K826" s="13" t="n"/>
      <c r="L826" s="13" t="n"/>
      <c r="M826" s="13" t="n"/>
      <c r="N826" s="13" t="n"/>
      <c r="O826" s="13" t="n"/>
      <c r="P826" s="13" t="n"/>
      <c r="Q826" s="13" t="n"/>
      <c r="R826" s="13" t="n"/>
      <c r="S826" s="13" t="n"/>
      <c r="T826" s="13" t="n"/>
      <c r="U826" s="13" t="n"/>
      <c r="V826" s="13" t="n"/>
      <c r="W826" s="13" t="n"/>
      <c r="X826" s="13" t="n"/>
      <c r="Y826" s="13" t="n"/>
      <c r="Z826" s="13" t="n"/>
      <c r="AA826" s="13" t="n"/>
      <c r="AB826" s="13" t="n"/>
    </row>
    <row r="827">
      <c r="A827" s="13" t="n"/>
      <c r="B827" s="13" t="n"/>
      <c r="C827" s="12" t="n"/>
      <c r="D827" s="13" t="n"/>
      <c r="E827" s="13" t="n"/>
      <c r="F827" s="13" t="n"/>
      <c r="G827" s="13" t="n"/>
      <c r="H827" s="13" t="n"/>
      <c r="I827" s="13" t="n"/>
      <c r="J827" s="13" t="n"/>
      <c r="K827" s="13" t="n"/>
      <c r="L827" s="13" t="n"/>
      <c r="M827" s="13" t="n"/>
      <c r="N827" s="13" t="n"/>
      <c r="O827" s="13" t="n"/>
      <c r="P827" s="13" t="n"/>
      <c r="Q827" s="13" t="n"/>
      <c r="R827" s="13" t="n"/>
      <c r="S827" s="13" t="n"/>
      <c r="T827" s="13" t="n"/>
      <c r="U827" s="13" t="n"/>
      <c r="V827" s="13" t="n"/>
      <c r="W827" s="13" t="n"/>
      <c r="X827" s="13" t="n"/>
      <c r="Y827" s="13" t="n"/>
      <c r="Z827" s="13" t="n"/>
      <c r="AA827" s="13" t="n"/>
      <c r="AB827" s="13" t="n"/>
    </row>
    <row r="828">
      <c r="A828" s="13" t="n"/>
      <c r="B828" s="13" t="n"/>
      <c r="C828" s="12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  <c r="O828" s="13" t="n"/>
      <c r="P828" s="13" t="n"/>
      <c r="Q828" s="13" t="n"/>
      <c r="R828" s="13" t="n"/>
      <c r="S828" s="13" t="n"/>
      <c r="T828" s="13" t="n"/>
      <c r="U828" s="13" t="n"/>
      <c r="V828" s="13" t="n"/>
      <c r="W828" s="13" t="n"/>
      <c r="X828" s="13" t="n"/>
      <c r="Y828" s="13" t="n"/>
      <c r="Z828" s="13" t="n"/>
      <c r="AA828" s="13" t="n"/>
      <c r="AB828" s="13" t="n"/>
    </row>
    <row r="829">
      <c r="A829" s="13" t="n"/>
      <c r="B829" s="13" t="n"/>
      <c r="C829" s="12" t="n"/>
      <c r="D829" s="13" t="n"/>
      <c r="E829" s="13" t="n"/>
      <c r="F829" s="13" t="n"/>
      <c r="G829" s="13" t="n"/>
      <c r="H829" s="13" t="n"/>
      <c r="I829" s="13" t="n"/>
      <c r="J829" s="13" t="n"/>
      <c r="K829" s="13" t="n"/>
      <c r="L829" s="13" t="n"/>
      <c r="M829" s="13" t="n"/>
      <c r="N829" s="13" t="n"/>
      <c r="O829" s="13" t="n"/>
      <c r="P829" s="13" t="n"/>
      <c r="Q829" s="13" t="n"/>
      <c r="R829" s="13" t="n"/>
      <c r="S829" s="13" t="n"/>
      <c r="T829" s="13" t="n"/>
      <c r="U829" s="13" t="n"/>
      <c r="V829" s="13" t="n"/>
      <c r="W829" s="13" t="n"/>
      <c r="X829" s="13" t="n"/>
      <c r="Y829" s="13" t="n"/>
      <c r="Z829" s="13" t="n"/>
      <c r="AA829" s="13" t="n"/>
      <c r="AB829" s="13" t="n"/>
    </row>
    <row r="830">
      <c r="A830" s="13" t="n"/>
      <c r="B830" s="13" t="n"/>
      <c r="C830" s="12" t="n"/>
      <c r="D830" s="13" t="n"/>
      <c r="E830" s="13" t="n"/>
      <c r="F830" s="13" t="n"/>
      <c r="G830" s="13" t="n"/>
      <c r="H830" s="13" t="n"/>
      <c r="I830" s="13" t="n"/>
      <c r="J830" s="13" t="n"/>
      <c r="K830" s="13" t="n"/>
      <c r="L830" s="13" t="n"/>
      <c r="M830" s="13" t="n"/>
      <c r="N830" s="13" t="n"/>
      <c r="O830" s="13" t="n"/>
      <c r="P830" s="13" t="n"/>
      <c r="Q830" s="13" t="n"/>
      <c r="R830" s="13" t="n"/>
      <c r="S830" s="13" t="n"/>
      <c r="T830" s="13" t="n"/>
      <c r="U830" s="13" t="n"/>
      <c r="V830" s="13" t="n"/>
      <c r="W830" s="13" t="n"/>
      <c r="X830" s="13" t="n"/>
      <c r="Y830" s="13" t="n"/>
      <c r="Z830" s="13" t="n"/>
      <c r="AA830" s="13" t="n"/>
      <c r="AB830" s="13" t="n"/>
    </row>
    <row r="831">
      <c r="A831" s="13" t="n"/>
      <c r="B831" s="13" t="n"/>
      <c r="C831" s="12" t="n"/>
      <c r="D831" s="13" t="n"/>
      <c r="E831" s="13" t="n"/>
      <c r="F831" s="13" t="n"/>
      <c r="G831" s="13" t="n"/>
      <c r="H831" s="13" t="n"/>
      <c r="I831" s="13" t="n"/>
      <c r="J831" s="13" t="n"/>
      <c r="K831" s="13" t="n"/>
      <c r="L831" s="13" t="n"/>
      <c r="M831" s="13" t="n"/>
      <c r="N831" s="13" t="n"/>
      <c r="O831" s="13" t="n"/>
      <c r="P831" s="13" t="n"/>
      <c r="Q831" s="13" t="n"/>
      <c r="R831" s="13" t="n"/>
      <c r="S831" s="13" t="n"/>
      <c r="T831" s="13" t="n"/>
      <c r="U831" s="13" t="n"/>
      <c r="V831" s="13" t="n"/>
      <c r="W831" s="13" t="n"/>
      <c r="X831" s="13" t="n"/>
      <c r="Y831" s="13" t="n"/>
      <c r="Z831" s="13" t="n"/>
      <c r="AA831" s="13" t="n"/>
      <c r="AB831" s="13" t="n"/>
    </row>
    <row r="832">
      <c r="A832" s="13" t="n"/>
      <c r="B832" s="13" t="n"/>
      <c r="C832" s="12" t="n"/>
      <c r="D832" s="13" t="n"/>
      <c r="E832" s="13" t="n"/>
      <c r="F832" s="13" t="n"/>
      <c r="G832" s="13" t="n"/>
      <c r="H832" s="13" t="n"/>
      <c r="I832" s="13" t="n"/>
      <c r="J832" s="13" t="n"/>
      <c r="K832" s="13" t="n"/>
      <c r="L832" s="13" t="n"/>
      <c r="M832" s="13" t="n"/>
      <c r="N832" s="13" t="n"/>
      <c r="O832" s="13" t="n"/>
      <c r="P832" s="13" t="n"/>
      <c r="Q832" s="13" t="n"/>
      <c r="R832" s="13" t="n"/>
      <c r="S832" s="13" t="n"/>
      <c r="T832" s="13" t="n"/>
      <c r="U832" s="13" t="n"/>
      <c r="V832" s="13" t="n"/>
      <c r="W832" s="13" t="n"/>
      <c r="X832" s="13" t="n"/>
      <c r="Y832" s="13" t="n"/>
      <c r="Z832" s="13" t="n"/>
      <c r="AA832" s="13" t="n"/>
      <c r="AB832" s="13" t="n"/>
    </row>
    <row r="833">
      <c r="A833" s="13" t="n"/>
      <c r="B833" s="13" t="n"/>
      <c r="C833" s="12" t="n"/>
      <c r="D833" s="13" t="n"/>
      <c r="E833" s="13" t="n"/>
      <c r="F833" s="13" t="n"/>
      <c r="G833" s="13" t="n"/>
      <c r="H833" s="13" t="n"/>
      <c r="I833" s="13" t="n"/>
      <c r="J833" s="13" t="n"/>
      <c r="K833" s="13" t="n"/>
      <c r="L833" s="13" t="n"/>
      <c r="M833" s="13" t="n"/>
      <c r="N833" s="13" t="n"/>
      <c r="O833" s="13" t="n"/>
      <c r="P833" s="13" t="n"/>
      <c r="Q833" s="13" t="n"/>
      <c r="R833" s="13" t="n"/>
      <c r="S833" s="13" t="n"/>
      <c r="T833" s="13" t="n"/>
      <c r="U833" s="13" t="n"/>
      <c r="V833" s="13" t="n"/>
      <c r="W833" s="13" t="n"/>
      <c r="X833" s="13" t="n"/>
      <c r="Y833" s="13" t="n"/>
      <c r="Z833" s="13" t="n"/>
      <c r="AA833" s="13" t="n"/>
      <c r="AB833" s="13" t="n"/>
    </row>
    <row r="834">
      <c r="A834" s="13" t="n"/>
      <c r="B834" s="13" t="n"/>
      <c r="C834" s="12" t="n"/>
      <c r="D834" s="13" t="n"/>
      <c r="E834" s="13" t="n"/>
      <c r="F834" s="13" t="n"/>
      <c r="G834" s="13" t="n"/>
      <c r="H834" s="13" t="n"/>
      <c r="I834" s="13" t="n"/>
      <c r="J834" s="13" t="n"/>
      <c r="K834" s="13" t="n"/>
      <c r="L834" s="13" t="n"/>
      <c r="M834" s="13" t="n"/>
      <c r="N834" s="13" t="n"/>
      <c r="O834" s="13" t="n"/>
      <c r="P834" s="13" t="n"/>
      <c r="Q834" s="13" t="n"/>
      <c r="R834" s="13" t="n"/>
      <c r="S834" s="13" t="n"/>
      <c r="T834" s="13" t="n"/>
      <c r="U834" s="13" t="n"/>
      <c r="V834" s="13" t="n"/>
      <c r="W834" s="13" t="n"/>
      <c r="X834" s="13" t="n"/>
      <c r="Y834" s="13" t="n"/>
      <c r="Z834" s="13" t="n"/>
      <c r="AA834" s="13" t="n"/>
      <c r="AB834" s="13" t="n"/>
    </row>
    <row r="835">
      <c r="A835" s="13" t="n"/>
      <c r="B835" s="13" t="n"/>
      <c r="C835" s="12" t="n"/>
      <c r="D835" s="13" t="n"/>
      <c r="E835" s="13" t="n"/>
      <c r="F835" s="13" t="n"/>
      <c r="G835" s="13" t="n"/>
      <c r="H835" s="13" t="n"/>
      <c r="I835" s="13" t="n"/>
      <c r="J835" s="13" t="n"/>
      <c r="K835" s="13" t="n"/>
      <c r="L835" s="13" t="n"/>
      <c r="M835" s="13" t="n"/>
      <c r="N835" s="13" t="n"/>
      <c r="O835" s="13" t="n"/>
      <c r="P835" s="13" t="n"/>
      <c r="Q835" s="13" t="n"/>
      <c r="R835" s="13" t="n"/>
      <c r="S835" s="13" t="n"/>
      <c r="T835" s="13" t="n"/>
      <c r="U835" s="13" t="n"/>
      <c r="V835" s="13" t="n"/>
      <c r="W835" s="13" t="n"/>
      <c r="X835" s="13" t="n"/>
      <c r="Y835" s="13" t="n"/>
      <c r="Z835" s="13" t="n"/>
      <c r="AA835" s="13" t="n"/>
      <c r="AB835" s="13" t="n"/>
    </row>
    <row r="836">
      <c r="A836" s="13" t="n"/>
      <c r="B836" s="13" t="n"/>
      <c r="C836" s="12" t="n"/>
      <c r="D836" s="13" t="n"/>
      <c r="E836" s="13" t="n"/>
      <c r="F836" s="13" t="n"/>
      <c r="G836" s="13" t="n"/>
      <c r="H836" s="13" t="n"/>
      <c r="I836" s="13" t="n"/>
      <c r="J836" s="13" t="n"/>
      <c r="K836" s="13" t="n"/>
      <c r="L836" s="13" t="n"/>
      <c r="M836" s="13" t="n"/>
      <c r="N836" s="13" t="n"/>
      <c r="O836" s="13" t="n"/>
      <c r="P836" s="13" t="n"/>
      <c r="Q836" s="13" t="n"/>
      <c r="R836" s="13" t="n"/>
      <c r="S836" s="13" t="n"/>
      <c r="T836" s="13" t="n"/>
      <c r="U836" s="13" t="n"/>
      <c r="V836" s="13" t="n"/>
      <c r="W836" s="13" t="n"/>
      <c r="X836" s="13" t="n"/>
      <c r="Y836" s="13" t="n"/>
      <c r="Z836" s="13" t="n"/>
      <c r="AA836" s="13" t="n"/>
      <c r="AB836" s="13" t="n"/>
    </row>
    <row r="837">
      <c r="A837" s="13" t="n"/>
      <c r="B837" s="13" t="n"/>
      <c r="C837" s="12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  <c r="O837" s="13" t="n"/>
      <c r="P837" s="13" t="n"/>
      <c r="Q837" s="13" t="n"/>
      <c r="R837" s="13" t="n"/>
      <c r="S837" s="13" t="n"/>
      <c r="T837" s="13" t="n"/>
      <c r="U837" s="13" t="n"/>
      <c r="V837" s="13" t="n"/>
      <c r="W837" s="13" t="n"/>
      <c r="X837" s="13" t="n"/>
      <c r="Y837" s="13" t="n"/>
      <c r="Z837" s="13" t="n"/>
      <c r="AA837" s="13" t="n"/>
      <c r="AB837" s="13" t="n"/>
    </row>
    <row r="838">
      <c r="A838" s="13" t="n"/>
      <c r="B838" s="13" t="n"/>
      <c r="C838" s="12" t="n"/>
      <c r="D838" s="13" t="n"/>
      <c r="E838" s="13" t="n"/>
      <c r="F838" s="13" t="n"/>
      <c r="G838" s="13" t="n"/>
      <c r="H838" s="13" t="n"/>
      <c r="I838" s="13" t="n"/>
      <c r="J838" s="13" t="n"/>
      <c r="K838" s="13" t="n"/>
      <c r="L838" s="13" t="n"/>
      <c r="M838" s="13" t="n"/>
      <c r="N838" s="13" t="n"/>
      <c r="O838" s="13" t="n"/>
      <c r="P838" s="13" t="n"/>
      <c r="Q838" s="13" t="n"/>
      <c r="R838" s="13" t="n"/>
      <c r="S838" s="13" t="n"/>
      <c r="T838" s="13" t="n"/>
      <c r="U838" s="13" t="n"/>
      <c r="V838" s="13" t="n"/>
      <c r="W838" s="13" t="n"/>
      <c r="X838" s="13" t="n"/>
      <c r="Y838" s="13" t="n"/>
      <c r="Z838" s="13" t="n"/>
      <c r="AA838" s="13" t="n"/>
      <c r="AB838" s="13" t="n"/>
    </row>
    <row r="839">
      <c r="A839" s="13" t="n"/>
      <c r="B839" s="13" t="n"/>
      <c r="C839" s="12" t="n"/>
      <c r="D839" s="13" t="n"/>
      <c r="E839" s="13" t="n"/>
      <c r="F839" s="13" t="n"/>
      <c r="G839" s="13" t="n"/>
      <c r="H839" s="13" t="n"/>
      <c r="I839" s="13" t="n"/>
      <c r="J839" s="13" t="n"/>
      <c r="K839" s="13" t="n"/>
      <c r="L839" s="13" t="n"/>
      <c r="M839" s="13" t="n"/>
      <c r="N839" s="13" t="n"/>
      <c r="O839" s="13" t="n"/>
      <c r="P839" s="13" t="n"/>
      <c r="Q839" s="13" t="n"/>
      <c r="R839" s="13" t="n"/>
      <c r="S839" s="13" t="n"/>
      <c r="T839" s="13" t="n"/>
      <c r="U839" s="13" t="n"/>
      <c r="V839" s="13" t="n"/>
      <c r="W839" s="13" t="n"/>
      <c r="X839" s="13" t="n"/>
      <c r="Y839" s="13" t="n"/>
      <c r="Z839" s="13" t="n"/>
      <c r="AA839" s="13" t="n"/>
      <c r="AB839" s="13" t="n"/>
    </row>
    <row r="840">
      <c r="A840" s="13" t="n"/>
      <c r="B840" s="13" t="n"/>
      <c r="C840" s="12" t="n"/>
      <c r="D840" s="13" t="n"/>
      <c r="E840" s="13" t="n"/>
      <c r="F840" s="13" t="n"/>
      <c r="G840" s="13" t="n"/>
      <c r="H840" s="13" t="n"/>
      <c r="I840" s="13" t="n"/>
      <c r="J840" s="13" t="n"/>
      <c r="K840" s="13" t="n"/>
      <c r="L840" s="13" t="n"/>
      <c r="M840" s="13" t="n"/>
      <c r="N840" s="13" t="n"/>
      <c r="O840" s="13" t="n"/>
      <c r="P840" s="13" t="n"/>
      <c r="Q840" s="13" t="n"/>
      <c r="R840" s="13" t="n"/>
      <c r="S840" s="13" t="n"/>
      <c r="T840" s="13" t="n"/>
      <c r="U840" s="13" t="n"/>
      <c r="V840" s="13" t="n"/>
      <c r="W840" s="13" t="n"/>
      <c r="X840" s="13" t="n"/>
      <c r="Y840" s="13" t="n"/>
      <c r="Z840" s="13" t="n"/>
      <c r="AA840" s="13" t="n"/>
      <c r="AB840" s="13" t="n"/>
    </row>
    <row r="841">
      <c r="A841" s="13" t="n"/>
      <c r="B841" s="13" t="n"/>
      <c r="C841" s="12" t="n"/>
      <c r="D841" s="13" t="n"/>
      <c r="E841" s="13" t="n"/>
      <c r="F841" s="13" t="n"/>
      <c r="G841" s="13" t="n"/>
      <c r="H841" s="13" t="n"/>
      <c r="I841" s="13" t="n"/>
      <c r="J841" s="13" t="n"/>
      <c r="K841" s="13" t="n"/>
      <c r="L841" s="13" t="n"/>
      <c r="M841" s="13" t="n"/>
      <c r="N841" s="13" t="n"/>
      <c r="O841" s="13" t="n"/>
      <c r="P841" s="13" t="n"/>
      <c r="Q841" s="13" t="n"/>
      <c r="R841" s="13" t="n"/>
      <c r="S841" s="13" t="n"/>
      <c r="T841" s="13" t="n"/>
      <c r="U841" s="13" t="n"/>
      <c r="V841" s="13" t="n"/>
      <c r="W841" s="13" t="n"/>
      <c r="X841" s="13" t="n"/>
      <c r="Y841" s="13" t="n"/>
      <c r="Z841" s="13" t="n"/>
      <c r="AA841" s="13" t="n"/>
      <c r="AB841" s="13" t="n"/>
    </row>
    <row r="842">
      <c r="A842" s="13" t="n"/>
      <c r="B842" s="13" t="n"/>
      <c r="C842" s="12" t="n"/>
      <c r="D842" s="13" t="n"/>
      <c r="E842" s="13" t="n"/>
      <c r="F842" s="13" t="n"/>
      <c r="G842" s="13" t="n"/>
      <c r="H842" s="13" t="n"/>
      <c r="I842" s="13" t="n"/>
      <c r="J842" s="13" t="n"/>
      <c r="K842" s="13" t="n"/>
      <c r="L842" s="13" t="n"/>
      <c r="M842" s="13" t="n"/>
      <c r="N842" s="13" t="n"/>
      <c r="O842" s="13" t="n"/>
      <c r="P842" s="13" t="n"/>
      <c r="Q842" s="13" t="n"/>
      <c r="R842" s="13" t="n"/>
      <c r="S842" s="13" t="n"/>
      <c r="T842" s="13" t="n"/>
      <c r="U842" s="13" t="n"/>
      <c r="V842" s="13" t="n"/>
      <c r="W842" s="13" t="n"/>
      <c r="X842" s="13" t="n"/>
      <c r="Y842" s="13" t="n"/>
      <c r="Z842" s="13" t="n"/>
      <c r="AA842" s="13" t="n"/>
      <c r="AB842" s="13" t="n"/>
    </row>
    <row r="843">
      <c r="A843" s="13" t="n"/>
      <c r="B843" s="13" t="n"/>
      <c r="C843" s="12" t="n"/>
      <c r="D843" s="13" t="n"/>
      <c r="E843" s="13" t="n"/>
      <c r="F843" s="13" t="n"/>
      <c r="G843" s="13" t="n"/>
      <c r="H843" s="13" t="n"/>
      <c r="I843" s="13" t="n"/>
      <c r="J843" s="13" t="n"/>
      <c r="K843" s="13" t="n"/>
      <c r="L843" s="13" t="n"/>
      <c r="M843" s="13" t="n"/>
      <c r="N843" s="13" t="n"/>
      <c r="O843" s="13" t="n"/>
      <c r="P843" s="13" t="n"/>
      <c r="Q843" s="13" t="n"/>
      <c r="R843" s="13" t="n"/>
      <c r="S843" s="13" t="n"/>
      <c r="T843" s="13" t="n"/>
      <c r="U843" s="13" t="n"/>
      <c r="V843" s="13" t="n"/>
      <c r="W843" s="13" t="n"/>
      <c r="X843" s="13" t="n"/>
      <c r="Y843" s="13" t="n"/>
      <c r="Z843" s="13" t="n"/>
      <c r="AA843" s="13" t="n"/>
      <c r="AB843" s="13" t="n"/>
    </row>
    <row r="844">
      <c r="A844" s="13" t="n"/>
      <c r="B844" s="13" t="n"/>
      <c r="C844" s="12" t="n"/>
      <c r="D844" s="13" t="n"/>
      <c r="E844" s="13" t="n"/>
      <c r="F844" s="13" t="n"/>
      <c r="G844" s="13" t="n"/>
      <c r="H844" s="13" t="n"/>
      <c r="I844" s="13" t="n"/>
      <c r="J844" s="13" t="n"/>
      <c r="K844" s="13" t="n"/>
      <c r="L844" s="13" t="n"/>
      <c r="M844" s="13" t="n"/>
      <c r="N844" s="13" t="n"/>
      <c r="O844" s="13" t="n"/>
      <c r="P844" s="13" t="n"/>
      <c r="Q844" s="13" t="n"/>
      <c r="R844" s="13" t="n"/>
      <c r="S844" s="13" t="n"/>
      <c r="T844" s="13" t="n"/>
      <c r="U844" s="13" t="n"/>
      <c r="V844" s="13" t="n"/>
      <c r="W844" s="13" t="n"/>
      <c r="X844" s="13" t="n"/>
      <c r="Y844" s="13" t="n"/>
      <c r="Z844" s="13" t="n"/>
      <c r="AA844" s="13" t="n"/>
      <c r="AB844" s="13" t="n"/>
    </row>
    <row r="845">
      <c r="A845" s="13" t="n"/>
      <c r="B845" s="13" t="n"/>
      <c r="C845" s="12" t="n"/>
      <c r="D845" s="13" t="n"/>
      <c r="E845" s="13" t="n"/>
      <c r="F845" s="13" t="n"/>
      <c r="G845" s="13" t="n"/>
      <c r="H845" s="13" t="n"/>
      <c r="I845" s="13" t="n"/>
      <c r="J845" s="13" t="n"/>
      <c r="K845" s="13" t="n"/>
      <c r="L845" s="13" t="n"/>
      <c r="M845" s="13" t="n"/>
      <c r="N845" s="13" t="n"/>
      <c r="O845" s="13" t="n"/>
      <c r="P845" s="13" t="n"/>
      <c r="Q845" s="13" t="n"/>
      <c r="R845" s="13" t="n"/>
      <c r="S845" s="13" t="n"/>
      <c r="T845" s="13" t="n"/>
      <c r="U845" s="13" t="n"/>
      <c r="V845" s="13" t="n"/>
      <c r="W845" s="13" t="n"/>
      <c r="X845" s="13" t="n"/>
      <c r="Y845" s="13" t="n"/>
      <c r="Z845" s="13" t="n"/>
      <c r="AA845" s="13" t="n"/>
      <c r="AB845" s="13" t="n"/>
    </row>
    <row r="846">
      <c r="A846" s="13" t="n"/>
      <c r="B846" s="13" t="n"/>
      <c r="C846" s="12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  <c r="O846" s="13" t="n"/>
      <c r="P846" s="13" t="n"/>
      <c r="Q846" s="13" t="n"/>
      <c r="R846" s="13" t="n"/>
      <c r="S846" s="13" t="n"/>
      <c r="T846" s="13" t="n"/>
      <c r="U846" s="13" t="n"/>
      <c r="V846" s="13" t="n"/>
      <c r="W846" s="13" t="n"/>
      <c r="X846" s="13" t="n"/>
      <c r="Y846" s="13" t="n"/>
      <c r="Z846" s="13" t="n"/>
      <c r="AA846" s="13" t="n"/>
      <c r="AB846" s="13" t="n"/>
    </row>
    <row r="847">
      <c r="A847" s="13" t="n"/>
      <c r="B847" s="13" t="n"/>
      <c r="C847" s="12" t="n"/>
      <c r="D847" s="13" t="n"/>
      <c r="E847" s="13" t="n"/>
      <c r="F847" s="13" t="n"/>
      <c r="G847" s="13" t="n"/>
      <c r="H847" s="13" t="n"/>
      <c r="I847" s="13" t="n"/>
      <c r="J847" s="13" t="n"/>
      <c r="K847" s="13" t="n"/>
      <c r="L847" s="13" t="n"/>
      <c r="M847" s="13" t="n"/>
      <c r="N847" s="13" t="n"/>
      <c r="O847" s="13" t="n"/>
      <c r="P847" s="13" t="n"/>
      <c r="Q847" s="13" t="n"/>
      <c r="R847" s="13" t="n"/>
      <c r="S847" s="13" t="n"/>
      <c r="T847" s="13" t="n"/>
      <c r="U847" s="13" t="n"/>
      <c r="V847" s="13" t="n"/>
      <c r="W847" s="13" t="n"/>
      <c r="X847" s="13" t="n"/>
      <c r="Y847" s="13" t="n"/>
      <c r="Z847" s="13" t="n"/>
      <c r="AA847" s="13" t="n"/>
      <c r="AB847" s="13" t="n"/>
    </row>
    <row r="848">
      <c r="A848" s="13" t="n"/>
      <c r="B848" s="13" t="n"/>
      <c r="C848" s="12" t="n"/>
      <c r="D848" s="13" t="n"/>
      <c r="E848" s="13" t="n"/>
      <c r="F848" s="13" t="n"/>
      <c r="G848" s="13" t="n"/>
      <c r="H848" s="13" t="n"/>
      <c r="I848" s="13" t="n"/>
      <c r="J848" s="13" t="n"/>
      <c r="K848" s="13" t="n"/>
      <c r="L848" s="13" t="n"/>
      <c r="M848" s="13" t="n"/>
      <c r="N848" s="13" t="n"/>
      <c r="O848" s="13" t="n"/>
      <c r="P848" s="13" t="n"/>
      <c r="Q848" s="13" t="n"/>
      <c r="R848" s="13" t="n"/>
      <c r="S848" s="13" t="n"/>
      <c r="T848" s="13" t="n"/>
      <c r="U848" s="13" t="n"/>
      <c r="V848" s="13" t="n"/>
      <c r="W848" s="13" t="n"/>
      <c r="X848" s="13" t="n"/>
      <c r="Y848" s="13" t="n"/>
      <c r="Z848" s="13" t="n"/>
      <c r="AA848" s="13" t="n"/>
      <c r="AB848" s="13" t="n"/>
    </row>
    <row r="849">
      <c r="A849" s="13" t="n"/>
      <c r="B849" s="13" t="n"/>
      <c r="C849" s="12" t="n"/>
      <c r="D849" s="13" t="n"/>
      <c r="E849" s="13" t="n"/>
      <c r="F849" s="13" t="n"/>
      <c r="G849" s="13" t="n"/>
      <c r="H849" s="13" t="n"/>
      <c r="I849" s="13" t="n"/>
      <c r="J849" s="13" t="n"/>
      <c r="K849" s="13" t="n"/>
      <c r="L849" s="13" t="n"/>
      <c r="M849" s="13" t="n"/>
      <c r="N849" s="13" t="n"/>
      <c r="O849" s="13" t="n"/>
      <c r="P849" s="13" t="n"/>
      <c r="Q849" s="13" t="n"/>
      <c r="R849" s="13" t="n"/>
      <c r="S849" s="13" t="n"/>
      <c r="T849" s="13" t="n"/>
      <c r="U849" s="13" t="n"/>
      <c r="V849" s="13" t="n"/>
      <c r="W849" s="13" t="n"/>
      <c r="X849" s="13" t="n"/>
      <c r="Y849" s="13" t="n"/>
      <c r="Z849" s="13" t="n"/>
      <c r="AA849" s="13" t="n"/>
      <c r="AB849" s="13" t="n"/>
    </row>
    <row r="850">
      <c r="A850" s="13" t="n"/>
      <c r="B850" s="13" t="n"/>
      <c r="C850" s="12" t="n"/>
      <c r="D850" s="13" t="n"/>
      <c r="E850" s="13" t="n"/>
      <c r="F850" s="13" t="n"/>
      <c r="G850" s="13" t="n"/>
      <c r="H850" s="13" t="n"/>
      <c r="I850" s="13" t="n"/>
      <c r="J850" s="13" t="n"/>
      <c r="K850" s="13" t="n"/>
      <c r="L850" s="13" t="n"/>
      <c r="M850" s="13" t="n"/>
      <c r="N850" s="13" t="n"/>
      <c r="O850" s="13" t="n"/>
      <c r="P850" s="13" t="n"/>
      <c r="Q850" s="13" t="n"/>
      <c r="R850" s="13" t="n"/>
      <c r="S850" s="13" t="n"/>
      <c r="T850" s="13" t="n"/>
      <c r="U850" s="13" t="n"/>
      <c r="V850" s="13" t="n"/>
      <c r="W850" s="13" t="n"/>
      <c r="X850" s="13" t="n"/>
      <c r="Y850" s="13" t="n"/>
      <c r="Z850" s="13" t="n"/>
      <c r="AA850" s="13" t="n"/>
      <c r="AB850" s="13" t="n"/>
    </row>
    <row r="851">
      <c r="A851" s="13" t="n"/>
      <c r="B851" s="13" t="n"/>
      <c r="C851" s="12" t="n"/>
      <c r="D851" s="13" t="n"/>
      <c r="E851" s="13" t="n"/>
      <c r="F851" s="13" t="n"/>
      <c r="G851" s="13" t="n"/>
      <c r="H851" s="13" t="n"/>
      <c r="I851" s="13" t="n"/>
      <c r="J851" s="13" t="n"/>
      <c r="K851" s="13" t="n"/>
      <c r="L851" s="13" t="n"/>
      <c r="M851" s="13" t="n"/>
      <c r="N851" s="13" t="n"/>
      <c r="O851" s="13" t="n"/>
      <c r="P851" s="13" t="n"/>
      <c r="Q851" s="13" t="n"/>
      <c r="R851" s="13" t="n"/>
      <c r="S851" s="13" t="n"/>
      <c r="T851" s="13" t="n"/>
      <c r="U851" s="13" t="n"/>
      <c r="V851" s="13" t="n"/>
      <c r="W851" s="13" t="n"/>
      <c r="X851" s="13" t="n"/>
      <c r="Y851" s="13" t="n"/>
      <c r="Z851" s="13" t="n"/>
      <c r="AA851" s="13" t="n"/>
      <c r="AB851" s="13" t="n"/>
    </row>
    <row r="852">
      <c r="A852" s="13" t="n"/>
      <c r="B852" s="13" t="n"/>
      <c r="C852" s="12" t="n"/>
      <c r="D852" s="13" t="n"/>
      <c r="E852" s="13" t="n"/>
      <c r="F852" s="13" t="n"/>
      <c r="G852" s="13" t="n"/>
      <c r="H852" s="13" t="n"/>
      <c r="I852" s="13" t="n"/>
      <c r="J852" s="13" t="n"/>
      <c r="K852" s="13" t="n"/>
      <c r="L852" s="13" t="n"/>
      <c r="M852" s="13" t="n"/>
      <c r="N852" s="13" t="n"/>
      <c r="O852" s="13" t="n"/>
      <c r="P852" s="13" t="n"/>
      <c r="Q852" s="13" t="n"/>
      <c r="R852" s="13" t="n"/>
      <c r="S852" s="13" t="n"/>
      <c r="T852" s="13" t="n"/>
      <c r="U852" s="13" t="n"/>
      <c r="V852" s="13" t="n"/>
      <c r="W852" s="13" t="n"/>
      <c r="X852" s="13" t="n"/>
      <c r="Y852" s="13" t="n"/>
      <c r="Z852" s="13" t="n"/>
      <c r="AA852" s="13" t="n"/>
      <c r="AB852" s="13" t="n"/>
    </row>
    <row r="853">
      <c r="A853" s="13" t="n"/>
      <c r="B853" s="13" t="n"/>
      <c r="C853" s="12" t="n"/>
      <c r="D853" s="13" t="n"/>
      <c r="E853" s="13" t="n"/>
      <c r="F853" s="13" t="n"/>
      <c r="G853" s="13" t="n"/>
      <c r="H853" s="13" t="n"/>
      <c r="I853" s="13" t="n"/>
      <c r="J853" s="13" t="n"/>
      <c r="K853" s="13" t="n"/>
      <c r="L853" s="13" t="n"/>
      <c r="M853" s="13" t="n"/>
      <c r="N853" s="13" t="n"/>
      <c r="O853" s="13" t="n"/>
      <c r="P853" s="13" t="n"/>
      <c r="Q853" s="13" t="n"/>
      <c r="R853" s="13" t="n"/>
      <c r="S853" s="13" t="n"/>
      <c r="T853" s="13" t="n"/>
      <c r="U853" s="13" t="n"/>
      <c r="V853" s="13" t="n"/>
      <c r="W853" s="13" t="n"/>
      <c r="X853" s="13" t="n"/>
      <c r="Y853" s="13" t="n"/>
      <c r="Z853" s="13" t="n"/>
      <c r="AA853" s="13" t="n"/>
      <c r="AB853" s="13" t="n"/>
    </row>
    <row r="854">
      <c r="A854" s="13" t="n"/>
      <c r="B854" s="13" t="n"/>
      <c r="C854" s="12" t="n"/>
      <c r="D854" s="13" t="n"/>
      <c r="E854" s="13" t="n"/>
      <c r="F854" s="13" t="n"/>
      <c r="G854" s="13" t="n"/>
      <c r="H854" s="13" t="n"/>
      <c r="I854" s="13" t="n"/>
      <c r="J854" s="13" t="n"/>
      <c r="K854" s="13" t="n"/>
      <c r="L854" s="13" t="n"/>
      <c r="M854" s="13" t="n"/>
      <c r="N854" s="13" t="n"/>
      <c r="O854" s="13" t="n"/>
      <c r="P854" s="13" t="n"/>
      <c r="Q854" s="13" t="n"/>
      <c r="R854" s="13" t="n"/>
      <c r="S854" s="13" t="n"/>
      <c r="T854" s="13" t="n"/>
      <c r="U854" s="13" t="n"/>
      <c r="V854" s="13" t="n"/>
      <c r="W854" s="13" t="n"/>
      <c r="X854" s="13" t="n"/>
      <c r="Y854" s="13" t="n"/>
      <c r="Z854" s="13" t="n"/>
      <c r="AA854" s="13" t="n"/>
      <c r="AB854" s="13" t="n"/>
    </row>
    <row r="855">
      <c r="A855" s="13" t="n"/>
      <c r="B855" s="13" t="n"/>
      <c r="C855" s="12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  <c r="O855" s="13" t="n"/>
      <c r="P855" s="13" t="n"/>
      <c r="Q855" s="13" t="n"/>
      <c r="R855" s="13" t="n"/>
      <c r="S855" s="13" t="n"/>
      <c r="T855" s="13" t="n"/>
      <c r="U855" s="13" t="n"/>
      <c r="V855" s="13" t="n"/>
      <c r="W855" s="13" t="n"/>
      <c r="X855" s="13" t="n"/>
      <c r="Y855" s="13" t="n"/>
      <c r="Z855" s="13" t="n"/>
      <c r="AA855" s="13" t="n"/>
      <c r="AB855" s="13" t="n"/>
    </row>
    <row r="856">
      <c r="A856" s="13" t="n"/>
      <c r="B856" s="13" t="n"/>
      <c r="C856" s="12" t="n"/>
      <c r="D856" s="13" t="n"/>
      <c r="E856" s="13" t="n"/>
      <c r="F856" s="13" t="n"/>
      <c r="G856" s="13" t="n"/>
      <c r="H856" s="13" t="n"/>
      <c r="I856" s="13" t="n"/>
      <c r="J856" s="13" t="n"/>
      <c r="K856" s="13" t="n"/>
      <c r="L856" s="13" t="n"/>
      <c r="M856" s="13" t="n"/>
      <c r="N856" s="13" t="n"/>
      <c r="O856" s="13" t="n"/>
      <c r="P856" s="13" t="n"/>
      <c r="Q856" s="13" t="n"/>
      <c r="R856" s="13" t="n"/>
      <c r="S856" s="13" t="n"/>
      <c r="T856" s="13" t="n"/>
      <c r="U856" s="13" t="n"/>
      <c r="V856" s="13" t="n"/>
      <c r="W856" s="13" t="n"/>
      <c r="X856" s="13" t="n"/>
      <c r="Y856" s="13" t="n"/>
      <c r="Z856" s="13" t="n"/>
      <c r="AA856" s="13" t="n"/>
      <c r="AB856" s="13" t="n"/>
    </row>
    <row r="857">
      <c r="A857" s="13" t="n"/>
      <c r="B857" s="13" t="n"/>
      <c r="C857" s="12" t="n"/>
      <c r="D857" s="13" t="n"/>
      <c r="E857" s="13" t="n"/>
      <c r="F857" s="13" t="n"/>
      <c r="G857" s="13" t="n"/>
      <c r="H857" s="13" t="n"/>
      <c r="I857" s="13" t="n"/>
      <c r="J857" s="13" t="n"/>
      <c r="K857" s="13" t="n"/>
      <c r="L857" s="13" t="n"/>
      <c r="M857" s="13" t="n"/>
      <c r="N857" s="13" t="n"/>
      <c r="O857" s="13" t="n"/>
      <c r="P857" s="13" t="n"/>
      <c r="Q857" s="13" t="n"/>
      <c r="R857" s="13" t="n"/>
      <c r="S857" s="13" t="n"/>
      <c r="T857" s="13" t="n"/>
      <c r="U857" s="13" t="n"/>
      <c r="V857" s="13" t="n"/>
      <c r="W857" s="13" t="n"/>
      <c r="X857" s="13" t="n"/>
      <c r="Y857" s="13" t="n"/>
      <c r="Z857" s="13" t="n"/>
      <c r="AA857" s="13" t="n"/>
      <c r="AB857" s="13" t="n"/>
    </row>
    <row r="858">
      <c r="A858" s="13" t="n"/>
      <c r="B858" s="13" t="n"/>
      <c r="C858" s="12" t="n"/>
      <c r="D858" s="13" t="n"/>
      <c r="E858" s="13" t="n"/>
      <c r="F858" s="13" t="n"/>
      <c r="G858" s="13" t="n"/>
      <c r="H858" s="13" t="n"/>
      <c r="I858" s="13" t="n"/>
      <c r="J858" s="13" t="n"/>
      <c r="K858" s="13" t="n"/>
      <c r="L858" s="13" t="n"/>
      <c r="M858" s="13" t="n"/>
      <c r="N858" s="13" t="n"/>
      <c r="O858" s="13" t="n"/>
      <c r="P858" s="13" t="n"/>
      <c r="Q858" s="13" t="n"/>
      <c r="R858" s="13" t="n"/>
      <c r="S858" s="13" t="n"/>
      <c r="T858" s="13" t="n"/>
      <c r="U858" s="13" t="n"/>
      <c r="V858" s="13" t="n"/>
      <c r="W858" s="13" t="n"/>
      <c r="X858" s="13" t="n"/>
      <c r="Y858" s="13" t="n"/>
      <c r="Z858" s="13" t="n"/>
      <c r="AA858" s="13" t="n"/>
      <c r="AB858" s="13" t="n"/>
    </row>
    <row r="859">
      <c r="A859" s="13" t="n"/>
      <c r="B859" s="13" t="n"/>
      <c r="C859" s="12" t="n"/>
      <c r="D859" s="13" t="n"/>
      <c r="E859" s="13" t="n"/>
      <c r="F859" s="13" t="n"/>
      <c r="G859" s="13" t="n"/>
      <c r="H859" s="13" t="n"/>
      <c r="I859" s="13" t="n"/>
      <c r="J859" s="13" t="n"/>
      <c r="K859" s="13" t="n"/>
      <c r="L859" s="13" t="n"/>
      <c r="M859" s="13" t="n"/>
      <c r="N859" s="13" t="n"/>
      <c r="O859" s="13" t="n"/>
      <c r="P859" s="13" t="n"/>
      <c r="Q859" s="13" t="n"/>
      <c r="R859" s="13" t="n"/>
      <c r="S859" s="13" t="n"/>
      <c r="T859" s="13" t="n"/>
      <c r="U859" s="13" t="n"/>
      <c r="V859" s="13" t="n"/>
      <c r="W859" s="13" t="n"/>
      <c r="X859" s="13" t="n"/>
      <c r="Y859" s="13" t="n"/>
      <c r="Z859" s="13" t="n"/>
      <c r="AA859" s="13" t="n"/>
      <c r="AB859" s="13" t="n"/>
    </row>
    <row r="860">
      <c r="A860" s="13" t="n"/>
      <c r="B860" s="13" t="n"/>
      <c r="C860" s="12" t="n"/>
      <c r="D860" s="13" t="n"/>
      <c r="E860" s="13" t="n"/>
      <c r="F860" s="13" t="n"/>
      <c r="G860" s="13" t="n"/>
      <c r="H860" s="13" t="n"/>
      <c r="I860" s="13" t="n"/>
      <c r="J860" s="13" t="n"/>
      <c r="K860" s="13" t="n"/>
      <c r="L860" s="13" t="n"/>
      <c r="M860" s="13" t="n"/>
      <c r="N860" s="13" t="n"/>
      <c r="O860" s="13" t="n"/>
      <c r="P860" s="13" t="n"/>
      <c r="Q860" s="13" t="n"/>
      <c r="R860" s="13" t="n"/>
      <c r="S860" s="13" t="n"/>
      <c r="T860" s="13" t="n"/>
      <c r="U860" s="13" t="n"/>
      <c r="V860" s="13" t="n"/>
      <c r="W860" s="13" t="n"/>
      <c r="X860" s="13" t="n"/>
      <c r="Y860" s="13" t="n"/>
      <c r="Z860" s="13" t="n"/>
      <c r="AA860" s="13" t="n"/>
      <c r="AB860" s="13" t="n"/>
    </row>
    <row r="861">
      <c r="A861" s="13" t="n"/>
      <c r="B861" s="13" t="n"/>
      <c r="C861" s="12" t="n"/>
      <c r="D861" s="13" t="n"/>
      <c r="E861" s="13" t="n"/>
      <c r="F861" s="13" t="n"/>
      <c r="G861" s="13" t="n"/>
      <c r="H861" s="13" t="n"/>
      <c r="I861" s="13" t="n"/>
      <c r="J861" s="13" t="n"/>
      <c r="K861" s="13" t="n"/>
      <c r="L861" s="13" t="n"/>
      <c r="M861" s="13" t="n"/>
      <c r="N861" s="13" t="n"/>
      <c r="O861" s="13" t="n"/>
      <c r="P861" s="13" t="n"/>
      <c r="Q861" s="13" t="n"/>
      <c r="R861" s="13" t="n"/>
      <c r="S861" s="13" t="n"/>
      <c r="T861" s="13" t="n"/>
      <c r="U861" s="13" t="n"/>
      <c r="V861" s="13" t="n"/>
      <c r="W861" s="13" t="n"/>
      <c r="X861" s="13" t="n"/>
      <c r="Y861" s="13" t="n"/>
      <c r="Z861" s="13" t="n"/>
      <c r="AA861" s="13" t="n"/>
      <c r="AB861" s="13" t="n"/>
    </row>
    <row r="862">
      <c r="A862" s="13" t="n"/>
      <c r="B862" s="13" t="n"/>
      <c r="C862" s="12" t="n"/>
      <c r="D862" s="13" t="n"/>
      <c r="E862" s="13" t="n"/>
      <c r="F862" s="13" t="n"/>
      <c r="G862" s="13" t="n"/>
      <c r="H862" s="13" t="n"/>
      <c r="I862" s="13" t="n"/>
      <c r="J862" s="13" t="n"/>
      <c r="K862" s="13" t="n"/>
      <c r="L862" s="13" t="n"/>
      <c r="M862" s="13" t="n"/>
      <c r="N862" s="13" t="n"/>
      <c r="O862" s="13" t="n"/>
      <c r="P862" s="13" t="n"/>
      <c r="Q862" s="13" t="n"/>
      <c r="R862" s="13" t="n"/>
      <c r="S862" s="13" t="n"/>
      <c r="T862" s="13" t="n"/>
      <c r="U862" s="13" t="n"/>
      <c r="V862" s="13" t="n"/>
      <c r="W862" s="13" t="n"/>
      <c r="X862" s="13" t="n"/>
      <c r="Y862" s="13" t="n"/>
      <c r="Z862" s="13" t="n"/>
      <c r="AA862" s="13" t="n"/>
      <c r="AB862" s="13" t="n"/>
    </row>
    <row r="863">
      <c r="A863" s="13" t="n"/>
      <c r="B863" s="13" t="n"/>
      <c r="C863" s="12" t="n"/>
      <c r="D863" s="13" t="n"/>
      <c r="E863" s="13" t="n"/>
      <c r="F863" s="13" t="n"/>
      <c r="G863" s="13" t="n"/>
      <c r="H863" s="13" t="n"/>
      <c r="I863" s="13" t="n"/>
      <c r="J863" s="13" t="n"/>
      <c r="K863" s="13" t="n"/>
      <c r="L863" s="13" t="n"/>
      <c r="M863" s="13" t="n"/>
      <c r="N863" s="13" t="n"/>
      <c r="O863" s="13" t="n"/>
      <c r="P863" s="13" t="n"/>
      <c r="Q863" s="13" t="n"/>
      <c r="R863" s="13" t="n"/>
      <c r="S863" s="13" t="n"/>
      <c r="T863" s="13" t="n"/>
      <c r="U863" s="13" t="n"/>
      <c r="V863" s="13" t="n"/>
      <c r="W863" s="13" t="n"/>
      <c r="X863" s="13" t="n"/>
      <c r="Y863" s="13" t="n"/>
      <c r="Z863" s="13" t="n"/>
      <c r="AA863" s="13" t="n"/>
      <c r="AB863" s="13" t="n"/>
    </row>
    <row r="864">
      <c r="A864" s="13" t="n"/>
      <c r="B864" s="13" t="n"/>
      <c r="C864" s="12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  <c r="O864" s="13" t="n"/>
      <c r="P864" s="13" t="n"/>
      <c r="Q864" s="13" t="n"/>
      <c r="R864" s="13" t="n"/>
      <c r="S864" s="13" t="n"/>
      <c r="T864" s="13" t="n"/>
      <c r="U864" s="13" t="n"/>
      <c r="V864" s="13" t="n"/>
      <c r="W864" s="13" t="n"/>
      <c r="X864" s="13" t="n"/>
      <c r="Y864" s="13" t="n"/>
      <c r="Z864" s="13" t="n"/>
      <c r="AA864" s="13" t="n"/>
      <c r="AB864" s="13" t="n"/>
    </row>
    <row r="865">
      <c r="A865" s="13" t="n"/>
      <c r="B865" s="13" t="n"/>
      <c r="C865" s="12" t="n"/>
      <c r="D865" s="13" t="n"/>
      <c r="E865" s="13" t="n"/>
      <c r="F865" s="13" t="n"/>
      <c r="G865" s="13" t="n"/>
      <c r="H865" s="13" t="n"/>
      <c r="I865" s="13" t="n"/>
      <c r="J865" s="13" t="n"/>
      <c r="K865" s="13" t="n"/>
      <c r="L865" s="13" t="n"/>
      <c r="M865" s="13" t="n"/>
      <c r="N865" s="13" t="n"/>
      <c r="O865" s="13" t="n"/>
      <c r="P865" s="13" t="n"/>
      <c r="Q865" s="13" t="n"/>
      <c r="R865" s="13" t="n"/>
      <c r="S865" s="13" t="n"/>
      <c r="T865" s="13" t="n"/>
      <c r="U865" s="13" t="n"/>
      <c r="V865" s="13" t="n"/>
      <c r="W865" s="13" t="n"/>
      <c r="X865" s="13" t="n"/>
      <c r="Y865" s="13" t="n"/>
      <c r="Z865" s="13" t="n"/>
      <c r="AA865" s="13" t="n"/>
      <c r="AB865" s="13" t="n"/>
    </row>
    <row r="866">
      <c r="A866" s="13" t="n"/>
      <c r="B866" s="13" t="n"/>
      <c r="C866" s="12" t="n"/>
      <c r="D866" s="13" t="n"/>
      <c r="E866" s="13" t="n"/>
      <c r="F866" s="13" t="n"/>
      <c r="G866" s="13" t="n"/>
      <c r="H866" s="13" t="n"/>
      <c r="I866" s="13" t="n"/>
      <c r="J866" s="13" t="n"/>
      <c r="K866" s="13" t="n"/>
      <c r="L866" s="13" t="n"/>
      <c r="M866" s="13" t="n"/>
      <c r="N866" s="13" t="n"/>
      <c r="O866" s="13" t="n"/>
      <c r="P866" s="13" t="n"/>
      <c r="Q866" s="13" t="n"/>
      <c r="R866" s="13" t="n"/>
      <c r="S866" s="13" t="n"/>
      <c r="T866" s="13" t="n"/>
      <c r="U866" s="13" t="n"/>
      <c r="V866" s="13" t="n"/>
      <c r="W866" s="13" t="n"/>
      <c r="X866" s="13" t="n"/>
      <c r="Y866" s="13" t="n"/>
      <c r="Z866" s="13" t="n"/>
      <c r="AA866" s="13" t="n"/>
      <c r="AB866" s="13" t="n"/>
    </row>
    <row r="867">
      <c r="A867" s="13" t="n"/>
      <c r="B867" s="13" t="n"/>
      <c r="C867" s="12" t="n"/>
      <c r="D867" s="13" t="n"/>
      <c r="E867" s="13" t="n"/>
      <c r="F867" s="13" t="n"/>
      <c r="G867" s="13" t="n"/>
      <c r="H867" s="13" t="n"/>
      <c r="I867" s="13" t="n"/>
      <c r="J867" s="13" t="n"/>
      <c r="K867" s="13" t="n"/>
      <c r="L867" s="13" t="n"/>
      <c r="M867" s="13" t="n"/>
      <c r="N867" s="13" t="n"/>
      <c r="O867" s="13" t="n"/>
      <c r="P867" s="13" t="n"/>
      <c r="Q867" s="13" t="n"/>
      <c r="R867" s="13" t="n"/>
      <c r="S867" s="13" t="n"/>
      <c r="T867" s="13" t="n"/>
      <c r="U867" s="13" t="n"/>
      <c r="V867" s="13" t="n"/>
      <c r="W867" s="13" t="n"/>
      <c r="X867" s="13" t="n"/>
      <c r="Y867" s="13" t="n"/>
      <c r="Z867" s="13" t="n"/>
      <c r="AA867" s="13" t="n"/>
      <c r="AB867" s="13" t="n"/>
    </row>
    <row r="868">
      <c r="A868" s="13" t="n"/>
      <c r="B868" s="13" t="n"/>
      <c r="C868" s="12" t="n"/>
      <c r="D868" s="13" t="n"/>
      <c r="E868" s="13" t="n"/>
      <c r="F868" s="13" t="n"/>
      <c r="G868" s="13" t="n"/>
      <c r="H868" s="13" t="n"/>
      <c r="I868" s="13" t="n"/>
      <c r="J868" s="13" t="n"/>
      <c r="K868" s="13" t="n"/>
      <c r="L868" s="13" t="n"/>
      <c r="M868" s="13" t="n"/>
      <c r="N868" s="13" t="n"/>
      <c r="O868" s="13" t="n"/>
      <c r="P868" s="13" t="n"/>
      <c r="Q868" s="13" t="n"/>
      <c r="R868" s="13" t="n"/>
      <c r="S868" s="13" t="n"/>
      <c r="T868" s="13" t="n"/>
      <c r="U868" s="13" t="n"/>
      <c r="V868" s="13" t="n"/>
      <c r="W868" s="13" t="n"/>
      <c r="X868" s="13" t="n"/>
      <c r="Y868" s="13" t="n"/>
      <c r="Z868" s="13" t="n"/>
      <c r="AA868" s="13" t="n"/>
      <c r="AB868" s="13" t="n"/>
    </row>
    <row r="869">
      <c r="A869" s="13" t="n"/>
      <c r="B869" s="13" t="n"/>
      <c r="C869" s="12" t="n"/>
      <c r="D869" s="13" t="n"/>
      <c r="E869" s="13" t="n"/>
      <c r="F869" s="13" t="n"/>
      <c r="G869" s="13" t="n"/>
      <c r="H869" s="13" t="n"/>
      <c r="I869" s="13" t="n"/>
      <c r="J869" s="13" t="n"/>
      <c r="K869" s="13" t="n"/>
      <c r="L869" s="13" t="n"/>
      <c r="M869" s="13" t="n"/>
      <c r="N869" s="13" t="n"/>
      <c r="O869" s="13" t="n"/>
      <c r="P869" s="13" t="n"/>
      <c r="Q869" s="13" t="n"/>
      <c r="R869" s="13" t="n"/>
      <c r="S869" s="13" t="n"/>
      <c r="T869" s="13" t="n"/>
      <c r="U869" s="13" t="n"/>
      <c r="V869" s="13" t="n"/>
      <c r="W869" s="13" t="n"/>
      <c r="X869" s="13" t="n"/>
      <c r="Y869" s="13" t="n"/>
      <c r="Z869" s="13" t="n"/>
      <c r="AA869" s="13" t="n"/>
      <c r="AB869" s="13" t="n"/>
    </row>
    <row r="870">
      <c r="A870" s="13" t="n"/>
      <c r="B870" s="13" t="n"/>
      <c r="C870" s="12" t="n"/>
      <c r="D870" s="13" t="n"/>
      <c r="E870" s="13" t="n"/>
      <c r="F870" s="13" t="n"/>
      <c r="G870" s="13" t="n"/>
      <c r="H870" s="13" t="n"/>
      <c r="I870" s="13" t="n"/>
      <c r="J870" s="13" t="n"/>
      <c r="K870" s="13" t="n"/>
      <c r="L870" s="13" t="n"/>
      <c r="M870" s="13" t="n"/>
      <c r="N870" s="13" t="n"/>
      <c r="O870" s="13" t="n"/>
      <c r="P870" s="13" t="n"/>
      <c r="Q870" s="13" t="n"/>
      <c r="R870" s="13" t="n"/>
      <c r="S870" s="13" t="n"/>
      <c r="T870" s="13" t="n"/>
      <c r="U870" s="13" t="n"/>
      <c r="V870" s="13" t="n"/>
      <c r="W870" s="13" t="n"/>
      <c r="X870" s="13" t="n"/>
      <c r="Y870" s="13" t="n"/>
      <c r="Z870" s="13" t="n"/>
      <c r="AA870" s="13" t="n"/>
      <c r="AB870" s="13" t="n"/>
    </row>
    <row r="871">
      <c r="A871" s="13" t="n"/>
      <c r="B871" s="13" t="n"/>
      <c r="C871" s="12" t="n"/>
      <c r="D871" s="13" t="n"/>
      <c r="E871" s="13" t="n"/>
      <c r="F871" s="13" t="n"/>
      <c r="G871" s="13" t="n"/>
      <c r="H871" s="13" t="n"/>
      <c r="I871" s="13" t="n"/>
      <c r="J871" s="13" t="n"/>
      <c r="K871" s="13" t="n"/>
      <c r="L871" s="13" t="n"/>
      <c r="M871" s="13" t="n"/>
      <c r="N871" s="13" t="n"/>
      <c r="O871" s="13" t="n"/>
      <c r="P871" s="13" t="n"/>
      <c r="Q871" s="13" t="n"/>
      <c r="R871" s="13" t="n"/>
      <c r="S871" s="13" t="n"/>
      <c r="T871" s="13" t="n"/>
      <c r="U871" s="13" t="n"/>
      <c r="V871" s="13" t="n"/>
      <c r="W871" s="13" t="n"/>
      <c r="X871" s="13" t="n"/>
      <c r="Y871" s="13" t="n"/>
      <c r="Z871" s="13" t="n"/>
      <c r="AA871" s="13" t="n"/>
      <c r="AB871" s="13" t="n"/>
    </row>
    <row r="872">
      <c r="A872" s="13" t="n"/>
      <c r="B872" s="13" t="n"/>
      <c r="C872" s="12" t="n"/>
      <c r="D872" s="13" t="n"/>
      <c r="E872" s="13" t="n"/>
      <c r="F872" s="13" t="n"/>
      <c r="G872" s="13" t="n"/>
      <c r="H872" s="13" t="n"/>
      <c r="I872" s="13" t="n"/>
      <c r="J872" s="13" t="n"/>
      <c r="K872" s="13" t="n"/>
      <c r="L872" s="13" t="n"/>
      <c r="M872" s="13" t="n"/>
      <c r="N872" s="13" t="n"/>
      <c r="O872" s="13" t="n"/>
      <c r="P872" s="13" t="n"/>
      <c r="Q872" s="13" t="n"/>
      <c r="R872" s="13" t="n"/>
      <c r="S872" s="13" t="n"/>
      <c r="T872" s="13" t="n"/>
      <c r="U872" s="13" t="n"/>
      <c r="V872" s="13" t="n"/>
      <c r="W872" s="13" t="n"/>
      <c r="X872" s="13" t="n"/>
      <c r="Y872" s="13" t="n"/>
      <c r="Z872" s="13" t="n"/>
      <c r="AA872" s="13" t="n"/>
      <c r="AB872" s="13" t="n"/>
    </row>
    <row r="873">
      <c r="A873" s="13" t="n"/>
      <c r="B873" s="13" t="n"/>
      <c r="C873" s="12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  <c r="O873" s="13" t="n"/>
      <c r="P873" s="13" t="n"/>
      <c r="Q873" s="13" t="n"/>
      <c r="R873" s="13" t="n"/>
      <c r="S873" s="13" t="n"/>
      <c r="T873" s="13" t="n"/>
      <c r="U873" s="13" t="n"/>
      <c r="V873" s="13" t="n"/>
      <c r="W873" s="13" t="n"/>
      <c r="X873" s="13" t="n"/>
      <c r="Y873" s="13" t="n"/>
      <c r="Z873" s="13" t="n"/>
      <c r="AA873" s="13" t="n"/>
      <c r="AB873" s="13" t="n"/>
    </row>
    <row r="874">
      <c r="A874" s="13" t="n"/>
      <c r="B874" s="13" t="n"/>
      <c r="C874" s="12" t="n"/>
      <c r="D874" s="13" t="n"/>
      <c r="E874" s="13" t="n"/>
      <c r="F874" s="13" t="n"/>
      <c r="G874" s="13" t="n"/>
      <c r="H874" s="13" t="n"/>
      <c r="I874" s="13" t="n"/>
      <c r="J874" s="13" t="n"/>
      <c r="K874" s="13" t="n"/>
      <c r="L874" s="13" t="n"/>
      <c r="M874" s="13" t="n"/>
      <c r="N874" s="13" t="n"/>
      <c r="O874" s="13" t="n"/>
      <c r="P874" s="13" t="n"/>
      <c r="Q874" s="13" t="n"/>
      <c r="R874" s="13" t="n"/>
      <c r="S874" s="13" t="n"/>
      <c r="T874" s="13" t="n"/>
      <c r="U874" s="13" t="n"/>
      <c r="V874" s="13" t="n"/>
      <c r="W874" s="13" t="n"/>
      <c r="X874" s="13" t="n"/>
      <c r="Y874" s="13" t="n"/>
      <c r="Z874" s="13" t="n"/>
      <c r="AA874" s="13" t="n"/>
      <c r="AB874" s="13" t="n"/>
    </row>
    <row r="875">
      <c r="A875" s="13" t="n"/>
      <c r="B875" s="13" t="n"/>
      <c r="C875" s="12" t="n"/>
      <c r="D875" s="13" t="n"/>
      <c r="E875" s="13" t="n"/>
      <c r="F875" s="13" t="n"/>
      <c r="G875" s="13" t="n"/>
      <c r="H875" s="13" t="n"/>
      <c r="I875" s="13" t="n"/>
      <c r="J875" s="13" t="n"/>
      <c r="K875" s="13" t="n"/>
      <c r="L875" s="13" t="n"/>
      <c r="M875" s="13" t="n"/>
      <c r="N875" s="13" t="n"/>
      <c r="O875" s="13" t="n"/>
      <c r="P875" s="13" t="n"/>
      <c r="Q875" s="13" t="n"/>
      <c r="R875" s="13" t="n"/>
      <c r="S875" s="13" t="n"/>
      <c r="T875" s="13" t="n"/>
      <c r="U875" s="13" t="n"/>
      <c r="V875" s="13" t="n"/>
      <c r="W875" s="13" t="n"/>
      <c r="X875" s="13" t="n"/>
      <c r="Y875" s="13" t="n"/>
      <c r="Z875" s="13" t="n"/>
      <c r="AA875" s="13" t="n"/>
      <c r="AB875" s="13" t="n"/>
    </row>
    <row r="876">
      <c r="A876" s="13" t="n"/>
      <c r="B876" s="13" t="n"/>
      <c r="C876" s="12" t="n"/>
      <c r="D876" s="13" t="n"/>
      <c r="E876" s="13" t="n"/>
      <c r="F876" s="13" t="n"/>
      <c r="G876" s="13" t="n"/>
      <c r="H876" s="13" t="n"/>
      <c r="I876" s="13" t="n"/>
      <c r="J876" s="13" t="n"/>
      <c r="K876" s="13" t="n"/>
      <c r="L876" s="13" t="n"/>
      <c r="M876" s="13" t="n"/>
      <c r="N876" s="13" t="n"/>
      <c r="O876" s="13" t="n"/>
      <c r="P876" s="13" t="n"/>
      <c r="Q876" s="13" t="n"/>
      <c r="R876" s="13" t="n"/>
      <c r="S876" s="13" t="n"/>
      <c r="T876" s="13" t="n"/>
      <c r="U876" s="13" t="n"/>
      <c r="V876" s="13" t="n"/>
      <c r="W876" s="13" t="n"/>
      <c r="X876" s="13" t="n"/>
      <c r="Y876" s="13" t="n"/>
      <c r="Z876" s="13" t="n"/>
      <c r="AA876" s="13" t="n"/>
      <c r="AB876" s="13" t="n"/>
    </row>
    <row r="877">
      <c r="A877" s="13" t="n"/>
      <c r="B877" s="13" t="n"/>
      <c r="C877" s="12" t="n"/>
      <c r="D877" s="13" t="n"/>
      <c r="E877" s="13" t="n"/>
      <c r="F877" s="13" t="n"/>
      <c r="G877" s="13" t="n"/>
      <c r="H877" s="13" t="n"/>
      <c r="I877" s="13" t="n"/>
      <c r="J877" s="13" t="n"/>
      <c r="K877" s="13" t="n"/>
      <c r="L877" s="13" t="n"/>
      <c r="M877" s="13" t="n"/>
      <c r="N877" s="13" t="n"/>
      <c r="O877" s="13" t="n"/>
      <c r="P877" s="13" t="n"/>
      <c r="Q877" s="13" t="n"/>
      <c r="R877" s="13" t="n"/>
      <c r="S877" s="13" t="n"/>
      <c r="T877" s="13" t="n"/>
      <c r="U877" s="13" t="n"/>
      <c r="V877" s="13" t="n"/>
      <c r="W877" s="13" t="n"/>
      <c r="X877" s="13" t="n"/>
      <c r="Y877" s="13" t="n"/>
      <c r="Z877" s="13" t="n"/>
      <c r="AA877" s="13" t="n"/>
      <c r="AB877" s="13" t="n"/>
    </row>
    <row r="878">
      <c r="A878" s="13" t="n"/>
      <c r="B878" s="13" t="n"/>
      <c r="C878" s="12" t="n"/>
      <c r="D878" s="13" t="n"/>
      <c r="E878" s="13" t="n"/>
      <c r="F878" s="13" t="n"/>
      <c r="G878" s="13" t="n"/>
      <c r="H878" s="13" t="n"/>
      <c r="I878" s="13" t="n"/>
      <c r="J878" s="13" t="n"/>
      <c r="K878" s="13" t="n"/>
      <c r="L878" s="13" t="n"/>
      <c r="M878" s="13" t="n"/>
      <c r="N878" s="13" t="n"/>
      <c r="O878" s="13" t="n"/>
      <c r="P878" s="13" t="n"/>
      <c r="Q878" s="13" t="n"/>
      <c r="R878" s="13" t="n"/>
      <c r="S878" s="13" t="n"/>
      <c r="T878" s="13" t="n"/>
      <c r="U878" s="13" t="n"/>
      <c r="V878" s="13" t="n"/>
      <c r="W878" s="13" t="n"/>
      <c r="X878" s="13" t="n"/>
      <c r="Y878" s="13" t="n"/>
      <c r="Z878" s="13" t="n"/>
      <c r="AA878" s="13" t="n"/>
      <c r="AB878" s="13" t="n"/>
    </row>
    <row r="879">
      <c r="A879" s="13" t="n"/>
      <c r="B879" s="13" t="n"/>
      <c r="C879" s="12" t="n"/>
      <c r="D879" s="13" t="n"/>
      <c r="E879" s="13" t="n"/>
      <c r="F879" s="13" t="n"/>
      <c r="G879" s="13" t="n"/>
      <c r="H879" s="13" t="n"/>
      <c r="I879" s="13" t="n"/>
      <c r="J879" s="13" t="n"/>
      <c r="K879" s="13" t="n"/>
      <c r="L879" s="13" t="n"/>
      <c r="M879" s="13" t="n"/>
      <c r="N879" s="13" t="n"/>
      <c r="O879" s="13" t="n"/>
      <c r="P879" s="13" t="n"/>
      <c r="Q879" s="13" t="n"/>
      <c r="R879" s="13" t="n"/>
      <c r="S879" s="13" t="n"/>
      <c r="T879" s="13" t="n"/>
      <c r="U879" s="13" t="n"/>
      <c r="V879" s="13" t="n"/>
      <c r="W879" s="13" t="n"/>
      <c r="X879" s="13" t="n"/>
      <c r="Y879" s="13" t="n"/>
      <c r="Z879" s="13" t="n"/>
      <c r="AA879" s="13" t="n"/>
      <c r="AB879" s="13" t="n"/>
    </row>
    <row r="880">
      <c r="A880" s="13" t="n"/>
      <c r="B880" s="13" t="n"/>
      <c r="C880" s="12" t="n"/>
      <c r="D880" s="13" t="n"/>
      <c r="E880" s="13" t="n"/>
      <c r="F880" s="13" t="n"/>
      <c r="G880" s="13" t="n"/>
      <c r="H880" s="13" t="n"/>
      <c r="I880" s="13" t="n"/>
      <c r="J880" s="13" t="n"/>
      <c r="K880" s="13" t="n"/>
      <c r="L880" s="13" t="n"/>
      <c r="M880" s="13" t="n"/>
      <c r="N880" s="13" t="n"/>
      <c r="O880" s="13" t="n"/>
      <c r="P880" s="13" t="n"/>
      <c r="Q880" s="13" t="n"/>
      <c r="R880" s="13" t="n"/>
      <c r="S880" s="13" t="n"/>
      <c r="T880" s="13" t="n"/>
      <c r="U880" s="13" t="n"/>
      <c r="V880" s="13" t="n"/>
      <c r="W880" s="13" t="n"/>
      <c r="X880" s="13" t="n"/>
      <c r="Y880" s="13" t="n"/>
      <c r="Z880" s="13" t="n"/>
      <c r="AA880" s="13" t="n"/>
      <c r="AB880" s="13" t="n"/>
    </row>
    <row r="881">
      <c r="A881" s="13" t="n"/>
      <c r="B881" s="13" t="n"/>
      <c r="C881" s="12" t="n"/>
      <c r="D881" s="13" t="n"/>
      <c r="E881" s="13" t="n"/>
      <c r="F881" s="13" t="n"/>
      <c r="G881" s="13" t="n"/>
      <c r="H881" s="13" t="n"/>
      <c r="I881" s="13" t="n"/>
      <c r="J881" s="13" t="n"/>
      <c r="K881" s="13" t="n"/>
      <c r="L881" s="13" t="n"/>
      <c r="M881" s="13" t="n"/>
      <c r="N881" s="13" t="n"/>
      <c r="O881" s="13" t="n"/>
      <c r="P881" s="13" t="n"/>
      <c r="Q881" s="13" t="n"/>
      <c r="R881" s="13" t="n"/>
      <c r="S881" s="13" t="n"/>
      <c r="T881" s="13" t="n"/>
      <c r="U881" s="13" t="n"/>
      <c r="V881" s="13" t="n"/>
      <c r="W881" s="13" t="n"/>
      <c r="X881" s="13" t="n"/>
      <c r="Y881" s="13" t="n"/>
      <c r="Z881" s="13" t="n"/>
      <c r="AA881" s="13" t="n"/>
      <c r="AB881" s="13" t="n"/>
    </row>
    <row r="882">
      <c r="A882" s="13" t="n"/>
      <c r="B882" s="13" t="n"/>
      <c r="C882" s="12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  <c r="O882" s="13" t="n"/>
      <c r="P882" s="13" t="n"/>
      <c r="Q882" s="13" t="n"/>
      <c r="R882" s="13" t="n"/>
      <c r="S882" s="13" t="n"/>
      <c r="T882" s="13" t="n"/>
      <c r="U882" s="13" t="n"/>
      <c r="V882" s="13" t="n"/>
      <c r="W882" s="13" t="n"/>
      <c r="X882" s="13" t="n"/>
      <c r="Y882" s="13" t="n"/>
      <c r="Z882" s="13" t="n"/>
      <c r="AA882" s="13" t="n"/>
      <c r="AB882" s="13" t="n"/>
    </row>
    <row r="883">
      <c r="A883" s="13" t="n"/>
      <c r="B883" s="13" t="n"/>
      <c r="C883" s="12" t="n"/>
      <c r="D883" s="13" t="n"/>
      <c r="E883" s="13" t="n"/>
      <c r="F883" s="13" t="n"/>
      <c r="G883" s="13" t="n"/>
      <c r="H883" s="13" t="n"/>
      <c r="I883" s="13" t="n"/>
      <c r="J883" s="13" t="n"/>
      <c r="K883" s="13" t="n"/>
      <c r="L883" s="13" t="n"/>
      <c r="M883" s="13" t="n"/>
      <c r="N883" s="13" t="n"/>
      <c r="O883" s="13" t="n"/>
      <c r="P883" s="13" t="n"/>
      <c r="Q883" s="13" t="n"/>
      <c r="R883" s="13" t="n"/>
      <c r="S883" s="13" t="n"/>
      <c r="T883" s="13" t="n"/>
      <c r="U883" s="13" t="n"/>
      <c r="V883" s="13" t="n"/>
      <c r="W883" s="13" t="n"/>
      <c r="X883" s="13" t="n"/>
      <c r="Y883" s="13" t="n"/>
      <c r="Z883" s="13" t="n"/>
      <c r="AA883" s="13" t="n"/>
      <c r="AB883" s="13" t="n"/>
    </row>
    <row r="884">
      <c r="A884" s="13" t="n"/>
      <c r="B884" s="13" t="n"/>
      <c r="C884" s="12" t="n"/>
      <c r="D884" s="13" t="n"/>
      <c r="E884" s="13" t="n"/>
      <c r="F884" s="13" t="n"/>
      <c r="G884" s="13" t="n"/>
      <c r="H884" s="13" t="n"/>
      <c r="I884" s="13" t="n"/>
      <c r="J884" s="13" t="n"/>
      <c r="K884" s="13" t="n"/>
      <c r="L884" s="13" t="n"/>
      <c r="M884" s="13" t="n"/>
      <c r="N884" s="13" t="n"/>
      <c r="O884" s="13" t="n"/>
      <c r="P884" s="13" t="n"/>
      <c r="Q884" s="13" t="n"/>
      <c r="R884" s="13" t="n"/>
      <c r="S884" s="13" t="n"/>
      <c r="T884" s="13" t="n"/>
      <c r="U884" s="13" t="n"/>
      <c r="V884" s="13" t="n"/>
      <c r="W884" s="13" t="n"/>
      <c r="X884" s="13" t="n"/>
      <c r="Y884" s="13" t="n"/>
      <c r="Z884" s="13" t="n"/>
      <c r="AA884" s="13" t="n"/>
      <c r="AB884" s="13" t="n"/>
    </row>
    <row r="885">
      <c r="A885" s="13" t="n"/>
      <c r="B885" s="13" t="n"/>
      <c r="C885" s="12" t="n"/>
      <c r="D885" s="13" t="n"/>
      <c r="E885" s="13" t="n"/>
      <c r="F885" s="13" t="n"/>
      <c r="G885" s="13" t="n"/>
      <c r="H885" s="13" t="n"/>
      <c r="I885" s="13" t="n"/>
      <c r="J885" s="13" t="n"/>
      <c r="K885" s="13" t="n"/>
      <c r="L885" s="13" t="n"/>
      <c r="M885" s="13" t="n"/>
      <c r="N885" s="13" t="n"/>
      <c r="O885" s="13" t="n"/>
      <c r="P885" s="13" t="n"/>
      <c r="Q885" s="13" t="n"/>
      <c r="R885" s="13" t="n"/>
      <c r="S885" s="13" t="n"/>
      <c r="T885" s="13" t="n"/>
      <c r="U885" s="13" t="n"/>
      <c r="V885" s="13" t="n"/>
      <c r="W885" s="13" t="n"/>
      <c r="X885" s="13" t="n"/>
      <c r="Y885" s="13" t="n"/>
      <c r="Z885" s="13" t="n"/>
      <c r="AA885" s="13" t="n"/>
      <c r="AB885" s="13" t="n"/>
    </row>
    <row r="886">
      <c r="A886" s="13" t="n"/>
      <c r="B886" s="13" t="n"/>
      <c r="C886" s="12" t="n"/>
      <c r="D886" s="13" t="n"/>
      <c r="E886" s="13" t="n"/>
      <c r="F886" s="13" t="n"/>
      <c r="G886" s="13" t="n"/>
      <c r="H886" s="13" t="n"/>
      <c r="I886" s="13" t="n"/>
      <c r="J886" s="13" t="n"/>
      <c r="K886" s="13" t="n"/>
      <c r="L886" s="13" t="n"/>
      <c r="M886" s="13" t="n"/>
      <c r="N886" s="13" t="n"/>
      <c r="O886" s="13" t="n"/>
      <c r="P886" s="13" t="n"/>
      <c r="Q886" s="13" t="n"/>
      <c r="R886" s="13" t="n"/>
      <c r="S886" s="13" t="n"/>
      <c r="T886" s="13" t="n"/>
      <c r="U886" s="13" t="n"/>
      <c r="V886" s="13" t="n"/>
      <c r="W886" s="13" t="n"/>
      <c r="X886" s="13" t="n"/>
      <c r="Y886" s="13" t="n"/>
      <c r="Z886" s="13" t="n"/>
      <c r="AA886" s="13" t="n"/>
      <c r="AB886" s="13" t="n"/>
    </row>
    <row r="887">
      <c r="A887" s="13" t="n"/>
      <c r="B887" s="13" t="n"/>
      <c r="C887" s="12" t="n"/>
      <c r="D887" s="13" t="n"/>
      <c r="E887" s="13" t="n"/>
      <c r="F887" s="13" t="n"/>
      <c r="G887" s="13" t="n"/>
      <c r="H887" s="13" t="n"/>
      <c r="I887" s="13" t="n"/>
      <c r="J887" s="13" t="n"/>
      <c r="K887" s="13" t="n"/>
      <c r="L887" s="13" t="n"/>
      <c r="M887" s="13" t="n"/>
      <c r="N887" s="13" t="n"/>
      <c r="O887" s="13" t="n"/>
      <c r="P887" s="13" t="n"/>
      <c r="Q887" s="13" t="n"/>
      <c r="R887" s="13" t="n"/>
      <c r="S887" s="13" t="n"/>
      <c r="T887" s="13" t="n"/>
      <c r="U887" s="13" t="n"/>
      <c r="V887" s="13" t="n"/>
      <c r="W887" s="13" t="n"/>
      <c r="X887" s="13" t="n"/>
      <c r="Y887" s="13" t="n"/>
      <c r="Z887" s="13" t="n"/>
      <c r="AA887" s="13" t="n"/>
      <c r="AB887" s="13" t="n"/>
    </row>
    <row r="888">
      <c r="A888" s="13" t="n"/>
      <c r="B888" s="13" t="n"/>
      <c r="C888" s="12" t="n"/>
      <c r="D888" s="13" t="n"/>
      <c r="E888" s="13" t="n"/>
      <c r="F888" s="13" t="n"/>
      <c r="G888" s="13" t="n"/>
      <c r="H888" s="13" t="n"/>
      <c r="I888" s="13" t="n"/>
      <c r="J888" s="13" t="n"/>
      <c r="K888" s="13" t="n"/>
      <c r="L888" s="13" t="n"/>
      <c r="M888" s="13" t="n"/>
      <c r="N888" s="13" t="n"/>
      <c r="O888" s="13" t="n"/>
      <c r="P888" s="13" t="n"/>
      <c r="Q888" s="13" t="n"/>
      <c r="R888" s="13" t="n"/>
      <c r="S888" s="13" t="n"/>
      <c r="T888" s="13" t="n"/>
      <c r="U888" s="13" t="n"/>
      <c r="V888" s="13" t="n"/>
      <c r="W888" s="13" t="n"/>
      <c r="X888" s="13" t="n"/>
      <c r="Y888" s="13" t="n"/>
      <c r="Z888" s="13" t="n"/>
      <c r="AA888" s="13" t="n"/>
      <c r="AB888" s="13" t="n"/>
    </row>
    <row r="889">
      <c r="A889" s="13" t="n"/>
      <c r="B889" s="13" t="n"/>
      <c r="C889" s="12" t="n"/>
      <c r="D889" s="13" t="n"/>
      <c r="E889" s="13" t="n"/>
      <c r="F889" s="13" t="n"/>
      <c r="G889" s="13" t="n"/>
      <c r="H889" s="13" t="n"/>
      <c r="I889" s="13" t="n"/>
      <c r="J889" s="13" t="n"/>
      <c r="K889" s="13" t="n"/>
      <c r="L889" s="13" t="n"/>
      <c r="M889" s="13" t="n"/>
      <c r="N889" s="13" t="n"/>
      <c r="O889" s="13" t="n"/>
      <c r="P889" s="13" t="n"/>
      <c r="Q889" s="13" t="n"/>
      <c r="R889" s="13" t="n"/>
      <c r="S889" s="13" t="n"/>
      <c r="T889" s="13" t="n"/>
      <c r="U889" s="13" t="n"/>
      <c r="V889" s="13" t="n"/>
      <c r="W889" s="13" t="n"/>
      <c r="X889" s="13" t="n"/>
      <c r="Y889" s="13" t="n"/>
      <c r="Z889" s="13" t="n"/>
      <c r="AA889" s="13" t="n"/>
      <c r="AB889" s="13" t="n"/>
    </row>
    <row r="890">
      <c r="A890" s="13" t="n"/>
      <c r="B890" s="13" t="n"/>
      <c r="C890" s="12" t="n"/>
      <c r="D890" s="13" t="n"/>
      <c r="E890" s="13" t="n"/>
      <c r="F890" s="13" t="n"/>
      <c r="G890" s="13" t="n"/>
      <c r="H890" s="13" t="n"/>
      <c r="I890" s="13" t="n"/>
      <c r="J890" s="13" t="n"/>
      <c r="K890" s="13" t="n"/>
      <c r="L890" s="13" t="n"/>
      <c r="M890" s="13" t="n"/>
      <c r="N890" s="13" t="n"/>
      <c r="O890" s="13" t="n"/>
      <c r="P890" s="13" t="n"/>
      <c r="Q890" s="13" t="n"/>
      <c r="R890" s="13" t="n"/>
      <c r="S890" s="13" t="n"/>
      <c r="T890" s="13" t="n"/>
      <c r="U890" s="13" t="n"/>
      <c r="V890" s="13" t="n"/>
      <c r="W890" s="13" t="n"/>
      <c r="X890" s="13" t="n"/>
      <c r="Y890" s="13" t="n"/>
      <c r="Z890" s="13" t="n"/>
      <c r="AA890" s="13" t="n"/>
      <c r="AB890" s="13" t="n"/>
    </row>
    <row r="891">
      <c r="A891" s="13" t="n"/>
      <c r="B891" s="13" t="n"/>
      <c r="C891" s="12" t="n"/>
      <c r="D891" s="13" t="n"/>
      <c r="E891" s="13" t="n"/>
      <c r="F891" s="13" t="n"/>
      <c r="G891" s="13" t="n"/>
      <c r="H891" s="13" t="n"/>
      <c r="I891" s="13" t="n"/>
      <c r="J891" s="13" t="n"/>
      <c r="K891" s="13" t="n"/>
      <c r="L891" s="13" t="n"/>
      <c r="M891" s="13" t="n"/>
      <c r="N891" s="13" t="n"/>
      <c r="O891" s="13" t="n"/>
      <c r="P891" s="13" t="n"/>
      <c r="Q891" s="13" t="n"/>
      <c r="R891" s="13" t="n"/>
      <c r="S891" s="13" t="n"/>
      <c r="T891" s="13" t="n"/>
      <c r="U891" s="13" t="n"/>
      <c r="V891" s="13" t="n"/>
      <c r="W891" s="13" t="n"/>
      <c r="X891" s="13" t="n"/>
      <c r="Y891" s="13" t="n"/>
      <c r="Z891" s="13" t="n"/>
      <c r="AA891" s="13" t="n"/>
      <c r="AB891" s="13" t="n"/>
    </row>
    <row r="892">
      <c r="A892" s="13" t="n"/>
      <c r="B892" s="13" t="n"/>
      <c r="C892" s="12" t="n"/>
      <c r="D892" s="13" t="n"/>
      <c r="E892" s="13" t="n"/>
      <c r="F892" s="13" t="n"/>
      <c r="G892" s="13" t="n"/>
      <c r="H892" s="13" t="n"/>
      <c r="I892" s="13" t="n"/>
      <c r="J892" s="13" t="n"/>
      <c r="K892" s="13" t="n"/>
      <c r="L892" s="13" t="n"/>
      <c r="M892" s="13" t="n"/>
      <c r="N892" s="13" t="n"/>
      <c r="O892" s="13" t="n"/>
      <c r="P892" s="13" t="n"/>
      <c r="Q892" s="13" t="n"/>
      <c r="R892" s="13" t="n"/>
      <c r="S892" s="13" t="n"/>
      <c r="T892" s="13" t="n"/>
      <c r="U892" s="13" t="n"/>
      <c r="V892" s="13" t="n"/>
      <c r="W892" s="13" t="n"/>
      <c r="X892" s="13" t="n"/>
      <c r="Y892" s="13" t="n"/>
      <c r="Z892" s="13" t="n"/>
      <c r="AA892" s="13" t="n"/>
      <c r="AB892" s="13" t="n"/>
    </row>
    <row r="893">
      <c r="A893" s="13" t="n"/>
      <c r="B893" s="13" t="n"/>
      <c r="C893" s="12" t="n"/>
      <c r="D893" s="13" t="n"/>
      <c r="E893" s="13" t="n"/>
      <c r="F893" s="13" t="n"/>
      <c r="G893" s="13" t="n"/>
      <c r="H893" s="13" t="n"/>
      <c r="I893" s="13" t="n"/>
      <c r="J893" s="13" t="n"/>
      <c r="K893" s="13" t="n"/>
      <c r="L893" s="13" t="n"/>
      <c r="M893" s="13" t="n"/>
      <c r="N893" s="13" t="n"/>
      <c r="O893" s="13" t="n"/>
      <c r="P893" s="13" t="n"/>
      <c r="Q893" s="13" t="n"/>
      <c r="R893" s="13" t="n"/>
      <c r="S893" s="13" t="n"/>
      <c r="T893" s="13" t="n"/>
      <c r="U893" s="13" t="n"/>
      <c r="V893" s="13" t="n"/>
      <c r="W893" s="13" t="n"/>
      <c r="X893" s="13" t="n"/>
      <c r="Y893" s="13" t="n"/>
      <c r="Z893" s="13" t="n"/>
      <c r="AA893" s="13" t="n"/>
      <c r="AB893" s="13" t="n"/>
    </row>
    <row r="894">
      <c r="A894" s="13" t="n"/>
      <c r="B894" s="13" t="n"/>
      <c r="C894" s="12" t="n"/>
      <c r="D894" s="13" t="n"/>
      <c r="E894" s="13" t="n"/>
      <c r="F894" s="13" t="n"/>
      <c r="G894" s="13" t="n"/>
      <c r="H894" s="13" t="n"/>
      <c r="I894" s="13" t="n"/>
      <c r="J894" s="13" t="n"/>
      <c r="K894" s="13" t="n"/>
      <c r="L894" s="13" t="n"/>
      <c r="M894" s="13" t="n"/>
      <c r="N894" s="13" t="n"/>
      <c r="O894" s="13" t="n"/>
      <c r="P894" s="13" t="n"/>
      <c r="Q894" s="13" t="n"/>
      <c r="R894" s="13" t="n"/>
      <c r="S894" s="13" t="n"/>
      <c r="T894" s="13" t="n"/>
      <c r="U894" s="13" t="n"/>
      <c r="V894" s="13" t="n"/>
      <c r="W894" s="13" t="n"/>
      <c r="X894" s="13" t="n"/>
      <c r="Y894" s="13" t="n"/>
      <c r="Z894" s="13" t="n"/>
      <c r="AA894" s="13" t="n"/>
      <c r="AB894" s="13" t="n"/>
    </row>
    <row r="895">
      <c r="A895" s="13" t="n"/>
      <c r="B895" s="13" t="n"/>
      <c r="C895" s="12" t="n"/>
      <c r="D895" s="13" t="n"/>
      <c r="E895" s="13" t="n"/>
      <c r="F895" s="13" t="n"/>
      <c r="G895" s="13" t="n"/>
      <c r="H895" s="13" t="n"/>
      <c r="I895" s="13" t="n"/>
      <c r="J895" s="13" t="n"/>
      <c r="K895" s="13" t="n"/>
      <c r="L895" s="13" t="n"/>
      <c r="M895" s="13" t="n"/>
      <c r="N895" s="13" t="n"/>
      <c r="O895" s="13" t="n"/>
      <c r="P895" s="13" t="n"/>
      <c r="Q895" s="13" t="n"/>
      <c r="R895" s="13" t="n"/>
      <c r="S895" s="13" t="n"/>
      <c r="T895" s="13" t="n"/>
      <c r="U895" s="13" t="n"/>
      <c r="V895" s="13" t="n"/>
      <c r="W895" s="13" t="n"/>
      <c r="X895" s="13" t="n"/>
      <c r="Y895" s="13" t="n"/>
      <c r="Z895" s="13" t="n"/>
      <c r="AA895" s="13" t="n"/>
      <c r="AB895" s="13" t="n"/>
    </row>
    <row r="896">
      <c r="A896" s="13" t="n"/>
      <c r="B896" s="13" t="n"/>
      <c r="C896" s="12" t="n"/>
      <c r="D896" s="13" t="n"/>
      <c r="E896" s="13" t="n"/>
      <c r="F896" s="13" t="n"/>
      <c r="G896" s="13" t="n"/>
      <c r="H896" s="13" t="n"/>
      <c r="I896" s="13" t="n"/>
      <c r="J896" s="13" t="n"/>
      <c r="K896" s="13" t="n"/>
      <c r="L896" s="13" t="n"/>
      <c r="M896" s="13" t="n"/>
      <c r="N896" s="13" t="n"/>
      <c r="O896" s="13" t="n"/>
      <c r="P896" s="13" t="n"/>
      <c r="Q896" s="13" t="n"/>
      <c r="R896" s="13" t="n"/>
      <c r="S896" s="13" t="n"/>
      <c r="T896" s="13" t="n"/>
      <c r="U896" s="13" t="n"/>
      <c r="V896" s="13" t="n"/>
      <c r="W896" s="13" t="n"/>
      <c r="X896" s="13" t="n"/>
      <c r="Y896" s="13" t="n"/>
      <c r="Z896" s="13" t="n"/>
      <c r="AA896" s="13" t="n"/>
      <c r="AB896" s="13" t="n"/>
    </row>
    <row r="897">
      <c r="A897" s="13" t="n"/>
      <c r="B897" s="13" t="n"/>
      <c r="C897" s="12" t="n"/>
      <c r="D897" s="13" t="n"/>
      <c r="E897" s="13" t="n"/>
      <c r="F897" s="13" t="n"/>
      <c r="G897" s="13" t="n"/>
      <c r="H897" s="13" t="n"/>
      <c r="I897" s="13" t="n"/>
      <c r="J897" s="13" t="n"/>
      <c r="K897" s="13" t="n"/>
      <c r="L897" s="13" t="n"/>
      <c r="M897" s="13" t="n"/>
      <c r="N897" s="13" t="n"/>
      <c r="O897" s="13" t="n"/>
      <c r="P897" s="13" t="n"/>
      <c r="Q897" s="13" t="n"/>
      <c r="R897" s="13" t="n"/>
      <c r="S897" s="13" t="n"/>
      <c r="T897" s="13" t="n"/>
      <c r="U897" s="13" t="n"/>
      <c r="V897" s="13" t="n"/>
      <c r="W897" s="13" t="n"/>
      <c r="X897" s="13" t="n"/>
      <c r="Y897" s="13" t="n"/>
      <c r="Z897" s="13" t="n"/>
      <c r="AA897" s="13" t="n"/>
      <c r="AB897" s="13" t="n"/>
    </row>
    <row r="898">
      <c r="A898" s="13" t="n"/>
      <c r="B898" s="13" t="n"/>
      <c r="C898" s="12" t="n"/>
      <c r="D898" s="13" t="n"/>
      <c r="E898" s="13" t="n"/>
      <c r="F898" s="13" t="n"/>
      <c r="G898" s="13" t="n"/>
      <c r="H898" s="13" t="n"/>
      <c r="I898" s="13" t="n"/>
      <c r="J898" s="13" t="n"/>
      <c r="K898" s="13" t="n"/>
      <c r="L898" s="13" t="n"/>
      <c r="M898" s="13" t="n"/>
      <c r="N898" s="13" t="n"/>
      <c r="O898" s="13" t="n"/>
      <c r="P898" s="13" t="n"/>
      <c r="Q898" s="13" t="n"/>
      <c r="R898" s="13" t="n"/>
      <c r="S898" s="13" t="n"/>
      <c r="T898" s="13" t="n"/>
      <c r="U898" s="13" t="n"/>
      <c r="V898" s="13" t="n"/>
      <c r="W898" s="13" t="n"/>
      <c r="X898" s="13" t="n"/>
      <c r="Y898" s="13" t="n"/>
      <c r="Z898" s="13" t="n"/>
      <c r="AA898" s="13" t="n"/>
      <c r="AB898" s="13" t="n"/>
    </row>
    <row r="899">
      <c r="A899" s="13" t="n"/>
      <c r="B899" s="13" t="n"/>
      <c r="C899" s="12" t="n"/>
      <c r="D899" s="13" t="n"/>
      <c r="E899" s="13" t="n"/>
      <c r="F899" s="13" t="n"/>
      <c r="G899" s="13" t="n"/>
      <c r="H899" s="13" t="n"/>
      <c r="I899" s="13" t="n"/>
      <c r="J899" s="13" t="n"/>
      <c r="K899" s="13" t="n"/>
      <c r="L899" s="13" t="n"/>
      <c r="M899" s="13" t="n"/>
      <c r="N899" s="13" t="n"/>
      <c r="O899" s="13" t="n"/>
      <c r="P899" s="13" t="n"/>
      <c r="Q899" s="13" t="n"/>
      <c r="R899" s="13" t="n"/>
      <c r="S899" s="13" t="n"/>
      <c r="T899" s="13" t="n"/>
      <c r="U899" s="13" t="n"/>
      <c r="V899" s="13" t="n"/>
      <c r="W899" s="13" t="n"/>
      <c r="X899" s="13" t="n"/>
      <c r="Y899" s="13" t="n"/>
      <c r="Z899" s="13" t="n"/>
      <c r="AA899" s="13" t="n"/>
      <c r="AB899" s="13" t="n"/>
    </row>
    <row r="900">
      <c r="A900" s="13" t="n"/>
      <c r="B900" s="13" t="n"/>
      <c r="C900" s="12" t="n"/>
      <c r="D900" s="13" t="n"/>
      <c r="E900" s="13" t="n"/>
      <c r="F900" s="13" t="n"/>
      <c r="G900" s="13" t="n"/>
      <c r="H900" s="13" t="n"/>
      <c r="I900" s="13" t="n"/>
      <c r="J900" s="13" t="n"/>
      <c r="K900" s="13" t="n"/>
      <c r="L900" s="13" t="n"/>
      <c r="M900" s="13" t="n"/>
      <c r="N900" s="13" t="n"/>
      <c r="O900" s="13" t="n"/>
      <c r="P900" s="13" t="n"/>
      <c r="Q900" s="13" t="n"/>
      <c r="R900" s="13" t="n"/>
      <c r="S900" s="13" t="n"/>
      <c r="T900" s="13" t="n"/>
      <c r="U900" s="13" t="n"/>
      <c r="V900" s="13" t="n"/>
      <c r="W900" s="13" t="n"/>
      <c r="X900" s="13" t="n"/>
      <c r="Y900" s="13" t="n"/>
      <c r="Z900" s="13" t="n"/>
      <c r="AA900" s="13" t="n"/>
      <c r="AB900" s="13" t="n"/>
    </row>
    <row r="901">
      <c r="A901" s="13" t="n"/>
      <c r="B901" s="13" t="n"/>
      <c r="C901" s="12" t="n"/>
      <c r="D901" s="13" t="n"/>
      <c r="E901" s="13" t="n"/>
      <c r="F901" s="13" t="n"/>
      <c r="G901" s="13" t="n"/>
      <c r="H901" s="13" t="n"/>
      <c r="I901" s="13" t="n"/>
      <c r="J901" s="13" t="n"/>
      <c r="K901" s="13" t="n"/>
      <c r="L901" s="13" t="n"/>
      <c r="M901" s="13" t="n"/>
      <c r="N901" s="13" t="n"/>
      <c r="O901" s="13" t="n"/>
      <c r="P901" s="13" t="n"/>
      <c r="Q901" s="13" t="n"/>
      <c r="R901" s="13" t="n"/>
      <c r="S901" s="13" t="n"/>
      <c r="T901" s="13" t="n"/>
      <c r="U901" s="13" t="n"/>
      <c r="V901" s="13" t="n"/>
      <c r="W901" s="13" t="n"/>
      <c r="X901" s="13" t="n"/>
      <c r="Y901" s="13" t="n"/>
      <c r="Z901" s="13" t="n"/>
      <c r="AA901" s="13" t="n"/>
      <c r="AB901" s="13" t="n"/>
    </row>
    <row r="902">
      <c r="A902" s="13" t="n"/>
      <c r="B902" s="13" t="n"/>
      <c r="C902" s="12" t="n"/>
      <c r="D902" s="13" t="n"/>
      <c r="E902" s="13" t="n"/>
      <c r="F902" s="13" t="n"/>
      <c r="G902" s="13" t="n"/>
      <c r="H902" s="13" t="n"/>
      <c r="I902" s="13" t="n"/>
      <c r="J902" s="13" t="n"/>
      <c r="K902" s="13" t="n"/>
      <c r="L902" s="13" t="n"/>
      <c r="M902" s="13" t="n"/>
      <c r="N902" s="13" t="n"/>
      <c r="O902" s="13" t="n"/>
      <c r="P902" s="13" t="n"/>
      <c r="Q902" s="13" t="n"/>
      <c r="R902" s="13" t="n"/>
      <c r="S902" s="13" t="n"/>
      <c r="T902" s="13" t="n"/>
      <c r="U902" s="13" t="n"/>
      <c r="V902" s="13" t="n"/>
      <c r="W902" s="13" t="n"/>
      <c r="X902" s="13" t="n"/>
      <c r="Y902" s="13" t="n"/>
      <c r="Z902" s="13" t="n"/>
      <c r="AA902" s="13" t="n"/>
      <c r="AB902" s="13" t="n"/>
    </row>
    <row r="903">
      <c r="A903" s="13" t="n"/>
      <c r="B903" s="13" t="n"/>
      <c r="C903" s="12" t="n"/>
      <c r="D903" s="13" t="n"/>
      <c r="E903" s="13" t="n"/>
      <c r="F903" s="13" t="n"/>
      <c r="G903" s="13" t="n"/>
      <c r="H903" s="13" t="n"/>
      <c r="I903" s="13" t="n"/>
      <c r="J903" s="13" t="n"/>
      <c r="K903" s="13" t="n"/>
      <c r="L903" s="13" t="n"/>
      <c r="M903" s="13" t="n"/>
      <c r="N903" s="13" t="n"/>
      <c r="O903" s="13" t="n"/>
      <c r="P903" s="13" t="n"/>
      <c r="Q903" s="13" t="n"/>
      <c r="R903" s="13" t="n"/>
      <c r="S903" s="13" t="n"/>
      <c r="T903" s="13" t="n"/>
      <c r="U903" s="13" t="n"/>
      <c r="V903" s="13" t="n"/>
      <c r="W903" s="13" t="n"/>
      <c r="X903" s="13" t="n"/>
      <c r="Y903" s="13" t="n"/>
      <c r="Z903" s="13" t="n"/>
      <c r="AA903" s="13" t="n"/>
      <c r="AB903" s="13" t="n"/>
    </row>
    <row r="904">
      <c r="A904" s="13" t="n"/>
      <c r="B904" s="13" t="n"/>
      <c r="C904" s="12" t="n"/>
      <c r="D904" s="13" t="n"/>
      <c r="E904" s="13" t="n"/>
      <c r="F904" s="13" t="n"/>
      <c r="G904" s="13" t="n"/>
      <c r="H904" s="13" t="n"/>
      <c r="I904" s="13" t="n"/>
      <c r="J904" s="13" t="n"/>
      <c r="K904" s="13" t="n"/>
      <c r="L904" s="13" t="n"/>
      <c r="M904" s="13" t="n"/>
      <c r="N904" s="13" t="n"/>
      <c r="O904" s="13" t="n"/>
      <c r="P904" s="13" t="n"/>
      <c r="Q904" s="13" t="n"/>
      <c r="R904" s="13" t="n"/>
      <c r="S904" s="13" t="n"/>
      <c r="T904" s="13" t="n"/>
      <c r="U904" s="13" t="n"/>
      <c r="V904" s="13" t="n"/>
      <c r="W904" s="13" t="n"/>
      <c r="X904" s="13" t="n"/>
      <c r="Y904" s="13" t="n"/>
      <c r="Z904" s="13" t="n"/>
      <c r="AA904" s="13" t="n"/>
      <c r="AB904" s="13" t="n"/>
    </row>
    <row r="905">
      <c r="A905" s="13" t="n"/>
      <c r="B905" s="13" t="n"/>
      <c r="C905" s="12" t="n"/>
      <c r="D905" s="13" t="n"/>
      <c r="E905" s="13" t="n"/>
      <c r="F905" s="13" t="n"/>
      <c r="G905" s="13" t="n"/>
      <c r="H905" s="13" t="n"/>
      <c r="I905" s="13" t="n"/>
      <c r="J905" s="13" t="n"/>
      <c r="K905" s="13" t="n"/>
      <c r="L905" s="13" t="n"/>
      <c r="M905" s="13" t="n"/>
      <c r="N905" s="13" t="n"/>
      <c r="O905" s="13" t="n"/>
      <c r="P905" s="13" t="n"/>
      <c r="Q905" s="13" t="n"/>
      <c r="R905" s="13" t="n"/>
      <c r="S905" s="13" t="n"/>
      <c r="T905" s="13" t="n"/>
      <c r="U905" s="13" t="n"/>
      <c r="V905" s="13" t="n"/>
      <c r="W905" s="13" t="n"/>
      <c r="X905" s="13" t="n"/>
      <c r="Y905" s="13" t="n"/>
      <c r="Z905" s="13" t="n"/>
      <c r="AA905" s="13" t="n"/>
      <c r="AB905" s="13" t="n"/>
    </row>
    <row r="906">
      <c r="A906" s="13" t="n"/>
      <c r="B906" s="13" t="n"/>
      <c r="C906" s="12" t="n"/>
      <c r="D906" s="13" t="n"/>
      <c r="E906" s="13" t="n"/>
      <c r="F906" s="13" t="n"/>
      <c r="G906" s="13" t="n"/>
      <c r="H906" s="13" t="n"/>
      <c r="I906" s="13" t="n"/>
      <c r="J906" s="13" t="n"/>
      <c r="K906" s="13" t="n"/>
      <c r="L906" s="13" t="n"/>
      <c r="M906" s="13" t="n"/>
      <c r="N906" s="13" t="n"/>
      <c r="O906" s="13" t="n"/>
      <c r="P906" s="13" t="n"/>
      <c r="Q906" s="13" t="n"/>
      <c r="R906" s="13" t="n"/>
      <c r="S906" s="13" t="n"/>
      <c r="T906" s="13" t="n"/>
      <c r="U906" s="13" t="n"/>
      <c r="V906" s="13" t="n"/>
      <c r="W906" s="13" t="n"/>
      <c r="X906" s="13" t="n"/>
      <c r="Y906" s="13" t="n"/>
      <c r="Z906" s="13" t="n"/>
      <c r="AA906" s="13" t="n"/>
      <c r="AB906" s="13" t="n"/>
    </row>
    <row r="907">
      <c r="A907" s="13" t="n"/>
      <c r="B907" s="13" t="n"/>
      <c r="C907" s="12" t="n"/>
      <c r="D907" s="13" t="n"/>
      <c r="E907" s="13" t="n"/>
      <c r="F907" s="13" t="n"/>
      <c r="G907" s="13" t="n"/>
      <c r="H907" s="13" t="n"/>
      <c r="I907" s="13" t="n"/>
      <c r="J907" s="13" t="n"/>
      <c r="K907" s="13" t="n"/>
      <c r="L907" s="13" t="n"/>
      <c r="M907" s="13" t="n"/>
      <c r="N907" s="13" t="n"/>
      <c r="O907" s="13" t="n"/>
      <c r="P907" s="13" t="n"/>
      <c r="Q907" s="13" t="n"/>
      <c r="R907" s="13" t="n"/>
      <c r="S907" s="13" t="n"/>
      <c r="T907" s="13" t="n"/>
      <c r="U907" s="13" t="n"/>
      <c r="V907" s="13" t="n"/>
      <c r="W907" s="13" t="n"/>
      <c r="X907" s="13" t="n"/>
      <c r="Y907" s="13" t="n"/>
      <c r="Z907" s="13" t="n"/>
      <c r="AA907" s="13" t="n"/>
      <c r="AB907" s="13" t="n"/>
    </row>
    <row r="908">
      <c r="A908" s="13" t="n"/>
      <c r="B908" s="13" t="n"/>
      <c r="C908" s="12" t="n"/>
      <c r="D908" s="13" t="n"/>
      <c r="E908" s="13" t="n"/>
      <c r="F908" s="13" t="n"/>
      <c r="G908" s="13" t="n"/>
      <c r="H908" s="13" t="n"/>
      <c r="I908" s="13" t="n"/>
      <c r="J908" s="13" t="n"/>
      <c r="K908" s="13" t="n"/>
      <c r="L908" s="13" t="n"/>
      <c r="M908" s="13" t="n"/>
      <c r="N908" s="13" t="n"/>
      <c r="O908" s="13" t="n"/>
      <c r="P908" s="13" t="n"/>
      <c r="Q908" s="13" t="n"/>
      <c r="R908" s="13" t="n"/>
      <c r="S908" s="13" t="n"/>
      <c r="T908" s="13" t="n"/>
      <c r="U908" s="13" t="n"/>
      <c r="V908" s="13" t="n"/>
      <c r="W908" s="13" t="n"/>
      <c r="X908" s="13" t="n"/>
      <c r="Y908" s="13" t="n"/>
      <c r="Z908" s="13" t="n"/>
      <c r="AA908" s="13" t="n"/>
      <c r="AB908" s="13" t="n"/>
    </row>
    <row r="909">
      <c r="A909" s="13" t="n"/>
      <c r="B909" s="13" t="n"/>
      <c r="C909" s="12" t="n"/>
      <c r="D909" s="13" t="n"/>
      <c r="E909" s="13" t="n"/>
      <c r="F909" s="13" t="n"/>
      <c r="G909" s="13" t="n"/>
      <c r="H909" s="13" t="n"/>
      <c r="I909" s="13" t="n"/>
      <c r="J909" s="13" t="n"/>
      <c r="K909" s="13" t="n"/>
      <c r="L909" s="13" t="n"/>
      <c r="M909" s="13" t="n"/>
      <c r="N909" s="13" t="n"/>
      <c r="O909" s="13" t="n"/>
      <c r="P909" s="13" t="n"/>
      <c r="Q909" s="13" t="n"/>
      <c r="R909" s="13" t="n"/>
      <c r="S909" s="13" t="n"/>
      <c r="T909" s="13" t="n"/>
      <c r="U909" s="13" t="n"/>
      <c r="V909" s="13" t="n"/>
      <c r="W909" s="13" t="n"/>
      <c r="X909" s="13" t="n"/>
      <c r="Y909" s="13" t="n"/>
      <c r="Z909" s="13" t="n"/>
      <c r="AA909" s="13" t="n"/>
      <c r="AB909" s="13" t="n"/>
    </row>
    <row r="910">
      <c r="A910" s="13" t="n"/>
      <c r="B910" s="13" t="n"/>
      <c r="C910" s="12" t="n"/>
      <c r="D910" s="13" t="n"/>
      <c r="E910" s="13" t="n"/>
      <c r="F910" s="13" t="n"/>
      <c r="G910" s="13" t="n"/>
      <c r="H910" s="13" t="n"/>
      <c r="I910" s="13" t="n"/>
      <c r="J910" s="13" t="n"/>
      <c r="K910" s="13" t="n"/>
      <c r="L910" s="13" t="n"/>
      <c r="M910" s="13" t="n"/>
      <c r="N910" s="13" t="n"/>
      <c r="O910" s="13" t="n"/>
      <c r="P910" s="13" t="n"/>
      <c r="Q910" s="13" t="n"/>
      <c r="R910" s="13" t="n"/>
      <c r="S910" s="13" t="n"/>
      <c r="T910" s="13" t="n"/>
      <c r="U910" s="13" t="n"/>
      <c r="V910" s="13" t="n"/>
      <c r="W910" s="13" t="n"/>
      <c r="X910" s="13" t="n"/>
      <c r="Y910" s="13" t="n"/>
      <c r="Z910" s="13" t="n"/>
      <c r="AA910" s="13" t="n"/>
      <c r="AB910" s="13" t="n"/>
    </row>
    <row r="911">
      <c r="A911" s="13" t="n"/>
      <c r="B911" s="13" t="n"/>
      <c r="C911" s="12" t="n"/>
      <c r="D911" s="13" t="n"/>
      <c r="E911" s="13" t="n"/>
      <c r="F911" s="13" t="n"/>
      <c r="G911" s="13" t="n"/>
      <c r="H911" s="13" t="n"/>
      <c r="I911" s="13" t="n"/>
      <c r="J911" s="13" t="n"/>
      <c r="K911" s="13" t="n"/>
      <c r="L911" s="13" t="n"/>
      <c r="M911" s="13" t="n"/>
      <c r="N911" s="13" t="n"/>
      <c r="O911" s="13" t="n"/>
      <c r="P911" s="13" t="n"/>
      <c r="Q911" s="13" t="n"/>
      <c r="R911" s="13" t="n"/>
      <c r="S911" s="13" t="n"/>
      <c r="T911" s="13" t="n"/>
      <c r="U911" s="13" t="n"/>
      <c r="V911" s="13" t="n"/>
      <c r="W911" s="13" t="n"/>
      <c r="X911" s="13" t="n"/>
      <c r="Y911" s="13" t="n"/>
      <c r="Z911" s="13" t="n"/>
      <c r="AA911" s="13" t="n"/>
      <c r="AB911" s="13" t="n"/>
    </row>
    <row r="912">
      <c r="A912" s="13" t="n"/>
      <c r="B912" s="13" t="n"/>
      <c r="C912" s="12" t="n"/>
      <c r="D912" s="13" t="n"/>
      <c r="E912" s="13" t="n"/>
      <c r="F912" s="13" t="n"/>
      <c r="G912" s="13" t="n"/>
      <c r="H912" s="13" t="n"/>
      <c r="I912" s="13" t="n"/>
      <c r="J912" s="13" t="n"/>
      <c r="K912" s="13" t="n"/>
      <c r="L912" s="13" t="n"/>
      <c r="M912" s="13" t="n"/>
      <c r="N912" s="13" t="n"/>
      <c r="O912" s="13" t="n"/>
      <c r="P912" s="13" t="n"/>
      <c r="Q912" s="13" t="n"/>
      <c r="R912" s="13" t="n"/>
      <c r="S912" s="13" t="n"/>
      <c r="T912" s="13" t="n"/>
      <c r="U912" s="13" t="n"/>
      <c r="V912" s="13" t="n"/>
      <c r="W912" s="13" t="n"/>
      <c r="X912" s="13" t="n"/>
      <c r="Y912" s="13" t="n"/>
      <c r="Z912" s="13" t="n"/>
      <c r="AA912" s="13" t="n"/>
      <c r="AB912" s="13" t="n"/>
    </row>
    <row r="913">
      <c r="A913" s="13" t="n"/>
      <c r="B913" s="13" t="n"/>
      <c r="C913" s="12" t="n"/>
      <c r="D913" s="13" t="n"/>
      <c r="E913" s="13" t="n"/>
      <c r="F913" s="13" t="n"/>
      <c r="G913" s="13" t="n"/>
      <c r="H913" s="13" t="n"/>
      <c r="I913" s="13" t="n"/>
      <c r="J913" s="13" t="n"/>
      <c r="K913" s="13" t="n"/>
      <c r="L913" s="13" t="n"/>
      <c r="M913" s="13" t="n"/>
      <c r="N913" s="13" t="n"/>
      <c r="O913" s="13" t="n"/>
      <c r="P913" s="13" t="n"/>
      <c r="Q913" s="13" t="n"/>
      <c r="R913" s="13" t="n"/>
      <c r="S913" s="13" t="n"/>
      <c r="T913" s="13" t="n"/>
      <c r="U913" s="13" t="n"/>
      <c r="V913" s="13" t="n"/>
      <c r="W913" s="13" t="n"/>
      <c r="X913" s="13" t="n"/>
      <c r="Y913" s="13" t="n"/>
      <c r="Z913" s="13" t="n"/>
      <c r="AA913" s="13" t="n"/>
      <c r="AB913" s="13" t="n"/>
    </row>
    <row r="914">
      <c r="A914" s="13" t="n"/>
      <c r="B914" s="13" t="n"/>
      <c r="C914" s="12" t="n"/>
      <c r="D914" s="13" t="n"/>
      <c r="E914" s="13" t="n"/>
      <c r="F914" s="13" t="n"/>
      <c r="G914" s="13" t="n"/>
      <c r="H914" s="13" t="n"/>
      <c r="I914" s="13" t="n"/>
      <c r="J914" s="13" t="n"/>
      <c r="K914" s="13" t="n"/>
      <c r="L914" s="13" t="n"/>
      <c r="M914" s="13" t="n"/>
      <c r="N914" s="13" t="n"/>
      <c r="O914" s="13" t="n"/>
      <c r="P914" s="13" t="n"/>
      <c r="Q914" s="13" t="n"/>
      <c r="R914" s="13" t="n"/>
      <c r="S914" s="13" t="n"/>
      <c r="T914" s="13" t="n"/>
      <c r="U914" s="13" t="n"/>
      <c r="V914" s="13" t="n"/>
      <c r="W914" s="13" t="n"/>
      <c r="X914" s="13" t="n"/>
      <c r="Y914" s="13" t="n"/>
      <c r="Z914" s="13" t="n"/>
      <c r="AA914" s="13" t="n"/>
      <c r="AB914" s="13" t="n"/>
    </row>
    <row r="915">
      <c r="A915" s="13" t="n"/>
      <c r="B915" s="13" t="n"/>
      <c r="C915" s="12" t="n"/>
      <c r="D915" s="13" t="n"/>
      <c r="E915" s="13" t="n"/>
      <c r="F915" s="13" t="n"/>
      <c r="G915" s="13" t="n"/>
      <c r="H915" s="13" t="n"/>
      <c r="I915" s="13" t="n"/>
      <c r="J915" s="13" t="n"/>
      <c r="K915" s="13" t="n"/>
      <c r="L915" s="13" t="n"/>
      <c r="M915" s="13" t="n"/>
      <c r="N915" s="13" t="n"/>
      <c r="O915" s="13" t="n"/>
      <c r="P915" s="13" t="n"/>
      <c r="Q915" s="13" t="n"/>
      <c r="R915" s="13" t="n"/>
      <c r="S915" s="13" t="n"/>
      <c r="T915" s="13" t="n"/>
      <c r="U915" s="13" t="n"/>
      <c r="V915" s="13" t="n"/>
      <c r="W915" s="13" t="n"/>
      <c r="X915" s="13" t="n"/>
      <c r="Y915" s="13" t="n"/>
      <c r="Z915" s="13" t="n"/>
      <c r="AA915" s="13" t="n"/>
      <c r="AB915" s="13" t="n"/>
    </row>
    <row r="916">
      <c r="A916" s="13" t="n"/>
      <c r="B916" s="13" t="n"/>
      <c r="C916" s="12" t="n"/>
      <c r="D916" s="13" t="n"/>
      <c r="E916" s="13" t="n"/>
      <c r="F916" s="13" t="n"/>
      <c r="G916" s="13" t="n"/>
      <c r="H916" s="13" t="n"/>
      <c r="I916" s="13" t="n"/>
      <c r="J916" s="13" t="n"/>
      <c r="K916" s="13" t="n"/>
      <c r="L916" s="13" t="n"/>
      <c r="M916" s="13" t="n"/>
      <c r="N916" s="13" t="n"/>
      <c r="O916" s="13" t="n"/>
      <c r="P916" s="13" t="n"/>
      <c r="Q916" s="13" t="n"/>
      <c r="R916" s="13" t="n"/>
      <c r="S916" s="13" t="n"/>
      <c r="T916" s="13" t="n"/>
      <c r="U916" s="13" t="n"/>
      <c r="V916" s="13" t="n"/>
      <c r="W916" s="13" t="n"/>
      <c r="X916" s="13" t="n"/>
      <c r="Y916" s="13" t="n"/>
      <c r="Z916" s="13" t="n"/>
      <c r="AA916" s="13" t="n"/>
      <c r="AB916" s="13" t="n"/>
    </row>
    <row r="917">
      <c r="A917" s="13" t="n"/>
      <c r="B917" s="13" t="n"/>
      <c r="C917" s="12" t="n"/>
      <c r="D917" s="13" t="n"/>
      <c r="E917" s="13" t="n"/>
      <c r="F917" s="13" t="n"/>
      <c r="G917" s="13" t="n"/>
      <c r="H917" s="13" t="n"/>
      <c r="I917" s="13" t="n"/>
      <c r="J917" s="13" t="n"/>
      <c r="K917" s="13" t="n"/>
      <c r="L917" s="13" t="n"/>
      <c r="M917" s="13" t="n"/>
      <c r="N917" s="13" t="n"/>
      <c r="O917" s="13" t="n"/>
      <c r="P917" s="13" t="n"/>
      <c r="Q917" s="13" t="n"/>
      <c r="R917" s="13" t="n"/>
      <c r="S917" s="13" t="n"/>
      <c r="T917" s="13" t="n"/>
      <c r="U917" s="13" t="n"/>
      <c r="V917" s="13" t="n"/>
      <c r="W917" s="13" t="n"/>
      <c r="X917" s="13" t="n"/>
      <c r="Y917" s="13" t="n"/>
      <c r="Z917" s="13" t="n"/>
      <c r="AA917" s="13" t="n"/>
      <c r="AB917" s="13" t="n"/>
    </row>
    <row r="918">
      <c r="A918" s="13" t="n"/>
      <c r="B918" s="13" t="n"/>
      <c r="C918" s="12" t="n"/>
      <c r="D918" s="13" t="n"/>
      <c r="E918" s="13" t="n"/>
      <c r="F918" s="13" t="n"/>
      <c r="G918" s="13" t="n"/>
      <c r="H918" s="13" t="n"/>
      <c r="I918" s="13" t="n"/>
      <c r="J918" s="13" t="n"/>
      <c r="K918" s="13" t="n"/>
      <c r="L918" s="13" t="n"/>
      <c r="M918" s="13" t="n"/>
      <c r="N918" s="13" t="n"/>
      <c r="O918" s="13" t="n"/>
      <c r="P918" s="13" t="n"/>
      <c r="Q918" s="13" t="n"/>
      <c r="R918" s="13" t="n"/>
      <c r="S918" s="13" t="n"/>
      <c r="T918" s="13" t="n"/>
      <c r="U918" s="13" t="n"/>
      <c r="V918" s="13" t="n"/>
      <c r="W918" s="13" t="n"/>
      <c r="X918" s="13" t="n"/>
      <c r="Y918" s="13" t="n"/>
      <c r="Z918" s="13" t="n"/>
      <c r="AA918" s="13" t="n"/>
      <c r="AB918" s="13" t="n"/>
    </row>
    <row r="919">
      <c r="A919" s="13" t="n"/>
      <c r="B919" s="13" t="n"/>
      <c r="C919" s="12" t="n"/>
      <c r="D919" s="13" t="n"/>
      <c r="E919" s="13" t="n"/>
      <c r="F919" s="13" t="n"/>
      <c r="G919" s="13" t="n"/>
      <c r="H919" s="13" t="n"/>
      <c r="I919" s="13" t="n"/>
      <c r="J919" s="13" t="n"/>
      <c r="K919" s="13" t="n"/>
      <c r="L919" s="13" t="n"/>
      <c r="M919" s="13" t="n"/>
      <c r="N919" s="13" t="n"/>
      <c r="O919" s="13" t="n"/>
      <c r="P919" s="13" t="n"/>
      <c r="Q919" s="13" t="n"/>
      <c r="R919" s="13" t="n"/>
      <c r="S919" s="13" t="n"/>
      <c r="T919" s="13" t="n"/>
      <c r="U919" s="13" t="n"/>
      <c r="V919" s="13" t="n"/>
      <c r="W919" s="13" t="n"/>
      <c r="X919" s="13" t="n"/>
      <c r="Y919" s="13" t="n"/>
      <c r="Z919" s="13" t="n"/>
      <c r="AA919" s="13" t="n"/>
      <c r="AB919" s="13" t="n"/>
    </row>
    <row r="920">
      <c r="A920" s="13" t="n"/>
      <c r="B920" s="13" t="n"/>
      <c r="C920" s="12" t="n"/>
      <c r="D920" s="13" t="n"/>
      <c r="E920" s="13" t="n"/>
      <c r="F920" s="13" t="n"/>
      <c r="G920" s="13" t="n"/>
      <c r="H920" s="13" t="n"/>
      <c r="I920" s="13" t="n"/>
      <c r="J920" s="13" t="n"/>
      <c r="K920" s="13" t="n"/>
      <c r="L920" s="13" t="n"/>
      <c r="M920" s="13" t="n"/>
      <c r="N920" s="13" t="n"/>
      <c r="O920" s="13" t="n"/>
      <c r="P920" s="13" t="n"/>
      <c r="Q920" s="13" t="n"/>
      <c r="R920" s="13" t="n"/>
      <c r="S920" s="13" t="n"/>
      <c r="T920" s="13" t="n"/>
      <c r="U920" s="13" t="n"/>
      <c r="V920" s="13" t="n"/>
      <c r="W920" s="13" t="n"/>
      <c r="X920" s="13" t="n"/>
      <c r="Y920" s="13" t="n"/>
      <c r="Z920" s="13" t="n"/>
      <c r="AA920" s="13" t="n"/>
      <c r="AB920" s="13" t="n"/>
    </row>
    <row r="921">
      <c r="A921" s="13" t="n"/>
      <c r="B921" s="13" t="n"/>
      <c r="C921" s="12" t="n"/>
      <c r="D921" s="13" t="n"/>
      <c r="E921" s="13" t="n"/>
      <c r="F921" s="13" t="n"/>
      <c r="G921" s="13" t="n"/>
      <c r="H921" s="13" t="n"/>
      <c r="I921" s="13" t="n"/>
      <c r="J921" s="13" t="n"/>
      <c r="K921" s="13" t="n"/>
      <c r="L921" s="13" t="n"/>
      <c r="M921" s="13" t="n"/>
      <c r="N921" s="13" t="n"/>
      <c r="O921" s="13" t="n"/>
      <c r="P921" s="13" t="n"/>
      <c r="Q921" s="13" t="n"/>
      <c r="R921" s="13" t="n"/>
      <c r="S921" s="13" t="n"/>
      <c r="T921" s="13" t="n"/>
      <c r="U921" s="13" t="n"/>
      <c r="V921" s="13" t="n"/>
      <c r="W921" s="13" t="n"/>
      <c r="X921" s="13" t="n"/>
      <c r="Y921" s="13" t="n"/>
      <c r="Z921" s="13" t="n"/>
      <c r="AA921" s="13" t="n"/>
      <c r="AB921" s="13" t="n"/>
    </row>
    <row r="922">
      <c r="A922" s="13" t="n"/>
      <c r="B922" s="13" t="n"/>
      <c r="C922" s="12" t="n"/>
      <c r="D922" s="13" t="n"/>
      <c r="E922" s="13" t="n"/>
      <c r="F922" s="13" t="n"/>
      <c r="G922" s="13" t="n"/>
      <c r="H922" s="13" t="n"/>
      <c r="I922" s="13" t="n"/>
      <c r="J922" s="13" t="n"/>
      <c r="K922" s="13" t="n"/>
      <c r="L922" s="13" t="n"/>
      <c r="M922" s="13" t="n"/>
      <c r="N922" s="13" t="n"/>
      <c r="O922" s="13" t="n"/>
      <c r="P922" s="13" t="n"/>
      <c r="Q922" s="13" t="n"/>
      <c r="R922" s="13" t="n"/>
      <c r="S922" s="13" t="n"/>
      <c r="T922" s="13" t="n"/>
      <c r="U922" s="13" t="n"/>
      <c r="V922" s="13" t="n"/>
      <c r="W922" s="13" t="n"/>
      <c r="X922" s="13" t="n"/>
      <c r="Y922" s="13" t="n"/>
      <c r="Z922" s="13" t="n"/>
      <c r="AA922" s="13" t="n"/>
      <c r="AB922" s="13" t="n"/>
    </row>
    <row r="923">
      <c r="A923" s="13" t="n"/>
      <c r="B923" s="13" t="n"/>
      <c r="C923" s="12" t="n"/>
      <c r="D923" s="13" t="n"/>
      <c r="E923" s="13" t="n"/>
      <c r="F923" s="13" t="n"/>
      <c r="G923" s="13" t="n"/>
      <c r="H923" s="13" t="n"/>
      <c r="I923" s="13" t="n"/>
      <c r="J923" s="13" t="n"/>
      <c r="K923" s="13" t="n"/>
      <c r="L923" s="13" t="n"/>
      <c r="M923" s="13" t="n"/>
      <c r="N923" s="13" t="n"/>
      <c r="O923" s="13" t="n"/>
      <c r="P923" s="13" t="n"/>
      <c r="Q923" s="13" t="n"/>
      <c r="R923" s="13" t="n"/>
      <c r="S923" s="13" t="n"/>
      <c r="T923" s="13" t="n"/>
      <c r="U923" s="13" t="n"/>
      <c r="V923" s="13" t="n"/>
      <c r="W923" s="13" t="n"/>
      <c r="X923" s="13" t="n"/>
      <c r="Y923" s="13" t="n"/>
      <c r="Z923" s="13" t="n"/>
      <c r="AA923" s="13" t="n"/>
      <c r="AB923" s="13" t="n"/>
    </row>
    <row r="924">
      <c r="A924" s="13" t="n"/>
      <c r="B924" s="13" t="n"/>
      <c r="C924" s="12" t="n"/>
      <c r="D924" s="13" t="n"/>
      <c r="E924" s="13" t="n"/>
      <c r="F924" s="13" t="n"/>
      <c r="G924" s="13" t="n"/>
      <c r="H924" s="13" t="n"/>
      <c r="I924" s="13" t="n"/>
      <c r="J924" s="13" t="n"/>
      <c r="K924" s="13" t="n"/>
      <c r="L924" s="13" t="n"/>
      <c r="M924" s="13" t="n"/>
      <c r="N924" s="13" t="n"/>
      <c r="O924" s="13" t="n"/>
      <c r="P924" s="13" t="n"/>
      <c r="Q924" s="13" t="n"/>
      <c r="R924" s="13" t="n"/>
      <c r="S924" s="13" t="n"/>
      <c r="T924" s="13" t="n"/>
      <c r="U924" s="13" t="n"/>
      <c r="V924" s="13" t="n"/>
      <c r="W924" s="13" t="n"/>
      <c r="X924" s="13" t="n"/>
      <c r="Y924" s="13" t="n"/>
      <c r="Z924" s="13" t="n"/>
      <c r="AA924" s="13" t="n"/>
      <c r="AB924" s="13" t="n"/>
    </row>
    <row r="925">
      <c r="A925" s="13" t="n"/>
      <c r="B925" s="13" t="n"/>
      <c r="C925" s="12" t="n"/>
      <c r="D925" s="13" t="n"/>
      <c r="E925" s="13" t="n"/>
      <c r="F925" s="13" t="n"/>
      <c r="G925" s="13" t="n"/>
      <c r="H925" s="13" t="n"/>
      <c r="I925" s="13" t="n"/>
      <c r="J925" s="13" t="n"/>
      <c r="K925" s="13" t="n"/>
      <c r="L925" s="13" t="n"/>
      <c r="M925" s="13" t="n"/>
      <c r="N925" s="13" t="n"/>
      <c r="O925" s="13" t="n"/>
      <c r="P925" s="13" t="n"/>
      <c r="Q925" s="13" t="n"/>
      <c r="R925" s="13" t="n"/>
      <c r="S925" s="13" t="n"/>
      <c r="T925" s="13" t="n"/>
      <c r="U925" s="13" t="n"/>
      <c r="V925" s="13" t="n"/>
      <c r="W925" s="13" t="n"/>
      <c r="X925" s="13" t="n"/>
      <c r="Y925" s="13" t="n"/>
      <c r="Z925" s="13" t="n"/>
      <c r="AA925" s="13" t="n"/>
      <c r="AB925" s="13" t="n"/>
    </row>
    <row r="926">
      <c r="A926" s="13" t="n"/>
      <c r="B926" s="13" t="n"/>
      <c r="C926" s="12" t="n"/>
      <c r="D926" s="13" t="n"/>
      <c r="E926" s="13" t="n"/>
      <c r="F926" s="13" t="n"/>
      <c r="G926" s="13" t="n"/>
      <c r="H926" s="13" t="n"/>
      <c r="I926" s="13" t="n"/>
      <c r="J926" s="13" t="n"/>
      <c r="K926" s="13" t="n"/>
      <c r="L926" s="13" t="n"/>
      <c r="M926" s="13" t="n"/>
      <c r="N926" s="13" t="n"/>
      <c r="O926" s="13" t="n"/>
      <c r="P926" s="13" t="n"/>
      <c r="Q926" s="13" t="n"/>
      <c r="R926" s="13" t="n"/>
      <c r="S926" s="13" t="n"/>
      <c r="T926" s="13" t="n"/>
      <c r="U926" s="13" t="n"/>
      <c r="V926" s="13" t="n"/>
      <c r="W926" s="13" t="n"/>
      <c r="X926" s="13" t="n"/>
      <c r="Y926" s="13" t="n"/>
      <c r="Z926" s="13" t="n"/>
      <c r="AA926" s="13" t="n"/>
      <c r="AB926" s="13" t="n"/>
    </row>
    <row r="927">
      <c r="A927" s="13" t="n"/>
      <c r="B927" s="13" t="n"/>
      <c r="C927" s="12" t="n"/>
      <c r="D927" s="13" t="n"/>
      <c r="E927" s="13" t="n"/>
      <c r="F927" s="13" t="n"/>
      <c r="G927" s="13" t="n"/>
      <c r="H927" s="13" t="n"/>
      <c r="I927" s="13" t="n"/>
      <c r="J927" s="13" t="n"/>
      <c r="K927" s="13" t="n"/>
      <c r="L927" s="13" t="n"/>
      <c r="M927" s="13" t="n"/>
      <c r="N927" s="13" t="n"/>
      <c r="O927" s="13" t="n"/>
      <c r="P927" s="13" t="n"/>
      <c r="Q927" s="13" t="n"/>
      <c r="R927" s="13" t="n"/>
      <c r="S927" s="13" t="n"/>
      <c r="T927" s="13" t="n"/>
      <c r="U927" s="13" t="n"/>
      <c r="V927" s="13" t="n"/>
      <c r="W927" s="13" t="n"/>
      <c r="X927" s="13" t="n"/>
      <c r="Y927" s="13" t="n"/>
      <c r="Z927" s="13" t="n"/>
      <c r="AA927" s="13" t="n"/>
      <c r="AB927" s="13" t="n"/>
    </row>
    <row r="928">
      <c r="A928" s="13" t="n"/>
      <c r="B928" s="13" t="n"/>
      <c r="C928" s="12" t="n"/>
      <c r="D928" s="13" t="n"/>
      <c r="E928" s="13" t="n"/>
      <c r="F928" s="13" t="n"/>
      <c r="G928" s="13" t="n"/>
      <c r="H928" s="13" t="n"/>
      <c r="I928" s="13" t="n"/>
      <c r="J928" s="13" t="n"/>
      <c r="K928" s="13" t="n"/>
      <c r="L928" s="13" t="n"/>
      <c r="M928" s="13" t="n"/>
      <c r="N928" s="13" t="n"/>
      <c r="O928" s="13" t="n"/>
      <c r="P928" s="13" t="n"/>
      <c r="Q928" s="13" t="n"/>
      <c r="R928" s="13" t="n"/>
      <c r="S928" s="13" t="n"/>
      <c r="T928" s="13" t="n"/>
      <c r="U928" s="13" t="n"/>
      <c r="V928" s="13" t="n"/>
      <c r="W928" s="13" t="n"/>
      <c r="X928" s="13" t="n"/>
      <c r="Y928" s="13" t="n"/>
      <c r="Z928" s="13" t="n"/>
      <c r="AA928" s="13" t="n"/>
      <c r="AB928" s="13" t="n"/>
    </row>
    <row r="929">
      <c r="A929" s="13" t="n"/>
      <c r="B929" s="13" t="n"/>
      <c r="C929" s="12" t="n"/>
      <c r="D929" s="13" t="n"/>
      <c r="E929" s="13" t="n"/>
      <c r="F929" s="13" t="n"/>
      <c r="G929" s="13" t="n"/>
      <c r="H929" s="13" t="n"/>
      <c r="I929" s="13" t="n"/>
      <c r="J929" s="13" t="n"/>
      <c r="K929" s="13" t="n"/>
      <c r="L929" s="13" t="n"/>
      <c r="M929" s="13" t="n"/>
      <c r="N929" s="13" t="n"/>
      <c r="O929" s="13" t="n"/>
      <c r="P929" s="13" t="n"/>
      <c r="Q929" s="13" t="n"/>
      <c r="R929" s="13" t="n"/>
      <c r="S929" s="13" t="n"/>
      <c r="T929" s="13" t="n"/>
      <c r="U929" s="13" t="n"/>
      <c r="V929" s="13" t="n"/>
      <c r="W929" s="13" t="n"/>
      <c r="X929" s="13" t="n"/>
      <c r="Y929" s="13" t="n"/>
      <c r="Z929" s="13" t="n"/>
      <c r="AA929" s="13" t="n"/>
      <c r="AB929" s="13" t="n"/>
    </row>
    <row r="930">
      <c r="A930" s="13" t="n"/>
      <c r="B930" s="13" t="n"/>
      <c r="C930" s="12" t="n"/>
      <c r="D930" s="13" t="n"/>
      <c r="E930" s="13" t="n"/>
      <c r="F930" s="13" t="n"/>
      <c r="G930" s="13" t="n"/>
      <c r="H930" s="13" t="n"/>
      <c r="I930" s="13" t="n"/>
      <c r="J930" s="13" t="n"/>
      <c r="K930" s="13" t="n"/>
      <c r="L930" s="13" t="n"/>
      <c r="M930" s="13" t="n"/>
      <c r="N930" s="13" t="n"/>
      <c r="O930" s="13" t="n"/>
      <c r="P930" s="13" t="n"/>
      <c r="Q930" s="13" t="n"/>
      <c r="R930" s="13" t="n"/>
      <c r="S930" s="13" t="n"/>
      <c r="T930" s="13" t="n"/>
      <c r="U930" s="13" t="n"/>
      <c r="V930" s="13" t="n"/>
      <c r="W930" s="13" t="n"/>
      <c r="X930" s="13" t="n"/>
      <c r="Y930" s="13" t="n"/>
      <c r="Z930" s="13" t="n"/>
      <c r="AA930" s="13" t="n"/>
      <c r="AB930" s="13" t="n"/>
    </row>
    <row r="931">
      <c r="A931" s="13" t="n"/>
      <c r="B931" s="13" t="n"/>
      <c r="C931" s="12" t="n"/>
      <c r="D931" s="13" t="n"/>
      <c r="E931" s="13" t="n"/>
      <c r="F931" s="13" t="n"/>
      <c r="G931" s="13" t="n"/>
      <c r="H931" s="13" t="n"/>
      <c r="I931" s="13" t="n"/>
      <c r="J931" s="13" t="n"/>
      <c r="K931" s="13" t="n"/>
      <c r="L931" s="13" t="n"/>
      <c r="M931" s="13" t="n"/>
      <c r="N931" s="13" t="n"/>
      <c r="O931" s="13" t="n"/>
      <c r="P931" s="13" t="n"/>
      <c r="Q931" s="13" t="n"/>
      <c r="R931" s="13" t="n"/>
      <c r="S931" s="13" t="n"/>
      <c r="T931" s="13" t="n"/>
      <c r="U931" s="13" t="n"/>
      <c r="V931" s="13" t="n"/>
      <c r="W931" s="13" t="n"/>
      <c r="X931" s="13" t="n"/>
      <c r="Y931" s="13" t="n"/>
      <c r="Z931" s="13" t="n"/>
      <c r="AA931" s="13" t="n"/>
      <c r="AB931" s="13" t="n"/>
    </row>
    <row r="932">
      <c r="A932" s="13" t="n"/>
      <c r="B932" s="13" t="n"/>
      <c r="C932" s="12" t="n"/>
      <c r="D932" s="13" t="n"/>
      <c r="E932" s="13" t="n"/>
      <c r="F932" s="13" t="n"/>
      <c r="G932" s="13" t="n"/>
      <c r="H932" s="13" t="n"/>
      <c r="I932" s="13" t="n"/>
      <c r="J932" s="13" t="n"/>
      <c r="K932" s="13" t="n"/>
      <c r="L932" s="13" t="n"/>
      <c r="M932" s="13" t="n"/>
      <c r="N932" s="13" t="n"/>
      <c r="O932" s="13" t="n"/>
      <c r="P932" s="13" t="n"/>
      <c r="Q932" s="13" t="n"/>
      <c r="R932" s="13" t="n"/>
      <c r="S932" s="13" t="n"/>
      <c r="T932" s="13" t="n"/>
      <c r="U932" s="13" t="n"/>
      <c r="V932" s="13" t="n"/>
      <c r="W932" s="13" t="n"/>
      <c r="X932" s="13" t="n"/>
      <c r="Y932" s="13" t="n"/>
      <c r="Z932" s="13" t="n"/>
      <c r="AA932" s="13" t="n"/>
      <c r="AB932" s="13" t="n"/>
    </row>
    <row r="933">
      <c r="A933" s="13" t="n"/>
      <c r="B933" s="13" t="n"/>
      <c r="C933" s="12" t="n"/>
      <c r="D933" s="13" t="n"/>
      <c r="E933" s="13" t="n"/>
      <c r="F933" s="13" t="n"/>
      <c r="G933" s="13" t="n"/>
      <c r="H933" s="13" t="n"/>
      <c r="I933" s="13" t="n"/>
      <c r="J933" s="13" t="n"/>
      <c r="K933" s="13" t="n"/>
      <c r="L933" s="13" t="n"/>
      <c r="M933" s="13" t="n"/>
      <c r="N933" s="13" t="n"/>
      <c r="O933" s="13" t="n"/>
      <c r="P933" s="13" t="n"/>
      <c r="Q933" s="13" t="n"/>
      <c r="R933" s="13" t="n"/>
      <c r="S933" s="13" t="n"/>
      <c r="T933" s="13" t="n"/>
      <c r="U933" s="13" t="n"/>
      <c r="V933" s="13" t="n"/>
      <c r="W933" s="13" t="n"/>
      <c r="X933" s="13" t="n"/>
      <c r="Y933" s="13" t="n"/>
      <c r="Z933" s="13" t="n"/>
      <c r="AA933" s="13" t="n"/>
      <c r="AB933" s="13" t="n"/>
    </row>
    <row r="934">
      <c r="A934" s="13" t="n"/>
      <c r="B934" s="13" t="n"/>
      <c r="C934" s="12" t="n"/>
      <c r="D934" s="13" t="n"/>
      <c r="E934" s="13" t="n"/>
      <c r="F934" s="13" t="n"/>
      <c r="G934" s="13" t="n"/>
      <c r="H934" s="13" t="n"/>
      <c r="I934" s="13" t="n"/>
      <c r="J934" s="13" t="n"/>
      <c r="K934" s="13" t="n"/>
      <c r="L934" s="13" t="n"/>
      <c r="M934" s="13" t="n"/>
      <c r="N934" s="13" t="n"/>
      <c r="O934" s="13" t="n"/>
      <c r="P934" s="13" t="n"/>
      <c r="Q934" s="13" t="n"/>
      <c r="R934" s="13" t="n"/>
      <c r="S934" s="13" t="n"/>
      <c r="T934" s="13" t="n"/>
      <c r="U934" s="13" t="n"/>
      <c r="V934" s="13" t="n"/>
      <c r="W934" s="13" t="n"/>
      <c r="X934" s="13" t="n"/>
      <c r="Y934" s="13" t="n"/>
      <c r="Z934" s="13" t="n"/>
      <c r="AA934" s="13" t="n"/>
      <c r="AB934" s="13" t="n"/>
    </row>
    <row r="935">
      <c r="A935" s="13" t="n"/>
      <c r="B935" s="13" t="n"/>
      <c r="C935" s="12" t="n"/>
      <c r="D935" s="13" t="n"/>
      <c r="E935" s="13" t="n"/>
      <c r="F935" s="13" t="n"/>
      <c r="G935" s="13" t="n"/>
      <c r="H935" s="13" t="n"/>
      <c r="I935" s="13" t="n"/>
      <c r="J935" s="13" t="n"/>
      <c r="K935" s="13" t="n"/>
      <c r="L935" s="13" t="n"/>
      <c r="M935" s="13" t="n"/>
      <c r="N935" s="13" t="n"/>
      <c r="O935" s="13" t="n"/>
      <c r="P935" s="13" t="n"/>
      <c r="Q935" s="13" t="n"/>
      <c r="R935" s="13" t="n"/>
      <c r="S935" s="13" t="n"/>
      <c r="T935" s="13" t="n"/>
      <c r="U935" s="13" t="n"/>
      <c r="V935" s="13" t="n"/>
      <c r="W935" s="13" t="n"/>
      <c r="X935" s="13" t="n"/>
      <c r="Y935" s="13" t="n"/>
      <c r="Z935" s="13" t="n"/>
      <c r="AA935" s="13" t="n"/>
      <c r="AB935" s="13" t="n"/>
    </row>
    <row r="936">
      <c r="A936" s="13" t="n"/>
      <c r="B936" s="13" t="n"/>
      <c r="C936" s="12" t="n"/>
      <c r="D936" s="13" t="n"/>
      <c r="E936" s="13" t="n"/>
      <c r="F936" s="13" t="n"/>
      <c r="G936" s="13" t="n"/>
      <c r="H936" s="13" t="n"/>
      <c r="I936" s="13" t="n"/>
      <c r="J936" s="13" t="n"/>
      <c r="K936" s="13" t="n"/>
      <c r="L936" s="13" t="n"/>
      <c r="M936" s="13" t="n"/>
      <c r="N936" s="13" t="n"/>
      <c r="O936" s="13" t="n"/>
      <c r="P936" s="13" t="n"/>
      <c r="Q936" s="13" t="n"/>
      <c r="R936" s="13" t="n"/>
      <c r="S936" s="13" t="n"/>
      <c r="T936" s="13" t="n"/>
      <c r="U936" s="13" t="n"/>
      <c r="V936" s="13" t="n"/>
      <c r="W936" s="13" t="n"/>
      <c r="X936" s="13" t="n"/>
      <c r="Y936" s="13" t="n"/>
      <c r="Z936" s="13" t="n"/>
      <c r="AA936" s="13" t="n"/>
      <c r="AB936" s="13" t="n"/>
    </row>
    <row r="937">
      <c r="A937" s="13" t="n"/>
      <c r="B937" s="13" t="n"/>
      <c r="C937" s="12" t="n"/>
      <c r="D937" s="13" t="n"/>
      <c r="E937" s="13" t="n"/>
      <c r="F937" s="13" t="n"/>
      <c r="G937" s="13" t="n"/>
      <c r="H937" s="13" t="n"/>
      <c r="I937" s="13" t="n"/>
      <c r="J937" s="13" t="n"/>
      <c r="K937" s="13" t="n"/>
      <c r="L937" s="13" t="n"/>
      <c r="M937" s="13" t="n"/>
      <c r="N937" s="13" t="n"/>
      <c r="O937" s="13" t="n"/>
      <c r="P937" s="13" t="n"/>
      <c r="Q937" s="13" t="n"/>
      <c r="R937" s="13" t="n"/>
      <c r="S937" s="13" t="n"/>
      <c r="T937" s="13" t="n"/>
      <c r="U937" s="13" t="n"/>
      <c r="V937" s="13" t="n"/>
      <c r="W937" s="13" t="n"/>
      <c r="X937" s="13" t="n"/>
      <c r="Y937" s="13" t="n"/>
      <c r="Z937" s="13" t="n"/>
      <c r="AA937" s="13" t="n"/>
      <c r="AB937" s="13" t="n"/>
    </row>
    <row r="938">
      <c r="A938" s="13" t="n"/>
      <c r="B938" s="13" t="n"/>
      <c r="C938" s="12" t="n"/>
      <c r="D938" s="13" t="n"/>
      <c r="E938" s="13" t="n"/>
      <c r="F938" s="13" t="n"/>
      <c r="G938" s="13" t="n"/>
      <c r="H938" s="13" t="n"/>
      <c r="I938" s="13" t="n"/>
      <c r="J938" s="13" t="n"/>
      <c r="K938" s="13" t="n"/>
      <c r="L938" s="13" t="n"/>
      <c r="M938" s="13" t="n"/>
      <c r="N938" s="13" t="n"/>
      <c r="O938" s="13" t="n"/>
      <c r="P938" s="13" t="n"/>
      <c r="Q938" s="13" t="n"/>
      <c r="R938" s="13" t="n"/>
      <c r="S938" s="13" t="n"/>
      <c r="T938" s="13" t="n"/>
      <c r="U938" s="13" t="n"/>
      <c r="V938" s="13" t="n"/>
      <c r="W938" s="13" t="n"/>
      <c r="X938" s="13" t="n"/>
      <c r="Y938" s="13" t="n"/>
      <c r="Z938" s="13" t="n"/>
      <c r="AA938" s="13" t="n"/>
      <c r="AB938" s="13" t="n"/>
    </row>
    <row r="939">
      <c r="A939" s="13" t="n"/>
      <c r="B939" s="13" t="n"/>
      <c r="C939" s="12" t="n"/>
      <c r="D939" s="13" t="n"/>
      <c r="E939" s="13" t="n"/>
      <c r="F939" s="13" t="n"/>
      <c r="G939" s="13" t="n"/>
      <c r="H939" s="13" t="n"/>
      <c r="I939" s="13" t="n"/>
      <c r="J939" s="13" t="n"/>
      <c r="K939" s="13" t="n"/>
      <c r="L939" s="13" t="n"/>
      <c r="M939" s="13" t="n"/>
      <c r="N939" s="13" t="n"/>
      <c r="O939" s="13" t="n"/>
      <c r="P939" s="13" t="n"/>
      <c r="Q939" s="13" t="n"/>
      <c r="R939" s="13" t="n"/>
      <c r="S939" s="13" t="n"/>
      <c r="T939" s="13" t="n"/>
      <c r="U939" s="13" t="n"/>
      <c r="V939" s="13" t="n"/>
      <c r="W939" s="13" t="n"/>
      <c r="X939" s="13" t="n"/>
      <c r="Y939" s="13" t="n"/>
      <c r="Z939" s="13" t="n"/>
      <c r="AA939" s="13" t="n"/>
      <c r="AB939" s="13" t="n"/>
    </row>
    <row r="940">
      <c r="A940" s="13" t="n"/>
      <c r="B940" s="13" t="n"/>
      <c r="C940" s="12" t="n"/>
      <c r="D940" s="13" t="n"/>
      <c r="E940" s="13" t="n"/>
      <c r="F940" s="13" t="n"/>
      <c r="G940" s="13" t="n"/>
      <c r="H940" s="13" t="n"/>
      <c r="I940" s="13" t="n"/>
      <c r="J940" s="13" t="n"/>
      <c r="K940" s="13" t="n"/>
      <c r="L940" s="13" t="n"/>
      <c r="M940" s="13" t="n"/>
      <c r="N940" s="13" t="n"/>
      <c r="O940" s="13" t="n"/>
      <c r="P940" s="13" t="n"/>
      <c r="Q940" s="13" t="n"/>
      <c r="R940" s="13" t="n"/>
      <c r="S940" s="13" t="n"/>
      <c r="T940" s="13" t="n"/>
      <c r="U940" s="13" t="n"/>
      <c r="V940" s="13" t="n"/>
      <c r="W940" s="13" t="n"/>
      <c r="X940" s="13" t="n"/>
      <c r="Y940" s="13" t="n"/>
      <c r="Z940" s="13" t="n"/>
      <c r="AA940" s="13" t="n"/>
      <c r="AB940" s="13" t="n"/>
    </row>
    <row r="941">
      <c r="A941" s="13" t="n"/>
      <c r="B941" s="13" t="n"/>
      <c r="C941" s="12" t="n"/>
      <c r="D941" s="13" t="n"/>
      <c r="E941" s="13" t="n"/>
      <c r="F941" s="13" t="n"/>
      <c r="G941" s="13" t="n"/>
      <c r="H941" s="13" t="n"/>
      <c r="I941" s="13" t="n"/>
      <c r="J941" s="13" t="n"/>
      <c r="K941" s="13" t="n"/>
      <c r="L941" s="13" t="n"/>
      <c r="M941" s="13" t="n"/>
      <c r="N941" s="13" t="n"/>
      <c r="O941" s="13" t="n"/>
      <c r="P941" s="13" t="n"/>
      <c r="Q941" s="13" t="n"/>
      <c r="R941" s="13" t="n"/>
      <c r="S941" s="13" t="n"/>
      <c r="T941" s="13" t="n"/>
      <c r="U941" s="13" t="n"/>
      <c r="V941" s="13" t="n"/>
      <c r="W941" s="13" t="n"/>
      <c r="X941" s="13" t="n"/>
      <c r="Y941" s="13" t="n"/>
      <c r="Z941" s="13" t="n"/>
      <c r="AA941" s="13" t="n"/>
      <c r="AB941" s="13" t="n"/>
    </row>
    <row r="942">
      <c r="A942" s="13" t="n"/>
      <c r="B942" s="13" t="n"/>
      <c r="C942" s="12" t="n"/>
      <c r="D942" s="13" t="n"/>
      <c r="E942" s="13" t="n"/>
      <c r="F942" s="13" t="n"/>
      <c r="G942" s="13" t="n"/>
      <c r="H942" s="13" t="n"/>
      <c r="I942" s="13" t="n"/>
      <c r="J942" s="13" t="n"/>
      <c r="K942" s="13" t="n"/>
      <c r="L942" s="13" t="n"/>
      <c r="M942" s="13" t="n"/>
      <c r="N942" s="13" t="n"/>
      <c r="O942" s="13" t="n"/>
      <c r="P942" s="13" t="n"/>
      <c r="Q942" s="13" t="n"/>
      <c r="R942" s="13" t="n"/>
      <c r="S942" s="13" t="n"/>
      <c r="T942" s="13" t="n"/>
      <c r="U942" s="13" t="n"/>
      <c r="V942" s="13" t="n"/>
      <c r="W942" s="13" t="n"/>
      <c r="X942" s="13" t="n"/>
      <c r="Y942" s="13" t="n"/>
      <c r="Z942" s="13" t="n"/>
      <c r="AA942" s="13" t="n"/>
      <c r="AB942" s="13" t="n"/>
    </row>
    <row r="943">
      <c r="A943" s="13" t="n"/>
      <c r="B943" s="13" t="n"/>
      <c r="C943" s="12" t="n"/>
      <c r="D943" s="13" t="n"/>
      <c r="E943" s="13" t="n"/>
      <c r="F943" s="13" t="n"/>
      <c r="G943" s="13" t="n"/>
      <c r="H943" s="13" t="n"/>
      <c r="I943" s="13" t="n"/>
      <c r="J943" s="13" t="n"/>
      <c r="K943" s="13" t="n"/>
      <c r="L943" s="13" t="n"/>
      <c r="M943" s="13" t="n"/>
      <c r="N943" s="13" t="n"/>
      <c r="O943" s="13" t="n"/>
      <c r="P943" s="13" t="n"/>
      <c r="Q943" s="13" t="n"/>
      <c r="R943" s="13" t="n"/>
      <c r="S943" s="13" t="n"/>
      <c r="T943" s="13" t="n"/>
      <c r="U943" s="13" t="n"/>
      <c r="V943" s="13" t="n"/>
      <c r="W943" s="13" t="n"/>
      <c r="X943" s="13" t="n"/>
      <c r="Y943" s="13" t="n"/>
      <c r="Z943" s="13" t="n"/>
      <c r="AA943" s="13" t="n"/>
      <c r="AB943" s="13" t="n"/>
    </row>
    <row r="944">
      <c r="A944" s="13" t="n"/>
      <c r="B944" s="13" t="n"/>
      <c r="C944" s="12" t="n"/>
      <c r="D944" s="13" t="n"/>
      <c r="E944" s="13" t="n"/>
      <c r="F944" s="13" t="n"/>
      <c r="G944" s="13" t="n"/>
      <c r="H944" s="13" t="n"/>
      <c r="I944" s="13" t="n"/>
      <c r="J944" s="13" t="n"/>
      <c r="K944" s="13" t="n"/>
      <c r="L944" s="13" t="n"/>
      <c r="M944" s="13" t="n"/>
      <c r="N944" s="13" t="n"/>
      <c r="O944" s="13" t="n"/>
      <c r="P944" s="13" t="n"/>
      <c r="Q944" s="13" t="n"/>
      <c r="R944" s="13" t="n"/>
      <c r="S944" s="13" t="n"/>
      <c r="T944" s="13" t="n"/>
      <c r="U944" s="13" t="n"/>
      <c r="V944" s="13" t="n"/>
      <c r="W944" s="13" t="n"/>
      <c r="X944" s="13" t="n"/>
      <c r="Y944" s="13" t="n"/>
      <c r="Z944" s="13" t="n"/>
      <c r="AA944" s="13" t="n"/>
      <c r="AB944" s="13" t="n"/>
    </row>
    <row r="945">
      <c r="A945" s="13" t="n"/>
      <c r="B945" s="13" t="n"/>
      <c r="C945" s="12" t="n"/>
      <c r="D945" s="13" t="n"/>
      <c r="E945" s="13" t="n"/>
      <c r="F945" s="13" t="n"/>
      <c r="G945" s="13" t="n"/>
      <c r="H945" s="13" t="n"/>
      <c r="I945" s="13" t="n"/>
      <c r="J945" s="13" t="n"/>
      <c r="K945" s="13" t="n"/>
      <c r="L945" s="13" t="n"/>
      <c r="M945" s="13" t="n"/>
      <c r="N945" s="13" t="n"/>
      <c r="O945" s="13" t="n"/>
      <c r="P945" s="13" t="n"/>
      <c r="Q945" s="13" t="n"/>
      <c r="R945" s="13" t="n"/>
      <c r="S945" s="13" t="n"/>
      <c r="T945" s="13" t="n"/>
      <c r="U945" s="13" t="n"/>
      <c r="V945" s="13" t="n"/>
      <c r="W945" s="13" t="n"/>
      <c r="X945" s="13" t="n"/>
      <c r="Y945" s="13" t="n"/>
      <c r="Z945" s="13" t="n"/>
      <c r="AA945" s="13" t="n"/>
      <c r="AB945" s="13" t="n"/>
    </row>
    <row r="946">
      <c r="A946" s="13" t="n"/>
      <c r="B946" s="13" t="n"/>
      <c r="C946" s="12" t="n"/>
      <c r="D946" s="13" t="n"/>
      <c r="E946" s="13" t="n"/>
      <c r="F946" s="13" t="n"/>
      <c r="G946" s="13" t="n"/>
      <c r="H946" s="13" t="n"/>
      <c r="I946" s="13" t="n"/>
      <c r="J946" s="13" t="n"/>
      <c r="K946" s="13" t="n"/>
      <c r="L946" s="13" t="n"/>
      <c r="M946" s="13" t="n"/>
      <c r="N946" s="13" t="n"/>
      <c r="O946" s="13" t="n"/>
      <c r="P946" s="13" t="n"/>
      <c r="Q946" s="13" t="n"/>
      <c r="R946" s="13" t="n"/>
      <c r="S946" s="13" t="n"/>
      <c r="T946" s="13" t="n"/>
      <c r="U946" s="13" t="n"/>
      <c r="V946" s="13" t="n"/>
      <c r="W946" s="13" t="n"/>
      <c r="X946" s="13" t="n"/>
      <c r="Y946" s="13" t="n"/>
      <c r="Z946" s="13" t="n"/>
      <c r="AA946" s="13" t="n"/>
      <c r="AB946" s="13" t="n"/>
    </row>
    <row r="947">
      <c r="A947" s="13" t="n"/>
      <c r="B947" s="13" t="n"/>
      <c r="C947" s="12" t="n"/>
      <c r="D947" s="13" t="n"/>
      <c r="E947" s="13" t="n"/>
      <c r="F947" s="13" t="n"/>
      <c r="G947" s="13" t="n"/>
      <c r="H947" s="13" t="n"/>
      <c r="I947" s="13" t="n"/>
      <c r="J947" s="13" t="n"/>
      <c r="K947" s="13" t="n"/>
      <c r="L947" s="13" t="n"/>
      <c r="M947" s="13" t="n"/>
      <c r="N947" s="13" t="n"/>
      <c r="O947" s="13" t="n"/>
      <c r="P947" s="13" t="n"/>
      <c r="Q947" s="13" t="n"/>
      <c r="R947" s="13" t="n"/>
      <c r="S947" s="13" t="n"/>
      <c r="T947" s="13" t="n"/>
      <c r="U947" s="13" t="n"/>
      <c r="V947" s="13" t="n"/>
      <c r="W947" s="13" t="n"/>
      <c r="X947" s="13" t="n"/>
      <c r="Y947" s="13" t="n"/>
      <c r="Z947" s="13" t="n"/>
      <c r="AA947" s="13" t="n"/>
      <c r="AB947" s="13" t="n"/>
    </row>
    <row r="948">
      <c r="A948" s="13" t="n"/>
      <c r="B948" s="13" t="n"/>
      <c r="C948" s="12" t="n"/>
      <c r="D948" s="13" t="n"/>
      <c r="E948" s="13" t="n"/>
      <c r="F948" s="13" t="n"/>
      <c r="G948" s="13" t="n"/>
      <c r="H948" s="13" t="n"/>
      <c r="I948" s="13" t="n"/>
      <c r="J948" s="13" t="n"/>
      <c r="K948" s="13" t="n"/>
      <c r="L948" s="13" t="n"/>
      <c r="M948" s="13" t="n"/>
      <c r="N948" s="13" t="n"/>
      <c r="O948" s="13" t="n"/>
      <c r="P948" s="13" t="n"/>
      <c r="Q948" s="13" t="n"/>
      <c r="R948" s="13" t="n"/>
      <c r="S948" s="13" t="n"/>
      <c r="T948" s="13" t="n"/>
      <c r="U948" s="13" t="n"/>
      <c r="V948" s="13" t="n"/>
      <c r="W948" s="13" t="n"/>
      <c r="X948" s="13" t="n"/>
      <c r="Y948" s="13" t="n"/>
      <c r="Z948" s="13" t="n"/>
      <c r="AA948" s="13" t="n"/>
      <c r="AB948" s="13" t="n"/>
    </row>
    <row r="949">
      <c r="A949" s="13" t="n"/>
      <c r="B949" s="13" t="n"/>
      <c r="C949" s="12" t="n"/>
      <c r="D949" s="13" t="n"/>
      <c r="E949" s="13" t="n"/>
      <c r="F949" s="13" t="n"/>
      <c r="G949" s="13" t="n"/>
      <c r="H949" s="13" t="n"/>
      <c r="I949" s="13" t="n"/>
      <c r="J949" s="13" t="n"/>
      <c r="K949" s="13" t="n"/>
      <c r="L949" s="13" t="n"/>
      <c r="M949" s="13" t="n"/>
      <c r="N949" s="13" t="n"/>
      <c r="O949" s="13" t="n"/>
      <c r="P949" s="13" t="n"/>
      <c r="Q949" s="13" t="n"/>
      <c r="R949" s="13" t="n"/>
      <c r="S949" s="13" t="n"/>
      <c r="T949" s="13" t="n"/>
      <c r="U949" s="13" t="n"/>
      <c r="V949" s="13" t="n"/>
      <c r="W949" s="13" t="n"/>
      <c r="X949" s="13" t="n"/>
      <c r="Y949" s="13" t="n"/>
      <c r="Z949" s="13" t="n"/>
      <c r="AA949" s="13" t="n"/>
      <c r="AB949" s="13" t="n"/>
    </row>
    <row r="950">
      <c r="A950" s="13" t="n"/>
      <c r="B950" s="13" t="n"/>
      <c r="C950" s="12" t="n"/>
      <c r="D950" s="13" t="n"/>
      <c r="E950" s="13" t="n"/>
      <c r="F950" s="13" t="n"/>
      <c r="G950" s="13" t="n"/>
      <c r="H950" s="13" t="n"/>
      <c r="I950" s="13" t="n"/>
      <c r="J950" s="13" t="n"/>
      <c r="K950" s="13" t="n"/>
      <c r="L950" s="13" t="n"/>
      <c r="M950" s="13" t="n"/>
      <c r="N950" s="13" t="n"/>
      <c r="O950" s="13" t="n"/>
      <c r="P950" s="13" t="n"/>
      <c r="Q950" s="13" t="n"/>
      <c r="R950" s="13" t="n"/>
      <c r="S950" s="13" t="n"/>
      <c r="T950" s="13" t="n"/>
      <c r="U950" s="13" t="n"/>
      <c r="V950" s="13" t="n"/>
      <c r="W950" s="13" t="n"/>
      <c r="X950" s="13" t="n"/>
      <c r="Y950" s="13" t="n"/>
      <c r="Z950" s="13" t="n"/>
      <c r="AA950" s="13" t="n"/>
      <c r="AB950" s="13" t="n"/>
    </row>
    <row r="951">
      <c r="A951" s="13" t="n"/>
      <c r="B951" s="13" t="n"/>
      <c r="C951" s="12" t="n"/>
      <c r="D951" s="13" t="n"/>
      <c r="E951" s="13" t="n"/>
      <c r="F951" s="13" t="n"/>
      <c r="G951" s="13" t="n"/>
      <c r="H951" s="13" t="n"/>
      <c r="I951" s="13" t="n"/>
      <c r="J951" s="13" t="n"/>
      <c r="K951" s="13" t="n"/>
      <c r="L951" s="13" t="n"/>
      <c r="M951" s="13" t="n"/>
      <c r="N951" s="13" t="n"/>
      <c r="O951" s="13" t="n"/>
      <c r="P951" s="13" t="n"/>
      <c r="Q951" s="13" t="n"/>
      <c r="R951" s="13" t="n"/>
      <c r="S951" s="13" t="n"/>
      <c r="T951" s="13" t="n"/>
      <c r="U951" s="13" t="n"/>
      <c r="V951" s="13" t="n"/>
      <c r="W951" s="13" t="n"/>
      <c r="X951" s="13" t="n"/>
      <c r="Y951" s="13" t="n"/>
      <c r="Z951" s="13" t="n"/>
      <c r="AA951" s="13" t="n"/>
      <c r="AB951" s="13" t="n"/>
    </row>
    <row r="952">
      <c r="A952" s="13" t="n"/>
      <c r="B952" s="13" t="n"/>
      <c r="C952" s="12" t="n"/>
      <c r="D952" s="13" t="n"/>
      <c r="E952" s="13" t="n"/>
      <c r="F952" s="13" t="n"/>
      <c r="G952" s="13" t="n"/>
      <c r="H952" s="13" t="n"/>
      <c r="I952" s="13" t="n"/>
      <c r="J952" s="13" t="n"/>
      <c r="K952" s="13" t="n"/>
      <c r="L952" s="13" t="n"/>
      <c r="M952" s="13" t="n"/>
      <c r="N952" s="13" t="n"/>
      <c r="O952" s="13" t="n"/>
      <c r="P952" s="13" t="n"/>
      <c r="Q952" s="13" t="n"/>
      <c r="R952" s="13" t="n"/>
      <c r="S952" s="13" t="n"/>
      <c r="T952" s="13" t="n"/>
      <c r="U952" s="13" t="n"/>
      <c r="V952" s="13" t="n"/>
      <c r="W952" s="13" t="n"/>
      <c r="X952" s="13" t="n"/>
      <c r="Y952" s="13" t="n"/>
      <c r="Z952" s="13" t="n"/>
      <c r="AA952" s="13" t="n"/>
      <c r="AB952" s="13" t="n"/>
    </row>
    <row r="953">
      <c r="A953" s="13" t="n"/>
      <c r="B953" s="13" t="n"/>
      <c r="C953" s="12" t="n"/>
      <c r="D953" s="13" t="n"/>
      <c r="E953" s="13" t="n"/>
      <c r="F953" s="13" t="n"/>
      <c r="G953" s="13" t="n"/>
      <c r="H953" s="13" t="n"/>
      <c r="I953" s="13" t="n"/>
      <c r="J953" s="13" t="n"/>
      <c r="K953" s="13" t="n"/>
      <c r="L953" s="13" t="n"/>
      <c r="M953" s="13" t="n"/>
      <c r="N953" s="13" t="n"/>
      <c r="O953" s="13" t="n"/>
      <c r="P953" s="13" t="n"/>
      <c r="Q953" s="13" t="n"/>
      <c r="R953" s="13" t="n"/>
      <c r="S953" s="13" t="n"/>
      <c r="T953" s="13" t="n"/>
      <c r="U953" s="13" t="n"/>
      <c r="V953" s="13" t="n"/>
      <c r="W953" s="13" t="n"/>
      <c r="X953" s="13" t="n"/>
      <c r="Y953" s="13" t="n"/>
      <c r="Z953" s="13" t="n"/>
      <c r="AA953" s="13" t="n"/>
      <c r="AB953" s="13" t="n"/>
    </row>
    <row r="954">
      <c r="A954" s="13" t="n"/>
      <c r="B954" s="13" t="n"/>
      <c r="C954" s="12" t="n"/>
      <c r="D954" s="13" t="n"/>
      <c r="E954" s="13" t="n"/>
      <c r="F954" s="13" t="n"/>
      <c r="G954" s="13" t="n"/>
      <c r="H954" s="13" t="n"/>
      <c r="I954" s="13" t="n"/>
      <c r="J954" s="13" t="n"/>
      <c r="K954" s="13" t="n"/>
      <c r="L954" s="13" t="n"/>
      <c r="M954" s="13" t="n"/>
      <c r="N954" s="13" t="n"/>
      <c r="O954" s="13" t="n"/>
      <c r="P954" s="13" t="n"/>
      <c r="Q954" s="13" t="n"/>
      <c r="R954" s="13" t="n"/>
      <c r="S954" s="13" t="n"/>
      <c r="T954" s="13" t="n"/>
      <c r="U954" s="13" t="n"/>
      <c r="V954" s="13" t="n"/>
      <c r="W954" s="13" t="n"/>
      <c r="X954" s="13" t="n"/>
      <c r="Y954" s="13" t="n"/>
      <c r="Z954" s="13" t="n"/>
      <c r="AA954" s="13" t="n"/>
      <c r="AB954" s="13" t="n"/>
    </row>
    <row r="955">
      <c r="A955" s="13" t="n"/>
      <c r="B955" s="13" t="n"/>
      <c r="C955" s="12" t="n"/>
      <c r="D955" s="13" t="n"/>
      <c r="E955" s="13" t="n"/>
      <c r="F955" s="13" t="n"/>
      <c r="G955" s="13" t="n"/>
      <c r="H955" s="13" t="n"/>
      <c r="I955" s="13" t="n"/>
      <c r="J955" s="13" t="n"/>
      <c r="K955" s="13" t="n"/>
      <c r="L955" s="13" t="n"/>
      <c r="M955" s="13" t="n"/>
      <c r="N955" s="13" t="n"/>
      <c r="O955" s="13" t="n"/>
      <c r="P955" s="13" t="n"/>
      <c r="Q955" s="13" t="n"/>
      <c r="R955" s="13" t="n"/>
      <c r="S955" s="13" t="n"/>
      <c r="T955" s="13" t="n"/>
      <c r="U955" s="13" t="n"/>
      <c r="V955" s="13" t="n"/>
      <c r="W955" s="13" t="n"/>
      <c r="X955" s="13" t="n"/>
      <c r="Y955" s="13" t="n"/>
      <c r="Z955" s="13" t="n"/>
      <c r="AA955" s="13" t="n"/>
      <c r="AB955" s="13" t="n"/>
    </row>
    <row r="956">
      <c r="A956" s="13" t="n"/>
      <c r="B956" s="13" t="n"/>
      <c r="C956" s="12" t="n"/>
      <c r="D956" s="13" t="n"/>
      <c r="E956" s="13" t="n"/>
      <c r="F956" s="13" t="n"/>
      <c r="G956" s="13" t="n"/>
      <c r="H956" s="13" t="n"/>
      <c r="I956" s="13" t="n"/>
      <c r="J956" s="13" t="n"/>
      <c r="K956" s="13" t="n"/>
      <c r="L956" s="13" t="n"/>
      <c r="M956" s="13" t="n"/>
      <c r="N956" s="13" t="n"/>
      <c r="O956" s="13" t="n"/>
      <c r="P956" s="13" t="n"/>
      <c r="Q956" s="13" t="n"/>
      <c r="R956" s="13" t="n"/>
      <c r="S956" s="13" t="n"/>
      <c r="T956" s="13" t="n"/>
      <c r="U956" s="13" t="n"/>
      <c r="V956" s="13" t="n"/>
      <c r="W956" s="13" t="n"/>
      <c r="X956" s="13" t="n"/>
      <c r="Y956" s="13" t="n"/>
      <c r="Z956" s="13" t="n"/>
      <c r="AA956" s="13" t="n"/>
      <c r="AB956" s="13" t="n"/>
    </row>
    <row r="957">
      <c r="A957" s="13" t="n"/>
      <c r="B957" s="13" t="n"/>
      <c r="C957" s="12" t="n"/>
      <c r="D957" s="13" t="n"/>
      <c r="E957" s="13" t="n"/>
      <c r="F957" s="13" t="n"/>
      <c r="G957" s="13" t="n"/>
      <c r="H957" s="13" t="n"/>
      <c r="I957" s="13" t="n"/>
      <c r="J957" s="13" t="n"/>
      <c r="K957" s="13" t="n"/>
      <c r="L957" s="13" t="n"/>
      <c r="M957" s="13" t="n"/>
      <c r="N957" s="13" t="n"/>
      <c r="O957" s="13" t="n"/>
      <c r="P957" s="13" t="n"/>
      <c r="Q957" s="13" t="n"/>
      <c r="R957" s="13" t="n"/>
      <c r="S957" s="13" t="n"/>
      <c r="T957" s="13" t="n"/>
      <c r="U957" s="13" t="n"/>
      <c r="V957" s="13" t="n"/>
      <c r="W957" s="13" t="n"/>
      <c r="X957" s="13" t="n"/>
      <c r="Y957" s="13" t="n"/>
      <c r="Z957" s="13" t="n"/>
      <c r="AA957" s="13" t="n"/>
      <c r="AB957" s="13" t="n"/>
    </row>
    <row r="958">
      <c r="A958" s="13" t="n"/>
      <c r="B958" s="13" t="n"/>
      <c r="C958" s="12" t="n"/>
      <c r="D958" s="13" t="n"/>
      <c r="E958" s="13" t="n"/>
      <c r="F958" s="13" t="n"/>
      <c r="G958" s="13" t="n"/>
      <c r="H958" s="13" t="n"/>
      <c r="I958" s="13" t="n"/>
      <c r="J958" s="13" t="n"/>
      <c r="K958" s="13" t="n"/>
      <c r="L958" s="13" t="n"/>
      <c r="M958" s="13" t="n"/>
      <c r="N958" s="13" t="n"/>
      <c r="O958" s="13" t="n"/>
      <c r="P958" s="13" t="n"/>
      <c r="Q958" s="13" t="n"/>
      <c r="R958" s="13" t="n"/>
      <c r="S958" s="13" t="n"/>
      <c r="T958" s="13" t="n"/>
      <c r="U958" s="13" t="n"/>
      <c r="V958" s="13" t="n"/>
      <c r="W958" s="13" t="n"/>
      <c r="X958" s="13" t="n"/>
      <c r="Y958" s="13" t="n"/>
      <c r="Z958" s="13" t="n"/>
      <c r="AA958" s="13" t="n"/>
      <c r="AB958" s="13" t="n"/>
    </row>
    <row r="959">
      <c r="A959" s="13" t="n"/>
      <c r="B959" s="13" t="n"/>
      <c r="C959" s="12" t="n"/>
      <c r="D959" s="13" t="n"/>
      <c r="E959" s="13" t="n"/>
      <c r="F959" s="13" t="n"/>
      <c r="G959" s="13" t="n"/>
      <c r="H959" s="13" t="n"/>
      <c r="I959" s="13" t="n"/>
      <c r="J959" s="13" t="n"/>
      <c r="K959" s="13" t="n"/>
      <c r="L959" s="13" t="n"/>
      <c r="M959" s="13" t="n"/>
      <c r="N959" s="13" t="n"/>
      <c r="O959" s="13" t="n"/>
      <c r="P959" s="13" t="n"/>
      <c r="Q959" s="13" t="n"/>
      <c r="R959" s="13" t="n"/>
      <c r="S959" s="13" t="n"/>
      <c r="T959" s="13" t="n"/>
      <c r="U959" s="13" t="n"/>
      <c r="V959" s="13" t="n"/>
      <c r="W959" s="13" t="n"/>
      <c r="X959" s="13" t="n"/>
      <c r="Y959" s="13" t="n"/>
      <c r="Z959" s="13" t="n"/>
      <c r="AA959" s="13" t="n"/>
      <c r="AB959" s="13" t="n"/>
    </row>
    <row r="960">
      <c r="A960" s="13" t="n"/>
      <c r="B960" s="13" t="n"/>
      <c r="C960" s="12" t="n"/>
      <c r="D960" s="13" t="n"/>
      <c r="E960" s="13" t="n"/>
      <c r="F960" s="13" t="n"/>
      <c r="G960" s="13" t="n"/>
      <c r="H960" s="13" t="n"/>
      <c r="I960" s="13" t="n"/>
      <c r="J960" s="13" t="n"/>
      <c r="K960" s="13" t="n"/>
      <c r="L960" s="13" t="n"/>
      <c r="M960" s="13" t="n"/>
      <c r="N960" s="13" t="n"/>
      <c r="O960" s="13" t="n"/>
      <c r="P960" s="13" t="n"/>
      <c r="Q960" s="13" t="n"/>
      <c r="R960" s="13" t="n"/>
      <c r="S960" s="13" t="n"/>
      <c r="T960" s="13" t="n"/>
      <c r="U960" s="13" t="n"/>
      <c r="V960" s="13" t="n"/>
      <c r="W960" s="13" t="n"/>
      <c r="X960" s="13" t="n"/>
      <c r="Y960" s="13" t="n"/>
      <c r="Z960" s="13" t="n"/>
      <c r="AA960" s="13" t="n"/>
      <c r="AB960" s="13" t="n"/>
    </row>
    <row r="961">
      <c r="A961" s="13" t="n"/>
      <c r="B961" s="13" t="n"/>
      <c r="C961" s="12" t="n"/>
      <c r="D961" s="13" t="n"/>
      <c r="E961" s="13" t="n"/>
      <c r="F961" s="13" t="n"/>
      <c r="G961" s="13" t="n"/>
      <c r="H961" s="13" t="n"/>
      <c r="I961" s="13" t="n"/>
      <c r="J961" s="13" t="n"/>
      <c r="K961" s="13" t="n"/>
      <c r="L961" s="13" t="n"/>
      <c r="M961" s="13" t="n"/>
      <c r="N961" s="13" t="n"/>
      <c r="O961" s="13" t="n"/>
      <c r="P961" s="13" t="n"/>
      <c r="Q961" s="13" t="n"/>
      <c r="R961" s="13" t="n"/>
      <c r="S961" s="13" t="n"/>
      <c r="T961" s="13" t="n"/>
      <c r="U961" s="13" t="n"/>
      <c r="V961" s="13" t="n"/>
      <c r="W961" s="13" t="n"/>
      <c r="X961" s="13" t="n"/>
      <c r="Y961" s="13" t="n"/>
      <c r="Z961" s="13" t="n"/>
      <c r="AA961" s="13" t="n"/>
      <c r="AB961" s="13" t="n"/>
    </row>
    <row r="962">
      <c r="A962" s="13" t="n"/>
      <c r="B962" s="13" t="n"/>
      <c r="C962" s="12" t="n"/>
      <c r="D962" s="13" t="n"/>
      <c r="E962" s="13" t="n"/>
      <c r="F962" s="13" t="n"/>
      <c r="G962" s="13" t="n"/>
      <c r="H962" s="13" t="n"/>
      <c r="I962" s="13" t="n"/>
      <c r="J962" s="13" t="n"/>
      <c r="K962" s="13" t="n"/>
      <c r="L962" s="13" t="n"/>
      <c r="M962" s="13" t="n"/>
      <c r="N962" s="13" t="n"/>
      <c r="O962" s="13" t="n"/>
      <c r="P962" s="13" t="n"/>
      <c r="Q962" s="13" t="n"/>
      <c r="R962" s="13" t="n"/>
      <c r="S962" s="13" t="n"/>
      <c r="T962" s="13" t="n"/>
      <c r="U962" s="13" t="n"/>
      <c r="V962" s="13" t="n"/>
      <c r="W962" s="13" t="n"/>
      <c r="X962" s="13" t="n"/>
      <c r="Y962" s="13" t="n"/>
      <c r="Z962" s="13" t="n"/>
      <c r="AA962" s="13" t="n"/>
      <c r="AB962" s="13" t="n"/>
    </row>
    <row r="963">
      <c r="A963" s="13" t="n"/>
      <c r="B963" s="13" t="n"/>
      <c r="C963" s="12" t="n"/>
      <c r="D963" s="13" t="n"/>
      <c r="E963" s="13" t="n"/>
      <c r="F963" s="13" t="n"/>
      <c r="G963" s="13" t="n"/>
      <c r="H963" s="13" t="n"/>
      <c r="I963" s="13" t="n"/>
      <c r="J963" s="13" t="n"/>
      <c r="K963" s="13" t="n"/>
      <c r="L963" s="13" t="n"/>
      <c r="M963" s="13" t="n"/>
      <c r="N963" s="13" t="n"/>
      <c r="O963" s="13" t="n"/>
      <c r="P963" s="13" t="n"/>
      <c r="Q963" s="13" t="n"/>
      <c r="R963" s="13" t="n"/>
      <c r="S963" s="13" t="n"/>
      <c r="T963" s="13" t="n"/>
      <c r="U963" s="13" t="n"/>
      <c r="V963" s="13" t="n"/>
      <c r="W963" s="13" t="n"/>
      <c r="X963" s="13" t="n"/>
      <c r="Y963" s="13" t="n"/>
      <c r="Z963" s="13" t="n"/>
      <c r="AA963" s="13" t="n"/>
      <c r="AB963" s="13" t="n"/>
    </row>
    <row r="964">
      <c r="A964" s="13" t="n"/>
      <c r="B964" s="13" t="n"/>
      <c r="C964" s="12" t="n"/>
      <c r="D964" s="13" t="n"/>
      <c r="E964" s="13" t="n"/>
      <c r="F964" s="13" t="n"/>
      <c r="G964" s="13" t="n"/>
      <c r="H964" s="13" t="n"/>
      <c r="I964" s="13" t="n"/>
      <c r="J964" s="13" t="n"/>
      <c r="K964" s="13" t="n"/>
      <c r="L964" s="13" t="n"/>
      <c r="M964" s="13" t="n"/>
      <c r="N964" s="13" t="n"/>
      <c r="O964" s="13" t="n"/>
      <c r="P964" s="13" t="n"/>
      <c r="Q964" s="13" t="n"/>
      <c r="R964" s="13" t="n"/>
      <c r="S964" s="13" t="n"/>
      <c r="T964" s="13" t="n"/>
      <c r="U964" s="13" t="n"/>
      <c r="V964" s="13" t="n"/>
      <c r="W964" s="13" t="n"/>
      <c r="X964" s="13" t="n"/>
      <c r="Y964" s="13" t="n"/>
      <c r="Z964" s="13" t="n"/>
      <c r="AA964" s="13" t="n"/>
      <c r="AB964" s="13" t="n"/>
    </row>
    <row r="965">
      <c r="A965" s="13" t="n"/>
      <c r="B965" s="13" t="n"/>
      <c r="C965" s="12" t="n"/>
      <c r="D965" s="13" t="n"/>
      <c r="E965" s="13" t="n"/>
      <c r="F965" s="13" t="n"/>
      <c r="G965" s="13" t="n"/>
      <c r="H965" s="13" t="n"/>
      <c r="I965" s="13" t="n"/>
      <c r="J965" s="13" t="n"/>
      <c r="K965" s="13" t="n"/>
      <c r="L965" s="13" t="n"/>
      <c r="M965" s="13" t="n"/>
      <c r="N965" s="13" t="n"/>
      <c r="O965" s="13" t="n"/>
      <c r="P965" s="13" t="n"/>
      <c r="Q965" s="13" t="n"/>
      <c r="R965" s="13" t="n"/>
      <c r="S965" s="13" t="n"/>
      <c r="T965" s="13" t="n"/>
      <c r="U965" s="13" t="n"/>
      <c r="V965" s="13" t="n"/>
      <c r="W965" s="13" t="n"/>
      <c r="X965" s="13" t="n"/>
      <c r="Y965" s="13" t="n"/>
      <c r="Z965" s="13" t="n"/>
      <c r="AA965" s="13" t="n"/>
      <c r="AB965" s="13" t="n"/>
    </row>
    <row r="966">
      <c r="A966" s="13" t="n"/>
      <c r="B966" s="13" t="n"/>
      <c r="C966" s="12" t="n"/>
      <c r="D966" s="13" t="n"/>
      <c r="E966" s="13" t="n"/>
      <c r="F966" s="13" t="n"/>
      <c r="G966" s="13" t="n"/>
      <c r="H966" s="13" t="n"/>
      <c r="I966" s="13" t="n"/>
      <c r="J966" s="13" t="n"/>
      <c r="K966" s="13" t="n"/>
      <c r="L966" s="13" t="n"/>
      <c r="M966" s="13" t="n"/>
      <c r="N966" s="13" t="n"/>
      <c r="O966" s="13" t="n"/>
      <c r="P966" s="13" t="n"/>
      <c r="Q966" s="13" t="n"/>
      <c r="R966" s="13" t="n"/>
      <c r="S966" s="13" t="n"/>
      <c r="T966" s="13" t="n"/>
      <c r="U966" s="13" t="n"/>
      <c r="V966" s="13" t="n"/>
      <c r="W966" s="13" t="n"/>
      <c r="X966" s="13" t="n"/>
      <c r="Y966" s="13" t="n"/>
      <c r="Z966" s="13" t="n"/>
      <c r="AA966" s="13" t="n"/>
      <c r="AB966" s="13" t="n"/>
    </row>
    <row r="967">
      <c r="A967" s="13" t="n"/>
      <c r="B967" s="13" t="n"/>
      <c r="C967" s="12" t="n"/>
      <c r="D967" s="13" t="n"/>
      <c r="E967" s="13" t="n"/>
      <c r="F967" s="13" t="n"/>
      <c r="G967" s="13" t="n"/>
      <c r="H967" s="13" t="n"/>
      <c r="I967" s="13" t="n"/>
      <c r="J967" s="13" t="n"/>
      <c r="K967" s="13" t="n"/>
      <c r="L967" s="13" t="n"/>
      <c r="M967" s="13" t="n"/>
      <c r="N967" s="13" t="n"/>
      <c r="O967" s="13" t="n"/>
      <c r="P967" s="13" t="n"/>
      <c r="Q967" s="13" t="n"/>
      <c r="R967" s="13" t="n"/>
      <c r="S967" s="13" t="n"/>
      <c r="T967" s="13" t="n"/>
      <c r="U967" s="13" t="n"/>
      <c r="V967" s="13" t="n"/>
      <c r="W967" s="13" t="n"/>
      <c r="X967" s="13" t="n"/>
      <c r="Y967" s="13" t="n"/>
      <c r="Z967" s="13" t="n"/>
      <c r="AA967" s="13" t="n"/>
      <c r="AB967" s="13" t="n"/>
    </row>
    <row r="968">
      <c r="A968" s="13" t="n"/>
      <c r="B968" s="13" t="n"/>
      <c r="C968" s="12" t="n"/>
      <c r="D968" s="13" t="n"/>
      <c r="E968" s="13" t="n"/>
      <c r="F968" s="13" t="n"/>
      <c r="G968" s="13" t="n"/>
      <c r="H968" s="13" t="n"/>
      <c r="I968" s="13" t="n"/>
      <c r="J968" s="13" t="n"/>
      <c r="K968" s="13" t="n"/>
      <c r="L968" s="13" t="n"/>
      <c r="M968" s="13" t="n"/>
      <c r="N968" s="13" t="n"/>
      <c r="O968" s="13" t="n"/>
      <c r="P968" s="13" t="n"/>
      <c r="Q968" s="13" t="n"/>
      <c r="R968" s="13" t="n"/>
      <c r="S968" s="13" t="n"/>
      <c r="T968" s="13" t="n"/>
      <c r="U968" s="13" t="n"/>
      <c r="V968" s="13" t="n"/>
      <c r="W968" s="13" t="n"/>
      <c r="X968" s="13" t="n"/>
      <c r="Y968" s="13" t="n"/>
      <c r="Z968" s="13" t="n"/>
      <c r="AA968" s="13" t="n"/>
      <c r="AB968" s="13" t="n"/>
    </row>
    <row r="969">
      <c r="A969" s="13" t="n"/>
      <c r="B969" s="13" t="n"/>
      <c r="C969" s="12" t="n"/>
      <c r="D969" s="13" t="n"/>
      <c r="E969" s="13" t="n"/>
      <c r="F969" s="13" t="n"/>
      <c r="G969" s="13" t="n"/>
      <c r="H969" s="13" t="n"/>
      <c r="I969" s="13" t="n"/>
      <c r="J969" s="13" t="n"/>
      <c r="K969" s="13" t="n"/>
      <c r="L969" s="13" t="n"/>
      <c r="M969" s="13" t="n"/>
      <c r="N969" s="13" t="n"/>
      <c r="O969" s="13" t="n"/>
      <c r="P969" s="13" t="n"/>
      <c r="Q969" s="13" t="n"/>
      <c r="R969" s="13" t="n"/>
      <c r="S969" s="13" t="n"/>
      <c r="T969" s="13" t="n"/>
      <c r="U969" s="13" t="n"/>
      <c r="V969" s="13" t="n"/>
      <c r="W969" s="13" t="n"/>
      <c r="X969" s="13" t="n"/>
      <c r="Y969" s="13" t="n"/>
      <c r="Z969" s="13" t="n"/>
      <c r="AA969" s="13" t="n"/>
      <c r="AB969" s="13" t="n"/>
    </row>
    <row r="970">
      <c r="A970" s="13" t="n"/>
      <c r="B970" s="13" t="n"/>
      <c r="C970" s="12" t="n"/>
      <c r="D970" s="13" t="n"/>
      <c r="E970" s="13" t="n"/>
      <c r="F970" s="13" t="n"/>
      <c r="G970" s="13" t="n"/>
      <c r="H970" s="13" t="n"/>
      <c r="I970" s="13" t="n"/>
      <c r="J970" s="13" t="n"/>
      <c r="K970" s="13" t="n"/>
      <c r="L970" s="13" t="n"/>
      <c r="M970" s="13" t="n"/>
      <c r="N970" s="13" t="n"/>
      <c r="O970" s="13" t="n"/>
      <c r="P970" s="13" t="n"/>
      <c r="Q970" s="13" t="n"/>
      <c r="R970" s="13" t="n"/>
      <c r="S970" s="13" t="n"/>
      <c r="T970" s="13" t="n"/>
      <c r="U970" s="13" t="n"/>
      <c r="V970" s="13" t="n"/>
      <c r="W970" s="13" t="n"/>
      <c r="X970" s="13" t="n"/>
      <c r="Y970" s="13" t="n"/>
      <c r="Z970" s="13" t="n"/>
      <c r="AA970" s="13" t="n"/>
      <c r="AB970" s="13" t="n"/>
    </row>
    <row r="971">
      <c r="A971" s="13" t="n"/>
      <c r="B971" s="13" t="n"/>
      <c r="C971" s="12" t="n"/>
      <c r="D971" s="13" t="n"/>
      <c r="E971" s="13" t="n"/>
      <c r="F971" s="13" t="n"/>
      <c r="G971" s="13" t="n"/>
      <c r="H971" s="13" t="n"/>
      <c r="I971" s="13" t="n"/>
      <c r="J971" s="13" t="n"/>
      <c r="K971" s="13" t="n"/>
      <c r="L971" s="13" t="n"/>
      <c r="M971" s="13" t="n"/>
      <c r="N971" s="13" t="n"/>
      <c r="O971" s="13" t="n"/>
      <c r="P971" s="13" t="n"/>
      <c r="Q971" s="13" t="n"/>
      <c r="R971" s="13" t="n"/>
      <c r="S971" s="13" t="n"/>
      <c r="T971" s="13" t="n"/>
      <c r="U971" s="13" t="n"/>
      <c r="V971" s="13" t="n"/>
      <c r="W971" s="13" t="n"/>
      <c r="X971" s="13" t="n"/>
      <c r="Y971" s="13" t="n"/>
      <c r="Z971" s="13" t="n"/>
      <c r="AA971" s="13" t="n"/>
      <c r="AB971" s="13" t="n"/>
    </row>
    <row r="972">
      <c r="A972" s="13" t="n"/>
      <c r="B972" s="13" t="n"/>
      <c r="C972" s="12" t="n"/>
      <c r="D972" s="13" t="n"/>
      <c r="E972" s="13" t="n"/>
      <c r="F972" s="13" t="n"/>
      <c r="G972" s="13" t="n"/>
      <c r="H972" s="13" t="n"/>
      <c r="I972" s="13" t="n"/>
      <c r="J972" s="13" t="n"/>
      <c r="K972" s="13" t="n"/>
      <c r="L972" s="13" t="n"/>
      <c r="M972" s="13" t="n"/>
      <c r="N972" s="13" t="n"/>
      <c r="O972" s="13" t="n"/>
      <c r="P972" s="13" t="n"/>
      <c r="Q972" s="13" t="n"/>
      <c r="R972" s="13" t="n"/>
      <c r="S972" s="13" t="n"/>
      <c r="T972" s="13" t="n"/>
      <c r="U972" s="13" t="n"/>
      <c r="V972" s="13" t="n"/>
      <c r="W972" s="13" t="n"/>
      <c r="X972" s="13" t="n"/>
      <c r="Y972" s="13" t="n"/>
      <c r="Z972" s="13" t="n"/>
      <c r="AA972" s="13" t="n"/>
      <c r="AB972" s="13" t="n"/>
    </row>
    <row r="973">
      <c r="A973" s="13" t="n"/>
      <c r="B973" s="13" t="n"/>
      <c r="C973" s="12" t="n"/>
      <c r="D973" s="13" t="n"/>
      <c r="E973" s="13" t="n"/>
      <c r="F973" s="13" t="n"/>
      <c r="G973" s="13" t="n"/>
      <c r="H973" s="13" t="n"/>
      <c r="I973" s="13" t="n"/>
      <c r="J973" s="13" t="n"/>
      <c r="K973" s="13" t="n"/>
      <c r="L973" s="13" t="n"/>
      <c r="M973" s="13" t="n"/>
      <c r="N973" s="13" t="n"/>
      <c r="O973" s="13" t="n"/>
      <c r="P973" s="13" t="n"/>
      <c r="Q973" s="13" t="n"/>
      <c r="R973" s="13" t="n"/>
      <c r="S973" s="13" t="n"/>
      <c r="T973" s="13" t="n"/>
      <c r="U973" s="13" t="n"/>
      <c r="V973" s="13" t="n"/>
      <c r="W973" s="13" t="n"/>
      <c r="X973" s="13" t="n"/>
      <c r="Y973" s="13" t="n"/>
      <c r="Z973" s="13" t="n"/>
      <c r="AA973" s="13" t="n"/>
      <c r="AB973" s="13" t="n"/>
    </row>
    <row r="974">
      <c r="A974" s="13" t="n"/>
      <c r="B974" s="13" t="n"/>
      <c r="C974" s="12" t="n"/>
      <c r="D974" s="13" t="n"/>
      <c r="E974" s="13" t="n"/>
      <c r="F974" s="13" t="n"/>
      <c r="G974" s="13" t="n"/>
      <c r="H974" s="13" t="n"/>
      <c r="I974" s="13" t="n"/>
      <c r="J974" s="13" t="n"/>
      <c r="K974" s="13" t="n"/>
      <c r="L974" s="13" t="n"/>
      <c r="M974" s="13" t="n"/>
      <c r="N974" s="13" t="n"/>
      <c r="O974" s="13" t="n"/>
      <c r="P974" s="13" t="n"/>
      <c r="Q974" s="13" t="n"/>
      <c r="R974" s="13" t="n"/>
      <c r="S974" s="13" t="n"/>
      <c r="T974" s="13" t="n"/>
      <c r="U974" s="13" t="n"/>
      <c r="V974" s="13" t="n"/>
      <c r="W974" s="13" t="n"/>
      <c r="X974" s="13" t="n"/>
      <c r="Y974" s="13" t="n"/>
      <c r="Z974" s="13" t="n"/>
      <c r="AA974" s="13" t="n"/>
      <c r="AB974" s="13" t="n"/>
    </row>
    <row r="975">
      <c r="A975" s="13" t="n"/>
      <c r="B975" s="13" t="n"/>
      <c r="C975" s="12" t="n"/>
      <c r="D975" s="13" t="n"/>
      <c r="E975" s="13" t="n"/>
      <c r="F975" s="13" t="n"/>
      <c r="G975" s="13" t="n"/>
      <c r="H975" s="13" t="n"/>
      <c r="I975" s="13" t="n"/>
      <c r="J975" s="13" t="n"/>
      <c r="K975" s="13" t="n"/>
      <c r="L975" s="13" t="n"/>
      <c r="M975" s="13" t="n"/>
      <c r="N975" s="13" t="n"/>
      <c r="O975" s="13" t="n"/>
      <c r="P975" s="13" t="n"/>
      <c r="Q975" s="13" t="n"/>
      <c r="R975" s="13" t="n"/>
      <c r="S975" s="13" t="n"/>
      <c r="T975" s="13" t="n"/>
      <c r="U975" s="13" t="n"/>
      <c r="V975" s="13" t="n"/>
      <c r="W975" s="13" t="n"/>
      <c r="X975" s="13" t="n"/>
      <c r="Y975" s="13" t="n"/>
      <c r="Z975" s="13" t="n"/>
      <c r="AA975" s="13" t="n"/>
      <c r="AB975" s="13" t="n"/>
    </row>
    <row r="976">
      <c r="A976" s="13" t="n"/>
      <c r="B976" s="13" t="n"/>
      <c r="C976" s="12" t="n"/>
      <c r="D976" s="13" t="n"/>
      <c r="E976" s="13" t="n"/>
      <c r="F976" s="13" t="n"/>
      <c r="G976" s="13" t="n"/>
      <c r="H976" s="13" t="n"/>
      <c r="I976" s="13" t="n"/>
      <c r="J976" s="13" t="n"/>
      <c r="K976" s="13" t="n"/>
      <c r="L976" s="13" t="n"/>
      <c r="M976" s="13" t="n"/>
      <c r="N976" s="13" t="n"/>
      <c r="O976" s="13" t="n"/>
      <c r="P976" s="13" t="n"/>
      <c r="Q976" s="13" t="n"/>
      <c r="R976" s="13" t="n"/>
      <c r="S976" s="13" t="n"/>
      <c r="T976" s="13" t="n"/>
      <c r="U976" s="13" t="n"/>
      <c r="V976" s="13" t="n"/>
      <c r="W976" s="13" t="n"/>
      <c r="X976" s="13" t="n"/>
      <c r="Y976" s="13" t="n"/>
      <c r="Z976" s="13" t="n"/>
      <c r="AA976" s="13" t="n"/>
      <c r="AB976" s="13" t="n"/>
    </row>
    <row r="977">
      <c r="A977" s="13" t="n"/>
      <c r="B977" s="13" t="n"/>
      <c r="C977" s="12" t="n"/>
      <c r="D977" s="13" t="n"/>
      <c r="E977" s="13" t="n"/>
      <c r="F977" s="13" t="n"/>
      <c r="G977" s="13" t="n"/>
      <c r="H977" s="13" t="n"/>
      <c r="I977" s="13" t="n"/>
      <c r="J977" s="13" t="n"/>
      <c r="K977" s="13" t="n"/>
      <c r="L977" s="13" t="n"/>
      <c r="M977" s="13" t="n"/>
      <c r="N977" s="13" t="n"/>
      <c r="O977" s="13" t="n"/>
      <c r="P977" s="13" t="n"/>
      <c r="Q977" s="13" t="n"/>
      <c r="R977" s="13" t="n"/>
      <c r="S977" s="13" t="n"/>
      <c r="T977" s="13" t="n"/>
      <c r="U977" s="13" t="n"/>
      <c r="V977" s="13" t="n"/>
      <c r="W977" s="13" t="n"/>
      <c r="X977" s="13" t="n"/>
      <c r="Y977" s="13" t="n"/>
      <c r="Z977" s="13" t="n"/>
      <c r="AA977" s="13" t="n"/>
      <c r="AB977" s="13" t="n"/>
    </row>
    <row r="978">
      <c r="A978" s="13" t="n"/>
      <c r="B978" s="13" t="n"/>
      <c r="C978" s="12" t="n"/>
      <c r="D978" s="13" t="n"/>
      <c r="E978" s="13" t="n"/>
      <c r="F978" s="13" t="n"/>
      <c r="G978" s="13" t="n"/>
      <c r="H978" s="13" t="n"/>
      <c r="I978" s="13" t="n"/>
      <c r="J978" s="13" t="n"/>
      <c r="K978" s="13" t="n"/>
      <c r="L978" s="13" t="n"/>
      <c r="M978" s="13" t="n"/>
      <c r="N978" s="13" t="n"/>
      <c r="O978" s="13" t="n"/>
      <c r="P978" s="13" t="n"/>
      <c r="Q978" s="13" t="n"/>
      <c r="R978" s="13" t="n"/>
      <c r="S978" s="13" t="n"/>
      <c r="T978" s="13" t="n"/>
      <c r="U978" s="13" t="n"/>
      <c r="V978" s="13" t="n"/>
      <c r="W978" s="13" t="n"/>
      <c r="X978" s="13" t="n"/>
      <c r="Y978" s="13" t="n"/>
      <c r="Z978" s="13" t="n"/>
      <c r="AA978" s="13" t="n"/>
      <c r="AB978" s="13" t="n"/>
    </row>
    <row r="979">
      <c r="A979" s="13" t="n"/>
      <c r="B979" s="13" t="n"/>
      <c r="C979" s="12" t="n"/>
      <c r="D979" s="13" t="n"/>
      <c r="E979" s="13" t="n"/>
      <c r="F979" s="13" t="n"/>
      <c r="G979" s="13" t="n"/>
      <c r="H979" s="13" t="n"/>
      <c r="I979" s="13" t="n"/>
      <c r="J979" s="13" t="n"/>
      <c r="K979" s="13" t="n"/>
      <c r="L979" s="13" t="n"/>
      <c r="M979" s="13" t="n"/>
      <c r="N979" s="13" t="n"/>
      <c r="O979" s="13" t="n"/>
      <c r="P979" s="13" t="n"/>
      <c r="Q979" s="13" t="n"/>
      <c r="R979" s="13" t="n"/>
      <c r="S979" s="13" t="n"/>
      <c r="T979" s="13" t="n"/>
      <c r="U979" s="13" t="n"/>
      <c r="V979" s="13" t="n"/>
      <c r="W979" s="13" t="n"/>
      <c r="X979" s="13" t="n"/>
      <c r="Y979" s="13" t="n"/>
      <c r="Z979" s="13" t="n"/>
      <c r="AA979" s="13" t="n"/>
      <c r="AB979" s="13" t="n"/>
    </row>
    <row r="980">
      <c r="A980" s="13" t="n"/>
      <c r="B980" s="13" t="n"/>
      <c r="C980" s="12" t="n"/>
      <c r="D980" s="13" t="n"/>
      <c r="E980" s="13" t="n"/>
      <c r="F980" s="13" t="n"/>
      <c r="G980" s="13" t="n"/>
      <c r="H980" s="13" t="n"/>
      <c r="I980" s="13" t="n"/>
      <c r="J980" s="13" t="n"/>
      <c r="K980" s="13" t="n"/>
      <c r="L980" s="13" t="n"/>
      <c r="M980" s="13" t="n"/>
      <c r="N980" s="13" t="n"/>
      <c r="O980" s="13" t="n"/>
      <c r="P980" s="13" t="n"/>
      <c r="Q980" s="13" t="n"/>
      <c r="R980" s="13" t="n"/>
      <c r="S980" s="13" t="n"/>
      <c r="T980" s="13" t="n"/>
      <c r="U980" s="13" t="n"/>
      <c r="V980" s="13" t="n"/>
      <c r="W980" s="13" t="n"/>
      <c r="X980" s="13" t="n"/>
      <c r="Y980" s="13" t="n"/>
      <c r="Z980" s="13" t="n"/>
      <c r="AA980" s="13" t="n"/>
      <c r="AB980" s="13" t="n"/>
    </row>
    <row r="981">
      <c r="A981" s="13" t="n"/>
      <c r="B981" s="13" t="n"/>
      <c r="C981" s="12" t="n"/>
      <c r="D981" s="13" t="n"/>
      <c r="E981" s="13" t="n"/>
      <c r="F981" s="13" t="n"/>
      <c r="G981" s="13" t="n"/>
      <c r="H981" s="13" t="n"/>
      <c r="I981" s="13" t="n"/>
      <c r="J981" s="13" t="n"/>
      <c r="K981" s="13" t="n"/>
      <c r="L981" s="13" t="n"/>
      <c r="M981" s="13" t="n"/>
      <c r="N981" s="13" t="n"/>
      <c r="O981" s="13" t="n"/>
      <c r="P981" s="13" t="n"/>
      <c r="Q981" s="13" t="n"/>
      <c r="R981" s="13" t="n"/>
      <c r="S981" s="13" t="n"/>
      <c r="T981" s="13" t="n"/>
      <c r="U981" s="13" t="n"/>
      <c r="V981" s="13" t="n"/>
      <c r="W981" s="13" t="n"/>
      <c r="X981" s="13" t="n"/>
      <c r="Y981" s="13" t="n"/>
      <c r="Z981" s="13" t="n"/>
      <c r="AA981" s="13" t="n"/>
      <c r="AB981" s="13" t="n"/>
    </row>
    <row r="982">
      <c r="A982" s="13" t="n"/>
      <c r="B982" s="13" t="n"/>
      <c r="C982" s="12" t="n"/>
      <c r="D982" s="13" t="n"/>
      <c r="E982" s="13" t="n"/>
      <c r="F982" s="13" t="n"/>
      <c r="G982" s="13" t="n"/>
      <c r="H982" s="13" t="n"/>
      <c r="I982" s="13" t="n"/>
      <c r="J982" s="13" t="n"/>
      <c r="K982" s="13" t="n"/>
      <c r="L982" s="13" t="n"/>
      <c r="M982" s="13" t="n"/>
      <c r="N982" s="13" t="n"/>
      <c r="O982" s="13" t="n"/>
      <c r="P982" s="13" t="n"/>
      <c r="Q982" s="13" t="n"/>
      <c r="R982" s="13" t="n"/>
      <c r="S982" s="13" t="n"/>
      <c r="T982" s="13" t="n"/>
      <c r="U982" s="13" t="n"/>
      <c r="V982" s="13" t="n"/>
      <c r="W982" s="13" t="n"/>
      <c r="X982" s="13" t="n"/>
      <c r="Y982" s="13" t="n"/>
      <c r="Z982" s="13" t="n"/>
      <c r="AA982" s="13" t="n"/>
      <c r="AB982" s="13" t="n"/>
    </row>
    <row r="983">
      <c r="A983" s="13" t="n"/>
      <c r="B983" s="13" t="n"/>
      <c r="C983" s="12" t="n"/>
      <c r="D983" s="13" t="n"/>
      <c r="E983" s="13" t="n"/>
      <c r="F983" s="13" t="n"/>
      <c r="G983" s="13" t="n"/>
      <c r="H983" s="13" t="n"/>
      <c r="I983" s="13" t="n"/>
      <c r="J983" s="13" t="n"/>
      <c r="K983" s="13" t="n"/>
      <c r="L983" s="13" t="n"/>
      <c r="M983" s="13" t="n"/>
      <c r="N983" s="13" t="n"/>
      <c r="O983" s="13" t="n"/>
      <c r="P983" s="13" t="n"/>
      <c r="Q983" s="13" t="n"/>
      <c r="R983" s="13" t="n"/>
      <c r="S983" s="13" t="n"/>
      <c r="T983" s="13" t="n"/>
      <c r="U983" s="13" t="n"/>
      <c r="V983" s="13" t="n"/>
      <c r="W983" s="13" t="n"/>
      <c r="X983" s="13" t="n"/>
      <c r="Y983" s="13" t="n"/>
      <c r="Z983" s="13" t="n"/>
      <c r="AA983" s="13" t="n"/>
      <c r="AB983" s="13" t="n"/>
    </row>
    <row r="984">
      <c r="A984" s="13" t="n"/>
      <c r="B984" s="13" t="n"/>
      <c r="C984" s="12" t="n"/>
      <c r="D984" s="13" t="n"/>
      <c r="E984" s="13" t="n"/>
      <c r="F984" s="13" t="n"/>
      <c r="G984" s="13" t="n"/>
      <c r="H984" s="13" t="n"/>
      <c r="I984" s="13" t="n"/>
      <c r="J984" s="13" t="n"/>
      <c r="K984" s="13" t="n"/>
      <c r="L984" s="13" t="n"/>
      <c r="M984" s="13" t="n"/>
      <c r="N984" s="13" t="n"/>
      <c r="O984" s="13" t="n"/>
      <c r="P984" s="13" t="n"/>
      <c r="Q984" s="13" t="n"/>
      <c r="R984" s="13" t="n"/>
      <c r="S984" s="13" t="n"/>
      <c r="T984" s="13" t="n"/>
      <c r="U984" s="13" t="n"/>
      <c r="V984" s="13" t="n"/>
      <c r="W984" s="13" t="n"/>
      <c r="X984" s="13" t="n"/>
      <c r="Y984" s="13" t="n"/>
      <c r="Z984" s="13" t="n"/>
      <c r="AA984" s="13" t="n"/>
      <c r="AB984" s="13" t="n"/>
    </row>
    <row r="985">
      <c r="A985" s="13" t="n"/>
      <c r="B985" s="13" t="n"/>
      <c r="C985" s="12" t="n"/>
      <c r="D985" s="13" t="n"/>
      <c r="E985" s="13" t="n"/>
      <c r="F985" s="13" t="n"/>
      <c r="G985" s="13" t="n"/>
      <c r="H985" s="13" t="n"/>
      <c r="I985" s="13" t="n"/>
      <c r="J985" s="13" t="n"/>
      <c r="K985" s="13" t="n"/>
      <c r="L985" s="13" t="n"/>
      <c r="M985" s="13" t="n"/>
      <c r="N985" s="13" t="n"/>
      <c r="O985" s="13" t="n"/>
      <c r="P985" s="13" t="n"/>
      <c r="Q985" s="13" t="n"/>
      <c r="R985" s="13" t="n"/>
      <c r="S985" s="13" t="n"/>
      <c r="T985" s="13" t="n"/>
      <c r="U985" s="13" t="n"/>
      <c r="V985" s="13" t="n"/>
      <c r="W985" s="13" t="n"/>
      <c r="X985" s="13" t="n"/>
      <c r="Y985" s="13" t="n"/>
      <c r="Z985" s="13" t="n"/>
      <c r="AA985" s="13" t="n"/>
      <c r="AB985" s="13" t="n"/>
    </row>
    <row r="986">
      <c r="A986" s="13" t="n"/>
      <c r="B986" s="13" t="n"/>
      <c r="C986" s="12" t="n"/>
      <c r="D986" s="13" t="n"/>
      <c r="E986" s="13" t="n"/>
      <c r="F986" s="13" t="n"/>
      <c r="G986" s="13" t="n"/>
      <c r="H986" s="13" t="n"/>
      <c r="I986" s="13" t="n"/>
      <c r="J986" s="13" t="n"/>
      <c r="K986" s="13" t="n"/>
      <c r="L986" s="13" t="n"/>
      <c r="M986" s="13" t="n"/>
      <c r="N986" s="13" t="n"/>
      <c r="O986" s="13" t="n"/>
      <c r="P986" s="13" t="n"/>
      <c r="Q986" s="13" t="n"/>
      <c r="R986" s="13" t="n"/>
      <c r="S986" s="13" t="n"/>
      <c r="T986" s="13" t="n"/>
      <c r="U986" s="13" t="n"/>
      <c r="V986" s="13" t="n"/>
      <c r="W986" s="13" t="n"/>
      <c r="X986" s="13" t="n"/>
      <c r="Y986" s="13" t="n"/>
      <c r="Z986" s="13" t="n"/>
      <c r="AA986" s="13" t="n"/>
      <c r="AB986" s="13" t="n"/>
    </row>
    <row r="987">
      <c r="A987" s="13" t="n"/>
      <c r="B987" s="13" t="n"/>
      <c r="C987" s="12" t="n"/>
      <c r="D987" s="13" t="n"/>
      <c r="E987" s="13" t="n"/>
      <c r="F987" s="13" t="n"/>
      <c r="G987" s="13" t="n"/>
      <c r="H987" s="13" t="n"/>
      <c r="I987" s="13" t="n"/>
      <c r="J987" s="13" t="n"/>
      <c r="K987" s="13" t="n"/>
      <c r="L987" s="13" t="n"/>
      <c r="M987" s="13" t="n"/>
      <c r="N987" s="13" t="n"/>
      <c r="O987" s="13" t="n"/>
      <c r="P987" s="13" t="n"/>
      <c r="Q987" s="13" t="n"/>
      <c r="R987" s="13" t="n"/>
      <c r="S987" s="13" t="n"/>
      <c r="T987" s="13" t="n"/>
      <c r="U987" s="13" t="n"/>
      <c r="V987" s="13" t="n"/>
      <c r="W987" s="13" t="n"/>
      <c r="X987" s="13" t="n"/>
      <c r="Y987" s="13" t="n"/>
      <c r="Z987" s="13" t="n"/>
      <c r="AA987" s="13" t="n"/>
      <c r="AB987" s="13" t="n"/>
    </row>
    <row r="988">
      <c r="A988" s="13" t="n"/>
      <c r="B988" s="13" t="n"/>
      <c r="C988" s="12" t="n"/>
      <c r="D988" s="13" t="n"/>
      <c r="E988" s="13" t="n"/>
      <c r="F988" s="13" t="n"/>
      <c r="G988" s="13" t="n"/>
      <c r="H988" s="13" t="n"/>
      <c r="I988" s="13" t="n"/>
      <c r="J988" s="13" t="n"/>
      <c r="K988" s="13" t="n"/>
      <c r="L988" s="13" t="n"/>
      <c r="M988" s="13" t="n"/>
      <c r="N988" s="13" t="n"/>
      <c r="O988" s="13" t="n"/>
      <c r="P988" s="13" t="n"/>
      <c r="Q988" s="13" t="n"/>
      <c r="R988" s="13" t="n"/>
      <c r="S988" s="13" t="n"/>
      <c r="T988" s="13" t="n"/>
      <c r="U988" s="13" t="n"/>
      <c r="V988" s="13" t="n"/>
      <c r="W988" s="13" t="n"/>
      <c r="X988" s="13" t="n"/>
      <c r="Y988" s="13" t="n"/>
      <c r="Z988" s="13" t="n"/>
      <c r="AA988" s="13" t="n"/>
      <c r="AB988" s="13" t="n"/>
    </row>
    <row r="989">
      <c r="A989" s="13" t="n"/>
      <c r="B989" s="13" t="n"/>
      <c r="C989" s="12" t="n"/>
      <c r="D989" s="13" t="n"/>
      <c r="E989" s="13" t="n"/>
      <c r="F989" s="13" t="n"/>
      <c r="G989" s="13" t="n"/>
      <c r="H989" s="13" t="n"/>
      <c r="I989" s="13" t="n"/>
      <c r="J989" s="13" t="n"/>
      <c r="K989" s="13" t="n"/>
      <c r="L989" s="13" t="n"/>
      <c r="M989" s="13" t="n"/>
      <c r="N989" s="13" t="n"/>
      <c r="O989" s="13" t="n"/>
      <c r="P989" s="13" t="n"/>
      <c r="Q989" s="13" t="n"/>
      <c r="R989" s="13" t="n"/>
      <c r="S989" s="13" t="n"/>
      <c r="T989" s="13" t="n"/>
      <c r="U989" s="13" t="n"/>
      <c r="V989" s="13" t="n"/>
      <c r="W989" s="13" t="n"/>
      <c r="X989" s="13" t="n"/>
      <c r="Y989" s="13" t="n"/>
      <c r="Z989" s="13" t="n"/>
      <c r="AA989" s="13" t="n"/>
      <c r="AB989" s="13" t="n"/>
    </row>
    <row r="990">
      <c r="A990" s="13" t="n"/>
      <c r="B990" s="13" t="n"/>
      <c r="C990" s="12" t="n"/>
      <c r="D990" s="13" t="n"/>
      <c r="E990" s="13" t="n"/>
      <c r="F990" s="13" t="n"/>
      <c r="G990" s="13" t="n"/>
      <c r="H990" s="13" t="n"/>
      <c r="I990" s="13" t="n"/>
      <c r="J990" s="13" t="n"/>
      <c r="K990" s="13" t="n"/>
      <c r="L990" s="13" t="n"/>
      <c r="M990" s="13" t="n"/>
      <c r="N990" s="13" t="n"/>
      <c r="O990" s="13" t="n"/>
      <c r="P990" s="13" t="n"/>
      <c r="Q990" s="13" t="n"/>
      <c r="R990" s="13" t="n"/>
      <c r="S990" s="13" t="n"/>
      <c r="T990" s="13" t="n"/>
      <c r="U990" s="13" t="n"/>
      <c r="V990" s="13" t="n"/>
      <c r="W990" s="13" t="n"/>
      <c r="X990" s="13" t="n"/>
      <c r="Y990" s="13" t="n"/>
      <c r="Z990" s="13" t="n"/>
      <c r="AA990" s="13" t="n"/>
      <c r="AB990" s="13" t="n"/>
    </row>
    <row r="991">
      <c r="A991" s="13" t="n"/>
      <c r="B991" s="13" t="n"/>
      <c r="C991" s="12" t="n"/>
      <c r="D991" s="13" t="n"/>
      <c r="E991" s="13" t="n"/>
      <c r="F991" s="13" t="n"/>
      <c r="G991" s="13" t="n"/>
      <c r="H991" s="13" t="n"/>
      <c r="I991" s="13" t="n"/>
      <c r="J991" s="13" t="n"/>
      <c r="K991" s="13" t="n"/>
      <c r="L991" s="13" t="n"/>
      <c r="M991" s="13" t="n"/>
      <c r="N991" s="13" t="n"/>
      <c r="O991" s="13" t="n"/>
      <c r="P991" s="13" t="n"/>
      <c r="Q991" s="13" t="n"/>
      <c r="R991" s="13" t="n"/>
      <c r="S991" s="13" t="n"/>
      <c r="T991" s="13" t="n"/>
      <c r="U991" s="13" t="n"/>
      <c r="V991" s="13" t="n"/>
      <c r="W991" s="13" t="n"/>
      <c r="X991" s="13" t="n"/>
      <c r="Y991" s="13" t="n"/>
      <c r="Z991" s="13" t="n"/>
      <c r="AA991" s="13" t="n"/>
      <c r="AB991" s="13" t="n"/>
    </row>
    <row r="992">
      <c r="A992" s="13" t="n"/>
      <c r="B992" s="13" t="n"/>
      <c r="C992" s="12" t="n"/>
      <c r="D992" s="13" t="n"/>
      <c r="E992" s="13" t="n"/>
      <c r="F992" s="13" t="n"/>
      <c r="G992" s="13" t="n"/>
      <c r="H992" s="13" t="n"/>
      <c r="I992" s="13" t="n"/>
      <c r="J992" s="13" t="n"/>
      <c r="K992" s="13" t="n"/>
      <c r="L992" s="13" t="n"/>
      <c r="M992" s="13" t="n"/>
      <c r="N992" s="13" t="n"/>
      <c r="O992" s="13" t="n"/>
      <c r="P992" s="13" t="n"/>
      <c r="Q992" s="13" t="n"/>
      <c r="R992" s="13" t="n"/>
      <c r="S992" s="13" t="n"/>
      <c r="T992" s="13" t="n"/>
      <c r="U992" s="13" t="n"/>
      <c r="V992" s="13" t="n"/>
      <c r="W992" s="13" t="n"/>
      <c r="X992" s="13" t="n"/>
      <c r="Y992" s="13" t="n"/>
      <c r="Z992" s="13" t="n"/>
      <c r="AA992" s="13" t="n"/>
      <c r="AB992" s="13" t="n"/>
    </row>
    <row r="993">
      <c r="A993" s="13" t="n"/>
      <c r="B993" s="13" t="n"/>
      <c r="C993" s="12" t="n"/>
      <c r="D993" s="13" t="n"/>
      <c r="E993" s="13" t="n"/>
      <c r="F993" s="13" t="n"/>
      <c r="G993" s="13" t="n"/>
      <c r="H993" s="13" t="n"/>
      <c r="I993" s="13" t="n"/>
      <c r="J993" s="13" t="n"/>
      <c r="K993" s="13" t="n"/>
      <c r="L993" s="13" t="n"/>
      <c r="M993" s="13" t="n"/>
      <c r="N993" s="13" t="n"/>
      <c r="O993" s="13" t="n"/>
      <c r="P993" s="13" t="n"/>
      <c r="Q993" s="13" t="n"/>
      <c r="R993" s="13" t="n"/>
      <c r="S993" s="13" t="n"/>
      <c r="T993" s="13" t="n"/>
      <c r="U993" s="13" t="n"/>
      <c r="V993" s="13" t="n"/>
      <c r="W993" s="13" t="n"/>
      <c r="X993" s="13" t="n"/>
      <c r="Y993" s="13" t="n"/>
      <c r="Z993" s="13" t="n"/>
      <c r="AA993" s="13" t="n"/>
      <c r="AB993" s="13" t="n"/>
    </row>
    <row r="994">
      <c r="A994" s="13" t="n"/>
      <c r="B994" s="13" t="n"/>
      <c r="C994" s="12" t="n"/>
      <c r="D994" s="13" t="n"/>
      <c r="E994" s="13" t="n"/>
      <c r="F994" s="13" t="n"/>
      <c r="G994" s="13" t="n"/>
      <c r="H994" s="13" t="n"/>
      <c r="I994" s="13" t="n"/>
      <c r="J994" s="13" t="n"/>
      <c r="K994" s="13" t="n"/>
      <c r="L994" s="13" t="n"/>
      <c r="M994" s="13" t="n"/>
      <c r="N994" s="13" t="n"/>
      <c r="O994" s="13" t="n"/>
      <c r="P994" s="13" t="n"/>
      <c r="Q994" s="13" t="n"/>
      <c r="R994" s="13" t="n"/>
      <c r="S994" s="13" t="n"/>
      <c r="T994" s="13" t="n"/>
      <c r="U994" s="13" t="n"/>
      <c r="V994" s="13" t="n"/>
      <c r="W994" s="13" t="n"/>
      <c r="X994" s="13" t="n"/>
      <c r="Y994" s="13" t="n"/>
      <c r="Z994" s="13" t="n"/>
      <c r="AA994" s="13" t="n"/>
      <c r="AB994" s="13" t="n"/>
    </row>
    <row r="995">
      <c r="A995" s="13" t="n"/>
      <c r="B995" s="13" t="n"/>
      <c r="C995" s="12" t="n"/>
      <c r="D995" s="13" t="n"/>
      <c r="E995" s="13" t="n"/>
      <c r="F995" s="13" t="n"/>
      <c r="G995" s="13" t="n"/>
      <c r="H995" s="13" t="n"/>
      <c r="I995" s="13" t="n"/>
      <c r="J995" s="13" t="n"/>
      <c r="K995" s="13" t="n"/>
      <c r="L995" s="13" t="n"/>
      <c r="M995" s="13" t="n"/>
      <c r="N995" s="13" t="n"/>
      <c r="O995" s="13" t="n"/>
      <c r="P995" s="13" t="n"/>
      <c r="Q995" s="13" t="n"/>
      <c r="R995" s="13" t="n"/>
      <c r="S995" s="13" t="n"/>
      <c r="T995" s="13" t="n"/>
      <c r="U995" s="13" t="n"/>
      <c r="V995" s="13" t="n"/>
      <c r="W995" s="13" t="n"/>
      <c r="X995" s="13" t="n"/>
      <c r="Y995" s="13" t="n"/>
      <c r="Z995" s="13" t="n"/>
      <c r="AA995" s="13" t="n"/>
      <c r="AB995" s="13" t="n"/>
    </row>
    <row r="996">
      <c r="A996" s="13" t="n"/>
      <c r="B996" s="13" t="n"/>
      <c r="C996" s="12" t="n"/>
      <c r="D996" s="13" t="n"/>
      <c r="E996" s="13" t="n"/>
      <c r="F996" s="13" t="n"/>
      <c r="G996" s="13" t="n"/>
      <c r="H996" s="13" t="n"/>
      <c r="I996" s="13" t="n"/>
      <c r="J996" s="13" t="n"/>
      <c r="K996" s="13" t="n"/>
      <c r="L996" s="13" t="n"/>
      <c r="M996" s="13" t="n"/>
      <c r="N996" s="13" t="n"/>
      <c r="O996" s="13" t="n"/>
      <c r="P996" s="13" t="n"/>
      <c r="Q996" s="13" t="n"/>
      <c r="R996" s="13" t="n"/>
      <c r="S996" s="13" t="n"/>
      <c r="T996" s="13" t="n"/>
      <c r="U996" s="13" t="n"/>
      <c r="V996" s="13" t="n"/>
      <c r="W996" s="13" t="n"/>
      <c r="X996" s="13" t="n"/>
      <c r="Y996" s="13" t="n"/>
      <c r="Z996" s="13" t="n"/>
      <c r="AA996" s="13" t="n"/>
      <c r="AB996" s="13" t="n"/>
    </row>
    <row r="997">
      <c r="A997" s="13" t="n"/>
      <c r="B997" s="13" t="n"/>
      <c r="C997" s="12" t="n"/>
      <c r="D997" s="13" t="n"/>
      <c r="E997" s="13" t="n"/>
      <c r="F997" s="13" t="n"/>
      <c r="G997" s="13" t="n"/>
      <c r="H997" s="13" t="n"/>
      <c r="I997" s="13" t="n"/>
      <c r="J997" s="13" t="n"/>
      <c r="K997" s="13" t="n"/>
      <c r="L997" s="13" t="n"/>
      <c r="M997" s="13" t="n"/>
      <c r="N997" s="13" t="n"/>
      <c r="O997" s="13" t="n"/>
      <c r="P997" s="13" t="n"/>
      <c r="Q997" s="13" t="n"/>
      <c r="R997" s="13" t="n"/>
      <c r="S997" s="13" t="n"/>
      <c r="T997" s="13" t="n"/>
      <c r="U997" s="13" t="n"/>
      <c r="V997" s="13" t="n"/>
      <c r="W997" s="13" t="n"/>
      <c r="X997" s="13" t="n"/>
      <c r="Y997" s="13" t="n"/>
      <c r="Z997" s="13" t="n"/>
      <c r="AA997" s="13" t="n"/>
      <c r="AB997" s="13" t="n"/>
    </row>
    <row r="998">
      <c r="A998" s="13" t="n"/>
      <c r="B998" s="13" t="n"/>
      <c r="C998" s="12" t="n"/>
      <c r="D998" s="13" t="n"/>
      <c r="E998" s="13" t="n"/>
      <c r="F998" s="13" t="n"/>
      <c r="G998" s="13" t="n"/>
      <c r="H998" s="13" t="n"/>
      <c r="I998" s="13" t="n"/>
      <c r="J998" s="13" t="n"/>
      <c r="K998" s="13" t="n"/>
      <c r="L998" s="13" t="n"/>
      <c r="M998" s="13" t="n"/>
      <c r="N998" s="13" t="n"/>
      <c r="O998" s="13" t="n"/>
      <c r="P998" s="13" t="n"/>
      <c r="Q998" s="13" t="n"/>
      <c r="R998" s="13" t="n"/>
      <c r="S998" s="13" t="n"/>
      <c r="T998" s="13" t="n"/>
      <c r="U998" s="13" t="n"/>
      <c r="V998" s="13" t="n"/>
      <c r="W998" s="13" t="n"/>
      <c r="X998" s="13" t="n"/>
      <c r="Y998" s="13" t="n"/>
      <c r="Z998" s="13" t="n"/>
      <c r="AA998" s="13" t="n"/>
      <c r="AB998" s="13" t="n"/>
    </row>
    <row r="999">
      <c r="A999" s="13" t="n"/>
      <c r="B999" s="13" t="n"/>
      <c r="C999" s="12" t="n"/>
      <c r="D999" s="13" t="n"/>
      <c r="E999" s="13" t="n"/>
      <c r="F999" s="13" t="n"/>
      <c r="G999" s="13" t="n"/>
      <c r="H999" s="13" t="n"/>
      <c r="I999" s="13" t="n"/>
      <c r="J999" s="13" t="n"/>
      <c r="K999" s="13" t="n"/>
      <c r="L999" s="13" t="n"/>
      <c r="M999" s="13" t="n"/>
      <c r="N999" s="13" t="n"/>
      <c r="O999" s="13" t="n"/>
      <c r="P999" s="13" t="n"/>
      <c r="Q999" s="13" t="n"/>
      <c r="R999" s="13" t="n"/>
      <c r="S999" s="13" t="n"/>
      <c r="T999" s="13" t="n"/>
      <c r="U999" s="13" t="n"/>
      <c r="V999" s="13" t="n"/>
      <c r="W999" s="13" t="n"/>
      <c r="X999" s="13" t="n"/>
      <c r="Y999" s="13" t="n"/>
      <c r="Z999" s="13" t="n"/>
      <c r="AA999" s="13" t="n"/>
      <c r="AB999" s="13" t="n"/>
    </row>
    <row r="1000">
      <c r="A1000" s="13" t="n"/>
      <c r="B1000" s="13" t="n"/>
      <c r="C1000" s="12" t="n"/>
      <c r="D1000" s="13" t="n"/>
      <c r="E1000" s="13" t="n"/>
      <c r="F1000" s="13" t="n"/>
      <c r="G1000" s="13" t="n"/>
      <c r="H1000" s="13" t="n"/>
      <c r="I1000" s="13" t="n"/>
      <c r="J1000" s="13" t="n"/>
      <c r="K1000" s="13" t="n"/>
      <c r="L1000" s="13" t="n"/>
      <c r="M1000" s="13" t="n"/>
      <c r="N1000" s="13" t="n"/>
      <c r="O1000" s="13" t="n"/>
      <c r="P1000" s="13" t="n"/>
      <c r="Q1000" s="13" t="n"/>
      <c r="R1000" s="13" t="n"/>
      <c r="S1000" s="13" t="n"/>
      <c r="T1000" s="13" t="n"/>
      <c r="U1000" s="13" t="n"/>
      <c r="V1000" s="13" t="n"/>
      <c r="W1000" s="13" t="n"/>
      <c r="X1000" s="13" t="n"/>
      <c r="Y1000" s="13" t="n"/>
      <c r="Z1000" s="13" t="n"/>
      <c r="AA1000" s="13" t="n"/>
      <c r="AB1000" s="13" t="n"/>
    </row>
    <row r="1001">
      <c r="A1001" s="13" t="n"/>
      <c r="B1001" s="13" t="n"/>
      <c r="C1001" s="12" t="n"/>
      <c r="D1001" s="13" t="n"/>
      <c r="E1001" s="13" t="n"/>
      <c r="F1001" s="13" t="n"/>
      <c r="G1001" s="13" t="n"/>
      <c r="H1001" s="13" t="n"/>
      <c r="I1001" s="13" t="n"/>
      <c r="J1001" s="13" t="n"/>
      <c r="K1001" s="13" t="n"/>
      <c r="L1001" s="13" t="n"/>
      <c r="M1001" s="13" t="n"/>
      <c r="N1001" s="13" t="n"/>
      <c r="O1001" s="13" t="n"/>
      <c r="P1001" s="13" t="n"/>
      <c r="Q1001" s="13" t="n"/>
      <c r="R1001" s="13" t="n"/>
      <c r="S1001" s="13" t="n"/>
      <c r="T1001" s="13" t="n"/>
      <c r="U1001" s="13" t="n"/>
      <c r="V1001" s="13" t="n"/>
      <c r="W1001" s="13" t="n"/>
      <c r="X1001" s="13" t="n"/>
      <c r="Y1001" s="13" t="n"/>
      <c r="Z1001" s="13" t="n"/>
      <c r="AA1001" s="13" t="n"/>
      <c r="AB1001" s="13" t="n"/>
    </row>
    <row r="1002">
      <c r="A1002" s="13" t="n"/>
      <c r="B1002" s="13" t="n"/>
      <c r="C1002" s="12" t="n"/>
      <c r="D1002" s="13" t="n"/>
      <c r="E1002" s="13" t="n"/>
      <c r="F1002" s="13" t="n"/>
      <c r="G1002" s="13" t="n"/>
      <c r="H1002" s="13" t="n"/>
      <c r="I1002" s="13" t="n"/>
      <c r="J1002" s="13" t="n"/>
      <c r="K1002" s="13" t="n"/>
      <c r="L1002" s="13" t="n"/>
      <c r="M1002" s="13" t="n"/>
      <c r="N1002" s="13" t="n"/>
      <c r="O1002" s="13" t="n"/>
      <c r="P1002" s="13" t="n"/>
      <c r="Q1002" s="13" t="n"/>
      <c r="R1002" s="13" t="n"/>
      <c r="S1002" s="13" t="n"/>
      <c r="T1002" s="13" t="n"/>
      <c r="U1002" s="13" t="n"/>
      <c r="V1002" s="13" t="n"/>
      <c r="W1002" s="13" t="n"/>
      <c r="X1002" s="13" t="n"/>
      <c r="Y1002" s="13" t="n"/>
      <c r="Z1002" s="13" t="n"/>
      <c r="AA1002" s="13" t="n"/>
      <c r="AB1002" s="13" t="n"/>
    </row>
    <row r="1003">
      <c r="A1003" s="13" t="n"/>
      <c r="B1003" s="13" t="n"/>
      <c r="C1003" s="12" t="n"/>
      <c r="D1003" s="13" t="n"/>
      <c r="E1003" s="13" t="n"/>
      <c r="F1003" s="13" t="n"/>
      <c r="G1003" s="13" t="n"/>
      <c r="H1003" s="13" t="n"/>
      <c r="I1003" s="13" t="n"/>
      <c r="J1003" s="13" t="n"/>
      <c r="K1003" s="13" t="n"/>
      <c r="L1003" s="13" t="n"/>
      <c r="M1003" s="13" t="n"/>
      <c r="N1003" s="13" t="n"/>
      <c r="O1003" s="13" t="n"/>
      <c r="P1003" s="13" t="n"/>
      <c r="Q1003" s="13" t="n"/>
      <c r="R1003" s="13" t="n"/>
      <c r="S1003" s="13" t="n"/>
      <c r="T1003" s="13" t="n"/>
      <c r="U1003" s="13" t="n"/>
      <c r="V1003" s="13" t="n"/>
      <c r="W1003" s="13" t="n"/>
      <c r="X1003" s="13" t="n"/>
      <c r="Y1003" s="13" t="n"/>
      <c r="Z1003" s="13" t="n"/>
      <c r="AA1003" s="13" t="n"/>
      <c r="AB1003" s="13" t="n"/>
    </row>
  </sheetData>
  <mergeCells count="15">
    <mergeCell ref="B16:C16"/>
    <mergeCell ref="B4:B5"/>
    <mergeCell ref="B18:H18"/>
    <mergeCell ref="F29:G29"/>
    <mergeCell ref="C4:C5"/>
    <mergeCell ref="F31:H31"/>
    <mergeCell ref="F25:G25"/>
    <mergeCell ref="F23:G23"/>
    <mergeCell ref="F34:G34"/>
    <mergeCell ref="F33:G33"/>
    <mergeCell ref="B2:H2"/>
    <mergeCell ref="D4:E4"/>
    <mergeCell ref="F4:H4"/>
    <mergeCell ref="F32:G32"/>
    <mergeCell ref="F27:G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AA961"/>
  <sheetViews>
    <sheetView showGridLines="0" workbookViewId="0">
      <selection activeCell="A1" sqref="A1"/>
    </sheetView>
  </sheetViews>
  <sheetFormatPr baseColWidth="8" defaultColWidth="12.63" defaultRowHeight="15.75" customHeight="1"/>
  <cols>
    <col width="2.38" customWidth="1" style="1068" min="1" max="1"/>
    <col width="26.88" customWidth="1" style="1068" min="2" max="2"/>
    <col width="20.88" customWidth="1" style="1068" min="3" max="4"/>
    <col width="24.63" customWidth="1" style="1068" min="5" max="5"/>
    <col width="17" customWidth="1" style="1068" min="6" max="6"/>
    <col width="21.75" customWidth="1" style="1068" min="7" max="7"/>
    <col width="9.25" customWidth="1" style="1068" min="8" max="8"/>
  </cols>
  <sheetData>
    <row r="1">
      <c r="A1" s="59" t="inlineStr">
        <is>
          <t>VALENCIA NUTRACARE LIFESCIENCES (Consumer Validation)</t>
        </is>
      </c>
      <c r="B1" s="60" t="n"/>
      <c r="C1" s="60" t="n"/>
      <c r="D1" s="60" t="n"/>
      <c r="E1" s="60" t="n"/>
      <c r="F1" s="60" t="n"/>
      <c r="G1" s="60" t="n"/>
      <c r="H1" s="60" t="n"/>
      <c r="I1" s="60" t="n"/>
      <c r="J1" s="60" t="n"/>
      <c r="K1" s="60" t="n"/>
      <c r="L1" s="60" t="n"/>
      <c r="M1" s="60" t="n"/>
      <c r="N1" s="60" t="n"/>
      <c r="O1" s="60" t="n"/>
      <c r="P1" s="60" t="n"/>
      <c r="Q1" s="60" t="n"/>
      <c r="R1" s="60" t="n"/>
      <c r="S1" s="60" t="n"/>
      <c r="T1" s="60" t="n"/>
      <c r="U1" s="60" t="n"/>
      <c r="V1" s="60" t="n"/>
      <c r="W1" s="60" t="n"/>
      <c r="X1" s="60" t="n"/>
      <c r="Y1" s="60" t="n"/>
      <c r="Z1" s="60" t="n"/>
      <c r="AA1" s="61" t="n"/>
    </row>
    <row r="2">
      <c r="A2" s="871" t="n"/>
      <c r="B2" s="871" t="n"/>
      <c r="C2" s="871" t="n"/>
      <c r="D2" s="871" t="n"/>
      <c r="E2" s="871" t="n"/>
      <c r="F2" s="871" t="n"/>
      <c r="G2" s="871" t="n"/>
      <c r="H2" s="871" t="n"/>
      <c r="I2" s="871" t="n"/>
      <c r="J2" s="871" t="n"/>
      <c r="K2" s="871" t="n"/>
      <c r="L2" s="871" t="n"/>
      <c r="M2" s="871" t="n"/>
      <c r="N2" s="871" t="n"/>
      <c r="O2" s="871" t="n"/>
      <c r="P2" s="871" t="n"/>
      <c r="Q2" s="871" t="n"/>
      <c r="R2" s="871" t="n"/>
      <c r="S2" s="871" t="n"/>
      <c r="T2" s="871" t="n"/>
      <c r="U2" s="871" t="n"/>
      <c r="V2" s="871" t="n"/>
      <c r="W2" s="871" t="n"/>
      <c r="X2" s="871" t="n"/>
      <c r="Y2" s="871" t="n"/>
      <c r="Z2" s="871" t="n"/>
      <c r="AA2" s="871" t="n"/>
    </row>
    <row r="3">
      <c r="A3" s="871" t="n"/>
      <c r="B3" s="156" t="inlineStr">
        <is>
          <t>EARLY STAGE FUND</t>
        </is>
      </c>
      <c r="C3" s="156" t="inlineStr">
        <is>
          <t>Natal Care</t>
        </is>
      </c>
      <c r="D3" s="156" t="inlineStr">
        <is>
          <t>Infant &amp; Child Nutrition</t>
        </is>
      </c>
      <c r="E3" s="156" t="inlineStr">
        <is>
          <t>Total</t>
        </is>
      </c>
      <c r="F3" s="871" t="n"/>
      <c r="G3" s="871" t="n"/>
      <c r="H3" s="871" t="n"/>
      <c r="I3" s="871" t="n"/>
      <c r="J3" s="871" t="n"/>
      <c r="K3" s="871" t="n"/>
      <c r="L3" s="871" t="n"/>
      <c r="M3" s="871" t="n"/>
      <c r="N3" s="871" t="n"/>
      <c r="O3" s="871" t="n"/>
      <c r="P3" s="871" t="n"/>
      <c r="Q3" s="871" t="n"/>
      <c r="R3" s="871" t="n"/>
      <c r="S3" s="871" t="n"/>
      <c r="T3" s="871" t="n"/>
      <c r="U3" s="871" t="n"/>
      <c r="V3" s="871" t="n"/>
      <c r="W3" s="871" t="n"/>
      <c r="X3" s="871" t="n"/>
      <c r="Y3" s="871" t="n"/>
      <c r="Z3" s="871" t="n"/>
      <c r="AA3" s="871" t="n"/>
    </row>
    <row r="4">
      <c r="A4" s="871" t="n"/>
      <c r="B4" s="64" t="inlineStr">
        <is>
          <t>Funding (₹ Cr)</t>
        </is>
      </c>
      <c r="C4" s="65" t="n">
        <v>11</v>
      </c>
      <c r="D4" s="65" t="n">
        <v>11</v>
      </c>
      <c r="E4" s="65">
        <f>C4+D4</f>
        <v/>
      </c>
      <c r="F4" s="871" t="n"/>
      <c r="J4" s="871" t="n"/>
      <c r="K4" s="871" t="n"/>
      <c r="L4" s="871" t="n"/>
      <c r="M4" s="871" t="n"/>
      <c r="N4" s="871" t="n"/>
      <c r="O4" s="871" t="n"/>
      <c r="P4" s="871" t="n"/>
      <c r="Q4" s="871" t="n"/>
      <c r="R4" s="871" t="n"/>
      <c r="S4" s="871" t="n"/>
      <c r="T4" s="871" t="n"/>
      <c r="U4" s="871" t="n"/>
      <c r="V4" s="871" t="n"/>
      <c r="W4" s="871" t="n"/>
      <c r="X4" s="871" t="n"/>
      <c r="Y4" s="871" t="n"/>
      <c r="Z4" s="871" t="n"/>
      <c r="AA4" s="871" t="n"/>
    </row>
    <row r="5">
      <c r="A5" s="871" t="n"/>
      <c r="B5" s="232" t="inlineStr">
        <is>
          <t>Production (₹ Cr)</t>
        </is>
      </c>
      <c r="C5" s="882" t="n">
        <v>8</v>
      </c>
      <c r="D5" s="882" t="n">
        <v>8</v>
      </c>
      <c r="E5" s="882">
        <f>C5+D5</f>
        <v/>
      </c>
      <c r="F5" s="68" t="inlineStr">
        <is>
          <t>* 2 cycles of production</t>
        </is>
      </c>
      <c r="J5" s="871" t="n"/>
      <c r="K5" s="871" t="n"/>
      <c r="L5" s="871" t="n"/>
      <c r="M5" s="871" t="n"/>
      <c r="N5" s="871" t="n"/>
      <c r="O5" s="871" t="n"/>
      <c r="P5" s="871" t="n"/>
      <c r="Q5" s="871" t="n"/>
      <c r="R5" s="871" t="n"/>
      <c r="S5" s="871" t="n"/>
      <c r="T5" s="871" t="n"/>
      <c r="U5" s="871" t="n"/>
      <c r="V5" s="871" t="n"/>
      <c r="W5" s="871" t="n"/>
      <c r="X5" s="871" t="n"/>
      <c r="Y5" s="871" t="n"/>
      <c r="Z5" s="871" t="n"/>
      <c r="AA5" s="871" t="n"/>
    </row>
    <row r="6">
      <c r="A6" s="871" t="n"/>
      <c r="B6" s="215" t="inlineStr">
        <is>
          <t>Admin &amp; Marketing Exp (₹ Cr)</t>
        </is>
      </c>
      <c r="C6" s="97" t="n">
        <v>3</v>
      </c>
      <c r="D6" s="97" t="n">
        <v>3</v>
      </c>
      <c r="E6" s="97">
        <f>C6+D6</f>
        <v/>
      </c>
      <c r="F6" s="871" t="n"/>
      <c r="J6" s="871" t="n"/>
      <c r="K6" s="871" t="n"/>
      <c r="L6" s="871" t="n"/>
      <c r="M6" s="871" t="n"/>
      <c r="N6" s="871" t="n"/>
      <c r="O6" s="871" t="n"/>
      <c r="P6" s="871" t="n"/>
      <c r="Q6" s="871" t="n"/>
      <c r="R6" s="871" t="n"/>
      <c r="S6" s="871" t="n"/>
      <c r="T6" s="871" t="n"/>
      <c r="U6" s="871" t="n"/>
      <c r="V6" s="871" t="n"/>
      <c r="W6" s="871" t="n"/>
      <c r="X6" s="871" t="n"/>
      <c r="Y6" s="871" t="n"/>
      <c r="Z6" s="871" t="n"/>
      <c r="AA6" s="871" t="n"/>
    </row>
    <row r="7" ht="6.75" customHeight="1" s="1068">
      <c r="A7" s="871" t="n"/>
      <c r="B7" s="871" t="n"/>
      <c r="C7" s="871" t="n"/>
      <c r="D7" s="871" t="n"/>
      <c r="E7" s="871" t="n"/>
      <c r="F7" s="871" t="n"/>
      <c r="G7" s="871" t="n"/>
      <c r="H7" s="871" t="n"/>
      <c r="I7" s="871" t="n"/>
      <c r="J7" s="871" t="n"/>
      <c r="K7" s="871" t="n"/>
      <c r="L7" s="871" t="n"/>
      <c r="M7" s="871" t="n"/>
      <c r="N7" s="871" t="n"/>
      <c r="O7" s="871" t="n"/>
      <c r="P7" s="871" t="n"/>
      <c r="Q7" s="871" t="n"/>
      <c r="R7" s="871" t="n"/>
      <c r="S7" s="871" t="n"/>
      <c r="T7" s="871" t="n"/>
      <c r="U7" s="871" t="n"/>
      <c r="V7" s="871" t="n"/>
      <c r="W7" s="871" t="n"/>
      <c r="X7" s="871" t="n"/>
      <c r="Y7" s="871" t="n"/>
      <c r="Z7" s="871" t="n"/>
      <c r="AA7" s="871" t="n"/>
    </row>
    <row r="8">
      <c r="A8" s="275" t="n"/>
      <c r="B8" s="72" t="n"/>
      <c r="C8" s="73" t="inlineStr">
        <is>
          <t>Pregnancy Powder (Garbhika)</t>
        </is>
      </c>
      <c r="D8" s="74" t="inlineStr">
        <is>
          <t>Lactation Powder (Matrusneha)</t>
        </is>
      </c>
      <c r="E8" s="74" t="inlineStr">
        <is>
          <t>Infant Formula Milk Powder (Poshit)</t>
        </is>
      </c>
      <c r="F8" s="75" t="inlineStr">
        <is>
          <t>Child Nutrition Powder</t>
        </is>
      </c>
      <c r="L8" s="275" t="n"/>
      <c r="M8" s="275" t="n"/>
      <c r="N8" s="275" t="n"/>
      <c r="O8" s="275" t="n"/>
      <c r="P8" s="275" t="n"/>
      <c r="Q8" s="275" t="n"/>
      <c r="R8" s="275" t="n"/>
      <c r="S8" s="275" t="n"/>
      <c r="T8" s="275" t="n"/>
      <c r="U8" s="275" t="n"/>
      <c r="V8" s="275" t="n"/>
      <c r="W8" s="275" t="n"/>
      <c r="X8" s="275" t="n"/>
      <c r="Y8" s="275" t="n"/>
      <c r="Z8" s="275" t="n"/>
      <c r="AA8" s="275" t="n"/>
    </row>
    <row r="9">
      <c r="A9" s="871" t="n"/>
      <c r="B9" s="76" t="inlineStr">
        <is>
          <t>Cost/Box</t>
        </is>
      </c>
      <c r="C9" s="77">
        <f>'PP BOM'!H25</f>
        <v/>
      </c>
      <c r="D9" s="77">
        <f>'LP BOM'!H28</f>
        <v/>
      </c>
      <c r="E9" s="77">
        <f>'IFM BOM'!H30</f>
        <v/>
      </c>
      <c r="F9" s="77">
        <f>'CNP BOM'!H24</f>
        <v/>
      </c>
      <c r="L9" s="871" t="n"/>
      <c r="M9" s="871" t="n"/>
      <c r="N9" s="871" t="n"/>
      <c r="O9" s="871" t="n"/>
      <c r="P9" s="871" t="n"/>
      <c r="Q9" s="871" t="n"/>
      <c r="R9" s="871" t="n"/>
      <c r="S9" s="871" t="n"/>
      <c r="T9" s="871" t="n"/>
      <c r="U9" s="871" t="n"/>
      <c r="V9" s="871" t="n"/>
      <c r="W9" s="871" t="n"/>
      <c r="X9" s="871" t="n"/>
      <c r="Y9" s="871" t="n"/>
      <c r="Z9" s="871" t="n"/>
      <c r="AA9" s="871" t="n"/>
    </row>
    <row r="10">
      <c r="A10" s="871" t="n"/>
      <c r="B10" s="76" t="inlineStr">
        <is>
          <t>Production Cost/Batch</t>
        </is>
      </c>
      <c r="C10" s="140">
        <f>'PP BOM'!H27</f>
        <v/>
      </c>
      <c r="D10" s="140">
        <f>'LP BOM'!H30</f>
        <v/>
      </c>
      <c r="E10" s="140">
        <f>'IFM BOM'!H32</f>
        <v/>
      </c>
      <c r="F10" s="140">
        <f>'CNP BOM'!H26</f>
        <v/>
      </c>
      <c r="L10" s="871" t="n"/>
      <c r="M10" s="871" t="n"/>
      <c r="N10" s="871" t="n"/>
      <c r="O10" s="871" t="n"/>
      <c r="P10" s="871" t="n"/>
      <c r="Q10" s="871" t="n"/>
      <c r="R10" s="871" t="n"/>
      <c r="S10" s="871" t="n"/>
      <c r="T10" s="871" t="n"/>
      <c r="U10" s="871" t="n"/>
      <c r="V10" s="871" t="n"/>
      <c r="W10" s="871" t="n"/>
      <c r="X10" s="871" t="n"/>
      <c r="Y10" s="871" t="n"/>
      <c r="Z10" s="871" t="n"/>
      <c r="AA10" s="871" t="n"/>
    </row>
    <row r="11">
      <c r="A11" s="871" t="n"/>
      <c r="B11" s="79" t="inlineStr">
        <is>
          <t>Boxes/Batch</t>
        </is>
      </c>
      <c r="C11" s="142">
        <f>Round(C10/C9,0)</f>
        <v/>
      </c>
      <c r="D11" s="142">
        <f>Round(D10/D9,0)</f>
        <v/>
      </c>
      <c r="E11" s="142">
        <f>Round(E10/E9,0)</f>
        <v/>
      </c>
      <c r="F11" s="142">
        <f>Round(F10/F9,0)</f>
        <v/>
      </c>
      <c r="L11" s="871" t="n"/>
      <c r="M11" s="871" t="n"/>
      <c r="N11" s="871" t="n"/>
      <c r="O11" s="871" t="n"/>
      <c r="P11" s="871" t="n"/>
      <c r="Q11" s="871" t="n"/>
      <c r="R11" s="871" t="n"/>
      <c r="S11" s="871" t="n"/>
      <c r="T11" s="871" t="n"/>
      <c r="U11" s="871" t="n"/>
      <c r="V11" s="871" t="n"/>
      <c r="W11" s="871" t="n"/>
      <c r="X11" s="871" t="n"/>
      <c r="Y11" s="871" t="n"/>
      <c r="Z11" s="871" t="n"/>
      <c r="AA11" s="871" t="n"/>
    </row>
    <row r="12" ht="6.75" customHeight="1" s="1068">
      <c r="A12" s="871" t="n"/>
      <c r="B12" s="871" t="n"/>
      <c r="C12" s="871" t="n"/>
      <c r="D12" s="871" t="n"/>
      <c r="E12" s="871" t="n"/>
      <c r="F12" s="871" t="n"/>
      <c r="L12" s="871" t="n"/>
      <c r="M12" s="871" t="n"/>
      <c r="N12" s="871" t="n"/>
      <c r="O12" s="871" t="n"/>
      <c r="P12" s="871" t="n"/>
      <c r="Q12" s="871" t="n"/>
      <c r="R12" s="871" t="n"/>
      <c r="S12" s="871" t="n"/>
      <c r="T12" s="871" t="n"/>
      <c r="U12" s="871" t="n"/>
      <c r="V12" s="871" t="n"/>
      <c r="W12" s="871" t="n"/>
      <c r="X12" s="871" t="n"/>
      <c r="Y12" s="871" t="n"/>
      <c r="Z12" s="871" t="n"/>
      <c r="AA12" s="871" t="n"/>
    </row>
    <row r="13">
      <c r="A13" s="871" t="n"/>
      <c r="B13" s="219" t="inlineStr">
        <is>
          <t>TOTAL BOXES</t>
        </is>
      </c>
      <c r="C13" s="111">
        <f>C11+D11+E11+F11</f>
        <v/>
      </c>
      <c r="D13" s="83" t="n"/>
      <c r="L13" s="871" t="n"/>
      <c r="M13" s="871" t="n"/>
      <c r="N13" s="871" t="n"/>
      <c r="O13" s="871" t="n"/>
      <c r="P13" s="871" t="n"/>
      <c r="Q13" s="871" t="n"/>
      <c r="R13" s="871" t="n"/>
      <c r="S13" s="871" t="n"/>
      <c r="T13" s="871" t="n"/>
      <c r="U13" s="871" t="n"/>
      <c r="V13" s="871" t="n"/>
      <c r="W13" s="871" t="n"/>
      <c r="X13" s="871" t="n"/>
      <c r="Y13" s="871" t="n"/>
      <c r="Z13" s="871" t="n"/>
      <c r="AA13" s="871" t="n"/>
    </row>
    <row r="14" ht="6.75" customHeight="1" s="1068">
      <c r="A14" s="871" t="n"/>
      <c r="B14" s="871" t="n"/>
      <c r="C14" s="871" t="n"/>
      <c r="D14" s="871" t="n"/>
      <c r="H14" s="871" t="n"/>
      <c r="I14" s="871" t="n"/>
      <c r="J14" s="871" t="n"/>
      <c r="K14" s="871" t="n"/>
      <c r="L14" s="871" t="n"/>
      <c r="M14" s="871" t="n"/>
      <c r="N14" s="871" t="n"/>
      <c r="O14" s="871" t="n"/>
      <c r="P14" s="871" t="n"/>
      <c r="Q14" s="871" t="n"/>
      <c r="R14" s="871" t="n"/>
      <c r="S14" s="871" t="n"/>
      <c r="T14" s="871" t="n"/>
      <c r="U14" s="871" t="n"/>
      <c r="V14" s="871" t="n"/>
      <c r="W14" s="871" t="n"/>
      <c r="X14" s="871" t="n"/>
      <c r="Y14" s="871" t="n"/>
      <c r="Z14" s="871" t="n"/>
      <c r="AA14" s="871" t="n"/>
    </row>
    <row r="15">
      <c r="A15" s="871" t="n"/>
      <c r="B15" s="219" t="inlineStr">
        <is>
          <t>AVERAGE BOXES/VARIANT</t>
        </is>
      </c>
      <c r="C15" s="111">
        <f>average(C11:F11)</f>
        <v/>
      </c>
      <c r="D15" s="871" t="n"/>
      <c r="H15" s="871" t="n"/>
      <c r="I15" s="871" t="n"/>
      <c r="J15" s="871" t="n"/>
      <c r="K15" s="871" t="n"/>
      <c r="L15" s="871" t="n"/>
      <c r="M15" s="871" t="n"/>
      <c r="N15" s="871" t="n"/>
      <c r="O15" s="871" t="n"/>
      <c r="P15" s="871" t="n"/>
      <c r="Q15" s="871" t="n"/>
      <c r="R15" s="871" t="n"/>
      <c r="S15" s="871" t="n"/>
      <c r="T15" s="871" t="n"/>
      <c r="U15" s="871" t="n"/>
      <c r="V15" s="871" t="n"/>
      <c r="W15" s="871" t="n"/>
      <c r="X15" s="871" t="n"/>
      <c r="Y15" s="871" t="n"/>
      <c r="Z15" s="871" t="n"/>
      <c r="AA15" s="871" t="n"/>
    </row>
    <row r="16" ht="6.75" customHeight="1" s="1068">
      <c r="A16" s="871" t="n"/>
      <c r="B16" s="871" t="n"/>
      <c r="C16" s="871" t="n"/>
      <c r="D16" s="871" t="n"/>
      <c r="E16" s="871" t="n"/>
      <c r="F16" s="871" t="n"/>
      <c r="G16" s="871" t="n"/>
      <c r="H16" s="871" t="n"/>
      <c r="I16" s="871" t="n"/>
      <c r="J16" s="871" t="n"/>
      <c r="K16" s="871" t="n"/>
      <c r="L16" s="871" t="n"/>
      <c r="M16" s="871" t="n"/>
      <c r="N16" s="871" t="n"/>
      <c r="O16" s="871" t="n"/>
      <c r="P16" s="871" t="n"/>
      <c r="Q16" s="871" t="n"/>
      <c r="R16" s="871" t="n"/>
      <c r="S16" s="871" t="n"/>
      <c r="T16" s="871" t="n"/>
      <c r="U16" s="871" t="n"/>
      <c r="V16" s="871" t="n"/>
      <c r="W16" s="871" t="n"/>
      <c r="X16" s="871" t="n"/>
      <c r="Y16" s="871" t="n"/>
      <c r="Z16" s="871" t="n"/>
      <c r="AA16" s="871" t="n"/>
    </row>
    <row r="17">
      <c r="A17" s="871" t="n"/>
      <c r="B17" s="219" t="inlineStr">
        <is>
          <t>AVERAGE COST/BOX</t>
        </is>
      </c>
      <c r="C17" s="111">
        <f>average(C9:F9)</f>
        <v/>
      </c>
      <c r="D17" s="871" t="n"/>
      <c r="G17" s="871" t="n"/>
      <c r="H17" s="84" t="n"/>
      <c r="I17" s="871" t="n"/>
      <c r="J17" s="871" t="n"/>
      <c r="K17" s="871" t="n"/>
      <c r="L17" s="871" t="n"/>
      <c r="M17" s="871" t="n"/>
      <c r="N17" s="871" t="n"/>
      <c r="O17" s="871" t="n"/>
      <c r="P17" s="871" t="n"/>
      <c r="Q17" s="871" t="n"/>
      <c r="R17" s="871" t="n"/>
      <c r="S17" s="871" t="n"/>
      <c r="T17" s="871" t="n"/>
      <c r="U17" s="871" t="n"/>
      <c r="V17" s="871" t="n"/>
      <c r="W17" s="871" t="n"/>
      <c r="X17" s="871" t="n"/>
      <c r="Y17" s="871" t="n"/>
      <c r="Z17" s="871" t="n"/>
      <c r="AA17" s="871" t="n"/>
    </row>
    <row r="18" ht="6.75" customHeight="1" s="1068">
      <c r="A18" s="871" t="n"/>
      <c r="B18" s="871" t="n"/>
      <c r="C18" s="871" t="n"/>
      <c r="D18" s="871" t="n"/>
      <c r="E18" s="871" t="n"/>
      <c r="F18" s="871" t="n"/>
      <c r="G18" s="871" t="n"/>
      <c r="H18" s="871" t="n"/>
      <c r="I18" s="871" t="n"/>
      <c r="J18" s="871" t="n"/>
      <c r="K18" s="871" t="n"/>
      <c r="L18" s="871" t="n"/>
      <c r="M18" s="871" t="n"/>
      <c r="N18" s="871" t="n"/>
      <c r="O18" s="871" t="n"/>
      <c r="P18" s="871" t="n"/>
      <c r="Q18" s="871" t="n"/>
      <c r="R18" s="871" t="n"/>
      <c r="S18" s="871" t="n"/>
      <c r="T18" s="871" t="n"/>
      <c r="U18" s="871" t="n"/>
      <c r="V18" s="871" t="n"/>
      <c r="W18" s="871" t="n"/>
      <c r="X18" s="871" t="n"/>
      <c r="Y18" s="871" t="n"/>
      <c r="Z18" s="871" t="n"/>
      <c r="AA18" s="871" t="n"/>
    </row>
    <row r="19">
      <c r="A19" s="871" t="n"/>
      <c r="B19" s="156" t="inlineStr">
        <is>
          <t>Products</t>
        </is>
      </c>
      <c r="C19" s="169" t="inlineStr">
        <is>
          <t>Selling Price (in ₹)</t>
        </is>
      </c>
      <c r="D19" s="156" t="inlineStr">
        <is>
          <t>Boxes/Batch</t>
        </is>
      </c>
      <c r="E19" s="156" t="inlineStr">
        <is>
          <t>Revenue / Batch (in ₹)</t>
        </is>
      </c>
      <c r="F19" s="156" t="inlineStr">
        <is>
          <t>COGS / Batch (in ₹)</t>
        </is>
      </c>
      <c r="G19" s="156" t="inlineStr">
        <is>
          <t>Gross Profit/ Batch (in ₹)</t>
        </is>
      </c>
      <c r="H19" s="871" t="n"/>
      <c r="I19" s="871" t="n"/>
      <c r="J19" s="871" t="n"/>
      <c r="K19" s="871" t="n"/>
      <c r="L19" s="871" t="n"/>
      <c r="M19" s="871" t="n"/>
      <c r="N19" s="871" t="n"/>
      <c r="O19" s="871" t="n"/>
      <c r="P19" s="871" t="n"/>
      <c r="Q19" s="871" t="n"/>
      <c r="R19" s="871" t="n"/>
      <c r="S19" s="871" t="n"/>
      <c r="T19" s="871" t="n"/>
      <c r="U19" s="871" t="n"/>
      <c r="V19" s="871" t="n"/>
      <c r="W19" s="871" t="n"/>
      <c r="X19" s="871" t="n"/>
      <c r="Y19" s="871" t="n"/>
      <c r="Z19" s="871" t="n"/>
      <c r="AA19" s="871" t="n"/>
    </row>
    <row r="20">
      <c r="A20" s="871" t="n"/>
      <c r="B20" s="693" t="inlineStr">
        <is>
          <t>Pregnancy Powder</t>
        </is>
      </c>
      <c r="C20" s="882" t="n">
        <v>280</v>
      </c>
      <c r="D20" s="140">
        <f>C11</f>
        <v/>
      </c>
      <c r="E20" s="140">
        <f>C20*D20</f>
        <v/>
      </c>
      <c r="F20" s="140">
        <f>D20*C9</f>
        <v/>
      </c>
      <c r="G20" s="140">
        <f>E20-F20</f>
        <v/>
      </c>
      <c r="H20" s="871" t="n"/>
      <c r="I20" s="871" t="n"/>
      <c r="J20" s="871" t="n"/>
      <c r="K20" s="871" t="n"/>
      <c r="L20" s="871" t="n"/>
      <c r="M20" s="871" t="n"/>
      <c r="N20" s="871" t="n"/>
      <c r="O20" s="871" t="n"/>
      <c r="P20" s="871" t="n"/>
      <c r="Q20" s="871" t="n"/>
      <c r="R20" s="871" t="n"/>
      <c r="S20" s="871" t="n"/>
      <c r="T20" s="871" t="n"/>
      <c r="U20" s="871" t="n"/>
      <c r="V20" s="871" t="n"/>
      <c r="W20" s="871" t="n"/>
      <c r="X20" s="871" t="n"/>
      <c r="Y20" s="871" t="n"/>
      <c r="Z20" s="871" t="n"/>
      <c r="AA20" s="871" t="n"/>
    </row>
    <row r="21">
      <c r="A21" s="871" t="n"/>
      <c r="B21" s="693" t="inlineStr">
        <is>
          <t>Lactation Powder</t>
        </is>
      </c>
      <c r="C21" s="882" t="n">
        <v>286</v>
      </c>
      <c r="D21" s="140">
        <f>D11</f>
        <v/>
      </c>
      <c r="E21" s="140">
        <f>C21*D21</f>
        <v/>
      </c>
      <c r="F21" s="140">
        <f>D21*D9</f>
        <v/>
      </c>
      <c r="G21" s="140">
        <f>E21-F21</f>
        <v/>
      </c>
      <c r="H21" s="871" t="n"/>
      <c r="I21" s="871" t="n"/>
      <c r="J21" s="871" t="n"/>
      <c r="K21" s="871" t="n"/>
      <c r="L21" s="871" t="n"/>
      <c r="M21" s="871" t="n"/>
      <c r="N21" s="871" t="n"/>
      <c r="O21" s="871" t="n"/>
      <c r="P21" s="871" t="n"/>
      <c r="Q21" s="871" t="n"/>
      <c r="R21" s="871" t="n"/>
      <c r="S21" s="871" t="n"/>
      <c r="T21" s="871" t="n"/>
      <c r="U21" s="871" t="n"/>
      <c r="V21" s="871" t="n"/>
      <c r="W21" s="871" t="n"/>
      <c r="X21" s="871" t="n"/>
      <c r="Y21" s="871" t="n"/>
      <c r="Z21" s="871" t="n"/>
      <c r="AA21" s="871" t="n"/>
    </row>
    <row r="22">
      <c r="A22" s="871" t="n"/>
      <c r="B22" s="693" t="inlineStr">
        <is>
          <t>Infant Formula Milk Powder</t>
        </is>
      </c>
      <c r="C22" s="882" t="n">
        <v>242</v>
      </c>
      <c r="D22" s="140">
        <f>E11</f>
        <v/>
      </c>
      <c r="E22" s="140">
        <f>C22*E11</f>
        <v/>
      </c>
      <c r="F22" s="140">
        <f>D22*E9</f>
        <v/>
      </c>
      <c r="G22" s="140">
        <f>E22-F22</f>
        <v/>
      </c>
      <c r="H22" s="871" t="n"/>
      <c r="I22" s="871" t="n"/>
      <c r="J22" s="871" t="n"/>
      <c r="K22" s="871" t="n"/>
      <c r="L22" s="871" t="n"/>
      <c r="M22" s="871" t="n"/>
      <c r="N22" s="871" t="n"/>
      <c r="O22" s="871" t="n"/>
      <c r="P22" s="871" t="n"/>
      <c r="Q22" s="871" t="n"/>
      <c r="R22" s="871" t="n"/>
      <c r="S22" s="871" t="n"/>
      <c r="T22" s="871" t="n"/>
      <c r="U22" s="871" t="n"/>
      <c r="V22" s="871" t="n"/>
      <c r="W22" s="871" t="n"/>
      <c r="X22" s="871" t="n"/>
      <c r="Y22" s="871" t="n"/>
      <c r="Z22" s="871" t="n"/>
      <c r="AA22" s="871" t="n"/>
    </row>
    <row r="23">
      <c r="A23" s="871" t="n"/>
      <c r="B23" s="697" t="inlineStr">
        <is>
          <t>Child Nutrition Powder</t>
        </is>
      </c>
      <c r="C23" s="97" t="n">
        <v>212</v>
      </c>
      <c r="D23" s="142">
        <f>F11</f>
        <v/>
      </c>
      <c r="E23" s="142">
        <f>C23*F11</f>
        <v/>
      </c>
      <c r="F23" s="142">
        <f>D23*F9</f>
        <v/>
      </c>
      <c r="G23" s="142">
        <f>E23-F23</f>
        <v/>
      </c>
      <c r="H23" s="871" t="n"/>
      <c r="I23" s="871" t="n"/>
      <c r="J23" s="871" t="n"/>
      <c r="K23" s="871" t="n"/>
      <c r="L23" s="871" t="n"/>
      <c r="M23" s="871" t="n"/>
      <c r="N23" s="871" t="n"/>
      <c r="O23" s="871" t="n"/>
      <c r="P23" s="871" t="n"/>
      <c r="Q23" s="871" t="n"/>
      <c r="R23" s="871" t="n"/>
      <c r="S23" s="871" t="n"/>
      <c r="T23" s="871" t="n"/>
      <c r="U23" s="871" t="n"/>
      <c r="V23" s="871" t="n"/>
      <c r="W23" s="871" t="n"/>
      <c r="X23" s="871" t="n"/>
      <c r="Y23" s="871" t="n"/>
      <c r="Z23" s="871" t="n"/>
      <c r="AA23" s="871" t="n"/>
    </row>
    <row r="24">
      <c r="A24" s="871" t="n"/>
      <c r="B24" s="871" t="n"/>
      <c r="C24" s="871" t="n"/>
      <c r="D24" s="88" t="inlineStr">
        <is>
          <t>TOTAL (in ₹)</t>
        </is>
      </c>
      <c r="E24" s="138">
        <f>SUM(E20:E23)</f>
        <v/>
      </c>
      <c r="F24" s="138">
        <f>SUM(F20:F23)</f>
        <v/>
      </c>
      <c r="G24" s="138">
        <f>SUM(G20:G23)</f>
        <v/>
      </c>
      <c r="H24" s="90" t="n"/>
      <c r="I24" s="90" t="n"/>
      <c r="J24" s="90" t="n"/>
      <c r="K24" s="871" t="n"/>
      <c r="L24" s="871" t="n"/>
      <c r="M24" s="871" t="n"/>
      <c r="N24" s="871" t="n"/>
      <c r="O24" s="871" t="n"/>
      <c r="P24" s="871" t="n"/>
      <c r="Q24" s="871" t="n"/>
      <c r="R24" s="871" t="n"/>
      <c r="S24" s="871" t="n"/>
      <c r="T24" s="871" t="n"/>
      <c r="U24" s="871" t="n"/>
      <c r="V24" s="871" t="n"/>
      <c r="W24" s="871" t="n"/>
      <c r="X24" s="871" t="n"/>
      <c r="Y24" s="871" t="n"/>
      <c r="Z24" s="871" t="n"/>
      <c r="AA24" s="871" t="n"/>
    </row>
    <row r="25">
      <c r="A25" s="871" t="n"/>
      <c r="B25" s="871" t="n"/>
      <c r="C25" s="871" t="n"/>
      <c r="D25" s="91" t="inlineStr">
        <is>
          <t>TOTAL (₹ in Cr)</t>
        </is>
      </c>
      <c r="E25" s="92">
        <f>E24/10^7</f>
        <v/>
      </c>
      <c r="F25" s="92">
        <f>F24/10^7</f>
        <v/>
      </c>
      <c r="G25" s="93">
        <f>G24/10^7</f>
        <v/>
      </c>
      <c r="H25" s="90" t="n"/>
      <c r="I25" s="90" t="n"/>
      <c r="J25" s="90" t="n"/>
      <c r="K25" s="871" t="n"/>
      <c r="L25" s="871" t="n"/>
      <c r="M25" s="871" t="n"/>
      <c r="N25" s="871" t="n"/>
      <c r="O25" s="871" t="n"/>
      <c r="P25" s="871" t="n"/>
      <c r="Q25" s="871" t="n"/>
      <c r="R25" s="871" t="n"/>
      <c r="S25" s="871" t="n"/>
      <c r="T25" s="871" t="n"/>
      <c r="U25" s="871" t="n"/>
      <c r="V25" s="871" t="n"/>
      <c r="W25" s="871" t="n"/>
      <c r="X25" s="871" t="n"/>
      <c r="Y25" s="871" t="n"/>
      <c r="Z25" s="871" t="n"/>
      <c r="AA25" s="871" t="n"/>
    </row>
    <row r="26" ht="6.75" customHeight="1" s="1068">
      <c r="A26" s="871" t="n"/>
      <c r="B26" s="871" t="n"/>
      <c r="C26" s="871" t="n"/>
      <c r="D26" s="871" t="n"/>
      <c r="E26" s="871" t="n"/>
      <c r="F26" s="871" t="n"/>
      <c r="G26" s="871" t="n"/>
      <c r="H26" s="871" t="n"/>
      <c r="I26" s="871" t="n"/>
      <c r="J26" s="871" t="n"/>
      <c r="K26" s="871" t="n"/>
      <c r="L26" s="871" t="n"/>
      <c r="M26" s="871" t="n"/>
      <c r="N26" s="871" t="n"/>
      <c r="O26" s="871" t="n"/>
      <c r="P26" s="871" t="n"/>
      <c r="Q26" s="871" t="n"/>
      <c r="R26" s="871" t="n"/>
      <c r="S26" s="871" t="n"/>
      <c r="T26" s="871" t="n"/>
      <c r="U26" s="871" t="n"/>
      <c r="V26" s="871" t="n"/>
      <c r="W26" s="871" t="n"/>
      <c r="X26" s="871" t="n"/>
      <c r="Y26" s="871" t="n"/>
      <c r="Z26" s="871" t="n"/>
      <c r="AA26" s="871" t="n"/>
    </row>
    <row r="27" ht="6.75" customHeight="1" s="1068">
      <c r="A27" s="871" t="n"/>
      <c r="B27" s="871" t="n"/>
      <c r="C27" s="871" t="n"/>
      <c r="D27" s="871" t="n"/>
      <c r="E27" s="871" t="n"/>
      <c r="F27" s="871" t="n"/>
      <c r="G27" s="871" t="n"/>
      <c r="H27" s="871" t="n"/>
      <c r="I27" s="871" t="n"/>
      <c r="J27" s="871" t="n"/>
      <c r="K27" s="871" t="n"/>
      <c r="L27" s="871" t="n"/>
      <c r="M27" s="871" t="n"/>
      <c r="N27" s="871" t="n"/>
      <c r="O27" s="871" t="n"/>
      <c r="P27" s="871" t="n"/>
      <c r="Q27" s="871" t="n"/>
      <c r="R27" s="871" t="n"/>
      <c r="S27" s="871" t="n"/>
      <c r="T27" s="871" t="n"/>
      <c r="U27" s="871" t="n"/>
      <c r="V27" s="871" t="n"/>
      <c r="W27" s="871" t="n"/>
      <c r="X27" s="871" t="n"/>
      <c r="Y27" s="871" t="n"/>
      <c r="Z27" s="871" t="n"/>
      <c r="AA27" s="871" t="n"/>
    </row>
    <row r="28" hidden="1" s="1068">
      <c r="A28" s="871" t="n"/>
      <c r="B28" s="156" t="inlineStr">
        <is>
          <t>Amount in ₹ Cr</t>
        </is>
      </c>
      <c r="C28" s="1069" t="n"/>
      <c r="D28" s="871" t="n"/>
      <c r="E28" s="871" t="n"/>
      <c r="F28" s="871" t="n"/>
      <c r="G28" s="871" t="n"/>
      <c r="H28" s="871" t="n"/>
      <c r="I28" s="871" t="n"/>
      <c r="J28" s="871" t="n"/>
      <c r="K28" s="871" t="n"/>
      <c r="L28" s="871" t="n"/>
      <c r="M28" s="871" t="n"/>
      <c r="N28" s="871" t="n"/>
      <c r="O28" s="871" t="n"/>
      <c r="P28" s="871" t="n"/>
      <c r="Q28" s="871" t="n"/>
      <c r="R28" s="871" t="n"/>
      <c r="S28" s="871" t="n"/>
      <c r="T28" s="871" t="n"/>
      <c r="U28" s="871" t="n"/>
      <c r="V28" s="871" t="n"/>
      <c r="W28" s="871" t="n"/>
      <c r="X28" s="871" t="n"/>
      <c r="Y28" s="871" t="n"/>
      <c r="Z28" s="871" t="n"/>
      <c r="AA28" s="871" t="n"/>
    </row>
    <row r="29" hidden="1" s="1068">
      <c r="A29" s="871" t="n"/>
      <c r="B29" s="171" t="inlineStr">
        <is>
          <t>Gross Profit</t>
        </is>
      </c>
      <c r="C29" s="95">
        <f>G25</f>
        <v/>
      </c>
      <c r="D29" s="871" t="n"/>
      <c r="E29" s="871" t="n"/>
      <c r="F29" s="871" t="n"/>
      <c r="G29" s="871" t="n"/>
      <c r="H29" s="871" t="n"/>
      <c r="I29" s="871" t="n"/>
      <c r="J29" s="871" t="n"/>
      <c r="K29" s="871" t="n"/>
      <c r="L29" s="871" t="n"/>
      <c r="M29" s="871" t="n"/>
      <c r="N29" s="871" t="n"/>
      <c r="O29" s="871" t="n"/>
      <c r="P29" s="871" t="n"/>
      <c r="Q29" s="871" t="n"/>
      <c r="R29" s="871" t="n"/>
      <c r="S29" s="871" t="n"/>
      <c r="T29" s="871" t="n"/>
      <c r="U29" s="871" t="n"/>
      <c r="V29" s="871" t="n"/>
      <c r="W29" s="871" t="n"/>
      <c r="X29" s="871" t="n"/>
      <c r="Y29" s="871" t="n"/>
      <c r="Z29" s="871" t="n"/>
      <c r="AA29" s="871" t="n"/>
    </row>
    <row r="30" hidden="1" s="1068">
      <c r="A30" s="871" t="n"/>
      <c r="B30" s="174" t="inlineStr">
        <is>
          <t>Marketing Expense</t>
        </is>
      </c>
      <c r="C30" s="1078">
        <f>E6/2</f>
        <v/>
      </c>
      <c r="D30" s="871" t="n"/>
      <c r="E30" s="871" t="n"/>
      <c r="F30" s="871" t="n"/>
      <c r="G30" s="871" t="n"/>
      <c r="H30" s="871" t="n"/>
      <c r="I30" s="871" t="n"/>
      <c r="J30" s="871" t="n"/>
      <c r="K30" s="871" t="n"/>
      <c r="L30" s="871" t="n"/>
      <c r="M30" s="871" t="n"/>
      <c r="N30" s="871" t="n"/>
      <c r="O30" s="871" t="n"/>
      <c r="P30" s="871" t="n"/>
      <c r="Q30" s="871" t="n"/>
      <c r="R30" s="871" t="n"/>
      <c r="S30" s="871" t="n"/>
      <c r="T30" s="871" t="n"/>
      <c r="U30" s="871" t="n"/>
      <c r="V30" s="871" t="n"/>
      <c r="W30" s="871" t="n"/>
      <c r="X30" s="871" t="n"/>
      <c r="Y30" s="871" t="n"/>
      <c r="Z30" s="871" t="n"/>
      <c r="AA30" s="871" t="n"/>
    </row>
    <row r="31" hidden="1" s="1068">
      <c r="A31" s="871" t="n"/>
      <c r="B31" s="5" t="inlineStr">
        <is>
          <t>EBITDA</t>
        </is>
      </c>
      <c r="C31" s="97">
        <f>C29-C30</f>
        <v/>
      </c>
      <c r="D31" s="871" t="n"/>
      <c r="E31" s="871" t="n"/>
      <c r="F31" s="871" t="n"/>
      <c r="G31" s="871" t="n"/>
      <c r="H31" s="871" t="n"/>
      <c r="I31" s="871" t="n"/>
      <c r="J31" s="871" t="n"/>
      <c r="K31" s="871" t="n"/>
      <c r="L31" s="871" t="n"/>
      <c r="M31" s="871" t="n"/>
      <c r="N31" s="871" t="n"/>
      <c r="O31" s="871" t="n"/>
      <c r="P31" s="871" t="n"/>
      <c r="Q31" s="871" t="n"/>
      <c r="R31" s="871" t="n"/>
      <c r="S31" s="871" t="n"/>
      <c r="T31" s="871" t="n"/>
      <c r="U31" s="871" t="n"/>
      <c r="V31" s="871" t="n"/>
      <c r="W31" s="871" t="n"/>
      <c r="X31" s="871" t="n"/>
      <c r="Y31" s="871" t="n"/>
      <c r="Z31" s="871" t="n"/>
      <c r="AA31" s="871" t="n"/>
    </row>
    <row r="32" hidden="1" ht="3.75" customHeight="1" s="1068">
      <c r="A32" s="871" t="n"/>
      <c r="B32" s="871" t="n"/>
      <c r="C32" s="961" t="n"/>
      <c r="D32" s="871" t="n"/>
      <c r="E32" s="871" t="n"/>
      <c r="F32" s="871" t="n"/>
      <c r="G32" s="871" t="n"/>
      <c r="H32" s="871" t="n"/>
      <c r="I32" s="871" t="n"/>
      <c r="J32" s="871" t="n"/>
      <c r="K32" s="871" t="n"/>
      <c r="L32" s="871" t="n"/>
      <c r="M32" s="871" t="n"/>
      <c r="N32" s="871" t="n"/>
      <c r="O32" s="871" t="n"/>
      <c r="P32" s="871" t="n"/>
      <c r="Q32" s="871" t="n"/>
      <c r="R32" s="871" t="n"/>
      <c r="S32" s="871" t="n"/>
      <c r="T32" s="871" t="n"/>
      <c r="U32" s="871" t="n"/>
      <c r="V32" s="871" t="n"/>
      <c r="W32" s="871" t="n"/>
      <c r="X32" s="871" t="n"/>
      <c r="Y32" s="871" t="n"/>
      <c r="Z32" s="871" t="n"/>
      <c r="AA32" s="871" t="n"/>
    </row>
    <row r="33" hidden="1" s="1068">
      <c r="A33" s="871" t="n"/>
      <c r="B33" s="171" t="inlineStr">
        <is>
          <t>Remaining Funds</t>
        </is>
      </c>
      <c r="C33" s="131">
        <f>(E5+E6)/2</f>
        <v/>
      </c>
      <c r="D33" s="68" t="inlineStr">
        <is>
          <t>* 8cr for Production, 3cr for Marketing Expense</t>
        </is>
      </c>
      <c r="E33" s="871" t="n"/>
      <c r="F33" s="871" t="n"/>
      <c r="G33" s="871" t="n"/>
      <c r="H33" s="871" t="n"/>
      <c r="I33" s="871" t="n"/>
      <c r="J33" s="871" t="n"/>
      <c r="K33" s="871" t="n"/>
      <c r="L33" s="871" t="n"/>
      <c r="M33" s="871" t="n"/>
      <c r="N33" s="871" t="n"/>
      <c r="O33" s="871" t="n"/>
      <c r="P33" s="871" t="n"/>
      <c r="Q33" s="871" t="n"/>
      <c r="R33" s="871" t="n"/>
      <c r="S33" s="871" t="n"/>
      <c r="T33" s="871" t="n"/>
      <c r="U33" s="871" t="n"/>
      <c r="V33" s="871" t="n"/>
      <c r="W33" s="871" t="n"/>
      <c r="X33" s="871" t="n"/>
      <c r="Y33" s="871" t="n"/>
      <c r="Z33" s="871" t="n"/>
      <c r="AA33" s="871" t="n"/>
    </row>
    <row r="34" hidden="1" s="1068">
      <c r="A34" s="871" t="n"/>
      <c r="B34" s="91" t="inlineStr">
        <is>
          <t>Production Funds for Batch 2</t>
        </is>
      </c>
      <c r="C34" s="93">
        <f>C31+(E5/2)</f>
        <v/>
      </c>
      <c r="D34" s="871" t="n"/>
      <c r="E34" s="871" t="n"/>
      <c r="F34" s="871" t="n"/>
      <c r="G34" s="871" t="n"/>
      <c r="H34" s="871" t="n"/>
      <c r="I34" s="871" t="n"/>
      <c r="J34" s="871" t="n"/>
      <c r="K34" s="871" t="n"/>
      <c r="L34" s="871" t="n"/>
      <c r="M34" s="871" t="n"/>
      <c r="N34" s="871" t="n"/>
      <c r="O34" s="871" t="n"/>
      <c r="P34" s="871" t="n"/>
      <c r="Q34" s="871" t="n"/>
      <c r="R34" s="871" t="n"/>
      <c r="S34" s="871" t="n"/>
      <c r="T34" s="871" t="n"/>
      <c r="U34" s="871" t="n"/>
      <c r="V34" s="871" t="n"/>
      <c r="W34" s="871" t="n"/>
      <c r="X34" s="871" t="n"/>
      <c r="Y34" s="871" t="n"/>
      <c r="Z34" s="871" t="n"/>
      <c r="AA34" s="871" t="n"/>
    </row>
    <row r="35" hidden="1" ht="3.75" customHeight="1" s="1068">
      <c r="A35" s="871" t="n"/>
      <c r="B35" s="871" t="n"/>
      <c r="C35" s="961" t="n"/>
      <c r="D35" s="871" t="n"/>
      <c r="E35" s="871" t="n"/>
      <c r="F35" s="871" t="n"/>
      <c r="G35" s="871" t="n"/>
      <c r="H35" s="871" t="n"/>
      <c r="I35" s="871" t="n"/>
      <c r="J35" s="871" t="n"/>
      <c r="K35" s="871" t="n"/>
      <c r="L35" s="871" t="n"/>
      <c r="M35" s="871" t="n"/>
      <c r="N35" s="871" t="n"/>
      <c r="O35" s="871" t="n"/>
      <c r="P35" s="871" t="n"/>
      <c r="Q35" s="871" t="n"/>
      <c r="R35" s="871" t="n"/>
      <c r="S35" s="871" t="n"/>
      <c r="T35" s="871" t="n"/>
      <c r="U35" s="871" t="n"/>
      <c r="V35" s="871" t="n"/>
      <c r="W35" s="871" t="n"/>
      <c r="X35" s="871" t="n"/>
      <c r="Y35" s="871" t="n"/>
      <c r="Z35" s="871" t="n"/>
      <c r="AA35" s="871" t="n"/>
    </row>
    <row r="36" hidden="1" s="1068">
      <c r="A36" s="871" t="n"/>
      <c r="B36" s="91" t="inlineStr">
        <is>
          <t>Maketing Funds for Batch 2</t>
        </is>
      </c>
      <c r="C36" s="93">
        <f>E6/2</f>
        <v/>
      </c>
      <c r="D36" s="871" t="n"/>
      <c r="E36" s="871" t="n"/>
      <c r="F36" s="871" t="n"/>
      <c r="G36" s="871" t="n"/>
      <c r="H36" s="871" t="n"/>
      <c r="I36" s="871" t="n"/>
      <c r="J36" s="871" t="n"/>
      <c r="K36" s="871" t="n"/>
      <c r="L36" s="871" t="n"/>
      <c r="M36" s="871" t="n"/>
      <c r="N36" s="871" t="n"/>
      <c r="O36" s="871" t="n"/>
      <c r="P36" s="871" t="n"/>
      <c r="Q36" s="871" t="n"/>
      <c r="R36" s="871" t="n"/>
      <c r="S36" s="871" t="n"/>
      <c r="T36" s="871" t="n"/>
      <c r="U36" s="871" t="n"/>
      <c r="V36" s="871" t="n"/>
      <c r="W36" s="871" t="n"/>
      <c r="X36" s="871" t="n"/>
      <c r="Y36" s="871" t="n"/>
      <c r="Z36" s="871" t="n"/>
      <c r="AA36" s="871" t="n"/>
    </row>
    <row r="37" hidden="1" s="1068">
      <c r="A37" s="871" t="n"/>
      <c r="B37" s="871" t="n"/>
      <c r="C37" s="871" t="n"/>
      <c r="D37" s="871" t="n"/>
      <c r="E37" s="871" t="n"/>
      <c r="F37" s="871" t="n"/>
      <c r="G37" s="871" t="n"/>
      <c r="H37" s="871" t="n"/>
      <c r="I37" s="871" t="n"/>
      <c r="J37" s="871" t="n"/>
      <c r="K37" s="871" t="n"/>
      <c r="L37" s="871" t="n"/>
      <c r="M37" s="871" t="n"/>
      <c r="N37" s="871" t="n"/>
      <c r="O37" s="871" t="n"/>
      <c r="P37" s="871" t="n"/>
      <c r="Q37" s="871" t="n"/>
      <c r="R37" s="871" t="n"/>
      <c r="S37" s="871" t="n"/>
      <c r="T37" s="871" t="n"/>
      <c r="U37" s="871" t="n"/>
      <c r="V37" s="871" t="n"/>
      <c r="W37" s="871" t="n"/>
      <c r="X37" s="871" t="n"/>
      <c r="Y37" s="871" t="n"/>
      <c r="Z37" s="871" t="n"/>
      <c r="AA37" s="871" t="n"/>
    </row>
    <row r="38" hidden="1" s="1068">
      <c r="A38" s="871" t="n"/>
      <c r="B38" s="103" t="inlineStr">
        <is>
          <t>TRIO FIT WORKING CAPACITY</t>
        </is>
      </c>
      <c r="C38" s="1071" t="n"/>
      <c r="D38" s="1071" t="n"/>
      <c r="E38" s="1071" t="n"/>
      <c r="F38" s="1071" t="n"/>
      <c r="G38" s="1071" t="n"/>
      <c r="H38" s="1069" t="n"/>
      <c r="I38" s="871" t="n"/>
      <c r="J38" s="871" t="n"/>
      <c r="K38" s="871" t="n"/>
      <c r="L38" s="871" t="n"/>
      <c r="M38" s="871" t="n"/>
      <c r="N38" s="871" t="n"/>
      <c r="O38" s="871" t="n"/>
      <c r="P38" s="871" t="n"/>
      <c r="Q38" s="871" t="n"/>
      <c r="R38" s="871" t="n"/>
      <c r="S38" s="871" t="n"/>
      <c r="T38" s="871" t="n"/>
      <c r="U38" s="871" t="n"/>
      <c r="V38" s="871" t="n"/>
      <c r="W38" s="871" t="n"/>
      <c r="X38" s="871" t="n"/>
      <c r="Y38" s="871" t="n"/>
      <c r="Z38" s="871" t="n"/>
      <c r="AA38" s="871" t="n"/>
    </row>
    <row r="39" hidden="1" s="1068">
      <c r="A39" s="871" t="n"/>
      <c r="B39" s="129" t="n"/>
      <c r="C39" s="103" t="inlineStr">
        <is>
          <t>1 day</t>
        </is>
      </c>
      <c r="D39" s="103" t="inlineStr">
        <is>
          <t>Working Efficiency</t>
        </is>
      </c>
      <c r="E39" s="103" t="n"/>
      <c r="F39" s="103" t="inlineStr">
        <is>
          <t>Bulk density</t>
        </is>
      </c>
      <c r="G39" s="103" t="inlineStr">
        <is>
          <t>Manufacturing</t>
        </is>
      </c>
      <c r="H39" s="103" t="inlineStr">
        <is>
          <t>1 day</t>
        </is>
      </c>
      <c r="I39" s="871" t="n"/>
      <c r="J39" s="871" t="n"/>
      <c r="K39" s="871" t="n"/>
      <c r="L39" s="871" t="n"/>
      <c r="M39" s="871" t="n"/>
      <c r="N39" s="871" t="n"/>
      <c r="O39" s="871" t="n"/>
      <c r="P39" s="871" t="n"/>
      <c r="Q39" s="871" t="n"/>
      <c r="R39" s="871" t="n"/>
      <c r="S39" s="871" t="n"/>
      <c r="T39" s="871" t="n"/>
      <c r="U39" s="871" t="n"/>
      <c r="V39" s="871" t="n"/>
      <c r="W39" s="871" t="n"/>
      <c r="X39" s="871" t="n"/>
      <c r="Y39" s="871" t="n"/>
      <c r="Z39" s="871" t="n"/>
      <c r="AA39" s="871" t="n"/>
    </row>
    <row r="40" hidden="1" s="1068">
      <c r="A40" s="871" t="n"/>
      <c r="B40" s="882" t="inlineStr">
        <is>
          <t>Blender</t>
        </is>
      </c>
      <c r="C40" s="882" t="inlineStr">
        <is>
          <t>500l</t>
        </is>
      </c>
      <c r="D40" s="175" t="n">
        <v>0.7</v>
      </c>
      <c r="E40" s="882">
        <f>1200</f>
        <v/>
      </c>
      <c r="F40" s="882" t="n">
        <v>0.4</v>
      </c>
      <c r="G40" s="882" t="inlineStr">
        <is>
          <t>400kg/5 hrs</t>
        </is>
      </c>
      <c r="H40" s="882" t="inlineStr">
        <is>
          <t>800kg</t>
        </is>
      </c>
      <c r="I40" s="871" t="n"/>
      <c r="J40" s="871" t="n"/>
      <c r="K40" s="871" t="n"/>
      <c r="L40" s="871" t="n"/>
      <c r="M40" s="871" t="n"/>
      <c r="N40" s="871" t="n"/>
      <c r="O40" s="871" t="n"/>
      <c r="P40" s="871" t="n"/>
      <c r="Q40" s="871" t="n"/>
      <c r="R40" s="871" t="n"/>
      <c r="S40" s="871" t="n"/>
      <c r="T40" s="871" t="n"/>
      <c r="U40" s="871" t="n"/>
      <c r="V40" s="871" t="n"/>
      <c r="W40" s="871" t="n"/>
      <c r="X40" s="871" t="n"/>
      <c r="Y40" s="871" t="n"/>
      <c r="Z40" s="871" t="n"/>
      <c r="AA40" s="871" t="n"/>
    </row>
    <row r="41" hidden="1" s="1068">
      <c r="A41" s="871" t="n"/>
      <c r="B41" s="882" t="inlineStr">
        <is>
          <t>Blender 1</t>
        </is>
      </c>
      <c r="C41" s="882" t="n">
        <v>1500</v>
      </c>
      <c r="D41" s="175" t="n">
        <v>0.7</v>
      </c>
      <c r="E41" s="882" t="n"/>
      <c r="F41" s="882" t="n"/>
      <c r="G41" s="882" t="n"/>
      <c r="H41" s="882" t="n"/>
      <c r="I41" s="871" t="n"/>
      <c r="J41" s="871" t="n"/>
      <c r="K41" s="871" t="n"/>
      <c r="L41" s="871" t="n"/>
      <c r="M41" s="871" t="n"/>
      <c r="N41" s="871" t="n"/>
      <c r="O41" s="871" t="n"/>
      <c r="P41" s="871" t="n"/>
      <c r="Q41" s="871" t="n"/>
      <c r="R41" s="871" t="n"/>
      <c r="S41" s="871" t="n"/>
      <c r="T41" s="871" t="n"/>
      <c r="U41" s="871" t="n"/>
      <c r="V41" s="871" t="n"/>
      <c r="W41" s="871" t="n"/>
      <c r="X41" s="871" t="n"/>
      <c r="Y41" s="871" t="n"/>
      <c r="Z41" s="871" t="n"/>
      <c r="AA41" s="871" t="n"/>
    </row>
    <row r="42" hidden="1" s="1068">
      <c r="A42" s="871" t="n"/>
      <c r="B42" s="97" t="inlineStr">
        <is>
          <t>Blender 2</t>
        </is>
      </c>
      <c r="C42" s="97">
        <f>300</f>
        <v/>
      </c>
      <c r="D42" s="176" t="n">
        <v>0.7</v>
      </c>
      <c r="E42" s="97" t="n"/>
      <c r="F42" s="97" t="n"/>
      <c r="G42" s="97" t="inlineStr">
        <is>
          <t>100kg/5hrs</t>
        </is>
      </c>
      <c r="H42" s="97" t="inlineStr">
        <is>
          <t>200kg</t>
        </is>
      </c>
      <c r="I42" s="871" t="n"/>
      <c r="J42" s="871" t="n"/>
      <c r="K42" s="871" t="n"/>
      <c r="L42" s="871" t="n"/>
      <c r="M42" s="871" t="n"/>
      <c r="N42" s="871" t="n"/>
      <c r="O42" s="871" t="n"/>
      <c r="P42" s="871" t="n"/>
      <c r="Q42" s="871" t="n"/>
      <c r="R42" s="871" t="n"/>
      <c r="S42" s="871" t="n"/>
      <c r="T42" s="871" t="n"/>
      <c r="U42" s="871" t="n"/>
      <c r="V42" s="871" t="n"/>
      <c r="W42" s="871" t="n"/>
      <c r="X42" s="871" t="n"/>
      <c r="Y42" s="871" t="n"/>
      <c r="Z42" s="871" t="n"/>
      <c r="AA42" s="871" t="n"/>
    </row>
    <row r="43" hidden="1" s="1068">
      <c r="A43" s="871" t="n"/>
      <c r="B43" s="871" t="n"/>
      <c r="C43" s="963" t="n"/>
      <c r="D43" s="963" t="n"/>
      <c r="E43" s="963" t="n"/>
      <c r="F43" s="963" t="n"/>
      <c r="G43" s="871" t="n"/>
      <c r="H43" s="871" t="n"/>
      <c r="I43" s="871" t="n"/>
      <c r="J43" s="871" t="n"/>
      <c r="K43" s="871" t="n"/>
      <c r="L43" s="871" t="n"/>
      <c r="M43" s="871" t="n"/>
      <c r="N43" s="871" t="n"/>
      <c r="O43" s="871" t="n"/>
      <c r="P43" s="871" t="n"/>
      <c r="Q43" s="871" t="n"/>
      <c r="R43" s="871" t="n"/>
      <c r="S43" s="871" t="n"/>
      <c r="T43" s="871" t="n"/>
      <c r="U43" s="871" t="n"/>
      <c r="V43" s="871" t="n"/>
      <c r="W43" s="871" t="n"/>
      <c r="X43" s="871" t="n"/>
      <c r="Y43" s="871" t="n"/>
      <c r="Z43" s="871" t="n"/>
      <c r="AA43" s="871" t="n"/>
    </row>
    <row r="44" hidden="1" s="1068">
      <c r="A44" s="871" t="n"/>
      <c r="B44" s="871" t="n"/>
      <c r="C44" s="108" t="inlineStr">
        <is>
          <t>PP</t>
        </is>
      </c>
      <c r="D44" s="108" t="inlineStr">
        <is>
          <t>LP</t>
        </is>
      </c>
      <c r="E44" s="108" t="inlineStr">
        <is>
          <t>IFP</t>
        </is>
      </c>
      <c r="F44" s="108" t="inlineStr">
        <is>
          <t>CNP</t>
        </is>
      </c>
      <c r="I44" s="871" t="n"/>
      <c r="J44" s="871" t="n"/>
      <c r="K44" s="871" t="n"/>
      <c r="L44" s="871" t="n"/>
      <c r="M44" s="871" t="n"/>
      <c r="N44" s="871" t="n"/>
      <c r="O44" s="871" t="n"/>
      <c r="P44" s="871" t="n"/>
      <c r="Q44" s="871" t="n"/>
      <c r="R44" s="871" t="n"/>
      <c r="S44" s="871" t="n"/>
      <c r="T44" s="871" t="n"/>
      <c r="U44" s="871" t="n"/>
      <c r="V44" s="871" t="n"/>
      <c r="W44" s="871" t="n"/>
      <c r="X44" s="871" t="n"/>
      <c r="Y44" s="871" t="n"/>
      <c r="Z44" s="871" t="n"/>
      <c r="AA44" s="871" t="n"/>
    </row>
    <row r="45" hidden="1" s="1068">
      <c r="A45" s="871" t="n"/>
      <c r="B45" s="103" t="inlineStr">
        <is>
          <t>Kgs to be Manufactured</t>
        </is>
      </c>
      <c r="C45" s="111">
        <f>C11*0.5</f>
        <v/>
      </c>
      <c r="D45" s="113">
        <f>D11*0.5</f>
        <v/>
      </c>
      <c r="E45" s="113">
        <f>(E11*400)/1000</f>
        <v/>
      </c>
      <c r="F45" s="113">
        <f>(F11*400)/1000</f>
        <v/>
      </c>
      <c r="G45" s="110" t="inlineStr">
        <is>
          <t>* 1 batch capacity</t>
        </is>
      </c>
      <c r="I45" s="871" t="n"/>
      <c r="J45" s="871" t="n"/>
      <c r="K45" s="871" t="n"/>
      <c r="L45" s="871" t="n"/>
      <c r="M45" s="871" t="n"/>
      <c r="N45" s="871" t="n"/>
      <c r="O45" s="871" t="n"/>
      <c r="P45" s="871" t="n"/>
      <c r="Q45" s="871" t="n"/>
      <c r="R45" s="871" t="n"/>
      <c r="S45" s="871" t="n"/>
      <c r="T45" s="871" t="n"/>
      <c r="U45" s="871" t="n"/>
      <c r="V45" s="871" t="n"/>
      <c r="W45" s="871" t="n"/>
      <c r="X45" s="871" t="n"/>
      <c r="Y45" s="871" t="n"/>
      <c r="Z45" s="871" t="n"/>
      <c r="AA45" s="871" t="n"/>
    </row>
    <row r="46" hidden="1" s="1068">
      <c r="A46" s="871" t="n"/>
      <c r="B46" s="103" t="inlineStr">
        <is>
          <t>Tons to be Manufactured</t>
        </is>
      </c>
      <c r="C46" s="111">
        <f>C45/1000</f>
        <v/>
      </c>
      <c r="D46" s="111">
        <f>D45/1000</f>
        <v/>
      </c>
      <c r="E46" s="111">
        <f>E45/1000</f>
        <v/>
      </c>
      <c r="F46" s="111">
        <f>F45/1000</f>
        <v/>
      </c>
      <c r="I46" s="871" t="n"/>
      <c r="J46" s="871" t="n"/>
      <c r="K46" s="871" t="n"/>
      <c r="L46" s="871" t="n"/>
      <c r="M46" s="871" t="n"/>
      <c r="N46" s="871" t="n"/>
      <c r="O46" s="871" t="n"/>
      <c r="P46" s="871" t="n"/>
      <c r="Q46" s="871" t="n"/>
      <c r="R46" s="871" t="n"/>
      <c r="S46" s="871" t="n"/>
      <c r="T46" s="871" t="n"/>
      <c r="U46" s="871" t="n"/>
      <c r="V46" s="871" t="n"/>
      <c r="W46" s="871" t="n"/>
      <c r="X46" s="871" t="n"/>
      <c r="Y46" s="871" t="n"/>
      <c r="Z46" s="871" t="n"/>
      <c r="AA46" s="871" t="n"/>
    </row>
    <row r="47" hidden="1" s="1068">
      <c r="A47" s="871" t="n"/>
      <c r="I47" s="871" t="n"/>
      <c r="J47" s="871" t="n"/>
      <c r="K47" s="871" t="n"/>
      <c r="L47" s="871" t="n"/>
      <c r="M47" s="871" t="n"/>
      <c r="N47" s="871" t="n"/>
      <c r="O47" s="871" t="n"/>
      <c r="P47" s="871" t="n"/>
      <c r="Q47" s="871" t="n"/>
      <c r="R47" s="871" t="n"/>
      <c r="S47" s="871" t="n"/>
      <c r="T47" s="871" t="n"/>
      <c r="U47" s="871" t="n"/>
      <c r="V47" s="871" t="n"/>
      <c r="W47" s="871" t="n"/>
      <c r="X47" s="871" t="n"/>
      <c r="Y47" s="871" t="n"/>
      <c r="Z47" s="871" t="n"/>
      <c r="AA47" s="871" t="n"/>
    </row>
    <row r="48" hidden="1" s="1068">
      <c r="A48" s="871" t="n"/>
      <c r="B48" s="871" t="n"/>
      <c r="C48" s="112" t="inlineStr">
        <is>
          <t>Total Production Capacity</t>
        </is>
      </c>
      <c r="D48" s="113" t="inlineStr">
        <is>
          <t>Days</t>
        </is>
      </c>
      <c r="E48" s="113" t="inlineStr">
        <is>
          <t>Months (25 days working)</t>
        </is>
      </c>
      <c r="F48" s="871" t="n"/>
      <c r="I48" s="871" t="n"/>
      <c r="J48" s="871" t="n"/>
      <c r="K48" s="871" t="n"/>
      <c r="L48" s="871" t="n"/>
      <c r="M48" s="871" t="n"/>
      <c r="N48" s="871" t="n"/>
      <c r="O48" s="871" t="n"/>
      <c r="P48" s="871" t="n"/>
      <c r="Q48" s="871" t="n"/>
      <c r="R48" s="871" t="n"/>
      <c r="S48" s="871" t="n"/>
      <c r="T48" s="871" t="n"/>
      <c r="U48" s="871" t="n"/>
      <c r="V48" s="871" t="n"/>
      <c r="W48" s="871" t="n"/>
      <c r="X48" s="871" t="n"/>
      <c r="Y48" s="871" t="n"/>
      <c r="Z48" s="871" t="n"/>
      <c r="AA48" s="871" t="n"/>
    </row>
    <row r="49" hidden="1" s="1068">
      <c r="A49" s="871" t="n"/>
      <c r="B49" s="871" t="n"/>
      <c r="C49" s="150">
        <f>2*300*1000</f>
        <v/>
      </c>
      <c r="D49" s="882" t="n">
        <v>300</v>
      </c>
      <c r="E49" s="882">
        <f>D49/25</f>
        <v/>
      </c>
      <c r="F49" s="871" t="n"/>
      <c r="I49" s="871" t="n"/>
      <c r="J49" s="871" t="n"/>
      <c r="K49" s="871" t="n"/>
      <c r="L49" s="871" t="n"/>
      <c r="M49" s="871" t="n"/>
      <c r="N49" s="871" t="n"/>
      <c r="O49" s="871" t="n"/>
      <c r="P49" s="871" t="n"/>
      <c r="Q49" s="871" t="n"/>
      <c r="R49" s="871" t="n"/>
      <c r="S49" s="871" t="n"/>
      <c r="T49" s="871" t="n"/>
      <c r="U49" s="871" t="n"/>
      <c r="V49" s="871" t="n"/>
      <c r="W49" s="871" t="n"/>
      <c r="X49" s="871" t="n"/>
      <c r="Y49" s="871" t="n"/>
      <c r="Z49" s="871" t="n"/>
      <c r="AA49" s="871" t="n"/>
    </row>
    <row r="50" hidden="1" s="1068">
      <c r="A50" s="871" t="n"/>
      <c r="B50" s="871" t="n"/>
      <c r="C50" s="115">
        <f>sum(C45:F45)</f>
        <v/>
      </c>
      <c r="D50" s="630">
        <f>(C50*D49)/C49</f>
        <v/>
      </c>
      <c r="E50" s="630">
        <f>D50/25</f>
        <v/>
      </c>
      <c r="F50" s="871" t="n"/>
      <c r="I50" s="871" t="n"/>
      <c r="J50" s="871" t="n"/>
      <c r="K50" s="871" t="n"/>
      <c r="L50" s="871" t="n"/>
      <c r="M50" s="871" t="n"/>
      <c r="N50" s="871" t="n"/>
      <c r="O50" s="871" t="n"/>
      <c r="P50" s="871" t="n"/>
      <c r="Q50" s="871" t="n"/>
      <c r="R50" s="871" t="n"/>
      <c r="S50" s="871" t="n"/>
      <c r="T50" s="871" t="n"/>
      <c r="U50" s="871" t="n"/>
      <c r="V50" s="871" t="n"/>
      <c r="W50" s="871" t="n"/>
      <c r="X50" s="871" t="n"/>
      <c r="Y50" s="871" t="n"/>
      <c r="Z50" s="871" t="n"/>
      <c r="AA50" s="871" t="n"/>
    </row>
    <row r="51" hidden="1" s="1068">
      <c r="A51" s="871" t="n"/>
      <c r="G51" s="871" t="n"/>
      <c r="H51" s="871" t="n"/>
      <c r="I51" s="871" t="n"/>
      <c r="J51" s="871" t="n"/>
      <c r="K51" s="871" t="n"/>
      <c r="L51" s="871" t="n"/>
      <c r="M51" s="871" t="n"/>
      <c r="N51" s="871" t="n"/>
      <c r="O51" s="871" t="n"/>
      <c r="P51" s="871" t="n"/>
      <c r="Q51" s="871" t="n"/>
      <c r="R51" s="871" t="n"/>
      <c r="S51" s="871" t="n"/>
      <c r="T51" s="871" t="n"/>
      <c r="U51" s="871" t="n"/>
      <c r="V51" s="871" t="n"/>
      <c r="W51" s="871" t="n"/>
      <c r="X51" s="871" t="n"/>
      <c r="Y51" s="871" t="n"/>
      <c r="Z51" s="871" t="n"/>
      <c r="AA51" s="871" t="n"/>
    </row>
    <row r="52" hidden="1" s="1068">
      <c r="A52" s="871" t="n"/>
      <c r="B52" s="871" t="n"/>
      <c r="C52" s="103" t="inlineStr">
        <is>
          <t>1 DAY PRODUCTION CAPACITY (Rohan sir's factory)</t>
        </is>
      </c>
      <c r="D52" s="1071" t="n"/>
      <c r="E52" s="1071" t="n"/>
      <c r="F52" s="1069" t="n"/>
      <c r="G52" s="871" t="n"/>
      <c r="H52" s="871" t="n"/>
      <c r="I52" s="871" t="n"/>
      <c r="J52" s="871" t="n"/>
      <c r="K52" s="871" t="n"/>
      <c r="L52" s="871" t="n"/>
      <c r="M52" s="871" t="n"/>
      <c r="N52" s="871" t="n"/>
      <c r="O52" s="871" t="n"/>
      <c r="P52" s="871" t="n"/>
      <c r="Q52" s="871" t="n"/>
      <c r="R52" s="871" t="n"/>
      <c r="S52" s="871" t="n"/>
      <c r="T52" s="871" t="n"/>
      <c r="U52" s="871" t="n"/>
      <c r="V52" s="871" t="n"/>
      <c r="W52" s="871" t="n"/>
      <c r="X52" s="871" t="n"/>
      <c r="Y52" s="871" t="n"/>
      <c r="Z52" s="871" t="n"/>
      <c r="AA52" s="871" t="n"/>
    </row>
    <row r="53" hidden="1" s="1068">
      <c r="A53" s="871" t="n"/>
      <c r="B53" s="117" t="n"/>
      <c r="C53" s="120" t="inlineStr">
        <is>
          <t>PP</t>
        </is>
      </c>
      <c r="D53" s="120" t="inlineStr">
        <is>
          <t>LP</t>
        </is>
      </c>
      <c r="E53" s="120" t="inlineStr">
        <is>
          <t>IFP</t>
        </is>
      </c>
      <c r="F53" s="120" t="inlineStr">
        <is>
          <t>CNP</t>
        </is>
      </c>
      <c r="G53" s="871" t="n"/>
      <c r="H53" s="871" t="n"/>
      <c r="I53" s="871" t="n"/>
      <c r="J53" s="871" t="n"/>
      <c r="K53" s="871" t="n"/>
      <c r="L53" s="871" t="n"/>
      <c r="M53" s="871" t="n"/>
      <c r="N53" s="871" t="n"/>
      <c r="O53" s="871" t="n"/>
      <c r="P53" s="871" t="n"/>
      <c r="Q53" s="871" t="n"/>
      <c r="R53" s="871" t="n"/>
      <c r="S53" s="871" t="n"/>
      <c r="T53" s="871" t="n"/>
      <c r="U53" s="871" t="n"/>
      <c r="V53" s="871" t="n"/>
      <c r="W53" s="871" t="n"/>
      <c r="X53" s="871" t="n"/>
      <c r="Y53" s="871" t="n"/>
      <c r="Z53" s="871" t="n"/>
      <c r="AA53" s="871" t="n"/>
    </row>
    <row r="54" hidden="1" s="1068">
      <c r="A54" s="871" t="n"/>
      <c r="B54" s="119" t="inlineStr">
        <is>
          <t>Boxes</t>
        </is>
      </c>
      <c r="C54" s="628">
        <f>C55*2</f>
        <v/>
      </c>
      <c r="D54" s="628">
        <f>D55*2</f>
        <v/>
      </c>
      <c r="E54" s="628">
        <f>(E55*1000)/400</f>
        <v/>
      </c>
      <c r="F54" s="628">
        <f>(F55*1000)/400</f>
        <v/>
      </c>
      <c r="G54" s="120">
        <f>SUM(C54:F54)</f>
        <v/>
      </c>
      <c r="H54" s="871" t="n"/>
      <c r="I54" s="871" t="n"/>
      <c r="J54" s="871" t="n"/>
      <c r="K54" s="871" t="n"/>
      <c r="L54" s="871" t="n"/>
      <c r="M54" s="871" t="n"/>
      <c r="N54" s="871" t="n"/>
      <c r="O54" s="871" t="n"/>
      <c r="P54" s="871" t="n"/>
      <c r="Q54" s="871" t="n"/>
      <c r="R54" s="871" t="n"/>
      <c r="S54" s="871" t="n"/>
      <c r="T54" s="871" t="n"/>
      <c r="U54" s="871" t="n"/>
      <c r="V54" s="871" t="n"/>
      <c r="W54" s="871" t="n"/>
      <c r="X54" s="871" t="n"/>
      <c r="Y54" s="871" t="n"/>
      <c r="Z54" s="871" t="n"/>
      <c r="AA54" s="871" t="n"/>
    </row>
    <row r="55" hidden="1" s="1068">
      <c r="A55" s="871" t="n"/>
      <c r="B55" s="119" t="inlineStr">
        <is>
          <t>Kgs</t>
        </is>
      </c>
      <c r="C55" s="628">
        <f>C56*$G$55</f>
        <v/>
      </c>
      <c r="D55" s="628">
        <f>D56*$G$55</f>
        <v/>
      </c>
      <c r="E55" s="628">
        <f>E56*$G$55</f>
        <v/>
      </c>
      <c r="F55" s="628">
        <f>F56*$G$55</f>
        <v/>
      </c>
      <c r="G55" s="103">
        <f>2*1000</f>
        <v/>
      </c>
      <c r="H55" s="121" t="inlineStr">
        <is>
          <t>* 300 kg per batch</t>
        </is>
      </c>
      <c r="I55" s="871" t="n"/>
      <c r="J55" s="871" t="n"/>
      <c r="K55" s="871" t="n"/>
      <c r="L55" s="871" t="n"/>
      <c r="M55" s="871" t="n"/>
      <c r="N55" s="871" t="n"/>
      <c r="O55" s="871" t="n"/>
      <c r="P55" s="871" t="n"/>
      <c r="Q55" s="871" t="n"/>
      <c r="R55" s="871" t="n"/>
      <c r="S55" s="871" t="n"/>
      <c r="T55" s="871" t="n"/>
      <c r="U55" s="871" t="n"/>
      <c r="V55" s="871" t="n"/>
      <c r="W55" s="871" t="n"/>
      <c r="X55" s="871" t="n"/>
      <c r="Y55" s="871" t="n"/>
      <c r="Z55" s="871" t="n"/>
      <c r="AA55" s="871" t="n"/>
    </row>
    <row r="56" hidden="1" s="1068">
      <c r="A56" s="871" t="n"/>
      <c r="B56" s="276" t="inlineStr">
        <is>
          <t>Percentage %</t>
        </is>
      </c>
      <c r="C56" s="616">
        <f>C11/sum($C$11:$F$11)</f>
        <v/>
      </c>
      <c r="D56" s="616">
        <f>D11/sum($C$11:$F$11)</f>
        <v/>
      </c>
      <c r="E56" s="616">
        <f>E11/sum($C$11:$F$11)</f>
        <v/>
      </c>
      <c r="F56" s="616">
        <f>F11/sum($C$11:$F$11)</f>
        <v/>
      </c>
      <c r="G56" s="871" t="n"/>
      <c r="H56" s="871" t="n"/>
      <c r="I56" s="871" t="n"/>
      <c r="J56" s="871" t="n"/>
      <c r="K56" s="871" t="n"/>
      <c r="L56" s="871" t="n"/>
      <c r="M56" s="871" t="n"/>
      <c r="N56" s="871" t="n"/>
      <c r="O56" s="871" t="n"/>
      <c r="P56" s="871" t="n"/>
      <c r="Q56" s="871" t="n"/>
      <c r="R56" s="871" t="n"/>
      <c r="S56" s="871" t="n"/>
      <c r="T56" s="871" t="n"/>
      <c r="U56" s="871" t="n"/>
      <c r="V56" s="871" t="n"/>
      <c r="W56" s="871" t="n"/>
      <c r="X56" s="871" t="n"/>
      <c r="Y56" s="871" t="n"/>
      <c r="Z56" s="871" t="n"/>
      <c r="AA56" s="871" t="n"/>
    </row>
    <row r="57" hidden="1" s="1068">
      <c r="A57" s="871" t="n"/>
      <c r="B57" s="103" t="inlineStr">
        <is>
          <t>Days taken for 1 Batch</t>
        </is>
      </c>
      <c r="C57" s="124">
        <f>C11/C54</f>
        <v/>
      </c>
      <c r="D57" s="124">
        <f>D11/D54</f>
        <v/>
      </c>
      <c r="E57" s="124">
        <f>E11/E54</f>
        <v/>
      </c>
      <c r="F57" s="124">
        <f>F11/F54</f>
        <v/>
      </c>
      <c r="G57" s="120">
        <f>average(C57:F57)</f>
        <v/>
      </c>
      <c r="H57" s="121" t="inlineStr">
        <is>
          <t>* Average Days Taken</t>
        </is>
      </c>
      <c r="I57" s="871" t="n"/>
      <c r="J57" s="871" t="n"/>
      <c r="K57" s="871" t="n"/>
      <c r="L57" s="871" t="n"/>
      <c r="M57" s="871" t="n"/>
      <c r="N57" s="871" t="n"/>
      <c r="O57" s="871" t="n"/>
      <c r="P57" s="871" t="n"/>
      <c r="Q57" s="871" t="n"/>
      <c r="R57" s="871" t="n"/>
      <c r="S57" s="871" t="n"/>
      <c r="T57" s="871" t="n"/>
      <c r="U57" s="871" t="n"/>
      <c r="V57" s="871" t="n"/>
      <c r="W57" s="871" t="n"/>
      <c r="X57" s="871" t="n"/>
      <c r="Y57" s="871" t="n"/>
      <c r="Z57" s="871" t="n"/>
      <c r="AA57" s="871" t="n"/>
    </row>
    <row r="58" hidden="1" s="1068">
      <c r="A58" s="871" t="n"/>
      <c r="B58" s="125" t="n"/>
      <c r="C58" s="888" t="n"/>
      <c r="D58" s="871" t="n"/>
      <c r="E58" s="871" t="n"/>
      <c r="F58" s="871" t="n"/>
      <c r="G58" s="871" t="n"/>
      <c r="H58" s="871" t="n"/>
      <c r="I58" s="871" t="n"/>
      <c r="J58" s="871" t="n"/>
      <c r="K58" s="871" t="n"/>
      <c r="L58" s="871" t="n"/>
      <c r="M58" s="871" t="n"/>
      <c r="N58" s="871" t="n"/>
      <c r="O58" s="871" t="n"/>
      <c r="P58" s="871" t="n"/>
      <c r="Q58" s="871" t="n"/>
      <c r="R58" s="871" t="n"/>
      <c r="S58" s="871" t="n"/>
      <c r="T58" s="871" t="n"/>
      <c r="U58" s="871" t="n"/>
      <c r="V58" s="871" t="n"/>
      <c r="W58" s="871" t="n"/>
      <c r="X58" s="871" t="n"/>
      <c r="Y58" s="871" t="n"/>
      <c r="Z58" s="871" t="n"/>
      <c r="AA58" s="871" t="n"/>
    </row>
    <row r="59" hidden="1" s="1068">
      <c r="A59" s="871" t="n"/>
      <c r="B59" s="125" t="inlineStr">
        <is>
          <t>APPLICATION &amp; SOURCES OF FUND</t>
        </is>
      </c>
      <c r="C59" s="888" t="n"/>
      <c r="D59" s="871" t="n"/>
      <c r="E59" s="871" t="n"/>
      <c r="F59" s="871" t="n"/>
      <c r="G59" s="871" t="n"/>
      <c r="H59" s="871" t="n"/>
      <c r="I59" s="871" t="n"/>
      <c r="J59" s="871" t="n"/>
      <c r="K59" s="871" t="n"/>
      <c r="L59" s="871" t="n"/>
      <c r="M59" s="871" t="n"/>
      <c r="N59" s="871" t="n"/>
      <c r="O59" s="871" t="n"/>
      <c r="P59" s="871" t="n"/>
      <c r="Q59" s="871" t="n"/>
      <c r="R59" s="871" t="n"/>
      <c r="S59" s="871" t="n"/>
      <c r="T59" s="871" t="n"/>
      <c r="U59" s="871" t="n"/>
      <c r="V59" s="871" t="n"/>
      <c r="W59" s="871" t="n"/>
      <c r="X59" s="871" t="n"/>
      <c r="Y59" s="871" t="n"/>
      <c r="Z59" s="871" t="n"/>
      <c r="AA59" s="871" t="n"/>
    </row>
    <row r="60" hidden="1" s="1068">
      <c r="A60" s="871" t="n"/>
      <c r="B60" s="127" t="inlineStr">
        <is>
          <t>Sources of Fund</t>
        </is>
      </c>
      <c r="C60" s="103">
        <f>C63</f>
        <v/>
      </c>
      <c r="D60" s="871" t="n"/>
      <c r="E60" s="871" t="n"/>
      <c r="F60" s="871" t="n"/>
      <c r="G60" s="871" t="n"/>
      <c r="H60" s="871" t="n"/>
      <c r="I60" s="871" t="n"/>
      <c r="J60" s="871" t="n"/>
      <c r="K60" s="871" t="n"/>
      <c r="L60" s="871" t="n"/>
      <c r="M60" s="871" t="n"/>
      <c r="N60" s="871" t="n"/>
      <c r="O60" s="871" t="n"/>
      <c r="P60" s="871" t="n"/>
      <c r="Q60" s="871" t="n"/>
      <c r="R60" s="871" t="n"/>
      <c r="S60" s="871" t="n"/>
      <c r="T60" s="871" t="n"/>
      <c r="U60" s="871" t="n"/>
      <c r="V60" s="871" t="n"/>
      <c r="W60" s="871" t="n"/>
      <c r="X60" s="871" t="n"/>
      <c r="Y60" s="871" t="n"/>
      <c r="Z60" s="871" t="n"/>
      <c r="AA60" s="871" t="n"/>
    </row>
    <row r="61" hidden="1" s="1068">
      <c r="A61" s="871" t="n"/>
      <c r="B61" s="174" t="inlineStr">
        <is>
          <t xml:space="preserve">       A. VNL</t>
        </is>
      </c>
      <c r="C61" s="77">
        <f>C60-C62</f>
        <v/>
      </c>
      <c r="D61" s="871" t="n"/>
      <c r="E61" s="871" t="n"/>
      <c r="F61" s="871" t="n"/>
      <c r="G61" s="871" t="n"/>
      <c r="H61" s="871" t="n"/>
      <c r="I61" s="871" t="n"/>
      <c r="J61" s="871" t="n"/>
      <c r="K61" s="871" t="n"/>
      <c r="L61" s="871" t="n"/>
      <c r="M61" s="871" t="n"/>
      <c r="N61" s="871" t="n"/>
      <c r="O61" s="871" t="n"/>
      <c r="P61" s="871" t="n"/>
      <c r="Q61" s="871" t="n"/>
      <c r="R61" s="871" t="n"/>
      <c r="S61" s="871" t="n"/>
      <c r="T61" s="871" t="n"/>
      <c r="U61" s="871" t="n"/>
      <c r="V61" s="871" t="n"/>
      <c r="W61" s="871" t="n"/>
      <c r="X61" s="871" t="n"/>
      <c r="Y61" s="871" t="n"/>
      <c r="Z61" s="871" t="n"/>
      <c r="AA61" s="871" t="n"/>
    </row>
    <row r="62" hidden="1" s="1068">
      <c r="A62" s="871" t="n"/>
      <c r="B62" s="5" t="inlineStr">
        <is>
          <t xml:space="preserve">       B. Capital Raise</t>
        </is>
      </c>
      <c r="C62" s="283">
        <f>E4</f>
        <v/>
      </c>
      <c r="D62" s="871" t="n"/>
      <c r="E62" s="871" t="n"/>
      <c r="F62" s="871" t="n"/>
      <c r="G62" s="871" t="n"/>
      <c r="H62" s="871" t="n"/>
      <c r="I62" s="871" t="n"/>
      <c r="J62" s="871" t="n"/>
      <c r="K62" s="871" t="n"/>
      <c r="L62" s="871" t="n"/>
      <c r="M62" s="871" t="n"/>
      <c r="N62" s="871" t="n"/>
      <c r="O62" s="871" t="n"/>
      <c r="P62" s="871" t="n"/>
      <c r="Q62" s="871" t="n"/>
      <c r="R62" s="871" t="n"/>
      <c r="S62" s="871" t="n"/>
      <c r="T62" s="871" t="n"/>
      <c r="U62" s="871" t="n"/>
      <c r="V62" s="871" t="n"/>
      <c r="W62" s="871" t="n"/>
      <c r="X62" s="871" t="n"/>
      <c r="Y62" s="871" t="n"/>
      <c r="Z62" s="871" t="n"/>
      <c r="AA62" s="871" t="n"/>
    </row>
    <row r="63" hidden="1" s="1068">
      <c r="A63" s="871" t="n"/>
      <c r="B63" s="129" t="inlineStr">
        <is>
          <t>Application of Fund</t>
        </is>
      </c>
      <c r="C63" s="103">
        <f>sum(C64:C65)</f>
        <v/>
      </c>
      <c r="D63" s="871" t="n"/>
      <c r="E63" s="871" t="n"/>
      <c r="F63" s="871" t="n"/>
      <c r="G63" s="871" t="n"/>
      <c r="H63" s="871" t="n"/>
      <c r="I63" s="871" t="n"/>
      <c r="J63" s="871" t="n"/>
      <c r="K63" s="871" t="n"/>
      <c r="L63" s="871" t="n"/>
      <c r="M63" s="871" t="n"/>
      <c r="N63" s="871" t="n"/>
      <c r="O63" s="871" t="n"/>
      <c r="P63" s="871" t="n"/>
      <c r="Q63" s="871" t="n"/>
      <c r="R63" s="871" t="n"/>
      <c r="S63" s="871" t="n"/>
      <c r="T63" s="871" t="n"/>
      <c r="U63" s="871" t="n"/>
      <c r="V63" s="871" t="n"/>
      <c r="W63" s="871" t="n"/>
      <c r="X63" s="871" t="n"/>
      <c r="Y63" s="871" t="n"/>
      <c r="Z63" s="871" t="n"/>
      <c r="AA63" s="871" t="n"/>
    </row>
    <row r="64" hidden="1" s="1068">
      <c r="A64" s="871" t="n"/>
      <c r="B64" s="174" t="inlineStr">
        <is>
          <t xml:space="preserve">       A. Production </t>
        </is>
      </c>
      <c r="C64" s="1079">
        <f>'WC (Year 1)'!H9/10^7</f>
        <v/>
      </c>
      <c r="D64" s="871" t="n"/>
      <c r="E64" s="871" t="n"/>
      <c r="F64" s="871" t="n"/>
      <c r="G64" s="871" t="n"/>
      <c r="H64" s="871" t="n"/>
      <c r="I64" s="871" t="n"/>
      <c r="J64" s="871" t="n"/>
      <c r="K64" s="871" t="n"/>
      <c r="L64" s="871" t="n"/>
      <c r="M64" s="871" t="n"/>
      <c r="N64" s="871" t="n"/>
      <c r="O64" s="871" t="n"/>
      <c r="P64" s="871" t="n"/>
      <c r="Q64" s="871" t="n"/>
      <c r="R64" s="871" t="n"/>
      <c r="S64" s="871" t="n"/>
      <c r="T64" s="871" t="n"/>
      <c r="U64" s="871" t="n"/>
      <c r="V64" s="871" t="n"/>
      <c r="W64" s="871" t="n"/>
      <c r="X64" s="871" t="n"/>
      <c r="Y64" s="871" t="n"/>
      <c r="Z64" s="871" t="n"/>
      <c r="AA64" s="871" t="n"/>
    </row>
    <row r="65" hidden="1" s="1068">
      <c r="A65" s="871" t="n"/>
      <c r="B65" s="5" t="inlineStr">
        <is>
          <t xml:space="preserve">       B. Indirect Expense</t>
        </is>
      </c>
      <c r="C65" s="1080">
        <f>'WC (Year 1)'!I9/10^7</f>
        <v/>
      </c>
      <c r="D65" s="871" t="n"/>
      <c r="E65" s="871" t="n"/>
      <c r="F65" s="871" t="n"/>
      <c r="G65" s="871" t="n"/>
      <c r="H65" s="871" t="n"/>
      <c r="I65" s="871" t="n"/>
      <c r="J65" s="871" t="n"/>
      <c r="K65" s="871" t="n"/>
      <c r="L65" s="871" t="n"/>
      <c r="M65" s="871" t="n"/>
      <c r="N65" s="871" t="n"/>
      <c r="O65" s="871" t="n"/>
      <c r="P65" s="871" t="n"/>
      <c r="Q65" s="871" t="n"/>
      <c r="R65" s="871" t="n"/>
      <c r="S65" s="871" t="n"/>
      <c r="T65" s="871" t="n"/>
      <c r="U65" s="871" t="n"/>
      <c r="V65" s="871" t="n"/>
      <c r="W65" s="871" t="n"/>
      <c r="X65" s="871" t="n"/>
      <c r="Y65" s="871" t="n"/>
      <c r="Z65" s="871" t="n"/>
      <c r="AA65" s="871" t="n"/>
    </row>
    <row r="66" hidden="1" s="1068">
      <c r="A66" s="871" t="n"/>
      <c r="B66" s="871" t="n"/>
      <c r="C66" s="871" t="n"/>
      <c r="D66" s="871" t="n"/>
      <c r="E66" s="871" t="n"/>
      <c r="F66" s="871" t="n"/>
      <c r="G66" s="871" t="n"/>
      <c r="H66" s="871" t="n"/>
      <c r="I66" s="871" t="n"/>
      <c r="J66" s="871" t="n"/>
      <c r="K66" s="871" t="n"/>
      <c r="L66" s="871" t="n"/>
      <c r="M66" s="871" t="n"/>
      <c r="N66" s="871" t="n"/>
      <c r="O66" s="871" t="n"/>
      <c r="P66" s="871" t="n"/>
      <c r="Q66" s="871" t="n"/>
      <c r="R66" s="871" t="n"/>
      <c r="S66" s="871" t="n"/>
      <c r="T66" s="871" t="n"/>
      <c r="U66" s="871" t="n"/>
      <c r="V66" s="871" t="n"/>
      <c r="W66" s="871" t="n"/>
      <c r="X66" s="871" t="n"/>
      <c r="Y66" s="871" t="n"/>
      <c r="Z66" s="871" t="n"/>
      <c r="AA66" s="871" t="n"/>
    </row>
    <row r="67" hidden="1" s="1068">
      <c r="A67" s="871" t="n"/>
      <c r="B67" s="871" t="n"/>
      <c r="C67" s="871" t="n"/>
      <c r="D67" s="871" t="n"/>
      <c r="E67" s="871" t="n"/>
      <c r="F67" s="871" t="n"/>
      <c r="G67" s="871" t="n"/>
      <c r="H67" s="871" t="n"/>
      <c r="I67" s="871" t="n"/>
      <c r="J67" s="871" t="n"/>
      <c r="K67" s="871" t="n"/>
      <c r="L67" s="871" t="n"/>
      <c r="M67" s="871" t="n"/>
      <c r="N67" s="871" t="n"/>
      <c r="O67" s="871" t="n"/>
      <c r="P67" s="871" t="n"/>
      <c r="Q67" s="871" t="n"/>
      <c r="R67" s="871" t="n"/>
      <c r="S67" s="871" t="n"/>
      <c r="T67" s="871" t="n"/>
      <c r="U67" s="871" t="n"/>
      <c r="V67" s="871" t="n"/>
      <c r="W67" s="871" t="n"/>
      <c r="X67" s="871" t="n"/>
      <c r="Y67" s="871" t="n"/>
      <c r="Z67" s="871" t="n"/>
      <c r="AA67" s="871" t="n"/>
    </row>
    <row r="68" hidden="1" s="1068">
      <c r="A68" s="871" t="n"/>
      <c r="B68" s="871" t="n"/>
      <c r="C68" s="871" t="n"/>
      <c r="D68" s="871" t="n"/>
      <c r="E68" s="871" t="n"/>
      <c r="F68" s="871" t="n"/>
      <c r="G68" s="871" t="n"/>
      <c r="H68" s="871" t="n"/>
      <c r="I68" s="871" t="n"/>
      <c r="J68" s="871" t="n"/>
      <c r="K68" s="871" t="n"/>
      <c r="L68" s="871" t="n"/>
      <c r="M68" s="871" t="n"/>
      <c r="N68" s="871" t="n"/>
      <c r="O68" s="871" t="n"/>
      <c r="P68" s="871" t="n"/>
      <c r="Q68" s="871" t="n"/>
      <c r="R68" s="871" t="n"/>
      <c r="S68" s="871" t="n"/>
      <c r="T68" s="871" t="n"/>
      <c r="U68" s="871" t="n"/>
      <c r="V68" s="871" t="n"/>
      <c r="W68" s="871" t="n"/>
      <c r="X68" s="871" t="n"/>
      <c r="Y68" s="871" t="n"/>
      <c r="Z68" s="871" t="n"/>
      <c r="AA68" s="871" t="n"/>
    </row>
    <row r="69">
      <c r="A69" s="871" t="n"/>
      <c r="B69" s="871" t="n"/>
      <c r="C69" s="871" t="n"/>
      <c r="D69" s="871" t="n"/>
      <c r="E69" s="871" t="n"/>
      <c r="F69" s="871" t="n"/>
      <c r="G69" s="871" t="n"/>
      <c r="H69" s="871" t="n"/>
      <c r="I69" s="871" t="n"/>
      <c r="J69" s="871" t="n"/>
      <c r="K69" s="871" t="n"/>
      <c r="L69" s="871" t="n"/>
      <c r="M69" s="871" t="n"/>
      <c r="N69" s="871" t="n"/>
      <c r="O69" s="871" t="n"/>
      <c r="P69" s="871" t="n"/>
      <c r="Q69" s="871" t="n"/>
      <c r="R69" s="871" t="n"/>
      <c r="S69" s="871" t="n"/>
      <c r="T69" s="871" t="n"/>
      <c r="U69" s="871" t="n"/>
      <c r="V69" s="871" t="n"/>
      <c r="W69" s="871" t="n"/>
      <c r="X69" s="871" t="n"/>
      <c r="Y69" s="871" t="n"/>
      <c r="Z69" s="871" t="n"/>
      <c r="AA69" s="871" t="n"/>
    </row>
    <row r="70">
      <c r="A70" s="871" t="n"/>
      <c r="B70" s="871" t="n"/>
      <c r="C70" s="871" t="n"/>
      <c r="D70" s="871" t="n"/>
      <c r="E70" s="871" t="n"/>
      <c r="F70" s="871" t="n"/>
      <c r="G70" s="871" t="n"/>
      <c r="H70" s="871" t="n"/>
      <c r="I70" s="871" t="n"/>
      <c r="J70" s="871" t="n"/>
      <c r="K70" s="871" t="n"/>
      <c r="L70" s="871" t="n"/>
      <c r="M70" s="871" t="n"/>
      <c r="N70" s="871" t="n"/>
      <c r="O70" s="871" t="n"/>
      <c r="P70" s="871" t="n"/>
      <c r="Q70" s="871" t="n"/>
      <c r="R70" s="871" t="n"/>
      <c r="S70" s="871" t="n"/>
      <c r="T70" s="871" t="n"/>
      <c r="U70" s="871" t="n"/>
      <c r="V70" s="871" t="n"/>
      <c r="W70" s="871" t="n"/>
      <c r="X70" s="871" t="n"/>
      <c r="Y70" s="871" t="n"/>
      <c r="Z70" s="871" t="n"/>
      <c r="AA70" s="871" t="n"/>
    </row>
    <row r="71">
      <c r="A71" s="871" t="n"/>
      <c r="B71" s="871" t="n"/>
      <c r="C71" s="871" t="n"/>
      <c r="D71" s="871" t="n"/>
      <c r="E71" s="871" t="n"/>
      <c r="F71" s="871" t="n"/>
      <c r="G71" s="871" t="n"/>
      <c r="H71" s="871" t="n"/>
      <c r="I71" s="871" t="n"/>
      <c r="J71" s="871" t="n"/>
      <c r="K71" s="871" t="n"/>
      <c r="L71" s="871" t="n"/>
      <c r="M71" s="871" t="n"/>
      <c r="N71" s="871" t="n"/>
      <c r="O71" s="871" t="n"/>
      <c r="P71" s="871" t="n"/>
      <c r="Q71" s="871" t="n"/>
      <c r="R71" s="871" t="n"/>
      <c r="S71" s="871" t="n"/>
      <c r="T71" s="871" t="n"/>
      <c r="U71" s="871" t="n"/>
      <c r="V71" s="871" t="n"/>
      <c r="W71" s="871" t="n"/>
      <c r="X71" s="871" t="n"/>
      <c r="Y71" s="871" t="n"/>
      <c r="Z71" s="871" t="n"/>
      <c r="AA71" s="871" t="n"/>
    </row>
    <row r="72">
      <c r="A72" s="871" t="n"/>
      <c r="B72" s="871" t="n"/>
      <c r="C72" s="871" t="n"/>
      <c r="D72" s="871" t="n"/>
      <c r="E72" s="871" t="n"/>
      <c r="F72" s="871" t="n"/>
      <c r="G72" s="871" t="n"/>
      <c r="H72" s="871" t="n"/>
      <c r="I72" s="871" t="n"/>
      <c r="J72" s="871" t="n"/>
      <c r="K72" s="871" t="n"/>
      <c r="L72" s="871" t="n"/>
      <c r="M72" s="871" t="n"/>
      <c r="N72" s="871" t="n"/>
      <c r="O72" s="871" t="n"/>
      <c r="P72" s="871" t="n"/>
      <c r="Q72" s="871" t="n"/>
      <c r="R72" s="871" t="n"/>
      <c r="S72" s="871" t="n"/>
      <c r="T72" s="871" t="n"/>
      <c r="U72" s="871" t="n"/>
      <c r="V72" s="871" t="n"/>
      <c r="W72" s="871" t="n"/>
      <c r="X72" s="871" t="n"/>
      <c r="Y72" s="871" t="n"/>
      <c r="Z72" s="871" t="n"/>
      <c r="AA72" s="871" t="n"/>
    </row>
    <row r="73">
      <c r="A73" s="871" t="n"/>
      <c r="B73" s="871" t="n"/>
      <c r="C73" s="871" t="n"/>
      <c r="D73" s="871" t="n"/>
      <c r="E73" s="871" t="n"/>
      <c r="F73" s="871" t="n"/>
      <c r="G73" s="871" t="n"/>
      <c r="H73" s="871" t="n"/>
      <c r="I73" s="871" t="n"/>
      <c r="J73" s="871" t="n"/>
      <c r="K73" s="871" t="n"/>
      <c r="L73" s="871" t="n"/>
      <c r="M73" s="871" t="n"/>
      <c r="N73" s="871" t="n"/>
      <c r="O73" s="871" t="n"/>
      <c r="P73" s="871" t="n"/>
      <c r="Q73" s="871" t="n"/>
      <c r="R73" s="871" t="n"/>
      <c r="S73" s="871" t="n"/>
      <c r="T73" s="871" t="n"/>
      <c r="U73" s="871" t="n"/>
      <c r="V73" s="871" t="n"/>
      <c r="W73" s="871" t="n"/>
      <c r="X73" s="871" t="n"/>
      <c r="Y73" s="871" t="n"/>
      <c r="Z73" s="871" t="n"/>
      <c r="AA73" s="871" t="n"/>
    </row>
    <row r="74">
      <c r="A74" s="871" t="n"/>
      <c r="B74" s="871" t="n"/>
      <c r="C74" s="871" t="n"/>
      <c r="D74" s="871" t="n"/>
      <c r="E74" s="871" t="n"/>
      <c r="F74" s="871" t="n"/>
      <c r="G74" s="871" t="n"/>
      <c r="H74" s="871" t="n"/>
      <c r="I74" s="871" t="n"/>
      <c r="J74" s="871" t="n"/>
      <c r="K74" s="871" t="n"/>
      <c r="L74" s="871" t="n"/>
      <c r="M74" s="871" t="n"/>
      <c r="N74" s="871" t="n"/>
      <c r="O74" s="871" t="n"/>
      <c r="P74" s="871" t="n"/>
      <c r="Q74" s="871" t="n"/>
      <c r="R74" s="871" t="n"/>
      <c r="S74" s="871" t="n"/>
      <c r="T74" s="871" t="n"/>
      <c r="U74" s="871" t="n"/>
      <c r="V74" s="871" t="n"/>
      <c r="W74" s="871" t="n"/>
      <c r="X74" s="871" t="n"/>
      <c r="Y74" s="871" t="n"/>
      <c r="Z74" s="871" t="n"/>
      <c r="AA74" s="871" t="n"/>
    </row>
    <row r="75">
      <c r="A75" s="871" t="n"/>
      <c r="B75" s="871" t="n"/>
      <c r="C75" s="871" t="n"/>
      <c r="D75" s="871" t="n"/>
      <c r="E75" s="871" t="n"/>
      <c r="F75" s="871" t="n"/>
      <c r="G75" s="871" t="n"/>
      <c r="H75" s="871" t="n"/>
      <c r="I75" s="871" t="n"/>
      <c r="J75" s="871" t="n"/>
      <c r="K75" s="871" t="n"/>
      <c r="L75" s="871" t="n"/>
      <c r="M75" s="871" t="n"/>
      <c r="N75" s="871" t="n"/>
      <c r="O75" s="871" t="n"/>
      <c r="P75" s="871" t="n"/>
      <c r="Q75" s="871" t="n"/>
      <c r="R75" s="871" t="n"/>
      <c r="S75" s="871" t="n"/>
      <c r="T75" s="871" t="n"/>
      <c r="U75" s="871" t="n"/>
      <c r="V75" s="871" t="n"/>
      <c r="W75" s="871" t="n"/>
      <c r="X75" s="871" t="n"/>
      <c r="Y75" s="871" t="n"/>
      <c r="Z75" s="871" t="n"/>
      <c r="AA75" s="871" t="n"/>
    </row>
    <row r="76">
      <c r="A76" s="871" t="n"/>
      <c r="B76" s="871" t="n"/>
      <c r="C76" s="871" t="n"/>
      <c r="D76" s="871" t="n"/>
      <c r="E76" s="871" t="n"/>
      <c r="F76" s="871" t="n"/>
      <c r="G76" s="871" t="n"/>
      <c r="H76" s="871" t="n"/>
      <c r="I76" s="871" t="n"/>
      <c r="J76" s="871" t="n"/>
      <c r="K76" s="871" t="n"/>
      <c r="L76" s="871" t="n"/>
      <c r="M76" s="871" t="n"/>
      <c r="N76" s="871" t="n"/>
      <c r="O76" s="871" t="n"/>
      <c r="P76" s="871" t="n"/>
      <c r="Q76" s="871" t="n"/>
      <c r="R76" s="871" t="n"/>
      <c r="S76" s="871" t="n"/>
      <c r="T76" s="871" t="n"/>
      <c r="U76" s="871" t="n"/>
      <c r="V76" s="871" t="n"/>
      <c r="W76" s="871" t="n"/>
      <c r="X76" s="871" t="n"/>
      <c r="Y76" s="871" t="n"/>
      <c r="Z76" s="871" t="n"/>
      <c r="AA76" s="871" t="n"/>
    </row>
    <row r="77">
      <c r="A77" s="871" t="n"/>
      <c r="B77" s="871" t="n"/>
      <c r="C77" s="871" t="n"/>
      <c r="D77" s="871" t="n"/>
      <c r="E77" s="871" t="n"/>
      <c r="F77" s="871" t="n"/>
      <c r="G77" s="871" t="n"/>
      <c r="H77" s="871" t="n"/>
      <c r="I77" s="871" t="n"/>
      <c r="J77" s="871" t="n"/>
      <c r="K77" s="871" t="n"/>
      <c r="L77" s="871" t="n"/>
      <c r="M77" s="871" t="n"/>
      <c r="N77" s="871" t="n"/>
      <c r="O77" s="871" t="n"/>
      <c r="P77" s="871" t="n"/>
      <c r="Q77" s="871" t="n"/>
      <c r="R77" s="871" t="n"/>
      <c r="S77" s="871" t="n"/>
      <c r="T77" s="871" t="n"/>
      <c r="U77" s="871" t="n"/>
      <c r="V77" s="871" t="n"/>
      <c r="W77" s="871" t="n"/>
      <c r="X77" s="871" t="n"/>
      <c r="Y77" s="871" t="n"/>
      <c r="Z77" s="871" t="n"/>
      <c r="AA77" s="871" t="n"/>
    </row>
    <row r="78">
      <c r="A78" s="871" t="n"/>
      <c r="B78" s="871" t="n"/>
      <c r="C78" s="871" t="n"/>
      <c r="D78" s="871" t="n"/>
      <c r="E78" s="871" t="n"/>
      <c r="F78" s="871" t="n"/>
      <c r="G78" s="871" t="n"/>
      <c r="H78" s="871" t="n"/>
      <c r="I78" s="871" t="n"/>
      <c r="J78" s="871" t="n"/>
      <c r="K78" s="871" t="n"/>
      <c r="L78" s="871" t="n"/>
      <c r="M78" s="871" t="n"/>
      <c r="N78" s="871" t="n"/>
      <c r="O78" s="871" t="n"/>
      <c r="P78" s="871" t="n"/>
      <c r="Q78" s="871" t="n"/>
      <c r="R78" s="871" t="n"/>
      <c r="S78" s="871" t="n"/>
      <c r="T78" s="871" t="n"/>
      <c r="U78" s="871" t="n"/>
      <c r="V78" s="871" t="n"/>
      <c r="W78" s="871" t="n"/>
      <c r="X78" s="871" t="n"/>
      <c r="Y78" s="871" t="n"/>
      <c r="Z78" s="871" t="n"/>
      <c r="AA78" s="871" t="n"/>
    </row>
    <row r="79">
      <c r="A79" s="871" t="n"/>
      <c r="B79" s="871" t="n"/>
      <c r="C79" s="871" t="n"/>
      <c r="D79" s="871" t="n"/>
      <c r="E79" s="871" t="n"/>
      <c r="F79" s="871" t="n"/>
      <c r="G79" s="871" t="n"/>
      <c r="H79" s="871" t="n"/>
      <c r="I79" s="871" t="n"/>
      <c r="J79" s="871" t="n"/>
      <c r="K79" s="871" t="n"/>
      <c r="L79" s="871" t="n"/>
      <c r="M79" s="871" t="n"/>
      <c r="N79" s="871" t="n"/>
      <c r="O79" s="871" t="n"/>
      <c r="P79" s="871" t="n"/>
      <c r="Q79" s="871" t="n"/>
      <c r="R79" s="871" t="n"/>
      <c r="S79" s="871" t="n"/>
      <c r="T79" s="871" t="n"/>
      <c r="U79" s="871" t="n"/>
      <c r="V79" s="871" t="n"/>
      <c r="W79" s="871" t="n"/>
      <c r="X79" s="871" t="n"/>
      <c r="Y79" s="871" t="n"/>
      <c r="Z79" s="871" t="n"/>
      <c r="AA79" s="871" t="n"/>
    </row>
    <row r="80">
      <c r="A80" s="871" t="n"/>
      <c r="B80" s="871" t="n"/>
      <c r="C80" s="871" t="n"/>
      <c r="D80" s="871" t="n"/>
      <c r="E80" s="871" t="n"/>
      <c r="F80" s="871" t="n"/>
      <c r="G80" s="871" t="n"/>
      <c r="H80" s="871" t="n"/>
      <c r="I80" s="871" t="n"/>
      <c r="J80" s="871" t="n"/>
      <c r="K80" s="871" t="n"/>
      <c r="L80" s="871" t="n"/>
      <c r="M80" s="871" t="n"/>
      <c r="N80" s="871" t="n"/>
      <c r="O80" s="871" t="n"/>
      <c r="P80" s="871" t="n"/>
      <c r="Q80" s="871" t="n"/>
      <c r="R80" s="871" t="n"/>
      <c r="S80" s="871" t="n"/>
      <c r="T80" s="871" t="n"/>
      <c r="U80" s="871" t="n"/>
      <c r="V80" s="871" t="n"/>
      <c r="W80" s="871" t="n"/>
      <c r="X80" s="871" t="n"/>
      <c r="Y80" s="871" t="n"/>
      <c r="Z80" s="871" t="n"/>
      <c r="AA80" s="871" t="n"/>
    </row>
    <row r="81">
      <c r="A81" s="871" t="n"/>
      <c r="B81" s="871" t="n"/>
      <c r="C81" s="871" t="n"/>
      <c r="D81" s="871" t="n"/>
      <c r="E81" s="871" t="n"/>
      <c r="F81" s="871" t="n"/>
      <c r="G81" s="871" t="n"/>
      <c r="H81" s="871" t="n"/>
      <c r="I81" s="871" t="n"/>
      <c r="J81" s="871" t="n"/>
      <c r="K81" s="871" t="n"/>
      <c r="L81" s="871" t="n"/>
      <c r="M81" s="871" t="n"/>
      <c r="N81" s="871" t="n"/>
      <c r="O81" s="871" t="n"/>
      <c r="P81" s="871" t="n"/>
      <c r="Q81" s="871" t="n"/>
      <c r="R81" s="871" t="n"/>
      <c r="S81" s="871" t="n"/>
      <c r="T81" s="871" t="n"/>
      <c r="U81" s="871" t="n"/>
      <c r="V81" s="871" t="n"/>
      <c r="W81" s="871" t="n"/>
      <c r="X81" s="871" t="n"/>
      <c r="Y81" s="871" t="n"/>
      <c r="Z81" s="871" t="n"/>
      <c r="AA81" s="871" t="n"/>
    </row>
    <row r="82">
      <c r="A82" s="871" t="n"/>
      <c r="B82" s="871" t="n"/>
      <c r="C82" s="871" t="n"/>
      <c r="D82" s="871" t="n"/>
      <c r="E82" s="871" t="n"/>
      <c r="F82" s="871" t="n"/>
      <c r="G82" s="871" t="n"/>
      <c r="H82" s="871" t="n"/>
      <c r="I82" s="871" t="n"/>
      <c r="J82" s="871" t="n"/>
      <c r="K82" s="871" t="n"/>
      <c r="L82" s="871" t="n"/>
      <c r="M82" s="871" t="n"/>
      <c r="N82" s="871" t="n"/>
      <c r="O82" s="871" t="n"/>
      <c r="P82" s="871" t="n"/>
      <c r="Q82" s="871" t="n"/>
      <c r="R82" s="871" t="n"/>
      <c r="S82" s="871" t="n"/>
      <c r="T82" s="871" t="n"/>
      <c r="U82" s="871" t="n"/>
      <c r="V82" s="871" t="n"/>
      <c r="W82" s="871" t="n"/>
      <c r="X82" s="871" t="n"/>
      <c r="Y82" s="871" t="n"/>
      <c r="Z82" s="871" t="n"/>
      <c r="AA82" s="871" t="n"/>
    </row>
    <row r="83">
      <c r="A83" s="871" t="n"/>
      <c r="B83" s="871" t="n"/>
      <c r="C83" s="871" t="n"/>
      <c r="D83" s="871" t="n"/>
      <c r="E83" s="871" t="n"/>
      <c r="F83" s="871" t="n"/>
      <c r="G83" s="871" t="n"/>
      <c r="H83" s="871" t="n"/>
      <c r="I83" s="871" t="n"/>
      <c r="J83" s="871" t="n"/>
      <c r="K83" s="871" t="n"/>
      <c r="L83" s="871" t="n"/>
      <c r="M83" s="871" t="n"/>
      <c r="N83" s="871" t="n"/>
      <c r="O83" s="871" t="n"/>
      <c r="P83" s="871" t="n"/>
      <c r="Q83" s="871" t="n"/>
      <c r="R83" s="871" t="n"/>
      <c r="S83" s="871" t="n"/>
      <c r="T83" s="871" t="n"/>
      <c r="U83" s="871" t="n"/>
      <c r="V83" s="871" t="n"/>
      <c r="W83" s="871" t="n"/>
      <c r="X83" s="871" t="n"/>
      <c r="Y83" s="871" t="n"/>
      <c r="Z83" s="871" t="n"/>
      <c r="AA83" s="871" t="n"/>
    </row>
    <row r="84">
      <c r="A84" s="871" t="n"/>
      <c r="B84" s="871" t="n"/>
      <c r="C84" s="871" t="n"/>
      <c r="D84" s="871" t="n"/>
      <c r="E84" s="871" t="n"/>
      <c r="F84" s="871" t="n"/>
      <c r="G84" s="871" t="n"/>
      <c r="H84" s="871" t="n"/>
      <c r="I84" s="871" t="n"/>
      <c r="J84" s="871" t="n"/>
      <c r="K84" s="871" t="n"/>
      <c r="L84" s="871" t="n"/>
      <c r="M84" s="871" t="n"/>
      <c r="N84" s="871" t="n"/>
      <c r="O84" s="871" t="n"/>
      <c r="P84" s="871" t="n"/>
      <c r="Q84" s="871" t="n"/>
      <c r="R84" s="871" t="n"/>
      <c r="S84" s="871" t="n"/>
      <c r="T84" s="871" t="n"/>
      <c r="U84" s="871" t="n"/>
      <c r="V84" s="871" t="n"/>
      <c r="W84" s="871" t="n"/>
      <c r="X84" s="871" t="n"/>
      <c r="Y84" s="871" t="n"/>
      <c r="Z84" s="871" t="n"/>
      <c r="AA84" s="871" t="n"/>
    </row>
    <row r="85">
      <c r="A85" s="871" t="n"/>
      <c r="B85" s="871" t="n"/>
      <c r="C85" s="871" t="n"/>
      <c r="D85" s="871" t="n"/>
      <c r="E85" s="871" t="n"/>
      <c r="F85" s="871" t="n"/>
      <c r="G85" s="871" t="n"/>
      <c r="H85" s="871" t="n"/>
      <c r="I85" s="871" t="n"/>
      <c r="J85" s="871" t="n"/>
      <c r="K85" s="871" t="n"/>
      <c r="L85" s="871" t="n"/>
      <c r="M85" s="871" t="n"/>
      <c r="N85" s="871" t="n"/>
      <c r="O85" s="871" t="n"/>
      <c r="P85" s="871" t="n"/>
      <c r="Q85" s="871" t="n"/>
      <c r="R85" s="871" t="n"/>
      <c r="S85" s="871" t="n"/>
      <c r="T85" s="871" t="n"/>
      <c r="U85" s="871" t="n"/>
      <c r="V85" s="871" t="n"/>
      <c r="W85" s="871" t="n"/>
      <c r="X85" s="871" t="n"/>
      <c r="Y85" s="871" t="n"/>
      <c r="Z85" s="871" t="n"/>
      <c r="AA85" s="871" t="n"/>
    </row>
    <row r="86">
      <c r="A86" s="871" t="n"/>
      <c r="B86" s="871" t="n"/>
      <c r="C86" s="871" t="n"/>
      <c r="D86" s="871" t="n"/>
      <c r="E86" s="871" t="n"/>
      <c r="F86" s="871" t="n"/>
      <c r="G86" s="871" t="n"/>
      <c r="H86" s="871" t="n"/>
      <c r="I86" s="871" t="n"/>
      <c r="J86" s="871" t="n"/>
      <c r="K86" s="871" t="n"/>
      <c r="L86" s="871" t="n"/>
      <c r="M86" s="871" t="n"/>
      <c r="N86" s="871" t="n"/>
      <c r="O86" s="871" t="n"/>
      <c r="P86" s="871" t="n"/>
      <c r="Q86" s="871" t="n"/>
      <c r="R86" s="871" t="n"/>
      <c r="S86" s="871" t="n"/>
      <c r="T86" s="871" t="n"/>
      <c r="U86" s="871" t="n"/>
      <c r="V86" s="871" t="n"/>
      <c r="W86" s="871" t="n"/>
      <c r="X86" s="871" t="n"/>
      <c r="Y86" s="871" t="n"/>
      <c r="Z86" s="871" t="n"/>
      <c r="AA86" s="871" t="n"/>
    </row>
    <row r="87">
      <c r="A87" s="871" t="n"/>
      <c r="B87" s="871" t="n"/>
      <c r="C87" s="871" t="n"/>
      <c r="D87" s="871" t="n"/>
      <c r="E87" s="871" t="n"/>
      <c r="F87" s="871" t="n"/>
      <c r="G87" s="871" t="n"/>
      <c r="H87" s="871" t="n"/>
      <c r="I87" s="871" t="n"/>
      <c r="J87" s="871" t="n"/>
      <c r="K87" s="871" t="n"/>
      <c r="L87" s="871" t="n"/>
      <c r="M87" s="871" t="n"/>
      <c r="N87" s="871" t="n"/>
      <c r="O87" s="871" t="n"/>
      <c r="P87" s="871" t="n"/>
      <c r="Q87" s="871" t="n"/>
      <c r="R87" s="871" t="n"/>
      <c r="S87" s="871" t="n"/>
      <c r="T87" s="871" t="n"/>
      <c r="U87" s="871" t="n"/>
      <c r="V87" s="871" t="n"/>
      <c r="W87" s="871" t="n"/>
      <c r="X87" s="871" t="n"/>
      <c r="Y87" s="871" t="n"/>
      <c r="Z87" s="871" t="n"/>
      <c r="AA87" s="871" t="n"/>
    </row>
    <row r="88">
      <c r="A88" s="871" t="n"/>
      <c r="B88" s="871" t="n"/>
      <c r="C88" s="871" t="n"/>
      <c r="D88" s="871" t="n"/>
      <c r="E88" s="871" t="n"/>
      <c r="F88" s="871" t="n"/>
      <c r="G88" s="871" t="n"/>
      <c r="H88" s="871" t="n"/>
      <c r="I88" s="871" t="n"/>
      <c r="J88" s="871" t="n"/>
      <c r="K88" s="871" t="n"/>
      <c r="L88" s="871" t="n"/>
      <c r="M88" s="871" t="n"/>
      <c r="N88" s="871" t="n"/>
      <c r="O88" s="871" t="n"/>
      <c r="P88" s="871" t="n"/>
      <c r="Q88" s="871" t="n"/>
      <c r="R88" s="871" t="n"/>
      <c r="S88" s="871" t="n"/>
      <c r="T88" s="871" t="n"/>
      <c r="U88" s="871" t="n"/>
      <c r="V88" s="871" t="n"/>
      <c r="W88" s="871" t="n"/>
      <c r="X88" s="871" t="n"/>
      <c r="Y88" s="871" t="n"/>
      <c r="Z88" s="871" t="n"/>
      <c r="AA88" s="871" t="n"/>
    </row>
    <row r="89">
      <c r="A89" s="871" t="n"/>
      <c r="B89" s="871" t="inlineStr">
        <is>
          <t>Phase 1</t>
        </is>
      </c>
      <c r="C89" s="871" t="n"/>
      <c r="D89" s="871" t="n"/>
      <c r="E89" s="871" t="n"/>
      <c r="F89" s="871" t="n"/>
      <c r="G89" s="871" t="n"/>
      <c r="H89" s="871" t="n"/>
      <c r="I89" s="871" t="n"/>
      <c r="J89" s="871" t="n"/>
      <c r="K89" s="871" t="n"/>
      <c r="L89" s="871" t="n"/>
      <c r="M89" s="871" t="n"/>
      <c r="N89" s="871" t="n"/>
      <c r="O89" s="871" t="n"/>
      <c r="P89" s="871" t="n"/>
      <c r="Q89" s="871" t="n"/>
      <c r="R89" s="871" t="n"/>
      <c r="S89" s="871" t="n"/>
      <c r="T89" s="871" t="n"/>
      <c r="U89" s="871" t="n"/>
      <c r="V89" s="871" t="n"/>
      <c r="W89" s="871" t="n"/>
      <c r="X89" s="871" t="n"/>
      <c r="Y89" s="871" t="n"/>
      <c r="Z89" s="871" t="n"/>
      <c r="AA89" s="871" t="n"/>
    </row>
    <row r="90">
      <c r="A90" s="871" t="n"/>
      <c r="B90" s="871" t="inlineStr">
        <is>
          <t>Phase 2</t>
        </is>
      </c>
      <c r="C90" s="871" t="n"/>
      <c r="D90" s="871" t="n"/>
      <c r="E90" s="871" t="n"/>
      <c r="F90" s="871" t="n"/>
      <c r="G90" s="871" t="n"/>
      <c r="H90" s="871" t="n"/>
      <c r="I90" s="871" t="n"/>
      <c r="J90" s="871" t="n"/>
      <c r="K90" s="871" t="n"/>
      <c r="L90" s="871" t="n"/>
      <c r="M90" s="871" t="n"/>
      <c r="N90" s="871" t="n"/>
      <c r="O90" s="871" t="n"/>
      <c r="P90" s="871" t="n"/>
      <c r="Q90" s="871" t="n"/>
      <c r="R90" s="871" t="n"/>
      <c r="S90" s="871" t="n"/>
      <c r="T90" s="871" t="n"/>
      <c r="U90" s="871" t="n"/>
      <c r="V90" s="871" t="n"/>
      <c r="W90" s="871" t="n"/>
      <c r="X90" s="871" t="n"/>
      <c r="Y90" s="871" t="n"/>
      <c r="Z90" s="871" t="n"/>
      <c r="AA90" s="871" t="n"/>
    </row>
    <row r="91">
      <c r="A91" s="871" t="n"/>
      <c r="B91" s="871" t="n"/>
      <c r="C91" s="871" t="n"/>
      <c r="D91" s="871" t="n"/>
      <c r="E91" s="871" t="n"/>
      <c r="F91" s="871" t="n"/>
      <c r="G91" s="871" t="n"/>
      <c r="H91" s="871" t="n"/>
      <c r="I91" s="871" t="n"/>
      <c r="J91" s="871" t="n"/>
      <c r="K91" s="871" t="n"/>
      <c r="L91" s="871" t="n"/>
      <c r="M91" s="871" t="n"/>
      <c r="N91" s="871" t="n"/>
      <c r="O91" s="871" t="n"/>
      <c r="P91" s="871" t="n"/>
      <c r="Q91" s="871" t="n"/>
      <c r="R91" s="871" t="n"/>
      <c r="S91" s="871" t="n"/>
      <c r="T91" s="871" t="n"/>
      <c r="U91" s="871" t="n"/>
      <c r="V91" s="871" t="n"/>
      <c r="W91" s="871" t="n"/>
      <c r="X91" s="871" t="n"/>
      <c r="Y91" s="871" t="n"/>
      <c r="Z91" s="871" t="n"/>
      <c r="AA91" s="871" t="n"/>
    </row>
    <row r="92">
      <c r="A92" s="871" t="n"/>
      <c r="B92" s="871" t="n"/>
      <c r="C92" s="871" t="n"/>
      <c r="D92" s="871" t="n"/>
      <c r="E92" s="871" t="n"/>
      <c r="F92" s="871" t="n"/>
      <c r="G92" s="871" t="n"/>
      <c r="H92" s="871" t="n"/>
      <c r="I92" s="871" t="n"/>
      <c r="J92" s="871" t="n"/>
      <c r="K92" s="871" t="n"/>
      <c r="L92" s="871" t="n"/>
      <c r="M92" s="871" t="n"/>
      <c r="N92" s="871" t="n"/>
      <c r="O92" s="871" t="n"/>
      <c r="P92" s="871" t="n"/>
      <c r="Q92" s="871" t="n"/>
      <c r="R92" s="871" t="n"/>
      <c r="S92" s="871" t="n"/>
      <c r="T92" s="871" t="n"/>
      <c r="U92" s="871" t="n"/>
      <c r="V92" s="871" t="n"/>
      <c r="W92" s="871" t="n"/>
      <c r="X92" s="871" t="n"/>
      <c r="Y92" s="871" t="n"/>
      <c r="Z92" s="871" t="n"/>
      <c r="AA92" s="871" t="n"/>
    </row>
    <row r="93">
      <c r="A93" s="871" t="n"/>
      <c r="B93" s="871" t="n"/>
      <c r="C93" s="871" t="n"/>
      <c r="D93" s="871" t="n"/>
      <c r="E93" s="871" t="n"/>
      <c r="F93" s="871" t="n"/>
      <c r="G93" s="871" t="n"/>
      <c r="H93" s="871" t="n"/>
      <c r="I93" s="871" t="n"/>
      <c r="J93" s="871" t="n"/>
      <c r="K93" s="871" t="n"/>
      <c r="L93" s="871" t="n"/>
      <c r="M93" s="871" t="n"/>
      <c r="N93" s="871" t="n"/>
      <c r="O93" s="871" t="n"/>
      <c r="P93" s="871" t="n"/>
      <c r="Q93" s="871" t="n"/>
      <c r="R93" s="871" t="n"/>
      <c r="S93" s="871" t="n"/>
      <c r="T93" s="871" t="n"/>
      <c r="U93" s="871" t="n"/>
      <c r="V93" s="871" t="n"/>
      <c r="W93" s="871" t="n"/>
      <c r="X93" s="871" t="n"/>
      <c r="Y93" s="871" t="n"/>
      <c r="Z93" s="871" t="n"/>
      <c r="AA93" s="871" t="n"/>
    </row>
    <row r="94">
      <c r="A94" s="871" t="n"/>
      <c r="B94" s="871" t="n"/>
      <c r="C94" s="871" t="n"/>
      <c r="D94" s="871" t="n"/>
      <c r="E94" s="871" t="n"/>
      <c r="F94" s="871" t="n"/>
      <c r="G94" s="871" t="n"/>
      <c r="H94" s="871" t="n"/>
      <c r="I94" s="871" t="n"/>
      <c r="J94" s="871" t="n"/>
      <c r="K94" s="871" t="n"/>
      <c r="L94" s="871" t="n"/>
      <c r="M94" s="871" t="n"/>
      <c r="N94" s="871" t="n"/>
      <c r="O94" s="871" t="n"/>
      <c r="P94" s="871" t="n"/>
      <c r="Q94" s="871" t="n"/>
      <c r="R94" s="871" t="n"/>
      <c r="S94" s="871" t="n"/>
      <c r="T94" s="871" t="n"/>
      <c r="U94" s="871" t="n"/>
      <c r="V94" s="871" t="n"/>
      <c r="W94" s="871" t="n"/>
      <c r="X94" s="871" t="n"/>
      <c r="Y94" s="871" t="n"/>
      <c r="Z94" s="871" t="n"/>
      <c r="AA94" s="871" t="n"/>
    </row>
    <row r="95">
      <c r="A95" s="871" t="n"/>
      <c r="B95" s="871" t="n"/>
      <c r="C95" s="871" t="n"/>
      <c r="D95" s="871" t="n"/>
      <c r="E95" s="871" t="n"/>
      <c r="F95" s="871" t="n"/>
      <c r="G95" s="871" t="n"/>
      <c r="H95" s="871" t="n"/>
      <c r="I95" s="871" t="n"/>
      <c r="J95" s="871" t="n"/>
      <c r="K95" s="871" t="n"/>
      <c r="L95" s="871" t="n"/>
      <c r="M95" s="871" t="n"/>
      <c r="N95" s="871" t="n"/>
      <c r="O95" s="871" t="n"/>
      <c r="P95" s="871" t="n"/>
      <c r="Q95" s="871" t="n"/>
      <c r="R95" s="871" t="n"/>
      <c r="S95" s="871" t="n"/>
      <c r="T95" s="871" t="n"/>
      <c r="U95" s="871" t="n"/>
      <c r="V95" s="871" t="n"/>
      <c r="W95" s="871" t="n"/>
      <c r="X95" s="871" t="n"/>
      <c r="Y95" s="871" t="n"/>
      <c r="Z95" s="871" t="n"/>
      <c r="AA95" s="871" t="n"/>
    </row>
    <row r="96">
      <c r="A96" s="871" t="n"/>
      <c r="B96" s="871" t="n"/>
      <c r="C96" s="871" t="n"/>
      <c r="D96" s="871" t="n"/>
      <c r="E96" s="871" t="n"/>
      <c r="F96" s="871" t="n"/>
      <c r="G96" s="871" t="n"/>
      <c r="H96" s="871" t="n"/>
      <c r="I96" s="871" t="n"/>
      <c r="J96" s="871" t="n"/>
      <c r="K96" s="871" t="n"/>
      <c r="L96" s="871" t="n"/>
      <c r="M96" s="871" t="n"/>
      <c r="N96" s="871" t="n"/>
      <c r="O96" s="871" t="n"/>
      <c r="P96" s="871" t="n"/>
      <c r="Q96" s="871" t="n"/>
      <c r="R96" s="871" t="n"/>
      <c r="S96" s="871" t="n"/>
      <c r="T96" s="871" t="n"/>
      <c r="U96" s="871" t="n"/>
      <c r="V96" s="871" t="n"/>
      <c r="W96" s="871" t="n"/>
      <c r="X96" s="871" t="n"/>
      <c r="Y96" s="871" t="n"/>
      <c r="Z96" s="871" t="n"/>
      <c r="AA96" s="871" t="n"/>
    </row>
    <row r="97">
      <c r="A97" s="871" t="n"/>
      <c r="B97" s="871" t="n"/>
      <c r="C97" s="871" t="n"/>
      <c r="D97" s="871" t="n"/>
      <c r="E97" s="871" t="n"/>
      <c r="F97" s="871" t="n"/>
      <c r="G97" s="871" t="n"/>
      <c r="H97" s="871" t="n"/>
      <c r="I97" s="871" t="n"/>
      <c r="J97" s="871" t="n"/>
      <c r="K97" s="871" t="n"/>
      <c r="L97" s="871" t="n"/>
      <c r="M97" s="871" t="n"/>
      <c r="N97" s="871" t="n"/>
      <c r="O97" s="871" t="n"/>
      <c r="P97" s="871" t="n"/>
      <c r="Q97" s="871" t="n"/>
      <c r="R97" s="871" t="n"/>
      <c r="S97" s="871" t="n"/>
      <c r="T97" s="871" t="n"/>
      <c r="U97" s="871" t="n"/>
      <c r="V97" s="871" t="n"/>
      <c r="W97" s="871" t="n"/>
      <c r="X97" s="871" t="n"/>
      <c r="Y97" s="871" t="n"/>
      <c r="Z97" s="871" t="n"/>
      <c r="AA97" s="871" t="n"/>
    </row>
    <row r="98">
      <c r="A98" s="871" t="n"/>
      <c r="B98" s="871" t="n"/>
      <c r="C98" s="871" t="n"/>
      <c r="D98" s="871" t="n"/>
      <c r="E98" s="871" t="n"/>
      <c r="F98" s="871" t="n"/>
      <c r="G98" s="871" t="n"/>
      <c r="H98" s="871" t="n"/>
      <c r="I98" s="871" t="n"/>
      <c r="J98" s="871" t="n"/>
      <c r="K98" s="871" t="n"/>
      <c r="L98" s="871" t="n"/>
      <c r="M98" s="871" t="n"/>
      <c r="N98" s="871" t="n"/>
      <c r="O98" s="871" t="n"/>
      <c r="P98" s="871" t="n"/>
      <c r="Q98" s="871" t="n"/>
      <c r="R98" s="871" t="n"/>
      <c r="S98" s="871" t="n"/>
      <c r="T98" s="871" t="n"/>
      <c r="U98" s="871" t="n"/>
      <c r="V98" s="871" t="n"/>
      <c r="W98" s="871" t="n"/>
      <c r="X98" s="871" t="n"/>
      <c r="Y98" s="871" t="n"/>
      <c r="Z98" s="871" t="n"/>
      <c r="AA98" s="871" t="n"/>
    </row>
    <row r="99">
      <c r="A99" s="871" t="n"/>
      <c r="B99" s="871" t="n"/>
      <c r="C99" s="871" t="n"/>
      <c r="D99" s="871" t="n"/>
      <c r="E99" s="871" t="n"/>
      <c r="F99" s="871" t="n"/>
      <c r="G99" s="871" t="n"/>
      <c r="H99" s="871" t="n"/>
      <c r="I99" s="871" t="n"/>
      <c r="J99" s="871" t="n"/>
      <c r="K99" s="871" t="n"/>
      <c r="L99" s="871" t="n"/>
      <c r="M99" s="871" t="n"/>
      <c r="N99" s="871" t="n"/>
      <c r="O99" s="871" t="n"/>
      <c r="P99" s="871" t="n"/>
      <c r="Q99" s="871" t="n"/>
      <c r="R99" s="871" t="n"/>
      <c r="S99" s="871" t="n"/>
      <c r="T99" s="871" t="n"/>
      <c r="U99" s="871" t="n"/>
      <c r="V99" s="871" t="n"/>
      <c r="W99" s="871" t="n"/>
      <c r="X99" s="871" t="n"/>
      <c r="Y99" s="871" t="n"/>
      <c r="Z99" s="871" t="n"/>
      <c r="AA99" s="871" t="n"/>
    </row>
    <row r="100">
      <c r="A100" s="871" t="n"/>
      <c r="B100" s="871" t="n"/>
      <c r="C100" s="871" t="n"/>
      <c r="D100" s="871" t="n"/>
      <c r="E100" s="871" t="n"/>
      <c r="F100" s="871" t="n"/>
      <c r="G100" s="871" t="n"/>
      <c r="H100" s="871" t="n"/>
      <c r="I100" s="871" t="n"/>
      <c r="J100" s="871" t="n"/>
      <c r="K100" s="871" t="n"/>
      <c r="L100" s="871" t="n"/>
      <c r="M100" s="871" t="n"/>
      <c r="N100" s="871" t="n"/>
      <c r="O100" s="871" t="n"/>
      <c r="P100" s="871" t="n"/>
      <c r="Q100" s="871" t="n"/>
      <c r="R100" s="871" t="n"/>
      <c r="S100" s="871" t="n"/>
      <c r="T100" s="871" t="n"/>
      <c r="U100" s="871" t="n"/>
      <c r="V100" s="871" t="n"/>
      <c r="W100" s="871" t="n"/>
      <c r="X100" s="871" t="n"/>
      <c r="Y100" s="871" t="n"/>
      <c r="Z100" s="871" t="n"/>
      <c r="AA100" s="871" t="n"/>
    </row>
    <row r="101">
      <c r="A101" s="871" t="n"/>
      <c r="B101" s="871" t="n"/>
      <c r="C101" s="871" t="n"/>
      <c r="D101" s="871" t="n"/>
      <c r="E101" s="871" t="n"/>
      <c r="F101" s="871" t="n"/>
      <c r="G101" s="871" t="n"/>
      <c r="H101" s="871" t="n"/>
      <c r="I101" s="871" t="n"/>
      <c r="J101" s="871" t="n"/>
      <c r="K101" s="871" t="n"/>
      <c r="L101" s="871" t="n"/>
      <c r="M101" s="871" t="n"/>
      <c r="N101" s="871" t="n"/>
      <c r="O101" s="871" t="n"/>
      <c r="P101" s="871" t="n"/>
      <c r="Q101" s="871" t="n"/>
      <c r="R101" s="871" t="n"/>
      <c r="S101" s="871" t="n"/>
      <c r="T101" s="871" t="n"/>
      <c r="U101" s="871" t="n"/>
      <c r="V101" s="871" t="n"/>
      <c r="W101" s="871" t="n"/>
      <c r="X101" s="871" t="n"/>
      <c r="Y101" s="871" t="n"/>
      <c r="Z101" s="871" t="n"/>
      <c r="AA101" s="871" t="n"/>
    </row>
    <row r="102">
      <c r="A102" s="871" t="n"/>
      <c r="B102" s="871" t="n"/>
      <c r="C102" s="871" t="n"/>
      <c r="D102" s="871" t="n"/>
      <c r="E102" s="871" t="n"/>
      <c r="F102" s="871" t="n"/>
      <c r="G102" s="871" t="n"/>
      <c r="H102" s="871" t="n"/>
      <c r="I102" s="871" t="n"/>
      <c r="J102" s="871" t="n"/>
      <c r="K102" s="871" t="n"/>
      <c r="L102" s="871" t="n"/>
      <c r="M102" s="871" t="n"/>
      <c r="N102" s="871" t="n"/>
      <c r="O102" s="871" t="n"/>
      <c r="P102" s="871" t="n"/>
      <c r="Q102" s="871" t="n"/>
      <c r="R102" s="871" t="n"/>
      <c r="S102" s="871" t="n"/>
      <c r="T102" s="871" t="n"/>
      <c r="U102" s="871" t="n"/>
      <c r="V102" s="871" t="n"/>
      <c r="W102" s="871" t="n"/>
      <c r="X102" s="871" t="n"/>
      <c r="Y102" s="871" t="n"/>
      <c r="Z102" s="871" t="n"/>
      <c r="AA102" s="871" t="n"/>
    </row>
    <row r="103">
      <c r="A103" s="871" t="n"/>
      <c r="B103" s="871" t="n"/>
      <c r="C103" s="871" t="n"/>
      <c r="D103" s="871" t="n"/>
      <c r="E103" s="871" t="n"/>
      <c r="F103" s="871" t="n"/>
      <c r="G103" s="871" t="n"/>
      <c r="H103" s="871" t="n"/>
      <c r="I103" s="871" t="n"/>
      <c r="J103" s="871" t="n"/>
      <c r="K103" s="871" t="n"/>
      <c r="L103" s="871" t="n"/>
      <c r="M103" s="871" t="n"/>
      <c r="N103" s="871" t="n"/>
      <c r="O103" s="871" t="n"/>
      <c r="P103" s="871" t="n"/>
      <c r="Q103" s="871" t="n"/>
      <c r="R103" s="871" t="n"/>
      <c r="S103" s="871" t="n"/>
      <c r="T103" s="871" t="n"/>
      <c r="U103" s="871" t="n"/>
      <c r="V103" s="871" t="n"/>
      <c r="W103" s="871" t="n"/>
      <c r="X103" s="871" t="n"/>
      <c r="Y103" s="871" t="n"/>
      <c r="Z103" s="871" t="n"/>
      <c r="AA103" s="871" t="n"/>
    </row>
    <row r="104">
      <c r="A104" s="871" t="n"/>
      <c r="B104" s="871" t="n"/>
      <c r="C104" s="871" t="n"/>
      <c r="D104" s="871" t="n"/>
      <c r="E104" s="871" t="n"/>
      <c r="F104" s="871" t="n"/>
      <c r="G104" s="871" t="n"/>
      <c r="H104" s="871" t="n"/>
      <c r="I104" s="871" t="n"/>
      <c r="J104" s="871" t="n"/>
      <c r="K104" s="871" t="n"/>
      <c r="L104" s="871" t="n"/>
      <c r="M104" s="871" t="n"/>
      <c r="N104" s="871" t="n"/>
      <c r="O104" s="871" t="n"/>
      <c r="P104" s="871" t="n"/>
      <c r="Q104" s="871" t="n"/>
      <c r="R104" s="871" t="n"/>
      <c r="S104" s="871" t="n"/>
      <c r="T104" s="871" t="n"/>
      <c r="U104" s="871" t="n"/>
      <c r="V104" s="871" t="n"/>
      <c r="W104" s="871" t="n"/>
      <c r="X104" s="871" t="n"/>
      <c r="Y104" s="871" t="n"/>
      <c r="Z104" s="871" t="n"/>
      <c r="AA104" s="871" t="n"/>
    </row>
    <row r="105">
      <c r="A105" s="871" t="n"/>
      <c r="B105" s="871" t="n"/>
      <c r="C105" s="871" t="n"/>
      <c r="D105" s="871" t="n"/>
      <c r="E105" s="871" t="n"/>
      <c r="F105" s="871" t="n"/>
      <c r="G105" s="871" t="n"/>
      <c r="H105" s="871" t="n"/>
      <c r="I105" s="871" t="n"/>
      <c r="J105" s="871" t="n"/>
      <c r="K105" s="871" t="n"/>
      <c r="L105" s="871" t="n"/>
      <c r="M105" s="871" t="n"/>
      <c r="N105" s="871" t="n"/>
      <c r="O105" s="871" t="n"/>
      <c r="P105" s="871" t="n"/>
      <c r="Q105" s="871" t="n"/>
      <c r="R105" s="871" t="n"/>
      <c r="S105" s="871" t="n"/>
      <c r="T105" s="871" t="n"/>
      <c r="U105" s="871" t="n"/>
      <c r="V105" s="871" t="n"/>
      <c r="W105" s="871" t="n"/>
      <c r="X105" s="871" t="n"/>
      <c r="Y105" s="871" t="n"/>
      <c r="Z105" s="871" t="n"/>
      <c r="AA105" s="871" t="n"/>
    </row>
    <row r="106">
      <c r="A106" s="871" t="n"/>
      <c r="B106" s="871" t="n"/>
      <c r="C106" s="871" t="n"/>
      <c r="D106" s="871" t="n"/>
      <c r="E106" s="871" t="n"/>
      <c r="F106" s="871" t="n"/>
      <c r="G106" s="871" t="n"/>
      <c r="H106" s="871" t="n"/>
      <c r="I106" s="871" t="n"/>
      <c r="J106" s="871" t="n"/>
      <c r="K106" s="871" t="n"/>
      <c r="L106" s="871" t="n"/>
      <c r="M106" s="871" t="n"/>
      <c r="N106" s="871" t="n"/>
      <c r="O106" s="871" t="n"/>
      <c r="P106" s="871" t="n"/>
      <c r="Q106" s="871" t="n"/>
      <c r="R106" s="871" t="n"/>
      <c r="S106" s="871" t="n"/>
      <c r="T106" s="871" t="n"/>
      <c r="U106" s="871" t="n"/>
      <c r="V106" s="871" t="n"/>
      <c r="W106" s="871" t="n"/>
      <c r="X106" s="871" t="n"/>
      <c r="Y106" s="871" t="n"/>
      <c r="Z106" s="871" t="n"/>
      <c r="AA106" s="871" t="n"/>
    </row>
    <row r="107">
      <c r="A107" s="871" t="n"/>
      <c r="B107" s="871" t="n"/>
      <c r="C107" s="871" t="n"/>
      <c r="D107" s="871" t="n"/>
      <c r="E107" s="871" t="n"/>
      <c r="F107" s="871" t="n"/>
      <c r="G107" s="871" t="n"/>
      <c r="H107" s="871" t="n"/>
      <c r="I107" s="871" t="n"/>
      <c r="J107" s="871" t="n"/>
      <c r="K107" s="871" t="n"/>
      <c r="L107" s="871" t="n"/>
      <c r="M107" s="871" t="n"/>
      <c r="N107" s="871" t="n"/>
      <c r="O107" s="871" t="n"/>
      <c r="P107" s="871" t="n"/>
      <c r="Q107" s="871" t="n"/>
      <c r="R107" s="871" t="n"/>
      <c r="S107" s="871" t="n"/>
      <c r="T107" s="871" t="n"/>
      <c r="U107" s="871" t="n"/>
      <c r="V107" s="871" t="n"/>
      <c r="W107" s="871" t="n"/>
      <c r="X107" s="871" t="n"/>
      <c r="Y107" s="871" t="n"/>
      <c r="Z107" s="871" t="n"/>
      <c r="AA107" s="871" t="n"/>
    </row>
    <row r="108">
      <c r="A108" s="871" t="n"/>
      <c r="B108" s="871" t="n"/>
      <c r="C108" s="871" t="n"/>
      <c r="D108" s="871" t="n"/>
      <c r="E108" s="871" t="n"/>
      <c r="F108" s="871" t="n"/>
      <c r="G108" s="871" t="n"/>
      <c r="H108" s="871" t="n"/>
      <c r="I108" s="871" t="n"/>
      <c r="J108" s="871" t="n"/>
      <c r="K108" s="871" t="n"/>
      <c r="L108" s="871" t="n"/>
      <c r="M108" s="871" t="n"/>
      <c r="N108" s="871" t="n"/>
      <c r="O108" s="871" t="n"/>
      <c r="P108" s="871" t="n"/>
      <c r="Q108" s="871" t="n"/>
      <c r="R108" s="871" t="n"/>
      <c r="S108" s="871" t="n"/>
      <c r="T108" s="871" t="n"/>
      <c r="U108" s="871" t="n"/>
      <c r="V108" s="871" t="n"/>
      <c r="W108" s="871" t="n"/>
      <c r="X108" s="871" t="n"/>
      <c r="Y108" s="871" t="n"/>
      <c r="Z108" s="871" t="n"/>
      <c r="AA108" s="871" t="n"/>
    </row>
    <row r="109">
      <c r="A109" s="871" t="n"/>
      <c r="B109" s="871" t="n"/>
      <c r="C109" s="871" t="n"/>
      <c r="D109" s="871" t="n"/>
      <c r="E109" s="871" t="n"/>
      <c r="F109" s="871" t="n"/>
      <c r="G109" s="871" t="n"/>
      <c r="H109" s="871" t="n"/>
      <c r="I109" s="871" t="n"/>
      <c r="J109" s="871" t="n"/>
      <c r="K109" s="871" t="n"/>
      <c r="L109" s="871" t="n"/>
      <c r="M109" s="871" t="n"/>
      <c r="N109" s="871" t="n"/>
      <c r="O109" s="871" t="n"/>
      <c r="P109" s="871" t="n"/>
      <c r="Q109" s="871" t="n"/>
      <c r="R109" s="871" t="n"/>
      <c r="S109" s="871" t="n"/>
      <c r="T109" s="871" t="n"/>
      <c r="U109" s="871" t="n"/>
      <c r="V109" s="871" t="n"/>
      <c r="W109" s="871" t="n"/>
      <c r="X109" s="871" t="n"/>
      <c r="Y109" s="871" t="n"/>
      <c r="Z109" s="871" t="n"/>
      <c r="AA109" s="871" t="n"/>
    </row>
    <row r="110">
      <c r="A110" s="871" t="n"/>
      <c r="B110" s="871" t="n"/>
      <c r="C110" s="871" t="n"/>
      <c r="D110" s="871" t="n"/>
      <c r="E110" s="871" t="n"/>
      <c r="F110" s="871" t="n"/>
      <c r="G110" s="871" t="n"/>
      <c r="H110" s="871" t="n"/>
      <c r="I110" s="871" t="n"/>
      <c r="J110" s="871" t="n"/>
      <c r="K110" s="871" t="n"/>
      <c r="L110" s="871" t="n"/>
      <c r="M110" s="871" t="n"/>
      <c r="N110" s="871" t="n"/>
      <c r="O110" s="871" t="n"/>
      <c r="P110" s="871" t="n"/>
      <c r="Q110" s="871" t="n"/>
      <c r="R110" s="871" t="n"/>
      <c r="S110" s="871" t="n"/>
      <c r="T110" s="871" t="n"/>
      <c r="U110" s="871" t="n"/>
      <c r="V110" s="871" t="n"/>
      <c r="W110" s="871" t="n"/>
      <c r="X110" s="871" t="n"/>
      <c r="Y110" s="871" t="n"/>
      <c r="Z110" s="871" t="n"/>
      <c r="AA110" s="871" t="n"/>
    </row>
    <row r="111">
      <c r="A111" s="871" t="n"/>
      <c r="B111" s="871" t="n"/>
      <c r="C111" s="871" t="n"/>
      <c r="D111" s="871" t="n"/>
      <c r="E111" s="871" t="n"/>
      <c r="F111" s="871" t="n"/>
      <c r="G111" s="871" t="n"/>
      <c r="H111" s="871" t="n"/>
      <c r="I111" s="871" t="n"/>
      <c r="J111" s="871" t="n"/>
      <c r="K111" s="871" t="n"/>
      <c r="L111" s="871" t="n"/>
      <c r="M111" s="871" t="n"/>
      <c r="N111" s="871" t="n"/>
      <c r="O111" s="871" t="n"/>
      <c r="P111" s="871" t="n"/>
      <c r="Q111" s="871" t="n"/>
      <c r="R111" s="871" t="n"/>
      <c r="S111" s="871" t="n"/>
      <c r="T111" s="871" t="n"/>
      <c r="U111" s="871" t="n"/>
      <c r="V111" s="871" t="n"/>
      <c r="W111" s="871" t="n"/>
      <c r="X111" s="871" t="n"/>
      <c r="Y111" s="871" t="n"/>
      <c r="Z111" s="871" t="n"/>
      <c r="AA111" s="871" t="n"/>
    </row>
    <row r="112">
      <c r="A112" s="871" t="n"/>
      <c r="B112" s="871" t="n"/>
      <c r="C112" s="871" t="n"/>
      <c r="D112" s="871" t="n"/>
      <c r="E112" s="871" t="n"/>
      <c r="F112" s="871" t="n"/>
      <c r="G112" s="871" t="n"/>
      <c r="H112" s="871" t="n"/>
      <c r="I112" s="871" t="n"/>
      <c r="J112" s="871" t="n"/>
      <c r="K112" s="871" t="n"/>
      <c r="L112" s="871" t="n"/>
      <c r="M112" s="871" t="n"/>
      <c r="N112" s="871" t="n"/>
      <c r="O112" s="871" t="n"/>
      <c r="P112" s="871" t="n"/>
      <c r="Q112" s="871" t="n"/>
      <c r="R112" s="871" t="n"/>
      <c r="S112" s="871" t="n"/>
      <c r="T112" s="871" t="n"/>
      <c r="U112" s="871" t="n"/>
      <c r="V112" s="871" t="n"/>
      <c r="W112" s="871" t="n"/>
      <c r="X112" s="871" t="n"/>
      <c r="Y112" s="871" t="n"/>
      <c r="Z112" s="871" t="n"/>
      <c r="AA112" s="871" t="n"/>
    </row>
    <row r="113">
      <c r="A113" s="871" t="n"/>
      <c r="B113" s="871" t="n"/>
      <c r="C113" s="871" t="n"/>
      <c r="D113" s="871" t="n"/>
      <c r="E113" s="871" t="n"/>
      <c r="F113" s="871" t="n"/>
      <c r="G113" s="871" t="n"/>
      <c r="H113" s="871" t="n"/>
      <c r="I113" s="871" t="n"/>
      <c r="J113" s="871" t="n"/>
      <c r="K113" s="871" t="n"/>
      <c r="L113" s="871" t="n"/>
      <c r="M113" s="871" t="n"/>
      <c r="N113" s="871" t="n"/>
      <c r="O113" s="871" t="n"/>
      <c r="P113" s="871" t="n"/>
      <c r="Q113" s="871" t="n"/>
      <c r="R113" s="871" t="n"/>
      <c r="S113" s="871" t="n"/>
      <c r="T113" s="871" t="n"/>
      <c r="U113" s="871" t="n"/>
      <c r="V113" s="871" t="n"/>
      <c r="W113" s="871" t="n"/>
      <c r="X113" s="871" t="n"/>
      <c r="Y113" s="871" t="n"/>
      <c r="Z113" s="871" t="n"/>
      <c r="AA113" s="871" t="n"/>
    </row>
    <row r="114">
      <c r="A114" s="871" t="n"/>
      <c r="B114" s="871" t="n"/>
      <c r="C114" s="871" t="n"/>
      <c r="D114" s="871" t="n"/>
      <c r="E114" s="871" t="n"/>
      <c r="F114" s="871" t="n"/>
      <c r="G114" s="871" t="n"/>
      <c r="H114" s="871" t="n"/>
      <c r="I114" s="871" t="n"/>
      <c r="J114" s="871" t="n"/>
      <c r="K114" s="871" t="n"/>
      <c r="L114" s="871" t="n"/>
      <c r="M114" s="871" t="n"/>
      <c r="N114" s="871" t="n"/>
      <c r="O114" s="871" t="n"/>
      <c r="P114" s="871" t="n"/>
      <c r="Q114" s="871" t="n"/>
      <c r="R114" s="871" t="n"/>
      <c r="S114" s="871" t="n"/>
      <c r="T114" s="871" t="n"/>
      <c r="U114" s="871" t="n"/>
      <c r="V114" s="871" t="n"/>
      <c r="W114" s="871" t="n"/>
      <c r="X114" s="871" t="n"/>
      <c r="Y114" s="871" t="n"/>
      <c r="Z114" s="871" t="n"/>
      <c r="AA114" s="871" t="n"/>
    </row>
    <row r="115">
      <c r="A115" s="871" t="n"/>
      <c r="B115" s="871" t="n"/>
      <c r="C115" s="871" t="n"/>
      <c r="D115" s="871" t="n"/>
      <c r="E115" s="871" t="n"/>
      <c r="F115" s="871" t="n"/>
      <c r="G115" s="871" t="n"/>
      <c r="H115" s="871" t="n"/>
      <c r="I115" s="871" t="n"/>
      <c r="J115" s="871" t="n"/>
      <c r="K115" s="871" t="n"/>
      <c r="L115" s="871" t="n"/>
      <c r="M115" s="871" t="n"/>
      <c r="N115" s="871" t="n"/>
      <c r="O115" s="871" t="n"/>
      <c r="P115" s="871" t="n"/>
      <c r="Q115" s="871" t="n"/>
      <c r="R115" s="871" t="n"/>
      <c r="S115" s="871" t="n"/>
      <c r="T115" s="871" t="n"/>
      <c r="U115" s="871" t="n"/>
      <c r="V115" s="871" t="n"/>
      <c r="W115" s="871" t="n"/>
      <c r="X115" s="871" t="n"/>
      <c r="Y115" s="871" t="n"/>
      <c r="Z115" s="871" t="n"/>
      <c r="AA115" s="871" t="n"/>
    </row>
    <row r="116">
      <c r="A116" s="871" t="n"/>
      <c r="B116" s="871" t="n"/>
      <c r="C116" s="871" t="n"/>
      <c r="D116" s="871" t="n"/>
      <c r="E116" s="871" t="n"/>
      <c r="F116" s="871" t="n"/>
      <c r="G116" s="871" t="n"/>
      <c r="H116" s="871" t="n"/>
      <c r="I116" s="871" t="n"/>
      <c r="J116" s="871" t="n"/>
      <c r="K116" s="871" t="n"/>
      <c r="L116" s="871" t="n"/>
      <c r="M116" s="871" t="n"/>
      <c r="N116" s="871" t="n"/>
      <c r="O116" s="871" t="n"/>
      <c r="P116" s="871" t="n"/>
      <c r="Q116" s="871" t="n"/>
      <c r="R116" s="871" t="n"/>
      <c r="S116" s="871" t="n"/>
      <c r="T116" s="871" t="n"/>
      <c r="U116" s="871" t="n"/>
      <c r="V116" s="871" t="n"/>
      <c r="W116" s="871" t="n"/>
      <c r="X116" s="871" t="n"/>
      <c r="Y116" s="871" t="n"/>
      <c r="Z116" s="871" t="n"/>
      <c r="AA116" s="871" t="n"/>
    </row>
    <row r="117">
      <c r="A117" s="871" t="n"/>
      <c r="B117" s="871" t="n"/>
      <c r="C117" s="871" t="n"/>
      <c r="D117" s="871" t="n"/>
      <c r="E117" s="871" t="n"/>
      <c r="F117" s="871" t="n"/>
      <c r="G117" s="871" t="n"/>
      <c r="H117" s="871" t="n"/>
      <c r="I117" s="871" t="n"/>
      <c r="J117" s="871" t="n"/>
      <c r="K117" s="871" t="n"/>
      <c r="L117" s="871" t="n"/>
      <c r="M117" s="871" t="n"/>
      <c r="N117" s="871" t="n"/>
      <c r="O117" s="871" t="n"/>
      <c r="P117" s="871" t="n"/>
      <c r="Q117" s="871" t="n"/>
      <c r="R117" s="871" t="n"/>
      <c r="S117" s="871" t="n"/>
      <c r="T117" s="871" t="n"/>
      <c r="U117" s="871" t="n"/>
      <c r="V117" s="871" t="n"/>
      <c r="W117" s="871" t="n"/>
      <c r="X117" s="871" t="n"/>
      <c r="Y117" s="871" t="n"/>
      <c r="Z117" s="871" t="n"/>
      <c r="AA117" s="871" t="n"/>
    </row>
    <row r="118">
      <c r="A118" s="871" t="n"/>
      <c r="B118" s="871" t="n"/>
      <c r="C118" s="871" t="n"/>
      <c r="D118" s="871" t="n"/>
      <c r="E118" s="871" t="n"/>
      <c r="F118" s="871" t="n"/>
      <c r="G118" s="871" t="n"/>
      <c r="H118" s="871" t="n"/>
      <c r="I118" s="871" t="n"/>
      <c r="J118" s="871" t="n"/>
      <c r="K118" s="871" t="n"/>
      <c r="L118" s="871" t="n"/>
      <c r="M118" s="871" t="n"/>
      <c r="N118" s="871" t="n"/>
      <c r="O118" s="871" t="n"/>
      <c r="P118" s="871" t="n"/>
      <c r="Q118" s="871" t="n"/>
      <c r="R118" s="871" t="n"/>
      <c r="S118" s="871" t="n"/>
      <c r="T118" s="871" t="n"/>
      <c r="U118" s="871" t="n"/>
      <c r="V118" s="871" t="n"/>
      <c r="W118" s="871" t="n"/>
      <c r="X118" s="871" t="n"/>
      <c r="Y118" s="871" t="n"/>
      <c r="Z118" s="871" t="n"/>
      <c r="AA118" s="871" t="n"/>
    </row>
    <row r="119">
      <c r="A119" s="871" t="n"/>
      <c r="B119" s="871" t="n"/>
      <c r="C119" s="871" t="n"/>
      <c r="D119" s="871" t="n"/>
      <c r="E119" s="871" t="n"/>
      <c r="F119" s="871" t="n"/>
      <c r="G119" s="871" t="n"/>
      <c r="H119" s="871" t="n"/>
      <c r="I119" s="871" t="n"/>
      <c r="J119" s="871" t="n"/>
      <c r="K119" s="871" t="n"/>
      <c r="L119" s="871" t="n"/>
      <c r="M119" s="871" t="n"/>
      <c r="N119" s="871" t="n"/>
      <c r="O119" s="871" t="n"/>
      <c r="P119" s="871" t="n"/>
      <c r="Q119" s="871" t="n"/>
      <c r="R119" s="871" t="n"/>
      <c r="S119" s="871" t="n"/>
      <c r="T119" s="871" t="n"/>
      <c r="U119" s="871" t="n"/>
      <c r="V119" s="871" t="n"/>
      <c r="W119" s="871" t="n"/>
      <c r="X119" s="871" t="n"/>
      <c r="Y119" s="871" t="n"/>
      <c r="Z119" s="871" t="n"/>
      <c r="AA119" s="871" t="n"/>
    </row>
    <row r="120">
      <c r="A120" s="871" t="n"/>
      <c r="B120" s="871" t="n"/>
      <c r="C120" s="871" t="n"/>
      <c r="D120" s="871" t="n"/>
      <c r="E120" s="871" t="n"/>
      <c r="F120" s="871" t="n"/>
      <c r="G120" s="871" t="n"/>
      <c r="H120" s="871" t="n"/>
      <c r="I120" s="871" t="n"/>
      <c r="J120" s="871" t="n"/>
      <c r="K120" s="871" t="n"/>
      <c r="L120" s="871" t="n"/>
      <c r="M120" s="871" t="n"/>
      <c r="N120" s="871" t="n"/>
      <c r="O120" s="871" t="n"/>
      <c r="P120" s="871" t="n"/>
      <c r="Q120" s="871" t="n"/>
      <c r="R120" s="871" t="n"/>
      <c r="S120" s="871" t="n"/>
      <c r="T120" s="871" t="n"/>
      <c r="U120" s="871" t="n"/>
      <c r="V120" s="871" t="n"/>
      <c r="W120" s="871" t="n"/>
      <c r="X120" s="871" t="n"/>
      <c r="Y120" s="871" t="n"/>
      <c r="Z120" s="871" t="n"/>
      <c r="AA120" s="871" t="n"/>
    </row>
    <row r="121">
      <c r="A121" s="871" t="n"/>
      <c r="B121" s="871" t="n"/>
      <c r="C121" s="871" t="n"/>
      <c r="D121" s="871" t="n"/>
      <c r="E121" s="871" t="n"/>
      <c r="F121" s="871" t="n"/>
      <c r="G121" s="871" t="n"/>
      <c r="H121" s="871" t="n"/>
      <c r="I121" s="871" t="n"/>
      <c r="J121" s="871" t="n"/>
      <c r="K121" s="871" t="n"/>
      <c r="L121" s="871" t="n"/>
      <c r="M121" s="871" t="n"/>
      <c r="N121" s="871" t="n"/>
      <c r="O121" s="871" t="n"/>
      <c r="P121" s="871" t="n"/>
      <c r="Q121" s="871" t="n"/>
      <c r="R121" s="871" t="n"/>
      <c r="S121" s="871" t="n"/>
      <c r="T121" s="871" t="n"/>
      <c r="U121" s="871" t="n"/>
      <c r="V121" s="871" t="n"/>
      <c r="W121" s="871" t="n"/>
      <c r="X121" s="871" t="n"/>
      <c r="Y121" s="871" t="n"/>
      <c r="Z121" s="871" t="n"/>
      <c r="AA121" s="871" t="n"/>
    </row>
    <row r="122">
      <c r="A122" s="871" t="n"/>
      <c r="B122" s="871" t="n"/>
      <c r="C122" s="871" t="n"/>
      <c r="D122" s="871" t="n"/>
      <c r="E122" s="871" t="n"/>
      <c r="F122" s="871" t="n"/>
      <c r="G122" s="871" t="n"/>
      <c r="H122" s="871" t="n"/>
      <c r="I122" s="871" t="n"/>
      <c r="J122" s="871" t="n"/>
      <c r="K122" s="871" t="n"/>
      <c r="L122" s="871" t="n"/>
      <c r="M122" s="871" t="n"/>
      <c r="N122" s="871" t="n"/>
      <c r="O122" s="871" t="n"/>
      <c r="P122" s="871" t="n"/>
      <c r="Q122" s="871" t="n"/>
      <c r="R122" s="871" t="n"/>
      <c r="S122" s="871" t="n"/>
      <c r="T122" s="871" t="n"/>
      <c r="U122" s="871" t="n"/>
      <c r="V122" s="871" t="n"/>
      <c r="W122" s="871" t="n"/>
      <c r="X122" s="871" t="n"/>
      <c r="Y122" s="871" t="n"/>
      <c r="Z122" s="871" t="n"/>
      <c r="AA122" s="871" t="n"/>
    </row>
    <row r="123">
      <c r="A123" s="871" t="n"/>
      <c r="B123" s="871" t="n"/>
      <c r="C123" s="871" t="n"/>
      <c r="D123" s="871" t="n"/>
      <c r="E123" s="871" t="n"/>
      <c r="F123" s="871" t="n"/>
      <c r="G123" s="871" t="n"/>
      <c r="H123" s="871" t="n"/>
      <c r="I123" s="871" t="n"/>
      <c r="J123" s="871" t="n"/>
      <c r="K123" s="871" t="n"/>
      <c r="L123" s="871" t="n"/>
      <c r="M123" s="871" t="n"/>
      <c r="N123" s="871" t="n"/>
      <c r="O123" s="871" t="n"/>
      <c r="P123" s="871" t="n"/>
      <c r="Q123" s="871" t="n"/>
      <c r="R123" s="871" t="n"/>
      <c r="S123" s="871" t="n"/>
      <c r="T123" s="871" t="n"/>
      <c r="U123" s="871" t="n"/>
      <c r="V123" s="871" t="n"/>
      <c r="W123" s="871" t="n"/>
      <c r="X123" s="871" t="n"/>
      <c r="Y123" s="871" t="n"/>
      <c r="Z123" s="871" t="n"/>
      <c r="AA123" s="871" t="n"/>
    </row>
    <row r="124">
      <c r="A124" s="871" t="n"/>
      <c r="B124" s="871" t="n"/>
      <c r="C124" s="871" t="n"/>
      <c r="D124" s="871" t="n"/>
      <c r="E124" s="871" t="n"/>
      <c r="F124" s="871" t="n"/>
      <c r="G124" s="871" t="n"/>
      <c r="H124" s="871" t="n"/>
      <c r="I124" s="871" t="n"/>
      <c r="J124" s="871" t="n"/>
      <c r="K124" s="871" t="n"/>
      <c r="L124" s="871" t="n"/>
      <c r="M124" s="871" t="n"/>
      <c r="N124" s="871" t="n"/>
      <c r="O124" s="871" t="n"/>
      <c r="P124" s="871" t="n"/>
      <c r="Q124" s="871" t="n"/>
      <c r="R124" s="871" t="n"/>
      <c r="S124" s="871" t="n"/>
      <c r="T124" s="871" t="n"/>
      <c r="U124" s="871" t="n"/>
      <c r="V124" s="871" t="n"/>
      <c r="W124" s="871" t="n"/>
      <c r="X124" s="871" t="n"/>
      <c r="Y124" s="871" t="n"/>
      <c r="Z124" s="871" t="n"/>
      <c r="AA124" s="871" t="n"/>
    </row>
    <row r="125">
      <c r="A125" s="871" t="n"/>
      <c r="B125" s="871" t="n"/>
      <c r="C125" s="871" t="n"/>
      <c r="D125" s="871" t="n"/>
      <c r="E125" s="871" t="n"/>
      <c r="F125" s="871" t="n"/>
      <c r="G125" s="871" t="n"/>
      <c r="H125" s="871" t="n"/>
      <c r="I125" s="871" t="n"/>
      <c r="J125" s="871" t="n"/>
      <c r="K125" s="871" t="n"/>
      <c r="L125" s="871" t="n"/>
      <c r="M125" s="871" t="n"/>
      <c r="N125" s="871" t="n"/>
      <c r="O125" s="871" t="n"/>
      <c r="P125" s="871" t="n"/>
      <c r="Q125" s="871" t="n"/>
      <c r="R125" s="871" t="n"/>
      <c r="S125" s="871" t="n"/>
      <c r="T125" s="871" t="n"/>
      <c r="U125" s="871" t="n"/>
      <c r="V125" s="871" t="n"/>
      <c r="W125" s="871" t="n"/>
      <c r="X125" s="871" t="n"/>
      <c r="Y125" s="871" t="n"/>
      <c r="Z125" s="871" t="n"/>
      <c r="AA125" s="871" t="n"/>
    </row>
    <row r="126">
      <c r="A126" s="871" t="n"/>
      <c r="B126" s="871" t="n"/>
      <c r="C126" s="871" t="n"/>
      <c r="D126" s="871" t="n"/>
      <c r="E126" s="871" t="n"/>
      <c r="F126" s="871" t="n"/>
      <c r="G126" s="871" t="n"/>
      <c r="H126" s="871" t="n"/>
      <c r="I126" s="871" t="n"/>
      <c r="J126" s="871" t="n"/>
      <c r="K126" s="871" t="n"/>
      <c r="L126" s="871" t="n"/>
      <c r="M126" s="871" t="n"/>
      <c r="N126" s="871" t="n"/>
      <c r="O126" s="871" t="n"/>
      <c r="P126" s="871" t="n"/>
      <c r="Q126" s="871" t="n"/>
      <c r="R126" s="871" t="n"/>
      <c r="S126" s="871" t="n"/>
      <c r="T126" s="871" t="n"/>
      <c r="U126" s="871" t="n"/>
      <c r="V126" s="871" t="n"/>
      <c r="W126" s="871" t="n"/>
      <c r="X126" s="871" t="n"/>
      <c r="Y126" s="871" t="n"/>
      <c r="Z126" s="871" t="n"/>
      <c r="AA126" s="871" t="n"/>
    </row>
    <row r="127">
      <c r="A127" s="871" t="n"/>
      <c r="B127" s="871" t="n"/>
      <c r="C127" s="871" t="n"/>
      <c r="D127" s="871" t="n"/>
      <c r="E127" s="871" t="n"/>
      <c r="F127" s="871" t="n"/>
      <c r="G127" s="871" t="n"/>
      <c r="H127" s="871" t="n"/>
      <c r="I127" s="871" t="n"/>
      <c r="J127" s="871" t="n"/>
      <c r="K127" s="871" t="n"/>
      <c r="L127" s="871" t="n"/>
      <c r="M127" s="871" t="n"/>
      <c r="N127" s="871" t="n"/>
      <c r="O127" s="871" t="n"/>
      <c r="P127" s="871" t="n"/>
      <c r="Q127" s="871" t="n"/>
      <c r="R127" s="871" t="n"/>
      <c r="S127" s="871" t="n"/>
      <c r="T127" s="871" t="n"/>
      <c r="U127" s="871" t="n"/>
      <c r="V127" s="871" t="n"/>
      <c r="W127" s="871" t="n"/>
      <c r="X127" s="871" t="n"/>
      <c r="Y127" s="871" t="n"/>
      <c r="Z127" s="871" t="n"/>
      <c r="AA127" s="871" t="n"/>
    </row>
    <row r="128">
      <c r="A128" s="871" t="n"/>
      <c r="B128" s="871" t="n"/>
      <c r="C128" s="871" t="n"/>
      <c r="D128" s="871" t="n"/>
      <c r="E128" s="871" t="n"/>
      <c r="F128" s="871" t="n"/>
      <c r="G128" s="871" t="n"/>
      <c r="H128" s="871" t="n"/>
      <c r="I128" s="871" t="n"/>
      <c r="J128" s="871" t="n"/>
      <c r="K128" s="871" t="n"/>
      <c r="L128" s="871" t="n"/>
      <c r="M128" s="871" t="n"/>
      <c r="N128" s="871" t="n"/>
      <c r="O128" s="871" t="n"/>
      <c r="P128" s="871" t="n"/>
      <c r="Q128" s="871" t="n"/>
      <c r="R128" s="871" t="n"/>
      <c r="S128" s="871" t="n"/>
      <c r="T128" s="871" t="n"/>
      <c r="U128" s="871" t="n"/>
      <c r="V128" s="871" t="n"/>
      <c r="W128" s="871" t="n"/>
      <c r="X128" s="871" t="n"/>
      <c r="Y128" s="871" t="n"/>
      <c r="Z128" s="871" t="n"/>
      <c r="AA128" s="871" t="n"/>
    </row>
    <row r="129">
      <c r="A129" s="871" t="n"/>
      <c r="B129" s="871" t="n"/>
      <c r="C129" s="871" t="n"/>
      <c r="D129" s="871" t="n"/>
      <c r="E129" s="871" t="n"/>
      <c r="F129" s="871" t="n"/>
      <c r="G129" s="871" t="n"/>
      <c r="H129" s="871" t="n"/>
      <c r="I129" s="871" t="n"/>
      <c r="J129" s="871" t="n"/>
      <c r="K129" s="871" t="n"/>
      <c r="L129" s="871" t="n"/>
      <c r="M129" s="871" t="n"/>
      <c r="N129" s="871" t="n"/>
      <c r="O129" s="871" t="n"/>
      <c r="P129" s="871" t="n"/>
      <c r="Q129" s="871" t="n"/>
      <c r="R129" s="871" t="n"/>
      <c r="S129" s="871" t="n"/>
      <c r="T129" s="871" t="n"/>
      <c r="U129" s="871" t="n"/>
      <c r="V129" s="871" t="n"/>
      <c r="W129" s="871" t="n"/>
      <c r="X129" s="871" t="n"/>
      <c r="Y129" s="871" t="n"/>
      <c r="Z129" s="871" t="n"/>
      <c r="AA129" s="871" t="n"/>
    </row>
    <row r="130">
      <c r="A130" s="871" t="n"/>
      <c r="B130" s="871" t="n"/>
      <c r="C130" s="871" t="n"/>
      <c r="D130" s="871" t="n"/>
      <c r="E130" s="871" t="n"/>
      <c r="F130" s="871" t="n"/>
      <c r="G130" s="871" t="n"/>
      <c r="H130" s="871" t="n"/>
      <c r="I130" s="871" t="n"/>
      <c r="J130" s="871" t="n"/>
      <c r="K130" s="871" t="n"/>
      <c r="L130" s="871" t="n"/>
      <c r="M130" s="871" t="n"/>
      <c r="N130" s="871" t="n"/>
      <c r="O130" s="871" t="n"/>
      <c r="P130" s="871" t="n"/>
      <c r="Q130" s="871" t="n"/>
      <c r="R130" s="871" t="n"/>
      <c r="S130" s="871" t="n"/>
      <c r="T130" s="871" t="n"/>
      <c r="U130" s="871" t="n"/>
      <c r="V130" s="871" t="n"/>
      <c r="W130" s="871" t="n"/>
      <c r="X130" s="871" t="n"/>
      <c r="Y130" s="871" t="n"/>
      <c r="Z130" s="871" t="n"/>
      <c r="AA130" s="871" t="n"/>
    </row>
    <row r="131">
      <c r="A131" s="871" t="n"/>
      <c r="B131" s="871" t="n"/>
      <c r="C131" s="871" t="n"/>
      <c r="D131" s="871" t="n"/>
      <c r="E131" s="871" t="n"/>
      <c r="F131" s="871" t="n"/>
      <c r="G131" s="871" t="n"/>
      <c r="H131" s="871" t="n"/>
      <c r="I131" s="871" t="n"/>
      <c r="J131" s="871" t="n"/>
      <c r="K131" s="871" t="n"/>
      <c r="L131" s="871" t="n"/>
      <c r="M131" s="871" t="n"/>
      <c r="N131" s="871" t="n"/>
      <c r="O131" s="871" t="n"/>
      <c r="P131" s="871" t="n"/>
      <c r="Q131" s="871" t="n"/>
      <c r="R131" s="871" t="n"/>
      <c r="S131" s="871" t="n"/>
      <c r="T131" s="871" t="n"/>
      <c r="U131" s="871" t="n"/>
      <c r="V131" s="871" t="n"/>
      <c r="W131" s="871" t="n"/>
      <c r="X131" s="871" t="n"/>
      <c r="Y131" s="871" t="n"/>
      <c r="Z131" s="871" t="n"/>
      <c r="AA131" s="871" t="n"/>
    </row>
    <row r="132">
      <c r="A132" s="871" t="n"/>
      <c r="B132" s="871" t="n"/>
      <c r="C132" s="871" t="n"/>
      <c r="D132" s="871" t="n"/>
      <c r="E132" s="871" t="n"/>
      <c r="F132" s="871" t="n"/>
      <c r="G132" s="871" t="n"/>
      <c r="H132" s="871" t="n"/>
      <c r="I132" s="871" t="n"/>
      <c r="J132" s="871" t="n"/>
      <c r="K132" s="871" t="n"/>
      <c r="L132" s="871" t="n"/>
      <c r="M132" s="871" t="n"/>
      <c r="N132" s="871" t="n"/>
      <c r="O132" s="871" t="n"/>
      <c r="P132" s="871" t="n"/>
      <c r="Q132" s="871" t="n"/>
      <c r="R132" s="871" t="n"/>
      <c r="S132" s="871" t="n"/>
      <c r="T132" s="871" t="n"/>
      <c r="U132" s="871" t="n"/>
      <c r="V132" s="871" t="n"/>
      <c r="W132" s="871" t="n"/>
      <c r="X132" s="871" t="n"/>
      <c r="Y132" s="871" t="n"/>
      <c r="Z132" s="871" t="n"/>
      <c r="AA132" s="871" t="n"/>
    </row>
    <row r="133">
      <c r="A133" s="871" t="n"/>
      <c r="B133" s="871" t="n"/>
      <c r="C133" s="871" t="n"/>
      <c r="D133" s="871" t="n"/>
      <c r="E133" s="871" t="n"/>
      <c r="F133" s="871" t="n"/>
      <c r="G133" s="871" t="n"/>
      <c r="H133" s="871" t="n"/>
      <c r="I133" s="871" t="n"/>
      <c r="J133" s="871" t="n"/>
      <c r="K133" s="871" t="n"/>
      <c r="L133" s="871" t="n"/>
      <c r="M133" s="871" t="n"/>
      <c r="N133" s="871" t="n"/>
      <c r="O133" s="871" t="n"/>
      <c r="P133" s="871" t="n"/>
      <c r="Q133" s="871" t="n"/>
      <c r="R133" s="871" t="n"/>
      <c r="S133" s="871" t="n"/>
      <c r="T133" s="871" t="n"/>
      <c r="U133" s="871" t="n"/>
      <c r="V133" s="871" t="n"/>
      <c r="W133" s="871" t="n"/>
      <c r="X133" s="871" t="n"/>
      <c r="Y133" s="871" t="n"/>
      <c r="Z133" s="871" t="n"/>
      <c r="AA133" s="871" t="n"/>
    </row>
    <row r="134">
      <c r="A134" s="871" t="n"/>
      <c r="B134" s="871" t="n"/>
      <c r="C134" s="871" t="n"/>
      <c r="D134" s="871" t="n"/>
      <c r="E134" s="871" t="n"/>
      <c r="F134" s="871" t="n"/>
      <c r="G134" s="871" t="n"/>
      <c r="H134" s="871" t="n"/>
      <c r="I134" s="871" t="n"/>
      <c r="J134" s="871" t="n"/>
      <c r="K134" s="871" t="n"/>
      <c r="L134" s="871" t="n"/>
      <c r="M134" s="871" t="n"/>
      <c r="N134" s="871" t="n"/>
      <c r="O134" s="871" t="n"/>
      <c r="P134" s="871" t="n"/>
      <c r="Q134" s="871" t="n"/>
      <c r="R134" s="871" t="n"/>
      <c r="S134" s="871" t="n"/>
      <c r="T134" s="871" t="n"/>
      <c r="U134" s="871" t="n"/>
      <c r="V134" s="871" t="n"/>
      <c r="W134" s="871" t="n"/>
      <c r="X134" s="871" t="n"/>
      <c r="Y134" s="871" t="n"/>
      <c r="Z134" s="871" t="n"/>
      <c r="AA134" s="871" t="n"/>
    </row>
    <row r="135">
      <c r="A135" s="871" t="n"/>
      <c r="B135" s="871" t="n"/>
      <c r="C135" s="871" t="n"/>
      <c r="D135" s="871" t="n"/>
      <c r="E135" s="871" t="n"/>
      <c r="F135" s="871" t="n"/>
      <c r="G135" s="871" t="n"/>
      <c r="H135" s="871" t="n"/>
      <c r="I135" s="871" t="n"/>
      <c r="J135" s="871" t="n"/>
      <c r="K135" s="871" t="n"/>
      <c r="L135" s="871" t="n"/>
      <c r="M135" s="871" t="n"/>
      <c r="N135" s="871" t="n"/>
      <c r="O135" s="871" t="n"/>
      <c r="P135" s="871" t="n"/>
      <c r="Q135" s="871" t="n"/>
      <c r="R135" s="871" t="n"/>
      <c r="S135" s="871" t="n"/>
      <c r="T135" s="871" t="n"/>
      <c r="U135" s="871" t="n"/>
      <c r="V135" s="871" t="n"/>
      <c r="W135" s="871" t="n"/>
      <c r="X135" s="871" t="n"/>
      <c r="Y135" s="871" t="n"/>
      <c r="Z135" s="871" t="n"/>
      <c r="AA135" s="871" t="n"/>
    </row>
    <row r="136">
      <c r="A136" s="871" t="n"/>
      <c r="B136" s="871" t="n"/>
      <c r="C136" s="871" t="n"/>
      <c r="D136" s="871" t="n"/>
      <c r="E136" s="871" t="n"/>
      <c r="F136" s="871" t="n"/>
      <c r="G136" s="871" t="n"/>
      <c r="H136" s="871" t="n"/>
      <c r="I136" s="871" t="n"/>
      <c r="J136" s="871" t="n"/>
      <c r="K136" s="871" t="n"/>
      <c r="L136" s="871" t="n"/>
      <c r="M136" s="871" t="n"/>
      <c r="N136" s="871" t="n"/>
      <c r="O136" s="871" t="n"/>
      <c r="P136" s="871" t="n"/>
      <c r="Q136" s="871" t="n"/>
      <c r="R136" s="871" t="n"/>
      <c r="S136" s="871" t="n"/>
      <c r="T136" s="871" t="n"/>
      <c r="U136" s="871" t="n"/>
      <c r="V136" s="871" t="n"/>
      <c r="W136" s="871" t="n"/>
      <c r="X136" s="871" t="n"/>
      <c r="Y136" s="871" t="n"/>
      <c r="Z136" s="871" t="n"/>
      <c r="AA136" s="871" t="n"/>
    </row>
    <row r="137">
      <c r="A137" s="871" t="n"/>
      <c r="B137" s="871" t="n"/>
      <c r="C137" s="871" t="n"/>
      <c r="D137" s="871" t="n"/>
      <c r="E137" s="871" t="n"/>
      <c r="F137" s="871" t="n"/>
      <c r="G137" s="871" t="n"/>
      <c r="H137" s="871" t="n"/>
      <c r="I137" s="871" t="n"/>
      <c r="J137" s="871" t="n"/>
      <c r="K137" s="871" t="n"/>
      <c r="L137" s="871" t="n"/>
      <c r="M137" s="871" t="n"/>
      <c r="N137" s="871" t="n"/>
      <c r="O137" s="871" t="n"/>
      <c r="P137" s="871" t="n"/>
      <c r="Q137" s="871" t="n"/>
      <c r="R137" s="871" t="n"/>
      <c r="S137" s="871" t="n"/>
      <c r="T137" s="871" t="n"/>
      <c r="U137" s="871" t="n"/>
      <c r="V137" s="871" t="n"/>
      <c r="W137" s="871" t="n"/>
      <c r="X137" s="871" t="n"/>
      <c r="Y137" s="871" t="n"/>
      <c r="Z137" s="871" t="n"/>
      <c r="AA137" s="871" t="n"/>
    </row>
    <row r="138">
      <c r="A138" s="871" t="n"/>
      <c r="B138" s="871" t="n"/>
      <c r="C138" s="871" t="n"/>
      <c r="D138" s="871" t="n"/>
      <c r="E138" s="871" t="n"/>
      <c r="F138" s="871" t="n"/>
      <c r="G138" s="871" t="n"/>
      <c r="H138" s="871" t="n"/>
      <c r="I138" s="871" t="n"/>
      <c r="J138" s="871" t="n"/>
      <c r="K138" s="871" t="n"/>
      <c r="L138" s="871" t="n"/>
      <c r="M138" s="871" t="n"/>
      <c r="N138" s="871" t="n"/>
      <c r="O138" s="871" t="n"/>
      <c r="P138" s="871" t="n"/>
      <c r="Q138" s="871" t="n"/>
      <c r="R138" s="871" t="n"/>
      <c r="S138" s="871" t="n"/>
      <c r="T138" s="871" t="n"/>
      <c r="U138" s="871" t="n"/>
      <c r="V138" s="871" t="n"/>
      <c r="W138" s="871" t="n"/>
      <c r="X138" s="871" t="n"/>
      <c r="Y138" s="871" t="n"/>
      <c r="Z138" s="871" t="n"/>
      <c r="AA138" s="871" t="n"/>
    </row>
    <row r="139">
      <c r="A139" s="871" t="n"/>
      <c r="B139" s="871" t="n"/>
      <c r="C139" s="871" t="n"/>
      <c r="D139" s="871" t="n"/>
      <c r="E139" s="871" t="n"/>
      <c r="F139" s="871" t="n"/>
      <c r="G139" s="871" t="n"/>
      <c r="H139" s="871" t="n"/>
      <c r="I139" s="871" t="n"/>
      <c r="J139" s="871" t="n"/>
      <c r="K139" s="871" t="n"/>
      <c r="L139" s="871" t="n"/>
      <c r="M139" s="871" t="n"/>
      <c r="N139" s="871" t="n"/>
      <c r="O139" s="871" t="n"/>
      <c r="P139" s="871" t="n"/>
      <c r="Q139" s="871" t="n"/>
      <c r="R139" s="871" t="n"/>
      <c r="S139" s="871" t="n"/>
      <c r="T139" s="871" t="n"/>
      <c r="U139" s="871" t="n"/>
      <c r="V139" s="871" t="n"/>
      <c r="W139" s="871" t="n"/>
      <c r="X139" s="871" t="n"/>
      <c r="Y139" s="871" t="n"/>
      <c r="Z139" s="871" t="n"/>
      <c r="AA139" s="871" t="n"/>
    </row>
    <row r="140">
      <c r="A140" s="871" t="n"/>
      <c r="B140" s="871" t="n"/>
      <c r="C140" s="871" t="n"/>
      <c r="D140" s="871" t="n"/>
      <c r="E140" s="871" t="n"/>
      <c r="F140" s="871" t="n"/>
      <c r="G140" s="871" t="n"/>
      <c r="H140" s="871" t="n"/>
      <c r="I140" s="871" t="n"/>
      <c r="J140" s="871" t="n"/>
      <c r="K140" s="871" t="n"/>
      <c r="L140" s="871" t="n"/>
      <c r="M140" s="871" t="n"/>
      <c r="N140" s="871" t="n"/>
      <c r="O140" s="871" t="n"/>
      <c r="P140" s="871" t="n"/>
      <c r="Q140" s="871" t="n"/>
      <c r="R140" s="871" t="n"/>
      <c r="S140" s="871" t="n"/>
      <c r="T140" s="871" t="n"/>
      <c r="U140" s="871" t="n"/>
      <c r="V140" s="871" t="n"/>
      <c r="W140" s="871" t="n"/>
      <c r="X140" s="871" t="n"/>
      <c r="Y140" s="871" t="n"/>
      <c r="Z140" s="871" t="n"/>
      <c r="AA140" s="871" t="n"/>
    </row>
    <row r="141">
      <c r="A141" s="871" t="n"/>
      <c r="B141" s="871" t="n"/>
      <c r="C141" s="871" t="n"/>
      <c r="D141" s="871" t="n"/>
      <c r="E141" s="871" t="n"/>
      <c r="F141" s="871" t="n"/>
      <c r="G141" s="871" t="n"/>
      <c r="H141" s="871" t="n"/>
      <c r="I141" s="871" t="n"/>
      <c r="J141" s="871" t="n"/>
      <c r="K141" s="871" t="n"/>
      <c r="L141" s="871" t="n"/>
      <c r="M141" s="871" t="n"/>
      <c r="N141" s="871" t="n"/>
      <c r="O141" s="871" t="n"/>
      <c r="P141" s="871" t="n"/>
      <c r="Q141" s="871" t="n"/>
      <c r="R141" s="871" t="n"/>
      <c r="S141" s="871" t="n"/>
      <c r="T141" s="871" t="n"/>
      <c r="U141" s="871" t="n"/>
      <c r="V141" s="871" t="n"/>
      <c r="W141" s="871" t="n"/>
      <c r="X141" s="871" t="n"/>
      <c r="Y141" s="871" t="n"/>
      <c r="Z141" s="871" t="n"/>
      <c r="AA141" s="871" t="n"/>
    </row>
    <row r="142">
      <c r="A142" s="871" t="n"/>
      <c r="B142" s="871" t="n"/>
      <c r="C142" s="871" t="n"/>
      <c r="D142" s="871" t="n"/>
      <c r="E142" s="871" t="n"/>
      <c r="F142" s="871" t="n"/>
      <c r="G142" s="871" t="n"/>
      <c r="H142" s="871" t="n"/>
      <c r="I142" s="871" t="n"/>
      <c r="J142" s="871" t="n"/>
      <c r="K142" s="871" t="n"/>
      <c r="L142" s="871" t="n"/>
      <c r="M142" s="871" t="n"/>
      <c r="N142" s="871" t="n"/>
      <c r="O142" s="871" t="n"/>
      <c r="P142" s="871" t="n"/>
      <c r="Q142" s="871" t="n"/>
      <c r="R142" s="871" t="n"/>
      <c r="S142" s="871" t="n"/>
      <c r="T142" s="871" t="n"/>
      <c r="U142" s="871" t="n"/>
      <c r="V142" s="871" t="n"/>
      <c r="W142" s="871" t="n"/>
      <c r="X142" s="871" t="n"/>
      <c r="Y142" s="871" t="n"/>
      <c r="Z142" s="871" t="n"/>
      <c r="AA142" s="871" t="n"/>
    </row>
    <row r="143">
      <c r="A143" s="871" t="n"/>
      <c r="B143" s="871" t="n"/>
      <c r="C143" s="871" t="n"/>
      <c r="D143" s="871" t="n"/>
      <c r="E143" s="871" t="n"/>
      <c r="F143" s="871" t="n"/>
      <c r="G143" s="871" t="n"/>
      <c r="H143" s="871" t="n"/>
      <c r="I143" s="871" t="n"/>
      <c r="J143" s="871" t="n"/>
      <c r="K143" s="871" t="n"/>
      <c r="L143" s="871" t="n"/>
      <c r="M143" s="871" t="n"/>
      <c r="N143" s="871" t="n"/>
      <c r="O143" s="871" t="n"/>
      <c r="P143" s="871" t="n"/>
      <c r="Q143" s="871" t="n"/>
      <c r="R143" s="871" t="n"/>
      <c r="S143" s="871" t="n"/>
      <c r="T143" s="871" t="n"/>
      <c r="U143" s="871" t="n"/>
      <c r="V143" s="871" t="n"/>
      <c r="W143" s="871" t="n"/>
      <c r="X143" s="871" t="n"/>
      <c r="Y143" s="871" t="n"/>
      <c r="Z143" s="871" t="n"/>
      <c r="AA143" s="871" t="n"/>
    </row>
    <row r="144">
      <c r="A144" s="871" t="n"/>
      <c r="B144" s="871" t="n"/>
      <c r="C144" s="871" t="n"/>
      <c r="D144" s="871" t="n"/>
      <c r="E144" s="871" t="n"/>
      <c r="F144" s="871" t="n"/>
      <c r="G144" s="871" t="n"/>
      <c r="H144" s="871" t="n"/>
      <c r="I144" s="871" t="n"/>
      <c r="J144" s="871" t="n"/>
      <c r="K144" s="871" t="n"/>
      <c r="L144" s="871" t="n"/>
      <c r="M144" s="871" t="n"/>
      <c r="N144" s="871" t="n"/>
      <c r="O144" s="871" t="n"/>
      <c r="P144" s="871" t="n"/>
      <c r="Q144" s="871" t="n"/>
      <c r="R144" s="871" t="n"/>
      <c r="S144" s="871" t="n"/>
      <c r="T144" s="871" t="n"/>
      <c r="U144" s="871" t="n"/>
      <c r="V144" s="871" t="n"/>
      <c r="W144" s="871" t="n"/>
      <c r="X144" s="871" t="n"/>
      <c r="Y144" s="871" t="n"/>
      <c r="Z144" s="871" t="n"/>
      <c r="AA144" s="871" t="n"/>
    </row>
    <row r="145">
      <c r="A145" s="871" t="n"/>
      <c r="B145" s="871" t="n"/>
      <c r="C145" s="871" t="n"/>
      <c r="D145" s="871" t="n"/>
      <c r="E145" s="871" t="n"/>
      <c r="F145" s="871" t="n"/>
      <c r="G145" s="871" t="n"/>
      <c r="H145" s="871" t="n"/>
      <c r="I145" s="871" t="n"/>
      <c r="J145" s="871" t="n"/>
      <c r="K145" s="871" t="n"/>
      <c r="L145" s="871" t="n"/>
      <c r="M145" s="871" t="n"/>
      <c r="N145" s="871" t="n"/>
      <c r="O145" s="871" t="n"/>
      <c r="P145" s="871" t="n"/>
      <c r="Q145" s="871" t="n"/>
      <c r="R145" s="871" t="n"/>
      <c r="S145" s="871" t="n"/>
      <c r="T145" s="871" t="n"/>
      <c r="U145" s="871" t="n"/>
      <c r="V145" s="871" t="n"/>
      <c r="W145" s="871" t="n"/>
      <c r="X145" s="871" t="n"/>
      <c r="Y145" s="871" t="n"/>
      <c r="Z145" s="871" t="n"/>
      <c r="AA145" s="871" t="n"/>
    </row>
    <row r="146">
      <c r="A146" s="871" t="n"/>
      <c r="B146" s="871" t="n"/>
      <c r="C146" s="871" t="n"/>
      <c r="D146" s="871" t="n"/>
      <c r="E146" s="871" t="n"/>
      <c r="F146" s="871" t="n"/>
      <c r="G146" s="871" t="n"/>
      <c r="H146" s="871" t="n"/>
      <c r="I146" s="871" t="n"/>
      <c r="J146" s="871" t="n"/>
      <c r="K146" s="871" t="n"/>
      <c r="L146" s="871" t="n"/>
      <c r="M146" s="871" t="n"/>
      <c r="N146" s="871" t="n"/>
      <c r="O146" s="871" t="n"/>
      <c r="P146" s="871" t="n"/>
      <c r="Q146" s="871" t="n"/>
      <c r="R146" s="871" t="n"/>
      <c r="S146" s="871" t="n"/>
      <c r="T146" s="871" t="n"/>
      <c r="U146" s="871" t="n"/>
      <c r="V146" s="871" t="n"/>
      <c r="W146" s="871" t="n"/>
      <c r="X146" s="871" t="n"/>
      <c r="Y146" s="871" t="n"/>
      <c r="Z146" s="871" t="n"/>
      <c r="AA146" s="871" t="n"/>
    </row>
    <row r="147">
      <c r="A147" s="871" t="n"/>
      <c r="B147" s="871" t="n"/>
      <c r="C147" s="871" t="n"/>
      <c r="D147" s="871" t="n"/>
      <c r="E147" s="871" t="n"/>
      <c r="F147" s="871" t="n"/>
      <c r="G147" s="871" t="n"/>
      <c r="H147" s="871" t="n"/>
      <c r="I147" s="871" t="n"/>
      <c r="J147" s="871" t="n"/>
      <c r="K147" s="871" t="n"/>
      <c r="L147" s="871" t="n"/>
      <c r="M147" s="871" t="n"/>
      <c r="N147" s="871" t="n"/>
      <c r="O147" s="871" t="n"/>
      <c r="P147" s="871" t="n"/>
      <c r="Q147" s="871" t="n"/>
      <c r="R147" s="871" t="n"/>
      <c r="S147" s="871" t="n"/>
      <c r="T147" s="871" t="n"/>
      <c r="U147" s="871" t="n"/>
      <c r="V147" s="871" t="n"/>
      <c r="W147" s="871" t="n"/>
      <c r="X147" s="871" t="n"/>
      <c r="Y147" s="871" t="n"/>
      <c r="Z147" s="871" t="n"/>
      <c r="AA147" s="871" t="n"/>
    </row>
    <row r="148">
      <c r="A148" s="871" t="n"/>
      <c r="B148" s="871" t="n"/>
      <c r="C148" s="871" t="n"/>
      <c r="D148" s="871" t="n"/>
      <c r="E148" s="871" t="n"/>
      <c r="F148" s="871" t="n"/>
      <c r="G148" s="871" t="n"/>
      <c r="H148" s="871" t="n"/>
      <c r="I148" s="871" t="n"/>
      <c r="J148" s="871" t="n"/>
      <c r="K148" s="871" t="n"/>
      <c r="L148" s="871" t="n"/>
      <c r="M148" s="871" t="n"/>
      <c r="N148" s="871" t="n"/>
      <c r="O148" s="871" t="n"/>
      <c r="P148" s="871" t="n"/>
      <c r="Q148" s="871" t="n"/>
      <c r="R148" s="871" t="n"/>
      <c r="S148" s="871" t="n"/>
      <c r="T148" s="871" t="n"/>
      <c r="U148" s="871" t="n"/>
      <c r="V148" s="871" t="n"/>
      <c r="W148" s="871" t="n"/>
      <c r="X148" s="871" t="n"/>
      <c r="Y148" s="871" t="n"/>
      <c r="Z148" s="871" t="n"/>
      <c r="AA148" s="871" t="n"/>
    </row>
    <row r="149">
      <c r="A149" s="871" t="n"/>
      <c r="B149" s="871" t="n"/>
      <c r="C149" s="871" t="n"/>
      <c r="D149" s="871" t="n"/>
      <c r="E149" s="871" t="n"/>
      <c r="F149" s="871" t="n"/>
      <c r="G149" s="871" t="n"/>
      <c r="H149" s="871" t="n"/>
      <c r="I149" s="871" t="n"/>
      <c r="J149" s="871" t="n"/>
      <c r="K149" s="871" t="n"/>
      <c r="L149" s="871" t="n"/>
      <c r="M149" s="871" t="n"/>
      <c r="N149" s="871" t="n"/>
      <c r="O149" s="871" t="n"/>
      <c r="P149" s="871" t="n"/>
      <c r="Q149" s="871" t="n"/>
      <c r="R149" s="871" t="n"/>
      <c r="S149" s="871" t="n"/>
      <c r="T149" s="871" t="n"/>
      <c r="U149" s="871" t="n"/>
      <c r="V149" s="871" t="n"/>
      <c r="W149" s="871" t="n"/>
      <c r="X149" s="871" t="n"/>
      <c r="Y149" s="871" t="n"/>
      <c r="Z149" s="871" t="n"/>
      <c r="AA149" s="871" t="n"/>
    </row>
    <row r="150">
      <c r="A150" s="871" t="n"/>
      <c r="B150" s="871" t="n"/>
      <c r="C150" s="871" t="n"/>
      <c r="D150" s="871" t="n"/>
      <c r="E150" s="871" t="n"/>
      <c r="F150" s="871" t="n"/>
      <c r="G150" s="871" t="n"/>
      <c r="H150" s="871" t="n"/>
      <c r="I150" s="871" t="n"/>
      <c r="J150" s="871" t="n"/>
      <c r="K150" s="871" t="n"/>
      <c r="L150" s="871" t="n"/>
      <c r="M150" s="871" t="n"/>
      <c r="N150" s="871" t="n"/>
      <c r="O150" s="871" t="n"/>
      <c r="P150" s="871" t="n"/>
      <c r="Q150" s="871" t="n"/>
      <c r="R150" s="871" t="n"/>
      <c r="S150" s="871" t="n"/>
      <c r="T150" s="871" t="n"/>
      <c r="U150" s="871" t="n"/>
      <c r="V150" s="871" t="n"/>
      <c r="W150" s="871" t="n"/>
      <c r="X150" s="871" t="n"/>
      <c r="Y150" s="871" t="n"/>
      <c r="Z150" s="871" t="n"/>
      <c r="AA150" s="871" t="n"/>
    </row>
    <row r="151">
      <c r="A151" s="871" t="n"/>
      <c r="B151" s="871" t="n"/>
      <c r="C151" s="871" t="n"/>
      <c r="D151" s="871" t="n"/>
      <c r="E151" s="871" t="n"/>
      <c r="F151" s="871" t="n"/>
      <c r="G151" s="871" t="n"/>
      <c r="H151" s="871" t="n"/>
      <c r="I151" s="871" t="n"/>
      <c r="J151" s="871" t="n"/>
      <c r="K151" s="871" t="n"/>
      <c r="L151" s="871" t="n"/>
      <c r="M151" s="871" t="n"/>
      <c r="N151" s="871" t="n"/>
      <c r="O151" s="871" t="n"/>
      <c r="P151" s="871" t="n"/>
      <c r="Q151" s="871" t="n"/>
      <c r="R151" s="871" t="n"/>
      <c r="S151" s="871" t="n"/>
      <c r="T151" s="871" t="n"/>
      <c r="U151" s="871" t="n"/>
      <c r="V151" s="871" t="n"/>
      <c r="W151" s="871" t="n"/>
      <c r="X151" s="871" t="n"/>
      <c r="Y151" s="871" t="n"/>
      <c r="Z151" s="871" t="n"/>
      <c r="AA151" s="871" t="n"/>
    </row>
    <row r="152">
      <c r="A152" s="871" t="n"/>
      <c r="B152" s="871" t="n"/>
      <c r="C152" s="871" t="n"/>
      <c r="D152" s="871" t="n"/>
      <c r="E152" s="871" t="n"/>
      <c r="F152" s="871" t="n"/>
      <c r="G152" s="871" t="n"/>
      <c r="H152" s="871" t="n"/>
      <c r="I152" s="871" t="n"/>
      <c r="J152" s="871" t="n"/>
      <c r="K152" s="871" t="n"/>
      <c r="L152" s="871" t="n"/>
      <c r="M152" s="871" t="n"/>
      <c r="N152" s="871" t="n"/>
      <c r="O152" s="871" t="n"/>
      <c r="P152" s="871" t="n"/>
      <c r="Q152" s="871" t="n"/>
      <c r="R152" s="871" t="n"/>
      <c r="S152" s="871" t="n"/>
      <c r="T152" s="871" t="n"/>
      <c r="U152" s="871" t="n"/>
      <c r="V152" s="871" t="n"/>
      <c r="W152" s="871" t="n"/>
      <c r="X152" s="871" t="n"/>
      <c r="Y152" s="871" t="n"/>
      <c r="Z152" s="871" t="n"/>
      <c r="AA152" s="871" t="n"/>
    </row>
    <row r="153">
      <c r="A153" s="871" t="n"/>
      <c r="B153" s="871" t="n"/>
      <c r="C153" s="871" t="n"/>
      <c r="D153" s="871" t="n"/>
      <c r="E153" s="871" t="n"/>
      <c r="F153" s="871" t="n"/>
      <c r="G153" s="871" t="n"/>
      <c r="H153" s="871" t="n"/>
      <c r="I153" s="871" t="n"/>
      <c r="J153" s="871" t="n"/>
      <c r="K153" s="871" t="n"/>
      <c r="L153" s="871" t="n"/>
      <c r="M153" s="871" t="n"/>
      <c r="N153" s="871" t="n"/>
      <c r="O153" s="871" t="n"/>
      <c r="P153" s="871" t="n"/>
      <c r="Q153" s="871" t="n"/>
      <c r="R153" s="871" t="n"/>
      <c r="S153" s="871" t="n"/>
      <c r="T153" s="871" t="n"/>
      <c r="U153" s="871" t="n"/>
      <c r="V153" s="871" t="n"/>
      <c r="W153" s="871" t="n"/>
      <c r="X153" s="871" t="n"/>
      <c r="Y153" s="871" t="n"/>
      <c r="Z153" s="871" t="n"/>
      <c r="AA153" s="871" t="n"/>
    </row>
    <row r="154">
      <c r="A154" s="871" t="n"/>
      <c r="B154" s="871" t="n"/>
      <c r="C154" s="871" t="n"/>
      <c r="D154" s="871" t="n"/>
      <c r="E154" s="871" t="n"/>
      <c r="F154" s="871" t="n"/>
      <c r="G154" s="871" t="n"/>
      <c r="H154" s="871" t="n"/>
      <c r="I154" s="871" t="n"/>
      <c r="J154" s="871" t="n"/>
      <c r="K154" s="871" t="n"/>
      <c r="L154" s="871" t="n"/>
      <c r="M154" s="871" t="n"/>
      <c r="N154" s="871" t="n"/>
      <c r="O154" s="871" t="n"/>
      <c r="P154" s="871" t="n"/>
      <c r="Q154" s="871" t="n"/>
      <c r="R154" s="871" t="n"/>
      <c r="S154" s="871" t="n"/>
      <c r="T154" s="871" t="n"/>
      <c r="U154" s="871" t="n"/>
      <c r="V154" s="871" t="n"/>
      <c r="W154" s="871" t="n"/>
      <c r="X154" s="871" t="n"/>
      <c r="Y154" s="871" t="n"/>
      <c r="Z154" s="871" t="n"/>
      <c r="AA154" s="871" t="n"/>
    </row>
    <row r="155">
      <c r="A155" s="871" t="n"/>
      <c r="B155" s="871" t="n"/>
      <c r="C155" s="871" t="n"/>
      <c r="D155" s="871" t="n"/>
      <c r="E155" s="871" t="n"/>
      <c r="F155" s="871" t="n"/>
      <c r="G155" s="871" t="n"/>
      <c r="H155" s="871" t="n"/>
      <c r="I155" s="871" t="n"/>
      <c r="J155" s="871" t="n"/>
      <c r="K155" s="871" t="n"/>
      <c r="L155" s="871" t="n"/>
      <c r="M155" s="871" t="n"/>
      <c r="N155" s="871" t="n"/>
      <c r="O155" s="871" t="n"/>
      <c r="P155" s="871" t="n"/>
      <c r="Q155" s="871" t="n"/>
      <c r="R155" s="871" t="n"/>
      <c r="S155" s="871" t="n"/>
      <c r="T155" s="871" t="n"/>
      <c r="U155" s="871" t="n"/>
      <c r="V155" s="871" t="n"/>
      <c r="W155" s="871" t="n"/>
      <c r="X155" s="871" t="n"/>
      <c r="Y155" s="871" t="n"/>
      <c r="Z155" s="871" t="n"/>
      <c r="AA155" s="871" t="n"/>
    </row>
    <row r="156">
      <c r="A156" s="871" t="n"/>
      <c r="B156" s="871" t="n"/>
      <c r="C156" s="871" t="n"/>
      <c r="D156" s="871" t="n"/>
      <c r="E156" s="871" t="n"/>
      <c r="F156" s="871" t="n"/>
      <c r="G156" s="871" t="n"/>
      <c r="H156" s="871" t="n"/>
      <c r="I156" s="871" t="n"/>
      <c r="J156" s="871" t="n"/>
      <c r="K156" s="871" t="n"/>
      <c r="L156" s="871" t="n"/>
      <c r="M156" s="871" t="n"/>
      <c r="N156" s="871" t="n"/>
      <c r="O156" s="871" t="n"/>
      <c r="P156" s="871" t="n"/>
      <c r="Q156" s="871" t="n"/>
      <c r="R156" s="871" t="n"/>
      <c r="S156" s="871" t="n"/>
      <c r="T156" s="871" t="n"/>
      <c r="U156" s="871" t="n"/>
      <c r="V156" s="871" t="n"/>
      <c r="W156" s="871" t="n"/>
      <c r="X156" s="871" t="n"/>
      <c r="Y156" s="871" t="n"/>
      <c r="Z156" s="871" t="n"/>
      <c r="AA156" s="871" t="n"/>
    </row>
    <row r="157">
      <c r="A157" s="871" t="n"/>
      <c r="B157" s="871" t="n"/>
      <c r="C157" s="871" t="n"/>
      <c r="D157" s="871" t="n"/>
      <c r="E157" s="871" t="n"/>
      <c r="F157" s="871" t="n"/>
      <c r="G157" s="871" t="n"/>
      <c r="H157" s="871" t="n"/>
      <c r="I157" s="871" t="n"/>
      <c r="J157" s="871" t="n"/>
      <c r="K157" s="871" t="n"/>
      <c r="L157" s="871" t="n"/>
      <c r="M157" s="871" t="n"/>
      <c r="N157" s="871" t="n"/>
      <c r="O157" s="871" t="n"/>
      <c r="P157" s="871" t="n"/>
      <c r="Q157" s="871" t="n"/>
      <c r="R157" s="871" t="n"/>
      <c r="S157" s="871" t="n"/>
      <c r="T157" s="871" t="n"/>
      <c r="U157" s="871" t="n"/>
      <c r="V157" s="871" t="n"/>
      <c r="W157" s="871" t="n"/>
      <c r="X157" s="871" t="n"/>
      <c r="Y157" s="871" t="n"/>
      <c r="Z157" s="871" t="n"/>
      <c r="AA157" s="871" t="n"/>
    </row>
    <row r="158">
      <c r="A158" s="871" t="n"/>
      <c r="B158" s="871" t="n"/>
      <c r="C158" s="871" t="n"/>
      <c r="D158" s="871" t="n"/>
      <c r="E158" s="871" t="n"/>
      <c r="F158" s="871" t="n"/>
      <c r="G158" s="871" t="n"/>
      <c r="H158" s="871" t="n"/>
      <c r="I158" s="871" t="n"/>
      <c r="J158" s="871" t="n"/>
      <c r="K158" s="871" t="n"/>
      <c r="L158" s="871" t="n"/>
      <c r="M158" s="871" t="n"/>
      <c r="N158" s="871" t="n"/>
      <c r="O158" s="871" t="n"/>
      <c r="P158" s="871" t="n"/>
      <c r="Q158" s="871" t="n"/>
      <c r="R158" s="871" t="n"/>
      <c r="S158" s="871" t="n"/>
      <c r="T158" s="871" t="n"/>
      <c r="U158" s="871" t="n"/>
      <c r="V158" s="871" t="n"/>
      <c r="W158" s="871" t="n"/>
      <c r="X158" s="871" t="n"/>
      <c r="Y158" s="871" t="n"/>
      <c r="Z158" s="871" t="n"/>
      <c r="AA158" s="871" t="n"/>
    </row>
    <row r="159">
      <c r="A159" s="871" t="n"/>
      <c r="B159" s="871" t="n"/>
      <c r="C159" s="871" t="n"/>
      <c r="D159" s="871" t="n"/>
      <c r="E159" s="871" t="n"/>
      <c r="F159" s="871" t="n"/>
      <c r="G159" s="871" t="n"/>
      <c r="H159" s="871" t="n"/>
      <c r="I159" s="871" t="n"/>
      <c r="J159" s="871" t="n"/>
      <c r="K159" s="871" t="n"/>
      <c r="L159" s="871" t="n"/>
      <c r="M159" s="871" t="n"/>
      <c r="N159" s="871" t="n"/>
      <c r="O159" s="871" t="n"/>
      <c r="P159" s="871" t="n"/>
      <c r="Q159" s="871" t="n"/>
      <c r="R159" s="871" t="n"/>
      <c r="S159" s="871" t="n"/>
      <c r="T159" s="871" t="n"/>
      <c r="U159" s="871" t="n"/>
      <c r="V159" s="871" t="n"/>
      <c r="W159" s="871" t="n"/>
      <c r="X159" s="871" t="n"/>
      <c r="Y159" s="871" t="n"/>
      <c r="Z159" s="871" t="n"/>
      <c r="AA159" s="871" t="n"/>
    </row>
    <row r="160">
      <c r="A160" s="871" t="n"/>
      <c r="B160" s="871" t="n"/>
      <c r="C160" s="871" t="n"/>
      <c r="D160" s="871" t="n"/>
      <c r="E160" s="871" t="n"/>
      <c r="F160" s="871" t="n"/>
      <c r="G160" s="871" t="n"/>
      <c r="H160" s="871" t="n"/>
      <c r="I160" s="871" t="n"/>
      <c r="J160" s="871" t="n"/>
      <c r="K160" s="871" t="n"/>
      <c r="L160" s="871" t="n"/>
      <c r="M160" s="871" t="n"/>
      <c r="N160" s="871" t="n"/>
      <c r="O160" s="871" t="n"/>
      <c r="P160" s="871" t="n"/>
      <c r="Q160" s="871" t="n"/>
      <c r="R160" s="871" t="n"/>
      <c r="S160" s="871" t="n"/>
      <c r="T160" s="871" t="n"/>
      <c r="U160" s="871" t="n"/>
      <c r="V160" s="871" t="n"/>
      <c r="W160" s="871" t="n"/>
      <c r="X160" s="871" t="n"/>
      <c r="Y160" s="871" t="n"/>
      <c r="Z160" s="871" t="n"/>
      <c r="AA160" s="871" t="n"/>
    </row>
    <row r="161">
      <c r="A161" s="871" t="n"/>
      <c r="B161" s="871" t="n"/>
      <c r="C161" s="871" t="n"/>
      <c r="D161" s="871" t="n"/>
      <c r="E161" s="871" t="n"/>
      <c r="F161" s="871" t="n"/>
      <c r="G161" s="871" t="n"/>
      <c r="H161" s="871" t="n"/>
      <c r="I161" s="871" t="n"/>
      <c r="J161" s="871" t="n"/>
      <c r="K161" s="871" t="n"/>
      <c r="L161" s="871" t="n"/>
      <c r="M161" s="871" t="n"/>
      <c r="N161" s="871" t="n"/>
      <c r="O161" s="871" t="n"/>
      <c r="P161" s="871" t="n"/>
      <c r="Q161" s="871" t="n"/>
      <c r="R161" s="871" t="n"/>
      <c r="S161" s="871" t="n"/>
      <c r="T161" s="871" t="n"/>
      <c r="U161" s="871" t="n"/>
      <c r="V161" s="871" t="n"/>
      <c r="W161" s="871" t="n"/>
      <c r="X161" s="871" t="n"/>
      <c r="Y161" s="871" t="n"/>
      <c r="Z161" s="871" t="n"/>
      <c r="AA161" s="871" t="n"/>
    </row>
    <row r="162">
      <c r="A162" s="871" t="n"/>
      <c r="B162" s="871" t="n"/>
      <c r="C162" s="871" t="n"/>
      <c r="D162" s="871" t="n"/>
      <c r="E162" s="871" t="n"/>
      <c r="F162" s="871" t="n"/>
      <c r="G162" s="871" t="n"/>
      <c r="H162" s="871" t="n"/>
      <c r="I162" s="871" t="n"/>
      <c r="J162" s="871" t="n"/>
      <c r="K162" s="871" t="n"/>
      <c r="L162" s="871" t="n"/>
      <c r="M162" s="871" t="n"/>
      <c r="N162" s="871" t="n"/>
      <c r="O162" s="871" t="n"/>
      <c r="P162" s="871" t="n"/>
      <c r="Q162" s="871" t="n"/>
      <c r="R162" s="871" t="n"/>
      <c r="S162" s="871" t="n"/>
      <c r="T162" s="871" t="n"/>
      <c r="U162" s="871" t="n"/>
      <c r="V162" s="871" t="n"/>
      <c r="W162" s="871" t="n"/>
      <c r="X162" s="871" t="n"/>
      <c r="Y162" s="871" t="n"/>
      <c r="Z162" s="871" t="n"/>
      <c r="AA162" s="871" t="n"/>
    </row>
    <row r="163">
      <c r="A163" s="871" t="n"/>
      <c r="B163" s="871" t="n"/>
      <c r="C163" s="871" t="n"/>
      <c r="D163" s="871" t="n"/>
      <c r="E163" s="871" t="n"/>
      <c r="F163" s="871" t="n"/>
      <c r="G163" s="871" t="n"/>
      <c r="H163" s="871" t="n"/>
      <c r="I163" s="871" t="n"/>
      <c r="J163" s="871" t="n"/>
      <c r="K163" s="871" t="n"/>
      <c r="L163" s="871" t="n"/>
      <c r="M163" s="871" t="n"/>
      <c r="N163" s="871" t="n"/>
      <c r="O163" s="871" t="n"/>
      <c r="P163" s="871" t="n"/>
      <c r="Q163" s="871" t="n"/>
      <c r="R163" s="871" t="n"/>
      <c r="S163" s="871" t="n"/>
      <c r="T163" s="871" t="n"/>
      <c r="U163" s="871" t="n"/>
      <c r="V163" s="871" t="n"/>
      <c r="W163" s="871" t="n"/>
      <c r="X163" s="871" t="n"/>
      <c r="Y163" s="871" t="n"/>
      <c r="Z163" s="871" t="n"/>
      <c r="AA163" s="871" t="n"/>
    </row>
    <row r="164">
      <c r="A164" s="871" t="n"/>
      <c r="B164" s="871" t="n"/>
      <c r="C164" s="871" t="n"/>
      <c r="D164" s="871" t="n"/>
      <c r="E164" s="871" t="n"/>
      <c r="F164" s="871" t="n"/>
      <c r="G164" s="871" t="n"/>
      <c r="H164" s="871" t="n"/>
      <c r="I164" s="871" t="n"/>
      <c r="J164" s="871" t="n"/>
      <c r="K164" s="871" t="n"/>
      <c r="L164" s="871" t="n"/>
      <c r="M164" s="871" t="n"/>
      <c r="N164" s="871" t="n"/>
      <c r="O164" s="871" t="n"/>
      <c r="P164" s="871" t="n"/>
      <c r="Q164" s="871" t="n"/>
      <c r="R164" s="871" t="n"/>
      <c r="S164" s="871" t="n"/>
      <c r="T164" s="871" t="n"/>
      <c r="U164" s="871" t="n"/>
      <c r="V164" s="871" t="n"/>
      <c r="W164" s="871" t="n"/>
      <c r="X164" s="871" t="n"/>
      <c r="Y164" s="871" t="n"/>
      <c r="Z164" s="871" t="n"/>
      <c r="AA164" s="871" t="n"/>
    </row>
    <row r="165">
      <c r="A165" s="871" t="n"/>
      <c r="B165" s="871" t="n"/>
      <c r="C165" s="871" t="n"/>
      <c r="D165" s="871" t="n"/>
      <c r="E165" s="871" t="n"/>
      <c r="F165" s="871" t="n"/>
      <c r="G165" s="871" t="n"/>
      <c r="H165" s="871" t="n"/>
      <c r="I165" s="871" t="n"/>
      <c r="J165" s="871" t="n"/>
      <c r="K165" s="871" t="n"/>
      <c r="L165" s="871" t="n"/>
      <c r="M165" s="871" t="n"/>
      <c r="N165" s="871" t="n"/>
      <c r="O165" s="871" t="n"/>
      <c r="P165" s="871" t="n"/>
      <c r="Q165" s="871" t="n"/>
      <c r="R165" s="871" t="n"/>
      <c r="S165" s="871" t="n"/>
      <c r="T165" s="871" t="n"/>
      <c r="U165" s="871" t="n"/>
      <c r="V165" s="871" t="n"/>
      <c r="W165" s="871" t="n"/>
      <c r="X165" s="871" t="n"/>
      <c r="Y165" s="871" t="n"/>
      <c r="Z165" s="871" t="n"/>
      <c r="AA165" s="871" t="n"/>
    </row>
    <row r="166">
      <c r="A166" s="871" t="n"/>
      <c r="B166" s="871" t="n"/>
      <c r="C166" s="871" t="n"/>
      <c r="D166" s="871" t="n"/>
      <c r="E166" s="871" t="n"/>
      <c r="F166" s="871" t="n"/>
      <c r="G166" s="871" t="n"/>
      <c r="H166" s="871" t="n"/>
      <c r="I166" s="871" t="n"/>
      <c r="J166" s="871" t="n"/>
      <c r="K166" s="871" t="n"/>
      <c r="L166" s="871" t="n"/>
      <c r="M166" s="871" t="n"/>
      <c r="N166" s="871" t="n"/>
      <c r="O166" s="871" t="n"/>
      <c r="P166" s="871" t="n"/>
      <c r="Q166" s="871" t="n"/>
      <c r="R166" s="871" t="n"/>
      <c r="S166" s="871" t="n"/>
      <c r="T166" s="871" t="n"/>
      <c r="U166" s="871" t="n"/>
      <c r="V166" s="871" t="n"/>
      <c r="W166" s="871" t="n"/>
      <c r="X166" s="871" t="n"/>
      <c r="Y166" s="871" t="n"/>
      <c r="Z166" s="871" t="n"/>
      <c r="AA166" s="871" t="n"/>
    </row>
    <row r="167">
      <c r="A167" s="871" t="n"/>
      <c r="B167" s="871" t="n"/>
      <c r="C167" s="871" t="n"/>
      <c r="D167" s="871" t="n"/>
      <c r="E167" s="871" t="n"/>
      <c r="F167" s="871" t="n"/>
      <c r="G167" s="871" t="n"/>
      <c r="H167" s="871" t="n"/>
      <c r="I167" s="871" t="n"/>
      <c r="J167" s="871" t="n"/>
      <c r="K167" s="871" t="n"/>
      <c r="L167" s="871" t="n"/>
      <c r="M167" s="871" t="n"/>
      <c r="N167" s="871" t="n"/>
      <c r="O167" s="871" t="n"/>
      <c r="P167" s="871" t="n"/>
      <c r="Q167" s="871" t="n"/>
      <c r="R167" s="871" t="n"/>
      <c r="S167" s="871" t="n"/>
      <c r="T167" s="871" t="n"/>
      <c r="U167" s="871" t="n"/>
      <c r="V167" s="871" t="n"/>
      <c r="W167" s="871" t="n"/>
      <c r="X167" s="871" t="n"/>
      <c r="Y167" s="871" t="n"/>
      <c r="Z167" s="871" t="n"/>
      <c r="AA167" s="871" t="n"/>
    </row>
    <row r="168">
      <c r="A168" s="871" t="n"/>
      <c r="B168" s="871" t="n"/>
      <c r="C168" s="871" t="n"/>
      <c r="D168" s="871" t="n"/>
      <c r="E168" s="871" t="n"/>
      <c r="F168" s="871" t="n"/>
      <c r="G168" s="871" t="n"/>
      <c r="H168" s="871" t="n"/>
      <c r="I168" s="871" t="n"/>
      <c r="J168" s="871" t="n"/>
      <c r="K168" s="871" t="n"/>
      <c r="L168" s="871" t="n"/>
      <c r="M168" s="871" t="n"/>
      <c r="N168" s="871" t="n"/>
      <c r="O168" s="871" t="n"/>
      <c r="P168" s="871" t="n"/>
      <c r="Q168" s="871" t="n"/>
      <c r="R168" s="871" t="n"/>
      <c r="S168" s="871" t="n"/>
      <c r="T168" s="871" t="n"/>
      <c r="U168" s="871" t="n"/>
      <c r="V168" s="871" t="n"/>
      <c r="W168" s="871" t="n"/>
      <c r="X168" s="871" t="n"/>
      <c r="Y168" s="871" t="n"/>
      <c r="Z168" s="871" t="n"/>
      <c r="AA168" s="871" t="n"/>
    </row>
    <row r="169">
      <c r="A169" s="871" t="n"/>
      <c r="B169" s="871" t="n"/>
      <c r="C169" s="871" t="n"/>
      <c r="D169" s="871" t="n"/>
      <c r="E169" s="871" t="n"/>
      <c r="F169" s="871" t="n"/>
      <c r="G169" s="871" t="n"/>
      <c r="H169" s="871" t="n"/>
      <c r="I169" s="871" t="n"/>
      <c r="J169" s="871" t="n"/>
      <c r="K169" s="871" t="n"/>
      <c r="L169" s="871" t="n"/>
      <c r="M169" s="871" t="n"/>
      <c r="N169" s="871" t="n"/>
      <c r="O169" s="871" t="n"/>
      <c r="P169" s="871" t="n"/>
      <c r="Q169" s="871" t="n"/>
      <c r="R169" s="871" t="n"/>
      <c r="S169" s="871" t="n"/>
      <c r="T169" s="871" t="n"/>
      <c r="U169" s="871" t="n"/>
      <c r="V169" s="871" t="n"/>
      <c r="W169" s="871" t="n"/>
      <c r="X169" s="871" t="n"/>
      <c r="Y169" s="871" t="n"/>
      <c r="Z169" s="871" t="n"/>
      <c r="AA169" s="871" t="n"/>
    </row>
    <row r="170">
      <c r="A170" s="871" t="n"/>
      <c r="B170" s="871" t="n"/>
      <c r="C170" s="871" t="n"/>
      <c r="D170" s="871" t="n"/>
      <c r="E170" s="871" t="n"/>
      <c r="F170" s="871" t="n"/>
      <c r="G170" s="871" t="n"/>
      <c r="H170" s="871" t="n"/>
      <c r="I170" s="871" t="n"/>
      <c r="J170" s="871" t="n"/>
      <c r="K170" s="871" t="n"/>
      <c r="L170" s="871" t="n"/>
      <c r="M170" s="871" t="n"/>
      <c r="N170" s="871" t="n"/>
      <c r="O170" s="871" t="n"/>
      <c r="P170" s="871" t="n"/>
      <c r="Q170" s="871" t="n"/>
      <c r="R170" s="871" t="n"/>
      <c r="S170" s="871" t="n"/>
      <c r="T170" s="871" t="n"/>
      <c r="U170" s="871" t="n"/>
      <c r="V170" s="871" t="n"/>
      <c r="W170" s="871" t="n"/>
      <c r="X170" s="871" t="n"/>
      <c r="Y170" s="871" t="n"/>
      <c r="Z170" s="871" t="n"/>
      <c r="AA170" s="871" t="n"/>
    </row>
    <row r="171">
      <c r="A171" s="871" t="n"/>
      <c r="B171" s="871" t="n"/>
      <c r="C171" s="871" t="n"/>
      <c r="D171" s="871" t="n"/>
      <c r="E171" s="871" t="n"/>
      <c r="F171" s="871" t="n"/>
      <c r="G171" s="871" t="n"/>
      <c r="H171" s="871" t="n"/>
      <c r="I171" s="871" t="n"/>
      <c r="J171" s="871" t="n"/>
      <c r="K171" s="871" t="n"/>
      <c r="L171" s="871" t="n"/>
      <c r="M171" s="871" t="n"/>
      <c r="N171" s="871" t="n"/>
      <c r="O171" s="871" t="n"/>
      <c r="P171" s="871" t="n"/>
      <c r="Q171" s="871" t="n"/>
      <c r="R171" s="871" t="n"/>
      <c r="S171" s="871" t="n"/>
      <c r="T171" s="871" t="n"/>
      <c r="U171" s="871" t="n"/>
      <c r="V171" s="871" t="n"/>
      <c r="W171" s="871" t="n"/>
      <c r="X171" s="871" t="n"/>
      <c r="Y171" s="871" t="n"/>
      <c r="Z171" s="871" t="n"/>
      <c r="AA171" s="871" t="n"/>
    </row>
    <row r="172">
      <c r="A172" s="871" t="n"/>
      <c r="B172" s="871" t="n"/>
      <c r="C172" s="871" t="n"/>
      <c r="D172" s="871" t="n"/>
      <c r="E172" s="871" t="n"/>
      <c r="F172" s="871" t="n"/>
      <c r="G172" s="871" t="n"/>
      <c r="H172" s="871" t="n"/>
      <c r="I172" s="871" t="n"/>
      <c r="J172" s="871" t="n"/>
      <c r="K172" s="871" t="n"/>
      <c r="L172" s="871" t="n"/>
      <c r="M172" s="871" t="n"/>
      <c r="N172" s="871" t="n"/>
      <c r="O172" s="871" t="n"/>
      <c r="P172" s="871" t="n"/>
      <c r="Q172" s="871" t="n"/>
      <c r="R172" s="871" t="n"/>
      <c r="S172" s="871" t="n"/>
      <c r="T172" s="871" t="n"/>
      <c r="U172" s="871" t="n"/>
      <c r="V172" s="871" t="n"/>
      <c r="W172" s="871" t="n"/>
      <c r="X172" s="871" t="n"/>
      <c r="Y172" s="871" t="n"/>
      <c r="Z172" s="871" t="n"/>
      <c r="AA172" s="871" t="n"/>
    </row>
    <row r="173">
      <c r="A173" s="871" t="n"/>
      <c r="B173" s="871" t="n"/>
      <c r="C173" s="871" t="n"/>
      <c r="D173" s="871" t="n"/>
      <c r="E173" s="871" t="n"/>
      <c r="F173" s="871" t="n"/>
      <c r="G173" s="871" t="n"/>
      <c r="H173" s="871" t="n"/>
      <c r="I173" s="871" t="n"/>
      <c r="J173" s="871" t="n"/>
      <c r="K173" s="871" t="n"/>
      <c r="L173" s="871" t="n"/>
      <c r="M173" s="871" t="n"/>
      <c r="N173" s="871" t="n"/>
      <c r="O173" s="871" t="n"/>
      <c r="P173" s="871" t="n"/>
      <c r="Q173" s="871" t="n"/>
      <c r="R173" s="871" t="n"/>
      <c r="S173" s="871" t="n"/>
      <c r="T173" s="871" t="n"/>
      <c r="U173" s="871" t="n"/>
      <c r="V173" s="871" t="n"/>
      <c r="W173" s="871" t="n"/>
      <c r="X173" s="871" t="n"/>
      <c r="Y173" s="871" t="n"/>
      <c r="Z173" s="871" t="n"/>
      <c r="AA173" s="871" t="n"/>
    </row>
    <row r="174">
      <c r="A174" s="871" t="n"/>
      <c r="B174" s="871" t="n"/>
      <c r="C174" s="871" t="n"/>
      <c r="D174" s="871" t="n"/>
      <c r="E174" s="871" t="n"/>
      <c r="F174" s="871" t="n"/>
      <c r="G174" s="871" t="n"/>
      <c r="H174" s="871" t="n"/>
      <c r="I174" s="871" t="n"/>
      <c r="J174" s="871" t="n"/>
      <c r="K174" s="871" t="n"/>
      <c r="L174" s="871" t="n"/>
      <c r="M174" s="871" t="n"/>
      <c r="N174" s="871" t="n"/>
      <c r="O174" s="871" t="n"/>
      <c r="P174" s="871" t="n"/>
      <c r="Q174" s="871" t="n"/>
      <c r="R174" s="871" t="n"/>
      <c r="S174" s="871" t="n"/>
      <c r="T174" s="871" t="n"/>
      <c r="U174" s="871" t="n"/>
      <c r="V174" s="871" t="n"/>
      <c r="W174" s="871" t="n"/>
      <c r="X174" s="871" t="n"/>
      <c r="Y174" s="871" t="n"/>
      <c r="Z174" s="871" t="n"/>
      <c r="AA174" s="871" t="n"/>
    </row>
    <row r="175">
      <c r="A175" s="871" t="n"/>
      <c r="B175" s="871" t="n"/>
      <c r="C175" s="871" t="n"/>
      <c r="D175" s="871" t="n"/>
      <c r="E175" s="871" t="n"/>
      <c r="F175" s="871" t="n"/>
      <c r="G175" s="871" t="n"/>
      <c r="H175" s="871" t="n"/>
      <c r="I175" s="871" t="n"/>
      <c r="J175" s="871" t="n"/>
      <c r="K175" s="871" t="n"/>
      <c r="L175" s="871" t="n"/>
      <c r="M175" s="871" t="n"/>
      <c r="N175" s="871" t="n"/>
      <c r="O175" s="871" t="n"/>
      <c r="P175" s="871" t="n"/>
      <c r="Q175" s="871" t="n"/>
      <c r="R175" s="871" t="n"/>
      <c r="S175" s="871" t="n"/>
      <c r="T175" s="871" t="n"/>
      <c r="U175" s="871" t="n"/>
      <c r="V175" s="871" t="n"/>
      <c r="W175" s="871" t="n"/>
      <c r="X175" s="871" t="n"/>
      <c r="Y175" s="871" t="n"/>
      <c r="Z175" s="871" t="n"/>
      <c r="AA175" s="871" t="n"/>
    </row>
    <row r="176">
      <c r="A176" s="871" t="n"/>
      <c r="B176" s="871" t="n"/>
      <c r="C176" s="871" t="n"/>
      <c r="D176" s="871" t="n"/>
      <c r="E176" s="871" t="n"/>
      <c r="F176" s="871" t="n"/>
      <c r="G176" s="871" t="n"/>
      <c r="H176" s="871" t="n"/>
      <c r="I176" s="871" t="n"/>
      <c r="J176" s="871" t="n"/>
      <c r="K176" s="871" t="n"/>
      <c r="L176" s="871" t="n"/>
      <c r="M176" s="871" t="n"/>
      <c r="N176" s="871" t="n"/>
      <c r="O176" s="871" t="n"/>
      <c r="P176" s="871" t="n"/>
      <c r="Q176" s="871" t="n"/>
      <c r="R176" s="871" t="n"/>
      <c r="S176" s="871" t="n"/>
      <c r="T176" s="871" t="n"/>
      <c r="U176" s="871" t="n"/>
      <c r="V176" s="871" t="n"/>
      <c r="W176" s="871" t="n"/>
      <c r="X176" s="871" t="n"/>
      <c r="Y176" s="871" t="n"/>
      <c r="Z176" s="871" t="n"/>
      <c r="AA176" s="871" t="n"/>
    </row>
    <row r="177">
      <c r="A177" s="871" t="n"/>
      <c r="B177" s="871" t="n"/>
      <c r="C177" s="871" t="n"/>
      <c r="D177" s="871" t="n"/>
      <c r="E177" s="871" t="n"/>
      <c r="F177" s="871" t="n"/>
      <c r="G177" s="871" t="n"/>
      <c r="H177" s="871" t="n"/>
      <c r="I177" s="871" t="n"/>
      <c r="J177" s="871" t="n"/>
      <c r="K177" s="871" t="n"/>
      <c r="L177" s="871" t="n"/>
      <c r="M177" s="871" t="n"/>
      <c r="N177" s="871" t="n"/>
      <c r="O177" s="871" t="n"/>
      <c r="P177" s="871" t="n"/>
      <c r="Q177" s="871" t="n"/>
      <c r="R177" s="871" t="n"/>
      <c r="S177" s="871" t="n"/>
      <c r="T177" s="871" t="n"/>
      <c r="U177" s="871" t="n"/>
      <c r="V177" s="871" t="n"/>
      <c r="W177" s="871" t="n"/>
      <c r="X177" s="871" t="n"/>
      <c r="Y177" s="871" t="n"/>
      <c r="Z177" s="871" t="n"/>
      <c r="AA177" s="871" t="n"/>
    </row>
    <row r="178">
      <c r="A178" s="871" t="n"/>
      <c r="B178" s="871" t="n"/>
      <c r="C178" s="871" t="n"/>
      <c r="D178" s="871" t="n"/>
      <c r="E178" s="871" t="n"/>
      <c r="F178" s="871" t="n"/>
      <c r="G178" s="871" t="n"/>
      <c r="H178" s="871" t="n"/>
      <c r="I178" s="871" t="n"/>
      <c r="J178" s="871" t="n"/>
      <c r="K178" s="871" t="n"/>
      <c r="L178" s="871" t="n"/>
      <c r="M178" s="871" t="n"/>
      <c r="N178" s="871" t="n"/>
      <c r="O178" s="871" t="n"/>
      <c r="P178" s="871" t="n"/>
      <c r="Q178" s="871" t="n"/>
      <c r="R178" s="871" t="n"/>
      <c r="S178" s="871" t="n"/>
      <c r="T178" s="871" t="n"/>
      <c r="U178" s="871" t="n"/>
      <c r="V178" s="871" t="n"/>
      <c r="W178" s="871" t="n"/>
      <c r="X178" s="871" t="n"/>
      <c r="Y178" s="871" t="n"/>
      <c r="Z178" s="871" t="n"/>
      <c r="AA178" s="871" t="n"/>
    </row>
    <row r="179">
      <c r="A179" s="871" t="n"/>
      <c r="B179" s="871" t="n"/>
      <c r="C179" s="871" t="n"/>
      <c r="D179" s="871" t="n"/>
      <c r="E179" s="871" t="n"/>
      <c r="F179" s="871" t="n"/>
      <c r="G179" s="871" t="n"/>
      <c r="H179" s="871" t="n"/>
      <c r="I179" s="871" t="n"/>
      <c r="J179" s="871" t="n"/>
      <c r="K179" s="871" t="n"/>
      <c r="L179" s="871" t="n"/>
      <c r="M179" s="871" t="n"/>
      <c r="N179" s="871" t="n"/>
      <c r="O179" s="871" t="n"/>
      <c r="P179" s="871" t="n"/>
      <c r="Q179" s="871" t="n"/>
      <c r="R179" s="871" t="n"/>
      <c r="S179" s="871" t="n"/>
      <c r="T179" s="871" t="n"/>
      <c r="U179" s="871" t="n"/>
      <c r="V179" s="871" t="n"/>
      <c r="W179" s="871" t="n"/>
      <c r="X179" s="871" t="n"/>
      <c r="Y179" s="871" t="n"/>
      <c r="Z179" s="871" t="n"/>
      <c r="AA179" s="871" t="n"/>
    </row>
    <row r="180">
      <c r="A180" s="871" t="n"/>
      <c r="B180" s="871" t="n"/>
      <c r="C180" s="871" t="n"/>
      <c r="D180" s="871" t="n"/>
      <c r="E180" s="871" t="n"/>
      <c r="F180" s="871" t="n"/>
      <c r="G180" s="871" t="n"/>
      <c r="H180" s="871" t="n"/>
      <c r="I180" s="871" t="n"/>
      <c r="J180" s="871" t="n"/>
      <c r="K180" s="871" t="n"/>
      <c r="L180" s="871" t="n"/>
      <c r="M180" s="871" t="n"/>
      <c r="N180" s="871" t="n"/>
      <c r="O180" s="871" t="n"/>
      <c r="P180" s="871" t="n"/>
      <c r="Q180" s="871" t="n"/>
      <c r="R180" s="871" t="n"/>
      <c r="S180" s="871" t="n"/>
      <c r="T180" s="871" t="n"/>
      <c r="U180" s="871" t="n"/>
      <c r="V180" s="871" t="n"/>
      <c r="W180" s="871" t="n"/>
      <c r="X180" s="871" t="n"/>
      <c r="Y180" s="871" t="n"/>
      <c r="Z180" s="871" t="n"/>
      <c r="AA180" s="871" t="n"/>
    </row>
    <row r="181">
      <c r="A181" s="871" t="n"/>
      <c r="B181" s="871" t="n"/>
      <c r="C181" s="871" t="n"/>
      <c r="D181" s="871" t="n"/>
      <c r="E181" s="871" t="n"/>
      <c r="F181" s="871" t="n"/>
      <c r="G181" s="871" t="n"/>
      <c r="H181" s="871" t="n"/>
      <c r="I181" s="871" t="n"/>
      <c r="J181" s="871" t="n"/>
      <c r="K181" s="871" t="n"/>
      <c r="L181" s="871" t="n"/>
      <c r="M181" s="871" t="n"/>
      <c r="N181" s="871" t="n"/>
      <c r="O181" s="871" t="n"/>
      <c r="P181" s="871" t="n"/>
      <c r="Q181" s="871" t="n"/>
      <c r="R181" s="871" t="n"/>
      <c r="S181" s="871" t="n"/>
      <c r="T181" s="871" t="n"/>
      <c r="U181" s="871" t="n"/>
      <c r="V181" s="871" t="n"/>
      <c r="W181" s="871" t="n"/>
      <c r="X181" s="871" t="n"/>
      <c r="Y181" s="871" t="n"/>
      <c r="Z181" s="871" t="n"/>
      <c r="AA181" s="871" t="n"/>
    </row>
    <row r="182">
      <c r="A182" s="871" t="n"/>
      <c r="B182" s="871" t="n"/>
      <c r="C182" s="871" t="n"/>
      <c r="D182" s="871" t="n"/>
      <c r="E182" s="871" t="n"/>
      <c r="F182" s="871" t="n"/>
      <c r="G182" s="871" t="n"/>
      <c r="H182" s="871" t="n"/>
      <c r="I182" s="871" t="n"/>
      <c r="J182" s="871" t="n"/>
      <c r="K182" s="871" t="n"/>
      <c r="L182" s="871" t="n"/>
      <c r="M182" s="871" t="n"/>
      <c r="N182" s="871" t="n"/>
      <c r="O182" s="871" t="n"/>
      <c r="P182" s="871" t="n"/>
      <c r="Q182" s="871" t="n"/>
      <c r="R182" s="871" t="n"/>
      <c r="S182" s="871" t="n"/>
      <c r="T182" s="871" t="n"/>
      <c r="U182" s="871" t="n"/>
      <c r="V182" s="871" t="n"/>
      <c r="W182" s="871" t="n"/>
      <c r="X182" s="871" t="n"/>
      <c r="Y182" s="871" t="n"/>
      <c r="Z182" s="871" t="n"/>
      <c r="AA182" s="871" t="n"/>
    </row>
    <row r="183">
      <c r="A183" s="871" t="n"/>
      <c r="B183" s="871" t="n"/>
      <c r="C183" s="871" t="n"/>
      <c r="D183" s="871" t="n"/>
      <c r="E183" s="871" t="n"/>
      <c r="F183" s="871" t="n"/>
      <c r="G183" s="871" t="n"/>
      <c r="H183" s="871" t="n"/>
      <c r="I183" s="871" t="n"/>
      <c r="J183" s="871" t="n"/>
      <c r="K183" s="871" t="n"/>
      <c r="L183" s="871" t="n"/>
      <c r="M183" s="871" t="n"/>
      <c r="N183" s="871" t="n"/>
      <c r="O183" s="871" t="n"/>
      <c r="P183" s="871" t="n"/>
      <c r="Q183" s="871" t="n"/>
      <c r="R183" s="871" t="n"/>
      <c r="S183" s="871" t="n"/>
      <c r="T183" s="871" t="n"/>
      <c r="U183" s="871" t="n"/>
      <c r="V183" s="871" t="n"/>
      <c r="W183" s="871" t="n"/>
      <c r="X183" s="871" t="n"/>
      <c r="Y183" s="871" t="n"/>
      <c r="Z183" s="871" t="n"/>
      <c r="AA183" s="871" t="n"/>
    </row>
    <row r="184">
      <c r="A184" s="871" t="n"/>
      <c r="B184" s="871" t="n"/>
      <c r="C184" s="871" t="n"/>
      <c r="D184" s="871" t="n"/>
      <c r="E184" s="871" t="n"/>
      <c r="F184" s="871" t="n"/>
      <c r="G184" s="871" t="n"/>
      <c r="H184" s="871" t="n"/>
      <c r="I184" s="871" t="n"/>
      <c r="J184" s="871" t="n"/>
      <c r="K184" s="871" t="n"/>
      <c r="L184" s="871" t="n"/>
      <c r="M184" s="871" t="n"/>
      <c r="N184" s="871" t="n"/>
      <c r="O184" s="871" t="n"/>
      <c r="P184" s="871" t="n"/>
      <c r="Q184" s="871" t="n"/>
      <c r="R184" s="871" t="n"/>
      <c r="S184" s="871" t="n"/>
      <c r="T184" s="871" t="n"/>
      <c r="U184" s="871" t="n"/>
      <c r="V184" s="871" t="n"/>
      <c r="W184" s="871" t="n"/>
      <c r="X184" s="871" t="n"/>
      <c r="Y184" s="871" t="n"/>
      <c r="Z184" s="871" t="n"/>
      <c r="AA184" s="871" t="n"/>
    </row>
    <row r="185">
      <c r="A185" s="871" t="n"/>
      <c r="B185" s="871" t="n"/>
      <c r="C185" s="871" t="n"/>
      <c r="D185" s="871" t="n"/>
      <c r="E185" s="871" t="n"/>
      <c r="F185" s="871" t="n"/>
      <c r="G185" s="871" t="n"/>
      <c r="H185" s="871" t="n"/>
      <c r="I185" s="871" t="n"/>
      <c r="J185" s="871" t="n"/>
      <c r="K185" s="871" t="n"/>
      <c r="L185" s="871" t="n"/>
      <c r="M185" s="871" t="n"/>
      <c r="N185" s="871" t="n"/>
      <c r="O185" s="871" t="n"/>
      <c r="P185" s="871" t="n"/>
      <c r="Q185" s="871" t="n"/>
      <c r="R185" s="871" t="n"/>
      <c r="S185" s="871" t="n"/>
      <c r="T185" s="871" t="n"/>
      <c r="U185" s="871" t="n"/>
      <c r="V185" s="871" t="n"/>
      <c r="W185" s="871" t="n"/>
      <c r="X185" s="871" t="n"/>
      <c r="Y185" s="871" t="n"/>
      <c r="Z185" s="871" t="n"/>
      <c r="AA185" s="871" t="n"/>
    </row>
    <row r="186">
      <c r="A186" s="871" t="n"/>
      <c r="B186" s="871" t="n"/>
      <c r="C186" s="871" t="n"/>
      <c r="D186" s="871" t="n"/>
      <c r="E186" s="871" t="n"/>
      <c r="F186" s="871" t="n"/>
      <c r="G186" s="871" t="n"/>
      <c r="H186" s="871" t="n"/>
      <c r="I186" s="871" t="n"/>
      <c r="J186" s="871" t="n"/>
      <c r="K186" s="871" t="n"/>
      <c r="L186" s="871" t="n"/>
      <c r="M186" s="871" t="n"/>
      <c r="N186" s="871" t="n"/>
      <c r="O186" s="871" t="n"/>
      <c r="P186" s="871" t="n"/>
      <c r="Q186" s="871" t="n"/>
      <c r="R186" s="871" t="n"/>
      <c r="S186" s="871" t="n"/>
      <c r="T186" s="871" t="n"/>
      <c r="U186" s="871" t="n"/>
      <c r="V186" s="871" t="n"/>
      <c r="W186" s="871" t="n"/>
      <c r="X186" s="871" t="n"/>
      <c r="Y186" s="871" t="n"/>
      <c r="Z186" s="871" t="n"/>
      <c r="AA186" s="871" t="n"/>
    </row>
    <row r="187">
      <c r="A187" s="871" t="n"/>
      <c r="B187" s="871" t="n"/>
      <c r="C187" s="871" t="n"/>
      <c r="D187" s="871" t="n"/>
      <c r="E187" s="871" t="n"/>
      <c r="F187" s="871" t="n"/>
      <c r="G187" s="871" t="n"/>
      <c r="H187" s="871" t="n"/>
      <c r="I187" s="871" t="n"/>
      <c r="J187" s="871" t="n"/>
      <c r="K187" s="871" t="n"/>
      <c r="L187" s="871" t="n"/>
      <c r="M187" s="871" t="n"/>
      <c r="N187" s="871" t="n"/>
      <c r="O187" s="871" t="n"/>
      <c r="P187" s="871" t="n"/>
      <c r="Q187" s="871" t="n"/>
      <c r="R187" s="871" t="n"/>
      <c r="S187" s="871" t="n"/>
      <c r="T187" s="871" t="n"/>
      <c r="U187" s="871" t="n"/>
      <c r="V187" s="871" t="n"/>
      <c r="W187" s="871" t="n"/>
      <c r="X187" s="871" t="n"/>
      <c r="Y187" s="871" t="n"/>
      <c r="Z187" s="871" t="n"/>
      <c r="AA187" s="871" t="n"/>
    </row>
    <row r="188">
      <c r="A188" s="871" t="n"/>
      <c r="B188" s="871" t="n"/>
      <c r="C188" s="871" t="n"/>
      <c r="D188" s="871" t="n"/>
      <c r="E188" s="871" t="n"/>
      <c r="F188" s="871" t="n"/>
      <c r="G188" s="871" t="n"/>
      <c r="H188" s="871" t="n"/>
      <c r="I188" s="871" t="n"/>
      <c r="J188" s="871" t="n"/>
      <c r="K188" s="871" t="n"/>
      <c r="L188" s="871" t="n"/>
      <c r="M188" s="871" t="n"/>
      <c r="N188" s="871" t="n"/>
      <c r="O188" s="871" t="n"/>
      <c r="P188" s="871" t="n"/>
      <c r="Q188" s="871" t="n"/>
      <c r="R188" s="871" t="n"/>
      <c r="S188" s="871" t="n"/>
      <c r="T188" s="871" t="n"/>
      <c r="U188" s="871" t="n"/>
      <c r="V188" s="871" t="n"/>
      <c r="W188" s="871" t="n"/>
      <c r="X188" s="871" t="n"/>
      <c r="Y188" s="871" t="n"/>
      <c r="Z188" s="871" t="n"/>
      <c r="AA188" s="871" t="n"/>
    </row>
    <row r="189">
      <c r="A189" s="871" t="n"/>
      <c r="B189" s="871" t="n"/>
      <c r="C189" s="871" t="n"/>
      <c r="D189" s="871" t="n"/>
      <c r="E189" s="871" t="n"/>
      <c r="F189" s="871" t="n"/>
      <c r="G189" s="871" t="n"/>
      <c r="H189" s="871" t="n"/>
      <c r="I189" s="871" t="n"/>
      <c r="J189" s="871" t="n"/>
      <c r="K189" s="871" t="n"/>
      <c r="L189" s="871" t="n"/>
      <c r="M189" s="871" t="n"/>
      <c r="N189" s="871" t="n"/>
      <c r="O189" s="871" t="n"/>
      <c r="P189" s="871" t="n"/>
      <c r="Q189" s="871" t="n"/>
      <c r="R189" s="871" t="n"/>
      <c r="S189" s="871" t="n"/>
      <c r="T189" s="871" t="n"/>
      <c r="U189" s="871" t="n"/>
      <c r="V189" s="871" t="n"/>
      <c r="W189" s="871" t="n"/>
      <c r="X189" s="871" t="n"/>
      <c r="Y189" s="871" t="n"/>
      <c r="Z189" s="871" t="n"/>
      <c r="AA189" s="871" t="n"/>
    </row>
    <row r="190">
      <c r="A190" s="871" t="n"/>
      <c r="B190" s="871" t="n"/>
      <c r="C190" s="871" t="n"/>
      <c r="D190" s="871" t="n"/>
      <c r="E190" s="871" t="n"/>
      <c r="F190" s="871" t="n"/>
      <c r="G190" s="871" t="n"/>
      <c r="H190" s="871" t="n"/>
      <c r="I190" s="871" t="n"/>
      <c r="J190" s="871" t="n"/>
      <c r="K190" s="871" t="n"/>
      <c r="L190" s="871" t="n"/>
      <c r="M190" s="871" t="n"/>
      <c r="N190" s="871" t="n"/>
      <c r="O190" s="871" t="n"/>
      <c r="P190" s="871" t="n"/>
      <c r="Q190" s="871" t="n"/>
      <c r="R190" s="871" t="n"/>
      <c r="S190" s="871" t="n"/>
      <c r="T190" s="871" t="n"/>
      <c r="U190" s="871" t="n"/>
      <c r="V190" s="871" t="n"/>
      <c r="W190" s="871" t="n"/>
      <c r="X190" s="871" t="n"/>
      <c r="Y190" s="871" t="n"/>
      <c r="Z190" s="871" t="n"/>
      <c r="AA190" s="871" t="n"/>
    </row>
    <row r="191">
      <c r="A191" s="871" t="n"/>
      <c r="B191" s="871" t="n"/>
      <c r="C191" s="871" t="n"/>
      <c r="D191" s="871" t="n"/>
      <c r="E191" s="871" t="n"/>
      <c r="F191" s="871" t="n"/>
      <c r="G191" s="871" t="n"/>
      <c r="H191" s="871" t="n"/>
      <c r="I191" s="871" t="n"/>
      <c r="J191" s="871" t="n"/>
      <c r="K191" s="871" t="n"/>
      <c r="L191" s="871" t="n"/>
      <c r="M191" s="871" t="n"/>
      <c r="N191" s="871" t="n"/>
      <c r="O191" s="871" t="n"/>
      <c r="P191" s="871" t="n"/>
      <c r="Q191" s="871" t="n"/>
      <c r="R191" s="871" t="n"/>
      <c r="S191" s="871" t="n"/>
      <c r="T191" s="871" t="n"/>
      <c r="U191" s="871" t="n"/>
      <c r="V191" s="871" t="n"/>
      <c r="W191" s="871" t="n"/>
      <c r="X191" s="871" t="n"/>
      <c r="Y191" s="871" t="n"/>
      <c r="Z191" s="871" t="n"/>
      <c r="AA191" s="871" t="n"/>
    </row>
    <row r="192">
      <c r="A192" s="871" t="n"/>
      <c r="B192" s="871" t="n"/>
      <c r="C192" s="871" t="n"/>
      <c r="D192" s="871" t="n"/>
      <c r="E192" s="871" t="n"/>
      <c r="F192" s="871" t="n"/>
      <c r="G192" s="871" t="n"/>
      <c r="H192" s="871" t="n"/>
      <c r="I192" s="871" t="n"/>
      <c r="J192" s="871" t="n"/>
      <c r="K192" s="871" t="n"/>
      <c r="L192" s="871" t="n"/>
      <c r="M192" s="871" t="n"/>
      <c r="N192" s="871" t="n"/>
      <c r="O192" s="871" t="n"/>
      <c r="P192" s="871" t="n"/>
      <c r="Q192" s="871" t="n"/>
      <c r="R192" s="871" t="n"/>
      <c r="S192" s="871" t="n"/>
      <c r="T192" s="871" t="n"/>
      <c r="U192" s="871" t="n"/>
      <c r="V192" s="871" t="n"/>
      <c r="W192" s="871" t="n"/>
      <c r="X192" s="871" t="n"/>
      <c r="Y192" s="871" t="n"/>
      <c r="Z192" s="871" t="n"/>
      <c r="AA192" s="871" t="n"/>
    </row>
    <row r="193">
      <c r="A193" s="871" t="n"/>
      <c r="B193" s="871" t="n"/>
      <c r="C193" s="871" t="n"/>
      <c r="D193" s="871" t="n"/>
      <c r="E193" s="871" t="n"/>
      <c r="F193" s="871" t="n"/>
      <c r="G193" s="871" t="n"/>
      <c r="H193" s="871" t="n"/>
      <c r="I193" s="871" t="n"/>
      <c r="J193" s="871" t="n"/>
      <c r="K193" s="871" t="n"/>
      <c r="L193" s="871" t="n"/>
      <c r="M193" s="871" t="n"/>
      <c r="N193" s="871" t="n"/>
      <c r="O193" s="871" t="n"/>
      <c r="P193" s="871" t="n"/>
      <c r="Q193" s="871" t="n"/>
      <c r="R193" s="871" t="n"/>
      <c r="S193" s="871" t="n"/>
      <c r="T193" s="871" t="n"/>
      <c r="U193" s="871" t="n"/>
      <c r="V193" s="871" t="n"/>
      <c r="W193" s="871" t="n"/>
      <c r="X193" s="871" t="n"/>
      <c r="Y193" s="871" t="n"/>
      <c r="Z193" s="871" t="n"/>
      <c r="AA193" s="871" t="n"/>
    </row>
    <row r="194">
      <c r="A194" s="871" t="n"/>
      <c r="B194" s="871" t="n"/>
      <c r="C194" s="871" t="n"/>
      <c r="D194" s="871" t="n"/>
      <c r="E194" s="871" t="n"/>
      <c r="F194" s="871" t="n"/>
      <c r="G194" s="871" t="n"/>
      <c r="H194" s="871" t="n"/>
      <c r="I194" s="871" t="n"/>
      <c r="J194" s="871" t="n"/>
      <c r="K194" s="871" t="n"/>
      <c r="L194" s="871" t="n"/>
      <c r="M194" s="871" t="n"/>
      <c r="N194" s="871" t="n"/>
      <c r="O194" s="871" t="n"/>
      <c r="P194" s="871" t="n"/>
      <c r="Q194" s="871" t="n"/>
      <c r="R194" s="871" t="n"/>
      <c r="S194" s="871" t="n"/>
      <c r="T194" s="871" t="n"/>
      <c r="U194" s="871" t="n"/>
      <c r="V194" s="871" t="n"/>
      <c r="W194" s="871" t="n"/>
      <c r="X194" s="871" t="n"/>
      <c r="Y194" s="871" t="n"/>
      <c r="Z194" s="871" t="n"/>
      <c r="AA194" s="871" t="n"/>
    </row>
    <row r="195">
      <c r="A195" s="871" t="n"/>
      <c r="B195" s="871" t="n"/>
      <c r="C195" s="871" t="n"/>
      <c r="D195" s="871" t="n"/>
      <c r="E195" s="871" t="n"/>
      <c r="F195" s="871" t="n"/>
      <c r="G195" s="871" t="n"/>
      <c r="H195" s="871" t="n"/>
      <c r="I195" s="871" t="n"/>
      <c r="J195" s="871" t="n"/>
      <c r="K195" s="871" t="n"/>
      <c r="L195" s="871" t="n"/>
      <c r="M195" s="871" t="n"/>
      <c r="N195" s="871" t="n"/>
      <c r="O195" s="871" t="n"/>
      <c r="P195" s="871" t="n"/>
      <c r="Q195" s="871" t="n"/>
      <c r="R195" s="871" t="n"/>
      <c r="S195" s="871" t="n"/>
      <c r="T195" s="871" t="n"/>
      <c r="U195" s="871" t="n"/>
      <c r="V195" s="871" t="n"/>
      <c r="W195" s="871" t="n"/>
      <c r="X195" s="871" t="n"/>
      <c r="Y195" s="871" t="n"/>
      <c r="Z195" s="871" t="n"/>
      <c r="AA195" s="871" t="n"/>
    </row>
    <row r="196">
      <c r="A196" s="871" t="n"/>
      <c r="B196" s="871" t="n"/>
      <c r="C196" s="871" t="n"/>
      <c r="D196" s="871" t="n"/>
      <c r="E196" s="871" t="n"/>
      <c r="F196" s="871" t="n"/>
      <c r="G196" s="871" t="n"/>
      <c r="H196" s="871" t="n"/>
      <c r="I196" s="871" t="n"/>
      <c r="J196" s="871" t="n"/>
      <c r="K196" s="871" t="n"/>
      <c r="L196" s="871" t="n"/>
      <c r="M196" s="871" t="n"/>
      <c r="N196" s="871" t="n"/>
      <c r="O196" s="871" t="n"/>
      <c r="P196" s="871" t="n"/>
      <c r="Q196" s="871" t="n"/>
      <c r="R196" s="871" t="n"/>
      <c r="S196" s="871" t="n"/>
      <c r="T196" s="871" t="n"/>
      <c r="U196" s="871" t="n"/>
      <c r="V196" s="871" t="n"/>
      <c r="W196" s="871" t="n"/>
      <c r="X196" s="871" t="n"/>
      <c r="Y196" s="871" t="n"/>
      <c r="Z196" s="871" t="n"/>
      <c r="AA196" s="871" t="n"/>
    </row>
    <row r="197">
      <c r="A197" s="871" t="n"/>
      <c r="B197" s="871" t="n"/>
      <c r="C197" s="871" t="n"/>
      <c r="D197" s="871" t="n"/>
      <c r="E197" s="871" t="n"/>
      <c r="F197" s="871" t="n"/>
      <c r="G197" s="871" t="n"/>
      <c r="H197" s="871" t="n"/>
      <c r="I197" s="871" t="n"/>
      <c r="J197" s="871" t="n"/>
      <c r="K197" s="871" t="n"/>
      <c r="L197" s="871" t="n"/>
      <c r="M197" s="871" t="n"/>
      <c r="N197" s="871" t="n"/>
      <c r="O197" s="871" t="n"/>
      <c r="P197" s="871" t="n"/>
      <c r="Q197" s="871" t="n"/>
      <c r="R197" s="871" t="n"/>
      <c r="S197" s="871" t="n"/>
      <c r="T197" s="871" t="n"/>
      <c r="U197" s="871" t="n"/>
      <c r="V197" s="871" t="n"/>
      <c r="W197" s="871" t="n"/>
      <c r="X197" s="871" t="n"/>
      <c r="Y197" s="871" t="n"/>
      <c r="Z197" s="871" t="n"/>
      <c r="AA197" s="871" t="n"/>
    </row>
    <row r="198">
      <c r="A198" s="871" t="n"/>
      <c r="B198" s="871" t="n"/>
      <c r="C198" s="871" t="n"/>
      <c r="D198" s="871" t="n"/>
      <c r="E198" s="871" t="n"/>
      <c r="F198" s="871" t="n"/>
      <c r="G198" s="871" t="n"/>
      <c r="H198" s="871" t="n"/>
      <c r="I198" s="871" t="n"/>
      <c r="J198" s="871" t="n"/>
      <c r="K198" s="871" t="n"/>
      <c r="L198" s="871" t="n"/>
      <c r="M198" s="871" t="n"/>
      <c r="N198" s="871" t="n"/>
      <c r="O198" s="871" t="n"/>
      <c r="P198" s="871" t="n"/>
      <c r="Q198" s="871" t="n"/>
      <c r="R198" s="871" t="n"/>
      <c r="S198" s="871" t="n"/>
      <c r="T198" s="871" t="n"/>
      <c r="U198" s="871" t="n"/>
      <c r="V198" s="871" t="n"/>
      <c r="W198" s="871" t="n"/>
      <c r="X198" s="871" t="n"/>
      <c r="Y198" s="871" t="n"/>
      <c r="Z198" s="871" t="n"/>
      <c r="AA198" s="871" t="n"/>
    </row>
    <row r="199">
      <c r="A199" s="871" t="n"/>
      <c r="B199" s="871" t="n"/>
      <c r="C199" s="871" t="n"/>
      <c r="D199" s="871" t="n"/>
      <c r="E199" s="871" t="n"/>
      <c r="F199" s="871" t="n"/>
      <c r="G199" s="871" t="n"/>
      <c r="H199" s="871" t="n"/>
      <c r="I199" s="871" t="n"/>
      <c r="J199" s="871" t="n"/>
      <c r="K199" s="871" t="n"/>
      <c r="L199" s="871" t="n"/>
      <c r="M199" s="871" t="n"/>
      <c r="N199" s="871" t="n"/>
      <c r="O199" s="871" t="n"/>
      <c r="P199" s="871" t="n"/>
      <c r="Q199" s="871" t="n"/>
      <c r="R199" s="871" t="n"/>
      <c r="S199" s="871" t="n"/>
      <c r="T199" s="871" t="n"/>
      <c r="U199" s="871" t="n"/>
      <c r="V199" s="871" t="n"/>
      <c r="W199" s="871" t="n"/>
      <c r="X199" s="871" t="n"/>
      <c r="Y199" s="871" t="n"/>
      <c r="Z199" s="871" t="n"/>
      <c r="AA199" s="871" t="n"/>
    </row>
    <row r="200">
      <c r="A200" s="871" t="n"/>
      <c r="B200" s="871" t="n"/>
      <c r="C200" s="871" t="n"/>
      <c r="D200" s="871" t="n"/>
      <c r="E200" s="871" t="n"/>
      <c r="F200" s="871" t="n"/>
      <c r="G200" s="871" t="n"/>
      <c r="H200" s="871" t="n"/>
      <c r="I200" s="871" t="n"/>
      <c r="J200" s="871" t="n"/>
      <c r="K200" s="871" t="n"/>
      <c r="L200" s="871" t="n"/>
      <c r="M200" s="871" t="n"/>
      <c r="N200" s="871" t="n"/>
      <c r="O200" s="871" t="n"/>
      <c r="P200" s="871" t="n"/>
      <c r="Q200" s="871" t="n"/>
      <c r="R200" s="871" t="n"/>
      <c r="S200" s="871" t="n"/>
      <c r="T200" s="871" t="n"/>
      <c r="U200" s="871" t="n"/>
      <c r="V200" s="871" t="n"/>
      <c r="W200" s="871" t="n"/>
      <c r="X200" s="871" t="n"/>
      <c r="Y200" s="871" t="n"/>
      <c r="Z200" s="871" t="n"/>
      <c r="AA200" s="871" t="n"/>
    </row>
    <row r="201">
      <c r="A201" s="871" t="n"/>
      <c r="B201" s="871" t="n"/>
      <c r="C201" s="871" t="n"/>
      <c r="D201" s="871" t="n"/>
      <c r="E201" s="871" t="n"/>
      <c r="F201" s="871" t="n"/>
      <c r="G201" s="871" t="n"/>
      <c r="H201" s="871" t="n"/>
      <c r="I201" s="871" t="n"/>
      <c r="J201" s="871" t="n"/>
      <c r="K201" s="871" t="n"/>
      <c r="L201" s="871" t="n"/>
      <c r="M201" s="871" t="n"/>
      <c r="N201" s="871" t="n"/>
      <c r="O201" s="871" t="n"/>
      <c r="P201" s="871" t="n"/>
      <c r="Q201" s="871" t="n"/>
      <c r="R201" s="871" t="n"/>
      <c r="S201" s="871" t="n"/>
      <c r="T201" s="871" t="n"/>
      <c r="U201" s="871" t="n"/>
      <c r="V201" s="871" t="n"/>
      <c r="W201" s="871" t="n"/>
      <c r="X201" s="871" t="n"/>
      <c r="Y201" s="871" t="n"/>
      <c r="Z201" s="871" t="n"/>
      <c r="AA201" s="871" t="n"/>
    </row>
    <row r="202">
      <c r="A202" s="871" t="n"/>
      <c r="B202" s="871" t="n"/>
      <c r="C202" s="871" t="n"/>
      <c r="D202" s="871" t="n"/>
      <c r="E202" s="871" t="n"/>
      <c r="F202" s="871" t="n"/>
      <c r="G202" s="871" t="n"/>
      <c r="H202" s="871" t="n"/>
      <c r="I202" s="871" t="n"/>
      <c r="J202" s="871" t="n"/>
      <c r="K202" s="871" t="n"/>
      <c r="L202" s="871" t="n"/>
      <c r="M202" s="871" t="n"/>
      <c r="N202" s="871" t="n"/>
      <c r="O202" s="871" t="n"/>
      <c r="P202" s="871" t="n"/>
      <c r="Q202" s="871" t="n"/>
      <c r="R202" s="871" t="n"/>
      <c r="S202" s="871" t="n"/>
      <c r="T202" s="871" t="n"/>
      <c r="U202" s="871" t="n"/>
      <c r="V202" s="871" t="n"/>
      <c r="W202" s="871" t="n"/>
      <c r="X202" s="871" t="n"/>
      <c r="Y202" s="871" t="n"/>
      <c r="Z202" s="871" t="n"/>
      <c r="AA202" s="871" t="n"/>
    </row>
    <row r="203">
      <c r="A203" s="871" t="n"/>
      <c r="B203" s="871" t="n"/>
      <c r="C203" s="871" t="n"/>
      <c r="D203" s="871" t="n"/>
      <c r="E203" s="871" t="n"/>
      <c r="F203" s="871" t="n"/>
      <c r="G203" s="871" t="n"/>
      <c r="H203" s="871" t="n"/>
      <c r="I203" s="871" t="n"/>
      <c r="J203" s="871" t="n"/>
      <c r="K203" s="871" t="n"/>
      <c r="L203" s="871" t="n"/>
      <c r="M203" s="871" t="n"/>
      <c r="N203" s="871" t="n"/>
      <c r="O203" s="871" t="n"/>
      <c r="P203" s="871" t="n"/>
      <c r="Q203" s="871" t="n"/>
      <c r="R203" s="871" t="n"/>
      <c r="S203" s="871" t="n"/>
      <c r="T203" s="871" t="n"/>
      <c r="U203" s="871" t="n"/>
      <c r="V203" s="871" t="n"/>
      <c r="W203" s="871" t="n"/>
      <c r="X203" s="871" t="n"/>
      <c r="Y203" s="871" t="n"/>
      <c r="Z203" s="871" t="n"/>
      <c r="AA203" s="871" t="n"/>
    </row>
    <row r="204">
      <c r="A204" s="871" t="n"/>
      <c r="B204" s="871" t="n"/>
      <c r="C204" s="871" t="n"/>
      <c r="D204" s="871" t="n"/>
      <c r="E204" s="871" t="n"/>
      <c r="F204" s="871" t="n"/>
      <c r="G204" s="871" t="n"/>
      <c r="H204" s="871" t="n"/>
      <c r="I204" s="871" t="n"/>
      <c r="J204" s="871" t="n"/>
      <c r="K204" s="871" t="n"/>
      <c r="L204" s="871" t="n"/>
      <c r="M204" s="871" t="n"/>
      <c r="N204" s="871" t="n"/>
      <c r="O204" s="871" t="n"/>
      <c r="P204" s="871" t="n"/>
      <c r="Q204" s="871" t="n"/>
      <c r="R204" s="871" t="n"/>
      <c r="S204" s="871" t="n"/>
      <c r="T204" s="871" t="n"/>
      <c r="U204" s="871" t="n"/>
      <c r="V204" s="871" t="n"/>
      <c r="W204" s="871" t="n"/>
      <c r="X204" s="871" t="n"/>
      <c r="Y204" s="871" t="n"/>
      <c r="Z204" s="871" t="n"/>
      <c r="AA204" s="871" t="n"/>
    </row>
    <row r="205">
      <c r="A205" s="871" t="n"/>
      <c r="B205" s="871" t="n"/>
      <c r="C205" s="871" t="n"/>
      <c r="D205" s="871" t="n"/>
      <c r="E205" s="871" t="n"/>
      <c r="F205" s="871" t="n"/>
      <c r="G205" s="871" t="n"/>
      <c r="H205" s="871" t="n"/>
      <c r="I205" s="871" t="n"/>
      <c r="J205" s="871" t="n"/>
      <c r="K205" s="871" t="n"/>
      <c r="L205" s="871" t="n"/>
      <c r="M205" s="871" t="n"/>
      <c r="N205" s="871" t="n"/>
      <c r="O205" s="871" t="n"/>
      <c r="P205" s="871" t="n"/>
      <c r="Q205" s="871" t="n"/>
      <c r="R205" s="871" t="n"/>
      <c r="S205" s="871" t="n"/>
      <c r="T205" s="871" t="n"/>
      <c r="U205" s="871" t="n"/>
      <c r="V205" s="871" t="n"/>
      <c r="W205" s="871" t="n"/>
      <c r="X205" s="871" t="n"/>
      <c r="Y205" s="871" t="n"/>
      <c r="Z205" s="871" t="n"/>
      <c r="AA205" s="871" t="n"/>
    </row>
    <row r="206">
      <c r="A206" s="871" t="n"/>
      <c r="B206" s="871" t="n"/>
      <c r="C206" s="871" t="n"/>
      <c r="D206" s="871" t="n"/>
      <c r="E206" s="871" t="n"/>
      <c r="F206" s="871" t="n"/>
      <c r="G206" s="871" t="n"/>
      <c r="H206" s="871" t="n"/>
      <c r="I206" s="871" t="n"/>
      <c r="J206" s="871" t="n"/>
      <c r="K206" s="871" t="n"/>
      <c r="L206" s="871" t="n"/>
      <c r="M206" s="871" t="n"/>
      <c r="N206" s="871" t="n"/>
      <c r="O206" s="871" t="n"/>
      <c r="P206" s="871" t="n"/>
      <c r="Q206" s="871" t="n"/>
      <c r="R206" s="871" t="n"/>
      <c r="S206" s="871" t="n"/>
      <c r="T206" s="871" t="n"/>
      <c r="U206" s="871" t="n"/>
      <c r="V206" s="871" t="n"/>
      <c r="W206" s="871" t="n"/>
      <c r="X206" s="871" t="n"/>
      <c r="Y206" s="871" t="n"/>
      <c r="Z206" s="871" t="n"/>
      <c r="AA206" s="871" t="n"/>
    </row>
    <row r="207">
      <c r="A207" s="871" t="n"/>
      <c r="B207" s="871" t="n"/>
      <c r="C207" s="871" t="n"/>
      <c r="D207" s="871" t="n"/>
      <c r="E207" s="871" t="n"/>
      <c r="F207" s="871" t="n"/>
      <c r="G207" s="871" t="n"/>
      <c r="H207" s="871" t="n"/>
      <c r="I207" s="871" t="n"/>
      <c r="J207" s="871" t="n"/>
      <c r="K207" s="871" t="n"/>
      <c r="L207" s="871" t="n"/>
      <c r="M207" s="871" t="n"/>
      <c r="N207" s="871" t="n"/>
      <c r="O207" s="871" t="n"/>
      <c r="P207" s="871" t="n"/>
      <c r="Q207" s="871" t="n"/>
      <c r="R207" s="871" t="n"/>
      <c r="S207" s="871" t="n"/>
      <c r="T207" s="871" t="n"/>
      <c r="U207" s="871" t="n"/>
      <c r="V207" s="871" t="n"/>
      <c r="W207" s="871" t="n"/>
      <c r="X207" s="871" t="n"/>
      <c r="Y207" s="871" t="n"/>
      <c r="Z207" s="871" t="n"/>
      <c r="AA207" s="871" t="n"/>
    </row>
    <row r="208">
      <c r="A208" s="871" t="n"/>
      <c r="B208" s="871" t="n"/>
      <c r="C208" s="871" t="n"/>
      <c r="D208" s="871" t="n"/>
      <c r="E208" s="871" t="n"/>
      <c r="F208" s="871" t="n"/>
      <c r="G208" s="871" t="n"/>
      <c r="H208" s="871" t="n"/>
      <c r="I208" s="871" t="n"/>
      <c r="J208" s="871" t="n"/>
      <c r="K208" s="871" t="n"/>
      <c r="L208" s="871" t="n"/>
      <c r="M208" s="871" t="n"/>
      <c r="N208" s="871" t="n"/>
      <c r="O208" s="871" t="n"/>
      <c r="P208" s="871" t="n"/>
      <c r="Q208" s="871" t="n"/>
      <c r="R208" s="871" t="n"/>
      <c r="S208" s="871" t="n"/>
      <c r="T208" s="871" t="n"/>
      <c r="U208" s="871" t="n"/>
      <c r="V208" s="871" t="n"/>
      <c r="W208" s="871" t="n"/>
      <c r="X208" s="871" t="n"/>
      <c r="Y208" s="871" t="n"/>
      <c r="Z208" s="871" t="n"/>
      <c r="AA208" s="871" t="n"/>
    </row>
    <row r="209">
      <c r="A209" s="871" t="n"/>
      <c r="B209" s="871" t="n"/>
      <c r="C209" s="871" t="n"/>
      <c r="D209" s="871" t="n"/>
      <c r="E209" s="871" t="n"/>
      <c r="F209" s="871" t="n"/>
      <c r="G209" s="871" t="n"/>
      <c r="H209" s="871" t="n"/>
      <c r="I209" s="871" t="n"/>
      <c r="J209" s="871" t="n"/>
      <c r="K209" s="871" t="n"/>
      <c r="L209" s="871" t="n"/>
      <c r="M209" s="871" t="n"/>
      <c r="N209" s="871" t="n"/>
      <c r="O209" s="871" t="n"/>
      <c r="P209" s="871" t="n"/>
      <c r="Q209" s="871" t="n"/>
      <c r="R209" s="871" t="n"/>
      <c r="S209" s="871" t="n"/>
      <c r="T209" s="871" t="n"/>
      <c r="U209" s="871" t="n"/>
      <c r="V209" s="871" t="n"/>
      <c r="W209" s="871" t="n"/>
      <c r="X209" s="871" t="n"/>
      <c r="Y209" s="871" t="n"/>
      <c r="Z209" s="871" t="n"/>
      <c r="AA209" s="871" t="n"/>
    </row>
    <row r="210">
      <c r="A210" s="871" t="n"/>
      <c r="B210" s="871" t="n"/>
      <c r="C210" s="871" t="n"/>
      <c r="D210" s="871" t="n"/>
      <c r="E210" s="871" t="n"/>
      <c r="F210" s="871" t="n"/>
      <c r="G210" s="871" t="n"/>
      <c r="H210" s="871" t="n"/>
      <c r="I210" s="871" t="n"/>
      <c r="J210" s="871" t="n"/>
      <c r="K210" s="871" t="n"/>
      <c r="L210" s="871" t="n"/>
      <c r="M210" s="871" t="n"/>
      <c r="N210" s="871" t="n"/>
      <c r="O210" s="871" t="n"/>
      <c r="P210" s="871" t="n"/>
      <c r="Q210" s="871" t="n"/>
      <c r="R210" s="871" t="n"/>
      <c r="S210" s="871" t="n"/>
      <c r="T210" s="871" t="n"/>
      <c r="U210" s="871" t="n"/>
      <c r="V210" s="871" t="n"/>
      <c r="W210" s="871" t="n"/>
      <c r="X210" s="871" t="n"/>
      <c r="Y210" s="871" t="n"/>
      <c r="Z210" s="871" t="n"/>
      <c r="AA210" s="871" t="n"/>
    </row>
    <row r="211">
      <c r="A211" s="871" t="n"/>
      <c r="B211" s="871" t="n"/>
      <c r="C211" s="871" t="n"/>
      <c r="D211" s="871" t="n"/>
      <c r="E211" s="871" t="n"/>
      <c r="F211" s="871" t="n"/>
      <c r="G211" s="871" t="n"/>
      <c r="H211" s="871" t="n"/>
      <c r="I211" s="871" t="n"/>
      <c r="J211" s="871" t="n"/>
      <c r="K211" s="871" t="n"/>
      <c r="L211" s="871" t="n"/>
      <c r="M211" s="871" t="n"/>
      <c r="N211" s="871" t="n"/>
      <c r="O211" s="871" t="n"/>
      <c r="P211" s="871" t="n"/>
      <c r="Q211" s="871" t="n"/>
      <c r="R211" s="871" t="n"/>
      <c r="S211" s="871" t="n"/>
      <c r="T211" s="871" t="n"/>
      <c r="U211" s="871" t="n"/>
      <c r="V211" s="871" t="n"/>
      <c r="W211" s="871" t="n"/>
      <c r="X211" s="871" t="n"/>
      <c r="Y211" s="871" t="n"/>
      <c r="Z211" s="871" t="n"/>
      <c r="AA211" s="871" t="n"/>
    </row>
    <row r="212">
      <c r="A212" s="871" t="n"/>
      <c r="B212" s="871" t="n"/>
      <c r="C212" s="871" t="n"/>
      <c r="D212" s="871" t="n"/>
      <c r="E212" s="871" t="n"/>
      <c r="F212" s="871" t="n"/>
      <c r="G212" s="871" t="n"/>
      <c r="H212" s="871" t="n"/>
      <c r="I212" s="871" t="n"/>
      <c r="J212" s="871" t="n"/>
      <c r="K212" s="871" t="n"/>
      <c r="L212" s="871" t="n"/>
      <c r="M212" s="871" t="n"/>
      <c r="N212" s="871" t="n"/>
      <c r="O212" s="871" t="n"/>
      <c r="P212" s="871" t="n"/>
      <c r="Q212" s="871" t="n"/>
      <c r="R212" s="871" t="n"/>
      <c r="S212" s="871" t="n"/>
      <c r="T212" s="871" t="n"/>
      <c r="U212" s="871" t="n"/>
      <c r="V212" s="871" t="n"/>
      <c r="W212" s="871" t="n"/>
      <c r="X212" s="871" t="n"/>
      <c r="Y212" s="871" t="n"/>
      <c r="Z212" s="871" t="n"/>
      <c r="AA212" s="871" t="n"/>
    </row>
    <row r="213">
      <c r="A213" s="871" t="n"/>
      <c r="B213" s="871" t="n"/>
      <c r="C213" s="871" t="n"/>
      <c r="D213" s="871" t="n"/>
      <c r="E213" s="871" t="n"/>
      <c r="F213" s="871" t="n"/>
      <c r="G213" s="871" t="n"/>
      <c r="H213" s="871" t="n"/>
      <c r="I213" s="871" t="n"/>
      <c r="J213" s="871" t="n"/>
      <c r="K213" s="871" t="n"/>
      <c r="L213" s="871" t="n"/>
      <c r="M213" s="871" t="n"/>
      <c r="N213" s="871" t="n"/>
      <c r="O213" s="871" t="n"/>
      <c r="P213" s="871" t="n"/>
      <c r="Q213" s="871" t="n"/>
      <c r="R213" s="871" t="n"/>
      <c r="S213" s="871" t="n"/>
      <c r="T213" s="871" t="n"/>
      <c r="U213" s="871" t="n"/>
      <c r="V213" s="871" t="n"/>
      <c r="W213" s="871" t="n"/>
      <c r="X213" s="871" t="n"/>
      <c r="Y213" s="871" t="n"/>
      <c r="Z213" s="871" t="n"/>
      <c r="AA213" s="871" t="n"/>
    </row>
    <row r="214">
      <c r="A214" s="871" t="n"/>
      <c r="B214" s="871" t="n"/>
      <c r="C214" s="871" t="n"/>
      <c r="D214" s="871" t="n"/>
      <c r="E214" s="871" t="n"/>
      <c r="F214" s="871" t="n"/>
      <c r="G214" s="871" t="n"/>
      <c r="H214" s="871" t="n"/>
      <c r="I214" s="871" t="n"/>
      <c r="J214" s="871" t="n"/>
      <c r="K214" s="871" t="n"/>
      <c r="L214" s="871" t="n"/>
      <c r="M214" s="871" t="n"/>
      <c r="N214" s="871" t="n"/>
      <c r="O214" s="871" t="n"/>
      <c r="P214" s="871" t="n"/>
      <c r="Q214" s="871" t="n"/>
      <c r="R214" s="871" t="n"/>
      <c r="S214" s="871" t="n"/>
      <c r="T214" s="871" t="n"/>
      <c r="U214" s="871" t="n"/>
      <c r="V214" s="871" t="n"/>
      <c r="W214" s="871" t="n"/>
      <c r="X214" s="871" t="n"/>
      <c r="Y214" s="871" t="n"/>
      <c r="Z214" s="871" t="n"/>
      <c r="AA214" s="871" t="n"/>
    </row>
    <row r="215">
      <c r="A215" s="871" t="n"/>
      <c r="B215" s="871" t="n"/>
      <c r="C215" s="871" t="n"/>
      <c r="D215" s="871" t="n"/>
      <c r="E215" s="871" t="n"/>
      <c r="F215" s="871" t="n"/>
      <c r="G215" s="871" t="n"/>
      <c r="H215" s="871" t="n"/>
      <c r="I215" s="871" t="n"/>
      <c r="J215" s="871" t="n"/>
      <c r="K215" s="871" t="n"/>
      <c r="L215" s="871" t="n"/>
      <c r="M215" s="871" t="n"/>
      <c r="N215" s="871" t="n"/>
      <c r="O215" s="871" t="n"/>
      <c r="P215" s="871" t="n"/>
      <c r="Q215" s="871" t="n"/>
      <c r="R215" s="871" t="n"/>
      <c r="S215" s="871" t="n"/>
      <c r="T215" s="871" t="n"/>
      <c r="U215" s="871" t="n"/>
      <c r="V215" s="871" t="n"/>
      <c r="W215" s="871" t="n"/>
      <c r="X215" s="871" t="n"/>
      <c r="Y215" s="871" t="n"/>
      <c r="Z215" s="871" t="n"/>
      <c r="AA215" s="871" t="n"/>
    </row>
    <row r="216">
      <c r="A216" s="871" t="n"/>
      <c r="B216" s="871" t="n"/>
      <c r="C216" s="871" t="n"/>
      <c r="D216" s="871" t="n"/>
      <c r="E216" s="871" t="n"/>
      <c r="F216" s="871" t="n"/>
      <c r="G216" s="871" t="n"/>
      <c r="H216" s="871" t="n"/>
      <c r="I216" s="871" t="n"/>
      <c r="J216" s="871" t="n"/>
      <c r="K216" s="871" t="n"/>
      <c r="L216" s="871" t="n"/>
      <c r="M216" s="871" t="n"/>
      <c r="N216" s="871" t="n"/>
      <c r="O216" s="871" t="n"/>
      <c r="P216" s="871" t="n"/>
      <c r="Q216" s="871" t="n"/>
      <c r="R216" s="871" t="n"/>
      <c r="S216" s="871" t="n"/>
      <c r="T216" s="871" t="n"/>
      <c r="U216" s="871" t="n"/>
      <c r="V216" s="871" t="n"/>
      <c r="W216" s="871" t="n"/>
      <c r="X216" s="871" t="n"/>
      <c r="Y216" s="871" t="n"/>
      <c r="Z216" s="871" t="n"/>
      <c r="AA216" s="871" t="n"/>
    </row>
    <row r="217">
      <c r="A217" s="871" t="n"/>
      <c r="B217" s="871" t="n"/>
      <c r="C217" s="871" t="n"/>
      <c r="D217" s="871" t="n"/>
      <c r="E217" s="871" t="n"/>
      <c r="F217" s="871" t="n"/>
      <c r="G217" s="871" t="n"/>
      <c r="H217" s="871" t="n"/>
      <c r="I217" s="871" t="n"/>
      <c r="J217" s="871" t="n"/>
      <c r="K217" s="871" t="n"/>
      <c r="L217" s="871" t="n"/>
      <c r="M217" s="871" t="n"/>
      <c r="N217" s="871" t="n"/>
      <c r="O217" s="871" t="n"/>
      <c r="P217" s="871" t="n"/>
      <c r="Q217" s="871" t="n"/>
      <c r="R217" s="871" t="n"/>
      <c r="S217" s="871" t="n"/>
      <c r="T217" s="871" t="n"/>
      <c r="U217" s="871" t="n"/>
      <c r="V217" s="871" t="n"/>
      <c r="W217" s="871" t="n"/>
      <c r="X217" s="871" t="n"/>
      <c r="Y217" s="871" t="n"/>
      <c r="Z217" s="871" t="n"/>
      <c r="AA217" s="871" t="n"/>
    </row>
    <row r="218">
      <c r="A218" s="871" t="n"/>
      <c r="B218" s="871" t="n"/>
      <c r="C218" s="871" t="n"/>
      <c r="D218" s="871" t="n"/>
      <c r="E218" s="871" t="n"/>
      <c r="F218" s="871" t="n"/>
      <c r="G218" s="871" t="n"/>
      <c r="H218" s="871" t="n"/>
      <c r="I218" s="871" t="n"/>
      <c r="J218" s="871" t="n"/>
      <c r="K218" s="871" t="n"/>
      <c r="L218" s="871" t="n"/>
      <c r="M218" s="871" t="n"/>
      <c r="N218" s="871" t="n"/>
      <c r="O218" s="871" t="n"/>
      <c r="P218" s="871" t="n"/>
      <c r="Q218" s="871" t="n"/>
      <c r="R218" s="871" t="n"/>
      <c r="S218" s="871" t="n"/>
      <c r="T218" s="871" t="n"/>
      <c r="U218" s="871" t="n"/>
      <c r="V218" s="871" t="n"/>
      <c r="W218" s="871" t="n"/>
      <c r="X218" s="871" t="n"/>
      <c r="Y218" s="871" t="n"/>
      <c r="Z218" s="871" t="n"/>
      <c r="AA218" s="871" t="n"/>
    </row>
    <row r="219">
      <c r="A219" s="871" t="n"/>
      <c r="B219" s="871" t="n"/>
      <c r="C219" s="871" t="n"/>
      <c r="D219" s="871" t="n"/>
      <c r="E219" s="871" t="n"/>
      <c r="F219" s="871" t="n"/>
      <c r="G219" s="871" t="n"/>
      <c r="H219" s="871" t="n"/>
      <c r="I219" s="871" t="n"/>
      <c r="J219" s="871" t="n"/>
      <c r="K219" s="871" t="n"/>
      <c r="L219" s="871" t="n"/>
      <c r="M219" s="871" t="n"/>
      <c r="N219" s="871" t="n"/>
      <c r="O219" s="871" t="n"/>
      <c r="P219" s="871" t="n"/>
      <c r="Q219" s="871" t="n"/>
      <c r="R219" s="871" t="n"/>
      <c r="S219" s="871" t="n"/>
      <c r="T219" s="871" t="n"/>
      <c r="U219" s="871" t="n"/>
      <c r="V219" s="871" t="n"/>
      <c r="W219" s="871" t="n"/>
      <c r="X219" s="871" t="n"/>
      <c r="Y219" s="871" t="n"/>
      <c r="Z219" s="871" t="n"/>
      <c r="AA219" s="871" t="n"/>
    </row>
    <row r="220">
      <c r="A220" s="871" t="n"/>
      <c r="B220" s="871" t="n"/>
      <c r="C220" s="871" t="n"/>
      <c r="D220" s="871" t="n"/>
      <c r="E220" s="871" t="n"/>
      <c r="F220" s="871" t="n"/>
      <c r="G220" s="871" t="n"/>
      <c r="H220" s="871" t="n"/>
      <c r="I220" s="871" t="n"/>
      <c r="J220" s="871" t="n"/>
      <c r="K220" s="871" t="n"/>
      <c r="L220" s="871" t="n"/>
      <c r="M220" s="871" t="n"/>
      <c r="N220" s="871" t="n"/>
      <c r="O220" s="871" t="n"/>
      <c r="P220" s="871" t="n"/>
      <c r="Q220" s="871" t="n"/>
      <c r="R220" s="871" t="n"/>
      <c r="S220" s="871" t="n"/>
      <c r="T220" s="871" t="n"/>
      <c r="U220" s="871" t="n"/>
      <c r="V220" s="871" t="n"/>
      <c r="W220" s="871" t="n"/>
      <c r="X220" s="871" t="n"/>
      <c r="Y220" s="871" t="n"/>
      <c r="Z220" s="871" t="n"/>
      <c r="AA220" s="871" t="n"/>
    </row>
    <row r="221">
      <c r="A221" s="871" t="n"/>
      <c r="B221" s="871" t="n"/>
      <c r="C221" s="871" t="n"/>
      <c r="D221" s="871" t="n"/>
      <c r="E221" s="871" t="n"/>
      <c r="F221" s="871" t="n"/>
      <c r="G221" s="871" t="n"/>
      <c r="H221" s="871" t="n"/>
      <c r="I221" s="871" t="n"/>
      <c r="J221" s="871" t="n"/>
      <c r="K221" s="871" t="n"/>
      <c r="L221" s="871" t="n"/>
      <c r="M221" s="871" t="n"/>
      <c r="N221" s="871" t="n"/>
      <c r="O221" s="871" t="n"/>
      <c r="P221" s="871" t="n"/>
      <c r="Q221" s="871" t="n"/>
      <c r="R221" s="871" t="n"/>
      <c r="S221" s="871" t="n"/>
      <c r="T221" s="871" t="n"/>
      <c r="U221" s="871" t="n"/>
      <c r="V221" s="871" t="n"/>
      <c r="W221" s="871" t="n"/>
      <c r="X221" s="871" t="n"/>
      <c r="Y221" s="871" t="n"/>
      <c r="Z221" s="871" t="n"/>
      <c r="AA221" s="871" t="n"/>
    </row>
    <row r="222">
      <c r="A222" s="871" t="n"/>
      <c r="B222" s="871" t="n"/>
      <c r="C222" s="871" t="n"/>
      <c r="D222" s="871" t="n"/>
      <c r="E222" s="871" t="n"/>
      <c r="F222" s="871" t="n"/>
      <c r="G222" s="871" t="n"/>
      <c r="H222" s="871" t="n"/>
      <c r="I222" s="871" t="n"/>
      <c r="J222" s="871" t="n"/>
      <c r="K222" s="871" t="n"/>
      <c r="L222" s="871" t="n"/>
      <c r="M222" s="871" t="n"/>
      <c r="N222" s="871" t="n"/>
      <c r="O222" s="871" t="n"/>
      <c r="P222" s="871" t="n"/>
      <c r="Q222" s="871" t="n"/>
      <c r="R222" s="871" t="n"/>
      <c r="S222" s="871" t="n"/>
      <c r="T222" s="871" t="n"/>
      <c r="U222" s="871" t="n"/>
      <c r="V222" s="871" t="n"/>
      <c r="W222" s="871" t="n"/>
      <c r="X222" s="871" t="n"/>
      <c r="Y222" s="871" t="n"/>
      <c r="Z222" s="871" t="n"/>
      <c r="AA222" s="871" t="n"/>
    </row>
    <row r="223">
      <c r="A223" s="871" t="n"/>
      <c r="B223" s="871" t="n"/>
      <c r="C223" s="871" t="n"/>
      <c r="D223" s="871" t="n"/>
      <c r="E223" s="871" t="n"/>
      <c r="F223" s="871" t="n"/>
      <c r="G223" s="871" t="n"/>
      <c r="H223" s="871" t="n"/>
      <c r="I223" s="871" t="n"/>
      <c r="J223" s="871" t="n"/>
      <c r="K223" s="871" t="n"/>
      <c r="L223" s="871" t="n"/>
      <c r="M223" s="871" t="n"/>
      <c r="N223" s="871" t="n"/>
      <c r="O223" s="871" t="n"/>
      <c r="P223" s="871" t="n"/>
      <c r="Q223" s="871" t="n"/>
      <c r="R223" s="871" t="n"/>
      <c r="S223" s="871" t="n"/>
      <c r="T223" s="871" t="n"/>
      <c r="U223" s="871" t="n"/>
      <c r="V223" s="871" t="n"/>
      <c r="W223" s="871" t="n"/>
      <c r="X223" s="871" t="n"/>
      <c r="Y223" s="871" t="n"/>
      <c r="Z223" s="871" t="n"/>
      <c r="AA223" s="871" t="n"/>
    </row>
    <row r="224">
      <c r="A224" s="871" t="n"/>
      <c r="B224" s="871" t="n"/>
      <c r="C224" s="871" t="n"/>
      <c r="D224" s="871" t="n"/>
      <c r="E224" s="871" t="n"/>
      <c r="F224" s="871" t="n"/>
      <c r="G224" s="871" t="n"/>
      <c r="H224" s="871" t="n"/>
      <c r="I224" s="871" t="n"/>
      <c r="J224" s="871" t="n"/>
      <c r="K224" s="871" t="n"/>
      <c r="L224" s="871" t="n"/>
      <c r="M224" s="871" t="n"/>
      <c r="N224" s="871" t="n"/>
      <c r="O224" s="871" t="n"/>
      <c r="P224" s="871" t="n"/>
      <c r="Q224" s="871" t="n"/>
      <c r="R224" s="871" t="n"/>
      <c r="S224" s="871" t="n"/>
      <c r="T224" s="871" t="n"/>
      <c r="U224" s="871" t="n"/>
      <c r="V224" s="871" t="n"/>
      <c r="W224" s="871" t="n"/>
      <c r="X224" s="871" t="n"/>
      <c r="Y224" s="871" t="n"/>
      <c r="Z224" s="871" t="n"/>
      <c r="AA224" s="871" t="n"/>
    </row>
    <row r="225">
      <c r="A225" s="871" t="n"/>
      <c r="B225" s="871" t="n"/>
      <c r="C225" s="871" t="n"/>
      <c r="D225" s="871" t="n"/>
      <c r="E225" s="871" t="n"/>
      <c r="F225" s="871" t="n"/>
      <c r="G225" s="871" t="n"/>
      <c r="H225" s="871" t="n"/>
      <c r="I225" s="871" t="n"/>
      <c r="J225" s="871" t="n"/>
      <c r="K225" s="871" t="n"/>
      <c r="L225" s="871" t="n"/>
      <c r="M225" s="871" t="n"/>
      <c r="N225" s="871" t="n"/>
      <c r="O225" s="871" t="n"/>
      <c r="P225" s="871" t="n"/>
      <c r="Q225" s="871" t="n"/>
      <c r="R225" s="871" t="n"/>
      <c r="S225" s="871" t="n"/>
      <c r="T225" s="871" t="n"/>
      <c r="U225" s="871" t="n"/>
      <c r="V225" s="871" t="n"/>
      <c r="W225" s="871" t="n"/>
      <c r="X225" s="871" t="n"/>
      <c r="Y225" s="871" t="n"/>
      <c r="Z225" s="871" t="n"/>
      <c r="AA225" s="871" t="n"/>
    </row>
    <row r="226">
      <c r="A226" s="871" t="n"/>
      <c r="B226" s="871" t="n"/>
      <c r="C226" s="871" t="n"/>
      <c r="D226" s="871" t="n"/>
      <c r="E226" s="871" t="n"/>
      <c r="F226" s="871" t="n"/>
      <c r="G226" s="871" t="n"/>
      <c r="H226" s="871" t="n"/>
      <c r="I226" s="871" t="n"/>
      <c r="J226" s="871" t="n"/>
      <c r="K226" s="871" t="n"/>
      <c r="L226" s="871" t="n"/>
      <c r="M226" s="871" t="n"/>
      <c r="N226" s="871" t="n"/>
      <c r="O226" s="871" t="n"/>
      <c r="P226" s="871" t="n"/>
      <c r="Q226" s="871" t="n"/>
      <c r="R226" s="871" t="n"/>
      <c r="S226" s="871" t="n"/>
      <c r="T226" s="871" t="n"/>
      <c r="U226" s="871" t="n"/>
      <c r="V226" s="871" t="n"/>
      <c r="W226" s="871" t="n"/>
      <c r="X226" s="871" t="n"/>
      <c r="Y226" s="871" t="n"/>
      <c r="Z226" s="871" t="n"/>
      <c r="AA226" s="871" t="n"/>
    </row>
    <row r="227">
      <c r="A227" s="871" t="n"/>
      <c r="B227" s="871" t="n"/>
      <c r="C227" s="871" t="n"/>
      <c r="D227" s="871" t="n"/>
      <c r="E227" s="871" t="n"/>
      <c r="F227" s="871" t="n"/>
      <c r="G227" s="871" t="n"/>
      <c r="H227" s="871" t="n"/>
      <c r="I227" s="871" t="n"/>
      <c r="J227" s="871" t="n"/>
      <c r="K227" s="871" t="n"/>
      <c r="L227" s="871" t="n"/>
      <c r="M227" s="871" t="n"/>
      <c r="N227" s="871" t="n"/>
      <c r="O227" s="871" t="n"/>
      <c r="P227" s="871" t="n"/>
      <c r="Q227" s="871" t="n"/>
      <c r="R227" s="871" t="n"/>
      <c r="S227" s="871" t="n"/>
      <c r="T227" s="871" t="n"/>
      <c r="U227" s="871" t="n"/>
      <c r="V227" s="871" t="n"/>
      <c r="W227" s="871" t="n"/>
      <c r="X227" s="871" t="n"/>
      <c r="Y227" s="871" t="n"/>
      <c r="Z227" s="871" t="n"/>
      <c r="AA227" s="871" t="n"/>
    </row>
    <row r="228">
      <c r="A228" s="871" t="n"/>
      <c r="B228" s="871" t="n"/>
      <c r="C228" s="871" t="n"/>
      <c r="D228" s="871" t="n"/>
      <c r="E228" s="871" t="n"/>
      <c r="F228" s="871" t="n"/>
      <c r="G228" s="871" t="n"/>
      <c r="H228" s="871" t="n"/>
      <c r="I228" s="871" t="n"/>
      <c r="J228" s="871" t="n"/>
      <c r="K228" s="871" t="n"/>
      <c r="L228" s="871" t="n"/>
      <c r="M228" s="871" t="n"/>
      <c r="N228" s="871" t="n"/>
      <c r="O228" s="871" t="n"/>
      <c r="P228" s="871" t="n"/>
      <c r="Q228" s="871" t="n"/>
      <c r="R228" s="871" t="n"/>
      <c r="S228" s="871" t="n"/>
      <c r="T228" s="871" t="n"/>
      <c r="U228" s="871" t="n"/>
      <c r="V228" s="871" t="n"/>
      <c r="W228" s="871" t="n"/>
      <c r="X228" s="871" t="n"/>
      <c r="Y228" s="871" t="n"/>
      <c r="Z228" s="871" t="n"/>
      <c r="AA228" s="871" t="n"/>
    </row>
    <row r="229">
      <c r="A229" s="871" t="n"/>
      <c r="B229" s="871" t="n"/>
      <c r="C229" s="871" t="n"/>
      <c r="D229" s="871" t="n"/>
      <c r="E229" s="871" t="n"/>
      <c r="F229" s="871" t="n"/>
      <c r="G229" s="871" t="n"/>
      <c r="H229" s="871" t="n"/>
      <c r="I229" s="871" t="n"/>
      <c r="J229" s="871" t="n"/>
      <c r="K229" s="871" t="n"/>
      <c r="L229" s="871" t="n"/>
      <c r="M229" s="871" t="n"/>
      <c r="N229" s="871" t="n"/>
      <c r="O229" s="871" t="n"/>
      <c r="P229" s="871" t="n"/>
      <c r="Q229" s="871" t="n"/>
      <c r="R229" s="871" t="n"/>
      <c r="S229" s="871" t="n"/>
      <c r="T229" s="871" t="n"/>
      <c r="U229" s="871" t="n"/>
      <c r="V229" s="871" t="n"/>
      <c r="W229" s="871" t="n"/>
      <c r="X229" s="871" t="n"/>
      <c r="Y229" s="871" t="n"/>
      <c r="Z229" s="871" t="n"/>
      <c r="AA229" s="871" t="n"/>
    </row>
    <row r="230">
      <c r="A230" s="871" t="n"/>
      <c r="B230" s="871" t="n"/>
      <c r="C230" s="871" t="n"/>
      <c r="D230" s="871" t="n"/>
      <c r="E230" s="871" t="n"/>
      <c r="F230" s="871" t="n"/>
      <c r="G230" s="871" t="n"/>
      <c r="H230" s="871" t="n"/>
      <c r="I230" s="871" t="n"/>
      <c r="J230" s="871" t="n"/>
      <c r="K230" s="871" t="n"/>
      <c r="L230" s="871" t="n"/>
      <c r="M230" s="871" t="n"/>
      <c r="N230" s="871" t="n"/>
      <c r="O230" s="871" t="n"/>
      <c r="P230" s="871" t="n"/>
      <c r="Q230" s="871" t="n"/>
      <c r="R230" s="871" t="n"/>
      <c r="S230" s="871" t="n"/>
      <c r="T230" s="871" t="n"/>
      <c r="U230" s="871" t="n"/>
      <c r="V230" s="871" t="n"/>
      <c r="W230" s="871" t="n"/>
      <c r="X230" s="871" t="n"/>
      <c r="Y230" s="871" t="n"/>
      <c r="Z230" s="871" t="n"/>
      <c r="AA230" s="871" t="n"/>
    </row>
    <row r="231">
      <c r="A231" s="871" t="n"/>
      <c r="B231" s="871" t="n"/>
      <c r="C231" s="871" t="n"/>
      <c r="D231" s="871" t="n"/>
      <c r="E231" s="871" t="n"/>
      <c r="F231" s="871" t="n"/>
      <c r="G231" s="871" t="n"/>
      <c r="H231" s="871" t="n"/>
      <c r="I231" s="871" t="n"/>
      <c r="J231" s="871" t="n"/>
      <c r="K231" s="871" t="n"/>
      <c r="L231" s="871" t="n"/>
      <c r="M231" s="871" t="n"/>
      <c r="N231" s="871" t="n"/>
      <c r="O231" s="871" t="n"/>
      <c r="P231" s="871" t="n"/>
      <c r="Q231" s="871" t="n"/>
      <c r="R231" s="871" t="n"/>
      <c r="S231" s="871" t="n"/>
      <c r="T231" s="871" t="n"/>
      <c r="U231" s="871" t="n"/>
      <c r="V231" s="871" t="n"/>
      <c r="W231" s="871" t="n"/>
      <c r="X231" s="871" t="n"/>
      <c r="Y231" s="871" t="n"/>
      <c r="Z231" s="871" t="n"/>
      <c r="AA231" s="871" t="n"/>
    </row>
    <row r="232">
      <c r="A232" s="871" t="n"/>
      <c r="B232" s="871" t="n"/>
      <c r="C232" s="871" t="n"/>
      <c r="D232" s="871" t="n"/>
      <c r="E232" s="871" t="n"/>
      <c r="F232" s="871" t="n"/>
      <c r="G232" s="871" t="n"/>
      <c r="H232" s="871" t="n"/>
      <c r="I232" s="871" t="n"/>
      <c r="J232" s="871" t="n"/>
      <c r="K232" s="871" t="n"/>
      <c r="L232" s="871" t="n"/>
      <c r="M232" s="871" t="n"/>
      <c r="N232" s="871" t="n"/>
      <c r="O232" s="871" t="n"/>
      <c r="P232" s="871" t="n"/>
      <c r="Q232" s="871" t="n"/>
      <c r="R232" s="871" t="n"/>
      <c r="S232" s="871" t="n"/>
      <c r="T232" s="871" t="n"/>
      <c r="U232" s="871" t="n"/>
      <c r="V232" s="871" t="n"/>
      <c r="W232" s="871" t="n"/>
      <c r="X232" s="871" t="n"/>
      <c r="Y232" s="871" t="n"/>
      <c r="Z232" s="871" t="n"/>
      <c r="AA232" s="871" t="n"/>
    </row>
    <row r="233">
      <c r="A233" s="871" t="n"/>
      <c r="B233" s="871" t="n"/>
      <c r="C233" s="871" t="n"/>
      <c r="D233" s="871" t="n"/>
      <c r="E233" s="871" t="n"/>
      <c r="F233" s="871" t="n"/>
      <c r="G233" s="871" t="n"/>
      <c r="H233" s="871" t="n"/>
      <c r="I233" s="871" t="n"/>
      <c r="J233" s="871" t="n"/>
      <c r="K233" s="871" t="n"/>
      <c r="L233" s="871" t="n"/>
      <c r="M233" s="871" t="n"/>
      <c r="N233" s="871" t="n"/>
      <c r="O233" s="871" t="n"/>
      <c r="P233" s="871" t="n"/>
      <c r="Q233" s="871" t="n"/>
      <c r="R233" s="871" t="n"/>
      <c r="S233" s="871" t="n"/>
      <c r="T233" s="871" t="n"/>
      <c r="U233" s="871" t="n"/>
      <c r="V233" s="871" t="n"/>
      <c r="W233" s="871" t="n"/>
      <c r="X233" s="871" t="n"/>
      <c r="Y233" s="871" t="n"/>
      <c r="Z233" s="871" t="n"/>
      <c r="AA233" s="871" t="n"/>
    </row>
    <row r="234">
      <c r="A234" s="871" t="n"/>
      <c r="B234" s="871" t="n"/>
      <c r="C234" s="871" t="n"/>
      <c r="D234" s="871" t="n"/>
      <c r="E234" s="871" t="n"/>
      <c r="F234" s="871" t="n"/>
      <c r="G234" s="871" t="n"/>
      <c r="H234" s="871" t="n"/>
      <c r="I234" s="871" t="n"/>
      <c r="J234" s="871" t="n"/>
      <c r="K234" s="871" t="n"/>
      <c r="L234" s="871" t="n"/>
      <c r="M234" s="871" t="n"/>
      <c r="N234" s="871" t="n"/>
      <c r="O234" s="871" t="n"/>
      <c r="P234" s="871" t="n"/>
      <c r="Q234" s="871" t="n"/>
      <c r="R234" s="871" t="n"/>
      <c r="S234" s="871" t="n"/>
      <c r="T234" s="871" t="n"/>
      <c r="U234" s="871" t="n"/>
      <c r="V234" s="871" t="n"/>
      <c r="W234" s="871" t="n"/>
      <c r="X234" s="871" t="n"/>
      <c r="Y234" s="871" t="n"/>
      <c r="Z234" s="871" t="n"/>
      <c r="AA234" s="871" t="n"/>
    </row>
    <row r="235">
      <c r="A235" s="871" t="n"/>
      <c r="B235" s="871" t="n"/>
      <c r="C235" s="871" t="n"/>
      <c r="D235" s="871" t="n"/>
      <c r="E235" s="871" t="n"/>
      <c r="F235" s="871" t="n"/>
      <c r="G235" s="871" t="n"/>
      <c r="H235" s="871" t="n"/>
      <c r="I235" s="871" t="n"/>
      <c r="J235" s="871" t="n"/>
      <c r="K235" s="871" t="n"/>
      <c r="L235" s="871" t="n"/>
      <c r="M235" s="871" t="n"/>
      <c r="N235" s="871" t="n"/>
      <c r="O235" s="871" t="n"/>
      <c r="P235" s="871" t="n"/>
      <c r="Q235" s="871" t="n"/>
      <c r="R235" s="871" t="n"/>
      <c r="S235" s="871" t="n"/>
      <c r="T235" s="871" t="n"/>
      <c r="U235" s="871" t="n"/>
      <c r="V235" s="871" t="n"/>
      <c r="W235" s="871" t="n"/>
      <c r="X235" s="871" t="n"/>
      <c r="Y235" s="871" t="n"/>
      <c r="Z235" s="871" t="n"/>
      <c r="AA235" s="871" t="n"/>
    </row>
    <row r="236">
      <c r="A236" s="871" t="n"/>
      <c r="B236" s="871" t="n"/>
      <c r="C236" s="871" t="n"/>
      <c r="D236" s="871" t="n"/>
      <c r="E236" s="871" t="n"/>
      <c r="F236" s="871" t="n"/>
      <c r="G236" s="871" t="n"/>
      <c r="H236" s="871" t="n"/>
      <c r="I236" s="871" t="n"/>
      <c r="J236" s="871" t="n"/>
      <c r="K236" s="871" t="n"/>
      <c r="L236" s="871" t="n"/>
      <c r="M236" s="871" t="n"/>
      <c r="N236" s="871" t="n"/>
      <c r="O236" s="871" t="n"/>
      <c r="P236" s="871" t="n"/>
      <c r="Q236" s="871" t="n"/>
      <c r="R236" s="871" t="n"/>
      <c r="S236" s="871" t="n"/>
      <c r="T236" s="871" t="n"/>
      <c r="U236" s="871" t="n"/>
      <c r="V236" s="871" t="n"/>
      <c r="W236" s="871" t="n"/>
      <c r="X236" s="871" t="n"/>
      <c r="Y236" s="871" t="n"/>
      <c r="Z236" s="871" t="n"/>
      <c r="AA236" s="871" t="n"/>
    </row>
    <row r="237">
      <c r="A237" s="871" t="n"/>
      <c r="B237" s="871" t="n"/>
      <c r="C237" s="871" t="n"/>
      <c r="D237" s="871" t="n"/>
      <c r="E237" s="871" t="n"/>
      <c r="F237" s="871" t="n"/>
      <c r="G237" s="871" t="n"/>
      <c r="H237" s="871" t="n"/>
      <c r="I237" s="871" t="n"/>
      <c r="J237" s="871" t="n"/>
      <c r="K237" s="871" t="n"/>
      <c r="L237" s="871" t="n"/>
      <c r="M237" s="871" t="n"/>
      <c r="N237" s="871" t="n"/>
      <c r="O237" s="871" t="n"/>
      <c r="P237" s="871" t="n"/>
      <c r="Q237" s="871" t="n"/>
      <c r="R237" s="871" t="n"/>
      <c r="S237" s="871" t="n"/>
      <c r="T237" s="871" t="n"/>
      <c r="U237" s="871" t="n"/>
      <c r="V237" s="871" t="n"/>
      <c r="W237" s="871" t="n"/>
      <c r="X237" s="871" t="n"/>
      <c r="Y237" s="871" t="n"/>
      <c r="Z237" s="871" t="n"/>
      <c r="AA237" s="871" t="n"/>
    </row>
    <row r="238">
      <c r="A238" s="871" t="n"/>
      <c r="B238" s="871" t="n"/>
      <c r="C238" s="871" t="n"/>
      <c r="D238" s="871" t="n"/>
      <c r="E238" s="871" t="n"/>
      <c r="F238" s="871" t="n"/>
      <c r="G238" s="871" t="n"/>
      <c r="H238" s="871" t="n"/>
      <c r="I238" s="871" t="n"/>
      <c r="J238" s="871" t="n"/>
      <c r="K238" s="871" t="n"/>
      <c r="L238" s="871" t="n"/>
      <c r="M238" s="871" t="n"/>
      <c r="N238" s="871" t="n"/>
      <c r="O238" s="871" t="n"/>
      <c r="P238" s="871" t="n"/>
      <c r="Q238" s="871" t="n"/>
      <c r="R238" s="871" t="n"/>
      <c r="S238" s="871" t="n"/>
      <c r="T238" s="871" t="n"/>
      <c r="U238" s="871" t="n"/>
      <c r="V238" s="871" t="n"/>
      <c r="W238" s="871" t="n"/>
      <c r="X238" s="871" t="n"/>
      <c r="Y238" s="871" t="n"/>
      <c r="Z238" s="871" t="n"/>
      <c r="AA238" s="871" t="n"/>
    </row>
    <row r="239">
      <c r="A239" s="871" t="n"/>
      <c r="B239" s="871" t="n"/>
      <c r="C239" s="871" t="n"/>
      <c r="D239" s="871" t="n"/>
      <c r="E239" s="871" t="n"/>
      <c r="F239" s="871" t="n"/>
      <c r="G239" s="871" t="n"/>
      <c r="H239" s="871" t="n"/>
      <c r="I239" s="871" t="n"/>
      <c r="J239" s="871" t="n"/>
      <c r="K239" s="871" t="n"/>
      <c r="L239" s="871" t="n"/>
      <c r="M239" s="871" t="n"/>
      <c r="N239" s="871" t="n"/>
      <c r="O239" s="871" t="n"/>
      <c r="P239" s="871" t="n"/>
      <c r="Q239" s="871" t="n"/>
      <c r="R239" s="871" t="n"/>
      <c r="S239" s="871" t="n"/>
      <c r="T239" s="871" t="n"/>
      <c r="U239" s="871" t="n"/>
      <c r="V239" s="871" t="n"/>
      <c r="W239" s="871" t="n"/>
      <c r="X239" s="871" t="n"/>
      <c r="Y239" s="871" t="n"/>
      <c r="Z239" s="871" t="n"/>
      <c r="AA239" s="871" t="n"/>
    </row>
    <row r="240">
      <c r="A240" s="871" t="n"/>
      <c r="B240" s="871" t="n"/>
      <c r="C240" s="871" t="n"/>
      <c r="D240" s="871" t="n"/>
      <c r="E240" s="871" t="n"/>
      <c r="F240" s="871" t="n"/>
      <c r="G240" s="871" t="n"/>
      <c r="H240" s="871" t="n"/>
      <c r="I240" s="871" t="n"/>
      <c r="J240" s="871" t="n"/>
      <c r="K240" s="871" t="n"/>
      <c r="L240" s="871" t="n"/>
      <c r="M240" s="871" t="n"/>
      <c r="N240" s="871" t="n"/>
      <c r="O240" s="871" t="n"/>
      <c r="P240" s="871" t="n"/>
      <c r="Q240" s="871" t="n"/>
      <c r="R240" s="871" t="n"/>
      <c r="S240" s="871" t="n"/>
      <c r="T240" s="871" t="n"/>
      <c r="U240" s="871" t="n"/>
      <c r="V240" s="871" t="n"/>
      <c r="W240" s="871" t="n"/>
      <c r="X240" s="871" t="n"/>
      <c r="Y240" s="871" t="n"/>
      <c r="Z240" s="871" t="n"/>
      <c r="AA240" s="871" t="n"/>
    </row>
    <row r="241">
      <c r="A241" s="871" t="n"/>
      <c r="B241" s="871" t="n"/>
      <c r="C241" s="871" t="n"/>
      <c r="D241" s="871" t="n"/>
      <c r="E241" s="871" t="n"/>
      <c r="F241" s="871" t="n"/>
      <c r="G241" s="871" t="n"/>
      <c r="H241" s="871" t="n"/>
      <c r="I241" s="871" t="n"/>
      <c r="J241" s="871" t="n"/>
      <c r="K241" s="871" t="n"/>
      <c r="L241" s="871" t="n"/>
      <c r="M241" s="871" t="n"/>
      <c r="N241" s="871" t="n"/>
      <c r="O241" s="871" t="n"/>
      <c r="P241" s="871" t="n"/>
      <c r="Q241" s="871" t="n"/>
      <c r="R241" s="871" t="n"/>
      <c r="S241" s="871" t="n"/>
      <c r="T241" s="871" t="n"/>
      <c r="U241" s="871" t="n"/>
      <c r="V241" s="871" t="n"/>
      <c r="W241" s="871" t="n"/>
      <c r="X241" s="871" t="n"/>
      <c r="Y241" s="871" t="n"/>
      <c r="Z241" s="871" t="n"/>
      <c r="AA241" s="871" t="n"/>
    </row>
    <row r="242">
      <c r="A242" s="871" t="n"/>
      <c r="B242" s="871" t="n"/>
      <c r="C242" s="871" t="n"/>
      <c r="D242" s="871" t="n"/>
      <c r="E242" s="871" t="n"/>
      <c r="F242" s="871" t="n"/>
      <c r="G242" s="871" t="n"/>
      <c r="H242" s="871" t="n"/>
      <c r="I242" s="871" t="n"/>
      <c r="J242" s="871" t="n"/>
      <c r="K242" s="871" t="n"/>
      <c r="L242" s="871" t="n"/>
      <c r="M242" s="871" t="n"/>
      <c r="N242" s="871" t="n"/>
      <c r="O242" s="871" t="n"/>
      <c r="P242" s="871" t="n"/>
      <c r="Q242" s="871" t="n"/>
      <c r="R242" s="871" t="n"/>
      <c r="S242" s="871" t="n"/>
      <c r="T242" s="871" t="n"/>
      <c r="U242" s="871" t="n"/>
      <c r="V242" s="871" t="n"/>
      <c r="W242" s="871" t="n"/>
      <c r="X242" s="871" t="n"/>
      <c r="Y242" s="871" t="n"/>
      <c r="Z242" s="871" t="n"/>
      <c r="AA242" s="871" t="n"/>
    </row>
    <row r="243">
      <c r="A243" s="871" t="n"/>
      <c r="B243" s="871" t="n"/>
      <c r="C243" s="871" t="n"/>
      <c r="D243" s="871" t="n"/>
      <c r="E243" s="871" t="n"/>
      <c r="F243" s="871" t="n"/>
      <c r="G243" s="871" t="n"/>
      <c r="H243" s="871" t="n"/>
      <c r="I243" s="871" t="n"/>
      <c r="J243" s="871" t="n"/>
      <c r="K243" s="871" t="n"/>
      <c r="L243" s="871" t="n"/>
      <c r="M243" s="871" t="n"/>
      <c r="N243" s="871" t="n"/>
      <c r="O243" s="871" t="n"/>
      <c r="P243" s="871" t="n"/>
      <c r="Q243" s="871" t="n"/>
      <c r="R243" s="871" t="n"/>
      <c r="S243" s="871" t="n"/>
      <c r="T243" s="871" t="n"/>
      <c r="U243" s="871" t="n"/>
      <c r="V243" s="871" t="n"/>
      <c r="W243" s="871" t="n"/>
      <c r="X243" s="871" t="n"/>
      <c r="Y243" s="871" t="n"/>
      <c r="Z243" s="871" t="n"/>
      <c r="AA243" s="871" t="n"/>
    </row>
    <row r="244">
      <c r="A244" s="871" t="n"/>
      <c r="B244" s="871" t="n"/>
      <c r="C244" s="871" t="n"/>
      <c r="D244" s="871" t="n"/>
      <c r="E244" s="871" t="n"/>
      <c r="F244" s="871" t="n"/>
      <c r="G244" s="871" t="n"/>
      <c r="H244" s="871" t="n"/>
      <c r="I244" s="871" t="n"/>
      <c r="J244" s="871" t="n"/>
      <c r="K244" s="871" t="n"/>
      <c r="L244" s="871" t="n"/>
      <c r="M244" s="871" t="n"/>
      <c r="N244" s="871" t="n"/>
      <c r="O244" s="871" t="n"/>
      <c r="P244" s="871" t="n"/>
      <c r="Q244" s="871" t="n"/>
      <c r="R244" s="871" t="n"/>
      <c r="S244" s="871" t="n"/>
      <c r="T244" s="871" t="n"/>
      <c r="U244" s="871" t="n"/>
      <c r="V244" s="871" t="n"/>
      <c r="W244" s="871" t="n"/>
      <c r="X244" s="871" t="n"/>
      <c r="Y244" s="871" t="n"/>
      <c r="Z244" s="871" t="n"/>
      <c r="AA244" s="871" t="n"/>
    </row>
    <row r="245">
      <c r="A245" s="871" t="n"/>
      <c r="B245" s="871" t="n"/>
      <c r="C245" s="871" t="n"/>
      <c r="D245" s="871" t="n"/>
      <c r="E245" s="871" t="n"/>
      <c r="F245" s="871" t="n"/>
      <c r="G245" s="871" t="n"/>
      <c r="H245" s="871" t="n"/>
      <c r="I245" s="871" t="n"/>
      <c r="J245" s="871" t="n"/>
      <c r="K245" s="871" t="n"/>
      <c r="L245" s="871" t="n"/>
      <c r="M245" s="871" t="n"/>
      <c r="N245" s="871" t="n"/>
      <c r="O245" s="871" t="n"/>
      <c r="P245" s="871" t="n"/>
      <c r="Q245" s="871" t="n"/>
      <c r="R245" s="871" t="n"/>
      <c r="S245" s="871" t="n"/>
      <c r="T245" s="871" t="n"/>
      <c r="U245" s="871" t="n"/>
      <c r="V245" s="871" t="n"/>
      <c r="W245" s="871" t="n"/>
      <c r="X245" s="871" t="n"/>
      <c r="Y245" s="871" t="n"/>
      <c r="Z245" s="871" t="n"/>
      <c r="AA245" s="871" t="n"/>
    </row>
    <row r="246">
      <c r="A246" s="871" t="n"/>
      <c r="B246" s="871" t="n"/>
      <c r="C246" s="871" t="n"/>
      <c r="D246" s="871" t="n"/>
      <c r="E246" s="871" t="n"/>
      <c r="F246" s="871" t="n"/>
      <c r="G246" s="871" t="n"/>
      <c r="H246" s="871" t="n"/>
      <c r="I246" s="871" t="n"/>
      <c r="J246" s="871" t="n"/>
      <c r="K246" s="871" t="n"/>
      <c r="L246" s="871" t="n"/>
      <c r="M246" s="871" t="n"/>
      <c r="N246" s="871" t="n"/>
      <c r="O246" s="871" t="n"/>
      <c r="P246" s="871" t="n"/>
      <c r="Q246" s="871" t="n"/>
      <c r="R246" s="871" t="n"/>
      <c r="S246" s="871" t="n"/>
      <c r="T246" s="871" t="n"/>
      <c r="U246" s="871" t="n"/>
      <c r="V246" s="871" t="n"/>
      <c r="W246" s="871" t="n"/>
      <c r="X246" s="871" t="n"/>
      <c r="Y246" s="871" t="n"/>
      <c r="Z246" s="871" t="n"/>
      <c r="AA246" s="871" t="n"/>
    </row>
    <row r="247">
      <c r="A247" s="871" t="n"/>
      <c r="B247" s="871" t="n"/>
      <c r="C247" s="871" t="n"/>
      <c r="D247" s="871" t="n"/>
      <c r="E247" s="871" t="n"/>
      <c r="F247" s="871" t="n"/>
      <c r="G247" s="871" t="n"/>
      <c r="H247" s="871" t="n"/>
      <c r="I247" s="871" t="n"/>
      <c r="J247" s="871" t="n"/>
      <c r="K247" s="871" t="n"/>
      <c r="L247" s="871" t="n"/>
      <c r="M247" s="871" t="n"/>
      <c r="N247" s="871" t="n"/>
      <c r="O247" s="871" t="n"/>
      <c r="P247" s="871" t="n"/>
      <c r="Q247" s="871" t="n"/>
      <c r="R247" s="871" t="n"/>
      <c r="S247" s="871" t="n"/>
      <c r="T247" s="871" t="n"/>
      <c r="U247" s="871" t="n"/>
      <c r="V247" s="871" t="n"/>
      <c r="W247" s="871" t="n"/>
      <c r="X247" s="871" t="n"/>
      <c r="Y247" s="871" t="n"/>
      <c r="Z247" s="871" t="n"/>
      <c r="AA247" s="871" t="n"/>
    </row>
    <row r="248">
      <c r="A248" s="871" t="n"/>
      <c r="B248" s="871" t="n"/>
      <c r="C248" s="871" t="n"/>
      <c r="D248" s="871" t="n"/>
      <c r="E248" s="871" t="n"/>
      <c r="F248" s="871" t="n"/>
      <c r="G248" s="871" t="n"/>
      <c r="H248" s="871" t="n"/>
      <c r="I248" s="871" t="n"/>
      <c r="J248" s="871" t="n"/>
      <c r="K248" s="871" t="n"/>
      <c r="L248" s="871" t="n"/>
      <c r="M248" s="871" t="n"/>
      <c r="N248" s="871" t="n"/>
      <c r="O248" s="871" t="n"/>
      <c r="P248" s="871" t="n"/>
      <c r="Q248" s="871" t="n"/>
      <c r="R248" s="871" t="n"/>
      <c r="S248" s="871" t="n"/>
      <c r="T248" s="871" t="n"/>
      <c r="U248" s="871" t="n"/>
      <c r="V248" s="871" t="n"/>
      <c r="W248" s="871" t="n"/>
      <c r="X248" s="871" t="n"/>
      <c r="Y248" s="871" t="n"/>
      <c r="Z248" s="871" t="n"/>
      <c r="AA248" s="871" t="n"/>
    </row>
    <row r="249">
      <c r="A249" s="871" t="n"/>
      <c r="B249" s="871" t="n"/>
      <c r="C249" s="871" t="n"/>
      <c r="D249" s="871" t="n"/>
      <c r="E249" s="871" t="n"/>
      <c r="F249" s="871" t="n"/>
      <c r="G249" s="871" t="n"/>
      <c r="H249" s="871" t="n"/>
      <c r="I249" s="871" t="n"/>
      <c r="J249" s="871" t="n"/>
      <c r="K249" s="871" t="n"/>
      <c r="L249" s="871" t="n"/>
      <c r="M249" s="871" t="n"/>
      <c r="N249" s="871" t="n"/>
      <c r="O249" s="871" t="n"/>
      <c r="P249" s="871" t="n"/>
      <c r="Q249" s="871" t="n"/>
      <c r="R249" s="871" t="n"/>
      <c r="S249" s="871" t="n"/>
      <c r="T249" s="871" t="n"/>
      <c r="U249" s="871" t="n"/>
      <c r="V249" s="871" t="n"/>
      <c r="W249" s="871" t="n"/>
      <c r="X249" s="871" t="n"/>
      <c r="Y249" s="871" t="n"/>
      <c r="Z249" s="871" t="n"/>
      <c r="AA249" s="871" t="n"/>
    </row>
    <row r="250">
      <c r="A250" s="871" t="n"/>
      <c r="B250" s="871" t="n"/>
      <c r="C250" s="871" t="n"/>
      <c r="D250" s="871" t="n"/>
      <c r="E250" s="871" t="n"/>
      <c r="F250" s="871" t="n"/>
      <c r="G250" s="871" t="n"/>
      <c r="H250" s="871" t="n"/>
      <c r="I250" s="871" t="n"/>
      <c r="J250" s="871" t="n"/>
      <c r="K250" s="871" t="n"/>
      <c r="L250" s="871" t="n"/>
      <c r="M250" s="871" t="n"/>
      <c r="N250" s="871" t="n"/>
      <c r="O250" s="871" t="n"/>
      <c r="P250" s="871" t="n"/>
      <c r="Q250" s="871" t="n"/>
      <c r="R250" s="871" t="n"/>
      <c r="S250" s="871" t="n"/>
      <c r="T250" s="871" t="n"/>
      <c r="U250" s="871" t="n"/>
      <c r="V250" s="871" t="n"/>
      <c r="W250" s="871" t="n"/>
      <c r="X250" s="871" t="n"/>
      <c r="Y250" s="871" t="n"/>
      <c r="Z250" s="871" t="n"/>
      <c r="AA250" s="871" t="n"/>
    </row>
    <row r="251">
      <c r="A251" s="871" t="n"/>
      <c r="B251" s="871" t="n"/>
      <c r="C251" s="871" t="n"/>
      <c r="D251" s="871" t="n"/>
      <c r="E251" s="871" t="n"/>
      <c r="F251" s="871" t="n"/>
      <c r="G251" s="871" t="n"/>
      <c r="H251" s="871" t="n"/>
      <c r="I251" s="871" t="n"/>
      <c r="J251" s="871" t="n"/>
      <c r="K251" s="871" t="n"/>
      <c r="L251" s="871" t="n"/>
      <c r="M251" s="871" t="n"/>
      <c r="N251" s="871" t="n"/>
      <c r="O251" s="871" t="n"/>
      <c r="P251" s="871" t="n"/>
      <c r="Q251" s="871" t="n"/>
      <c r="R251" s="871" t="n"/>
      <c r="S251" s="871" t="n"/>
      <c r="T251" s="871" t="n"/>
      <c r="U251" s="871" t="n"/>
      <c r="V251" s="871" t="n"/>
      <c r="W251" s="871" t="n"/>
      <c r="X251" s="871" t="n"/>
      <c r="Y251" s="871" t="n"/>
      <c r="Z251" s="871" t="n"/>
      <c r="AA251" s="871" t="n"/>
    </row>
    <row r="252">
      <c r="A252" s="871" t="n"/>
      <c r="B252" s="871" t="n"/>
      <c r="C252" s="871" t="n"/>
      <c r="D252" s="871" t="n"/>
      <c r="E252" s="871" t="n"/>
      <c r="F252" s="871" t="n"/>
      <c r="G252" s="871" t="n"/>
      <c r="H252" s="871" t="n"/>
      <c r="I252" s="871" t="n"/>
      <c r="J252" s="871" t="n"/>
      <c r="K252" s="871" t="n"/>
      <c r="L252" s="871" t="n"/>
      <c r="M252" s="871" t="n"/>
      <c r="N252" s="871" t="n"/>
      <c r="O252" s="871" t="n"/>
      <c r="P252" s="871" t="n"/>
      <c r="Q252" s="871" t="n"/>
      <c r="R252" s="871" t="n"/>
      <c r="S252" s="871" t="n"/>
      <c r="T252" s="871" t="n"/>
      <c r="U252" s="871" t="n"/>
      <c r="V252" s="871" t="n"/>
      <c r="W252" s="871" t="n"/>
      <c r="X252" s="871" t="n"/>
      <c r="Y252" s="871" t="n"/>
      <c r="Z252" s="871" t="n"/>
      <c r="AA252" s="871" t="n"/>
    </row>
    <row r="253">
      <c r="A253" s="871" t="n"/>
      <c r="B253" s="871" t="n"/>
      <c r="C253" s="871" t="n"/>
      <c r="D253" s="871" t="n"/>
      <c r="E253" s="871" t="n"/>
      <c r="F253" s="871" t="n"/>
      <c r="G253" s="871" t="n"/>
      <c r="H253" s="871" t="n"/>
      <c r="I253" s="871" t="n"/>
      <c r="J253" s="871" t="n"/>
      <c r="K253" s="871" t="n"/>
      <c r="L253" s="871" t="n"/>
      <c r="M253" s="871" t="n"/>
      <c r="N253" s="871" t="n"/>
      <c r="O253" s="871" t="n"/>
      <c r="P253" s="871" t="n"/>
      <c r="Q253" s="871" t="n"/>
      <c r="R253" s="871" t="n"/>
      <c r="S253" s="871" t="n"/>
      <c r="T253" s="871" t="n"/>
      <c r="U253" s="871" t="n"/>
      <c r="V253" s="871" t="n"/>
      <c r="W253" s="871" t="n"/>
      <c r="X253" s="871" t="n"/>
      <c r="Y253" s="871" t="n"/>
      <c r="Z253" s="871" t="n"/>
      <c r="AA253" s="871" t="n"/>
    </row>
    <row r="254">
      <c r="A254" s="871" t="n"/>
      <c r="B254" s="871" t="n"/>
      <c r="C254" s="871" t="n"/>
      <c r="D254" s="871" t="n"/>
      <c r="E254" s="871" t="n"/>
      <c r="F254" s="871" t="n"/>
      <c r="G254" s="871" t="n"/>
      <c r="H254" s="871" t="n"/>
      <c r="I254" s="871" t="n"/>
      <c r="J254" s="871" t="n"/>
      <c r="K254" s="871" t="n"/>
      <c r="L254" s="871" t="n"/>
      <c r="M254" s="871" t="n"/>
      <c r="N254" s="871" t="n"/>
      <c r="O254" s="871" t="n"/>
      <c r="P254" s="871" t="n"/>
      <c r="Q254" s="871" t="n"/>
      <c r="R254" s="871" t="n"/>
      <c r="S254" s="871" t="n"/>
      <c r="T254" s="871" t="n"/>
      <c r="U254" s="871" t="n"/>
      <c r="V254" s="871" t="n"/>
      <c r="W254" s="871" t="n"/>
      <c r="X254" s="871" t="n"/>
      <c r="Y254" s="871" t="n"/>
      <c r="Z254" s="871" t="n"/>
      <c r="AA254" s="871" t="n"/>
    </row>
    <row r="255">
      <c r="A255" s="871" t="n"/>
      <c r="B255" s="871" t="n"/>
      <c r="C255" s="871" t="n"/>
      <c r="D255" s="871" t="n"/>
      <c r="E255" s="871" t="n"/>
      <c r="F255" s="871" t="n"/>
      <c r="G255" s="871" t="n"/>
      <c r="H255" s="871" t="n"/>
      <c r="I255" s="871" t="n"/>
      <c r="J255" s="871" t="n"/>
      <c r="K255" s="871" t="n"/>
      <c r="L255" s="871" t="n"/>
      <c r="M255" s="871" t="n"/>
      <c r="N255" s="871" t="n"/>
      <c r="O255" s="871" t="n"/>
      <c r="P255" s="871" t="n"/>
      <c r="Q255" s="871" t="n"/>
      <c r="R255" s="871" t="n"/>
      <c r="S255" s="871" t="n"/>
      <c r="T255" s="871" t="n"/>
      <c r="U255" s="871" t="n"/>
      <c r="V255" s="871" t="n"/>
      <c r="W255" s="871" t="n"/>
      <c r="X255" s="871" t="n"/>
      <c r="Y255" s="871" t="n"/>
      <c r="Z255" s="871" t="n"/>
      <c r="AA255" s="871" t="n"/>
    </row>
    <row r="256">
      <c r="A256" s="871" t="n"/>
      <c r="B256" s="871" t="n"/>
      <c r="C256" s="871" t="n"/>
      <c r="D256" s="871" t="n"/>
      <c r="E256" s="871" t="n"/>
      <c r="F256" s="871" t="n"/>
      <c r="G256" s="871" t="n"/>
      <c r="H256" s="871" t="n"/>
      <c r="I256" s="871" t="n"/>
      <c r="J256" s="871" t="n"/>
      <c r="K256" s="871" t="n"/>
      <c r="L256" s="871" t="n"/>
      <c r="M256" s="871" t="n"/>
      <c r="N256" s="871" t="n"/>
      <c r="O256" s="871" t="n"/>
      <c r="P256" s="871" t="n"/>
      <c r="Q256" s="871" t="n"/>
      <c r="R256" s="871" t="n"/>
      <c r="S256" s="871" t="n"/>
      <c r="T256" s="871" t="n"/>
      <c r="U256" s="871" t="n"/>
      <c r="V256" s="871" t="n"/>
      <c r="W256" s="871" t="n"/>
      <c r="X256" s="871" t="n"/>
      <c r="Y256" s="871" t="n"/>
      <c r="Z256" s="871" t="n"/>
      <c r="AA256" s="871" t="n"/>
    </row>
    <row r="257">
      <c r="A257" s="871" t="n"/>
      <c r="B257" s="871" t="n"/>
      <c r="C257" s="871" t="n"/>
      <c r="D257" s="871" t="n"/>
      <c r="E257" s="871" t="n"/>
      <c r="F257" s="871" t="n"/>
      <c r="G257" s="871" t="n"/>
      <c r="H257" s="871" t="n"/>
      <c r="I257" s="871" t="n"/>
      <c r="J257" s="871" t="n"/>
      <c r="K257" s="871" t="n"/>
      <c r="L257" s="871" t="n"/>
      <c r="M257" s="871" t="n"/>
      <c r="N257" s="871" t="n"/>
      <c r="O257" s="871" t="n"/>
      <c r="P257" s="871" t="n"/>
      <c r="Q257" s="871" t="n"/>
      <c r="R257" s="871" t="n"/>
      <c r="S257" s="871" t="n"/>
      <c r="T257" s="871" t="n"/>
      <c r="U257" s="871" t="n"/>
      <c r="V257" s="871" t="n"/>
      <c r="W257" s="871" t="n"/>
      <c r="X257" s="871" t="n"/>
      <c r="Y257" s="871" t="n"/>
      <c r="Z257" s="871" t="n"/>
      <c r="AA257" s="871" t="n"/>
    </row>
    <row r="258">
      <c r="A258" s="871" t="n"/>
      <c r="B258" s="871" t="n"/>
      <c r="C258" s="871" t="n"/>
      <c r="D258" s="871" t="n"/>
      <c r="E258" s="871" t="n"/>
      <c r="F258" s="871" t="n"/>
      <c r="G258" s="871" t="n"/>
      <c r="H258" s="871" t="n"/>
      <c r="I258" s="871" t="n"/>
      <c r="J258" s="871" t="n"/>
      <c r="K258" s="871" t="n"/>
      <c r="L258" s="871" t="n"/>
      <c r="M258" s="871" t="n"/>
      <c r="N258" s="871" t="n"/>
      <c r="O258" s="871" t="n"/>
      <c r="P258" s="871" t="n"/>
      <c r="Q258" s="871" t="n"/>
      <c r="R258" s="871" t="n"/>
      <c r="S258" s="871" t="n"/>
      <c r="T258" s="871" t="n"/>
      <c r="U258" s="871" t="n"/>
      <c r="V258" s="871" t="n"/>
      <c r="W258" s="871" t="n"/>
      <c r="X258" s="871" t="n"/>
      <c r="Y258" s="871" t="n"/>
      <c r="Z258" s="871" t="n"/>
      <c r="AA258" s="871" t="n"/>
    </row>
    <row r="259">
      <c r="A259" s="871" t="n"/>
      <c r="B259" s="871" t="n"/>
      <c r="C259" s="871" t="n"/>
      <c r="D259" s="871" t="n"/>
      <c r="E259" s="871" t="n"/>
      <c r="F259" s="871" t="n"/>
      <c r="G259" s="871" t="n"/>
      <c r="H259" s="871" t="n"/>
      <c r="I259" s="871" t="n"/>
      <c r="J259" s="871" t="n"/>
      <c r="K259" s="871" t="n"/>
      <c r="L259" s="871" t="n"/>
      <c r="M259" s="871" t="n"/>
      <c r="N259" s="871" t="n"/>
      <c r="O259" s="871" t="n"/>
      <c r="P259" s="871" t="n"/>
      <c r="Q259" s="871" t="n"/>
      <c r="R259" s="871" t="n"/>
      <c r="S259" s="871" t="n"/>
      <c r="T259" s="871" t="n"/>
      <c r="U259" s="871" t="n"/>
      <c r="V259" s="871" t="n"/>
      <c r="W259" s="871" t="n"/>
      <c r="X259" s="871" t="n"/>
      <c r="Y259" s="871" t="n"/>
      <c r="Z259" s="871" t="n"/>
      <c r="AA259" s="871" t="n"/>
    </row>
    <row r="260">
      <c r="A260" s="871" t="n"/>
      <c r="B260" s="871" t="n"/>
      <c r="C260" s="871" t="n"/>
      <c r="D260" s="871" t="n"/>
      <c r="E260" s="871" t="n"/>
      <c r="F260" s="871" t="n"/>
      <c r="G260" s="871" t="n"/>
      <c r="H260" s="871" t="n"/>
      <c r="I260" s="871" t="n"/>
      <c r="J260" s="871" t="n"/>
      <c r="K260" s="871" t="n"/>
      <c r="L260" s="871" t="n"/>
      <c r="M260" s="871" t="n"/>
      <c r="N260" s="871" t="n"/>
      <c r="O260" s="871" t="n"/>
      <c r="P260" s="871" t="n"/>
      <c r="Q260" s="871" t="n"/>
      <c r="R260" s="871" t="n"/>
      <c r="S260" s="871" t="n"/>
      <c r="T260" s="871" t="n"/>
      <c r="U260" s="871" t="n"/>
      <c r="V260" s="871" t="n"/>
      <c r="W260" s="871" t="n"/>
      <c r="X260" s="871" t="n"/>
      <c r="Y260" s="871" t="n"/>
      <c r="Z260" s="871" t="n"/>
      <c r="AA260" s="871" t="n"/>
    </row>
    <row r="261">
      <c r="A261" s="871" t="n"/>
      <c r="B261" s="871" t="n"/>
      <c r="C261" s="871" t="n"/>
      <c r="D261" s="871" t="n"/>
      <c r="E261" s="871" t="n"/>
      <c r="F261" s="871" t="n"/>
      <c r="G261" s="871" t="n"/>
      <c r="H261" s="871" t="n"/>
      <c r="I261" s="871" t="n"/>
      <c r="J261" s="871" t="n"/>
      <c r="K261" s="871" t="n"/>
      <c r="L261" s="871" t="n"/>
      <c r="M261" s="871" t="n"/>
      <c r="N261" s="871" t="n"/>
      <c r="O261" s="871" t="n"/>
      <c r="P261" s="871" t="n"/>
      <c r="Q261" s="871" t="n"/>
      <c r="R261" s="871" t="n"/>
      <c r="S261" s="871" t="n"/>
      <c r="T261" s="871" t="n"/>
      <c r="U261" s="871" t="n"/>
      <c r="V261" s="871" t="n"/>
      <c r="W261" s="871" t="n"/>
      <c r="X261" s="871" t="n"/>
      <c r="Y261" s="871" t="n"/>
      <c r="Z261" s="871" t="n"/>
      <c r="AA261" s="871" t="n"/>
    </row>
    <row r="262">
      <c r="A262" s="871" t="n"/>
      <c r="B262" s="871" t="n"/>
      <c r="C262" s="871" t="n"/>
      <c r="D262" s="871" t="n"/>
      <c r="E262" s="871" t="n"/>
      <c r="F262" s="871" t="n"/>
      <c r="G262" s="871" t="n"/>
      <c r="H262" s="871" t="n"/>
      <c r="I262" s="871" t="n"/>
      <c r="J262" s="871" t="n"/>
      <c r="K262" s="871" t="n"/>
      <c r="L262" s="871" t="n"/>
      <c r="M262" s="871" t="n"/>
      <c r="N262" s="871" t="n"/>
      <c r="O262" s="871" t="n"/>
      <c r="P262" s="871" t="n"/>
      <c r="Q262" s="871" t="n"/>
      <c r="R262" s="871" t="n"/>
      <c r="S262" s="871" t="n"/>
      <c r="T262" s="871" t="n"/>
      <c r="U262" s="871" t="n"/>
      <c r="V262" s="871" t="n"/>
      <c r="W262" s="871" t="n"/>
      <c r="X262" s="871" t="n"/>
      <c r="Y262" s="871" t="n"/>
      <c r="Z262" s="871" t="n"/>
      <c r="AA262" s="871" t="n"/>
    </row>
    <row r="263">
      <c r="A263" s="871" t="n"/>
      <c r="B263" s="871" t="n"/>
      <c r="C263" s="871" t="n"/>
      <c r="D263" s="871" t="n"/>
      <c r="E263" s="871" t="n"/>
      <c r="F263" s="871" t="n"/>
      <c r="G263" s="871" t="n"/>
      <c r="H263" s="871" t="n"/>
      <c r="I263" s="871" t="n"/>
      <c r="J263" s="871" t="n"/>
      <c r="K263" s="871" t="n"/>
      <c r="L263" s="871" t="n"/>
      <c r="M263" s="871" t="n"/>
      <c r="N263" s="871" t="n"/>
      <c r="O263" s="871" t="n"/>
      <c r="P263" s="871" t="n"/>
      <c r="Q263" s="871" t="n"/>
      <c r="R263" s="871" t="n"/>
      <c r="S263" s="871" t="n"/>
      <c r="T263" s="871" t="n"/>
      <c r="U263" s="871" t="n"/>
      <c r="V263" s="871" t="n"/>
      <c r="W263" s="871" t="n"/>
      <c r="X263" s="871" t="n"/>
      <c r="Y263" s="871" t="n"/>
      <c r="Z263" s="871" t="n"/>
      <c r="AA263" s="871" t="n"/>
    </row>
    <row r="264">
      <c r="A264" s="871" t="n"/>
      <c r="B264" s="871" t="n"/>
      <c r="C264" s="871" t="n"/>
      <c r="D264" s="871" t="n"/>
      <c r="E264" s="871" t="n"/>
      <c r="F264" s="871" t="n"/>
      <c r="G264" s="871" t="n"/>
      <c r="H264" s="871" t="n"/>
      <c r="I264" s="871" t="n"/>
      <c r="J264" s="871" t="n"/>
      <c r="K264" s="871" t="n"/>
      <c r="L264" s="871" t="n"/>
      <c r="M264" s="871" t="n"/>
      <c r="N264" s="871" t="n"/>
      <c r="O264" s="871" t="n"/>
      <c r="P264" s="871" t="n"/>
      <c r="Q264" s="871" t="n"/>
      <c r="R264" s="871" t="n"/>
      <c r="S264" s="871" t="n"/>
      <c r="T264" s="871" t="n"/>
      <c r="U264" s="871" t="n"/>
      <c r="V264" s="871" t="n"/>
      <c r="W264" s="871" t="n"/>
      <c r="X264" s="871" t="n"/>
      <c r="Y264" s="871" t="n"/>
      <c r="Z264" s="871" t="n"/>
      <c r="AA264" s="871" t="n"/>
    </row>
    <row r="265">
      <c r="A265" s="871" t="n"/>
      <c r="B265" s="871" t="n"/>
      <c r="C265" s="871" t="n"/>
      <c r="D265" s="871" t="n"/>
      <c r="E265" s="871" t="n"/>
      <c r="F265" s="871" t="n"/>
      <c r="G265" s="871" t="n"/>
      <c r="H265" s="871" t="n"/>
      <c r="I265" s="871" t="n"/>
      <c r="J265" s="871" t="n"/>
      <c r="K265" s="871" t="n"/>
      <c r="L265" s="871" t="n"/>
      <c r="M265" s="871" t="n"/>
      <c r="N265" s="871" t="n"/>
      <c r="O265" s="871" t="n"/>
      <c r="P265" s="871" t="n"/>
      <c r="Q265" s="871" t="n"/>
      <c r="R265" s="871" t="n"/>
      <c r="S265" s="871" t="n"/>
      <c r="T265" s="871" t="n"/>
      <c r="U265" s="871" t="n"/>
      <c r="V265" s="871" t="n"/>
      <c r="W265" s="871" t="n"/>
      <c r="X265" s="871" t="n"/>
      <c r="Y265" s="871" t="n"/>
      <c r="Z265" s="871" t="n"/>
      <c r="AA265" s="871" t="n"/>
    </row>
    <row r="266">
      <c r="A266" s="871" t="n"/>
      <c r="B266" s="871" t="n"/>
      <c r="C266" s="871" t="n"/>
      <c r="D266" s="871" t="n"/>
      <c r="E266" s="871" t="n"/>
      <c r="F266" s="871" t="n"/>
      <c r="G266" s="871" t="n"/>
      <c r="H266" s="871" t="n"/>
      <c r="I266" s="871" t="n"/>
      <c r="J266" s="871" t="n"/>
      <c r="K266" s="871" t="n"/>
      <c r="L266" s="871" t="n"/>
      <c r="M266" s="871" t="n"/>
      <c r="N266" s="871" t="n"/>
      <c r="O266" s="871" t="n"/>
      <c r="P266" s="871" t="n"/>
      <c r="Q266" s="871" t="n"/>
      <c r="R266" s="871" t="n"/>
      <c r="S266" s="871" t="n"/>
      <c r="T266" s="871" t="n"/>
      <c r="U266" s="871" t="n"/>
      <c r="V266" s="871" t="n"/>
      <c r="W266" s="871" t="n"/>
      <c r="X266" s="871" t="n"/>
      <c r="Y266" s="871" t="n"/>
      <c r="Z266" s="871" t="n"/>
      <c r="AA266" s="871" t="n"/>
    </row>
    <row r="267">
      <c r="A267" s="871" t="n"/>
      <c r="B267" s="871" t="n"/>
      <c r="C267" s="871" t="n"/>
      <c r="D267" s="871" t="n"/>
      <c r="E267" s="871" t="n"/>
      <c r="F267" s="871" t="n"/>
      <c r="G267" s="871" t="n"/>
      <c r="H267" s="871" t="n"/>
      <c r="I267" s="871" t="n"/>
      <c r="J267" s="871" t="n"/>
      <c r="K267" s="871" t="n"/>
      <c r="L267" s="871" t="n"/>
      <c r="M267" s="871" t="n"/>
      <c r="N267" s="871" t="n"/>
      <c r="O267" s="871" t="n"/>
      <c r="P267" s="871" t="n"/>
      <c r="Q267" s="871" t="n"/>
      <c r="R267" s="871" t="n"/>
      <c r="S267" s="871" t="n"/>
      <c r="T267" s="871" t="n"/>
      <c r="U267" s="871" t="n"/>
      <c r="V267" s="871" t="n"/>
      <c r="W267" s="871" t="n"/>
      <c r="X267" s="871" t="n"/>
      <c r="Y267" s="871" t="n"/>
      <c r="Z267" s="871" t="n"/>
      <c r="AA267" s="871" t="n"/>
    </row>
    <row r="268">
      <c r="A268" s="871" t="n"/>
      <c r="B268" s="871" t="n"/>
      <c r="C268" s="871" t="n"/>
      <c r="D268" s="871" t="n"/>
      <c r="E268" s="871" t="n"/>
      <c r="F268" s="871" t="n"/>
      <c r="G268" s="871" t="n"/>
      <c r="H268" s="871" t="n"/>
      <c r="I268" s="871" t="n"/>
      <c r="J268" s="871" t="n"/>
      <c r="K268" s="871" t="n"/>
      <c r="L268" s="871" t="n"/>
      <c r="M268" s="871" t="n"/>
      <c r="N268" s="871" t="n"/>
      <c r="O268" s="871" t="n"/>
      <c r="P268" s="871" t="n"/>
      <c r="Q268" s="871" t="n"/>
      <c r="R268" s="871" t="n"/>
      <c r="S268" s="871" t="n"/>
      <c r="T268" s="871" t="n"/>
      <c r="U268" s="871" t="n"/>
      <c r="V268" s="871" t="n"/>
      <c r="W268" s="871" t="n"/>
      <c r="X268" s="871" t="n"/>
      <c r="Y268" s="871" t="n"/>
      <c r="Z268" s="871" t="n"/>
      <c r="AA268" s="871" t="n"/>
    </row>
    <row r="269">
      <c r="A269" s="871" t="n"/>
      <c r="B269" s="871" t="n"/>
      <c r="C269" s="871" t="n"/>
      <c r="D269" s="871" t="n"/>
      <c r="E269" s="871" t="n"/>
      <c r="F269" s="871" t="n"/>
      <c r="G269" s="871" t="n"/>
      <c r="H269" s="871" t="n"/>
      <c r="I269" s="871" t="n"/>
      <c r="J269" s="871" t="n"/>
      <c r="K269" s="871" t="n"/>
      <c r="L269" s="871" t="n"/>
      <c r="M269" s="871" t="n"/>
      <c r="N269" s="871" t="n"/>
      <c r="O269" s="871" t="n"/>
      <c r="P269" s="871" t="n"/>
      <c r="Q269" s="871" t="n"/>
      <c r="R269" s="871" t="n"/>
      <c r="S269" s="871" t="n"/>
      <c r="T269" s="871" t="n"/>
      <c r="U269" s="871" t="n"/>
      <c r="V269" s="871" t="n"/>
      <c r="W269" s="871" t="n"/>
      <c r="X269" s="871" t="n"/>
      <c r="Y269" s="871" t="n"/>
      <c r="Z269" s="871" t="n"/>
      <c r="AA269" s="871" t="n"/>
    </row>
    <row r="270">
      <c r="A270" s="871" t="n"/>
      <c r="B270" s="871" t="n"/>
      <c r="C270" s="871" t="n"/>
      <c r="D270" s="871" t="n"/>
      <c r="E270" s="871" t="n"/>
      <c r="F270" s="871" t="n"/>
      <c r="G270" s="871" t="n"/>
      <c r="H270" s="871" t="n"/>
      <c r="I270" s="871" t="n"/>
      <c r="J270" s="871" t="n"/>
      <c r="K270" s="871" t="n"/>
      <c r="L270" s="871" t="n"/>
      <c r="M270" s="871" t="n"/>
      <c r="N270" s="871" t="n"/>
      <c r="O270" s="871" t="n"/>
      <c r="P270" s="871" t="n"/>
      <c r="Q270" s="871" t="n"/>
      <c r="R270" s="871" t="n"/>
      <c r="S270" s="871" t="n"/>
      <c r="T270" s="871" t="n"/>
      <c r="U270" s="871" t="n"/>
      <c r="V270" s="871" t="n"/>
      <c r="W270" s="871" t="n"/>
      <c r="X270" s="871" t="n"/>
      <c r="Y270" s="871" t="n"/>
      <c r="Z270" s="871" t="n"/>
      <c r="AA270" s="871" t="n"/>
    </row>
    <row r="271">
      <c r="A271" s="871" t="n"/>
      <c r="B271" s="871" t="n"/>
      <c r="C271" s="871" t="n"/>
      <c r="D271" s="871" t="n"/>
      <c r="E271" s="871" t="n"/>
      <c r="F271" s="871" t="n"/>
      <c r="G271" s="871" t="n"/>
      <c r="H271" s="871" t="n"/>
      <c r="I271" s="871" t="n"/>
      <c r="J271" s="871" t="n"/>
      <c r="K271" s="871" t="n"/>
      <c r="L271" s="871" t="n"/>
      <c r="M271" s="871" t="n"/>
      <c r="N271" s="871" t="n"/>
      <c r="O271" s="871" t="n"/>
      <c r="P271" s="871" t="n"/>
      <c r="Q271" s="871" t="n"/>
      <c r="R271" s="871" t="n"/>
      <c r="S271" s="871" t="n"/>
      <c r="T271" s="871" t="n"/>
      <c r="U271" s="871" t="n"/>
      <c r="V271" s="871" t="n"/>
      <c r="W271" s="871" t="n"/>
      <c r="X271" s="871" t="n"/>
      <c r="Y271" s="871" t="n"/>
      <c r="Z271" s="871" t="n"/>
      <c r="AA271" s="871" t="n"/>
    </row>
    <row r="272">
      <c r="A272" s="871" t="n"/>
      <c r="B272" s="871" t="n"/>
      <c r="C272" s="871" t="n"/>
      <c r="D272" s="871" t="n"/>
      <c r="E272" s="871" t="n"/>
      <c r="F272" s="871" t="n"/>
      <c r="G272" s="871" t="n"/>
      <c r="H272" s="871" t="n"/>
      <c r="I272" s="871" t="n"/>
      <c r="J272" s="871" t="n"/>
      <c r="K272" s="871" t="n"/>
      <c r="L272" s="871" t="n"/>
      <c r="M272" s="871" t="n"/>
      <c r="N272" s="871" t="n"/>
      <c r="O272" s="871" t="n"/>
      <c r="P272" s="871" t="n"/>
      <c r="Q272" s="871" t="n"/>
      <c r="R272" s="871" t="n"/>
      <c r="S272" s="871" t="n"/>
      <c r="T272" s="871" t="n"/>
      <c r="U272" s="871" t="n"/>
      <c r="V272" s="871" t="n"/>
      <c r="W272" s="871" t="n"/>
      <c r="X272" s="871" t="n"/>
      <c r="Y272" s="871" t="n"/>
      <c r="Z272" s="871" t="n"/>
      <c r="AA272" s="871" t="n"/>
    </row>
    <row r="273">
      <c r="A273" s="871" t="n"/>
      <c r="B273" s="871" t="n"/>
      <c r="C273" s="871" t="n"/>
      <c r="D273" s="871" t="n"/>
      <c r="E273" s="871" t="n"/>
      <c r="F273" s="871" t="n"/>
      <c r="G273" s="871" t="n"/>
      <c r="H273" s="871" t="n"/>
      <c r="I273" s="871" t="n"/>
      <c r="J273" s="871" t="n"/>
      <c r="K273" s="871" t="n"/>
      <c r="L273" s="871" t="n"/>
      <c r="M273" s="871" t="n"/>
      <c r="N273" s="871" t="n"/>
      <c r="O273" s="871" t="n"/>
      <c r="P273" s="871" t="n"/>
      <c r="Q273" s="871" t="n"/>
      <c r="R273" s="871" t="n"/>
      <c r="S273" s="871" t="n"/>
      <c r="T273" s="871" t="n"/>
      <c r="U273" s="871" t="n"/>
      <c r="V273" s="871" t="n"/>
      <c r="W273" s="871" t="n"/>
      <c r="X273" s="871" t="n"/>
      <c r="Y273" s="871" t="n"/>
      <c r="Z273" s="871" t="n"/>
      <c r="AA273" s="871" t="n"/>
    </row>
    <row r="274">
      <c r="A274" s="871" t="n"/>
      <c r="B274" s="871" t="n"/>
      <c r="C274" s="871" t="n"/>
      <c r="D274" s="871" t="n"/>
      <c r="E274" s="871" t="n"/>
      <c r="F274" s="871" t="n"/>
      <c r="G274" s="871" t="n"/>
      <c r="H274" s="871" t="n"/>
      <c r="I274" s="871" t="n"/>
      <c r="J274" s="871" t="n"/>
      <c r="K274" s="871" t="n"/>
      <c r="L274" s="871" t="n"/>
      <c r="M274" s="871" t="n"/>
      <c r="N274" s="871" t="n"/>
      <c r="O274" s="871" t="n"/>
      <c r="P274" s="871" t="n"/>
      <c r="Q274" s="871" t="n"/>
      <c r="R274" s="871" t="n"/>
      <c r="S274" s="871" t="n"/>
      <c r="T274" s="871" t="n"/>
      <c r="U274" s="871" t="n"/>
      <c r="V274" s="871" t="n"/>
      <c r="W274" s="871" t="n"/>
      <c r="X274" s="871" t="n"/>
      <c r="Y274" s="871" t="n"/>
      <c r="Z274" s="871" t="n"/>
      <c r="AA274" s="871" t="n"/>
    </row>
    <row r="275">
      <c r="A275" s="871" t="n"/>
      <c r="B275" s="871" t="n"/>
      <c r="C275" s="871" t="n"/>
      <c r="D275" s="871" t="n"/>
      <c r="E275" s="871" t="n"/>
      <c r="F275" s="871" t="n"/>
      <c r="G275" s="871" t="n"/>
      <c r="H275" s="871" t="n"/>
      <c r="I275" s="871" t="n"/>
      <c r="J275" s="871" t="n"/>
      <c r="K275" s="871" t="n"/>
      <c r="L275" s="871" t="n"/>
      <c r="M275" s="871" t="n"/>
      <c r="N275" s="871" t="n"/>
      <c r="O275" s="871" t="n"/>
      <c r="P275" s="871" t="n"/>
      <c r="Q275" s="871" t="n"/>
      <c r="R275" s="871" t="n"/>
      <c r="S275" s="871" t="n"/>
      <c r="T275" s="871" t="n"/>
      <c r="U275" s="871" t="n"/>
      <c r="V275" s="871" t="n"/>
      <c r="W275" s="871" t="n"/>
      <c r="X275" s="871" t="n"/>
      <c r="Y275" s="871" t="n"/>
      <c r="Z275" s="871" t="n"/>
      <c r="AA275" s="871" t="n"/>
    </row>
    <row r="276">
      <c r="A276" s="871" t="n"/>
      <c r="B276" s="871" t="n"/>
      <c r="C276" s="871" t="n"/>
      <c r="D276" s="871" t="n"/>
      <c r="E276" s="871" t="n"/>
      <c r="F276" s="871" t="n"/>
      <c r="G276" s="871" t="n"/>
      <c r="H276" s="871" t="n"/>
      <c r="I276" s="871" t="n"/>
      <c r="J276" s="871" t="n"/>
      <c r="K276" s="871" t="n"/>
      <c r="L276" s="871" t="n"/>
      <c r="M276" s="871" t="n"/>
      <c r="N276" s="871" t="n"/>
      <c r="O276" s="871" t="n"/>
      <c r="P276" s="871" t="n"/>
      <c r="Q276" s="871" t="n"/>
      <c r="R276" s="871" t="n"/>
      <c r="S276" s="871" t="n"/>
      <c r="T276" s="871" t="n"/>
      <c r="U276" s="871" t="n"/>
      <c r="V276" s="871" t="n"/>
      <c r="W276" s="871" t="n"/>
      <c r="X276" s="871" t="n"/>
      <c r="Y276" s="871" t="n"/>
      <c r="Z276" s="871" t="n"/>
      <c r="AA276" s="871" t="n"/>
    </row>
    <row r="277">
      <c r="A277" s="871" t="n"/>
      <c r="B277" s="871" t="n"/>
      <c r="C277" s="871" t="n"/>
      <c r="D277" s="871" t="n"/>
      <c r="E277" s="871" t="n"/>
      <c r="F277" s="871" t="n"/>
      <c r="G277" s="871" t="n"/>
      <c r="H277" s="871" t="n"/>
      <c r="I277" s="871" t="n"/>
      <c r="J277" s="871" t="n"/>
      <c r="K277" s="871" t="n"/>
      <c r="L277" s="871" t="n"/>
      <c r="M277" s="871" t="n"/>
      <c r="N277" s="871" t="n"/>
      <c r="O277" s="871" t="n"/>
      <c r="P277" s="871" t="n"/>
      <c r="Q277" s="871" t="n"/>
      <c r="R277" s="871" t="n"/>
      <c r="S277" s="871" t="n"/>
      <c r="T277" s="871" t="n"/>
      <c r="U277" s="871" t="n"/>
      <c r="V277" s="871" t="n"/>
      <c r="W277" s="871" t="n"/>
      <c r="X277" s="871" t="n"/>
      <c r="Y277" s="871" t="n"/>
      <c r="Z277" s="871" t="n"/>
      <c r="AA277" s="871" t="n"/>
    </row>
    <row r="278">
      <c r="A278" s="871" t="n"/>
      <c r="B278" s="871" t="n"/>
      <c r="C278" s="871" t="n"/>
      <c r="D278" s="871" t="n"/>
      <c r="E278" s="871" t="n"/>
      <c r="F278" s="871" t="n"/>
      <c r="G278" s="871" t="n"/>
      <c r="H278" s="871" t="n"/>
      <c r="I278" s="871" t="n"/>
      <c r="J278" s="871" t="n"/>
      <c r="K278" s="871" t="n"/>
      <c r="L278" s="871" t="n"/>
      <c r="M278" s="871" t="n"/>
      <c r="N278" s="871" t="n"/>
      <c r="O278" s="871" t="n"/>
      <c r="P278" s="871" t="n"/>
      <c r="Q278" s="871" t="n"/>
      <c r="R278" s="871" t="n"/>
      <c r="S278" s="871" t="n"/>
      <c r="T278" s="871" t="n"/>
      <c r="U278" s="871" t="n"/>
      <c r="V278" s="871" t="n"/>
      <c r="W278" s="871" t="n"/>
      <c r="X278" s="871" t="n"/>
      <c r="Y278" s="871" t="n"/>
      <c r="Z278" s="871" t="n"/>
      <c r="AA278" s="871" t="n"/>
    </row>
    <row r="279">
      <c r="A279" s="871" t="n"/>
      <c r="B279" s="871" t="n"/>
      <c r="C279" s="871" t="n"/>
      <c r="D279" s="871" t="n"/>
      <c r="E279" s="871" t="n"/>
      <c r="F279" s="871" t="n"/>
      <c r="G279" s="871" t="n"/>
      <c r="H279" s="871" t="n"/>
      <c r="I279" s="871" t="n"/>
      <c r="J279" s="871" t="n"/>
      <c r="K279" s="871" t="n"/>
      <c r="L279" s="871" t="n"/>
      <c r="M279" s="871" t="n"/>
      <c r="N279" s="871" t="n"/>
      <c r="O279" s="871" t="n"/>
      <c r="P279" s="871" t="n"/>
      <c r="Q279" s="871" t="n"/>
      <c r="R279" s="871" t="n"/>
      <c r="S279" s="871" t="n"/>
      <c r="T279" s="871" t="n"/>
      <c r="U279" s="871" t="n"/>
      <c r="V279" s="871" t="n"/>
      <c r="W279" s="871" t="n"/>
      <c r="X279" s="871" t="n"/>
      <c r="Y279" s="871" t="n"/>
      <c r="Z279" s="871" t="n"/>
      <c r="AA279" s="871" t="n"/>
    </row>
    <row r="280">
      <c r="A280" s="871" t="n"/>
      <c r="B280" s="871" t="n"/>
      <c r="C280" s="871" t="n"/>
      <c r="D280" s="871" t="n"/>
      <c r="E280" s="871" t="n"/>
      <c r="F280" s="871" t="n"/>
      <c r="G280" s="871" t="n"/>
      <c r="H280" s="871" t="n"/>
      <c r="I280" s="871" t="n"/>
      <c r="J280" s="871" t="n"/>
      <c r="K280" s="871" t="n"/>
      <c r="L280" s="871" t="n"/>
      <c r="M280" s="871" t="n"/>
      <c r="N280" s="871" t="n"/>
      <c r="O280" s="871" t="n"/>
      <c r="P280" s="871" t="n"/>
      <c r="Q280" s="871" t="n"/>
      <c r="R280" s="871" t="n"/>
      <c r="S280" s="871" t="n"/>
      <c r="T280" s="871" t="n"/>
      <c r="U280" s="871" t="n"/>
      <c r="V280" s="871" t="n"/>
      <c r="W280" s="871" t="n"/>
      <c r="X280" s="871" t="n"/>
      <c r="Y280" s="871" t="n"/>
      <c r="Z280" s="871" t="n"/>
      <c r="AA280" s="871" t="n"/>
    </row>
    <row r="281">
      <c r="A281" s="871" t="n"/>
      <c r="B281" s="871" t="n"/>
      <c r="C281" s="871" t="n"/>
      <c r="D281" s="871" t="n"/>
      <c r="E281" s="871" t="n"/>
      <c r="F281" s="871" t="n"/>
      <c r="G281" s="871" t="n"/>
      <c r="H281" s="871" t="n"/>
      <c r="I281" s="871" t="n"/>
      <c r="J281" s="871" t="n"/>
      <c r="K281" s="871" t="n"/>
      <c r="L281" s="871" t="n"/>
      <c r="M281" s="871" t="n"/>
      <c r="N281" s="871" t="n"/>
      <c r="O281" s="871" t="n"/>
      <c r="P281" s="871" t="n"/>
      <c r="Q281" s="871" t="n"/>
      <c r="R281" s="871" t="n"/>
      <c r="S281" s="871" t="n"/>
      <c r="T281" s="871" t="n"/>
      <c r="U281" s="871" t="n"/>
      <c r="V281" s="871" t="n"/>
      <c r="W281" s="871" t="n"/>
      <c r="X281" s="871" t="n"/>
      <c r="Y281" s="871" t="n"/>
      <c r="Z281" s="871" t="n"/>
      <c r="AA281" s="871" t="n"/>
    </row>
    <row r="282">
      <c r="A282" s="871" t="n"/>
      <c r="B282" s="871" t="n"/>
      <c r="C282" s="871" t="n"/>
      <c r="D282" s="871" t="n"/>
      <c r="E282" s="871" t="n"/>
      <c r="F282" s="871" t="n"/>
      <c r="G282" s="871" t="n"/>
      <c r="H282" s="871" t="n"/>
      <c r="I282" s="871" t="n"/>
      <c r="J282" s="871" t="n"/>
      <c r="K282" s="871" t="n"/>
      <c r="L282" s="871" t="n"/>
      <c r="M282" s="871" t="n"/>
      <c r="N282" s="871" t="n"/>
      <c r="O282" s="871" t="n"/>
      <c r="P282" s="871" t="n"/>
      <c r="Q282" s="871" t="n"/>
      <c r="R282" s="871" t="n"/>
      <c r="S282" s="871" t="n"/>
      <c r="T282" s="871" t="n"/>
      <c r="U282" s="871" t="n"/>
      <c r="V282" s="871" t="n"/>
      <c r="W282" s="871" t="n"/>
      <c r="X282" s="871" t="n"/>
      <c r="Y282" s="871" t="n"/>
      <c r="Z282" s="871" t="n"/>
      <c r="AA282" s="871" t="n"/>
    </row>
    <row r="283">
      <c r="A283" s="871" t="n"/>
      <c r="B283" s="871" t="n"/>
      <c r="C283" s="871" t="n"/>
      <c r="D283" s="871" t="n"/>
      <c r="E283" s="871" t="n"/>
      <c r="F283" s="871" t="n"/>
      <c r="G283" s="871" t="n"/>
      <c r="H283" s="871" t="n"/>
      <c r="I283" s="871" t="n"/>
      <c r="J283" s="871" t="n"/>
      <c r="K283" s="871" t="n"/>
      <c r="L283" s="871" t="n"/>
      <c r="M283" s="871" t="n"/>
      <c r="N283" s="871" t="n"/>
      <c r="O283" s="871" t="n"/>
      <c r="P283" s="871" t="n"/>
      <c r="Q283" s="871" t="n"/>
      <c r="R283" s="871" t="n"/>
      <c r="S283" s="871" t="n"/>
      <c r="T283" s="871" t="n"/>
      <c r="U283" s="871" t="n"/>
      <c r="V283" s="871" t="n"/>
      <c r="W283" s="871" t="n"/>
      <c r="X283" s="871" t="n"/>
      <c r="Y283" s="871" t="n"/>
      <c r="Z283" s="871" t="n"/>
      <c r="AA283" s="871" t="n"/>
    </row>
    <row r="284">
      <c r="A284" s="871" t="n"/>
      <c r="B284" s="871" t="n"/>
      <c r="C284" s="871" t="n"/>
      <c r="D284" s="871" t="n"/>
      <c r="E284" s="871" t="n"/>
      <c r="F284" s="871" t="n"/>
      <c r="G284" s="871" t="n"/>
      <c r="H284" s="871" t="n"/>
      <c r="I284" s="871" t="n"/>
      <c r="J284" s="871" t="n"/>
      <c r="K284" s="871" t="n"/>
      <c r="L284" s="871" t="n"/>
      <c r="M284" s="871" t="n"/>
      <c r="N284" s="871" t="n"/>
      <c r="O284" s="871" t="n"/>
      <c r="P284" s="871" t="n"/>
      <c r="Q284" s="871" t="n"/>
      <c r="R284" s="871" t="n"/>
      <c r="S284" s="871" t="n"/>
      <c r="T284" s="871" t="n"/>
      <c r="U284" s="871" t="n"/>
      <c r="V284" s="871" t="n"/>
      <c r="W284" s="871" t="n"/>
      <c r="X284" s="871" t="n"/>
      <c r="Y284" s="871" t="n"/>
      <c r="Z284" s="871" t="n"/>
      <c r="AA284" s="871" t="n"/>
    </row>
    <row r="285">
      <c r="A285" s="871" t="n"/>
      <c r="B285" s="871" t="n"/>
      <c r="C285" s="871" t="n"/>
      <c r="D285" s="871" t="n"/>
      <c r="E285" s="871" t="n"/>
      <c r="F285" s="871" t="n"/>
      <c r="G285" s="871" t="n"/>
      <c r="H285" s="871" t="n"/>
      <c r="I285" s="871" t="n"/>
      <c r="J285" s="871" t="n"/>
      <c r="K285" s="871" t="n"/>
      <c r="L285" s="871" t="n"/>
      <c r="M285" s="871" t="n"/>
      <c r="N285" s="871" t="n"/>
      <c r="O285" s="871" t="n"/>
      <c r="P285" s="871" t="n"/>
      <c r="Q285" s="871" t="n"/>
      <c r="R285" s="871" t="n"/>
      <c r="S285" s="871" t="n"/>
      <c r="T285" s="871" t="n"/>
      <c r="U285" s="871" t="n"/>
      <c r="V285" s="871" t="n"/>
      <c r="W285" s="871" t="n"/>
      <c r="X285" s="871" t="n"/>
      <c r="Y285" s="871" t="n"/>
      <c r="Z285" s="871" t="n"/>
      <c r="AA285" s="871" t="n"/>
    </row>
    <row r="286">
      <c r="A286" s="871" t="n"/>
      <c r="B286" s="871" t="n"/>
      <c r="C286" s="871" t="n"/>
      <c r="D286" s="871" t="n"/>
      <c r="E286" s="871" t="n"/>
      <c r="F286" s="871" t="n"/>
      <c r="G286" s="871" t="n"/>
      <c r="H286" s="871" t="n"/>
      <c r="I286" s="871" t="n"/>
      <c r="J286" s="871" t="n"/>
      <c r="K286" s="871" t="n"/>
      <c r="L286" s="871" t="n"/>
      <c r="M286" s="871" t="n"/>
      <c r="N286" s="871" t="n"/>
      <c r="O286" s="871" t="n"/>
      <c r="P286" s="871" t="n"/>
      <c r="Q286" s="871" t="n"/>
      <c r="R286" s="871" t="n"/>
      <c r="S286" s="871" t="n"/>
      <c r="T286" s="871" t="n"/>
      <c r="U286" s="871" t="n"/>
      <c r="V286" s="871" t="n"/>
      <c r="W286" s="871" t="n"/>
      <c r="X286" s="871" t="n"/>
      <c r="Y286" s="871" t="n"/>
      <c r="Z286" s="871" t="n"/>
      <c r="AA286" s="871" t="n"/>
    </row>
    <row r="287">
      <c r="A287" s="871" t="n"/>
      <c r="B287" s="871" t="n"/>
      <c r="C287" s="871" t="n"/>
      <c r="D287" s="871" t="n"/>
      <c r="E287" s="871" t="n"/>
      <c r="F287" s="871" t="n"/>
      <c r="G287" s="871" t="n"/>
      <c r="H287" s="871" t="n"/>
      <c r="I287" s="871" t="n"/>
      <c r="J287" s="871" t="n"/>
      <c r="K287" s="871" t="n"/>
      <c r="L287" s="871" t="n"/>
      <c r="M287" s="871" t="n"/>
      <c r="N287" s="871" t="n"/>
      <c r="O287" s="871" t="n"/>
      <c r="P287" s="871" t="n"/>
      <c r="Q287" s="871" t="n"/>
      <c r="R287" s="871" t="n"/>
      <c r="S287" s="871" t="n"/>
      <c r="T287" s="871" t="n"/>
      <c r="U287" s="871" t="n"/>
      <c r="V287" s="871" t="n"/>
      <c r="W287" s="871" t="n"/>
      <c r="X287" s="871" t="n"/>
      <c r="Y287" s="871" t="n"/>
      <c r="Z287" s="871" t="n"/>
      <c r="AA287" s="871" t="n"/>
    </row>
    <row r="288">
      <c r="A288" s="871" t="n"/>
      <c r="B288" s="871" t="n"/>
      <c r="C288" s="871" t="n"/>
      <c r="D288" s="871" t="n"/>
      <c r="E288" s="871" t="n"/>
      <c r="F288" s="871" t="n"/>
      <c r="G288" s="871" t="n"/>
      <c r="H288" s="871" t="n"/>
      <c r="I288" s="871" t="n"/>
      <c r="J288" s="871" t="n"/>
      <c r="K288" s="871" t="n"/>
      <c r="L288" s="871" t="n"/>
      <c r="M288" s="871" t="n"/>
      <c r="N288" s="871" t="n"/>
      <c r="O288" s="871" t="n"/>
      <c r="P288" s="871" t="n"/>
      <c r="Q288" s="871" t="n"/>
      <c r="R288" s="871" t="n"/>
      <c r="S288" s="871" t="n"/>
      <c r="T288" s="871" t="n"/>
      <c r="U288" s="871" t="n"/>
      <c r="V288" s="871" t="n"/>
      <c r="W288" s="871" t="n"/>
      <c r="X288" s="871" t="n"/>
      <c r="Y288" s="871" t="n"/>
      <c r="Z288" s="871" t="n"/>
      <c r="AA288" s="871" t="n"/>
    </row>
    <row r="289">
      <c r="A289" s="871" t="n"/>
      <c r="B289" s="871" t="n"/>
      <c r="C289" s="871" t="n"/>
      <c r="D289" s="871" t="n"/>
      <c r="E289" s="871" t="n"/>
      <c r="F289" s="871" t="n"/>
      <c r="G289" s="871" t="n"/>
      <c r="H289" s="871" t="n"/>
      <c r="I289" s="871" t="n"/>
      <c r="J289" s="871" t="n"/>
      <c r="K289" s="871" t="n"/>
      <c r="L289" s="871" t="n"/>
      <c r="M289" s="871" t="n"/>
      <c r="N289" s="871" t="n"/>
      <c r="O289" s="871" t="n"/>
      <c r="P289" s="871" t="n"/>
      <c r="Q289" s="871" t="n"/>
      <c r="R289" s="871" t="n"/>
      <c r="S289" s="871" t="n"/>
      <c r="T289" s="871" t="n"/>
      <c r="U289" s="871" t="n"/>
      <c r="V289" s="871" t="n"/>
      <c r="W289" s="871" t="n"/>
      <c r="X289" s="871" t="n"/>
      <c r="Y289" s="871" t="n"/>
      <c r="Z289" s="871" t="n"/>
      <c r="AA289" s="871" t="n"/>
    </row>
    <row r="290">
      <c r="A290" s="871" t="n"/>
      <c r="B290" s="871" t="n"/>
      <c r="C290" s="871" t="n"/>
      <c r="D290" s="871" t="n"/>
      <c r="E290" s="871" t="n"/>
      <c r="F290" s="871" t="n"/>
      <c r="G290" s="871" t="n"/>
      <c r="H290" s="871" t="n"/>
      <c r="I290" s="871" t="n"/>
      <c r="J290" s="871" t="n"/>
      <c r="K290" s="871" t="n"/>
      <c r="L290" s="871" t="n"/>
      <c r="M290" s="871" t="n"/>
      <c r="N290" s="871" t="n"/>
      <c r="O290" s="871" t="n"/>
      <c r="P290" s="871" t="n"/>
      <c r="Q290" s="871" t="n"/>
      <c r="R290" s="871" t="n"/>
      <c r="S290" s="871" t="n"/>
      <c r="T290" s="871" t="n"/>
      <c r="U290" s="871" t="n"/>
      <c r="V290" s="871" t="n"/>
      <c r="W290" s="871" t="n"/>
      <c r="X290" s="871" t="n"/>
      <c r="Y290" s="871" t="n"/>
      <c r="Z290" s="871" t="n"/>
      <c r="AA290" s="871" t="n"/>
    </row>
    <row r="291">
      <c r="A291" s="871" t="n"/>
      <c r="B291" s="871" t="n"/>
      <c r="C291" s="871" t="n"/>
      <c r="D291" s="871" t="n"/>
      <c r="E291" s="871" t="n"/>
      <c r="F291" s="871" t="n"/>
      <c r="G291" s="871" t="n"/>
      <c r="H291" s="871" t="n"/>
      <c r="I291" s="871" t="n"/>
      <c r="J291" s="871" t="n"/>
      <c r="K291" s="871" t="n"/>
      <c r="L291" s="871" t="n"/>
      <c r="M291" s="871" t="n"/>
      <c r="N291" s="871" t="n"/>
      <c r="O291" s="871" t="n"/>
      <c r="P291" s="871" t="n"/>
      <c r="Q291" s="871" t="n"/>
      <c r="R291" s="871" t="n"/>
      <c r="S291" s="871" t="n"/>
      <c r="T291" s="871" t="n"/>
      <c r="U291" s="871" t="n"/>
      <c r="V291" s="871" t="n"/>
      <c r="W291" s="871" t="n"/>
      <c r="X291" s="871" t="n"/>
      <c r="Y291" s="871" t="n"/>
      <c r="Z291" s="871" t="n"/>
      <c r="AA291" s="871" t="n"/>
    </row>
    <row r="292">
      <c r="A292" s="871" t="n"/>
      <c r="B292" s="871" t="n"/>
      <c r="C292" s="871" t="n"/>
      <c r="D292" s="871" t="n"/>
      <c r="E292" s="871" t="n"/>
      <c r="F292" s="871" t="n"/>
      <c r="G292" s="871" t="n"/>
      <c r="H292" s="871" t="n"/>
      <c r="I292" s="871" t="n"/>
      <c r="J292" s="871" t="n"/>
      <c r="K292" s="871" t="n"/>
      <c r="L292" s="871" t="n"/>
      <c r="M292" s="871" t="n"/>
      <c r="N292" s="871" t="n"/>
      <c r="O292" s="871" t="n"/>
      <c r="P292" s="871" t="n"/>
      <c r="Q292" s="871" t="n"/>
      <c r="R292" s="871" t="n"/>
      <c r="S292" s="871" t="n"/>
      <c r="T292" s="871" t="n"/>
      <c r="U292" s="871" t="n"/>
      <c r="V292" s="871" t="n"/>
      <c r="W292" s="871" t="n"/>
      <c r="X292" s="871" t="n"/>
      <c r="Y292" s="871" t="n"/>
      <c r="Z292" s="871" t="n"/>
      <c r="AA292" s="871" t="n"/>
    </row>
    <row r="293">
      <c r="A293" s="871" t="n"/>
      <c r="B293" s="871" t="n"/>
      <c r="C293" s="871" t="n"/>
      <c r="D293" s="871" t="n"/>
      <c r="E293" s="871" t="n"/>
      <c r="F293" s="871" t="n"/>
      <c r="G293" s="871" t="n"/>
      <c r="H293" s="871" t="n"/>
      <c r="I293" s="871" t="n"/>
      <c r="J293" s="871" t="n"/>
      <c r="K293" s="871" t="n"/>
      <c r="L293" s="871" t="n"/>
      <c r="M293" s="871" t="n"/>
      <c r="N293" s="871" t="n"/>
      <c r="O293" s="871" t="n"/>
      <c r="P293" s="871" t="n"/>
      <c r="Q293" s="871" t="n"/>
      <c r="R293" s="871" t="n"/>
      <c r="S293" s="871" t="n"/>
      <c r="T293" s="871" t="n"/>
      <c r="U293" s="871" t="n"/>
      <c r="V293" s="871" t="n"/>
      <c r="W293" s="871" t="n"/>
      <c r="X293" s="871" t="n"/>
      <c r="Y293" s="871" t="n"/>
      <c r="Z293" s="871" t="n"/>
      <c r="AA293" s="871" t="n"/>
    </row>
    <row r="294">
      <c r="A294" s="871" t="n"/>
      <c r="B294" s="871" t="n"/>
      <c r="C294" s="871" t="n"/>
      <c r="D294" s="871" t="n"/>
      <c r="E294" s="871" t="n"/>
      <c r="F294" s="871" t="n"/>
      <c r="G294" s="871" t="n"/>
      <c r="H294" s="871" t="n"/>
      <c r="I294" s="871" t="n"/>
      <c r="J294" s="871" t="n"/>
      <c r="K294" s="871" t="n"/>
      <c r="L294" s="871" t="n"/>
      <c r="M294" s="871" t="n"/>
      <c r="N294" s="871" t="n"/>
      <c r="O294" s="871" t="n"/>
      <c r="P294" s="871" t="n"/>
      <c r="Q294" s="871" t="n"/>
      <c r="R294" s="871" t="n"/>
      <c r="S294" s="871" t="n"/>
      <c r="T294" s="871" t="n"/>
      <c r="U294" s="871" t="n"/>
      <c r="V294" s="871" t="n"/>
      <c r="W294" s="871" t="n"/>
      <c r="X294" s="871" t="n"/>
      <c r="Y294" s="871" t="n"/>
      <c r="Z294" s="871" t="n"/>
      <c r="AA294" s="871" t="n"/>
    </row>
    <row r="295">
      <c r="A295" s="871" t="n"/>
      <c r="B295" s="871" t="n"/>
      <c r="C295" s="871" t="n"/>
      <c r="D295" s="871" t="n"/>
      <c r="E295" s="871" t="n"/>
      <c r="F295" s="871" t="n"/>
      <c r="G295" s="871" t="n"/>
      <c r="H295" s="871" t="n"/>
      <c r="I295" s="871" t="n"/>
      <c r="J295" s="871" t="n"/>
      <c r="K295" s="871" t="n"/>
      <c r="L295" s="871" t="n"/>
      <c r="M295" s="871" t="n"/>
      <c r="N295" s="871" t="n"/>
      <c r="O295" s="871" t="n"/>
      <c r="P295" s="871" t="n"/>
      <c r="Q295" s="871" t="n"/>
      <c r="R295" s="871" t="n"/>
      <c r="S295" s="871" t="n"/>
      <c r="T295" s="871" t="n"/>
      <c r="U295" s="871" t="n"/>
      <c r="V295" s="871" t="n"/>
      <c r="W295" s="871" t="n"/>
      <c r="X295" s="871" t="n"/>
      <c r="Y295" s="871" t="n"/>
      <c r="Z295" s="871" t="n"/>
      <c r="AA295" s="871" t="n"/>
    </row>
    <row r="296">
      <c r="A296" s="871" t="n"/>
      <c r="B296" s="871" t="n"/>
      <c r="C296" s="871" t="n"/>
      <c r="D296" s="871" t="n"/>
      <c r="E296" s="871" t="n"/>
      <c r="F296" s="871" t="n"/>
      <c r="G296" s="871" t="n"/>
      <c r="H296" s="871" t="n"/>
      <c r="I296" s="871" t="n"/>
      <c r="J296" s="871" t="n"/>
      <c r="K296" s="871" t="n"/>
      <c r="L296" s="871" t="n"/>
      <c r="M296" s="871" t="n"/>
      <c r="N296" s="871" t="n"/>
      <c r="O296" s="871" t="n"/>
      <c r="P296" s="871" t="n"/>
      <c r="Q296" s="871" t="n"/>
      <c r="R296" s="871" t="n"/>
      <c r="S296" s="871" t="n"/>
      <c r="T296" s="871" t="n"/>
      <c r="U296" s="871" t="n"/>
      <c r="V296" s="871" t="n"/>
      <c r="W296" s="871" t="n"/>
      <c r="X296" s="871" t="n"/>
      <c r="Y296" s="871" t="n"/>
      <c r="Z296" s="871" t="n"/>
      <c r="AA296" s="871" t="n"/>
    </row>
    <row r="297">
      <c r="A297" s="871" t="n"/>
      <c r="B297" s="871" t="n"/>
      <c r="C297" s="871" t="n"/>
      <c r="D297" s="871" t="n"/>
      <c r="E297" s="871" t="n"/>
      <c r="F297" s="871" t="n"/>
      <c r="G297" s="871" t="n"/>
      <c r="H297" s="871" t="n"/>
      <c r="I297" s="871" t="n"/>
      <c r="J297" s="871" t="n"/>
      <c r="K297" s="871" t="n"/>
      <c r="L297" s="871" t="n"/>
      <c r="M297" s="871" t="n"/>
      <c r="N297" s="871" t="n"/>
      <c r="O297" s="871" t="n"/>
      <c r="P297" s="871" t="n"/>
      <c r="Q297" s="871" t="n"/>
      <c r="R297" s="871" t="n"/>
      <c r="S297" s="871" t="n"/>
      <c r="T297" s="871" t="n"/>
      <c r="U297" s="871" t="n"/>
      <c r="V297" s="871" t="n"/>
      <c r="W297" s="871" t="n"/>
      <c r="X297" s="871" t="n"/>
      <c r="Y297" s="871" t="n"/>
      <c r="Z297" s="871" t="n"/>
      <c r="AA297" s="871" t="n"/>
    </row>
    <row r="298">
      <c r="A298" s="871" t="n"/>
      <c r="B298" s="871" t="n"/>
      <c r="C298" s="871" t="n"/>
      <c r="D298" s="871" t="n"/>
      <c r="E298" s="871" t="n"/>
      <c r="F298" s="871" t="n"/>
      <c r="G298" s="871" t="n"/>
      <c r="H298" s="871" t="n"/>
      <c r="I298" s="871" t="n"/>
      <c r="J298" s="871" t="n"/>
      <c r="K298" s="871" t="n"/>
      <c r="L298" s="871" t="n"/>
      <c r="M298" s="871" t="n"/>
      <c r="N298" s="871" t="n"/>
      <c r="O298" s="871" t="n"/>
      <c r="P298" s="871" t="n"/>
      <c r="Q298" s="871" t="n"/>
      <c r="R298" s="871" t="n"/>
      <c r="S298" s="871" t="n"/>
      <c r="T298" s="871" t="n"/>
      <c r="U298" s="871" t="n"/>
      <c r="V298" s="871" t="n"/>
      <c r="W298" s="871" t="n"/>
      <c r="X298" s="871" t="n"/>
      <c r="Y298" s="871" t="n"/>
      <c r="Z298" s="871" t="n"/>
      <c r="AA298" s="871" t="n"/>
    </row>
    <row r="299">
      <c r="A299" s="871" t="n"/>
      <c r="B299" s="871" t="n"/>
      <c r="C299" s="871" t="n"/>
      <c r="D299" s="871" t="n"/>
      <c r="E299" s="871" t="n"/>
      <c r="F299" s="871" t="n"/>
      <c r="G299" s="871" t="n"/>
      <c r="H299" s="871" t="n"/>
      <c r="I299" s="871" t="n"/>
      <c r="J299" s="871" t="n"/>
      <c r="K299" s="871" t="n"/>
      <c r="L299" s="871" t="n"/>
      <c r="M299" s="871" t="n"/>
      <c r="N299" s="871" t="n"/>
      <c r="O299" s="871" t="n"/>
      <c r="P299" s="871" t="n"/>
      <c r="Q299" s="871" t="n"/>
      <c r="R299" s="871" t="n"/>
      <c r="S299" s="871" t="n"/>
      <c r="T299" s="871" t="n"/>
      <c r="U299" s="871" t="n"/>
      <c r="V299" s="871" t="n"/>
      <c r="W299" s="871" t="n"/>
      <c r="X299" s="871" t="n"/>
      <c r="Y299" s="871" t="n"/>
      <c r="Z299" s="871" t="n"/>
      <c r="AA299" s="871" t="n"/>
    </row>
    <row r="300">
      <c r="A300" s="871" t="n"/>
      <c r="B300" s="871" t="n"/>
      <c r="C300" s="871" t="n"/>
      <c r="D300" s="871" t="n"/>
      <c r="E300" s="871" t="n"/>
      <c r="F300" s="871" t="n"/>
      <c r="G300" s="871" t="n"/>
      <c r="H300" s="871" t="n"/>
      <c r="I300" s="871" t="n"/>
      <c r="J300" s="871" t="n"/>
      <c r="K300" s="871" t="n"/>
      <c r="L300" s="871" t="n"/>
      <c r="M300" s="871" t="n"/>
      <c r="N300" s="871" t="n"/>
      <c r="O300" s="871" t="n"/>
      <c r="P300" s="871" t="n"/>
      <c r="Q300" s="871" t="n"/>
      <c r="R300" s="871" t="n"/>
      <c r="S300" s="871" t="n"/>
      <c r="T300" s="871" t="n"/>
      <c r="U300" s="871" t="n"/>
      <c r="V300" s="871" t="n"/>
      <c r="W300" s="871" t="n"/>
      <c r="X300" s="871" t="n"/>
      <c r="Y300" s="871" t="n"/>
      <c r="Z300" s="871" t="n"/>
      <c r="AA300" s="871" t="n"/>
    </row>
    <row r="301">
      <c r="A301" s="871" t="n"/>
      <c r="B301" s="871" t="n"/>
      <c r="C301" s="871" t="n"/>
      <c r="D301" s="871" t="n"/>
      <c r="E301" s="871" t="n"/>
      <c r="F301" s="871" t="n"/>
      <c r="G301" s="871" t="n"/>
      <c r="H301" s="871" t="n"/>
      <c r="I301" s="871" t="n"/>
      <c r="J301" s="871" t="n"/>
      <c r="K301" s="871" t="n"/>
      <c r="L301" s="871" t="n"/>
      <c r="M301" s="871" t="n"/>
      <c r="N301" s="871" t="n"/>
      <c r="O301" s="871" t="n"/>
      <c r="P301" s="871" t="n"/>
      <c r="Q301" s="871" t="n"/>
      <c r="R301" s="871" t="n"/>
      <c r="S301" s="871" t="n"/>
      <c r="T301" s="871" t="n"/>
      <c r="U301" s="871" t="n"/>
      <c r="V301" s="871" t="n"/>
      <c r="W301" s="871" t="n"/>
      <c r="X301" s="871" t="n"/>
      <c r="Y301" s="871" t="n"/>
      <c r="Z301" s="871" t="n"/>
      <c r="AA301" s="871" t="n"/>
    </row>
    <row r="302">
      <c r="A302" s="871" t="n"/>
      <c r="B302" s="871" t="n"/>
      <c r="C302" s="871" t="n"/>
      <c r="D302" s="871" t="n"/>
      <c r="E302" s="871" t="n"/>
      <c r="F302" s="871" t="n"/>
      <c r="G302" s="871" t="n"/>
      <c r="H302" s="871" t="n"/>
      <c r="I302" s="871" t="n"/>
      <c r="J302" s="871" t="n"/>
      <c r="K302" s="871" t="n"/>
      <c r="L302" s="871" t="n"/>
      <c r="M302" s="871" t="n"/>
      <c r="N302" s="871" t="n"/>
      <c r="O302" s="871" t="n"/>
      <c r="P302" s="871" t="n"/>
      <c r="Q302" s="871" t="n"/>
      <c r="R302" s="871" t="n"/>
      <c r="S302" s="871" t="n"/>
      <c r="T302" s="871" t="n"/>
      <c r="U302" s="871" t="n"/>
      <c r="V302" s="871" t="n"/>
      <c r="W302" s="871" t="n"/>
      <c r="X302" s="871" t="n"/>
      <c r="Y302" s="871" t="n"/>
      <c r="Z302" s="871" t="n"/>
      <c r="AA302" s="871" t="n"/>
    </row>
    <row r="303">
      <c r="A303" s="871" t="n"/>
      <c r="B303" s="871" t="n"/>
      <c r="C303" s="871" t="n"/>
      <c r="D303" s="871" t="n"/>
      <c r="E303" s="871" t="n"/>
      <c r="F303" s="871" t="n"/>
      <c r="G303" s="871" t="n"/>
      <c r="H303" s="871" t="n"/>
      <c r="I303" s="871" t="n"/>
      <c r="J303" s="871" t="n"/>
      <c r="K303" s="871" t="n"/>
      <c r="L303" s="871" t="n"/>
      <c r="M303" s="871" t="n"/>
      <c r="N303" s="871" t="n"/>
      <c r="O303" s="871" t="n"/>
      <c r="P303" s="871" t="n"/>
      <c r="Q303" s="871" t="n"/>
      <c r="R303" s="871" t="n"/>
      <c r="S303" s="871" t="n"/>
      <c r="T303" s="871" t="n"/>
      <c r="U303" s="871" t="n"/>
      <c r="V303" s="871" t="n"/>
      <c r="W303" s="871" t="n"/>
      <c r="X303" s="871" t="n"/>
      <c r="Y303" s="871" t="n"/>
      <c r="Z303" s="871" t="n"/>
      <c r="AA303" s="871" t="n"/>
    </row>
    <row r="304">
      <c r="A304" s="871" t="n"/>
      <c r="B304" s="871" t="n"/>
      <c r="C304" s="871" t="n"/>
      <c r="D304" s="871" t="n"/>
      <c r="E304" s="871" t="n"/>
      <c r="F304" s="871" t="n"/>
      <c r="G304" s="871" t="n"/>
      <c r="H304" s="871" t="n"/>
      <c r="I304" s="871" t="n"/>
      <c r="J304" s="871" t="n"/>
      <c r="K304" s="871" t="n"/>
      <c r="L304" s="871" t="n"/>
      <c r="M304" s="871" t="n"/>
      <c r="N304" s="871" t="n"/>
      <c r="O304" s="871" t="n"/>
      <c r="P304" s="871" t="n"/>
      <c r="Q304" s="871" t="n"/>
      <c r="R304" s="871" t="n"/>
      <c r="S304" s="871" t="n"/>
      <c r="T304" s="871" t="n"/>
      <c r="U304" s="871" t="n"/>
      <c r="V304" s="871" t="n"/>
      <c r="W304" s="871" t="n"/>
      <c r="X304" s="871" t="n"/>
      <c r="Y304" s="871" t="n"/>
      <c r="Z304" s="871" t="n"/>
      <c r="AA304" s="871" t="n"/>
    </row>
    <row r="305">
      <c r="A305" s="871" t="n"/>
      <c r="B305" s="871" t="n"/>
      <c r="C305" s="871" t="n"/>
      <c r="D305" s="871" t="n"/>
      <c r="E305" s="871" t="n"/>
      <c r="F305" s="871" t="n"/>
      <c r="G305" s="871" t="n"/>
      <c r="H305" s="871" t="n"/>
      <c r="I305" s="871" t="n"/>
      <c r="J305" s="871" t="n"/>
      <c r="K305" s="871" t="n"/>
      <c r="L305" s="871" t="n"/>
      <c r="M305" s="871" t="n"/>
      <c r="N305" s="871" t="n"/>
      <c r="O305" s="871" t="n"/>
      <c r="P305" s="871" t="n"/>
      <c r="Q305" s="871" t="n"/>
      <c r="R305" s="871" t="n"/>
      <c r="S305" s="871" t="n"/>
      <c r="T305" s="871" t="n"/>
      <c r="U305" s="871" t="n"/>
      <c r="V305" s="871" t="n"/>
      <c r="W305" s="871" t="n"/>
      <c r="X305" s="871" t="n"/>
      <c r="Y305" s="871" t="n"/>
      <c r="Z305" s="871" t="n"/>
      <c r="AA305" s="871" t="n"/>
    </row>
    <row r="306">
      <c r="A306" s="871" t="n"/>
      <c r="B306" s="871" t="n"/>
      <c r="C306" s="871" t="n"/>
      <c r="D306" s="871" t="n"/>
      <c r="E306" s="871" t="n"/>
      <c r="F306" s="871" t="n"/>
      <c r="G306" s="871" t="n"/>
      <c r="H306" s="871" t="n"/>
      <c r="I306" s="871" t="n"/>
      <c r="J306" s="871" t="n"/>
      <c r="K306" s="871" t="n"/>
      <c r="L306" s="871" t="n"/>
      <c r="M306" s="871" t="n"/>
      <c r="N306" s="871" t="n"/>
      <c r="O306" s="871" t="n"/>
      <c r="P306" s="871" t="n"/>
      <c r="Q306" s="871" t="n"/>
      <c r="R306" s="871" t="n"/>
      <c r="S306" s="871" t="n"/>
      <c r="T306" s="871" t="n"/>
      <c r="U306" s="871" t="n"/>
      <c r="V306" s="871" t="n"/>
      <c r="W306" s="871" t="n"/>
      <c r="X306" s="871" t="n"/>
      <c r="Y306" s="871" t="n"/>
      <c r="Z306" s="871" t="n"/>
      <c r="AA306" s="871" t="n"/>
    </row>
    <row r="307">
      <c r="A307" s="871" t="n"/>
      <c r="B307" s="871" t="n"/>
      <c r="C307" s="871" t="n"/>
      <c r="D307" s="871" t="n"/>
      <c r="E307" s="871" t="n"/>
      <c r="F307" s="871" t="n"/>
      <c r="G307" s="871" t="n"/>
      <c r="H307" s="871" t="n"/>
      <c r="I307" s="871" t="n"/>
      <c r="J307" s="871" t="n"/>
      <c r="K307" s="871" t="n"/>
      <c r="L307" s="871" t="n"/>
      <c r="M307" s="871" t="n"/>
      <c r="N307" s="871" t="n"/>
      <c r="O307" s="871" t="n"/>
      <c r="P307" s="871" t="n"/>
      <c r="Q307" s="871" t="n"/>
      <c r="R307" s="871" t="n"/>
      <c r="S307" s="871" t="n"/>
      <c r="T307" s="871" t="n"/>
      <c r="U307" s="871" t="n"/>
      <c r="V307" s="871" t="n"/>
      <c r="W307" s="871" t="n"/>
      <c r="X307" s="871" t="n"/>
      <c r="Y307" s="871" t="n"/>
      <c r="Z307" s="871" t="n"/>
      <c r="AA307" s="871" t="n"/>
    </row>
    <row r="308">
      <c r="A308" s="871" t="n"/>
      <c r="B308" s="871" t="n"/>
      <c r="C308" s="871" t="n"/>
      <c r="D308" s="871" t="n"/>
      <c r="E308" s="871" t="n"/>
      <c r="F308" s="871" t="n"/>
      <c r="G308" s="871" t="n"/>
      <c r="H308" s="871" t="n"/>
      <c r="I308" s="871" t="n"/>
      <c r="J308" s="871" t="n"/>
      <c r="K308" s="871" t="n"/>
      <c r="L308" s="871" t="n"/>
      <c r="M308" s="871" t="n"/>
      <c r="N308" s="871" t="n"/>
      <c r="O308" s="871" t="n"/>
      <c r="P308" s="871" t="n"/>
      <c r="Q308" s="871" t="n"/>
      <c r="R308" s="871" t="n"/>
      <c r="S308" s="871" t="n"/>
      <c r="T308" s="871" t="n"/>
      <c r="U308" s="871" t="n"/>
      <c r="V308" s="871" t="n"/>
      <c r="W308" s="871" t="n"/>
      <c r="X308" s="871" t="n"/>
      <c r="Y308" s="871" t="n"/>
      <c r="Z308" s="871" t="n"/>
      <c r="AA308" s="871" t="n"/>
    </row>
    <row r="309">
      <c r="A309" s="871" t="n"/>
      <c r="B309" s="871" t="n"/>
      <c r="C309" s="871" t="n"/>
      <c r="D309" s="871" t="n"/>
      <c r="E309" s="871" t="n"/>
      <c r="F309" s="871" t="n"/>
      <c r="G309" s="871" t="n"/>
      <c r="H309" s="871" t="n"/>
      <c r="I309" s="871" t="n"/>
      <c r="J309" s="871" t="n"/>
      <c r="K309" s="871" t="n"/>
      <c r="L309" s="871" t="n"/>
      <c r="M309" s="871" t="n"/>
      <c r="N309" s="871" t="n"/>
      <c r="O309" s="871" t="n"/>
      <c r="P309" s="871" t="n"/>
      <c r="Q309" s="871" t="n"/>
      <c r="R309" s="871" t="n"/>
      <c r="S309" s="871" t="n"/>
      <c r="T309" s="871" t="n"/>
      <c r="U309" s="871" t="n"/>
      <c r="V309" s="871" t="n"/>
      <c r="W309" s="871" t="n"/>
      <c r="X309" s="871" t="n"/>
      <c r="Y309" s="871" t="n"/>
      <c r="Z309" s="871" t="n"/>
      <c r="AA309" s="871" t="n"/>
    </row>
    <row r="310">
      <c r="A310" s="871" t="n"/>
      <c r="B310" s="871" t="n"/>
      <c r="C310" s="871" t="n"/>
      <c r="D310" s="871" t="n"/>
      <c r="E310" s="871" t="n"/>
      <c r="F310" s="871" t="n"/>
      <c r="G310" s="871" t="n"/>
      <c r="H310" s="871" t="n"/>
      <c r="I310" s="871" t="n"/>
      <c r="J310" s="871" t="n"/>
      <c r="K310" s="871" t="n"/>
      <c r="L310" s="871" t="n"/>
      <c r="M310" s="871" t="n"/>
      <c r="N310" s="871" t="n"/>
      <c r="O310" s="871" t="n"/>
      <c r="P310" s="871" t="n"/>
      <c r="Q310" s="871" t="n"/>
      <c r="R310" s="871" t="n"/>
      <c r="S310" s="871" t="n"/>
      <c r="T310" s="871" t="n"/>
      <c r="U310" s="871" t="n"/>
      <c r="V310" s="871" t="n"/>
      <c r="W310" s="871" t="n"/>
      <c r="X310" s="871" t="n"/>
      <c r="Y310" s="871" t="n"/>
      <c r="Z310" s="871" t="n"/>
      <c r="AA310" s="871" t="n"/>
    </row>
    <row r="311">
      <c r="A311" s="871" t="n"/>
      <c r="B311" s="871" t="n"/>
      <c r="C311" s="871" t="n"/>
      <c r="D311" s="871" t="n"/>
      <c r="E311" s="871" t="n"/>
      <c r="F311" s="871" t="n"/>
      <c r="G311" s="871" t="n"/>
      <c r="H311" s="871" t="n"/>
      <c r="I311" s="871" t="n"/>
      <c r="J311" s="871" t="n"/>
      <c r="K311" s="871" t="n"/>
      <c r="L311" s="871" t="n"/>
      <c r="M311" s="871" t="n"/>
      <c r="N311" s="871" t="n"/>
      <c r="O311" s="871" t="n"/>
      <c r="P311" s="871" t="n"/>
      <c r="Q311" s="871" t="n"/>
      <c r="R311" s="871" t="n"/>
      <c r="S311" s="871" t="n"/>
      <c r="T311" s="871" t="n"/>
      <c r="U311" s="871" t="n"/>
      <c r="V311" s="871" t="n"/>
      <c r="W311" s="871" t="n"/>
      <c r="X311" s="871" t="n"/>
      <c r="Y311" s="871" t="n"/>
      <c r="Z311" s="871" t="n"/>
      <c r="AA311" s="871" t="n"/>
    </row>
    <row r="312">
      <c r="A312" s="871" t="n"/>
      <c r="B312" s="871" t="n"/>
      <c r="C312" s="871" t="n"/>
      <c r="D312" s="871" t="n"/>
      <c r="E312" s="871" t="n"/>
      <c r="F312" s="871" t="n"/>
      <c r="G312" s="871" t="n"/>
      <c r="H312" s="871" t="n"/>
      <c r="I312" s="871" t="n"/>
      <c r="J312" s="871" t="n"/>
      <c r="K312" s="871" t="n"/>
      <c r="L312" s="871" t="n"/>
      <c r="M312" s="871" t="n"/>
      <c r="N312" s="871" t="n"/>
      <c r="O312" s="871" t="n"/>
      <c r="P312" s="871" t="n"/>
      <c r="Q312" s="871" t="n"/>
      <c r="R312" s="871" t="n"/>
      <c r="S312" s="871" t="n"/>
      <c r="T312" s="871" t="n"/>
      <c r="U312" s="871" t="n"/>
      <c r="V312" s="871" t="n"/>
      <c r="W312" s="871" t="n"/>
      <c r="X312" s="871" t="n"/>
      <c r="Y312" s="871" t="n"/>
      <c r="Z312" s="871" t="n"/>
      <c r="AA312" s="871" t="n"/>
    </row>
    <row r="313">
      <c r="A313" s="871" t="n"/>
      <c r="B313" s="871" t="n"/>
      <c r="C313" s="871" t="n"/>
      <c r="D313" s="871" t="n"/>
      <c r="E313" s="871" t="n"/>
      <c r="F313" s="871" t="n"/>
      <c r="G313" s="871" t="n"/>
      <c r="H313" s="871" t="n"/>
      <c r="I313" s="871" t="n"/>
      <c r="J313" s="871" t="n"/>
      <c r="K313" s="871" t="n"/>
      <c r="L313" s="871" t="n"/>
      <c r="M313" s="871" t="n"/>
      <c r="N313" s="871" t="n"/>
      <c r="O313" s="871" t="n"/>
      <c r="P313" s="871" t="n"/>
      <c r="Q313" s="871" t="n"/>
      <c r="R313" s="871" t="n"/>
      <c r="S313" s="871" t="n"/>
      <c r="T313" s="871" t="n"/>
      <c r="U313" s="871" t="n"/>
      <c r="V313" s="871" t="n"/>
      <c r="W313" s="871" t="n"/>
      <c r="X313" s="871" t="n"/>
      <c r="Y313" s="871" t="n"/>
      <c r="Z313" s="871" t="n"/>
      <c r="AA313" s="871" t="n"/>
    </row>
    <row r="314">
      <c r="A314" s="871" t="n"/>
      <c r="B314" s="871" t="n"/>
      <c r="C314" s="871" t="n"/>
      <c r="D314" s="871" t="n"/>
      <c r="E314" s="871" t="n"/>
      <c r="F314" s="871" t="n"/>
      <c r="G314" s="871" t="n"/>
      <c r="H314" s="871" t="n"/>
      <c r="I314" s="871" t="n"/>
      <c r="J314" s="871" t="n"/>
      <c r="K314" s="871" t="n"/>
      <c r="L314" s="871" t="n"/>
      <c r="M314" s="871" t="n"/>
      <c r="N314" s="871" t="n"/>
      <c r="O314" s="871" t="n"/>
      <c r="P314" s="871" t="n"/>
      <c r="Q314" s="871" t="n"/>
      <c r="R314" s="871" t="n"/>
      <c r="S314" s="871" t="n"/>
      <c r="T314" s="871" t="n"/>
      <c r="U314" s="871" t="n"/>
      <c r="V314" s="871" t="n"/>
      <c r="W314" s="871" t="n"/>
      <c r="X314" s="871" t="n"/>
      <c r="Y314" s="871" t="n"/>
      <c r="Z314" s="871" t="n"/>
      <c r="AA314" s="871" t="n"/>
    </row>
    <row r="315">
      <c r="A315" s="871" t="n"/>
      <c r="B315" s="871" t="n"/>
      <c r="C315" s="871" t="n"/>
      <c r="D315" s="871" t="n"/>
      <c r="E315" s="871" t="n"/>
      <c r="F315" s="871" t="n"/>
      <c r="G315" s="871" t="n"/>
      <c r="H315" s="871" t="n"/>
      <c r="I315" s="871" t="n"/>
      <c r="J315" s="871" t="n"/>
      <c r="K315" s="871" t="n"/>
      <c r="L315" s="871" t="n"/>
      <c r="M315" s="871" t="n"/>
      <c r="N315" s="871" t="n"/>
      <c r="O315" s="871" t="n"/>
      <c r="P315" s="871" t="n"/>
      <c r="Q315" s="871" t="n"/>
      <c r="R315" s="871" t="n"/>
      <c r="S315" s="871" t="n"/>
      <c r="T315" s="871" t="n"/>
      <c r="U315" s="871" t="n"/>
      <c r="V315" s="871" t="n"/>
      <c r="W315" s="871" t="n"/>
      <c r="X315" s="871" t="n"/>
      <c r="Y315" s="871" t="n"/>
      <c r="Z315" s="871" t="n"/>
      <c r="AA315" s="871" t="n"/>
    </row>
    <row r="316">
      <c r="A316" s="871" t="n"/>
      <c r="B316" s="871" t="n"/>
      <c r="C316" s="871" t="n"/>
      <c r="D316" s="871" t="n"/>
      <c r="E316" s="871" t="n"/>
      <c r="F316" s="871" t="n"/>
      <c r="G316" s="871" t="n"/>
      <c r="H316" s="871" t="n"/>
      <c r="I316" s="871" t="n"/>
      <c r="J316" s="871" t="n"/>
      <c r="K316" s="871" t="n"/>
      <c r="L316" s="871" t="n"/>
      <c r="M316" s="871" t="n"/>
      <c r="N316" s="871" t="n"/>
      <c r="O316" s="871" t="n"/>
      <c r="P316" s="871" t="n"/>
      <c r="Q316" s="871" t="n"/>
      <c r="R316" s="871" t="n"/>
      <c r="S316" s="871" t="n"/>
      <c r="T316" s="871" t="n"/>
      <c r="U316" s="871" t="n"/>
      <c r="V316" s="871" t="n"/>
      <c r="W316" s="871" t="n"/>
      <c r="X316" s="871" t="n"/>
      <c r="Y316" s="871" t="n"/>
      <c r="Z316" s="871" t="n"/>
      <c r="AA316" s="871" t="n"/>
    </row>
    <row r="317">
      <c r="A317" s="871" t="n"/>
      <c r="B317" s="871" t="n"/>
      <c r="C317" s="871" t="n"/>
      <c r="D317" s="871" t="n"/>
      <c r="E317" s="871" t="n"/>
      <c r="F317" s="871" t="n"/>
      <c r="G317" s="871" t="n"/>
      <c r="H317" s="871" t="n"/>
      <c r="I317" s="871" t="n"/>
      <c r="J317" s="871" t="n"/>
      <c r="K317" s="871" t="n"/>
      <c r="L317" s="871" t="n"/>
      <c r="M317" s="871" t="n"/>
      <c r="N317" s="871" t="n"/>
      <c r="O317" s="871" t="n"/>
      <c r="P317" s="871" t="n"/>
      <c r="Q317" s="871" t="n"/>
      <c r="R317" s="871" t="n"/>
      <c r="S317" s="871" t="n"/>
      <c r="T317" s="871" t="n"/>
      <c r="U317" s="871" t="n"/>
      <c r="V317" s="871" t="n"/>
      <c r="W317" s="871" t="n"/>
      <c r="X317" s="871" t="n"/>
      <c r="Y317" s="871" t="n"/>
      <c r="Z317" s="871" t="n"/>
      <c r="AA317" s="871" t="n"/>
    </row>
    <row r="318">
      <c r="A318" s="871" t="n"/>
      <c r="B318" s="871" t="n"/>
      <c r="C318" s="871" t="n"/>
      <c r="D318" s="871" t="n"/>
      <c r="E318" s="871" t="n"/>
      <c r="F318" s="871" t="n"/>
      <c r="G318" s="871" t="n"/>
      <c r="H318" s="871" t="n"/>
      <c r="I318" s="871" t="n"/>
      <c r="J318" s="871" t="n"/>
      <c r="K318" s="871" t="n"/>
      <c r="L318" s="871" t="n"/>
      <c r="M318" s="871" t="n"/>
      <c r="N318" s="871" t="n"/>
      <c r="O318" s="871" t="n"/>
      <c r="P318" s="871" t="n"/>
      <c r="Q318" s="871" t="n"/>
      <c r="R318" s="871" t="n"/>
      <c r="S318" s="871" t="n"/>
      <c r="T318" s="871" t="n"/>
      <c r="U318" s="871" t="n"/>
      <c r="V318" s="871" t="n"/>
      <c r="W318" s="871" t="n"/>
      <c r="X318" s="871" t="n"/>
      <c r="Y318" s="871" t="n"/>
      <c r="Z318" s="871" t="n"/>
      <c r="AA318" s="871" t="n"/>
    </row>
    <row r="319">
      <c r="A319" s="871" t="n"/>
      <c r="B319" s="871" t="n"/>
      <c r="C319" s="871" t="n"/>
      <c r="D319" s="871" t="n"/>
      <c r="E319" s="871" t="n"/>
      <c r="F319" s="871" t="n"/>
      <c r="G319" s="871" t="n"/>
      <c r="H319" s="871" t="n"/>
      <c r="I319" s="871" t="n"/>
      <c r="J319" s="871" t="n"/>
      <c r="K319" s="871" t="n"/>
      <c r="L319" s="871" t="n"/>
      <c r="M319" s="871" t="n"/>
      <c r="N319" s="871" t="n"/>
      <c r="O319" s="871" t="n"/>
      <c r="P319" s="871" t="n"/>
      <c r="Q319" s="871" t="n"/>
      <c r="R319" s="871" t="n"/>
      <c r="S319" s="871" t="n"/>
      <c r="T319" s="871" t="n"/>
      <c r="U319" s="871" t="n"/>
      <c r="V319" s="871" t="n"/>
      <c r="W319" s="871" t="n"/>
      <c r="X319" s="871" t="n"/>
      <c r="Y319" s="871" t="n"/>
      <c r="Z319" s="871" t="n"/>
      <c r="AA319" s="871" t="n"/>
    </row>
    <row r="320">
      <c r="A320" s="871" t="n"/>
      <c r="B320" s="871" t="n"/>
      <c r="C320" s="871" t="n"/>
      <c r="D320" s="871" t="n"/>
      <c r="E320" s="871" t="n"/>
      <c r="F320" s="871" t="n"/>
      <c r="G320" s="871" t="n"/>
      <c r="H320" s="871" t="n"/>
      <c r="I320" s="871" t="n"/>
      <c r="J320" s="871" t="n"/>
      <c r="K320" s="871" t="n"/>
      <c r="L320" s="871" t="n"/>
      <c r="M320" s="871" t="n"/>
      <c r="N320" s="871" t="n"/>
      <c r="O320" s="871" t="n"/>
      <c r="P320" s="871" t="n"/>
      <c r="Q320" s="871" t="n"/>
      <c r="R320" s="871" t="n"/>
      <c r="S320" s="871" t="n"/>
      <c r="T320" s="871" t="n"/>
      <c r="U320" s="871" t="n"/>
      <c r="V320" s="871" t="n"/>
      <c r="W320" s="871" t="n"/>
      <c r="X320" s="871" t="n"/>
      <c r="Y320" s="871" t="n"/>
      <c r="Z320" s="871" t="n"/>
      <c r="AA320" s="871" t="n"/>
    </row>
    <row r="321">
      <c r="A321" s="871" t="n"/>
      <c r="B321" s="871" t="n"/>
      <c r="C321" s="871" t="n"/>
      <c r="D321" s="871" t="n"/>
      <c r="E321" s="871" t="n"/>
      <c r="F321" s="871" t="n"/>
      <c r="G321" s="871" t="n"/>
      <c r="H321" s="871" t="n"/>
      <c r="I321" s="871" t="n"/>
      <c r="J321" s="871" t="n"/>
      <c r="K321" s="871" t="n"/>
      <c r="L321" s="871" t="n"/>
      <c r="M321" s="871" t="n"/>
      <c r="N321" s="871" t="n"/>
      <c r="O321" s="871" t="n"/>
      <c r="P321" s="871" t="n"/>
      <c r="Q321" s="871" t="n"/>
      <c r="R321" s="871" t="n"/>
      <c r="S321" s="871" t="n"/>
      <c r="T321" s="871" t="n"/>
      <c r="U321" s="871" t="n"/>
      <c r="V321" s="871" t="n"/>
      <c r="W321" s="871" t="n"/>
      <c r="X321" s="871" t="n"/>
      <c r="Y321" s="871" t="n"/>
      <c r="Z321" s="871" t="n"/>
      <c r="AA321" s="871" t="n"/>
    </row>
    <row r="322">
      <c r="A322" s="871" t="n"/>
      <c r="B322" s="871" t="n"/>
      <c r="C322" s="871" t="n"/>
      <c r="D322" s="871" t="n"/>
      <c r="E322" s="871" t="n"/>
      <c r="F322" s="871" t="n"/>
      <c r="G322" s="871" t="n"/>
      <c r="H322" s="871" t="n"/>
      <c r="I322" s="871" t="n"/>
      <c r="J322" s="871" t="n"/>
      <c r="K322" s="871" t="n"/>
      <c r="L322" s="871" t="n"/>
      <c r="M322" s="871" t="n"/>
      <c r="N322" s="871" t="n"/>
      <c r="O322" s="871" t="n"/>
      <c r="P322" s="871" t="n"/>
      <c r="Q322" s="871" t="n"/>
      <c r="R322" s="871" t="n"/>
      <c r="S322" s="871" t="n"/>
      <c r="T322" s="871" t="n"/>
      <c r="U322" s="871" t="n"/>
      <c r="V322" s="871" t="n"/>
      <c r="W322" s="871" t="n"/>
      <c r="X322" s="871" t="n"/>
      <c r="Y322" s="871" t="n"/>
      <c r="Z322" s="871" t="n"/>
      <c r="AA322" s="871" t="n"/>
    </row>
    <row r="323">
      <c r="A323" s="871" t="n"/>
      <c r="B323" s="871" t="n"/>
      <c r="C323" s="871" t="n"/>
      <c r="D323" s="871" t="n"/>
      <c r="E323" s="871" t="n"/>
      <c r="F323" s="871" t="n"/>
      <c r="G323" s="871" t="n"/>
      <c r="H323" s="871" t="n"/>
      <c r="I323" s="871" t="n"/>
      <c r="J323" s="871" t="n"/>
      <c r="K323" s="871" t="n"/>
      <c r="L323" s="871" t="n"/>
      <c r="M323" s="871" t="n"/>
      <c r="N323" s="871" t="n"/>
      <c r="O323" s="871" t="n"/>
      <c r="P323" s="871" t="n"/>
      <c r="Q323" s="871" t="n"/>
      <c r="R323" s="871" t="n"/>
      <c r="S323" s="871" t="n"/>
      <c r="T323" s="871" t="n"/>
      <c r="U323" s="871" t="n"/>
      <c r="V323" s="871" t="n"/>
      <c r="W323" s="871" t="n"/>
      <c r="X323" s="871" t="n"/>
      <c r="Y323" s="871" t="n"/>
      <c r="Z323" s="871" t="n"/>
      <c r="AA323" s="871" t="n"/>
    </row>
    <row r="324">
      <c r="A324" s="871" t="n"/>
      <c r="B324" s="871" t="n"/>
      <c r="C324" s="871" t="n"/>
      <c r="D324" s="871" t="n"/>
      <c r="E324" s="871" t="n"/>
      <c r="F324" s="871" t="n"/>
      <c r="G324" s="871" t="n"/>
      <c r="H324" s="871" t="n"/>
      <c r="I324" s="871" t="n"/>
      <c r="J324" s="871" t="n"/>
      <c r="K324" s="871" t="n"/>
      <c r="L324" s="871" t="n"/>
      <c r="M324" s="871" t="n"/>
      <c r="N324" s="871" t="n"/>
      <c r="O324" s="871" t="n"/>
      <c r="P324" s="871" t="n"/>
      <c r="Q324" s="871" t="n"/>
      <c r="R324" s="871" t="n"/>
      <c r="S324" s="871" t="n"/>
      <c r="T324" s="871" t="n"/>
      <c r="U324" s="871" t="n"/>
      <c r="V324" s="871" t="n"/>
      <c r="W324" s="871" t="n"/>
      <c r="X324" s="871" t="n"/>
      <c r="Y324" s="871" t="n"/>
      <c r="Z324" s="871" t="n"/>
      <c r="AA324" s="871" t="n"/>
    </row>
    <row r="325">
      <c r="A325" s="871" t="n"/>
      <c r="B325" s="871" t="n"/>
      <c r="C325" s="871" t="n"/>
      <c r="D325" s="871" t="n"/>
      <c r="E325" s="871" t="n"/>
      <c r="F325" s="871" t="n"/>
      <c r="G325" s="871" t="n"/>
      <c r="H325" s="871" t="n"/>
      <c r="I325" s="871" t="n"/>
      <c r="J325" s="871" t="n"/>
      <c r="K325" s="871" t="n"/>
      <c r="L325" s="871" t="n"/>
      <c r="M325" s="871" t="n"/>
      <c r="N325" s="871" t="n"/>
      <c r="O325" s="871" t="n"/>
      <c r="P325" s="871" t="n"/>
      <c r="Q325" s="871" t="n"/>
      <c r="R325" s="871" t="n"/>
      <c r="S325" s="871" t="n"/>
      <c r="T325" s="871" t="n"/>
      <c r="U325" s="871" t="n"/>
      <c r="V325" s="871" t="n"/>
      <c r="W325" s="871" t="n"/>
      <c r="X325" s="871" t="n"/>
      <c r="Y325" s="871" t="n"/>
      <c r="Z325" s="871" t="n"/>
      <c r="AA325" s="871" t="n"/>
    </row>
    <row r="326">
      <c r="A326" s="871" t="n"/>
      <c r="B326" s="871" t="n"/>
      <c r="C326" s="871" t="n"/>
      <c r="D326" s="871" t="n"/>
      <c r="E326" s="871" t="n"/>
      <c r="F326" s="871" t="n"/>
      <c r="G326" s="871" t="n"/>
      <c r="H326" s="871" t="n"/>
      <c r="I326" s="871" t="n"/>
      <c r="J326" s="871" t="n"/>
      <c r="K326" s="871" t="n"/>
      <c r="L326" s="871" t="n"/>
      <c r="M326" s="871" t="n"/>
      <c r="N326" s="871" t="n"/>
      <c r="O326" s="871" t="n"/>
      <c r="P326" s="871" t="n"/>
      <c r="Q326" s="871" t="n"/>
      <c r="R326" s="871" t="n"/>
      <c r="S326" s="871" t="n"/>
      <c r="T326" s="871" t="n"/>
      <c r="U326" s="871" t="n"/>
      <c r="V326" s="871" t="n"/>
      <c r="W326" s="871" t="n"/>
      <c r="X326" s="871" t="n"/>
      <c r="Y326" s="871" t="n"/>
      <c r="Z326" s="871" t="n"/>
      <c r="AA326" s="871" t="n"/>
    </row>
    <row r="327">
      <c r="A327" s="871" t="n"/>
      <c r="B327" s="871" t="n"/>
      <c r="C327" s="871" t="n"/>
      <c r="D327" s="871" t="n"/>
      <c r="E327" s="871" t="n"/>
      <c r="F327" s="871" t="n"/>
      <c r="G327" s="871" t="n"/>
      <c r="H327" s="871" t="n"/>
      <c r="I327" s="871" t="n"/>
      <c r="J327" s="871" t="n"/>
      <c r="K327" s="871" t="n"/>
      <c r="L327" s="871" t="n"/>
      <c r="M327" s="871" t="n"/>
      <c r="N327" s="871" t="n"/>
      <c r="O327" s="871" t="n"/>
      <c r="P327" s="871" t="n"/>
      <c r="Q327" s="871" t="n"/>
      <c r="R327" s="871" t="n"/>
      <c r="S327" s="871" t="n"/>
      <c r="T327" s="871" t="n"/>
      <c r="U327" s="871" t="n"/>
      <c r="V327" s="871" t="n"/>
      <c r="W327" s="871" t="n"/>
      <c r="X327" s="871" t="n"/>
      <c r="Y327" s="871" t="n"/>
      <c r="Z327" s="871" t="n"/>
      <c r="AA327" s="871" t="n"/>
    </row>
    <row r="328">
      <c r="A328" s="871" t="n"/>
      <c r="B328" s="871" t="n"/>
      <c r="C328" s="871" t="n"/>
      <c r="D328" s="871" t="n"/>
      <c r="E328" s="871" t="n"/>
      <c r="F328" s="871" t="n"/>
      <c r="G328" s="871" t="n"/>
      <c r="H328" s="871" t="n"/>
      <c r="I328" s="871" t="n"/>
      <c r="J328" s="871" t="n"/>
      <c r="K328" s="871" t="n"/>
      <c r="L328" s="871" t="n"/>
      <c r="M328" s="871" t="n"/>
      <c r="N328" s="871" t="n"/>
      <c r="O328" s="871" t="n"/>
      <c r="P328" s="871" t="n"/>
      <c r="Q328" s="871" t="n"/>
      <c r="R328" s="871" t="n"/>
      <c r="S328" s="871" t="n"/>
      <c r="T328" s="871" t="n"/>
      <c r="U328" s="871" t="n"/>
      <c r="V328" s="871" t="n"/>
      <c r="W328" s="871" t="n"/>
      <c r="X328" s="871" t="n"/>
      <c r="Y328" s="871" t="n"/>
      <c r="Z328" s="871" t="n"/>
      <c r="AA328" s="871" t="n"/>
    </row>
    <row r="329">
      <c r="A329" s="871" t="n"/>
      <c r="B329" s="871" t="n"/>
      <c r="C329" s="871" t="n"/>
      <c r="D329" s="871" t="n"/>
      <c r="E329" s="871" t="n"/>
      <c r="F329" s="871" t="n"/>
      <c r="G329" s="871" t="n"/>
      <c r="H329" s="871" t="n"/>
      <c r="I329" s="871" t="n"/>
      <c r="J329" s="871" t="n"/>
      <c r="K329" s="871" t="n"/>
      <c r="L329" s="871" t="n"/>
      <c r="M329" s="871" t="n"/>
      <c r="N329" s="871" t="n"/>
      <c r="O329" s="871" t="n"/>
      <c r="P329" s="871" t="n"/>
      <c r="Q329" s="871" t="n"/>
      <c r="R329" s="871" t="n"/>
      <c r="S329" s="871" t="n"/>
      <c r="T329" s="871" t="n"/>
      <c r="U329" s="871" t="n"/>
      <c r="V329" s="871" t="n"/>
      <c r="W329" s="871" t="n"/>
      <c r="X329" s="871" t="n"/>
      <c r="Y329" s="871" t="n"/>
      <c r="Z329" s="871" t="n"/>
      <c r="AA329" s="871" t="n"/>
    </row>
    <row r="330">
      <c r="A330" s="871" t="n"/>
      <c r="B330" s="871" t="n"/>
      <c r="C330" s="871" t="n"/>
      <c r="D330" s="871" t="n"/>
      <c r="E330" s="871" t="n"/>
      <c r="F330" s="871" t="n"/>
      <c r="G330" s="871" t="n"/>
      <c r="H330" s="871" t="n"/>
      <c r="I330" s="871" t="n"/>
      <c r="J330" s="871" t="n"/>
      <c r="K330" s="871" t="n"/>
      <c r="L330" s="871" t="n"/>
      <c r="M330" s="871" t="n"/>
      <c r="N330" s="871" t="n"/>
      <c r="O330" s="871" t="n"/>
      <c r="P330" s="871" t="n"/>
      <c r="Q330" s="871" t="n"/>
      <c r="R330" s="871" t="n"/>
      <c r="S330" s="871" t="n"/>
      <c r="T330" s="871" t="n"/>
      <c r="U330" s="871" t="n"/>
      <c r="V330" s="871" t="n"/>
      <c r="W330" s="871" t="n"/>
      <c r="X330" s="871" t="n"/>
      <c r="Y330" s="871" t="n"/>
      <c r="Z330" s="871" t="n"/>
      <c r="AA330" s="871" t="n"/>
    </row>
    <row r="331">
      <c r="A331" s="871" t="n"/>
      <c r="B331" s="871" t="n"/>
      <c r="C331" s="871" t="n"/>
      <c r="D331" s="871" t="n"/>
      <c r="E331" s="871" t="n"/>
      <c r="F331" s="871" t="n"/>
      <c r="G331" s="871" t="n"/>
      <c r="H331" s="871" t="n"/>
      <c r="I331" s="871" t="n"/>
      <c r="J331" s="871" t="n"/>
      <c r="K331" s="871" t="n"/>
      <c r="L331" s="871" t="n"/>
      <c r="M331" s="871" t="n"/>
      <c r="N331" s="871" t="n"/>
      <c r="O331" s="871" t="n"/>
      <c r="P331" s="871" t="n"/>
      <c r="Q331" s="871" t="n"/>
      <c r="R331" s="871" t="n"/>
      <c r="S331" s="871" t="n"/>
      <c r="T331" s="871" t="n"/>
      <c r="U331" s="871" t="n"/>
      <c r="V331" s="871" t="n"/>
      <c r="W331" s="871" t="n"/>
      <c r="X331" s="871" t="n"/>
      <c r="Y331" s="871" t="n"/>
      <c r="Z331" s="871" t="n"/>
      <c r="AA331" s="871" t="n"/>
    </row>
    <row r="332">
      <c r="A332" s="871" t="n"/>
      <c r="B332" s="871" t="n"/>
      <c r="C332" s="871" t="n"/>
      <c r="D332" s="871" t="n"/>
      <c r="E332" s="871" t="n"/>
      <c r="F332" s="871" t="n"/>
      <c r="G332" s="871" t="n"/>
      <c r="H332" s="871" t="n"/>
      <c r="I332" s="871" t="n"/>
      <c r="J332" s="871" t="n"/>
      <c r="K332" s="871" t="n"/>
      <c r="L332" s="871" t="n"/>
      <c r="M332" s="871" t="n"/>
      <c r="N332" s="871" t="n"/>
      <c r="O332" s="871" t="n"/>
      <c r="P332" s="871" t="n"/>
      <c r="Q332" s="871" t="n"/>
      <c r="R332" s="871" t="n"/>
      <c r="S332" s="871" t="n"/>
      <c r="T332" s="871" t="n"/>
      <c r="U332" s="871" t="n"/>
      <c r="V332" s="871" t="n"/>
      <c r="W332" s="871" t="n"/>
      <c r="X332" s="871" t="n"/>
      <c r="Y332" s="871" t="n"/>
      <c r="Z332" s="871" t="n"/>
      <c r="AA332" s="871" t="n"/>
    </row>
    <row r="333">
      <c r="A333" s="871" t="n"/>
      <c r="B333" s="871" t="n"/>
      <c r="C333" s="871" t="n"/>
      <c r="D333" s="871" t="n"/>
      <c r="E333" s="871" t="n"/>
      <c r="F333" s="871" t="n"/>
      <c r="G333" s="871" t="n"/>
      <c r="H333" s="871" t="n"/>
      <c r="I333" s="871" t="n"/>
      <c r="J333" s="871" t="n"/>
      <c r="K333" s="871" t="n"/>
      <c r="L333" s="871" t="n"/>
      <c r="M333" s="871" t="n"/>
      <c r="N333" s="871" t="n"/>
      <c r="O333" s="871" t="n"/>
      <c r="P333" s="871" t="n"/>
      <c r="Q333" s="871" t="n"/>
      <c r="R333" s="871" t="n"/>
      <c r="S333" s="871" t="n"/>
      <c r="T333" s="871" t="n"/>
      <c r="U333" s="871" t="n"/>
      <c r="V333" s="871" t="n"/>
      <c r="W333" s="871" t="n"/>
      <c r="X333" s="871" t="n"/>
      <c r="Y333" s="871" t="n"/>
      <c r="Z333" s="871" t="n"/>
      <c r="AA333" s="871" t="n"/>
    </row>
    <row r="334">
      <c r="A334" s="871" t="n"/>
      <c r="B334" s="871" t="n"/>
      <c r="C334" s="871" t="n"/>
      <c r="D334" s="871" t="n"/>
      <c r="E334" s="871" t="n"/>
      <c r="F334" s="871" t="n"/>
      <c r="G334" s="871" t="n"/>
      <c r="H334" s="871" t="n"/>
      <c r="I334" s="871" t="n"/>
      <c r="J334" s="871" t="n"/>
      <c r="K334" s="871" t="n"/>
      <c r="L334" s="871" t="n"/>
      <c r="M334" s="871" t="n"/>
      <c r="N334" s="871" t="n"/>
      <c r="O334" s="871" t="n"/>
      <c r="P334" s="871" t="n"/>
      <c r="Q334" s="871" t="n"/>
      <c r="R334" s="871" t="n"/>
      <c r="S334" s="871" t="n"/>
      <c r="T334" s="871" t="n"/>
      <c r="U334" s="871" t="n"/>
      <c r="V334" s="871" t="n"/>
      <c r="W334" s="871" t="n"/>
      <c r="X334" s="871" t="n"/>
      <c r="Y334" s="871" t="n"/>
      <c r="Z334" s="871" t="n"/>
      <c r="AA334" s="871" t="n"/>
    </row>
    <row r="335">
      <c r="A335" s="871" t="n"/>
      <c r="B335" s="871" t="n"/>
      <c r="C335" s="871" t="n"/>
      <c r="D335" s="871" t="n"/>
      <c r="E335" s="871" t="n"/>
      <c r="F335" s="871" t="n"/>
      <c r="G335" s="871" t="n"/>
      <c r="H335" s="871" t="n"/>
      <c r="I335" s="871" t="n"/>
      <c r="J335" s="871" t="n"/>
      <c r="K335" s="871" t="n"/>
      <c r="L335" s="871" t="n"/>
      <c r="M335" s="871" t="n"/>
      <c r="N335" s="871" t="n"/>
      <c r="O335" s="871" t="n"/>
      <c r="P335" s="871" t="n"/>
      <c r="Q335" s="871" t="n"/>
      <c r="R335" s="871" t="n"/>
      <c r="S335" s="871" t="n"/>
      <c r="T335" s="871" t="n"/>
      <c r="U335" s="871" t="n"/>
      <c r="V335" s="871" t="n"/>
      <c r="W335" s="871" t="n"/>
      <c r="X335" s="871" t="n"/>
      <c r="Y335" s="871" t="n"/>
      <c r="Z335" s="871" t="n"/>
      <c r="AA335" s="871" t="n"/>
    </row>
    <row r="336">
      <c r="A336" s="871" t="n"/>
      <c r="B336" s="871" t="n"/>
      <c r="C336" s="871" t="n"/>
      <c r="D336" s="871" t="n"/>
      <c r="E336" s="871" t="n"/>
      <c r="F336" s="871" t="n"/>
      <c r="G336" s="871" t="n"/>
      <c r="H336" s="871" t="n"/>
      <c r="I336" s="871" t="n"/>
      <c r="J336" s="871" t="n"/>
      <c r="K336" s="871" t="n"/>
      <c r="L336" s="871" t="n"/>
      <c r="M336" s="871" t="n"/>
      <c r="N336" s="871" t="n"/>
      <c r="O336" s="871" t="n"/>
      <c r="P336" s="871" t="n"/>
      <c r="Q336" s="871" t="n"/>
      <c r="R336" s="871" t="n"/>
      <c r="S336" s="871" t="n"/>
      <c r="T336" s="871" t="n"/>
      <c r="U336" s="871" t="n"/>
      <c r="V336" s="871" t="n"/>
      <c r="W336" s="871" t="n"/>
      <c r="X336" s="871" t="n"/>
      <c r="Y336" s="871" t="n"/>
      <c r="Z336" s="871" t="n"/>
      <c r="AA336" s="871" t="n"/>
    </row>
    <row r="337">
      <c r="A337" s="871" t="n"/>
      <c r="B337" s="871" t="n"/>
      <c r="C337" s="871" t="n"/>
      <c r="D337" s="871" t="n"/>
      <c r="E337" s="871" t="n"/>
      <c r="F337" s="871" t="n"/>
      <c r="G337" s="871" t="n"/>
      <c r="H337" s="871" t="n"/>
      <c r="I337" s="871" t="n"/>
      <c r="J337" s="871" t="n"/>
      <c r="K337" s="871" t="n"/>
      <c r="L337" s="871" t="n"/>
      <c r="M337" s="871" t="n"/>
      <c r="N337" s="871" t="n"/>
      <c r="O337" s="871" t="n"/>
      <c r="P337" s="871" t="n"/>
      <c r="Q337" s="871" t="n"/>
      <c r="R337" s="871" t="n"/>
      <c r="S337" s="871" t="n"/>
      <c r="T337" s="871" t="n"/>
      <c r="U337" s="871" t="n"/>
      <c r="V337" s="871" t="n"/>
      <c r="W337" s="871" t="n"/>
      <c r="X337" s="871" t="n"/>
      <c r="Y337" s="871" t="n"/>
      <c r="Z337" s="871" t="n"/>
      <c r="AA337" s="871" t="n"/>
    </row>
    <row r="338">
      <c r="A338" s="871" t="n"/>
      <c r="B338" s="871" t="n"/>
      <c r="C338" s="871" t="n"/>
      <c r="D338" s="871" t="n"/>
      <c r="E338" s="871" t="n"/>
      <c r="F338" s="871" t="n"/>
      <c r="G338" s="871" t="n"/>
      <c r="H338" s="871" t="n"/>
      <c r="I338" s="871" t="n"/>
      <c r="J338" s="871" t="n"/>
      <c r="K338" s="871" t="n"/>
      <c r="L338" s="871" t="n"/>
      <c r="M338" s="871" t="n"/>
      <c r="N338" s="871" t="n"/>
      <c r="O338" s="871" t="n"/>
      <c r="P338" s="871" t="n"/>
      <c r="Q338" s="871" t="n"/>
      <c r="R338" s="871" t="n"/>
      <c r="S338" s="871" t="n"/>
      <c r="T338" s="871" t="n"/>
      <c r="U338" s="871" t="n"/>
      <c r="V338" s="871" t="n"/>
      <c r="W338" s="871" t="n"/>
      <c r="X338" s="871" t="n"/>
      <c r="Y338" s="871" t="n"/>
      <c r="Z338" s="871" t="n"/>
      <c r="AA338" s="871" t="n"/>
    </row>
    <row r="339">
      <c r="A339" s="871" t="n"/>
      <c r="B339" s="871" t="n"/>
      <c r="C339" s="871" t="n"/>
      <c r="D339" s="871" t="n"/>
      <c r="E339" s="871" t="n"/>
      <c r="F339" s="871" t="n"/>
      <c r="G339" s="871" t="n"/>
      <c r="H339" s="871" t="n"/>
      <c r="I339" s="871" t="n"/>
      <c r="J339" s="871" t="n"/>
      <c r="K339" s="871" t="n"/>
      <c r="L339" s="871" t="n"/>
      <c r="M339" s="871" t="n"/>
      <c r="N339" s="871" t="n"/>
      <c r="O339" s="871" t="n"/>
      <c r="P339" s="871" t="n"/>
      <c r="Q339" s="871" t="n"/>
      <c r="R339" s="871" t="n"/>
      <c r="S339" s="871" t="n"/>
      <c r="T339" s="871" t="n"/>
      <c r="U339" s="871" t="n"/>
      <c r="V339" s="871" t="n"/>
      <c r="W339" s="871" t="n"/>
      <c r="X339" s="871" t="n"/>
      <c r="Y339" s="871" t="n"/>
      <c r="Z339" s="871" t="n"/>
      <c r="AA339" s="871" t="n"/>
    </row>
    <row r="340">
      <c r="A340" s="871" t="n"/>
      <c r="B340" s="871" t="n"/>
      <c r="C340" s="871" t="n"/>
      <c r="D340" s="871" t="n"/>
      <c r="E340" s="871" t="n"/>
      <c r="F340" s="871" t="n"/>
      <c r="G340" s="871" t="n"/>
      <c r="H340" s="871" t="n"/>
      <c r="I340" s="871" t="n"/>
      <c r="J340" s="871" t="n"/>
      <c r="K340" s="871" t="n"/>
      <c r="L340" s="871" t="n"/>
      <c r="M340" s="871" t="n"/>
      <c r="N340" s="871" t="n"/>
      <c r="O340" s="871" t="n"/>
      <c r="P340" s="871" t="n"/>
      <c r="Q340" s="871" t="n"/>
      <c r="R340" s="871" t="n"/>
      <c r="S340" s="871" t="n"/>
      <c r="T340" s="871" t="n"/>
      <c r="U340" s="871" t="n"/>
      <c r="V340" s="871" t="n"/>
      <c r="W340" s="871" t="n"/>
      <c r="X340" s="871" t="n"/>
      <c r="Y340" s="871" t="n"/>
      <c r="Z340" s="871" t="n"/>
      <c r="AA340" s="871" t="n"/>
    </row>
    <row r="341">
      <c r="A341" s="871" t="n"/>
      <c r="B341" s="871" t="n"/>
      <c r="C341" s="871" t="n"/>
      <c r="D341" s="871" t="n"/>
      <c r="E341" s="871" t="n"/>
      <c r="F341" s="871" t="n"/>
      <c r="G341" s="871" t="n"/>
      <c r="H341" s="871" t="n"/>
      <c r="I341" s="871" t="n"/>
      <c r="J341" s="871" t="n"/>
      <c r="K341" s="871" t="n"/>
      <c r="L341" s="871" t="n"/>
      <c r="M341" s="871" t="n"/>
      <c r="N341" s="871" t="n"/>
      <c r="O341" s="871" t="n"/>
      <c r="P341" s="871" t="n"/>
      <c r="Q341" s="871" t="n"/>
      <c r="R341" s="871" t="n"/>
      <c r="S341" s="871" t="n"/>
      <c r="T341" s="871" t="n"/>
      <c r="U341" s="871" t="n"/>
      <c r="V341" s="871" t="n"/>
      <c r="W341" s="871" t="n"/>
      <c r="X341" s="871" t="n"/>
      <c r="Y341" s="871" t="n"/>
      <c r="Z341" s="871" t="n"/>
      <c r="AA341" s="871" t="n"/>
    </row>
    <row r="342">
      <c r="A342" s="871" t="n"/>
      <c r="B342" s="871" t="n"/>
      <c r="C342" s="871" t="n"/>
      <c r="D342" s="871" t="n"/>
      <c r="E342" s="871" t="n"/>
      <c r="F342" s="871" t="n"/>
      <c r="G342" s="871" t="n"/>
      <c r="H342" s="871" t="n"/>
      <c r="I342" s="871" t="n"/>
      <c r="J342" s="871" t="n"/>
      <c r="K342" s="871" t="n"/>
      <c r="L342" s="871" t="n"/>
      <c r="M342" s="871" t="n"/>
      <c r="N342" s="871" t="n"/>
      <c r="O342" s="871" t="n"/>
      <c r="P342" s="871" t="n"/>
      <c r="Q342" s="871" t="n"/>
      <c r="R342" s="871" t="n"/>
      <c r="S342" s="871" t="n"/>
      <c r="T342" s="871" t="n"/>
      <c r="U342" s="871" t="n"/>
      <c r="V342" s="871" t="n"/>
      <c r="W342" s="871" t="n"/>
      <c r="X342" s="871" t="n"/>
      <c r="Y342" s="871" t="n"/>
      <c r="Z342" s="871" t="n"/>
      <c r="AA342" s="871" t="n"/>
    </row>
    <row r="343">
      <c r="A343" s="871" t="n"/>
      <c r="B343" s="871" t="n"/>
      <c r="C343" s="871" t="n"/>
      <c r="D343" s="871" t="n"/>
      <c r="E343" s="871" t="n"/>
      <c r="F343" s="871" t="n"/>
      <c r="G343" s="871" t="n"/>
      <c r="H343" s="871" t="n"/>
      <c r="I343" s="871" t="n"/>
      <c r="J343" s="871" t="n"/>
      <c r="K343" s="871" t="n"/>
      <c r="L343" s="871" t="n"/>
      <c r="M343" s="871" t="n"/>
      <c r="N343" s="871" t="n"/>
      <c r="O343" s="871" t="n"/>
      <c r="P343" s="871" t="n"/>
      <c r="Q343" s="871" t="n"/>
      <c r="R343" s="871" t="n"/>
      <c r="S343" s="871" t="n"/>
      <c r="T343" s="871" t="n"/>
      <c r="U343" s="871" t="n"/>
      <c r="V343" s="871" t="n"/>
      <c r="W343" s="871" t="n"/>
      <c r="X343" s="871" t="n"/>
      <c r="Y343" s="871" t="n"/>
      <c r="Z343" s="871" t="n"/>
      <c r="AA343" s="871" t="n"/>
    </row>
    <row r="344">
      <c r="A344" s="871" t="n"/>
      <c r="B344" s="871" t="n"/>
      <c r="C344" s="871" t="n"/>
      <c r="D344" s="871" t="n"/>
      <c r="E344" s="871" t="n"/>
      <c r="F344" s="871" t="n"/>
      <c r="G344" s="871" t="n"/>
      <c r="H344" s="871" t="n"/>
      <c r="I344" s="871" t="n"/>
      <c r="J344" s="871" t="n"/>
      <c r="K344" s="871" t="n"/>
      <c r="L344" s="871" t="n"/>
      <c r="M344" s="871" t="n"/>
      <c r="N344" s="871" t="n"/>
      <c r="O344" s="871" t="n"/>
      <c r="P344" s="871" t="n"/>
      <c r="Q344" s="871" t="n"/>
      <c r="R344" s="871" t="n"/>
      <c r="S344" s="871" t="n"/>
      <c r="T344" s="871" t="n"/>
      <c r="U344" s="871" t="n"/>
      <c r="V344" s="871" t="n"/>
      <c r="W344" s="871" t="n"/>
      <c r="X344" s="871" t="n"/>
      <c r="Y344" s="871" t="n"/>
      <c r="Z344" s="871" t="n"/>
      <c r="AA344" s="871" t="n"/>
    </row>
    <row r="345">
      <c r="A345" s="871" t="n"/>
      <c r="B345" s="871" t="n"/>
      <c r="C345" s="871" t="n"/>
      <c r="D345" s="871" t="n"/>
      <c r="E345" s="871" t="n"/>
      <c r="F345" s="871" t="n"/>
      <c r="G345" s="871" t="n"/>
      <c r="H345" s="871" t="n"/>
      <c r="I345" s="871" t="n"/>
      <c r="J345" s="871" t="n"/>
      <c r="K345" s="871" t="n"/>
      <c r="L345" s="871" t="n"/>
      <c r="M345" s="871" t="n"/>
      <c r="N345" s="871" t="n"/>
      <c r="O345" s="871" t="n"/>
      <c r="P345" s="871" t="n"/>
      <c r="Q345" s="871" t="n"/>
      <c r="R345" s="871" t="n"/>
      <c r="S345" s="871" t="n"/>
      <c r="T345" s="871" t="n"/>
      <c r="U345" s="871" t="n"/>
      <c r="V345" s="871" t="n"/>
      <c r="W345" s="871" t="n"/>
      <c r="X345" s="871" t="n"/>
      <c r="Y345" s="871" t="n"/>
      <c r="Z345" s="871" t="n"/>
      <c r="AA345" s="871" t="n"/>
    </row>
    <row r="346">
      <c r="A346" s="871" t="n"/>
      <c r="B346" s="871" t="n"/>
      <c r="C346" s="871" t="n"/>
      <c r="D346" s="871" t="n"/>
      <c r="E346" s="871" t="n"/>
      <c r="F346" s="871" t="n"/>
      <c r="G346" s="871" t="n"/>
      <c r="H346" s="871" t="n"/>
      <c r="I346" s="871" t="n"/>
      <c r="J346" s="871" t="n"/>
      <c r="K346" s="871" t="n"/>
      <c r="L346" s="871" t="n"/>
      <c r="M346" s="871" t="n"/>
      <c r="N346" s="871" t="n"/>
      <c r="O346" s="871" t="n"/>
      <c r="P346" s="871" t="n"/>
      <c r="Q346" s="871" t="n"/>
      <c r="R346" s="871" t="n"/>
      <c r="S346" s="871" t="n"/>
      <c r="T346" s="871" t="n"/>
      <c r="U346" s="871" t="n"/>
      <c r="V346" s="871" t="n"/>
      <c r="W346" s="871" t="n"/>
      <c r="X346" s="871" t="n"/>
      <c r="Y346" s="871" t="n"/>
      <c r="Z346" s="871" t="n"/>
      <c r="AA346" s="871" t="n"/>
    </row>
    <row r="347">
      <c r="A347" s="871" t="n"/>
      <c r="B347" s="871" t="n"/>
      <c r="C347" s="871" t="n"/>
      <c r="D347" s="871" t="n"/>
      <c r="E347" s="871" t="n"/>
      <c r="F347" s="871" t="n"/>
      <c r="G347" s="871" t="n"/>
      <c r="H347" s="871" t="n"/>
      <c r="I347" s="871" t="n"/>
      <c r="J347" s="871" t="n"/>
      <c r="K347" s="871" t="n"/>
      <c r="L347" s="871" t="n"/>
      <c r="M347" s="871" t="n"/>
      <c r="N347" s="871" t="n"/>
      <c r="O347" s="871" t="n"/>
      <c r="P347" s="871" t="n"/>
      <c r="Q347" s="871" t="n"/>
      <c r="R347" s="871" t="n"/>
      <c r="S347" s="871" t="n"/>
      <c r="T347" s="871" t="n"/>
      <c r="U347" s="871" t="n"/>
      <c r="V347" s="871" t="n"/>
      <c r="W347" s="871" t="n"/>
      <c r="X347" s="871" t="n"/>
      <c r="Y347" s="871" t="n"/>
      <c r="Z347" s="871" t="n"/>
      <c r="AA347" s="871" t="n"/>
    </row>
    <row r="348">
      <c r="A348" s="871" t="n"/>
      <c r="B348" s="871" t="n"/>
      <c r="C348" s="871" t="n"/>
      <c r="D348" s="871" t="n"/>
      <c r="E348" s="871" t="n"/>
      <c r="F348" s="871" t="n"/>
      <c r="G348" s="871" t="n"/>
      <c r="H348" s="871" t="n"/>
      <c r="I348" s="871" t="n"/>
      <c r="J348" s="871" t="n"/>
      <c r="K348" s="871" t="n"/>
      <c r="L348" s="871" t="n"/>
      <c r="M348" s="871" t="n"/>
      <c r="N348" s="871" t="n"/>
      <c r="O348" s="871" t="n"/>
      <c r="P348" s="871" t="n"/>
      <c r="Q348" s="871" t="n"/>
      <c r="R348" s="871" t="n"/>
      <c r="S348" s="871" t="n"/>
      <c r="T348" s="871" t="n"/>
      <c r="U348" s="871" t="n"/>
      <c r="V348" s="871" t="n"/>
      <c r="W348" s="871" t="n"/>
      <c r="X348" s="871" t="n"/>
      <c r="Y348" s="871" t="n"/>
      <c r="Z348" s="871" t="n"/>
      <c r="AA348" s="871" t="n"/>
    </row>
    <row r="349">
      <c r="A349" s="871" t="n"/>
      <c r="B349" s="871" t="n"/>
      <c r="C349" s="871" t="n"/>
      <c r="D349" s="871" t="n"/>
      <c r="E349" s="871" t="n"/>
      <c r="F349" s="871" t="n"/>
      <c r="G349" s="871" t="n"/>
      <c r="H349" s="871" t="n"/>
      <c r="I349" s="871" t="n"/>
      <c r="J349" s="871" t="n"/>
      <c r="K349" s="871" t="n"/>
      <c r="L349" s="871" t="n"/>
      <c r="M349" s="871" t="n"/>
      <c r="N349" s="871" t="n"/>
      <c r="O349" s="871" t="n"/>
      <c r="P349" s="871" t="n"/>
      <c r="Q349" s="871" t="n"/>
      <c r="R349" s="871" t="n"/>
      <c r="S349" s="871" t="n"/>
      <c r="T349" s="871" t="n"/>
      <c r="U349" s="871" t="n"/>
      <c r="V349" s="871" t="n"/>
      <c r="W349" s="871" t="n"/>
      <c r="X349" s="871" t="n"/>
      <c r="Y349" s="871" t="n"/>
      <c r="Z349" s="871" t="n"/>
      <c r="AA349" s="871" t="n"/>
    </row>
    <row r="350">
      <c r="A350" s="871" t="n"/>
      <c r="B350" s="871" t="n"/>
      <c r="C350" s="871" t="n"/>
      <c r="D350" s="871" t="n"/>
      <c r="E350" s="871" t="n"/>
      <c r="F350" s="871" t="n"/>
      <c r="G350" s="871" t="n"/>
      <c r="H350" s="871" t="n"/>
      <c r="I350" s="871" t="n"/>
      <c r="J350" s="871" t="n"/>
      <c r="K350" s="871" t="n"/>
      <c r="L350" s="871" t="n"/>
      <c r="M350" s="871" t="n"/>
      <c r="N350" s="871" t="n"/>
      <c r="O350" s="871" t="n"/>
      <c r="P350" s="871" t="n"/>
      <c r="Q350" s="871" t="n"/>
      <c r="R350" s="871" t="n"/>
      <c r="S350" s="871" t="n"/>
      <c r="T350" s="871" t="n"/>
      <c r="U350" s="871" t="n"/>
      <c r="V350" s="871" t="n"/>
      <c r="W350" s="871" t="n"/>
      <c r="X350" s="871" t="n"/>
      <c r="Y350" s="871" t="n"/>
      <c r="Z350" s="871" t="n"/>
      <c r="AA350" s="871" t="n"/>
    </row>
    <row r="351">
      <c r="A351" s="871" t="n"/>
      <c r="B351" s="871" t="n"/>
      <c r="C351" s="871" t="n"/>
      <c r="D351" s="871" t="n"/>
      <c r="E351" s="871" t="n"/>
      <c r="F351" s="871" t="n"/>
      <c r="G351" s="871" t="n"/>
      <c r="H351" s="871" t="n"/>
      <c r="I351" s="871" t="n"/>
      <c r="J351" s="871" t="n"/>
      <c r="K351" s="871" t="n"/>
      <c r="L351" s="871" t="n"/>
      <c r="M351" s="871" t="n"/>
      <c r="N351" s="871" t="n"/>
      <c r="O351" s="871" t="n"/>
      <c r="P351" s="871" t="n"/>
      <c r="Q351" s="871" t="n"/>
      <c r="R351" s="871" t="n"/>
      <c r="S351" s="871" t="n"/>
      <c r="T351" s="871" t="n"/>
      <c r="U351" s="871" t="n"/>
      <c r="V351" s="871" t="n"/>
      <c r="W351" s="871" t="n"/>
      <c r="X351" s="871" t="n"/>
      <c r="Y351" s="871" t="n"/>
      <c r="Z351" s="871" t="n"/>
      <c r="AA351" s="871" t="n"/>
    </row>
    <row r="352">
      <c r="A352" s="871" t="n"/>
      <c r="B352" s="871" t="n"/>
      <c r="C352" s="871" t="n"/>
      <c r="D352" s="871" t="n"/>
      <c r="E352" s="871" t="n"/>
      <c r="F352" s="871" t="n"/>
      <c r="G352" s="871" t="n"/>
      <c r="H352" s="871" t="n"/>
      <c r="I352" s="871" t="n"/>
      <c r="J352" s="871" t="n"/>
      <c r="K352" s="871" t="n"/>
      <c r="L352" s="871" t="n"/>
      <c r="M352" s="871" t="n"/>
      <c r="N352" s="871" t="n"/>
      <c r="O352" s="871" t="n"/>
      <c r="P352" s="871" t="n"/>
      <c r="Q352" s="871" t="n"/>
      <c r="R352" s="871" t="n"/>
      <c r="S352" s="871" t="n"/>
      <c r="T352" s="871" t="n"/>
      <c r="U352" s="871" t="n"/>
      <c r="V352" s="871" t="n"/>
      <c r="W352" s="871" t="n"/>
      <c r="X352" s="871" t="n"/>
      <c r="Y352" s="871" t="n"/>
      <c r="Z352" s="871" t="n"/>
      <c r="AA352" s="871" t="n"/>
    </row>
    <row r="353">
      <c r="A353" s="871" t="n"/>
      <c r="B353" s="871" t="n"/>
      <c r="C353" s="871" t="n"/>
      <c r="D353" s="871" t="n"/>
      <c r="E353" s="871" t="n"/>
      <c r="F353" s="871" t="n"/>
      <c r="G353" s="871" t="n"/>
      <c r="H353" s="871" t="n"/>
      <c r="I353" s="871" t="n"/>
      <c r="J353" s="871" t="n"/>
      <c r="K353" s="871" t="n"/>
      <c r="L353" s="871" t="n"/>
      <c r="M353" s="871" t="n"/>
      <c r="N353" s="871" t="n"/>
      <c r="O353" s="871" t="n"/>
      <c r="P353" s="871" t="n"/>
      <c r="Q353" s="871" t="n"/>
      <c r="R353" s="871" t="n"/>
      <c r="S353" s="871" t="n"/>
      <c r="T353" s="871" t="n"/>
      <c r="U353" s="871" t="n"/>
      <c r="V353" s="871" t="n"/>
      <c r="W353" s="871" t="n"/>
      <c r="X353" s="871" t="n"/>
      <c r="Y353" s="871" t="n"/>
      <c r="Z353" s="871" t="n"/>
      <c r="AA353" s="871" t="n"/>
    </row>
    <row r="354">
      <c r="A354" s="871" t="n"/>
      <c r="B354" s="871" t="n"/>
      <c r="C354" s="871" t="n"/>
      <c r="D354" s="871" t="n"/>
      <c r="E354" s="871" t="n"/>
      <c r="F354" s="871" t="n"/>
      <c r="G354" s="871" t="n"/>
      <c r="H354" s="871" t="n"/>
      <c r="I354" s="871" t="n"/>
      <c r="J354" s="871" t="n"/>
      <c r="K354" s="871" t="n"/>
      <c r="L354" s="871" t="n"/>
      <c r="M354" s="871" t="n"/>
      <c r="N354" s="871" t="n"/>
      <c r="O354" s="871" t="n"/>
      <c r="P354" s="871" t="n"/>
      <c r="Q354" s="871" t="n"/>
      <c r="R354" s="871" t="n"/>
      <c r="S354" s="871" t="n"/>
      <c r="T354" s="871" t="n"/>
      <c r="U354" s="871" t="n"/>
      <c r="V354" s="871" t="n"/>
      <c r="W354" s="871" t="n"/>
      <c r="X354" s="871" t="n"/>
      <c r="Y354" s="871" t="n"/>
      <c r="Z354" s="871" t="n"/>
      <c r="AA354" s="871" t="n"/>
    </row>
    <row r="355">
      <c r="A355" s="871" t="n"/>
      <c r="B355" s="871" t="n"/>
      <c r="C355" s="871" t="n"/>
      <c r="D355" s="871" t="n"/>
      <c r="E355" s="871" t="n"/>
      <c r="F355" s="871" t="n"/>
      <c r="G355" s="871" t="n"/>
      <c r="H355" s="871" t="n"/>
      <c r="I355" s="871" t="n"/>
      <c r="J355" s="871" t="n"/>
      <c r="K355" s="871" t="n"/>
      <c r="L355" s="871" t="n"/>
      <c r="M355" s="871" t="n"/>
      <c r="N355" s="871" t="n"/>
      <c r="O355" s="871" t="n"/>
      <c r="P355" s="871" t="n"/>
      <c r="Q355" s="871" t="n"/>
      <c r="R355" s="871" t="n"/>
      <c r="S355" s="871" t="n"/>
      <c r="T355" s="871" t="n"/>
      <c r="U355" s="871" t="n"/>
      <c r="V355" s="871" t="n"/>
      <c r="W355" s="871" t="n"/>
      <c r="X355" s="871" t="n"/>
      <c r="Y355" s="871" t="n"/>
      <c r="Z355" s="871" t="n"/>
      <c r="AA355" s="871" t="n"/>
    </row>
    <row r="356">
      <c r="A356" s="871" t="n"/>
      <c r="B356" s="871" t="n"/>
      <c r="C356" s="871" t="n"/>
      <c r="D356" s="871" t="n"/>
      <c r="E356" s="871" t="n"/>
      <c r="F356" s="871" t="n"/>
      <c r="G356" s="871" t="n"/>
      <c r="H356" s="871" t="n"/>
      <c r="I356" s="871" t="n"/>
      <c r="J356" s="871" t="n"/>
      <c r="K356" s="871" t="n"/>
      <c r="L356" s="871" t="n"/>
      <c r="M356" s="871" t="n"/>
      <c r="N356" s="871" t="n"/>
      <c r="O356" s="871" t="n"/>
      <c r="P356" s="871" t="n"/>
      <c r="Q356" s="871" t="n"/>
      <c r="R356" s="871" t="n"/>
      <c r="S356" s="871" t="n"/>
      <c r="T356" s="871" t="n"/>
      <c r="U356" s="871" t="n"/>
      <c r="V356" s="871" t="n"/>
      <c r="W356" s="871" t="n"/>
      <c r="X356" s="871" t="n"/>
      <c r="Y356" s="871" t="n"/>
      <c r="Z356" s="871" t="n"/>
      <c r="AA356" s="871" t="n"/>
    </row>
    <row r="357">
      <c r="A357" s="871" t="n"/>
      <c r="B357" s="871" t="n"/>
      <c r="C357" s="871" t="n"/>
      <c r="D357" s="871" t="n"/>
      <c r="E357" s="871" t="n"/>
      <c r="F357" s="871" t="n"/>
      <c r="G357" s="871" t="n"/>
      <c r="H357" s="871" t="n"/>
      <c r="I357" s="871" t="n"/>
      <c r="J357" s="871" t="n"/>
      <c r="K357" s="871" t="n"/>
      <c r="L357" s="871" t="n"/>
      <c r="M357" s="871" t="n"/>
      <c r="N357" s="871" t="n"/>
      <c r="O357" s="871" t="n"/>
      <c r="P357" s="871" t="n"/>
      <c r="Q357" s="871" t="n"/>
      <c r="R357" s="871" t="n"/>
      <c r="S357" s="871" t="n"/>
      <c r="T357" s="871" t="n"/>
      <c r="U357" s="871" t="n"/>
      <c r="V357" s="871" t="n"/>
      <c r="W357" s="871" t="n"/>
      <c r="X357" s="871" t="n"/>
      <c r="Y357" s="871" t="n"/>
      <c r="Z357" s="871" t="n"/>
      <c r="AA357" s="871" t="n"/>
    </row>
    <row r="358">
      <c r="A358" s="871" t="n"/>
      <c r="B358" s="871" t="n"/>
      <c r="C358" s="871" t="n"/>
      <c r="D358" s="871" t="n"/>
      <c r="E358" s="871" t="n"/>
      <c r="F358" s="871" t="n"/>
      <c r="G358" s="871" t="n"/>
      <c r="H358" s="871" t="n"/>
      <c r="I358" s="871" t="n"/>
      <c r="J358" s="871" t="n"/>
      <c r="K358" s="871" t="n"/>
      <c r="L358" s="871" t="n"/>
      <c r="M358" s="871" t="n"/>
      <c r="N358" s="871" t="n"/>
      <c r="O358" s="871" t="n"/>
      <c r="P358" s="871" t="n"/>
      <c r="Q358" s="871" t="n"/>
      <c r="R358" s="871" t="n"/>
      <c r="S358" s="871" t="n"/>
      <c r="T358" s="871" t="n"/>
      <c r="U358" s="871" t="n"/>
      <c r="V358" s="871" t="n"/>
      <c r="W358" s="871" t="n"/>
      <c r="X358" s="871" t="n"/>
      <c r="Y358" s="871" t="n"/>
      <c r="Z358" s="871" t="n"/>
      <c r="AA358" s="871" t="n"/>
    </row>
    <row r="359">
      <c r="A359" s="871" t="n"/>
      <c r="B359" s="871" t="n"/>
      <c r="C359" s="871" t="n"/>
      <c r="D359" s="871" t="n"/>
      <c r="E359" s="871" t="n"/>
      <c r="F359" s="871" t="n"/>
      <c r="G359" s="871" t="n"/>
      <c r="H359" s="871" t="n"/>
      <c r="I359" s="871" t="n"/>
      <c r="J359" s="871" t="n"/>
      <c r="K359" s="871" t="n"/>
      <c r="L359" s="871" t="n"/>
      <c r="M359" s="871" t="n"/>
      <c r="N359" s="871" t="n"/>
      <c r="O359" s="871" t="n"/>
      <c r="P359" s="871" t="n"/>
      <c r="Q359" s="871" t="n"/>
      <c r="R359" s="871" t="n"/>
      <c r="S359" s="871" t="n"/>
      <c r="T359" s="871" t="n"/>
      <c r="U359" s="871" t="n"/>
      <c r="V359" s="871" t="n"/>
      <c r="W359" s="871" t="n"/>
      <c r="X359" s="871" t="n"/>
      <c r="Y359" s="871" t="n"/>
      <c r="Z359" s="871" t="n"/>
      <c r="AA359" s="871" t="n"/>
    </row>
    <row r="360">
      <c r="A360" s="871" t="n"/>
      <c r="B360" s="871" t="n"/>
      <c r="C360" s="871" t="n"/>
      <c r="D360" s="871" t="n"/>
      <c r="E360" s="871" t="n"/>
      <c r="F360" s="871" t="n"/>
      <c r="G360" s="871" t="n"/>
      <c r="H360" s="871" t="n"/>
      <c r="I360" s="871" t="n"/>
      <c r="J360" s="871" t="n"/>
      <c r="K360" s="871" t="n"/>
      <c r="L360" s="871" t="n"/>
      <c r="M360" s="871" t="n"/>
      <c r="N360" s="871" t="n"/>
      <c r="O360" s="871" t="n"/>
      <c r="P360" s="871" t="n"/>
      <c r="Q360" s="871" t="n"/>
      <c r="R360" s="871" t="n"/>
      <c r="S360" s="871" t="n"/>
      <c r="T360" s="871" t="n"/>
      <c r="U360" s="871" t="n"/>
      <c r="V360" s="871" t="n"/>
      <c r="W360" s="871" t="n"/>
      <c r="X360" s="871" t="n"/>
      <c r="Y360" s="871" t="n"/>
      <c r="Z360" s="871" t="n"/>
      <c r="AA360" s="871" t="n"/>
    </row>
    <row r="361">
      <c r="A361" s="871" t="n"/>
      <c r="B361" s="871" t="n"/>
      <c r="C361" s="871" t="n"/>
      <c r="D361" s="871" t="n"/>
      <c r="E361" s="871" t="n"/>
      <c r="F361" s="871" t="n"/>
      <c r="G361" s="871" t="n"/>
      <c r="H361" s="871" t="n"/>
      <c r="I361" s="871" t="n"/>
      <c r="J361" s="871" t="n"/>
      <c r="K361" s="871" t="n"/>
      <c r="L361" s="871" t="n"/>
      <c r="M361" s="871" t="n"/>
      <c r="N361" s="871" t="n"/>
      <c r="O361" s="871" t="n"/>
      <c r="P361" s="871" t="n"/>
      <c r="Q361" s="871" t="n"/>
      <c r="R361" s="871" t="n"/>
      <c r="S361" s="871" t="n"/>
      <c r="T361" s="871" t="n"/>
      <c r="U361" s="871" t="n"/>
      <c r="V361" s="871" t="n"/>
      <c r="W361" s="871" t="n"/>
      <c r="X361" s="871" t="n"/>
      <c r="Y361" s="871" t="n"/>
      <c r="Z361" s="871" t="n"/>
      <c r="AA361" s="871" t="n"/>
    </row>
    <row r="362">
      <c r="A362" s="871" t="n"/>
      <c r="B362" s="871" t="n"/>
      <c r="C362" s="871" t="n"/>
      <c r="D362" s="871" t="n"/>
      <c r="E362" s="871" t="n"/>
      <c r="F362" s="871" t="n"/>
      <c r="G362" s="871" t="n"/>
      <c r="H362" s="871" t="n"/>
      <c r="I362" s="871" t="n"/>
      <c r="J362" s="871" t="n"/>
      <c r="K362" s="871" t="n"/>
      <c r="L362" s="871" t="n"/>
      <c r="M362" s="871" t="n"/>
      <c r="N362" s="871" t="n"/>
      <c r="O362" s="871" t="n"/>
      <c r="P362" s="871" t="n"/>
      <c r="Q362" s="871" t="n"/>
      <c r="R362" s="871" t="n"/>
      <c r="S362" s="871" t="n"/>
      <c r="T362" s="871" t="n"/>
      <c r="U362" s="871" t="n"/>
      <c r="V362" s="871" t="n"/>
      <c r="W362" s="871" t="n"/>
      <c r="X362" s="871" t="n"/>
      <c r="Y362" s="871" t="n"/>
      <c r="Z362" s="871" t="n"/>
      <c r="AA362" s="871" t="n"/>
    </row>
    <row r="363">
      <c r="A363" s="871" t="n"/>
      <c r="B363" s="871" t="n"/>
      <c r="C363" s="871" t="n"/>
      <c r="D363" s="871" t="n"/>
      <c r="E363" s="871" t="n"/>
      <c r="F363" s="871" t="n"/>
      <c r="G363" s="871" t="n"/>
      <c r="H363" s="871" t="n"/>
      <c r="I363" s="871" t="n"/>
      <c r="J363" s="871" t="n"/>
      <c r="K363" s="871" t="n"/>
      <c r="L363" s="871" t="n"/>
      <c r="M363" s="871" t="n"/>
      <c r="N363" s="871" t="n"/>
      <c r="O363" s="871" t="n"/>
      <c r="P363" s="871" t="n"/>
      <c r="Q363" s="871" t="n"/>
      <c r="R363" s="871" t="n"/>
      <c r="S363" s="871" t="n"/>
      <c r="T363" s="871" t="n"/>
      <c r="U363" s="871" t="n"/>
      <c r="V363" s="871" t="n"/>
      <c r="W363" s="871" t="n"/>
      <c r="X363" s="871" t="n"/>
      <c r="Y363" s="871" t="n"/>
      <c r="Z363" s="871" t="n"/>
      <c r="AA363" s="871" t="n"/>
    </row>
    <row r="364">
      <c r="A364" s="871" t="n"/>
      <c r="B364" s="871" t="n"/>
      <c r="C364" s="871" t="n"/>
      <c r="D364" s="871" t="n"/>
      <c r="E364" s="871" t="n"/>
      <c r="F364" s="871" t="n"/>
      <c r="G364" s="871" t="n"/>
      <c r="H364" s="871" t="n"/>
      <c r="I364" s="871" t="n"/>
      <c r="J364" s="871" t="n"/>
      <c r="K364" s="871" t="n"/>
      <c r="L364" s="871" t="n"/>
      <c r="M364" s="871" t="n"/>
      <c r="N364" s="871" t="n"/>
      <c r="O364" s="871" t="n"/>
      <c r="P364" s="871" t="n"/>
      <c r="Q364" s="871" t="n"/>
      <c r="R364" s="871" t="n"/>
      <c r="S364" s="871" t="n"/>
      <c r="T364" s="871" t="n"/>
      <c r="U364" s="871" t="n"/>
      <c r="V364" s="871" t="n"/>
      <c r="W364" s="871" t="n"/>
      <c r="X364" s="871" t="n"/>
      <c r="Y364" s="871" t="n"/>
      <c r="Z364" s="871" t="n"/>
      <c r="AA364" s="871" t="n"/>
    </row>
    <row r="365">
      <c r="A365" s="871" t="n"/>
      <c r="B365" s="871" t="n"/>
      <c r="C365" s="871" t="n"/>
      <c r="D365" s="871" t="n"/>
      <c r="E365" s="871" t="n"/>
      <c r="F365" s="871" t="n"/>
      <c r="G365" s="871" t="n"/>
      <c r="H365" s="871" t="n"/>
      <c r="I365" s="871" t="n"/>
      <c r="J365" s="871" t="n"/>
      <c r="K365" s="871" t="n"/>
      <c r="L365" s="871" t="n"/>
      <c r="M365" s="871" t="n"/>
      <c r="N365" s="871" t="n"/>
      <c r="O365" s="871" t="n"/>
      <c r="P365" s="871" t="n"/>
      <c r="Q365" s="871" t="n"/>
      <c r="R365" s="871" t="n"/>
      <c r="S365" s="871" t="n"/>
      <c r="T365" s="871" t="n"/>
      <c r="U365" s="871" t="n"/>
      <c r="V365" s="871" t="n"/>
      <c r="W365" s="871" t="n"/>
      <c r="X365" s="871" t="n"/>
      <c r="Y365" s="871" t="n"/>
      <c r="Z365" s="871" t="n"/>
      <c r="AA365" s="871" t="n"/>
    </row>
    <row r="366">
      <c r="A366" s="871" t="n"/>
      <c r="B366" s="871" t="n"/>
      <c r="C366" s="871" t="n"/>
      <c r="D366" s="871" t="n"/>
      <c r="E366" s="871" t="n"/>
      <c r="F366" s="871" t="n"/>
      <c r="G366" s="871" t="n"/>
      <c r="H366" s="871" t="n"/>
      <c r="I366" s="871" t="n"/>
      <c r="J366" s="871" t="n"/>
      <c r="K366" s="871" t="n"/>
      <c r="L366" s="871" t="n"/>
      <c r="M366" s="871" t="n"/>
      <c r="N366" s="871" t="n"/>
      <c r="O366" s="871" t="n"/>
      <c r="P366" s="871" t="n"/>
      <c r="Q366" s="871" t="n"/>
      <c r="R366" s="871" t="n"/>
      <c r="S366" s="871" t="n"/>
      <c r="T366" s="871" t="n"/>
      <c r="U366" s="871" t="n"/>
      <c r="V366" s="871" t="n"/>
      <c r="W366" s="871" t="n"/>
      <c r="X366" s="871" t="n"/>
      <c r="Y366" s="871" t="n"/>
      <c r="Z366" s="871" t="n"/>
      <c r="AA366" s="871" t="n"/>
    </row>
    <row r="367">
      <c r="A367" s="871" t="n"/>
      <c r="B367" s="871" t="n"/>
      <c r="C367" s="871" t="n"/>
      <c r="D367" s="871" t="n"/>
      <c r="E367" s="871" t="n"/>
      <c r="F367" s="871" t="n"/>
      <c r="G367" s="871" t="n"/>
      <c r="H367" s="871" t="n"/>
      <c r="I367" s="871" t="n"/>
      <c r="J367" s="871" t="n"/>
      <c r="K367" s="871" t="n"/>
      <c r="L367" s="871" t="n"/>
      <c r="M367" s="871" t="n"/>
      <c r="N367" s="871" t="n"/>
      <c r="O367" s="871" t="n"/>
      <c r="P367" s="871" t="n"/>
      <c r="Q367" s="871" t="n"/>
      <c r="R367" s="871" t="n"/>
      <c r="S367" s="871" t="n"/>
      <c r="T367" s="871" t="n"/>
      <c r="U367" s="871" t="n"/>
      <c r="V367" s="871" t="n"/>
      <c r="W367" s="871" t="n"/>
      <c r="X367" s="871" t="n"/>
      <c r="Y367" s="871" t="n"/>
      <c r="Z367" s="871" t="n"/>
      <c r="AA367" s="871" t="n"/>
    </row>
    <row r="368">
      <c r="A368" s="871" t="n"/>
      <c r="B368" s="871" t="n"/>
      <c r="C368" s="871" t="n"/>
      <c r="D368" s="871" t="n"/>
      <c r="E368" s="871" t="n"/>
      <c r="F368" s="871" t="n"/>
      <c r="G368" s="871" t="n"/>
      <c r="H368" s="871" t="n"/>
      <c r="I368" s="871" t="n"/>
      <c r="J368" s="871" t="n"/>
      <c r="K368" s="871" t="n"/>
      <c r="L368" s="871" t="n"/>
      <c r="M368" s="871" t="n"/>
      <c r="N368" s="871" t="n"/>
      <c r="O368" s="871" t="n"/>
      <c r="P368" s="871" t="n"/>
      <c r="Q368" s="871" t="n"/>
      <c r="R368" s="871" t="n"/>
      <c r="S368" s="871" t="n"/>
      <c r="T368" s="871" t="n"/>
      <c r="U368" s="871" t="n"/>
      <c r="V368" s="871" t="n"/>
      <c r="W368" s="871" t="n"/>
      <c r="X368" s="871" t="n"/>
      <c r="Y368" s="871" t="n"/>
      <c r="Z368" s="871" t="n"/>
      <c r="AA368" s="871" t="n"/>
    </row>
    <row r="369">
      <c r="A369" s="871" t="n"/>
      <c r="B369" s="871" t="n"/>
      <c r="C369" s="871" t="n"/>
      <c r="D369" s="871" t="n"/>
      <c r="E369" s="871" t="n"/>
      <c r="F369" s="871" t="n"/>
      <c r="G369" s="871" t="n"/>
      <c r="H369" s="871" t="n"/>
      <c r="I369" s="871" t="n"/>
      <c r="J369" s="871" t="n"/>
      <c r="K369" s="871" t="n"/>
      <c r="L369" s="871" t="n"/>
      <c r="M369" s="871" t="n"/>
      <c r="N369" s="871" t="n"/>
      <c r="O369" s="871" t="n"/>
      <c r="P369" s="871" t="n"/>
      <c r="Q369" s="871" t="n"/>
      <c r="R369" s="871" t="n"/>
      <c r="S369" s="871" t="n"/>
      <c r="T369" s="871" t="n"/>
      <c r="U369" s="871" t="n"/>
      <c r="V369" s="871" t="n"/>
      <c r="W369" s="871" t="n"/>
      <c r="X369" s="871" t="n"/>
      <c r="Y369" s="871" t="n"/>
      <c r="Z369" s="871" t="n"/>
      <c r="AA369" s="871" t="n"/>
    </row>
    <row r="370">
      <c r="A370" s="871" t="n"/>
      <c r="B370" s="871" t="n"/>
      <c r="C370" s="871" t="n"/>
      <c r="D370" s="871" t="n"/>
      <c r="E370" s="871" t="n"/>
      <c r="F370" s="871" t="n"/>
      <c r="G370" s="871" t="n"/>
      <c r="H370" s="871" t="n"/>
      <c r="I370" s="871" t="n"/>
      <c r="J370" s="871" t="n"/>
      <c r="K370" s="871" t="n"/>
      <c r="L370" s="871" t="n"/>
      <c r="M370" s="871" t="n"/>
      <c r="N370" s="871" t="n"/>
      <c r="O370" s="871" t="n"/>
      <c r="P370" s="871" t="n"/>
      <c r="Q370" s="871" t="n"/>
      <c r="R370" s="871" t="n"/>
      <c r="S370" s="871" t="n"/>
      <c r="T370" s="871" t="n"/>
      <c r="U370" s="871" t="n"/>
      <c r="V370" s="871" t="n"/>
      <c r="W370" s="871" t="n"/>
      <c r="X370" s="871" t="n"/>
      <c r="Y370" s="871" t="n"/>
      <c r="Z370" s="871" t="n"/>
      <c r="AA370" s="871" t="n"/>
    </row>
    <row r="371">
      <c r="A371" s="871" t="n"/>
      <c r="B371" s="871" t="n"/>
      <c r="C371" s="871" t="n"/>
      <c r="D371" s="871" t="n"/>
      <c r="E371" s="871" t="n"/>
      <c r="F371" s="871" t="n"/>
      <c r="G371" s="871" t="n"/>
      <c r="H371" s="871" t="n"/>
      <c r="I371" s="871" t="n"/>
      <c r="J371" s="871" t="n"/>
      <c r="K371" s="871" t="n"/>
      <c r="L371" s="871" t="n"/>
      <c r="M371" s="871" t="n"/>
      <c r="N371" s="871" t="n"/>
      <c r="O371" s="871" t="n"/>
      <c r="P371" s="871" t="n"/>
      <c r="Q371" s="871" t="n"/>
      <c r="R371" s="871" t="n"/>
      <c r="S371" s="871" t="n"/>
      <c r="T371" s="871" t="n"/>
      <c r="U371" s="871" t="n"/>
      <c r="V371" s="871" t="n"/>
      <c r="W371" s="871" t="n"/>
      <c r="X371" s="871" t="n"/>
      <c r="Y371" s="871" t="n"/>
      <c r="Z371" s="871" t="n"/>
      <c r="AA371" s="871" t="n"/>
    </row>
    <row r="372">
      <c r="A372" s="871" t="n"/>
      <c r="B372" s="871" t="n"/>
      <c r="C372" s="871" t="n"/>
      <c r="D372" s="871" t="n"/>
      <c r="E372" s="871" t="n"/>
      <c r="F372" s="871" t="n"/>
      <c r="G372" s="871" t="n"/>
      <c r="H372" s="871" t="n"/>
      <c r="I372" s="871" t="n"/>
      <c r="J372" s="871" t="n"/>
      <c r="K372" s="871" t="n"/>
      <c r="L372" s="871" t="n"/>
      <c r="M372" s="871" t="n"/>
      <c r="N372" s="871" t="n"/>
      <c r="O372" s="871" t="n"/>
      <c r="P372" s="871" t="n"/>
      <c r="Q372" s="871" t="n"/>
      <c r="R372" s="871" t="n"/>
      <c r="S372" s="871" t="n"/>
      <c r="T372" s="871" t="n"/>
      <c r="U372" s="871" t="n"/>
      <c r="V372" s="871" t="n"/>
      <c r="W372" s="871" t="n"/>
      <c r="X372" s="871" t="n"/>
      <c r="Y372" s="871" t="n"/>
      <c r="Z372" s="871" t="n"/>
      <c r="AA372" s="871" t="n"/>
    </row>
    <row r="373">
      <c r="A373" s="871" t="n"/>
      <c r="B373" s="871" t="n"/>
      <c r="C373" s="871" t="n"/>
      <c r="D373" s="871" t="n"/>
      <c r="E373" s="871" t="n"/>
      <c r="F373" s="871" t="n"/>
      <c r="G373" s="871" t="n"/>
      <c r="H373" s="871" t="n"/>
      <c r="I373" s="871" t="n"/>
      <c r="J373" s="871" t="n"/>
      <c r="K373" s="871" t="n"/>
      <c r="L373" s="871" t="n"/>
      <c r="M373" s="871" t="n"/>
      <c r="N373" s="871" t="n"/>
      <c r="O373" s="871" t="n"/>
      <c r="P373" s="871" t="n"/>
      <c r="Q373" s="871" t="n"/>
      <c r="R373" s="871" t="n"/>
      <c r="S373" s="871" t="n"/>
      <c r="T373" s="871" t="n"/>
      <c r="U373" s="871" t="n"/>
      <c r="V373" s="871" t="n"/>
      <c r="W373" s="871" t="n"/>
      <c r="X373" s="871" t="n"/>
      <c r="Y373" s="871" t="n"/>
      <c r="Z373" s="871" t="n"/>
      <c r="AA373" s="871" t="n"/>
    </row>
    <row r="374">
      <c r="A374" s="871" t="n"/>
      <c r="B374" s="871" t="n"/>
      <c r="C374" s="871" t="n"/>
      <c r="D374" s="871" t="n"/>
      <c r="E374" s="871" t="n"/>
      <c r="F374" s="871" t="n"/>
      <c r="G374" s="871" t="n"/>
      <c r="H374" s="871" t="n"/>
      <c r="I374" s="871" t="n"/>
      <c r="J374" s="871" t="n"/>
      <c r="K374" s="871" t="n"/>
      <c r="L374" s="871" t="n"/>
      <c r="M374" s="871" t="n"/>
      <c r="N374" s="871" t="n"/>
      <c r="O374" s="871" t="n"/>
      <c r="P374" s="871" t="n"/>
      <c r="Q374" s="871" t="n"/>
      <c r="R374" s="871" t="n"/>
      <c r="S374" s="871" t="n"/>
      <c r="T374" s="871" t="n"/>
      <c r="U374" s="871" t="n"/>
      <c r="V374" s="871" t="n"/>
      <c r="W374" s="871" t="n"/>
      <c r="X374" s="871" t="n"/>
      <c r="Y374" s="871" t="n"/>
      <c r="Z374" s="871" t="n"/>
      <c r="AA374" s="871" t="n"/>
    </row>
    <row r="375">
      <c r="A375" s="871" t="n"/>
      <c r="B375" s="871" t="n"/>
      <c r="C375" s="871" t="n"/>
      <c r="D375" s="871" t="n"/>
      <c r="E375" s="871" t="n"/>
      <c r="F375" s="871" t="n"/>
      <c r="G375" s="871" t="n"/>
      <c r="H375" s="871" t="n"/>
      <c r="I375" s="871" t="n"/>
      <c r="J375" s="871" t="n"/>
      <c r="K375" s="871" t="n"/>
      <c r="L375" s="871" t="n"/>
      <c r="M375" s="871" t="n"/>
      <c r="N375" s="871" t="n"/>
      <c r="O375" s="871" t="n"/>
      <c r="P375" s="871" t="n"/>
      <c r="Q375" s="871" t="n"/>
      <c r="R375" s="871" t="n"/>
      <c r="S375" s="871" t="n"/>
      <c r="T375" s="871" t="n"/>
      <c r="U375" s="871" t="n"/>
      <c r="V375" s="871" t="n"/>
      <c r="W375" s="871" t="n"/>
      <c r="X375" s="871" t="n"/>
      <c r="Y375" s="871" t="n"/>
      <c r="Z375" s="871" t="n"/>
      <c r="AA375" s="871" t="n"/>
    </row>
    <row r="376">
      <c r="A376" s="871" t="n"/>
      <c r="B376" s="871" t="n"/>
      <c r="C376" s="871" t="n"/>
      <c r="D376" s="871" t="n"/>
      <c r="E376" s="871" t="n"/>
      <c r="F376" s="871" t="n"/>
      <c r="G376" s="871" t="n"/>
      <c r="H376" s="871" t="n"/>
      <c r="I376" s="871" t="n"/>
      <c r="J376" s="871" t="n"/>
      <c r="K376" s="871" t="n"/>
      <c r="L376" s="871" t="n"/>
      <c r="M376" s="871" t="n"/>
      <c r="N376" s="871" t="n"/>
      <c r="O376" s="871" t="n"/>
      <c r="P376" s="871" t="n"/>
      <c r="Q376" s="871" t="n"/>
      <c r="R376" s="871" t="n"/>
      <c r="S376" s="871" t="n"/>
      <c r="T376" s="871" t="n"/>
      <c r="U376" s="871" t="n"/>
      <c r="V376" s="871" t="n"/>
      <c r="W376" s="871" t="n"/>
      <c r="X376" s="871" t="n"/>
      <c r="Y376" s="871" t="n"/>
      <c r="Z376" s="871" t="n"/>
      <c r="AA376" s="871" t="n"/>
    </row>
    <row r="377">
      <c r="A377" s="871" t="n"/>
      <c r="B377" s="871" t="n"/>
      <c r="C377" s="871" t="n"/>
      <c r="D377" s="871" t="n"/>
      <c r="E377" s="871" t="n"/>
      <c r="F377" s="871" t="n"/>
      <c r="G377" s="871" t="n"/>
      <c r="H377" s="871" t="n"/>
      <c r="I377" s="871" t="n"/>
      <c r="J377" s="871" t="n"/>
      <c r="K377" s="871" t="n"/>
      <c r="L377" s="871" t="n"/>
      <c r="M377" s="871" t="n"/>
      <c r="N377" s="871" t="n"/>
      <c r="O377" s="871" t="n"/>
      <c r="P377" s="871" t="n"/>
      <c r="Q377" s="871" t="n"/>
      <c r="R377" s="871" t="n"/>
      <c r="S377" s="871" t="n"/>
      <c r="T377" s="871" t="n"/>
      <c r="U377" s="871" t="n"/>
      <c r="V377" s="871" t="n"/>
      <c r="W377" s="871" t="n"/>
      <c r="X377" s="871" t="n"/>
      <c r="Y377" s="871" t="n"/>
      <c r="Z377" s="871" t="n"/>
      <c r="AA377" s="871" t="n"/>
    </row>
    <row r="378">
      <c r="A378" s="871" t="n"/>
      <c r="B378" s="871" t="n"/>
      <c r="C378" s="871" t="n"/>
      <c r="D378" s="871" t="n"/>
      <c r="E378" s="871" t="n"/>
      <c r="F378" s="871" t="n"/>
      <c r="G378" s="871" t="n"/>
      <c r="H378" s="871" t="n"/>
      <c r="I378" s="871" t="n"/>
      <c r="J378" s="871" t="n"/>
      <c r="K378" s="871" t="n"/>
      <c r="L378" s="871" t="n"/>
      <c r="M378" s="871" t="n"/>
      <c r="N378" s="871" t="n"/>
      <c r="O378" s="871" t="n"/>
      <c r="P378" s="871" t="n"/>
      <c r="Q378" s="871" t="n"/>
      <c r="R378" s="871" t="n"/>
      <c r="S378" s="871" t="n"/>
      <c r="T378" s="871" t="n"/>
      <c r="U378" s="871" t="n"/>
      <c r="V378" s="871" t="n"/>
      <c r="W378" s="871" t="n"/>
      <c r="X378" s="871" t="n"/>
      <c r="Y378" s="871" t="n"/>
      <c r="Z378" s="871" t="n"/>
      <c r="AA378" s="871" t="n"/>
    </row>
    <row r="379">
      <c r="A379" s="871" t="n"/>
      <c r="B379" s="871" t="n"/>
      <c r="C379" s="871" t="n"/>
      <c r="D379" s="871" t="n"/>
      <c r="E379" s="871" t="n"/>
      <c r="F379" s="871" t="n"/>
      <c r="G379" s="871" t="n"/>
      <c r="H379" s="871" t="n"/>
      <c r="I379" s="871" t="n"/>
      <c r="J379" s="871" t="n"/>
      <c r="K379" s="871" t="n"/>
      <c r="L379" s="871" t="n"/>
      <c r="M379" s="871" t="n"/>
      <c r="N379" s="871" t="n"/>
      <c r="O379" s="871" t="n"/>
      <c r="P379" s="871" t="n"/>
      <c r="Q379" s="871" t="n"/>
      <c r="R379" s="871" t="n"/>
      <c r="S379" s="871" t="n"/>
      <c r="T379" s="871" t="n"/>
      <c r="U379" s="871" t="n"/>
      <c r="V379" s="871" t="n"/>
      <c r="W379" s="871" t="n"/>
      <c r="X379" s="871" t="n"/>
      <c r="Y379" s="871" t="n"/>
      <c r="Z379" s="871" t="n"/>
      <c r="AA379" s="871" t="n"/>
    </row>
    <row r="380">
      <c r="A380" s="871" t="n"/>
      <c r="B380" s="871" t="n"/>
      <c r="C380" s="871" t="n"/>
      <c r="D380" s="871" t="n"/>
      <c r="E380" s="871" t="n"/>
      <c r="F380" s="871" t="n"/>
      <c r="G380" s="871" t="n"/>
      <c r="H380" s="871" t="n"/>
      <c r="I380" s="871" t="n"/>
      <c r="J380" s="871" t="n"/>
      <c r="K380" s="871" t="n"/>
      <c r="L380" s="871" t="n"/>
      <c r="M380" s="871" t="n"/>
      <c r="N380" s="871" t="n"/>
      <c r="O380" s="871" t="n"/>
      <c r="P380" s="871" t="n"/>
      <c r="Q380" s="871" t="n"/>
      <c r="R380" s="871" t="n"/>
      <c r="S380" s="871" t="n"/>
      <c r="T380" s="871" t="n"/>
      <c r="U380" s="871" t="n"/>
      <c r="V380" s="871" t="n"/>
      <c r="W380" s="871" t="n"/>
      <c r="X380" s="871" t="n"/>
      <c r="Y380" s="871" t="n"/>
      <c r="Z380" s="871" t="n"/>
      <c r="AA380" s="871" t="n"/>
    </row>
    <row r="381">
      <c r="A381" s="871" t="n"/>
      <c r="B381" s="871" t="n"/>
      <c r="C381" s="871" t="n"/>
      <c r="D381" s="871" t="n"/>
      <c r="E381" s="871" t="n"/>
      <c r="F381" s="871" t="n"/>
      <c r="G381" s="871" t="n"/>
      <c r="H381" s="871" t="n"/>
      <c r="I381" s="871" t="n"/>
      <c r="J381" s="871" t="n"/>
      <c r="K381" s="871" t="n"/>
      <c r="L381" s="871" t="n"/>
      <c r="M381" s="871" t="n"/>
      <c r="N381" s="871" t="n"/>
      <c r="O381" s="871" t="n"/>
      <c r="P381" s="871" t="n"/>
      <c r="Q381" s="871" t="n"/>
      <c r="R381" s="871" t="n"/>
      <c r="S381" s="871" t="n"/>
      <c r="T381" s="871" t="n"/>
      <c r="U381" s="871" t="n"/>
      <c r="V381" s="871" t="n"/>
      <c r="W381" s="871" t="n"/>
      <c r="X381" s="871" t="n"/>
      <c r="Y381" s="871" t="n"/>
      <c r="Z381" s="871" t="n"/>
      <c r="AA381" s="871" t="n"/>
    </row>
    <row r="382">
      <c r="A382" s="871" t="n"/>
      <c r="B382" s="871" t="n"/>
      <c r="C382" s="871" t="n"/>
      <c r="D382" s="871" t="n"/>
      <c r="E382" s="871" t="n"/>
      <c r="F382" s="871" t="n"/>
      <c r="G382" s="871" t="n"/>
      <c r="H382" s="871" t="n"/>
      <c r="I382" s="871" t="n"/>
      <c r="J382" s="871" t="n"/>
      <c r="K382" s="871" t="n"/>
      <c r="L382" s="871" t="n"/>
      <c r="M382" s="871" t="n"/>
      <c r="N382" s="871" t="n"/>
      <c r="O382" s="871" t="n"/>
      <c r="P382" s="871" t="n"/>
      <c r="Q382" s="871" t="n"/>
      <c r="R382" s="871" t="n"/>
      <c r="S382" s="871" t="n"/>
      <c r="T382" s="871" t="n"/>
      <c r="U382" s="871" t="n"/>
      <c r="V382" s="871" t="n"/>
      <c r="W382" s="871" t="n"/>
      <c r="X382" s="871" t="n"/>
      <c r="Y382" s="871" t="n"/>
      <c r="Z382" s="871" t="n"/>
      <c r="AA382" s="871" t="n"/>
    </row>
    <row r="383">
      <c r="A383" s="871" t="n"/>
      <c r="B383" s="871" t="n"/>
      <c r="C383" s="871" t="n"/>
      <c r="D383" s="871" t="n"/>
      <c r="E383" s="871" t="n"/>
      <c r="F383" s="871" t="n"/>
      <c r="G383" s="871" t="n"/>
      <c r="H383" s="871" t="n"/>
      <c r="I383" s="871" t="n"/>
      <c r="J383" s="871" t="n"/>
      <c r="K383" s="871" t="n"/>
      <c r="L383" s="871" t="n"/>
      <c r="M383" s="871" t="n"/>
      <c r="N383" s="871" t="n"/>
      <c r="O383" s="871" t="n"/>
      <c r="P383" s="871" t="n"/>
      <c r="Q383" s="871" t="n"/>
      <c r="R383" s="871" t="n"/>
      <c r="S383" s="871" t="n"/>
      <c r="T383" s="871" t="n"/>
      <c r="U383" s="871" t="n"/>
      <c r="V383" s="871" t="n"/>
      <c r="W383" s="871" t="n"/>
      <c r="X383" s="871" t="n"/>
      <c r="Y383" s="871" t="n"/>
      <c r="Z383" s="871" t="n"/>
      <c r="AA383" s="871" t="n"/>
    </row>
    <row r="384">
      <c r="A384" s="871" t="n"/>
      <c r="B384" s="871" t="n"/>
      <c r="C384" s="871" t="n"/>
      <c r="D384" s="871" t="n"/>
      <c r="E384" s="871" t="n"/>
      <c r="F384" s="871" t="n"/>
      <c r="G384" s="871" t="n"/>
      <c r="H384" s="871" t="n"/>
      <c r="I384" s="871" t="n"/>
      <c r="J384" s="871" t="n"/>
      <c r="K384" s="871" t="n"/>
      <c r="L384" s="871" t="n"/>
      <c r="M384" s="871" t="n"/>
      <c r="N384" s="871" t="n"/>
      <c r="O384" s="871" t="n"/>
      <c r="P384" s="871" t="n"/>
      <c r="Q384" s="871" t="n"/>
      <c r="R384" s="871" t="n"/>
      <c r="S384" s="871" t="n"/>
      <c r="T384" s="871" t="n"/>
      <c r="U384" s="871" t="n"/>
      <c r="V384" s="871" t="n"/>
      <c r="W384" s="871" t="n"/>
      <c r="X384" s="871" t="n"/>
      <c r="Y384" s="871" t="n"/>
      <c r="Z384" s="871" t="n"/>
      <c r="AA384" s="871" t="n"/>
    </row>
    <row r="385">
      <c r="A385" s="871" t="n"/>
      <c r="B385" s="871" t="n"/>
      <c r="C385" s="871" t="n"/>
      <c r="D385" s="871" t="n"/>
      <c r="E385" s="871" t="n"/>
      <c r="F385" s="871" t="n"/>
      <c r="G385" s="871" t="n"/>
      <c r="H385" s="871" t="n"/>
      <c r="I385" s="871" t="n"/>
      <c r="J385" s="871" t="n"/>
      <c r="K385" s="871" t="n"/>
      <c r="L385" s="871" t="n"/>
      <c r="M385" s="871" t="n"/>
      <c r="N385" s="871" t="n"/>
      <c r="O385" s="871" t="n"/>
      <c r="P385" s="871" t="n"/>
      <c r="Q385" s="871" t="n"/>
      <c r="R385" s="871" t="n"/>
      <c r="S385" s="871" t="n"/>
      <c r="T385" s="871" t="n"/>
      <c r="U385" s="871" t="n"/>
      <c r="V385" s="871" t="n"/>
      <c r="W385" s="871" t="n"/>
      <c r="X385" s="871" t="n"/>
      <c r="Y385" s="871" t="n"/>
      <c r="Z385" s="871" t="n"/>
      <c r="AA385" s="871" t="n"/>
    </row>
    <row r="386">
      <c r="A386" s="871" t="n"/>
      <c r="B386" s="871" t="n"/>
      <c r="C386" s="871" t="n"/>
      <c r="D386" s="871" t="n"/>
      <c r="E386" s="871" t="n"/>
      <c r="F386" s="871" t="n"/>
      <c r="G386" s="871" t="n"/>
      <c r="H386" s="871" t="n"/>
      <c r="I386" s="871" t="n"/>
      <c r="J386" s="871" t="n"/>
      <c r="K386" s="871" t="n"/>
      <c r="L386" s="871" t="n"/>
      <c r="M386" s="871" t="n"/>
      <c r="N386" s="871" t="n"/>
      <c r="O386" s="871" t="n"/>
      <c r="P386" s="871" t="n"/>
      <c r="Q386" s="871" t="n"/>
      <c r="R386" s="871" t="n"/>
      <c r="S386" s="871" t="n"/>
      <c r="T386" s="871" t="n"/>
      <c r="U386" s="871" t="n"/>
      <c r="V386" s="871" t="n"/>
      <c r="W386" s="871" t="n"/>
      <c r="X386" s="871" t="n"/>
      <c r="Y386" s="871" t="n"/>
      <c r="Z386" s="871" t="n"/>
      <c r="AA386" s="871" t="n"/>
    </row>
    <row r="387">
      <c r="A387" s="871" t="n"/>
      <c r="B387" s="871" t="n"/>
      <c r="C387" s="871" t="n"/>
      <c r="D387" s="871" t="n"/>
      <c r="E387" s="871" t="n"/>
      <c r="F387" s="871" t="n"/>
      <c r="G387" s="871" t="n"/>
      <c r="H387" s="871" t="n"/>
      <c r="I387" s="871" t="n"/>
      <c r="J387" s="871" t="n"/>
      <c r="K387" s="871" t="n"/>
      <c r="L387" s="871" t="n"/>
      <c r="M387" s="871" t="n"/>
      <c r="N387" s="871" t="n"/>
      <c r="O387" s="871" t="n"/>
      <c r="P387" s="871" t="n"/>
      <c r="Q387" s="871" t="n"/>
      <c r="R387" s="871" t="n"/>
      <c r="S387" s="871" t="n"/>
      <c r="T387" s="871" t="n"/>
      <c r="U387" s="871" t="n"/>
      <c r="V387" s="871" t="n"/>
      <c r="W387" s="871" t="n"/>
      <c r="X387" s="871" t="n"/>
      <c r="Y387" s="871" t="n"/>
      <c r="Z387" s="871" t="n"/>
      <c r="AA387" s="871" t="n"/>
    </row>
    <row r="388">
      <c r="A388" s="871" t="n"/>
      <c r="B388" s="871" t="n"/>
      <c r="C388" s="871" t="n"/>
      <c r="D388" s="871" t="n"/>
      <c r="E388" s="871" t="n"/>
      <c r="F388" s="871" t="n"/>
      <c r="G388" s="871" t="n"/>
      <c r="H388" s="871" t="n"/>
      <c r="I388" s="871" t="n"/>
      <c r="J388" s="871" t="n"/>
      <c r="K388" s="871" t="n"/>
      <c r="L388" s="871" t="n"/>
      <c r="M388" s="871" t="n"/>
      <c r="N388" s="871" t="n"/>
      <c r="O388" s="871" t="n"/>
      <c r="P388" s="871" t="n"/>
      <c r="Q388" s="871" t="n"/>
      <c r="R388" s="871" t="n"/>
      <c r="S388" s="871" t="n"/>
      <c r="T388" s="871" t="n"/>
      <c r="U388" s="871" t="n"/>
      <c r="V388" s="871" t="n"/>
      <c r="W388" s="871" t="n"/>
      <c r="X388" s="871" t="n"/>
      <c r="Y388" s="871" t="n"/>
      <c r="Z388" s="871" t="n"/>
      <c r="AA388" s="871" t="n"/>
    </row>
    <row r="389">
      <c r="A389" s="871" t="n"/>
      <c r="B389" s="871" t="n"/>
      <c r="C389" s="871" t="n"/>
      <c r="D389" s="871" t="n"/>
      <c r="E389" s="871" t="n"/>
      <c r="F389" s="871" t="n"/>
      <c r="G389" s="871" t="n"/>
      <c r="H389" s="871" t="n"/>
      <c r="I389" s="871" t="n"/>
      <c r="J389" s="871" t="n"/>
      <c r="K389" s="871" t="n"/>
      <c r="L389" s="871" t="n"/>
      <c r="M389" s="871" t="n"/>
      <c r="N389" s="871" t="n"/>
      <c r="O389" s="871" t="n"/>
      <c r="P389" s="871" t="n"/>
      <c r="Q389" s="871" t="n"/>
      <c r="R389" s="871" t="n"/>
      <c r="S389" s="871" t="n"/>
      <c r="T389" s="871" t="n"/>
      <c r="U389" s="871" t="n"/>
      <c r="V389" s="871" t="n"/>
      <c r="W389" s="871" t="n"/>
      <c r="X389" s="871" t="n"/>
      <c r="Y389" s="871" t="n"/>
      <c r="Z389" s="871" t="n"/>
      <c r="AA389" s="871" t="n"/>
    </row>
    <row r="390">
      <c r="A390" s="871" t="n"/>
      <c r="B390" s="871" t="n"/>
      <c r="C390" s="871" t="n"/>
      <c r="D390" s="871" t="n"/>
      <c r="E390" s="871" t="n"/>
      <c r="F390" s="871" t="n"/>
      <c r="G390" s="871" t="n"/>
      <c r="H390" s="871" t="n"/>
      <c r="I390" s="871" t="n"/>
      <c r="J390" s="871" t="n"/>
      <c r="K390" s="871" t="n"/>
      <c r="L390" s="871" t="n"/>
      <c r="M390" s="871" t="n"/>
      <c r="N390" s="871" t="n"/>
      <c r="O390" s="871" t="n"/>
      <c r="P390" s="871" t="n"/>
      <c r="Q390" s="871" t="n"/>
      <c r="R390" s="871" t="n"/>
      <c r="S390" s="871" t="n"/>
      <c r="T390" s="871" t="n"/>
      <c r="U390" s="871" t="n"/>
      <c r="V390" s="871" t="n"/>
      <c r="W390" s="871" t="n"/>
      <c r="X390" s="871" t="n"/>
      <c r="Y390" s="871" t="n"/>
      <c r="Z390" s="871" t="n"/>
      <c r="AA390" s="871" t="n"/>
    </row>
    <row r="391">
      <c r="A391" s="871" t="n"/>
      <c r="B391" s="871" t="n"/>
      <c r="C391" s="871" t="n"/>
      <c r="D391" s="871" t="n"/>
      <c r="E391" s="871" t="n"/>
      <c r="F391" s="871" t="n"/>
      <c r="G391" s="871" t="n"/>
      <c r="H391" s="871" t="n"/>
      <c r="I391" s="871" t="n"/>
      <c r="J391" s="871" t="n"/>
      <c r="K391" s="871" t="n"/>
      <c r="L391" s="871" t="n"/>
      <c r="M391" s="871" t="n"/>
      <c r="N391" s="871" t="n"/>
      <c r="O391" s="871" t="n"/>
      <c r="P391" s="871" t="n"/>
      <c r="Q391" s="871" t="n"/>
      <c r="R391" s="871" t="n"/>
      <c r="S391" s="871" t="n"/>
      <c r="T391" s="871" t="n"/>
      <c r="U391" s="871" t="n"/>
      <c r="V391" s="871" t="n"/>
      <c r="W391" s="871" t="n"/>
      <c r="X391" s="871" t="n"/>
      <c r="Y391" s="871" t="n"/>
      <c r="Z391" s="871" t="n"/>
      <c r="AA391" s="871" t="n"/>
    </row>
    <row r="392">
      <c r="A392" s="871" t="n"/>
      <c r="B392" s="871" t="n"/>
      <c r="C392" s="871" t="n"/>
      <c r="D392" s="871" t="n"/>
      <c r="E392" s="871" t="n"/>
      <c r="F392" s="871" t="n"/>
      <c r="G392" s="871" t="n"/>
      <c r="H392" s="871" t="n"/>
      <c r="I392" s="871" t="n"/>
      <c r="J392" s="871" t="n"/>
      <c r="K392" s="871" t="n"/>
      <c r="L392" s="871" t="n"/>
      <c r="M392" s="871" t="n"/>
      <c r="N392" s="871" t="n"/>
      <c r="O392" s="871" t="n"/>
      <c r="P392" s="871" t="n"/>
      <c r="Q392" s="871" t="n"/>
      <c r="R392" s="871" t="n"/>
      <c r="S392" s="871" t="n"/>
      <c r="T392" s="871" t="n"/>
      <c r="U392" s="871" t="n"/>
      <c r="V392" s="871" t="n"/>
      <c r="W392" s="871" t="n"/>
      <c r="X392" s="871" t="n"/>
      <c r="Y392" s="871" t="n"/>
      <c r="Z392" s="871" t="n"/>
      <c r="AA392" s="871" t="n"/>
    </row>
    <row r="393">
      <c r="A393" s="871" t="n"/>
      <c r="B393" s="871" t="n"/>
      <c r="C393" s="871" t="n"/>
      <c r="D393" s="871" t="n"/>
      <c r="E393" s="871" t="n"/>
      <c r="F393" s="871" t="n"/>
      <c r="G393" s="871" t="n"/>
      <c r="H393" s="871" t="n"/>
      <c r="I393" s="871" t="n"/>
      <c r="J393" s="871" t="n"/>
      <c r="K393" s="871" t="n"/>
      <c r="L393" s="871" t="n"/>
      <c r="M393" s="871" t="n"/>
      <c r="N393" s="871" t="n"/>
      <c r="O393" s="871" t="n"/>
      <c r="P393" s="871" t="n"/>
      <c r="Q393" s="871" t="n"/>
      <c r="R393" s="871" t="n"/>
      <c r="S393" s="871" t="n"/>
      <c r="T393" s="871" t="n"/>
      <c r="U393" s="871" t="n"/>
      <c r="V393" s="871" t="n"/>
      <c r="W393" s="871" t="n"/>
      <c r="X393" s="871" t="n"/>
      <c r="Y393" s="871" t="n"/>
      <c r="Z393" s="871" t="n"/>
      <c r="AA393" s="871" t="n"/>
    </row>
    <row r="394">
      <c r="A394" s="871" t="n"/>
      <c r="B394" s="871" t="n"/>
      <c r="C394" s="871" t="n"/>
      <c r="D394" s="871" t="n"/>
      <c r="E394" s="871" t="n"/>
      <c r="F394" s="871" t="n"/>
      <c r="G394" s="871" t="n"/>
      <c r="H394" s="871" t="n"/>
      <c r="I394" s="871" t="n"/>
      <c r="J394" s="871" t="n"/>
      <c r="K394" s="871" t="n"/>
      <c r="L394" s="871" t="n"/>
      <c r="M394" s="871" t="n"/>
      <c r="N394" s="871" t="n"/>
      <c r="O394" s="871" t="n"/>
      <c r="P394" s="871" t="n"/>
      <c r="Q394" s="871" t="n"/>
      <c r="R394" s="871" t="n"/>
      <c r="S394" s="871" t="n"/>
      <c r="T394" s="871" t="n"/>
      <c r="U394" s="871" t="n"/>
      <c r="V394" s="871" t="n"/>
      <c r="W394" s="871" t="n"/>
      <c r="X394" s="871" t="n"/>
      <c r="Y394" s="871" t="n"/>
      <c r="Z394" s="871" t="n"/>
      <c r="AA394" s="871" t="n"/>
    </row>
    <row r="395">
      <c r="A395" s="871" t="n"/>
      <c r="B395" s="871" t="n"/>
      <c r="C395" s="871" t="n"/>
      <c r="D395" s="871" t="n"/>
      <c r="E395" s="871" t="n"/>
      <c r="F395" s="871" t="n"/>
      <c r="G395" s="871" t="n"/>
      <c r="H395" s="871" t="n"/>
      <c r="I395" s="871" t="n"/>
      <c r="J395" s="871" t="n"/>
      <c r="K395" s="871" t="n"/>
      <c r="L395" s="871" t="n"/>
      <c r="M395" s="871" t="n"/>
      <c r="N395" s="871" t="n"/>
      <c r="O395" s="871" t="n"/>
      <c r="P395" s="871" t="n"/>
      <c r="Q395" s="871" t="n"/>
      <c r="R395" s="871" t="n"/>
      <c r="S395" s="871" t="n"/>
      <c r="T395" s="871" t="n"/>
      <c r="U395" s="871" t="n"/>
      <c r="V395" s="871" t="n"/>
      <c r="W395" s="871" t="n"/>
      <c r="X395" s="871" t="n"/>
      <c r="Y395" s="871" t="n"/>
      <c r="Z395" s="871" t="n"/>
      <c r="AA395" s="871" t="n"/>
    </row>
    <row r="396">
      <c r="A396" s="871" t="n"/>
      <c r="B396" s="871" t="n"/>
      <c r="C396" s="871" t="n"/>
      <c r="D396" s="871" t="n"/>
      <c r="E396" s="871" t="n"/>
      <c r="F396" s="871" t="n"/>
      <c r="G396" s="871" t="n"/>
      <c r="H396" s="871" t="n"/>
      <c r="I396" s="871" t="n"/>
      <c r="J396" s="871" t="n"/>
      <c r="K396" s="871" t="n"/>
      <c r="L396" s="871" t="n"/>
      <c r="M396" s="871" t="n"/>
      <c r="N396" s="871" t="n"/>
      <c r="O396" s="871" t="n"/>
      <c r="P396" s="871" t="n"/>
      <c r="Q396" s="871" t="n"/>
      <c r="R396" s="871" t="n"/>
      <c r="S396" s="871" t="n"/>
      <c r="T396" s="871" t="n"/>
      <c r="U396" s="871" t="n"/>
      <c r="V396" s="871" t="n"/>
      <c r="W396" s="871" t="n"/>
      <c r="X396" s="871" t="n"/>
      <c r="Y396" s="871" t="n"/>
      <c r="Z396" s="871" t="n"/>
      <c r="AA396" s="871" t="n"/>
    </row>
    <row r="397">
      <c r="A397" s="871" t="n"/>
      <c r="B397" s="871" t="n"/>
      <c r="C397" s="871" t="n"/>
      <c r="D397" s="871" t="n"/>
      <c r="E397" s="871" t="n"/>
      <c r="F397" s="871" t="n"/>
      <c r="G397" s="871" t="n"/>
      <c r="H397" s="871" t="n"/>
      <c r="I397" s="871" t="n"/>
      <c r="J397" s="871" t="n"/>
      <c r="K397" s="871" t="n"/>
      <c r="L397" s="871" t="n"/>
      <c r="M397" s="871" t="n"/>
      <c r="N397" s="871" t="n"/>
      <c r="O397" s="871" t="n"/>
      <c r="P397" s="871" t="n"/>
      <c r="Q397" s="871" t="n"/>
      <c r="R397" s="871" t="n"/>
      <c r="S397" s="871" t="n"/>
      <c r="T397" s="871" t="n"/>
      <c r="U397" s="871" t="n"/>
      <c r="V397" s="871" t="n"/>
      <c r="W397" s="871" t="n"/>
      <c r="X397" s="871" t="n"/>
      <c r="Y397" s="871" t="n"/>
      <c r="Z397" s="871" t="n"/>
      <c r="AA397" s="871" t="n"/>
    </row>
    <row r="398">
      <c r="A398" s="871" t="n"/>
      <c r="B398" s="871" t="n"/>
      <c r="C398" s="871" t="n"/>
      <c r="D398" s="871" t="n"/>
      <c r="E398" s="871" t="n"/>
      <c r="F398" s="871" t="n"/>
      <c r="G398" s="871" t="n"/>
      <c r="H398" s="871" t="n"/>
      <c r="I398" s="871" t="n"/>
      <c r="J398" s="871" t="n"/>
      <c r="K398" s="871" t="n"/>
      <c r="L398" s="871" t="n"/>
      <c r="M398" s="871" t="n"/>
      <c r="N398" s="871" t="n"/>
      <c r="O398" s="871" t="n"/>
      <c r="P398" s="871" t="n"/>
      <c r="Q398" s="871" t="n"/>
      <c r="R398" s="871" t="n"/>
      <c r="S398" s="871" t="n"/>
      <c r="T398" s="871" t="n"/>
      <c r="U398" s="871" t="n"/>
      <c r="V398" s="871" t="n"/>
      <c r="W398" s="871" t="n"/>
      <c r="X398" s="871" t="n"/>
      <c r="Y398" s="871" t="n"/>
      <c r="Z398" s="871" t="n"/>
      <c r="AA398" s="871" t="n"/>
    </row>
    <row r="399">
      <c r="A399" s="871" t="n"/>
      <c r="B399" s="871" t="n"/>
      <c r="C399" s="871" t="n"/>
      <c r="D399" s="871" t="n"/>
      <c r="E399" s="871" t="n"/>
      <c r="F399" s="871" t="n"/>
      <c r="G399" s="871" t="n"/>
      <c r="H399" s="871" t="n"/>
      <c r="I399" s="871" t="n"/>
      <c r="J399" s="871" t="n"/>
      <c r="K399" s="871" t="n"/>
      <c r="L399" s="871" t="n"/>
      <c r="M399" s="871" t="n"/>
      <c r="N399" s="871" t="n"/>
      <c r="O399" s="871" t="n"/>
      <c r="P399" s="871" t="n"/>
      <c r="Q399" s="871" t="n"/>
      <c r="R399" s="871" t="n"/>
      <c r="S399" s="871" t="n"/>
      <c r="T399" s="871" t="n"/>
      <c r="U399" s="871" t="n"/>
      <c r="V399" s="871" t="n"/>
      <c r="W399" s="871" t="n"/>
      <c r="X399" s="871" t="n"/>
      <c r="Y399" s="871" t="n"/>
      <c r="Z399" s="871" t="n"/>
      <c r="AA399" s="871" t="n"/>
    </row>
    <row r="400">
      <c r="A400" s="871" t="n"/>
      <c r="B400" s="871" t="n"/>
      <c r="C400" s="871" t="n"/>
      <c r="D400" s="871" t="n"/>
      <c r="E400" s="871" t="n"/>
      <c r="F400" s="871" t="n"/>
      <c r="G400" s="871" t="n"/>
      <c r="H400" s="871" t="n"/>
      <c r="I400" s="871" t="n"/>
      <c r="J400" s="871" t="n"/>
      <c r="K400" s="871" t="n"/>
      <c r="L400" s="871" t="n"/>
      <c r="M400" s="871" t="n"/>
      <c r="N400" s="871" t="n"/>
      <c r="O400" s="871" t="n"/>
      <c r="P400" s="871" t="n"/>
      <c r="Q400" s="871" t="n"/>
      <c r="R400" s="871" t="n"/>
      <c r="S400" s="871" t="n"/>
      <c r="T400" s="871" t="n"/>
      <c r="U400" s="871" t="n"/>
      <c r="V400" s="871" t="n"/>
      <c r="W400" s="871" t="n"/>
      <c r="X400" s="871" t="n"/>
      <c r="Y400" s="871" t="n"/>
      <c r="Z400" s="871" t="n"/>
      <c r="AA400" s="871" t="n"/>
    </row>
    <row r="401">
      <c r="A401" s="871" t="n"/>
      <c r="B401" s="871" t="n"/>
      <c r="C401" s="871" t="n"/>
      <c r="D401" s="871" t="n"/>
      <c r="E401" s="871" t="n"/>
      <c r="F401" s="871" t="n"/>
      <c r="G401" s="871" t="n"/>
      <c r="H401" s="871" t="n"/>
      <c r="I401" s="871" t="n"/>
      <c r="J401" s="871" t="n"/>
      <c r="K401" s="871" t="n"/>
      <c r="L401" s="871" t="n"/>
      <c r="M401" s="871" t="n"/>
      <c r="N401" s="871" t="n"/>
      <c r="O401" s="871" t="n"/>
      <c r="P401" s="871" t="n"/>
      <c r="Q401" s="871" t="n"/>
      <c r="R401" s="871" t="n"/>
      <c r="S401" s="871" t="n"/>
      <c r="T401" s="871" t="n"/>
      <c r="U401" s="871" t="n"/>
      <c r="V401" s="871" t="n"/>
      <c r="W401" s="871" t="n"/>
      <c r="X401" s="871" t="n"/>
      <c r="Y401" s="871" t="n"/>
      <c r="Z401" s="871" t="n"/>
      <c r="AA401" s="871" t="n"/>
    </row>
    <row r="402">
      <c r="A402" s="871" t="n"/>
      <c r="B402" s="871" t="n"/>
      <c r="C402" s="871" t="n"/>
      <c r="D402" s="871" t="n"/>
      <c r="E402" s="871" t="n"/>
      <c r="F402" s="871" t="n"/>
      <c r="G402" s="871" t="n"/>
      <c r="H402" s="871" t="n"/>
      <c r="I402" s="871" t="n"/>
      <c r="J402" s="871" t="n"/>
      <c r="K402" s="871" t="n"/>
      <c r="L402" s="871" t="n"/>
      <c r="M402" s="871" t="n"/>
      <c r="N402" s="871" t="n"/>
      <c r="O402" s="871" t="n"/>
      <c r="P402" s="871" t="n"/>
      <c r="Q402" s="871" t="n"/>
      <c r="R402" s="871" t="n"/>
      <c r="S402" s="871" t="n"/>
      <c r="T402" s="871" t="n"/>
      <c r="U402" s="871" t="n"/>
      <c r="V402" s="871" t="n"/>
      <c r="W402" s="871" t="n"/>
      <c r="X402" s="871" t="n"/>
      <c r="Y402" s="871" t="n"/>
      <c r="Z402" s="871" t="n"/>
      <c r="AA402" s="871" t="n"/>
    </row>
    <row r="403">
      <c r="A403" s="871" t="n"/>
      <c r="B403" s="871" t="n"/>
      <c r="C403" s="871" t="n"/>
      <c r="D403" s="871" t="n"/>
      <c r="E403" s="871" t="n"/>
      <c r="F403" s="871" t="n"/>
      <c r="G403" s="871" t="n"/>
      <c r="H403" s="871" t="n"/>
      <c r="I403" s="871" t="n"/>
      <c r="J403" s="871" t="n"/>
      <c r="K403" s="871" t="n"/>
      <c r="L403" s="871" t="n"/>
      <c r="M403" s="871" t="n"/>
      <c r="N403" s="871" t="n"/>
      <c r="O403" s="871" t="n"/>
      <c r="P403" s="871" t="n"/>
      <c r="Q403" s="871" t="n"/>
      <c r="R403" s="871" t="n"/>
      <c r="S403" s="871" t="n"/>
      <c r="T403" s="871" t="n"/>
      <c r="U403" s="871" t="n"/>
      <c r="V403" s="871" t="n"/>
      <c r="W403" s="871" t="n"/>
      <c r="X403" s="871" t="n"/>
      <c r="Y403" s="871" t="n"/>
      <c r="Z403" s="871" t="n"/>
      <c r="AA403" s="871" t="n"/>
    </row>
    <row r="404">
      <c r="A404" s="871" t="n"/>
      <c r="B404" s="871" t="n"/>
      <c r="C404" s="871" t="n"/>
      <c r="D404" s="871" t="n"/>
      <c r="E404" s="871" t="n"/>
      <c r="F404" s="871" t="n"/>
      <c r="G404" s="871" t="n"/>
      <c r="H404" s="871" t="n"/>
      <c r="I404" s="871" t="n"/>
      <c r="J404" s="871" t="n"/>
      <c r="K404" s="871" t="n"/>
      <c r="L404" s="871" t="n"/>
      <c r="M404" s="871" t="n"/>
      <c r="N404" s="871" t="n"/>
      <c r="O404" s="871" t="n"/>
      <c r="P404" s="871" t="n"/>
      <c r="Q404" s="871" t="n"/>
      <c r="R404" s="871" t="n"/>
      <c r="S404" s="871" t="n"/>
      <c r="T404" s="871" t="n"/>
      <c r="U404" s="871" t="n"/>
      <c r="V404" s="871" t="n"/>
      <c r="W404" s="871" t="n"/>
      <c r="X404" s="871" t="n"/>
      <c r="Y404" s="871" t="n"/>
      <c r="Z404" s="871" t="n"/>
      <c r="AA404" s="871" t="n"/>
    </row>
    <row r="405">
      <c r="A405" s="871" t="n"/>
      <c r="B405" s="871" t="n"/>
      <c r="C405" s="871" t="n"/>
      <c r="D405" s="871" t="n"/>
      <c r="E405" s="871" t="n"/>
      <c r="F405" s="871" t="n"/>
      <c r="G405" s="871" t="n"/>
      <c r="H405" s="871" t="n"/>
      <c r="I405" s="871" t="n"/>
      <c r="J405" s="871" t="n"/>
      <c r="K405" s="871" t="n"/>
      <c r="L405" s="871" t="n"/>
      <c r="M405" s="871" t="n"/>
      <c r="N405" s="871" t="n"/>
      <c r="O405" s="871" t="n"/>
      <c r="P405" s="871" t="n"/>
      <c r="Q405" s="871" t="n"/>
      <c r="R405" s="871" t="n"/>
      <c r="S405" s="871" t="n"/>
      <c r="T405" s="871" t="n"/>
      <c r="U405" s="871" t="n"/>
      <c r="V405" s="871" t="n"/>
      <c r="W405" s="871" t="n"/>
      <c r="X405" s="871" t="n"/>
      <c r="Y405" s="871" t="n"/>
      <c r="Z405" s="871" t="n"/>
      <c r="AA405" s="871" t="n"/>
    </row>
    <row r="406">
      <c r="A406" s="871" t="n"/>
      <c r="B406" s="871" t="n"/>
      <c r="C406" s="871" t="n"/>
      <c r="D406" s="871" t="n"/>
      <c r="E406" s="871" t="n"/>
      <c r="F406" s="871" t="n"/>
      <c r="G406" s="871" t="n"/>
      <c r="H406" s="871" t="n"/>
      <c r="I406" s="871" t="n"/>
      <c r="J406" s="871" t="n"/>
      <c r="K406" s="871" t="n"/>
      <c r="L406" s="871" t="n"/>
      <c r="M406" s="871" t="n"/>
      <c r="N406" s="871" t="n"/>
      <c r="O406" s="871" t="n"/>
      <c r="P406" s="871" t="n"/>
      <c r="Q406" s="871" t="n"/>
      <c r="R406" s="871" t="n"/>
      <c r="S406" s="871" t="n"/>
      <c r="T406" s="871" t="n"/>
      <c r="U406" s="871" t="n"/>
      <c r="V406" s="871" t="n"/>
      <c r="W406" s="871" t="n"/>
      <c r="X406" s="871" t="n"/>
      <c r="Y406" s="871" t="n"/>
      <c r="Z406" s="871" t="n"/>
      <c r="AA406" s="871" t="n"/>
    </row>
    <row r="407">
      <c r="A407" s="871" t="n"/>
      <c r="B407" s="871" t="n"/>
      <c r="C407" s="871" t="n"/>
      <c r="D407" s="871" t="n"/>
      <c r="E407" s="871" t="n"/>
      <c r="F407" s="871" t="n"/>
      <c r="G407" s="871" t="n"/>
      <c r="H407" s="871" t="n"/>
      <c r="I407" s="871" t="n"/>
      <c r="J407" s="871" t="n"/>
      <c r="K407" s="871" t="n"/>
      <c r="L407" s="871" t="n"/>
      <c r="M407" s="871" t="n"/>
      <c r="N407" s="871" t="n"/>
      <c r="O407" s="871" t="n"/>
      <c r="P407" s="871" t="n"/>
      <c r="Q407" s="871" t="n"/>
      <c r="R407" s="871" t="n"/>
      <c r="S407" s="871" t="n"/>
      <c r="T407" s="871" t="n"/>
      <c r="U407" s="871" t="n"/>
      <c r="V407" s="871" t="n"/>
      <c r="W407" s="871" t="n"/>
      <c r="X407" s="871" t="n"/>
      <c r="Y407" s="871" t="n"/>
      <c r="Z407" s="871" t="n"/>
      <c r="AA407" s="871" t="n"/>
    </row>
    <row r="408">
      <c r="A408" s="871" t="n"/>
      <c r="B408" s="871" t="n"/>
      <c r="C408" s="871" t="n"/>
      <c r="D408" s="871" t="n"/>
      <c r="E408" s="871" t="n"/>
      <c r="F408" s="871" t="n"/>
      <c r="G408" s="871" t="n"/>
      <c r="H408" s="871" t="n"/>
      <c r="I408" s="871" t="n"/>
      <c r="J408" s="871" t="n"/>
      <c r="K408" s="871" t="n"/>
      <c r="L408" s="871" t="n"/>
      <c r="M408" s="871" t="n"/>
      <c r="N408" s="871" t="n"/>
      <c r="O408" s="871" t="n"/>
      <c r="P408" s="871" t="n"/>
      <c r="Q408" s="871" t="n"/>
      <c r="R408" s="871" t="n"/>
      <c r="S408" s="871" t="n"/>
      <c r="T408" s="871" t="n"/>
      <c r="U408" s="871" t="n"/>
      <c r="V408" s="871" t="n"/>
      <c r="W408" s="871" t="n"/>
      <c r="X408" s="871" t="n"/>
      <c r="Y408" s="871" t="n"/>
      <c r="Z408" s="871" t="n"/>
      <c r="AA408" s="871" t="n"/>
    </row>
    <row r="409">
      <c r="A409" s="871" t="n"/>
      <c r="B409" s="871" t="n"/>
      <c r="C409" s="871" t="n"/>
      <c r="D409" s="871" t="n"/>
      <c r="E409" s="871" t="n"/>
      <c r="F409" s="871" t="n"/>
      <c r="G409" s="871" t="n"/>
      <c r="H409" s="871" t="n"/>
      <c r="I409" s="871" t="n"/>
      <c r="J409" s="871" t="n"/>
      <c r="K409" s="871" t="n"/>
      <c r="L409" s="871" t="n"/>
      <c r="M409" s="871" t="n"/>
      <c r="N409" s="871" t="n"/>
      <c r="O409" s="871" t="n"/>
      <c r="P409" s="871" t="n"/>
      <c r="Q409" s="871" t="n"/>
      <c r="R409" s="871" t="n"/>
      <c r="S409" s="871" t="n"/>
      <c r="T409" s="871" t="n"/>
      <c r="U409" s="871" t="n"/>
      <c r="V409" s="871" t="n"/>
      <c r="W409" s="871" t="n"/>
      <c r="X409" s="871" t="n"/>
      <c r="Y409" s="871" t="n"/>
      <c r="Z409" s="871" t="n"/>
      <c r="AA409" s="871" t="n"/>
    </row>
    <row r="410">
      <c r="A410" s="871" t="n"/>
      <c r="B410" s="871" t="n"/>
      <c r="C410" s="871" t="n"/>
      <c r="D410" s="871" t="n"/>
      <c r="E410" s="871" t="n"/>
      <c r="F410" s="871" t="n"/>
      <c r="G410" s="871" t="n"/>
      <c r="H410" s="871" t="n"/>
      <c r="I410" s="871" t="n"/>
      <c r="J410" s="871" t="n"/>
      <c r="K410" s="871" t="n"/>
      <c r="L410" s="871" t="n"/>
      <c r="M410" s="871" t="n"/>
      <c r="N410" s="871" t="n"/>
      <c r="O410" s="871" t="n"/>
      <c r="P410" s="871" t="n"/>
      <c r="Q410" s="871" t="n"/>
      <c r="R410" s="871" t="n"/>
      <c r="S410" s="871" t="n"/>
      <c r="T410" s="871" t="n"/>
      <c r="U410" s="871" t="n"/>
      <c r="V410" s="871" t="n"/>
      <c r="W410" s="871" t="n"/>
      <c r="X410" s="871" t="n"/>
      <c r="Y410" s="871" t="n"/>
      <c r="Z410" s="871" t="n"/>
      <c r="AA410" s="871" t="n"/>
    </row>
    <row r="411">
      <c r="A411" s="871" t="n"/>
      <c r="B411" s="871" t="n"/>
      <c r="C411" s="871" t="n"/>
      <c r="D411" s="871" t="n"/>
      <c r="E411" s="871" t="n"/>
      <c r="F411" s="871" t="n"/>
      <c r="G411" s="871" t="n"/>
      <c r="H411" s="871" t="n"/>
      <c r="I411" s="871" t="n"/>
      <c r="J411" s="871" t="n"/>
      <c r="K411" s="871" t="n"/>
      <c r="L411" s="871" t="n"/>
      <c r="M411" s="871" t="n"/>
      <c r="N411" s="871" t="n"/>
      <c r="O411" s="871" t="n"/>
      <c r="P411" s="871" t="n"/>
      <c r="Q411" s="871" t="n"/>
      <c r="R411" s="871" t="n"/>
      <c r="S411" s="871" t="n"/>
      <c r="T411" s="871" t="n"/>
      <c r="U411" s="871" t="n"/>
      <c r="V411" s="871" t="n"/>
      <c r="W411" s="871" t="n"/>
      <c r="X411" s="871" t="n"/>
      <c r="Y411" s="871" t="n"/>
      <c r="Z411" s="871" t="n"/>
      <c r="AA411" s="871" t="n"/>
    </row>
    <row r="412">
      <c r="A412" s="871" t="n"/>
      <c r="B412" s="871" t="n"/>
      <c r="C412" s="871" t="n"/>
      <c r="D412" s="871" t="n"/>
      <c r="E412" s="871" t="n"/>
      <c r="F412" s="871" t="n"/>
      <c r="G412" s="871" t="n"/>
      <c r="H412" s="871" t="n"/>
      <c r="I412" s="871" t="n"/>
      <c r="J412" s="871" t="n"/>
      <c r="K412" s="871" t="n"/>
      <c r="L412" s="871" t="n"/>
      <c r="M412" s="871" t="n"/>
      <c r="N412" s="871" t="n"/>
      <c r="O412" s="871" t="n"/>
      <c r="P412" s="871" t="n"/>
      <c r="Q412" s="871" t="n"/>
      <c r="R412" s="871" t="n"/>
      <c r="S412" s="871" t="n"/>
      <c r="T412" s="871" t="n"/>
      <c r="U412" s="871" t="n"/>
      <c r="V412" s="871" t="n"/>
      <c r="W412" s="871" t="n"/>
      <c r="X412" s="871" t="n"/>
      <c r="Y412" s="871" t="n"/>
      <c r="Z412" s="871" t="n"/>
      <c r="AA412" s="871" t="n"/>
    </row>
    <row r="413">
      <c r="A413" s="871" t="n"/>
      <c r="B413" s="871" t="n"/>
      <c r="C413" s="871" t="n"/>
      <c r="D413" s="871" t="n"/>
      <c r="E413" s="871" t="n"/>
      <c r="F413" s="871" t="n"/>
      <c r="G413" s="871" t="n"/>
      <c r="H413" s="871" t="n"/>
      <c r="I413" s="871" t="n"/>
      <c r="J413" s="871" t="n"/>
      <c r="K413" s="871" t="n"/>
      <c r="L413" s="871" t="n"/>
      <c r="M413" s="871" t="n"/>
      <c r="N413" s="871" t="n"/>
      <c r="O413" s="871" t="n"/>
      <c r="P413" s="871" t="n"/>
      <c r="Q413" s="871" t="n"/>
      <c r="R413" s="871" t="n"/>
      <c r="S413" s="871" t="n"/>
      <c r="T413" s="871" t="n"/>
      <c r="U413" s="871" t="n"/>
      <c r="V413" s="871" t="n"/>
      <c r="W413" s="871" t="n"/>
      <c r="X413" s="871" t="n"/>
      <c r="Y413" s="871" t="n"/>
      <c r="Z413" s="871" t="n"/>
      <c r="AA413" s="871" t="n"/>
    </row>
    <row r="414">
      <c r="A414" s="871" t="n"/>
      <c r="B414" s="871" t="n"/>
      <c r="C414" s="871" t="n"/>
      <c r="D414" s="871" t="n"/>
      <c r="E414" s="871" t="n"/>
      <c r="F414" s="871" t="n"/>
      <c r="G414" s="871" t="n"/>
      <c r="H414" s="871" t="n"/>
      <c r="I414" s="871" t="n"/>
      <c r="J414" s="871" t="n"/>
      <c r="K414" s="871" t="n"/>
      <c r="L414" s="871" t="n"/>
      <c r="M414" s="871" t="n"/>
      <c r="N414" s="871" t="n"/>
      <c r="O414" s="871" t="n"/>
      <c r="P414" s="871" t="n"/>
      <c r="Q414" s="871" t="n"/>
      <c r="R414" s="871" t="n"/>
      <c r="S414" s="871" t="n"/>
      <c r="T414" s="871" t="n"/>
      <c r="U414" s="871" t="n"/>
      <c r="V414" s="871" t="n"/>
      <c r="W414" s="871" t="n"/>
      <c r="X414" s="871" t="n"/>
      <c r="Y414" s="871" t="n"/>
      <c r="Z414" s="871" t="n"/>
      <c r="AA414" s="871" t="n"/>
    </row>
    <row r="415">
      <c r="A415" s="871" t="n"/>
      <c r="B415" s="871" t="n"/>
      <c r="C415" s="871" t="n"/>
      <c r="D415" s="871" t="n"/>
      <c r="E415" s="871" t="n"/>
      <c r="F415" s="871" t="n"/>
      <c r="G415" s="871" t="n"/>
      <c r="H415" s="871" t="n"/>
      <c r="I415" s="871" t="n"/>
      <c r="J415" s="871" t="n"/>
      <c r="K415" s="871" t="n"/>
      <c r="L415" s="871" t="n"/>
      <c r="M415" s="871" t="n"/>
      <c r="N415" s="871" t="n"/>
      <c r="O415" s="871" t="n"/>
      <c r="P415" s="871" t="n"/>
      <c r="Q415" s="871" t="n"/>
      <c r="R415" s="871" t="n"/>
      <c r="S415" s="871" t="n"/>
      <c r="T415" s="871" t="n"/>
      <c r="U415" s="871" t="n"/>
      <c r="V415" s="871" t="n"/>
      <c r="W415" s="871" t="n"/>
      <c r="X415" s="871" t="n"/>
      <c r="Y415" s="871" t="n"/>
      <c r="Z415" s="871" t="n"/>
      <c r="AA415" s="871" t="n"/>
    </row>
    <row r="416">
      <c r="A416" s="871" t="n"/>
      <c r="B416" s="871" t="n"/>
      <c r="C416" s="871" t="n"/>
      <c r="D416" s="871" t="n"/>
      <c r="E416" s="871" t="n"/>
      <c r="F416" s="871" t="n"/>
      <c r="G416" s="871" t="n"/>
      <c r="H416" s="871" t="n"/>
      <c r="I416" s="871" t="n"/>
      <c r="J416" s="871" t="n"/>
      <c r="K416" s="871" t="n"/>
      <c r="L416" s="871" t="n"/>
      <c r="M416" s="871" t="n"/>
      <c r="N416" s="871" t="n"/>
      <c r="O416" s="871" t="n"/>
      <c r="P416" s="871" t="n"/>
      <c r="Q416" s="871" t="n"/>
      <c r="R416" s="871" t="n"/>
      <c r="S416" s="871" t="n"/>
      <c r="T416" s="871" t="n"/>
      <c r="U416" s="871" t="n"/>
      <c r="V416" s="871" t="n"/>
      <c r="W416" s="871" t="n"/>
      <c r="X416" s="871" t="n"/>
      <c r="Y416" s="871" t="n"/>
      <c r="Z416" s="871" t="n"/>
      <c r="AA416" s="871" t="n"/>
    </row>
    <row r="417">
      <c r="A417" s="871" t="n"/>
      <c r="B417" s="871" t="n"/>
      <c r="C417" s="871" t="n"/>
      <c r="D417" s="871" t="n"/>
      <c r="E417" s="871" t="n"/>
      <c r="F417" s="871" t="n"/>
      <c r="G417" s="871" t="n"/>
      <c r="H417" s="871" t="n"/>
      <c r="I417" s="871" t="n"/>
      <c r="J417" s="871" t="n"/>
      <c r="K417" s="871" t="n"/>
      <c r="L417" s="871" t="n"/>
      <c r="M417" s="871" t="n"/>
      <c r="N417" s="871" t="n"/>
      <c r="O417" s="871" t="n"/>
      <c r="P417" s="871" t="n"/>
      <c r="Q417" s="871" t="n"/>
      <c r="R417" s="871" t="n"/>
      <c r="S417" s="871" t="n"/>
      <c r="T417" s="871" t="n"/>
      <c r="U417" s="871" t="n"/>
      <c r="V417" s="871" t="n"/>
      <c r="W417" s="871" t="n"/>
      <c r="X417" s="871" t="n"/>
      <c r="Y417" s="871" t="n"/>
      <c r="Z417" s="871" t="n"/>
      <c r="AA417" s="871" t="n"/>
    </row>
    <row r="418">
      <c r="A418" s="871" t="n"/>
      <c r="B418" s="871" t="n"/>
      <c r="C418" s="871" t="n"/>
      <c r="D418" s="871" t="n"/>
      <c r="E418" s="871" t="n"/>
      <c r="F418" s="871" t="n"/>
      <c r="G418" s="871" t="n"/>
      <c r="H418" s="871" t="n"/>
      <c r="I418" s="871" t="n"/>
      <c r="J418" s="871" t="n"/>
      <c r="K418" s="871" t="n"/>
      <c r="L418" s="871" t="n"/>
      <c r="M418" s="871" t="n"/>
      <c r="N418" s="871" t="n"/>
      <c r="O418" s="871" t="n"/>
      <c r="P418" s="871" t="n"/>
      <c r="Q418" s="871" t="n"/>
      <c r="R418" s="871" t="n"/>
      <c r="S418" s="871" t="n"/>
      <c r="T418" s="871" t="n"/>
      <c r="U418" s="871" t="n"/>
      <c r="V418" s="871" t="n"/>
      <c r="W418" s="871" t="n"/>
      <c r="X418" s="871" t="n"/>
      <c r="Y418" s="871" t="n"/>
      <c r="Z418" s="871" t="n"/>
      <c r="AA418" s="871" t="n"/>
    </row>
    <row r="419">
      <c r="A419" s="871" t="n"/>
      <c r="B419" s="871" t="n"/>
      <c r="C419" s="871" t="n"/>
      <c r="D419" s="871" t="n"/>
      <c r="E419" s="871" t="n"/>
      <c r="F419" s="871" t="n"/>
      <c r="G419" s="871" t="n"/>
      <c r="H419" s="871" t="n"/>
      <c r="I419" s="871" t="n"/>
      <c r="J419" s="871" t="n"/>
      <c r="K419" s="871" t="n"/>
      <c r="L419" s="871" t="n"/>
      <c r="M419" s="871" t="n"/>
      <c r="N419" s="871" t="n"/>
      <c r="O419" s="871" t="n"/>
      <c r="P419" s="871" t="n"/>
      <c r="Q419" s="871" t="n"/>
      <c r="R419" s="871" t="n"/>
      <c r="S419" s="871" t="n"/>
      <c r="T419" s="871" t="n"/>
      <c r="U419" s="871" t="n"/>
      <c r="V419" s="871" t="n"/>
      <c r="W419" s="871" t="n"/>
      <c r="X419" s="871" t="n"/>
      <c r="Y419" s="871" t="n"/>
      <c r="Z419" s="871" t="n"/>
      <c r="AA419" s="871" t="n"/>
    </row>
    <row r="420">
      <c r="A420" s="871" t="n"/>
      <c r="B420" s="871" t="n"/>
      <c r="C420" s="871" t="n"/>
      <c r="D420" s="871" t="n"/>
      <c r="E420" s="871" t="n"/>
      <c r="F420" s="871" t="n"/>
      <c r="G420" s="871" t="n"/>
      <c r="H420" s="871" t="n"/>
      <c r="I420" s="871" t="n"/>
      <c r="J420" s="871" t="n"/>
      <c r="K420" s="871" t="n"/>
      <c r="L420" s="871" t="n"/>
      <c r="M420" s="871" t="n"/>
      <c r="N420" s="871" t="n"/>
      <c r="O420" s="871" t="n"/>
      <c r="P420" s="871" t="n"/>
      <c r="Q420" s="871" t="n"/>
      <c r="R420" s="871" t="n"/>
      <c r="S420" s="871" t="n"/>
      <c r="T420" s="871" t="n"/>
      <c r="U420" s="871" t="n"/>
      <c r="V420" s="871" t="n"/>
      <c r="W420" s="871" t="n"/>
      <c r="X420" s="871" t="n"/>
      <c r="Y420" s="871" t="n"/>
      <c r="Z420" s="871" t="n"/>
      <c r="AA420" s="871" t="n"/>
    </row>
    <row r="421">
      <c r="A421" s="871" t="n"/>
      <c r="B421" s="871" t="n"/>
      <c r="C421" s="871" t="n"/>
      <c r="D421" s="871" t="n"/>
      <c r="E421" s="871" t="n"/>
      <c r="F421" s="871" t="n"/>
      <c r="G421" s="871" t="n"/>
      <c r="H421" s="871" t="n"/>
      <c r="I421" s="871" t="n"/>
      <c r="J421" s="871" t="n"/>
      <c r="K421" s="871" t="n"/>
      <c r="L421" s="871" t="n"/>
      <c r="M421" s="871" t="n"/>
      <c r="N421" s="871" t="n"/>
      <c r="O421" s="871" t="n"/>
      <c r="P421" s="871" t="n"/>
      <c r="Q421" s="871" t="n"/>
      <c r="R421" s="871" t="n"/>
      <c r="S421" s="871" t="n"/>
      <c r="T421" s="871" t="n"/>
      <c r="U421" s="871" t="n"/>
      <c r="V421" s="871" t="n"/>
      <c r="W421" s="871" t="n"/>
      <c r="X421" s="871" t="n"/>
      <c r="Y421" s="871" t="n"/>
      <c r="Z421" s="871" t="n"/>
      <c r="AA421" s="871" t="n"/>
    </row>
    <row r="422">
      <c r="A422" s="871" t="n"/>
      <c r="B422" s="871" t="n"/>
      <c r="C422" s="871" t="n"/>
      <c r="D422" s="871" t="n"/>
      <c r="E422" s="871" t="n"/>
      <c r="F422" s="871" t="n"/>
      <c r="G422" s="871" t="n"/>
      <c r="H422" s="871" t="n"/>
      <c r="I422" s="871" t="n"/>
      <c r="J422" s="871" t="n"/>
      <c r="K422" s="871" t="n"/>
      <c r="L422" s="871" t="n"/>
      <c r="M422" s="871" t="n"/>
      <c r="N422" s="871" t="n"/>
      <c r="O422" s="871" t="n"/>
      <c r="P422" s="871" t="n"/>
      <c r="Q422" s="871" t="n"/>
      <c r="R422" s="871" t="n"/>
      <c r="S422" s="871" t="n"/>
      <c r="T422" s="871" t="n"/>
      <c r="U422" s="871" t="n"/>
      <c r="V422" s="871" t="n"/>
      <c r="W422" s="871" t="n"/>
      <c r="X422" s="871" t="n"/>
      <c r="Y422" s="871" t="n"/>
      <c r="Z422" s="871" t="n"/>
      <c r="AA422" s="871" t="n"/>
    </row>
    <row r="423">
      <c r="A423" s="871" t="n"/>
      <c r="B423" s="871" t="n"/>
      <c r="C423" s="871" t="n"/>
      <c r="D423" s="871" t="n"/>
      <c r="E423" s="871" t="n"/>
      <c r="F423" s="871" t="n"/>
      <c r="G423" s="871" t="n"/>
      <c r="H423" s="871" t="n"/>
      <c r="I423" s="871" t="n"/>
      <c r="J423" s="871" t="n"/>
      <c r="K423" s="871" t="n"/>
      <c r="L423" s="871" t="n"/>
      <c r="M423" s="871" t="n"/>
      <c r="N423" s="871" t="n"/>
      <c r="O423" s="871" t="n"/>
      <c r="P423" s="871" t="n"/>
      <c r="Q423" s="871" t="n"/>
      <c r="R423" s="871" t="n"/>
      <c r="S423" s="871" t="n"/>
      <c r="T423" s="871" t="n"/>
      <c r="U423" s="871" t="n"/>
      <c r="V423" s="871" t="n"/>
      <c r="W423" s="871" t="n"/>
      <c r="X423" s="871" t="n"/>
      <c r="Y423" s="871" t="n"/>
      <c r="Z423" s="871" t="n"/>
      <c r="AA423" s="871" t="n"/>
    </row>
    <row r="424">
      <c r="A424" s="871" t="n"/>
      <c r="B424" s="871" t="n"/>
      <c r="C424" s="871" t="n"/>
      <c r="D424" s="871" t="n"/>
      <c r="E424" s="871" t="n"/>
      <c r="F424" s="871" t="n"/>
      <c r="G424" s="871" t="n"/>
      <c r="H424" s="871" t="n"/>
      <c r="I424" s="871" t="n"/>
      <c r="J424" s="871" t="n"/>
      <c r="K424" s="871" t="n"/>
      <c r="L424" s="871" t="n"/>
      <c r="M424" s="871" t="n"/>
      <c r="N424" s="871" t="n"/>
      <c r="O424" s="871" t="n"/>
      <c r="P424" s="871" t="n"/>
      <c r="Q424" s="871" t="n"/>
      <c r="R424" s="871" t="n"/>
      <c r="S424" s="871" t="n"/>
      <c r="T424" s="871" t="n"/>
      <c r="U424" s="871" t="n"/>
      <c r="V424" s="871" t="n"/>
      <c r="W424" s="871" t="n"/>
      <c r="X424" s="871" t="n"/>
      <c r="Y424" s="871" t="n"/>
      <c r="Z424" s="871" t="n"/>
      <c r="AA424" s="871" t="n"/>
    </row>
    <row r="425">
      <c r="A425" s="871" t="n"/>
      <c r="B425" s="871" t="n"/>
      <c r="C425" s="871" t="n"/>
      <c r="D425" s="871" t="n"/>
      <c r="E425" s="871" t="n"/>
      <c r="F425" s="871" t="n"/>
      <c r="G425" s="871" t="n"/>
      <c r="H425" s="871" t="n"/>
      <c r="I425" s="871" t="n"/>
      <c r="J425" s="871" t="n"/>
      <c r="K425" s="871" t="n"/>
      <c r="L425" s="871" t="n"/>
      <c r="M425" s="871" t="n"/>
      <c r="N425" s="871" t="n"/>
      <c r="O425" s="871" t="n"/>
      <c r="P425" s="871" t="n"/>
      <c r="Q425" s="871" t="n"/>
      <c r="R425" s="871" t="n"/>
      <c r="S425" s="871" t="n"/>
      <c r="T425" s="871" t="n"/>
      <c r="U425" s="871" t="n"/>
      <c r="V425" s="871" t="n"/>
      <c r="W425" s="871" t="n"/>
      <c r="X425" s="871" t="n"/>
      <c r="Y425" s="871" t="n"/>
      <c r="Z425" s="871" t="n"/>
      <c r="AA425" s="871" t="n"/>
    </row>
    <row r="426">
      <c r="A426" s="871" t="n"/>
      <c r="B426" s="871" t="n"/>
      <c r="C426" s="871" t="n"/>
      <c r="D426" s="871" t="n"/>
      <c r="E426" s="871" t="n"/>
      <c r="F426" s="871" t="n"/>
      <c r="G426" s="871" t="n"/>
      <c r="H426" s="871" t="n"/>
      <c r="I426" s="871" t="n"/>
      <c r="J426" s="871" t="n"/>
      <c r="K426" s="871" t="n"/>
      <c r="L426" s="871" t="n"/>
      <c r="M426" s="871" t="n"/>
      <c r="N426" s="871" t="n"/>
      <c r="O426" s="871" t="n"/>
      <c r="P426" s="871" t="n"/>
      <c r="Q426" s="871" t="n"/>
      <c r="R426" s="871" t="n"/>
      <c r="S426" s="871" t="n"/>
      <c r="T426" s="871" t="n"/>
      <c r="U426" s="871" t="n"/>
      <c r="V426" s="871" t="n"/>
      <c r="W426" s="871" t="n"/>
      <c r="X426" s="871" t="n"/>
      <c r="Y426" s="871" t="n"/>
      <c r="Z426" s="871" t="n"/>
      <c r="AA426" s="871" t="n"/>
    </row>
    <row r="427">
      <c r="A427" s="871" t="n"/>
      <c r="B427" s="871" t="n"/>
      <c r="C427" s="871" t="n"/>
      <c r="D427" s="871" t="n"/>
      <c r="E427" s="871" t="n"/>
      <c r="F427" s="871" t="n"/>
      <c r="G427" s="871" t="n"/>
      <c r="H427" s="871" t="n"/>
      <c r="I427" s="871" t="n"/>
      <c r="J427" s="871" t="n"/>
      <c r="K427" s="871" t="n"/>
      <c r="L427" s="871" t="n"/>
      <c r="M427" s="871" t="n"/>
      <c r="N427" s="871" t="n"/>
      <c r="O427" s="871" t="n"/>
      <c r="P427" s="871" t="n"/>
      <c r="Q427" s="871" t="n"/>
      <c r="R427" s="871" t="n"/>
      <c r="S427" s="871" t="n"/>
      <c r="T427" s="871" t="n"/>
      <c r="U427" s="871" t="n"/>
      <c r="V427" s="871" t="n"/>
      <c r="W427" s="871" t="n"/>
      <c r="X427" s="871" t="n"/>
      <c r="Y427" s="871" t="n"/>
      <c r="Z427" s="871" t="n"/>
      <c r="AA427" s="871" t="n"/>
    </row>
    <row r="428">
      <c r="A428" s="871" t="n"/>
      <c r="B428" s="871" t="n"/>
      <c r="C428" s="871" t="n"/>
      <c r="D428" s="871" t="n"/>
      <c r="E428" s="871" t="n"/>
      <c r="F428" s="871" t="n"/>
      <c r="G428" s="871" t="n"/>
      <c r="H428" s="871" t="n"/>
      <c r="I428" s="871" t="n"/>
      <c r="J428" s="871" t="n"/>
      <c r="K428" s="871" t="n"/>
      <c r="L428" s="871" t="n"/>
      <c r="M428" s="871" t="n"/>
      <c r="N428" s="871" t="n"/>
      <c r="O428" s="871" t="n"/>
      <c r="P428" s="871" t="n"/>
      <c r="Q428" s="871" t="n"/>
      <c r="R428" s="871" t="n"/>
      <c r="S428" s="871" t="n"/>
      <c r="T428" s="871" t="n"/>
      <c r="U428" s="871" t="n"/>
      <c r="V428" s="871" t="n"/>
      <c r="W428" s="871" t="n"/>
      <c r="X428" s="871" t="n"/>
      <c r="Y428" s="871" t="n"/>
      <c r="Z428" s="871" t="n"/>
      <c r="AA428" s="871" t="n"/>
    </row>
    <row r="429">
      <c r="A429" s="871" t="n"/>
      <c r="B429" s="871" t="n"/>
      <c r="C429" s="871" t="n"/>
      <c r="D429" s="871" t="n"/>
      <c r="E429" s="871" t="n"/>
      <c r="F429" s="871" t="n"/>
      <c r="G429" s="871" t="n"/>
      <c r="H429" s="871" t="n"/>
      <c r="I429" s="871" t="n"/>
      <c r="J429" s="871" t="n"/>
      <c r="K429" s="871" t="n"/>
      <c r="L429" s="871" t="n"/>
      <c r="M429" s="871" t="n"/>
      <c r="N429" s="871" t="n"/>
      <c r="O429" s="871" t="n"/>
      <c r="P429" s="871" t="n"/>
      <c r="Q429" s="871" t="n"/>
      <c r="R429" s="871" t="n"/>
      <c r="S429" s="871" t="n"/>
      <c r="T429" s="871" t="n"/>
      <c r="U429" s="871" t="n"/>
      <c r="V429" s="871" t="n"/>
      <c r="W429" s="871" t="n"/>
      <c r="X429" s="871" t="n"/>
      <c r="Y429" s="871" t="n"/>
      <c r="Z429" s="871" t="n"/>
      <c r="AA429" s="871" t="n"/>
    </row>
    <row r="430">
      <c r="A430" s="871" t="n"/>
      <c r="B430" s="871" t="n"/>
      <c r="C430" s="871" t="n"/>
      <c r="D430" s="871" t="n"/>
      <c r="E430" s="871" t="n"/>
      <c r="F430" s="871" t="n"/>
      <c r="G430" s="871" t="n"/>
      <c r="H430" s="871" t="n"/>
      <c r="I430" s="871" t="n"/>
      <c r="J430" s="871" t="n"/>
      <c r="K430" s="871" t="n"/>
      <c r="L430" s="871" t="n"/>
      <c r="M430" s="871" t="n"/>
      <c r="N430" s="871" t="n"/>
      <c r="O430" s="871" t="n"/>
      <c r="P430" s="871" t="n"/>
      <c r="Q430" s="871" t="n"/>
      <c r="R430" s="871" t="n"/>
      <c r="S430" s="871" t="n"/>
      <c r="T430" s="871" t="n"/>
      <c r="U430" s="871" t="n"/>
      <c r="V430" s="871" t="n"/>
      <c r="W430" s="871" t="n"/>
      <c r="X430" s="871" t="n"/>
      <c r="Y430" s="871" t="n"/>
      <c r="Z430" s="871" t="n"/>
      <c r="AA430" s="871" t="n"/>
    </row>
    <row r="431">
      <c r="A431" s="871" t="n"/>
      <c r="B431" s="871" t="n"/>
      <c r="C431" s="871" t="n"/>
      <c r="D431" s="871" t="n"/>
      <c r="E431" s="871" t="n"/>
      <c r="F431" s="871" t="n"/>
      <c r="G431" s="871" t="n"/>
      <c r="H431" s="871" t="n"/>
      <c r="I431" s="871" t="n"/>
      <c r="J431" s="871" t="n"/>
      <c r="K431" s="871" t="n"/>
      <c r="L431" s="871" t="n"/>
      <c r="M431" s="871" t="n"/>
      <c r="N431" s="871" t="n"/>
      <c r="O431" s="871" t="n"/>
      <c r="P431" s="871" t="n"/>
      <c r="Q431" s="871" t="n"/>
      <c r="R431" s="871" t="n"/>
      <c r="S431" s="871" t="n"/>
      <c r="T431" s="871" t="n"/>
      <c r="U431" s="871" t="n"/>
      <c r="V431" s="871" t="n"/>
      <c r="W431" s="871" t="n"/>
      <c r="X431" s="871" t="n"/>
      <c r="Y431" s="871" t="n"/>
      <c r="Z431" s="871" t="n"/>
      <c r="AA431" s="871" t="n"/>
    </row>
    <row r="432">
      <c r="A432" s="871" t="n"/>
      <c r="B432" s="871" t="n"/>
      <c r="C432" s="871" t="n"/>
      <c r="D432" s="871" t="n"/>
      <c r="E432" s="871" t="n"/>
      <c r="F432" s="871" t="n"/>
      <c r="G432" s="871" t="n"/>
      <c r="H432" s="871" t="n"/>
      <c r="I432" s="871" t="n"/>
      <c r="J432" s="871" t="n"/>
      <c r="K432" s="871" t="n"/>
      <c r="L432" s="871" t="n"/>
      <c r="M432" s="871" t="n"/>
      <c r="N432" s="871" t="n"/>
      <c r="O432" s="871" t="n"/>
      <c r="P432" s="871" t="n"/>
      <c r="Q432" s="871" t="n"/>
      <c r="R432" s="871" t="n"/>
      <c r="S432" s="871" t="n"/>
      <c r="T432" s="871" t="n"/>
      <c r="U432" s="871" t="n"/>
      <c r="V432" s="871" t="n"/>
      <c r="W432" s="871" t="n"/>
      <c r="X432" s="871" t="n"/>
      <c r="Y432" s="871" t="n"/>
      <c r="Z432" s="871" t="n"/>
      <c r="AA432" s="871" t="n"/>
    </row>
    <row r="433">
      <c r="A433" s="871" t="n"/>
      <c r="B433" s="871" t="n"/>
      <c r="C433" s="871" t="n"/>
      <c r="D433" s="871" t="n"/>
      <c r="E433" s="871" t="n"/>
      <c r="F433" s="871" t="n"/>
      <c r="G433" s="871" t="n"/>
      <c r="H433" s="871" t="n"/>
      <c r="I433" s="871" t="n"/>
      <c r="J433" s="871" t="n"/>
      <c r="K433" s="871" t="n"/>
      <c r="L433" s="871" t="n"/>
      <c r="M433" s="871" t="n"/>
      <c r="N433" s="871" t="n"/>
      <c r="O433" s="871" t="n"/>
      <c r="P433" s="871" t="n"/>
      <c r="Q433" s="871" t="n"/>
      <c r="R433" s="871" t="n"/>
      <c r="S433" s="871" t="n"/>
      <c r="T433" s="871" t="n"/>
      <c r="U433" s="871" t="n"/>
      <c r="V433" s="871" t="n"/>
      <c r="W433" s="871" t="n"/>
      <c r="X433" s="871" t="n"/>
      <c r="Y433" s="871" t="n"/>
      <c r="Z433" s="871" t="n"/>
      <c r="AA433" s="871" t="n"/>
    </row>
    <row r="434">
      <c r="A434" s="871" t="n"/>
      <c r="B434" s="871" t="n"/>
      <c r="C434" s="871" t="n"/>
      <c r="D434" s="871" t="n"/>
      <c r="E434" s="871" t="n"/>
      <c r="F434" s="871" t="n"/>
      <c r="G434" s="871" t="n"/>
      <c r="H434" s="871" t="n"/>
      <c r="I434" s="871" t="n"/>
      <c r="J434" s="871" t="n"/>
      <c r="K434" s="871" t="n"/>
      <c r="L434" s="871" t="n"/>
      <c r="M434" s="871" t="n"/>
      <c r="N434" s="871" t="n"/>
      <c r="O434" s="871" t="n"/>
      <c r="P434" s="871" t="n"/>
      <c r="Q434" s="871" t="n"/>
      <c r="R434" s="871" t="n"/>
      <c r="S434" s="871" t="n"/>
      <c r="T434" s="871" t="n"/>
      <c r="U434" s="871" t="n"/>
      <c r="V434" s="871" t="n"/>
      <c r="W434" s="871" t="n"/>
      <c r="X434" s="871" t="n"/>
      <c r="Y434" s="871" t="n"/>
      <c r="Z434" s="871" t="n"/>
      <c r="AA434" s="871" t="n"/>
    </row>
    <row r="435">
      <c r="A435" s="871" t="n"/>
      <c r="B435" s="871" t="n"/>
      <c r="C435" s="871" t="n"/>
      <c r="D435" s="871" t="n"/>
      <c r="E435" s="871" t="n"/>
      <c r="F435" s="871" t="n"/>
      <c r="G435" s="871" t="n"/>
      <c r="H435" s="871" t="n"/>
      <c r="I435" s="871" t="n"/>
      <c r="J435" s="871" t="n"/>
      <c r="K435" s="871" t="n"/>
      <c r="L435" s="871" t="n"/>
      <c r="M435" s="871" t="n"/>
      <c r="N435" s="871" t="n"/>
      <c r="O435" s="871" t="n"/>
      <c r="P435" s="871" t="n"/>
      <c r="Q435" s="871" t="n"/>
      <c r="R435" s="871" t="n"/>
      <c r="S435" s="871" t="n"/>
      <c r="T435" s="871" t="n"/>
      <c r="U435" s="871" t="n"/>
      <c r="V435" s="871" t="n"/>
      <c r="W435" s="871" t="n"/>
      <c r="X435" s="871" t="n"/>
      <c r="Y435" s="871" t="n"/>
      <c r="Z435" s="871" t="n"/>
      <c r="AA435" s="871" t="n"/>
    </row>
    <row r="436">
      <c r="A436" s="871" t="n"/>
      <c r="B436" s="871" t="n"/>
      <c r="C436" s="871" t="n"/>
      <c r="D436" s="871" t="n"/>
      <c r="E436" s="871" t="n"/>
      <c r="F436" s="871" t="n"/>
      <c r="G436" s="871" t="n"/>
      <c r="H436" s="871" t="n"/>
      <c r="I436" s="871" t="n"/>
      <c r="J436" s="871" t="n"/>
      <c r="K436" s="871" t="n"/>
      <c r="L436" s="871" t="n"/>
      <c r="M436" s="871" t="n"/>
      <c r="N436" s="871" t="n"/>
      <c r="O436" s="871" t="n"/>
      <c r="P436" s="871" t="n"/>
      <c r="Q436" s="871" t="n"/>
      <c r="R436" s="871" t="n"/>
      <c r="S436" s="871" t="n"/>
      <c r="T436" s="871" t="n"/>
      <c r="U436" s="871" t="n"/>
      <c r="V436" s="871" t="n"/>
      <c r="W436" s="871" t="n"/>
      <c r="X436" s="871" t="n"/>
      <c r="Y436" s="871" t="n"/>
      <c r="Z436" s="871" t="n"/>
      <c r="AA436" s="871" t="n"/>
    </row>
    <row r="437">
      <c r="A437" s="871" t="n"/>
      <c r="B437" s="871" t="n"/>
      <c r="C437" s="871" t="n"/>
      <c r="D437" s="871" t="n"/>
      <c r="E437" s="871" t="n"/>
      <c r="F437" s="871" t="n"/>
      <c r="G437" s="871" t="n"/>
      <c r="H437" s="871" t="n"/>
      <c r="I437" s="871" t="n"/>
      <c r="J437" s="871" t="n"/>
      <c r="K437" s="871" t="n"/>
      <c r="L437" s="871" t="n"/>
      <c r="M437" s="871" t="n"/>
      <c r="N437" s="871" t="n"/>
      <c r="O437" s="871" t="n"/>
      <c r="P437" s="871" t="n"/>
      <c r="Q437" s="871" t="n"/>
      <c r="R437" s="871" t="n"/>
      <c r="S437" s="871" t="n"/>
      <c r="T437" s="871" t="n"/>
      <c r="U437" s="871" t="n"/>
      <c r="V437" s="871" t="n"/>
      <c r="W437" s="871" t="n"/>
      <c r="X437" s="871" t="n"/>
      <c r="Y437" s="871" t="n"/>
      <c r="Z437" s="871" t="n"/>
      <c r="AA437" s="871" t="n"/>
    </row>
    <row r="438">
      <c r="A438" s="871" t="n"/>
      <c r="B438" s="871" t="n"/>
      <c r="C438" s="871" t="n"/>
      <c r="D438" s="871" t="n"/>
      <c r="E438" s="871" t="n"/>
      <c r="F438" s="871" t="n"/>
      <c r="G438" s="871" t="n"/>
      <c r="H438" s="871" t="n"/>
      <c r="I438" s="871" t="n"/>
      <c r="J438" s="871" t="n"/>
      <c r="K438" s="871" t="n"/>
      <c r="L438" s="871" t="n"/>
      <c r="M438" s="871" t="n"/>
      <c r="N438" s="871" t="n"/>
      <c r="O438" s="871" t="n"/>
      <c r="P438" s="871" t="n"/>
      <c r="Q438" s="871" t="n"/>
      <c r="R438" s="871" t="n"/>
      <c r="S438" s="871" t="n"/>
      <c r="T438" s="871" t="n"/>
      <c r="U438" s="871" t="n"/>
      <c r="V438" s="871" t="n"/>
      <c r="W438" s="871" t="n"/>
      <c r="X438" s="871" t="n"/>
      <c r="Y438" s="871" t="n"/>
      <c r="Z438" s="871" t="n"/>
      <c r="AA438" s="871" t="n"/>
    </row>
    <row r="439">
      <c r="A439" s="871" t="n"/>
      <c r="B439" s="871" t="n"/>
      <c r="C439" s="871" t="n"/>
      <c r="D439" s="871" t="n"/>
      <c r="E439" s="871" t="n"/>
      <c r="F439" s="871" t="n"/>
      <c r="G439" s="871" t="n"/>
      <c r="H439" s="871" t="n"/>
      <c r="I439" s="871" t="n"/>
      <c r="J439" s="871" t="n"/>
      <c r="K439" s="871" t="n"/>
      <c r="L439" s="871" t="n"/>
      <c r="M439" s="871" t="n"/>
      <c r="N439" s="871" t="n"/>
      <c r="O439" s="871" t="n"/>
      <c r="P439" s="871" t="n"/>
      <c r="Q439" s="871" t="n"/>
      <c r="R439" s="871" t="n"/>
      <c r="S439" s="871" t="n"/>
      <c r="T439" s="871" t="n"/>
      <c r="U439" s="871" t="n"/>
      <c r="V439" s="871" t="n"/>
      <c r="W439" s="871" t="n"/>
      <c r="X439" s="871" t="n"/>
      <c r="Y439" s="871" t="n"/>
      <c r="Z439" s="871" t="n"/>
      <c r="AA439" s="871" t="n"/>
    </row>
    <row r="440">
      <c r="A440" s="871" t="n"/>
      <c r="B440" s="871" t="n"/>
      <c r="C440" s="871" t="n"/>
      <c r="D440" s="871" t="n"/>
      <c r="E440" s="871" t="n"/>
      <c r="F440" s="871" t="n"/>
      <c r="G440" s="871" t="n"/>
      <c r="H440" s="871" t="n"/>
      <c r="I440" s="871" t="n"/>
      <c r="J440" s="871" t="n"/>
      <c r="K440" s="871" t="n"/>
      <c r="L440" s="871" t="n"/>
      <c r="M440" s="871" t="n"/>
      <c r="N440" s="871" t="n"/>
      <c r="O440" s="871" t="n"/>
      <c r="P440" s="871" t="n"/>
      <c r="Q440" s="871" t="n"/>
      <c r="R440" s="871" t="n"/>
      <c r="S440" s="871" t="n"/>
      <c r="T440" s="871" t="n"/>
      <c r="U440" s="871" t="n"/>
      <c r="V440" s="871" t="n"/>
      <c r="W440" s="871" t="n"/>
      <c r="X440" s="871" t="n"/>
      <c r="Y440" s="871" t="n"/>
      <c r="Z440" s="871" t="n"/>
      <c r="AA440" s="871" t="n"/>
    </row>
    <row r="441">
      <c r="A441" s="871" t="n"/>
      <c r="B441" s="871" t="n"/>
      <c r="C441" s="871" t="n"/>
      <c r="D441" s="871" t="n"/>
      <c r="E441" s="871" t="n"/>
      <c r="F441" s="871" t="n"/>
      <c r="G441" s="871" t="n"/>
      <c r="H441" s="871" t="n"/>
      <c r="I441" s="871" t="n"/>
      <c r="J441" s="871" t="n"/>
      <c r="K441" s="871" t="n"/>
      <c r="L441" s="871" t="n"/>
      <c r="M441" s="871" t="n"/>
      <c r="N441" s="871" t="n"/>
      <c r="O441" s="871" t="n"/>
      <c r="P441" s="871" t="n"/>
      <c r="Q441" s="871" t="n"/>
      <c r="R441" s="871" t="n"/>
      <c r="S441" s="871" t="n"/>
      <c r="T441" s="871" t="n"/>
      <c r="U441" s="871" t="n"/>
      <c r="V441" s="871" t="n"/>
      <c r="W441" s="871" t="n"/>
      <c r="X441" s="871" t="n"/>
      <c r="Y441" s="871" t="n"/>
      <c r="Z441" s="871" t="n"/>
      <c r="AA441" s="871" t="n"/>
    </row>
    <row r="442">
      <c r="A442" s="871" t="n"/>
      <c r="B442" s="871" t="n"/>
      <c r="C442" s="871" t="n"/>
      <c r="D442" s="871" t="n"/>
      <c r="E442" s="871" t="n"/>
      <c r="F442" s="871" t="n"/>
      <c r="G442" s="871" t="n"/>
      <c r="H442" s="871" t="n"/>
      <c r="I442" s="871" t="n"/>
      <c r="J442" s="871" t="n"/>
      <c r="K442" s="871" t="n"/>
      <c r="L442" s="871" t="n"/>
      <c r="M442" s="871" t="n"/>
      <c r="N442" s="871" t="n"/>
      <c r="O442" s="871" t="n"/>
      <c r="P442" s="871" t="n"/>
      <c r="Q442" s="871" t="n"/>
      <c r="R442" s="871" t="n"/>
      <c r="S442" s="871" t="n"/>
      <c r="T442" s="871" t="n"/>
      <c r="U442" s="871" t="n"/>
      <c r="V442" s="871" t="n"/>
      <c r="W442" s="871" t="n"/>
      <c r="X442" s="871" t="n"/>
      <c r="Y442" s="871" t="n"/>
      <c r="Z442" s="871" t="n"/>
      <c r="AA442" s="871" t="n"/>
    </row>
    <row r="443">
      <c r="A443" s="871" t="n"/>
      <c r="B443" s="871" t="n"/>
      <c r="C443" s="871" t="n"/>
      <c r="D443" s="871" t="n"/>
      <c r="E443" s="871" t="n"/>
      <c r="F443" s="871" t="n"/>
      <c r="G443" s="871" t="n"/>
      <c r="H443" s="871" t="n"/>
      <c r="I443" s="871" t="n"/>
      <c r="J443" s="871" t="n"/>
      <c r="K443" s="871" t="n"/>
      <c r="L443" s="871" t="n"/>
      <c r="M443" s="871" t="n"/>
      <c r="N443" s="871" t="n"/>
      <c r="O443" s="871" t="n"/>
      <c r="P443" s="871" t="n"/>
      <c r="Q443" s="871" t="n"/>
      <c r="R443" s="871" t="n"/>
      <c r="S443" s="871" t="n"/>
      <c r="T443" s="871" t="n"/>
      <c r="U443" s="871" t="n"/>
      <c r="V443" s="871" t="n"/>
      <c r="W443" s="871" t="n"/>
      <c r="X443" s="871" t="n"/>
      <c r="Y443" s="871" t="n"/>
      <c r="Z443" s="871" t="n"/>
      <c r="AA443" s="871" t="n"/>
    </row>
    <row r="444">
      <c r="A444" s="871" t="n"/>
      <c r="B444" s="871" t="n"/>
      <c r="C444" s="871" t="n"/>
      <c r="D444" s="871" t="n"/>
      <c r="E444" s="871" t="n"/>
      <c r="F444" s="871" t="n"/>
      <c r="G444" s="871" t="n"/>
      <c r="H444" s="871" t="n"/>
      <c r="I444" s="871" t="n"/>
      <c r="J444" s="871" t="n"/>
      <c r="K444" s="871" t="n"/>
      <c r="L444" s="871" t="n"/>
      <c r="M444" s="871" t="n"/>
      <c r="N444" s="871" t="n"/>
      <c r="O444" s="871" t="n"/>
      <c r="P444" s="871" t="n"/>
      <c r="Q444" s="871" t="n"/>
      <c r="R444" s="871" t="n"/>
      <c r="S444" s="871" t="n"/>
      <c r="T444" s="871" t="n"/>
      <c r="U444" s="871" t="n"/>
      <c r="V444" s="871" t="n"/>
      <c r="W444" s="871" t="n"/>
      <c r="X444" s="871" t="n"/>
      <c r="Y444" s="871" t="n"/>
      <c r="Z444" s="871" t="n"/>
      <c r="AA444" s="871" t="n"/>
    </row>
    <row r="445">
      <c r="A445" s="871" t="n"/>
      <c r="B445" s="871" t="n"/>
      <c r="C445" s="871" t="n"/>
      <c r="D445" s="871" t="n"/>
      <c r="E445" s="871" t="n"/>
      <c r="F445" s="871" t="n"/>
      <c r="G445" s="871" t="n"/>
      <c r="H445" s="871" t="n"/>
      <c r="I445" s="871" t="n"/>
      <c r="J445" s="871" t="n"/>
      <c r="K445" s="871" t="n"/>
      <c r="L445" s="871" t="n"/>
      <c r="M445" s="871" t="n"/>
      <c r="N445" s="871" t="n"/>
      <c r="O445" s="871" t="n"/>
      <c r="P445" s="871" t="n"/>
      <c r="Q445" s="871" t="n"/>
      <c r="R445" s="871" t="n"/>
      <c r="S445" s="871" t="n"/>
      <c r="T445" s="871" t="n"/>
      <c r="U445" s="871" t="n"/>
      <c r="V445" s="871" t="n"/>
      <c r="W445" s="871" t="n"/>
      <c r="X445" s="871" t="n"/>
      <c r="Y445" s="871" t="n"/>
      <c r="Z445" s="871" t="n"/>
      <c r="AA445" s="871" t="n"/>
    </row>
    <row r="446">
      <c r="A446" s="871" t="n"/>
      <c r="B446" s="871" t="n"/>
      <c r="C446" s="871" t="n"/>
      <c r="D446" s="871" t="n"/>
      <c r="E446" s="871" t="n"/>
      <c r="F446" s="871" t="n"/>
      <c r="G446" s="871" t="n"/>
      <c r="H446" s="871" t="n"/>
      <c r="I446" s="871" t="n"/>
      <c r="J446" s="871" t="n"/>
      <c r="K446" s="871" t="n"/>
      <c r="L446" s="871" t="n"/>
      <c r="M446" s="871" t="n"/>
      <c r="N446" s="871" t="n"/>
      <c r="O446" s="871" t="n"/>
      <c r="P446" s="871" t="n"/>
      <c r="Q446" s="871" t="n"/>
      <c r="R446" s="871" t="n"/>
      <c r="S446" s="871" t="n"/>
      <c r="T446" s="871" t="n"/>
      <c r="U446" s="871" t="n"/>
      <c r="V446" s="871" t="n"/>
      <c r="W446" s="871" t="n"/>
      <c r="X446" s="871" t="n"/>
      <c r="Y446" s="871" t="n"/>
      <c r="Z446" s="871" t="n"/>
      <c r="AA446" s="871" t="n"/>
    </row>
    <row r="447">
      <c r="A447" s="871" t="n"/>
      <c r="B447" s="871" t="n"/>
      <c r="C447" s="871" t="n"/>
      <c r="D447" s="871" t="n"/>
      <c r="E447" s="871" t="n"/>
      <c r="F447" s="871" t="n"/>
      <c r="G447" s="871" t="n"/>
      <c r="H447" s="871" t="n"/>
      <c r="I447" s="871" t="n"/>
      <c r="J447" s="871" t="n"/>
      <c r="K447" s="871" t="n"/>
      <c r="L447" s="871" t="n"/>
      <c r="M447" s="871" t="n"/>
      <c r="N447" s="871" t="n"/>
      <c r="O447" s="871" t="n"/>
      <c r="P447" s="871" t="n"/>
      <c r="Q447" s="871" t="n"/>
      <c r="R447" s="871" t="n"/>
      <c r="S447" s="871" t="n"/>
      <c r="T447" s="871" t="n"/>
      <c r="U447" s="871" t="n"/>
      <c r="V447" s="871" t="n"/>
      <c r="W447" s="871" t="n"/>
      <c r="X447" s="871" t="n"/>
      <c r="Y447" s="871" t="n"/>
      <c r="Z447" s="871" t="n"/>
      <c r="AA447" s="871" t="n"/>
    </row>
    <row r="448">
      <c r="A448" s="871" t="n"/>
      <c r="B448" s="871" t="n"/>
      <c r="C448" s="871" t="n"/>
      <c r="D448" s="871" t="n"/>
      <c r="E448" s="871" t="n"/>
      <c r="F448" s="871" t="n"/>
      <c r="G448" s="871" t="n"/>
      <c r="H448" s="871" t="n"/>
      <c r="I448" s="871" t="n"/>
      <c r="J448" s="871" t="n"/>
      <c r="K448" s="871" t="n"/>
      <c r="L448" s="871" t="n"/>
      <c r="M448" s="871" t="n"/>
      <c r="N448" s="871" t="n"/>
      <c r="O448" s="871" t="n"/>
      <c r="P448" s="871" t="n"/>
      <c r="Q448" s="871" t="n"/>
      <c r="R448" s="871" t="n"/>
      <c r="S448" s="871" t="n"/>
      <c r="T448" s="871" t="n"/>
      <c r="U448" s="871" t="n"/>
      <c r="V448" s="871" t="n"/>
      <c r="W448" s="871" t="n"/>
      <c r="X448" s="871" t="n"/>
      <c r="Y448" s="871" t="n"/>
      <c r="Z448" s="871" t="n"/>
      <c r="AA448" s="871" t="n"/>
    </row>
    <row r="449">
      <c r="A449" s="871" t="n"/>
      <c r="B449" s="871" t="n"/>
      <c r="C449" s="871" t="n"/>
      <c r="D449" s="871" t="n"/>
      <c r="E449" s="871" t="n"/>
      <c r="F449" s="871" t="n"/>
      <c r="G449" s="871" t="n"/>
      <c r="H449" s="871" t="n"/>
      <c r="I449" s="871" t="n"/>
      <c r="J449" s="871" t="n"/>
      <c r="K449" s="871" t="n"/>
      <c r="L449" s="871" t="n"/>
      <c r="M449" s="871" t="n"/>
      <c r="N449" s="871" t="n"/>
      <c r="O449" s="871" t="n"/>
      <c r="P449" s="871" t="n"/>
      <c r="Q449" s="871" t="n"/>
      <c r="R449" s="871" t="n"/>
      <c r="S449" s="871" t="n"/>
      <c r="T449" s="871" t="n"/>
      <c r="U449" s="871" t="n"/>
      <c r="V449" s="871" t="n"/>
      <c r="W449" s="871" t="n"/>
      <c r="X449" s="871" t="n"/>
      <c r="Y449" s="871" t="n"/>
      <c r="Z449" s="871" t="n"/>
      <c r="AA449" s="871" t="n"/>
    </row>
    <row r="450">
      <c r="A450" s="871" t="n"/>
      <c r="B450" s="871" t="n"/>
      <c r="C450" s="871" t="n"/>
      <c r="D450" s="871" t="n"/>
      <c r="E450" s="871" t="n"/>
      <c r="F450" s="871" t="n"/>
      <c r="G450" s="871" t="n"/>
      <c r="H450" s="871" t="n"/>
      <c r="I450" s="871" t="n"/>
      <c r="J450" s="871" t="n"/>
      <c r="K450" s="871" t="n"/>
      <c r="L450" s="871" t="n"/>
      <c r="M450" s="871" t="n"/>
      <c r="N450" s="871" t="n"/>
      <c r="O450" s="871" t="n"/>
      <c r="P450" s="871" t="n"/>
      <c r="Q450" s="871" t="n"/>
      <c r="R450" s="871" t="n"/>
      <c r="S450" s="871" t="n"/>
      <c r="T450" s="871" t="n"/>
      <c r="U450" s="871" t="n"/>
      <c r="V450" s="871" t="n"/>
      <c r="W450" s="871" t="n"/>
      <c r="X450" s="871" t="n"/>
      <c r="Y450" s="871" t="n"/>
      <c r="Z450" s="871" t="n"/>
      <c r="AA450" s="871" t="n"/>
    </row>
    <row r="451">
      <c r="A451" s="871" t="n"/>
      <c r="B451" s="871" t="n"/>
      <c r="C451" s="871" t="n"/>
      <c r="D451" s="871" t="n"/>
      <c r="E451" s="871" t="n"/>
      <c r="F451" s="871" t="n"/>
      <c r="G451" s="871" t="n"/>
      <c r="H451" s="871" t="n"/>
      <c r="I451" s="871" t="n"/>
      <c r="J451" s="871" t="n"/>
      <c r="K451" s="871" t="n"/>
      <c r="L451" s="871" t="n"/>
      <c r="M451" s="871" t="n"/>
      <c r="N451" s="871" t="n"/>
      <c r="O451" s="871" t="n"/>
      <c r="P451" s="871" t="n"/>
      <c r="Q451" s="871" t="n"/>
      <c r="R451" s="871" t="n"/>
      <c r="S451" s="871" t="n"/>
      <c r="T451" s="871" t="n"/>
      <c r="U451" s="871" t="n"/>
      <c r="V451" s="871" t="n"/>
      <c r="W451" s="871" t="n"/>
      <c r="X451" s="871" t="n"/>
      <c r="Y451" s="871" t="n"/>
      <c r="Z451" s="871" t="n"/>
      <c r="AA451" s="871" t="n"/>
    </row>
    <row r="452">
      <c r="A452" s="871" t="n"/>
      <c r="B452" s="871" t="n"/>
      <c r="C452" s="871" t="n"/>
      <c r="D452" s="871" t="n"/>
      <c r="E452" s="871" t="n"/>
      <c r="F452" s="871" t="n"/>
      <c r="G452" s="871" t="n"/>
      <c r="H452" s="871" t="n"/>
      <c r="I452" s="871" t="n"/>
      <c r="J452" s="871" t="n"/>
      <c r="K452" s="871" t="n"/>
      <c r="L452" s="871" t="n"/>
      <c r="M452" s="871" t="n"/>
      <c r="N452" s="871" t="n"/>
      <c r="O452" s="871" t="n"/>
      <c r="P452" s="871" t="n"/>
      <c r="Q452" s="871" t="n"/>
      <c r="R452" s="871" t="n"/>
      <c r="S452" s="871" t="n"/>
      <c r="T452" s="871" t="n"/>
      <c r="U452" s="871" t="n"/>
      <c r="V452" s="871" t="n"/>
      <c r="W452" s="871" t="n"/>
      <c r="X452" s="871" t="n"/>
      <c r="Y452" s="871" t="n"/>
      <c r="Z452" s="871" t="n"/>
      <c r="AA452" s="871" t="n"/>
    </row>
    <row r="453">
      <c r="A453" s="871" t="n"/>
      <c r="B453" s="871" t="n"/>
      <c r="C453" s="871" t="n"/>
      <c r="D453" s="871" t="n"/>
      <c r="E453" s="871" t="n"/>
      <c r="F453" s="871" t="n"/>
      <c r="G453" s="871" t="n"/>
      <c r="H453" s="871" t="n"/>
      <c r="I453" s="871" t="n"/>
      <c r="J453" s="871" t="n"/>
      <c r="K453" s="871" t="n"/>
      <c r="L453" s="871" t="n"/>
      <c r="M453" s="871" t="n"/>
      <c r="N453" s="871" t="n"/>
      <c r="O453" s="871" t="n"/>
      <c r="P453" s="871" t="n"/>
      <c r="Q453" s="871" t="n"/>
      <c r="R453" s="871" t="n"/>
      <c r="S453" s="871" t="n"/>
      <c r="T453" s="871" t="n"/>
      <c r="U453" s="871" t="n"/>
      <c r="V453" s="871" t="n"/>
      <c r="W453" s="871" t="n"/>
      <c r="X453" s="871" t="n"/>
      <c r="Y453" s="871" t="n"/>
      <c r="Z453" s="871" t="n"/>
      <c r="AA453" s="871" t="n"/>
    </row>
    <row r="454">
      <c r="A454" s="871" t="n"/>
      <c r="B454" s="871" t="n"/>
      <c r="C454" s="871" t="n"/>
      <c r="D454" s="871" t="n"/>
      <c r="E454" s="871" t="n"/>
      <c r="F454" s="871" t="n"/>
      <c r="G454" s="871" t="n"/>
      <c r="H454" s="871" t="n"/>
      <c r="I454" s="871" t="n"/>
      <c r="J454" s="871" t="n"/>
      <c r="K454" s="871" t="n"/>
      <c r="L454" s="871" t="n"/>
      <c r="M454" s="871" t="n"/>
      <c r="N454" s="871" t="n"/>
      <c r="O454" s="871" t="n"/>
      <c r="P454" s="871" t="n"/>
      <c r="Q454" s="871" t="n"/>
      <c r="R454" s="871" t="n"/>
      <c r="S454" s="871" t="n"/>
      <c r="T454" s="871" t="n"/>
      <c r="U454" s="871" t="n"/>
      <c r="V454" s="871" t="n"/>
      <c r="W454" s="871" t="n"/>
      <c r="X454" s="871" t="n"/>
      <c r="Y454" s="871" t="n"/>
      <c r="Z454" s="871" t="n"/>
      <c r="AA454" s="871" t="n"/>
    </row>
    <row r="455">
      <c r="A455" s="871" t="n"/>
      <c r="B455" s="871" t="n"/>
      <c r="C455" s="871" t="n"/>
      <c r="D455" s="871" t="n"/>
      <c r="E455" s="871" t="n"/>
      <c r="F455" s="871" t="n"/>
      <c r="G455" s="871" t="n"/>
      <c r="H455" s="871" t="n"/>
      <c r="I455" s="871" t="n"/>
      <c r="J455" s="871" t="n"/>
      <c r="K455" s="871" t="n"/>
      <c r="L455" s="871" t="n"/>
      <c r="M455" s="871" t="n"/>
      <c r="N455" s="871" t="n"/>
      <c r="O455" s="871" t="n"/>
      <c r="P455" s="871" t="n"/>
      <c r="Q455" s="871" t="n"/>
      <c r="R455" s="871" t="n"/>
      <c r="S455" s="871" t="n"/>
      <c r="T455" s="871" t="n"/>
      <c r="U455" s="871" t="n"/>
      <c r="V455" s="871" t="n"/>
      <c r="W455" s="871" t="n"/>
      <c r="X455" s="871" t="n"/>
      <c r="Y455" s="871" t="n"/>
      <c r="Z455" s="871" t="n"/>
      <c r="AA455" s="871" t="n"/>
    </row>
    <row r="456">
      <c r="A456" s="871" t="n"/>
      <c r="B456" s="871" t="n"/>
      <c r="C456" s="871" t="n"/>
      <c r="D456" s="871" t="n"/>
      <c r="E456" s="871" t="n"/>
      <c r="F456" s="871" t="n"/>
      <c r="G456" s="871" t="n"/>
      <c r="H456" s="871" t="n"/>
      <c r="I456" s="871" t="n"/>
      <c r="J456" s="871" t="n"/>
      <c r="K456" s="871" t="n"/>
      <c r="L456" s="871" t="n"/>
      <c r="M456" s="871" t="n"/>
      <c r="N456" s="871" t="n"/>
      <c r="O456" s="871" t="n"/>
      <c r="P456" s="871" t="n"/>
      <c r="Q456" s="871" t="n"/>
      <c r="R456" s="871" t="n"/>
      <c r="S456" s="871" t="n"/>
      <c r="T456" s="871" t="n"/>
      <c r="U456" s="871" t="n"/>
      <c r="V456" s="871" t="n"/>
      <c r="W456" s="871" t="n"/>
      <c r="X456" s="871" t="n"/>
      <c r="Y456" s="871" t="n"/>
      <c r="Z456" s="871" t="n"/>
      <c r="AA456" s="871" t="n"/>
    </row>
    <row r="457">
      <c r="A457" s="871" t="n"/>
      <c r="B457" s="871" t="n"/>
      <c r="C457" s="871" t="n"/>
      <c r="D457" s="871" t="n"/>
      <c r="E457" s="871" t="n"/>
      <c r="F457" s="871" t="n"/>
      <c r="G457" s="871" t="n"/>
      <c r="H457" s="871" t="n"/>
      <c r="I457" s="871" t="n"/>
      <c r="J457" s="871" t="n"/>
      <c r="K457" s="871" t="n"/>
      <c r="L457" s="871" t="n"/>
      <c r="M457" s="871" t="n"/>
      <c r="N457" s="871" t="n"/>
      <c r="O457" s="871" t="n"/>
      <c r="P457" s="871" t="n"/>
      <c r="Q457" s="871" t="n"/>
      <c r="R457" s="871" t="n"/>
      <c r="S457" s="871" t="n"/>
      <c r="T457" s="871" t="n"/>
      <c r="U457" s="871" t="n"/>
      <c r="V457" s="871" t="n"/>
      <c r="W457" s="871" t="n"/>
      <c r="X457" s="871" t="n"/>
      <c r="Y457" s="871" t="n"/>
      <c r="Z457" s="871" t="n"/>
      <c r="AA457" s="871" t="n"/>
    </row>
    <row r="458">
      <c r="A458" s="871" t="n"/>
      <c r="B458" s="871" t="n"/>
      <c r="C458" s="871" t="n"/>
      <c r="D458" s="871" t="n"/>
      <c r="E458" s="871" t="n"/>
      <c r="F458" s="871" t="n"/>
      <c r="G458" s="871" t="n"/>
      <c r="H458" s="871" t="n"/>
      <c r="I458" s="871" t="n"/>
      <c r="J458" s="871" t="n"/>
      <c r="K458" s="871" t="n"/>
      <c r="L458" s="871" t="n"/>
      <c r="M458" s="871" t="n"/>
      <c r="N458" s="871" t="n"/>
      <c r="O458" s="871" t="n"/>
      <c r="P458" s="871" t="n"/>
      <c r="Q458" s="871" t="n"/>
      <c r="R458" s="871" t="n"/>
      <c r="S458" s="871" t="n"/>
      <c r="T458" s="871" t="n"/>
      <c r="U458" s="871" t="n"/>
      <c r="V458" s="871" t="n"/>
      <c r="W458" s="871" t="n"/>
      <c r="X458" s="871" t="n"/>
      <c r="Y458" s="871" t="n"/>
      <c r="Z458" s="871" t="n"/>
      <c r="AA458" s="871" t="n"/>
    </row>
    <row r="459">
      <c r="A459" s="871" t="n"/>
      <c r="B459" s="871" t="n"/>
      <c r="C459" s="871" t="n"/>
      <c r="D459" s="871" t="n"/>
      <c r="E459" s="871" t="n"/>
      <c r="F459" s="871" t="n"/>
      <c r="G459" s="871" t="n"/>
      <c r="H459" s="871" t="n"/>
      <c r="I459" s="871" t="n"/>
      <c r="J459" s="871" t="n"/>
      <c r="K459" s="871" t="n"/>
      <c r="L459" s="871" t="n"/>
      <c r="M459" s="871" t="n"/>
      <c r="N459" s="871" t="n"/>
      <c r="O459" s="871" t="n"/>
      <c r="P459" s="871" t="n"/>
      <c r="Q459" s="871" t="n"/>
      <c r="R459" s="871" t="n"/>
      <c r="S459" s="871" t="n"/>
      <c r="T459" s="871" t="n"/>
      <c r="U459" s="871" t="n"/>
      <c r="V459" s="871" t="n"/>
      <c r="W459" s="871" t="n"/>
      <c r="X459" s="871" t="n"/>
      <c r="Y459" s="871" t="n"/>
      <c r="Z459" s="871" t="n"/>
      <c r="AA459" s="871" t="n"/>
    </row>
    <row r="460">
      <c r="A460" s="871" t="n"/>
      <c r="B460" s="871" t="n"/>
      <c r="C460" s="871" t="n"/>
      <c r="D460" s="871" t="n"/>
      <c r="E460" s="871" t="n"/>
      <c r="F460" s="871" t="n"/>
      <c r="G460" s="871" t="n"/>
      <c r="H460" s="871" t="n"/>
      <c r="I460" s="871" t="n"/>
      <c r="J460" s="871" t="n"/>
      <c r="K460" s="871" t="n"/>
      <c r="L460" s="871" t="n"/>
      <c r="M460" s="871" t="n"/>
      <c r="N460" s="871" t="n"/>
      <c r="O460" s="871" t="n"/>
      <c r="P460" s="871" t="n"/>
      <c r="Q460" s="871" t="n"/>
      <c r="R460" s="871" t="n"/>
      <c r="S460" s="871" t="n"/>
      <c r="T460" s="871" t="n"/>
      <c r="U460" s="871" t="n"/>
      <c r="V460" s="871" t="n"/>
      <c r="W460" s="871" t="n"/>
      <c r="X460" s="871" t="n"/>
      <c r="Y460" s="871" t="n"/>
      <c r="Z460" s="871" t="n"/>
      <c r="AA460" s="871" t="n"/>
    </row>
    <row r="461">
      <c r="A461" s="871" t="n"/>
      <c r="B461" s="871" t="n"/>
      <c r="C461" s="871" t="n"/>
      <c r="D461" s="871" t="n"/>
      <c r="E461" s="871" t="n"/>
      <c r="F461" s="871" t="n"/>
      <c r="G461" s="871" t="n"/>
      <c r="H461" s="871" t="n"/>
      <c r="I461" s="871" t="n"/>
      <c r="J461" s="871" t="n"/>
      <c r="K461" s="871" t="n"/>
      <c r="L461" s="871" t="n"/>
      <c r="M461" s="871" t="n"/>
      <c r="N461" s="871" t="n"/>
      <c r="O461" s="871" t="n"/>
      <c r="P461" s="871" t="n"/>
      <c r="Q461" s="871" t="n"/>
      <c r="R461" s="871" t="n"/>
      <c r="S461" s="871" t="n"/>
      <c r="T461" s="871" t="n"/>
      <c r="U461" s="871" t="n"/>
      <c r="V461" s="871" t="n"/>
      <c r="W461" s="871" t="n"/>
      <c r="X461" s="871" t="n"/>
      <c r="Y461" s="871" t="n"/>
      <c r="Z461" s="871" t="n"/>
      <c r="AA461" s="871" t="n"/>
    </row>
    <row r="462">
      <c r="A462" s="871" t="n"/>
      <c r="B462" s="871" t="n"/>
      <c r="C462" s="871" t="n"/>
      <c r="D462" s="871" t="n"/>
      <c r="E462" s="871" t="n"/>
      <c r="F462" s="871" t="n"/>
      <c r="G462" s="871" t="n"/>
      <c r="H462" s="871" t="n"/>
      <c r="I462" s="871" t="n"/>
      <c r="J462" s="871" t="n"/>
      <c r="K462" s="871" t="n"/>
      <c r="L462" s="871" t="n"/>
      <c r="M462" s="871" t="n"/>
      <c r="N462" s="871" t="n"/>
      <c r="O462" s="871" t="n"/>
      <c r="P462" s="871" t="n"/>
      <c r="Q462" s="871" t="n"/>
      <c r="R462" s="871" t="n"/>
      <c r="S462" s="871" t="n"/>
      <c r="T462" s="871" t="n"/>
      <c r="U462" s="871" t="n"/>
      <c r="V462" s="871" t="n"/>
      <c r="W462" s="871" t="n"/>
      <c r="X462" s="871" t="n"/>
      <c r="Y462" s="871" t="n"/>
      <c r="Z462" s="871" t="n"/>
      <c r="AA462" s="871" t="n"/>
    </row>
    <row r="463">
      <c r="A463" s="871" t="n"/>
      <c r="B463" s="871" t="n"/>
      <c r="C463" s="871" t="n"/>
      <c r="D463" s="871" t="n"/>
      <c r="E463" s="871" t="n"/>
      <c r="F463" s="871" t="n"/>
      <c r="G463" s="871" t="n"/>
      <c r="H463" s="871" t="n"/>
      <c r="I463" s="871" t="n"/>
      <c r="J463" s="871" t="n"/>
      <c r="K463" s="871" t="n"/>
      <c r="L463" s="871" t="n"/>
      <c r="M463" s="871" t="n"/>
      <c r="N463" s="871" t="n"/>
      <c r="O463" s="871" t="n"/>
      <c r="P463" s="871" t="n"/>
      <c r="Q463" s="871" t="n"/>
      <c r="R463" s="871" t="n"/>
      <c r="S463" s="871" t="n"/>
      <c r="T463" s="871" t="n"/>
      <c r="U463" s="871" t="n"/>
      <c r="V463" s="871" t="n"/>
      <c r="W463" s="871" t="n"/>
      <c r="X463" s="871" t="n"/>
      <c r="Y463" s="871" t="n"/>
      <c r="Z463" s="871" t="n"/>
      <c r="AA463" s="871" t="n"/>
    </row>
    <row r="464">
      <c r="A464" s="871" t="n"/>
      <c r="B464" s="871" t="n"/>
      <c r="C464" s="871" t="n"/>
      <c r="D464" s="871" t="n"/>
      <c r="E464" s="871" t="n"/>
      <c r="F464" s="871" t="n"/>
      <c r="G464" s="871" t="n"/>
      <c r="H464" s="871" t="n"/>
      <c r="I464" s="871" t="n"/>
      <c r="J464" s="871" t="n"/>
      <c r="K464" s="871" t="n"/>
      <c r="L464" s="871" t="n"/>
      <c r="M464" s="871" t="n"/>
      <c r="N464" s="871" t="n"/>
      <c r="O464" s="871" t="n"/>
      <c r="P464" s="871" t="n"/>
      <c r="Q464" s="871" t="n"/>
      <c r="R464" s="871" t="n"/>
      <c r="S464" s="871" t="n"/>
      <c r="T464" s="871" t="n"/>
      <c r="U464" s="871" t="n"/>
      <c r="V464" s="871" t="n"/>
      <c r="W464" s="871" t="n"/>
      <c r="X464" s="871" t="n"/>
      <c r="Y464" s="871" t="n"/>
      <c r="Z464" s="871" t="n"/>
      <c r="AA464" s="871" t="n"/>
    </row>
    <row r="465">
      <c r="A465" s="871" t="n"/>
      <c r="B465" s="871" t="n"/>
      <c r="C465" s="871" t="n"/>
      <c r="D465" s="871" t="n"/>
      <c r="E465" s="871" t="n"/>
      <c r="F465" s="871" t="n"/>
      <c r="G465" s="871" t="n"/>
      <c r="H465" s="871" t="n"/>
      <c r="I465" s="871" t="n"/>
      <c r="J465" s="871" t="n"/>
      <c r="K465" s="871" t="n"/>
      <c r="L465" s="871" t="n"/>
      <c r="M465" s="871" t="n"/>
      <c r="N465" s="871" t="n"/>
      <c r="O465" s="871" t="n"/>
      <c r="P465" s="871" t="n"/>
      <c r="Q465" s="871" t="n"/>
      <c r="R465" s="871" t="n"/>
      <c r="S465" s="871" t="n"/>
      <c r="T465" s="871" t="n"/>
      <c r="U465" s="871" t="n"/>
      <c r="V465" s="871" t="n"/>
      <c r="W465" s="871" t="n"/>
      <c r="X465" s="871" t="n"/>
      <c r="Y465" s="871" t="n"/>
      <c r="Z465" s="871" t="n"/>
      <c r="AA465" s="871" t="n"/>
    </row>
    <row r="466">
      <c r="A466" s="871" t="n"/>
      <c r="B466" s="871" t="n"/>
      <c r="C466" s="871" t="n"/>
      <c r="D466" s="871" t="n"/>
      <c r="E466" s="871" t="n"/>
      <c r="F466" s="871" t="n"/>
      <c r="G466" s="871" t="n"/>
      <c r="H466" s="871" t="n"/>
      <c r="I466" s="871" t="n"/>
      <c r="J466" s="871" t="n"/>
      <c r="K466" s="871" t="n"/>
      <c r="L466" s="871" t="n"/>
      <c r="M466" s="871" t="n"/>
      <c r="N466" s="871" t="n"/>
      <c r="O466" s="871" t="n"/>
      <c r="P466" s="871" t="n"/>
      <c r="Q466" s="871" t="n"/>
      <c r="R466" s="871" t="n"/>
      <c r="S466" s="871" t="n"/>
      <c r="T466" s="871" t="n"/>
      <c r="U466" s="871" t="n"/>
      <c r="V466" s="871" t="n"/>
      <c r="W466" s="871" t="n"/>
      <c r="X466" s="871" t="n"/>
      <c r="Y466" s="871" t="n"/>
      <c r="Z466" s="871" t="n"/>
      <c r="AA466" s="871" t="n"/>
    </row>
    <row r="467">
      <c r="A467" s="871" t="n"/>
      <c r="B467" s="871" t="n"/>
      <c r="C467" s="871" t="n"/>
      <c r="D467" s="871" t="n"/>
      <c r="E467" s="871" t="n"/>
      <c r="F467" s="871" t="n"/>
      <c r="G467" s="871" t="n"/>
      <c r="H467" s="871" t="n"/>
      <c r="I467" s="871" t="n"/>
      <c r="J467" s="871" t="n"/>
      <c r="K467" s="871" t="n"/>
      <c r="L467" s="871" t="n"/>
      <c r="M467" s="871" t="n"/>
      <c r="N467" s="871" t="n"/>
      <c r="O467" s="871" t="n"/>
      <c r="P467" s="871" t="n"/>
      <c r="Q467" s="871" t="n"/>
      <c r="R467" s="871" t="n"/>
      <c r="S467" s="871" t="n"/>
      <c r="T467" s="871" t="n"/>
      <c r="U467" s="871" t="n"/>
      <c r="V467" s="871" t="n"/>
      <c r="W467" s="871" t="n"/>
      <c r="X467" s="871" t="n"/>
      <c r="Y467" s="871" t="n"/>
      <c r="Z467" s="871" t="n"/>
      <c r="AA467" s="871" t="n"/>
    </row>
    <row r="468">
      <c r="A468" s="871" t="n"/>
      <c r="B468" s="871" t="n"/>
      <c r="C468" s="871" t="n"/>
      <c r="D468" s="871" t="n"/>
      <c r="E468" s="871" t="n"/>
      <c r="F468" s="871" t="n"/>
      <c r="G468" s="871" t="n"/>
      <c r="H468" s="871" t="n"/>
      <c r="I468" s="871" t="n"/>
      <c r="J468" s="871" t="n"/>
      <c r="K468" s="871" t="n"/>
      <c r="L468" s="871" t="n"/>
      <c r="M468" s="871" t="n"/>
      <c r="N468" s="871" t="n"/>
      <c r="O468" s="871" t="n"/>
      <c r="P468" s="871" t="n"/>
      <c r="Q468" s="871" t="n"/>
      <c r="R468" s="871" t="n"/>
      <c r="S468" s="871" t="n"/>
      <c r="T468" s="871" t="n"/>
      <c r="U468" s="871" t="n"/>
      <c r="V468" s="871" t="n"/>
      <c r="W468" s="871" t="n"/>
      <c r="X468" s="871" t="n"/>
      <c r="Y468" s="871" t="n"/>
      <c r="Z468" s="871" t="n"/>
      <c r="AA468" s="871" t="n"/>
    </row>
    <row r="469">
      <c r="A469" s="871" t="n"/>
      <c r="B469" s="871" t="n"/>
      <c r="C469" s="871" t="n"/>
      <c r="D469" s="871" t="n"/>
      <c r="E469" s="871" t="n"/>
      <c r="F469" s="871" t="n"/>
      <c r="G469" s="871" t="n"/>
      <c r="H469" s="871" t="n"/>
      <c r="I469" s="871" t="n"/>
      <c r="J469" s="871" t="n"/>
      <c r="K469" s="871" t="n"/>
      <c r="L469" s="871" t="n"/>
      <c r="M469" s="871" t="n"/>
      <c r="N469" s="871" t="n"/>
      <c r="O469" s="871" t="n"/>
      <c r="P469" s="871" t="n"/>
      <c r="Q469" s="871" t="n"/>
      <c r="R469" s="871" t="n"/>
      <c r="S469" s="871" t="n"/>
      <c r="T469" s="871" t="n"/>
      <c r="U469" s="871" t="n"/>
      <c r="V469" s="871" t="n"/>
      <c r="W469" s="871" t="n"/>
      <c r="X469" s="871" t="n"/>
      <c r="Y469" s="871" t="n"/>
      <c r="Z469" s="871" t="n"/>
      <c r="AA469" s="871" t="n"/>
    </row>
    <row r="470">
      <c r="A470" s="871" t="n"/>
      <c r="B470" s="871" t="n"/>
      <c r="C470" s="871" t="n"/>
      <c r="D470" s="871" t="n"/>
      <c r="E470" s="871" t="n"/>
      <c r="F470" s="871" t="n"/>
      <c r="G470" s="871" t="n"/>
      <c r="H470" s="871" t="n"/>
      <c r="I470" s="871" t="n"/>
      <c r="J470" s="871" t="n"/>
      <c r="K470" s="871" t="n"/>
      <c r="L470" s="871" t="n"/>
      <c r="M470" s="871" t="n"/>
      <c r="N470" s="871" t="n"/>
      <c r="O470" s="871" t="n"/>
      <c r="P470" s="871" t="n"/>
      <c r="Q470" s="871" t="n"/>
      <c r="R470" s="871" t="n"/>
      <c r="S470" s="871" t="n"/>
      <c r="T470" s="871" t="n"/>
      <c r="U470" s="871" t="n"/>
      <c r="V470" s="871" t="n"/>
      <c r="W470" s="871" t="n"/>
      <c r="X470" s="871" t="n"/>
      <c r="Y470" s="871" t="n"/>
      <c r="Z470" s="871" t="n"/>
      <c r="AA470" s="871" t="n"/>
    </row>
    <row r="471">
      <c r="A471" s="871" t="n"/>
      <c r="B471" s="871" t="n"/>
      <c r="C471" s="871" t="n"/>
      <c r="D471" s="871" t="n"/>
      <c r="E471" s="871" t="n"/>
      <c r="F471" s="871" t="n"/>
      <c r="G471" s="871" t="n"/>
      <c r="H471" s="871" t="n"/>
      <c r="I471" s="871" t="n"/>
      <c r="J471" s="871" t="n"/>
      <c r="K471" s="871" t="n"/>
      <c r="L471" s="871" t="n"/>
      <c r="M471" s="871" t="n"/>
      <c r="N471" s="871" t="n"/>
      <c r="O471" s="871" t="n"/>
      <c r="P471" s="871" t="n"/>
      <c r="Q471" s="871" t="n"/>
      <c r="R471" s="871" t="n"/>
      <c r="S471" s="871" t="n"/>
      <c r="T471" s="871" t="n"/>
      <c r="U471" s="871" t="n"/>
      <c r="V471" s="871" t="n"/>
      <c r="W471" s="871" t="n"/>
      <c r="X471" s="871" t="n"/>
      <c r="Y471" s="871" t="n"/>
      <c r="Z471" s="871" t="n"/>
      <c r="AA471" s="871" t="n"/>
    </row>
    <row r="472">
      <c r="A472" s="871" t="n"/>
      <c r="B472" s="871" t="n"/>
      <c r="C472" s="871" t="n"/>
      <c r="D472" s="871" t="n"/>
      <c r="E472" s="871" t="n"/>
      <c r="F472" s="871" t="n"/>
      <c r="G472" s="871" t="n"/>
      <c r="H472" s="871" t="n"/>
      <c r="I472" s="871" t="n"/>
      <c r="J472" s="871" t="n"/>
      <c r="K472" s="871" t="n"/>
      <c r="L472" s="871" t="n"/>
      <c r="M472" s="871" t="n"/>
      <c r="N472" s="871" t="n"/>
      <c r="O472" s="871" t="n"/>
      <c r="P472" s="871" t="n"/>
      <c r="Q472" s="871" t="n"/>
      <c r="R472" s="871" t="n"/>
      <c r="S472" s="871" t="n"/>
      <c r="T472" s="871" t="n"/>
      <c r="U472" s="871" t="n"/>
      <c r="V472" s="871" t="n"/>
      <c r="W472" s="871" t="n"/>
      <c r="X472" s="871" t="n"/>
      <c r="Y472" s="871" t="n"/>
      <c r="Z472" s="871" t="n"/>
      <c r="AA472" s="871" t="n"/>
    </row>
    <row r="473">
      <c r="A473" s="871" t="n"/>
      <c r="B473" s="871" t="n"/>
      <c r="C473" s="871" t="n"/>
      <c r="D473" s="871" t="n"/>
      <c r="E473" s="871" t="n"/>
      <c r="F473" s="871" t="n"/>
      <c r="G473" s="871" t="n"/>
      <c r="H473" s="871" t="n"/>
      <c r="I473" s="871" t="n"/>
      <c r="J473" s="871" t="n"/>
      <c r="K473" s="871" t="n"/>
      <c r="L473" s="871" t="n"/>
      <c r="M473" s="871" t="n"/>
      <c r="N473" s="871" t="n"/>
      <c r="O473" s="871" t="n"/>
      <c r="P473" s="871" t="n"/>
      <c r="Q473" s="871" t="n"/>
      <c r="R473" s="871" t="n"/>
      <c r="S473" s="871" t="n"/>
      <c r="T473" s="871" t="n"/>
      <c r="U473" s="871" t="n"/>
      <c r="V473" s="871" t="n"/>
      <c r="W473" s="871" t="n"/>
      <c r="X473" s="871" t="n"/>
      <c r="Y473" s="871" t="n"/>
      <c r="Z473" s="871" t="n"/>
      <c r="AA473" s="871" t="n"/>
    </row>
    <row r="474">
      <c r="A474" s="871" t="n"/>
      <c r="B474" s="871" t="n"/>
      <c r="C474" s="871" t="n"/>
      <c r="D474" s="871" t="n"/>
      <c r="E474" s="871" t="n"/>
      <c r="F474" s="871" t="n"/>
      <c r="G474" s="871" t="n"/>
      <c r="H474" s="871" t="n"/>
      <c r="I474" s="871" t="n"/>
      <c r="J474" s="871" t="n"/>
      <c r="K474" s="871" t="n"/>
      <c r="L474" s="871" t="n"/>
      <c r="M474" s="871" t="n"/>
      <c r="N474" s="871" t="n"/>
      <c r="O474" s="871" t="n"/>
      <c r="P474" s="871" t="n"/>
      <c r="Q474" s="871" t="n"/>
      <c r="R474" s="871" t="n"/>
      <c r="S474" s="871" t="n"/>
      <c r="T474" s="871" t="n"/>
      <c r="U474" s="871" t="n"/>
      <c r="V474" s="871" t="n"/>
      <c r="W474" s="871" t="n"/>
      <c r="X474" s="871" t="n"/>
      <c r="Y474" s="871" t="n"/>
      <c r="Z474" s="871" t="n"/>
      <c r="AA474" s="871" t="n"/>
    </row>
    <row r="475">
      <c r="A475" s="871" t="n"/>
      <c r="B475" s="871" t="n"/>
      <c r="C475" s="871" t="n"/>
      <c r="D475" s="871" t="n"/>
      <c r="E475" s="871" t="n"/>
      <c r="F475" s="871" t="n"/>
      <c r="G475" s="871" t="n"/>
      <c r="H475" s="871" t="n"/>
      <c r="I475" s="871" t="n"/>
      <c r="J475" s="871" t="n"/>
      <c r="K475" s="871" t="n"/>
      <c r="L475" s="871" t="n"/>
      <c r="M475" s="871" t="n"/>
      <c r="N475" s="871" t="n"/>
      <c r="O475" s="871" t="n"/>
      <c r="P475" s="871" t="n"/>
      <c r="Q475" s="871" t="n"/>
      <c r="R475" s="871" t="n"/>
      <c r="S475" s="871" t="n"/>
      <c r="T475" s="871" t="n"/>
      <c r="U475" s="871" t="n"/>
      <c r="V475" s="871" t="n"/>
      <c r="W475" s="871" t="n"/>
      <c r="X475" s="871" t="n"/>
      <c r="Y475" s="871" t="n"/>
      <c r="Z475" s="871" t="n"/>
      <c r="AA475" s="871" t="n"/>
    </row>
    <row r="476">
      <c r="A476" s="871" t="n"/>
      <c r="B476" s="871" t="n"/>
      <c r="C476" s="871" t="n"/>
      <c r="D476" s="871" t="n"/>
      <c r="E476" s="871" t="n"/>
      <c r="F476" s="871" t="n"/>
      <c r="G476" s="871" t="n"/>
      <c r="H476" s="871" t="n"/>
      <c r="I476" s="871" t="n"/>
      <c r="J476" s="871" t="n"/>
      <c r="K476" s="871" t="n"/>
      <c r="L476" s="871" t="n"/>
      <c r="M476" s="871" t="n"/>
      <c r="N476" s="871" t="n"/>
      <c r="O476" s="871" t="n"/>
      <c r="P476" s="871" t="n"/>
      <c r="Q476" s="871" t="n"/>
      <c r="R476" s="871" t="n"/>
      <c r="S476" s="871" t="n"/>
      <c r="T476" s="871" t="n"/>
      <c r="U476" s="871" t="n"/>
      <c r="V476" s="871" t="n"/>
      <c r="W476" s="871" t="n"/>
      <c r="X476" s="871" t="n"/>
      <c r="Y476" s="871" t="n"/>
      <c r="Z476" s="871" t="n"/>
      <c r="AA476" s="871" t="n"/>
    </row>
    <row r="477">
      <c r="A477" s="871" t="n"/>
      <c r="B477" s="871" t="n"/>
      <c r="C477" s="871" t="n"/>
      <c r="D477" s="871" t="n"/>
      <c r="E477" s="871" t="n"/>
      <c r="F477" s="871" t="n"/>
      <c r="G477" s="871" t="n"/>
      <c r="H477" s="871" t="n"/>
      <c r="I477" s="871" t="n"/>
      <c r="J477" s="871" t="n"/>
      <c r="K477" s="871" t="n"/>
      <c r="L477" s="871" t="n"/>
      <c r="M477" s="871" t="n"/>
      <c r="N477" s="871" t="n"/>
      <c r="O477" s="871" t="n"/>
      <c r="P477" s="871" t="n"/>
      <c r="Q477" s="871" t="n"/>
      <c r="R477" s="871" t="n"/>
      <c r="S477" s="871" t="n"/>
      <c r="T477" s="871" t="n"/>
      <c r="U477" s="871" t="n"/>
      <c r="V477" s="871" t="n"/>
      <c r="W477" s="871" t="n"/>
      <c r="X477" s="871" t="n"/>
      <c r="Y477" s="871" t="n"/>
      <c r="Z477" s="871" t="n"/>
      <c r="AA477" s="871" t="n"/>
    </row>
    <row r="478">
      <c r="A478" s="871" t="n"/>
      <c r="B478" s="871" t="n"/>
      <c r="C478" s="871" t="n"/>
      <c r="D478" s="871" t="n"/>
      <c r="E478" s="871" t="n"/>
      <c r="F478" s="871" t="n"/>
      <c r="G478" s="871" t="n"/>
      <c r="H478" s="871" t="n"/>
      <c r="I478" s="871" t="n"/>
      <c r="J478" s="871" t="n"/>
      <c r="K478" s="871" t="n"/>
      <c r="L478" s="871" t="n"/>
      <c r="M478" s="871" t="n"/>
      <c r="N478" s="871" t="n"/>
      <c r="O478" s="871" t="n"/>
      <c r="P478" s="871" t="n"/>
      <c r="Q478" s="871" t="n"/>
      <c r="R478" s="871" t="n"/>
      <c r="S478" s="871" t="n"/>
      <c r="T478" s="871" t="n"/>
      <c r="U478" s="871" t="n"/>
      <c r="V478" s="871" t="n"/>
      <c r="W478" s="871" t="n"/>
      <c r="X478" s="871" t="n"/>
      <c r="Y478" s="871" t="n"/>
      <c r="Z478" s="871" t="n"/>
      <c r="AA478" s="871" t="n"/>
    </row>
    <row r="479">
      <c r="A479" s="871" t="n"/>
      <c r="B479" s="871" t="n"/>
      <c r="C479" s="871" t="n"/>
      <c r="D479" s="871" t="n"/>
      <c r="E479" s="871" t="n"/>
      <c r="F479" s="871" t="n"/>
      <c r="G479" s="871" t="n"/>
      <c r="H479" s="871" t="n"/>
      <c r="I479" s="871" t="n"/>
      <c r="J479" s="871" t="n"/>
      <c r="K479" s="871" t="n"/>
      <c r="L479" s="871" t="n"/>
      <c r="M479" s="871" t="n"/>
      <c r="N479" s="871" t="n"/>
      <c r="O479" s="871" t="n"/>
      <c r="P479" s="871" t="n"/>
      <c r="Q479" s="871" t="n"/>
      <c r="R479" s="871" t="n"/>
      <c r="S479" s="871" t="n"/>
      <c r="T479" s="871" t="n"/>
      <c r="U479" s="871" t="n"/>
      <c r="V479" s="871" t="n"/>
      <c r="W479" s="871" t="n"/>
      <c r="X479" s="871" t="n"/>
      <c r="Y479" s="871" t="n"/>
      <c r="Z479" s="871" t="n"/>
      <c r="AA479" s="871" t="n"/>
    </row>
    <row r="480">
      <c r="A480" s="871" t="n"/>
      <c r="B480" s="871" t="n"/>
      <c r="C480" s="871" t="n"/>
      <c r="D480" s="871" t="n"/>
      <c r="E480" s="871" t="n"/>
      <c r="F480" s="871" t="n"/>
      <c r="G480" s="871" t="n"/>
      <c r="H480" s="871" t="n"/>
      <c r="I480" s="871" t="n"/>
      <c r="J480" s="871" t="n"/>
      <c r="K480" s="871" t="n"/>
      <c r="L480" s="871" t="n"/>
      <c r="M480" s="871" t="n"/>
      <c r="N480" s="871" t="n"/>
      <c r="O480" s="871" t="n"/>
      <c r="P480" s="871" t="n"/>
      <c r="Q480" s="871" t="n"/>
      <c r="R480" s="871" t="n"/>
      <c r="S480" s="871" t="n"/>
      <c r="T480" s="871" t="n"/>
      <c r="U480" s="871" t="n"/>
      <c r="V480" s="871" t="n"/>
      <c r="W480" s="871" t="n"/>
      <c r="X480" s="871" t="n"/>
      <c r="Y480" s="871" t="n"/>
      <c r="Z480" s="871" t="n"/>
      <c r="AA480" s="871" t="n"/>
    </row>
    <row r="481">
      <c r="A481" s="871" t="n"/>
      <c r="B481" s="871" t="n"/>
      <c r="C481" s="871" t="n"/>
      <c r="D481" s="871" t="n"/>
      <c r="E481" s="871" t="n"/>
      <c r="F481" s="871" t="n"/>
      <c r="G481" s="871" t="n"/>
      <c r="H481" s="871" t="n"/>
      <c r="I481" s="871" t="n"/>
      <c r="J481" s="871" t="n"/>
      <c r="K481" s="871" t="n"/>
      <c r="L481" s="871" t="n"/>
      <c r="M481" s="871" t="n"/>
      <c r="N481" s="871" t="n"/>
      <c r="O481" s="871" t="n"/>
      <c r="P481" s="871" t="n"/>
      <c r="Q481" s="871" t="n"/>
      <c r="R481" s="871" t="n"/>
      <c r="S481" s="871" t="n"/>
      <c r="T481" s="871" t="n"/>
      <c r="U481" s="871" t="n"/>
      <c r="V481" s="871" t="n"/>
      <c r="W481" s="871" t="n"/>
      <c r="X481" s="871" t="n"/>
      <c r="Y481" s="871" t="n"/>
      <c r="Z481" s="871" t="n"/>
      <c r="AA481" s="871" t="n"/>
    </row>
    <row r="482">
      <c r="A482" s="871" t="n"/>
      <c r="B482" s="871" t="n"/>
      <c r="C482" s="871" t="n"/>
      <c r="D482" s="871" t="n"/>
      <c r="E482" s="871" t="n"/>
      <c r="F482" s="871" t="n"/>
      <c r="G482" s="871" t="n"/>
      <c r="H482" s="871" t="n"/>
      <c r="I482" s="871" t="n"/>
      <c r="J482" s="871" t="n"/>
      <c r="K482" s="871" t="n"/>
      <c r="L482" s="871" t="n"/>
      <c r="M482" s="871" t="n"/>
      <c r="N482" s="871" t="n"/>
      <c r="O482" s="871" t="n"/>
      <c r="P482" s="871" t="n"/>
      <c r="Q482" s="871" t="n"/>
      <c r="R482" s="871" t="n"/>
      <c r="S482" s="871" t="n"/>
      <c r="T482" s="871" t="n"/>
      <c r="U482" s="871" t="n"/>
      <c r="V482" s="871" t="n"/>
      <c r="W482" s="871" t="n"/>
      <c r="X482" s="871" t="n"/>
      <c r="Y482" s="871" t="n"/>
      <c r="Z482" s="871" t="n"/>
      <c r="AA482" s="871" t="n"/>
    </row>
    <row r="483">
      <c r="A483" s="871" t="n"/>
      <c r="B483" s="871" t="n"/>
      <c r="C483" s="871" t="n"/>
      <c r="D483" s="871" t="n"/>
      <c r="E483" s="871" t="n"/>
      <c r="F483" s="871" t="n"/>
      <c r="G483" s="871" t="n"/>
      <c r="H483" s="871" t="n"/>
      <c r="I483" s="871" t="n"/>
      <c r="J483" s="871" t="n"/>
      <c r="K483" s="871" t="n"/>
      <c r="L483" s="871" t="n"/>
      <c r="M483" s="871" t="n"/>
      <c r="N483" s="871" t="n"/>
      <c r="O483" s="871" t="n"/>
      <c r="P483" s="871" t="n"/>
      <c r="Q483" s="871" t="n"/>
      <c r="R483" s="871" t="n"/>
      <c r="S483" s="871" t="n"/>
      <c r="T483" s="871" t="n"/>
      <c r="U483" s="871" t="n"/>
      <c r="V483" s="871" t="n"/>
      <c r="W483" s="871" t="n"/>
      <c r="X483" s="871" t="n"/>
      <c r="Y483" s="871" t="n"/>
      <c r="Z483" s="871" t="n"/>
      <c r="AA483" s="871" t="n"/>
    </row>
    <row r="484">
      <c r="A484" s="871" t="n"/>
      <c r="B484" s="871" t="n"/>
      <c r="C484" s="871" t="n"/>
      <c r="D484" s="871" t="n"/>
      <c r="E484" s="871" t="n"/>
      <c r="F484" s="871" t="n"/>
      <c r="G484" s="871" t="n"/>
      <c r="H484" s="871" t="n"/>
      <c r="I484" s="871" t="n"/>
      <c r="J484" s="871" t="n"/>
      <c r="K484" s="871" t="n"/>
      <c r="L484" s="871" t="n"/>
      <c r="M484" s="871" t="n"/>
      <c r="N484" s="871" t="n"/>
      <c r="O484" s="871" t="n"/>
      <c r="P484" s="871" t="n"/>
      <c r="Q484" s="871" t="n"/>
      <c r="R484" s="871" t="n"/>
      <c r="S484" s="871" t="n"/>
      <c r="T484" s="871" t="n"/>
      <c r="U484" s="871" t="n"/>
      <c r="V484" s="871" t="n"/>
      <c r="W484" s="871" t="n"/>
      <c r="X484" s="871" t="n"/>
      <c r="Y484" s="871" t="n"/>
      <c r="Z484" s="871" t="n"/>
      <c r="AA484" s="871" t="n"/>
    </row>
    <row r="485">
      <c r="A485" s="871" t="n"/>
      <c r="B485" s="871" t="n"/>
      <c r="C485" s="871" t="n"/>
      <c r="D485" s="871" t="n"/>
      <c r="E485" s="871" t="n"/>
      <c r="F485" s="871" t="n"/>
      <c r="G485" s="871" t="n"/>
      <c r="H485" s="871" t="n"/>
      <c r="I485" s="871" t="n"/>
      <c r="J485" s="871" t="n"/>
      <c r="K485" s="871" t="n"/>
      <c r="L485" s="871" t="n"/>
      <c r="M485" s="871" t="n"/>
      <c r="N485" s="871" t="n"/>
      <c r="O485" s="871" t="n"/>
      <c r="P485" s="871" t="n"/>
      <c r="Q485" s="871" t="n"/>
      <c r="R485" s="871" t="n"/>
      <c r="S485" s="871" t="n"/>
      <c r="T485" s="871" t="n"/>
      <c r="U485" s="871" t="n"/>
      <c r="V485" s="871" t="n"/>
      <c r="W485" s="871" t="n"/>
      <c r="X485" s="871" t="n"/>
      <c r="Y485" s="871" t="n"/>
      <c r="Z485" s="871" t="n"/>
      <c r="AA485" s="871" t="n"/>
    </row>
    <row r="486">
      <c r="A486" s="871" t="n"/>
      <c r="B486" s="871" t="n"/>
      <c r="C486" s="871" t="n"/>
      <c r="D486" s="871" t="n"/>
      <c r="E486" s="871" t="n"/>
      <c r="F486" s="871" t="n"/>
      <c r="G486" s="871" t="n"/>
      <c r="H486" s="871" t="n"/>
      <c r="I486" s="871" t="n"/>
      <c r="J486" s="871" t="n"/>
      <c r="K486" s="871" t="n"/>
      <c r="L486" s="871" t="n"/>
      <c r="M486" s="871" t="n"/>
      <c r="N486" s="871" t="n"/>
      <c r="O486" s="871" t="n"/>
      <c r="P486" s="871" t="n"/>
      <c r="Q486" s="871" t="n"/>
      <c r="R486" s="871" t="n"/>
      <c r="S486" s="871" t="n"/>
      <c r="T486" s="871" t="n"/>
      <c r="U486" s="871" t="n"/>
      <c r="V486" s="871" t="n"/>
      <c r="W486" s="871" t="n"/>
      <c r="X486" s="871" t="n"/>
      <c r="Y486" s="871" t="n"/>
      <c r="Z486" s="871" t="n"/>
      <c r="AA486" s="871" t="n"/>
    </row>
    <row r="487">
      <c r="A487" s="871" t="n"/>
      <c r="B487" s="871" t="n"/>
      <c r="C487" s="871" t="n"/>
      <c r="D487" s="871" t="n"/>
      <c r="E487" s="871" t="n"/>
      <c r="F487" s="871" t="n"/>
      <c r="G487" s="871" t="n"/>
      <c r="H487" s="871" t="n"/>
      <c r="I487" s="871" t="n"/>
      <c r="J487" s="871" t="n"/>
      <c r="K487" s="871" t="n"/>
      <c r="L487" s="871" t="n"/>
      <c r="M487" s="871" t="n"/>
      <c r="N487" s="871" t="n"/>
      <c r="O487" s="871" t="n"/>
      <c r="P487" s="871" t="n"/>
      <c r="Q487" s="871" t="n"/>
      <c r="R487" s="871" t="n"/>
      <c r="S487" s="871" t="n"/>
      <c r="T487" s="871" t="n"/>
      <c r="U487" s="871" t="n"/>
      <c r="V487" s="871" t="n"/>
      <c r="W487" s="871" t="n"/>
      <c r="X487" s="871" t="n"/>
      <c r="Y487" s="871" t="n"/>
      <c r="Z487" s="871" t="n"/>
      <c r="AA487" s="871" t="n"/>
    </row>
    <row r="488">
      <c r="A488" s="871" t="n"/>
      <c r="B488" s="871" t="n"/>
      <c r="C488" s="871" t="n"/>
      <c r="D488" s="871" t="n"/>
      <c r="E488" s="871" t="n"/>
      <c r="F488" s="871" t="n"/>
      <c r="G488" s="871" t="n"/>
      <c r="H488" s="871" t="n"/>
      <c r="I488" s="871" t="n"/>
      <c r="J488" s="871" t="n"/>
      <c r="K488" s="871" t="n"/>
      <c r="L488" s="871" t="n"/>
      <c r="M488" s="871" t="n"/>
      <c r="N488" s="871" t="n"/>
      <c r="O488" s="871" t="n"/>
      <c r="P488" s="871" t="n"/>
      <c r="Q488" s="871" t="n"/>
      <c r="R488" s="871" t="n"/>
      <c r="S488" s="871" t="n"/>
      <c r="T488" s="871" t="n"/>
      <c r="U488" s="871" t="n"/>
      <c r="V488" s="871" t="n"/>
      <c r="W488" s="871" t="n"/>
      <c r="X488" s="871" t="n"/>
      <c r="Y488" s="871" t="n"/>
      <c r="Z488" s="871" t="n"/>
      <c r="AA488" s="871" t="n"/>
    </row>
    <row r="489">
      <c r="A489" s="871" t="n"/>
      <c r="B489" s="871" t="n"/>
      <c r="C489" s="871" t="n"/>
      <c r="D489" s="871" t="n"/>
      <c r="E489" s="871" t="n"/>
      <c r="F489" s="871" t="n"/>
      <c r="G489" s="871" t="n"/>
      <c r="H489" s="871" t="n"/>
      <c r="I489" s="871" t="n"/>
      <c r="J489" s="871" t="n"/>
      <c r="K489" s="871" t="n"/>
      <c r="L489" s="871" t="n"/>
      <c r="M489" s="871" t="n"/>
      <c r="N489" s="871" t="n"/>
      <c r="O489" s="871" t="n"/>
      <c r="P489" s="871" t="n"/>
      <c r="Q489" s="871" t="n"/>
      <c r="R489" s="871" t="n"/>
      <c r="S489" s="871" t="n"/>
      <c r="T489" s="871" t="n"/>
      <c r="U489" s="871" t="n"/>
      <c r="V489" s="871" t="n"/>
      <c r="W489" s="871" t="n"/>
      <c r="X489" s="871" t="n"/>
      <c r="Y489" s="871" t="n"/>
      <c r="Z489" s="871" t="n"/>
      <c r="AA489" s="871" t="n"/>
    </row>
    <row r="490">
      <c r="A490" s="871" t="n"/>
      <c r="B490" s="871" t="n"/>
      <c r="C490" s="871" t="n"/>
      <c r="D490" s="871" t="n"/>
      <c r="E490" s="871" t="n"/>
      <c r="F490" s="871" t="n"/>
      <c r="G490" s="871" t="n"/>
      <c r="H490" s="871" t="n"/>
      <c r="I490" s="871" t="n"/>
      <c r="J490" s="871" t="n"/>
      <c r="K490" s="871" t="n"/>
      <c r="L490" s="871" t="n"/>
      <c r="M490" s="871" t="n"/>
      <c r="N490" s="871" t="n"/>
      <c r="O490" s="871" t="n"/>
      <c r="P490" s="871" t="n"/>
      <c r="Q490" s="871" t="n"/>
      <c r="R490" s="871" t="n"/>
      <c r="S490" s="871" t="n"/>
      <c r="T490" s="871" t="n"/>
      <c r="U490" s="871" t="n"/>
      <c r="V490" s="871" t="n"/>
      <c r="W490" s="871" t="n"/>
      <c r="X490" s="871" t="n"/>
      <c r="Y490" s="871" t="n"/>
      <c r="Z490" s="871" t="n"/>
      <c r="AA490" s="871" t="n"/>
    </row>
    <row r="491">
      <c r="A491" s="871" t="n"/>
      <c r="B491" s="871" t="n"/>
      <c r="C491" s="871" t="n"/>
      <c r="D491" s="871" t="n"/>
      <c r="E491" s="871" t="n"/>
      <c r="F491" s="871" t="n"/>
      <c r="G491" s="871" t="n"/>
      <c r="H491" s="871" t="n"/>
      <c r="I491" s="871" t="n"/>
      <c r="J491" s="871" t="n"/>
      <c r="K491" s="871" t="n"/>
      <c r="L491" s="871" t="n"/>
      <c r="M491" s="871" t="n"/>
      <c r="N491" s="871" t="n"/>
      <c r="O491" s="871" t="n"/>
      <c r="P491" s="871" t="n"/>
      <c r="Q491" s="871" t="n"/>
      <c r="R491" s="871" t="n"/>
      <c r="S491" s="871" t="n"/>
      <c r="T491" s="871" t="n"/>
      <c r="U491" s="871" t="n"/>
      <c r="V491" s="871" t="n"/>
      <c r="W491" s="871" t="n"/>
      <c r="X491" s="871" t="n"/>
      <c r="Y491" s="871" t="n"/>
      <c r="Z491" s="871" t="n"/>
      <c r="AA491" s="871" t="n"/>
    </row>
    <row r="492">
      <c r="A492" s="871" t="n"/>
      <c r="B492" s="871" t="n"/>
      <c r="C492" s="871" t="n"/>
      <c r="D492" s="871" t="n"/>
      <c r="E492" s="871" t="n"/>
      <c r="F492" s="871" t="n"/>
      <c r="G492" s="871" t="n"/>
      <c r="H492" s="871" t="n"/>
      <c r="I492" s="871" t="n"/>
      <c r="J492" s="871" t="n"/>
      <c r="K492" s="871" t="n"/>
      <c r="L492" s="871" t="n"/>
      <c r="M492" s="871" t="n"/>
      <c r="N492" s="871" t="n"/>
      <c r="O492" s="871" t="n"/>
      <c r="P492" s="871" t="n"/>
      <c r="Q492" s="871" t="n"/>
      <c r="R492" s="871" t="n"/>
      <c r="S492" s="871" t="n"/>
      <c r="T492" s="871" t="n"/>
      <c r="U492" s="871" t="n"/>
      <c r="V492" s="871" t="n"/>
      <c r="W492" s="871" t="n"/>
      <c r="X492" s="871" t="n"/>
      <c r="Y492" s="871" t="n"/>
      <c r="Z492" s="871" t="n"/>
      <c r="AA492" s="871" t="n"/>
    </row>
    <row r="493">
      <c r="A493" s="871" t="n"/>
      <c r="B493" s="871" t="n"/>
      <c r="C493" s="871" t="n"/>
      <c r="D493" s="871" t="n"/>
      <c r="E493" s="871" t="n"/>
      <c r="F493" s="871" t="n"/>
      <c r="G493" s="871" t="n"/>
      <c r="H493" s="871" t="n"/>
      <c r="I493" s="871" t="n"/>
      <c r="J493" s="871" t="n"/>
      <c r="K493" s="871" t="n"/>
      <c r="L493" s="871" t="n"/>
      <c r="M493" s="871" t="n"/>
      <c r="N493" s="871" t="n"/>
      <c r="O493" s="871" t="n"/>
      <c r="P493" s="871" t="n"/>
      <c r="Q493" s="871" t="n"/>
      <c r="R493" s="871" t="n"/>
      <c r="S493" s="871" t="n"/>
      <c r="T493" s="871" t="n"/>
      <c r="U493" s="871" t="n"/>
      <c r="V493" s="871" t="n"/>
      <c r="W493" s="871" t="n"/>
      <c r="X493" s="871" t="n"/>
      <c r="Y493" s="871" t="n"/>
      <c r="Z493" s="871" t="n"/>
      <c r="AA493" s="871" t="n"/>
    </row>
    <row r="494">
      <c r="A494" s="871" t="n"/>
      <c r="B494" s="871" t="n"/>
      <c r="C494" s="871" t="n"/>
      <c r="D494" s="871" t="n"/>
      <c r="E494" s="871" t="n"/>
      <c r="F494" s="871" t="n"/>
      <c r="G494" s="871" t="n"/>
      <c r="H494" s="871" t="n"/>
      <c r="I494" s="871" t="n"/>
      <c r="J494" s="871" t="n"/>
      <c r="K494" s="871" t="n"/>
      <c r="L494" s="871" t="n"/>
      <c r="M494" s="871" t="n"/>
      <c r="N494" s="871" t="n"/>
      <c r="O494" s="871" t="n"/>
      <c r="P494" s="871" t="n"/>
      <c r="Q494" s="871" t="n"/>
      <c r="R494" s="871" t="n"/>
      <c r="S494" s="871" t="n"/>
      <c r="T494" s="871" t="n"/>
      <c r="U494" s="871" t="n"/>
      <c r="V494" s="871" t="n"/>
      <c r="W494" s="871" t="n"/>
      <c r="X494" s="871" t="n"/>
      <c r="Y494" s="871" t="n"/>
      <c r="Z494" s="871" t="n"/>
      <c r="AA494" s="871" t="n"/>
    </row>
    <row r="495">
      <c r="A495" s="871" t="n"/>
      <c r="B495" s="871" t="n"/>
      <c r="C495" s="871" t="n"/>
      <c r="D495" s="871" t="n"/>
      <c r="E495" s="871" t="n"/>
      <c r="F495" s="871" t="n"/>
      <c r="G495" s="871" t="n"/>
      <c r="H495" s="871" t="n"/>
      <c r="I495" s="871" t="n"/>
      <c r="J495" s="871" t="n"/>
      <c r="K495" s="871" t="n"/>
      <c r="L495" s="871" t="n"/>
      <c r="M495" s="871" t="n"/>
      <c r="N495" s="871" t="n"/>
      <c r="O495" s="871" t="n"/>
      <c r="P495" s="871" t="n"/>
      <c r="Q495" s="871" t="n"/>
      <c r="R495" s="871" t="n"/>
      <c r="S495" s="871" t="n"/>
      <c r="T495" s="871" t="n"/>
      <c r="U495" s="871" t="n"/>
      <c r="V495" s="871" t="n"/>
      <c r="W495" s="871" t="n"/>
      <c r="X495" s="871" t="n"/>
      <c r="Y495" s="871" t="n"/>
      <c r="Z495" s="871" t="n"/>
      <c r="AA495" s="871" t="n"/>
    </row>
    <row r="496">
      <c r="A496" s="871" t="n"/>
      <c r="B496" s="871" t="n"/>
      <c r="C496" s="871" t="n"/>
      <c r="D496" s="871" t="n"/>
      <c r="E496" s="871" t="n"/>
      <c r="F496" s="871" t="n"/>
      <c r="G496" s="871" t="n"/>
      <c r="H496" s="871" t="n"/>
      <c r="I496" s="871" t="n"/>
      <c r="J496" s="871" t="n"/>
      <c r="K496" s="871" t="n"/>
      <c r="L496" s="871" t="n"/>
      <c r="M496" s="871" t="n"/>
      <c r="N496" s="871" t="n"/>
      <c r="O496" s="871" t="n"/>
      <c r="P496" s="871" t="n"/>
      <c r="Q496" s="871" t="n"/>
      <c r="R496" s="871" t="n"/>
      <c r="S496" s="871" t="n"/>
      <c r="T496" s="871" t="n"/>
      <c r="U496" s="871" t="n"/>
      <c r="V496" s="871" t="n"/>
      <c r="W496" s="871" t="n"/>
      <c r="X496" s="871" t="n"/>
      <c r="Y496" s="871" t="n"/>
      <c r="Z496" s="871" t="n"/>
      <c r="AA496" s="871" t="n"/>
    </row>
    <row r="497">
      <c r="A497" s="871" t="n"/>
      <c r="B497" s="871" t="n"/>
      <c r="C497" s="871" t="n"/>
      <c r="D497" s="871" t="n"/>
      <c r="E497" s="871" t="n"/>
      <c r="F497" s="871" t="n"/>
      <c r="G497" s="871" t="n"/>
      <c r="H497" s="871" t="n"/>
      <c r="I497" s="871" t="n"/>
      <c r="J497" s="871" t="n"/>
      <c r="K497" s="871" t="n"/>
      <c r="L497" s="871" t="n"/>
      <c r="M497" s="871" t="n"/>
      <c r="N497" s="871" t="n"/>
      <c r="O497" s="871" t="n"/>
      <c r="P497" s="871" t="n"/>
      <c r="Q497" s="871" t="n"/>
      <c r="R497" s="871" t="n"/>
      <c r="S497" s="871" t="n"/>
      <c r="T497" s="871" t="n"/>
      <c r="U497" s="871" t="n"/>
      <c r="V497" s="871" t="n"/>
      <c r="W497" s="871" t="n"/>
      <c r="X497" s="871" t="n"/>
      <c r="Y497" s="871" t="n"/>
      <c r="Z497" s="871" t="n"/>
      <c r="AA497" s="871" t="n"/>
    </row>
    <row r="498">
      <c r="A498" s="871" t="n"/>
      <c r="B498" s="871" t="n"/>
      <c r="C498" s="871" t="n"/>
      <c r="D498" s="871" t="n"/>
      <c r="E498" s="871" t="n"/>
      <c r="F498" s="871" t="n"/>
      <c r="G498" s="871" t="n"/>
      <c r="H498" s="871" t="n"/>
      <c r="I498" s="871" t="n"/>
      <c r="J498" s="871" t="n"/>
      <c r="K498" s="871" t="n"/>
      <c r="L498" s="871" t="n"/>
      <c r="M498" s="871" t="n"/>
      <c r="N498" s="871" t="n"/>
      <c r="O498" s="871" t="n"/>
      <c r="P498" s="871" t="n"/>
      <c r="Q498" s="871" t="n"/>
      <c r="R498" s="871" t="n"/>
      <c r="S498" s="871" t="n"/>
      <c r="T498" s="871" t="n"/>
      <c r="U498" s="871" t="n"/>
      <c r="V498" s="871" t="n"/>
      <c r="W498" s="871" t="n"/>
      <c r="X498" s="871" t="n"/>
      <c r="Y498" s="871" t="n"/>
      <c r="Z498" s="871" t="n"/>
      <c r="AA498" s="871" t="n"/>
    </row>
    <row r="499">
      <c r="A499" s="871" t="n"/>
      <c r="B499" s="871" t="n"/>
      <c r="C499" s="871" t="n"/>
      <c r="D499" s="871" t="n"/>
      <c r="E499" s="871" t="n"/>
      <c r="F499" s="871" t="n"/>
      <c r="G499" s="871" t="n"/>
      <c r="H499" s="871" t="n"/>
      <c r="I499" s="871" t="n"/>
      <c r="J499" s="871" t="n"/>
      <c r="K499" s="871" t="n"/>
      <c r="L499" s="871" t="n"/>
      <c r="M499" s="871" t="n"/>
      <c r="N499" s="871" t="n"/>
      <c r="O499" s="871" t="n"/>
      <c r="P499" s="871" t="n"/>
      <c r="Q499" s="871" t="n"/>
      <c r="R499" s="871" t="n"/>
      <c r="S499" s="871" t="n"/>
      <c r="T499" s="871" t="n"/>
      <c r="U499" s="871" t="n"/>
      <c r="V499" s="871" t="n"/>
      <c r="W499" s="871" t="n"/>
      <c r="X499" s="871" t="n"/>
      <c r="Y499" s="871" t="n"/>
      <c r="Z499" s="871" t="n"/>
      <c r="AA499" s="871" t="n"/>
    </row>
    <row r="500">
      <c r="A500" s="871" t="n"/>
      <c r="B500" s="871" t="n"/>
      <c r="C500" s="871" t="n"/>
      <c r="D500" s="871" t="n"/>
      <c r="E500" s="871" t="n"/>
      <c r="F500" s="871" t="n"/>
      <c r="G500" s="871" t="n"/>
      <c r="H500" s="871" t="n"/>
      <c r="I500" s="871" t="n"/>
      <c r="J500" s="871" t="n"/>
      <c r="K500" s="871" t="n"/>
      <c r="L500" s="871" t="n"/>
      <c r="M500" s="871" t="n"/>
      <c r="N500" s="871" t="n"/>
      <c r="O500" s="871" t="n"/>
      <c r="P500" s="871" t="n"/>
      <c r="Q500" s="871" t="n"/>
      <c r="R500" s="871" t="n"/>
      <c r="S500" s="871" t="n"/>
      <c r="T500" s="871" t="n"/>
      <c r="U500" s="871" t="n"/>
      <c r="V500" s="871" t="n"/>
      <c r="W500" s="871" t="n"/>
      <c r="X500" s="871" t="n"/>
      <c r="Y500" s="871" t="n"/>
      <c r="Z500" s="871" t="n"/>
      <c r="AA500" s="871" t="n"/>
    </row>
    <row r="501">
      <c r="A501" s="871" t="n"/>
      <c r="B501" s="871" t="n"/>
      <c r="C501" s="871" t="n"/>
      <c r="D501" s="871" t="n"/>
      <c r="E501" s="871" t="n"/>
      <c r="F501" s="871" t="n"/>
      <c r="G501" s="871" t="n"/>
      <c r="H501" s="871" t="n"/>
      <c r="I501" s="871" t="n"/>
      <c r="J501" s="871" t="n"/>
      <c r="K501" s="871" t="n"/>
      <c r="L501" s="871" t="n"/>
      <c r="M501" s="871" t="n"/>
      <c r="N501" s="871" t="n"/>
      <c r="O501" s="871" t="n"/>
      <c r="P501" s="871" t="n"/>
      <c r="Q501" s="871" t="n"/>
      <c r="R501" s="871" t="n"/>
      <c r="S501" s="871" t="n"/>
      <c r="T501" s="871" t="n"/>
      <c r="U501" s="871" t="n"/>
      <c r="V501" s="871" t="n"/>
      <c r="W501" s="871" t="n"/>
      <c r="X501" s="871" t="n"/>
      <c r="Y501" s="871" t="n"/>
      <c r="Z501" s="871" t="n"/>
      <c r="AA501" s="871" t="n"/>
    </row>
    <row r="502">
      <c r="A502" s="871" t="n"/>
      <c r="B502" s="871" t="n"/>
      <c r="C502" s="871" t="n"/>
      <c r="D502" s="871" t="n"/>
      <c r="E502" s="871" t="n"/>
      <c r="F502" s="871" t="n"/>
      <c r="G502" s="871" t="n"/>
      <c r="H502" s="871" t="n"/>
      <c r="I502" s="871" t="n"/>
      <c r="J502" s="871" t="n"/>
      <c r="K502" s="871" t="n"/>
      <c r="L502" s="871" t="n"/>
      <c r="M502" s="871" t="n"/>
      <c r="N502" s="871" t="n"/>
      <c r="O502" s="871" t="n"/>
      <c r="P502" s="871" t="n"/>
      <c r="Q502" s="871" t="n"/>
      <c r="R502" s="871" t="n"/>
      <c r="S502" s="871" t="n"/>
      <c r="T502" s="871" t="n"/>
      <c r="U502" s="871" t="n"/>
      <c r="V502" s="871" t="n"/>
      <c r="W502" s="871" t="n"/>
      <c r="X502" s="871" t="n"/>
      <c r="Y502" s="871" t="n"/>
      <c r="Z502" s="871" t="n"/>
      <c r="AA502" s="871" t="n"/>
    </row>
    <row r="503">
      <c r="A503" s="871" t="n"/>
      <c r="B503" s="871" t="n"/>
      <c r="C503" s="871" t="n"/>
      <c r="D503" s="871" t="n"/>
      <c r="E503" s="871" t="n"/>
      <c r="F503" s="871" t="n"/>
      <c r="G503" s="871" t="n"/>
      <c r="H503" s="871" t="n"/>
      <c r="I503" s="871" t="n"/>
      <c r="J503" s="871" t="n"/>
      <c r="K503" s="871" t="n"/>
      <c r="L503" s="871" t="n"/>
      <c r="M503" s="871" t="n"/>
      <c r="N503" s="871" t="n"/>
      <c r="O503" s="871" t="n"/>
      <c r="P503" s="871" t="n"/>
      <c r="Q503" s="871" t="n"/>
      <c r="R503" s="871" t="n"/>
      <c r="S503" s="871" t="n"/>
      <c r="T503" s="871" t="n"/>
      <c r="U503" s="871" t="n"/>
      <c r="V503" s="871" t="n"/>
      <c r="W503" s="871" t="n"/>
      <c r="X503" s="871" t="n"/>
      <c r="Y503" s="871" t="n"/>
      <c r="Z503" s="871" t="n"/>
      <c r="AA503" s="871" t="n"/>
    </row>
    <row r="504">
      <c r="A504" s="871" t="n"/>
      <c r="B504" s="871" t="n"/>
      <c r="C504" s="871" t="n"/>
      <c r="D504" s="871" t="n"/>
      <c r="E504" s="871" t="n"/>
      <c r="F504" s="871" t="n"/>
      <c r="G504" s="871" t="n"/>
      <c r="H504" s="871" t="n"/>
      <c r="I504" s="871" t="n"/>
      <c r="J504" s="871" t="n"/>
      <c r="K504" s="871" t="n"/>
      <c r="L504" s="871" t="n"/>
      <c r="M504" s="871" t="n"/>
      <c r="N504" s="871" t="n"/>
      <c r="O504" s="871" t="n"/>
      <c r="P504" s="871" t="n"/>
      <c r="Q504" s="871" t="n"/>
      <c r="R504" s="871" t="n"/>
      <c r="S504" s="871" t="n"/>
      <c r="T504" s="871" t="n"/>
      <c r="U504" s="871" t="n"/>
      <c r="V504" s="871" t="n"/>
      <c r="W504" s="871" t="n"/>
      <c r="X504" s="871" t="n"/>
      <c r="Y504" s="871" t="n"/>
      <c r="Z504" s="871" t="n"/>
      <c r="AA504" s="871" t="n"/>
    </row>
    <row r="505">
      <c r="A505" s="871" t="n"/>
      <c r="B505" s="871" t="n"/>
      <c r="C505" s="871" t="n"/>
      <c r="D505" s="871" t="n"/>
      <c r="E505" s="871" t="n"/>
      <c r="F505" s="871" t="n"/>
      <c r="G505" s="871" t="n"/>
      <c r="H505" s="871" t="n"/>
      <c r="I505" s="871" t="n"/>
      <c r="J505" s="871" t="n"/>
      <c r="K505" s="871" t="n"/>
      <c r="L505" s="871" t="n"/>
      <c r="M505" s="871" t="n"/>
      <c r="N505" s="871" t="n"/>
      <c r="O505" s="871" t="n"/>
      <c r="P505" s="871" t="n"/>
      <c r="Q505" s="871" t="n"/>
      <c r="R505" s="871" t="n"/>
      <c r="S505" s="871" t="n"/>
      <c r="T505" s="871" t="n"/>
      <c r="U505" s="871" t="n"/>
      <c r="V505" s="871" t="n"/>
      <c r="W505" s="871" t="n"/>
      <c r="X505" s="871" t="n"/>
      <c r="Y505" s="871" t="n"/>
      <c r="Z505" s="871" t="n"/>
      <c r="AA505" s="871" t="n"/>
    </row>
    <row r="506">
      <c r="A506" s="871" t="n"/>
      <c r="B506" s="871" t="n"/>
      <c r="C506" s="871" t="n"/>
      <c r="D506" s="871" t="n"/>
      <c r="E506" s="871" t="n"/>
      <c r="F506" s="871" t="n"/>
      <c r="G506" s="871" t="n"/>
      <c r="H506" s="871" t="n"/>
      <c r="I506" s="871" t="n"/>
      <c r="J506" s="871" t="n"/>
      <c r="K506" s="871" t="n"/>
      <c r="L506" s="871" t="n"/>
      <c r="M506" s="871" t="n"/>
      <c r="N506" s="871" t="n"/>
      <c r="O506" s="871" t="n"/>
      <c r="P506" s="871" t="n"/>
      <c r="Q506" s="871" t="n"/>
      <c r="R506" s="871" t="n"/>
      <c r="S506" s="871" t="n"/>
      <c r="T506" s="871" t="n"/>
      <c r="U506" s="871" t="n"/>
      <c r="V506" s="871" t="n"/>
      <c r="W506" s="871" t="n"/>
      <c r="X506" s="871" t="n"/>
      <c r="Y506" s="871" t="n"/>
      <c r="Z506" s="871" t="n"/>
      <c r="AA506" s="871" t="n"/>
    </row>
    <row r="507">
      <c r="A507" s="871" t="n"/>
      <c r="B507" s="871" t="n"/>
      <c r="C507" s="871" t="n"/>
      <c r="D507" s="871" t="n"/>
      <c r="E507" s="871" t="n"/>
      <c r="F507" s="871" t="n"/>
      <c r="G507" s="871" t="n"/>
      <c r="H507" s="871" t="n"/>
      <c r="I507" s="871" t="n"/>
      <c r="J507" s="871" t="n"/>
      <c r="K507" s="871" t="n"/>
      <c r="L507" s="871" t="n"/>
      <c r="M507" s="871" t="n"/>
      <c r="N507" s="871" t="n"/>
      <c r="O507" s="871" t="n"/>
      <c r="P507" s="871" t="n"/>
      <c r="Q507" s="871" t="n"/>
      <c r="R507" s="871" t="n"/>
      <c r="S507" s="871" t="n"/>
      <c r="T507" s="871" t="n"/>
      <c r="U507" s="871" t="n"/>
      <c r="V507" s="871" t="n"/>
      <c r="W507" s="871" t="n"/>
      <c r="X507" s="871" t="n"/>
      <c r="Y507" s="871" t="n"/>
      <c r="Z507" s="871" t="n"/>
      <c r="AA507" s="871" t="n"/>
    </row>
    <row r="508">
      <c r="A508" s="871" t="n"/>
      <c r="B508" s="871" t="n"/>
      <c r="C508" s="871" t="n"/>
      <c r="D508" s="871" t="n"/>
      <c r="E508" s="871" t="n"/>
      <c r="F508" s="871" t="n"/>
      <c r="G508" s="871" t="n"/>
      <c r="H508" s="871" t="n"/>
      <c r="I508" s="871" t="n"/>
      <c r="J508" s="871" t="n"/>
      <c r="K508" s="871" t="n"/>
      <c r="L508" s="871" t="n"/>
      <c r="M508" s="871" t="n"/>
      <c r="N508" s="871" t="n"/>
      <c r="O508" s="871" t="n"/>
      <c r="P508" s="871" t="n"/>
      <c r="Q508" s="871" t="n"/>
      <c r="R508" s="871" t="n"/>
      <c r="S508" s="871" t="n"/>
      <c r="T508" s="871" t="n"/>
      <c r="U508" s="871" t="n"/>
      <c r="V508" s="871" t="n"/>
      <c r="W508" s="871" t="n"/>
      <c r="X508" s="871" t="n"/>
      <c r="Y508" s="871" t="n"/>
      <c r="Z508" s="871" t="n"/>
      <c r="AA508" s="871" t="n"/>
    </row>
    <row r="509">
      <c r="A509" s="871" t="n"/>
      <c r="B509" s="871" t="n"/>
      <c r="C509" s="871" t="n"/>
      <c r="D509" s="871" t="n"/>
      <c r="E509" s="871" t="n"/>
      <c r="F509" s="871" t="n"/>
      <c r="G509" s="871" t="n"/>
      <c r="H509" s="871" t="n"/>
      <c r="I509" s="871" t="n"/>
      <c r="J509" s="871" t="n"/>
      <c r="K509" s="871" t="n"/>
      <c r="L509" s="871" t="n"/>
      <c r="M509" s="871" t="n"/>
      <c r="N509" s="871" t="n"/>
      <c r="O509" s="871" t="n"/>
      <c r="P509" s="871" t="n"/>
      <c r="Q509" s="871" t="n"/>
      <c r="R509" s="871" t="n"/>
      <c r="S509" s="871" t="n"/>
      <c r="T509" s="871" t="n"/>
      <c r="U509" s="871" t="n"/>
      <c r="V509" s="871" t="n"/>
      <c r="W509" s="871" t="n"/>
      <c r="X509" s="871" t="n"/>
      <c r="Y509" s="871" t="n"/>
      <c r="Z509" s="871" t="n"/>
      <c r="AA509" s="871" t="n"/>
    </row>
    <row r="510">
      <c r="A510" s="871" t="n"/>
      <c r="B510" s="871" t="n"/>
      <c r="C510" s="871" t="n"/>
      <c r="D510" s="871" t="n"/>
      <c r="E510" s="871" t="n"/>
      <c r="F510" s="871" t="n"/>
      <c r="G510" s="871" t="n"/>
      <c r="H510" s="871" t="n"/>
      <c r="I510" s="871" t="n"/>
      <c r="J510" s="871" t="n"/>
      <c r="K510" s="871" t="n"/>
      <c r="L510" s="871" t="n"/>
      <c r="M510" s="871" t="n"/>
      <c r="N510" s="871" t="n"/>
      <c r="O510" s="871" t="n"/>
      <c r="P510" s="871" t="n"/>
      <c r="Q510" s="871" t="n"/>
      <c r="R510" s="871" t="n"/>
      <c r="S510" s="871" t="n"/>
      <c r="T510" s="871" t="n"/>
      <c r="U510" s="871" t="n"/>
      <c r="V510" s="871" t="n"/>
      <c r="W510" s="871" t="n"/>
      <c r="X510" s="871" t="n"/>
      <c r="Y510" s="871" t="n"/>
      <c r="Z510" s="871" t="n"/>
      <c r="AA510" s="871" t="n"/>
    </row>
    <row r="511">
      <c r="A511" s="871" t="n"/>
      <c r="B511" s="871" t="n"/>
      <c r="C511" s="871" t="n"/>
      <c r="D511" s="871" t="n"/>
      <c r="E511" s="871" t="n"/>
      <c r="F511" s="871" t="n"/>
      <c r="G511" s="871" t="n"/>
      <c r="H511" s="871" t="n"/>
      <c r="I511" s="871" t="n"/>
      <c r="J511" s="871" t="n"/>
      <c r="K511" s="871" t="n"/>
      <c r="L511" s="871" t="n"/>
      <c r="M511" s="871" t="n"/>
      <c r="N511" s="871" t="n"/>
      <c r="O511" s="871" t="n"/>
      <c r="P511" s="871" t="n"/>
      <c r="Q511" s="871" t="n"/>
      <c r="R511" s="871" t="n"/>
      <c r="S511" s="871" t="n"/>
      <c r="T511" s="871" t="n"/>
      <c r="U511" s="871" t="n"/>
      <c r="V511" s="871" t="n"/>
      <c r="W511" s="871" t="n"/>
      <c r="X511" s="871" t="n"/>
      <c r="Y511" s="871" t="n"/>
      <c r="Z511" s="871" t="n"/>
      <c r="AA511" s="871" t="n"/>
    </row>
    <row r="512">
      <c r="A512" s="871" t="n"/>
      <c r="B512" s="871" t="n"/>
      <c r="C512" s="871" t="n"/>
      <c r="D512" s="871" t="n"/>
      <c r="E512" s="871" t="n"/>
      <c r="F512" s="871" t="n"/>
      <c r="G512" s="871" t="n"/>
      <c r="H512" s="871" t="n"/>
      <c r="I512" s="871" t="n"/>
      <c r="J512" s="871" t="n"/>
      <c r="K512" s="871" t="n"/>
      <c r="L512" s="871" t="n"/>
      <c r="M512" s="871" t="n"/>
      <c r="N512" s="871" t="n"/>
      <c r="O512" s="871" t="n"/>
      <c r="P512" s="871" t="n"/>
      <c r="Q512" s="871" t="n"/>
      <c r="R512" s="871" t="n"/>
      <c r="S512" s="871" t="n"/>
      <c r="T512" s="871" t="n"/>
      <c r="U512" s="871" t="n"/>
      <c r="V512" s="871" t="n"/>
      <c r="W512" s="871" t="n"/>
      <c r="X512" s="871" t="n"/>
      <c r="Y512" s="871" t="n"/>
      <c r="Z512" s="871" t="n"/>
      <c r="AA512" s="871" t="n"/>
    </row>
    <row r="513">
      <c r="A513" s="871" t="n"/>
      <c r="B513" s="871" t="n"/>
      <c r="C513" s="871" t="n"/>
      <c r="D513" s="871" t="n"/>
      <c r="E513" s="871" t="n"/>
      <c r="F513" s="871" t="n"/>
      <c r="G513" s="871" t="n"/>
      <c r="H513" s="871" t="n"/>
      <c r="I513" s="871" t="n"/>
      <c r="J513" s="871" t="n"/>
      <c r="K513" s="871" t="n"/>
      <c r="L513" s="871" t="n"/>
      <c r="M513" s="871" t="n"/>
      <c r="N513" s="871" t="n"/>
      <c r="O513" s="871" t="n"/>
      <c r="P513" s="871" t="n"/>
      <c r="Q513" s="871" t="n"/>
      <c r="R513" s="871" t="n"/>
      <c r="S513" s="871" t="n"/>
      <c r="T513" s="871" t="n"/>
      <c r="U513" s="871" t="n"/>
      <c r="V513" s="871" t="n"/>
      <c r="W513" s="871" t="n"/>
      <c r="X513" s="871" t="n"/>
      <c r="Y513" s="871" t="n"/>
      <c r="Z513" s="871" t="n"/>
      <c r="AA513" s="871" t="n"/>
    </row>
    <row r="514">
      <c r="A514" s="871" t="n"/>
      <c r="B514" s="871" t="n"/>
      <c r="C514" s="871" t="n"/>
      <c r="D514" s="871" t="n"/>
      <c r="E514" s="871" t="n"/>
      <c r="F514" s="871" t="n"/>
      <c r="G514" s="871" t="n"/>
      <c r="H514" s="871" t="n"/>
      <c r="I514" s="871" t="n"/>
      <c r="J514" s="871" t="n"/>
      <c r="K514" s="871" t="n"/>
      <c r="L514" s="871" t="n"/>
      <c r="M514" s="871" t="n"/>
      <c r="N514" s="871" t="n"/>
      <c r="O514" s="871" t="n"/>
      <c r="P514" s="871" t="n"/>
      <c r="Q514" s="871" t="n"/>
      <c r="R514" s="871" t="n"/>
      <c r="S514" s="871" t="n"/>
      <c r="T514" s="871" t="n"/>
      <c r="U514" s="871" t="n"/>
      <c r="V514" s="871" t="n"/>
      <c r="W514" s="871" t="n"/>
      <c r="X514" s="871" t="n"/>
      <c r="Y514" s="871" t="n"/>
      <c r="Z514" s="871" t="n"/>
      <c r="AA514" s="871" t="n"/>
    </row>
    <row r="515">
      <c r="A515" s="871" t="n"/>
      <c r="B515" s="871" t="n"/>
      <c r="C515" s="871" t="n"/>
      <c r="D515" s="871" t="n"/>
      <c r="E515" s="871" t="n"/>
      <c r="F515" s="871" t="n"/>
      <c r="G515" s="871" t="n"/>
      <c r="H515" s="871" t="n"/>
      <c r="I515" s="871" t="n"/>
      <c r="J515" s="871" t="n"/>
      <c r="K515" s="871" t="n"/>
      <c r="L515" s="871" t="n"/>
      <c r="M515" s="871" t="n"/>
      <c r="N515" s="871" t="n"/>
      <c r="O515" s="871" t="n"/>
      <c r="P515" s="871" t="n"/>
      <c r="Q515" s="871" t="n"/>
      <c r="R515" s="871" t="n"/>
      <c r="S515" s="871" t="n"/>
      <c r="T515" s="871" t="n"/>
      <c r="U515" s="871" t="n"/>
      <c r="V515" s="871" t="n"/>
      <c r="W515" s="871" t="n"/>
      <c r="X515" s="871" t="n"/>
      <c r="Y515" s="871" t="n"/>
      <c r="Z515" s="871" t="n"/>
      <c r="AA515" s="871" t="n"/>
    </row>
    <row r="516">
      <c r="A516" s="871" t="n"/>
      <c r="B516" s="871" t="n"/>
      <c r="C516" s="871" t="n"/>
      <c r="D516" s="871" t="n"/>
      <c r="E516" s="871" t="n"/>
      <c r="F516" s="871" t="n"/>
      <c r="G516" s="871" t="n"/>
      <c r="H516" s="871" t="n"/>
      <c r="I516" s="871" t="n"/>
      <c r="J516" s="871" t="n"/>
      <c r="K516" s="871" t="n"/>
      <c r="L516" s="871" t="n"/>
      <c r="M516" s="871" t="n"/>
      <c r="N516" s="871" t="n"/>
      <c r="O516" s="871" t="n"/>
      <c r="P516" s="871" t="n"/>
      <c r="Q516" s="871" t="n"/>
      <c r="R516" s="871" t="n"/>
      <c r="S516" s="871" t="n"/>
      <c r="T516" s="871" t="n"/>
      <c r="U516" s="871" t="n"/>
      <c r="V516" s="871" t="n"/>
      <c r="W516" s="871" t="n"/>
      <c r="X516" s="871" t="n"/>
      <c r="Y516" s="871" t="n"/>
      <c r="Z516" s="871" t="n"/>
      <c r="AA516" s="871" t="n"/>
    </row>
    <row r="517">
      <c r="A517" s="871" t="n"/>
      <c r="B517" s="871" t="n"/>
      <c r="C517" s="871" t="n"/>
      <c r="D517" s="871" t="n"/>
      <c r="E517" s="871" t="n"/>
      <c r="F517" s="871" t="n"/>
      <c r="G517" s="871" t="n"/>
      <c r="H517" s="871" t="n"/>
      <c r="I517" s="871" t="n"/>
      <c r="J517" s="871" t="n"/>
      <c r="K517" s="871" t="n"/>
      <c r="L517" s="871" t="n"/>
      <c r="M517" s="871" t="n"/>
      <c r="N517" s="871" t="n"/>
      <c r="O517" s="871" t="n"/>
      <c r="P517" s="871" t="n"/>
      <c r="Q517" s="871" t="n"/>
      <c r="R517" s="871" t="n"/>
      <c r="S517" s="871" t="n"/>
      <c r="T517" s="871" t="n"/>
      <c r="U517" s="871" t="n"/>
      <c r="V517" s="871" t="n"/>
      <c r="W517" s="871" t="n"/>
      <c r="X517" s="871" t="n"/>
      <c r="Y517" s="871" t="n"/>
      <c r="Z517" s="871" t="n"/>
      <c r="AA517" s="871" t="n"/>
    </row>
    <row r="518">
      <c r="A518" s="871" t="n"/>
      <c r="B518" s="871" t="n"/>
      <c r="C518" s="871" t="n"/>
      <c r="D518" s="871" t="n"/>
      <c r="E518" s="871" t="n"/>
      <c r="F518" s="871" t="n"/>
      <c r="G518" s="871" t="n"/>
      <c r="H518" s="871" t="n"/>
      <c r="I518" s="871" t="n"/>
      <c r="J518" s="871" t="n"/>
      <c r="K518" s="871" t="n"/>
      <c r="L518" s="871" t="n"/>
      <c r="M518" s="871" t="n"/>
      <c r="N518" s="871" t="n"/>
      <c r="O518" s="871" t="n"/>
      <c r="P518" s="871" t="n"/>
      <c r="Q518" s="871" t="n"/>
      <c r="R518" s="871" t="n"/>
      <c r="S518" s="871" t="n"/>
      <c r="T518" s="871" t="n"/>
      <c r="U518" s="871" t="n"/>
      <c r="V518" s="871" t="n"/>
      <c r="W518" s="871" t="n"/>
      <c r="X518" s="871" t="n"/>
      <c r="Y518" s="871" t="n"/>
      <c r="Z518" s="871" t="n"/>
      <c r="AA518" s="871" t="n"/>
    </row>
    <row r="519">
      <c r="A519" s="871" t="n"/>
      <c r="B519" s="871" t="n"/>
      <c r="C519" s="871" t="n"/>
      <c r="D519" s="871" t="n"/>
      <c r="E519" s="871" t="n"/>
      <c r="F519" s="871" t="n"/>
      <c r="G519" s="871" t="n"/>
      <c r="H519" s="871" t="n"/>
      <c r="I519" s="871" t="n"/>
      <c r="J519" s="871" t="n"/>
      <c r="K519" s="871" t="n"/>
      <c r="L519" s="871" t="n"/>
      <c r="M519" s="871" t="n"/>
      <c r="N519" s="871" t="n"/>
      <c r="O519" s="871" t="n"/>
      <c r="P519" s="871" t="n"/>
      <c r="Q519" s="871" t="n"/>
      <c r="R519" s="871" t="n"/>
      <c r="S519" s="871" t="n"/>
      <c r="T519" s="871" t="n"/>
      <c r="U519" s="871" t="n"/>
      <c r="V519" s="871" t="n"/>
      <c r="W519" s="871" t="n"/>
      <c r="X519" s="871" t="n"/>
      <c r="Y519" s="871" t="n"/>
      <c r="Z519" s="871" t="n"/>
      <c r="AA519" s="871" t="n"/>
    </row>
    <row r="520">
      <c r="A520" s="871" t="n"/>
      <c r="B520" s="871" t="n"/>
      <c r="C520" s="871" t="n"/>
      <c r="D520" s="871" t="n"/>
      <c r="E520" s="871" t="n"/>
      <c r="F520" s="871" t="n"/>
      <c r="G520" s="871" t="n"/>
      <c r="H520" s="871" t="n"/>
      <c r="I520" s="871" t="n"/>
      <c r="J520" s="871" t="n"/>
      <c r="K520" s="871" t="n"/>
      <c r="L520" s="871" t="n"/>
      <c r="M520" s="871" t="n"/>
      <c r="N520" s="871" t="n"/>
      <c r="O520" s="871" t="n"/>
      <c r="P520" s="871" t="n"/>
      <c r="Q520" s="871" t="n"/>
      <c r="R520" s="871" t="n"/>
      <c r="S520" s="871" t="n"/>
      <c r="T520" s="871" t="n"/>
      <c r="U520" s="871" t="n"/>
      <c r="V520" s="871" t="n"/>
      <c r="W520" s="871" t="n"/>
      <c r="X520" s="871" t="n"/>
      <c r="Y520" s="871" t="n"/>
      <c r="Z520" s="871" t="n"/>
      <c r="AA520" s="871" t="n"/>
    </row>
    <row r="521">
      <c r="A521" s="871" t="n"/>
      <c r="B521" s="871" t="n"/>
      <c r="C521" s="871" t="n"/>
      <c r="D521" s="871" t="n"/>
      <c r="E521" s="871" t="n"/>
      <c r="F521" s="871" t="n"/>
      <c r="G521" s="871" t="n"/>
      <c r="H521" s="871" t="n"/>
      <c r="I521" s="871" t="n"/>
      <c r="J521" s="871" t="n"/>
      <c r="K521" s="871" t="n"/>
      <c r="L521" s="871" t="n"/>
      <c r="M521" s="871" t="n"/>
      <c r="N521" s="871" t="n"/>
      <c r="O521" s="871" t="n"/>
      <c r="P521" s="871" t="n"/>
      <c r="Q521" s="871" t="n"/>
      <c r="R521" s="871" t="n"/>
      <c r="S521" s="871" t="n"/>
      <c r="T521" s="871" t="n"/>
      <c r="U521" s="871" t="n"/>
      <c r="V521" s="871" t="n"/>
      <c r="W521" s="871" t="n"/>
      <c r="X521" s="871" t="n"/>
      <c r="Y521" s="871" t="n"/>
      <c r="Z521" s="871" t="n"/>
      <c r="AA521" s="871" t="n"/>
    </row>
    <row r="522">
      <c r="A522" s="871" t="n"/>
      <c r="B522" s="871" t="n"/>
      <c r="C522" s="871" t="n"/>
      <c r="D522" s="871" t="n"/>
      <c r="E522" s="871" t="n"/>
      <c r="F522" s="871" t="n"/>
      <c r="G522" s="871" t="n"/>
      <c r="H522" s="871" t="n"/>
      <c r="I522" s="871" t="n"/>
      <c r="J522" s="871" t="n"/>
      <c r="K522" s="871" t="n"/>
      <c r="L522" s="871" t="n"/>
      <c r="M522" s="871" t="n"/>
      <c r="N522" s="871" t="n"/>
      <c r="O522" s="871" t="n"/>
      <c r="P522" s="871" t="n"/>
      <c r="Q522" s="871" t="n"/>
      <c r="R522" s="871" t="n"/>
      <c r="S522" s="871" t="n"/>
      <c r="T522" s="871" t="n"/>
      <c r="U522" s="871" t="n"/>
      <c r="V522" s="871" t="n"/>
      <c r="W522" s="871" t="n"/>
      <c r="X522" s="871" t="n"/>
      <c r="Y522" s="871" t="n"/>
      <c r="Z522" s="871" t="n"/>
      <c r="AA522" s="871" t="n"/>
    </row>
    <row r="523">
      <c r="A523" s="871" t="n"/>
      <c r="B523" s="871" t="n"/>
      <c r="C523" s="871" t="n"/>
      <c r="D523" s="871" t="n"/>
      <c r="E523" s="871" t="n"/>
      <c r="F523" s="871" t="n"/>
      <c r="G523" s="871" t="n"/>
      <c r="H523" s="871" t="n"/>
      <c r="I523" s="871" t="n"/>
      <c r="J523" s="871" t="n"/>
      <c r="K523" s="871" t="n"/>
      <c r="L523" s="871" t="n"/>
      <c r="M523" s="871" t="n"/>
      <c r="N523" s="871" t="n"/>
      <c r="O523" s="871" t="n"/>
      <c r="P523" s="871" t="n"/>
      <c r="Q523" s="871" t="n"/>
      <c r="R523" s="871" t="n"/>
      <c r="S523" s="871" t="n"/>
      <c r="T523" s="871" t="n"/>
      <c r="U523" s="871" t="n"/>
      <c r="V523" s="871" t="n"/>
      <c r="W523" s="871" t="n"/>
      <c r="X523" s="871" t="n"/>
      <c r="Y523" s="871" t="n"/>
      <c r="Z523" s="871" t="n"/>
      <c r="AA523" s="871" t="n"/>
    </row>
    <row r="524">
      <c r="A524" s="871" t="n"/>
      <c r="B524" s="871" t="n"/>
      <c r="C524" s="871" t="n"/>
      <c r="D524" s="871" t="n"/>
      <c r="E524" s="871" t="n"/>
      <c r="F524" s="871" t="n"/>
      <c r="G524" s="871" t="n"/>
      <c r="H524" s="871" t="n"/>
      <c r="I524" s="871" t="n"/>
      <c r="J524" s="871" t="n"/>
      <c r="K524" s="871" t="n"/>
      <c r="L524" s="871" t="n"/>
      <c r="M524" s="871" t="n"/>
      <c r="N524" s="871" t="n"/>
      <c r="O524" s="871" t="n"/>
      <c r="P524" s="871" t="n"/>
      <c r="Q524" s="871" t="n"/>
      <c r="R524" s="871" t="n"/>
      <c r="S524" s="871" t="n"/>
      <c r="T524" s="871" t="n"/>
      <c r="U524" s="871" t="n"/>
      <c r="V524" s="871" t="n"/>
      <c r="W524" s="871" t="n"/>
      <c r="X524" s="871" t="n"/>
      <c r="Y524" s="871" t="n"/>
      <c r="Z524" s="871" t="n"/>
      <c r="AA524" s="871" t="n"/>
    </row>
    <row r="525">
      <c r="A525" s="871" t="n"/>
      <c r="B525" s="871" t="n"/>
      <c r="C525" s="871" t="n"/>
      <c r="D525" s="871" t="n"/>
      <c r="E525" s="871" t="n"/>
      <c r="F525" s="871" t="n"/>
      <c r="G525" s="871" t="n"/>
      <c r="H525" s="871" t="n"/>
      <c r="I525" s="871" t="n"/>
      <c r="J525" s="871" t="n"/>
      <c r="K525" s="871" t="n"/>
      <c r="L525" s="871" t="n"/>
      <c r="M525" s="871" t="n"/>
      <c r="N525" s="871" t="n"/>
      <c r="O525" s="871" t="n"/>
      <c r="P525" s="871" t="n"/>
      <c r="Q525" s="871" t="n"/>
      <c r="R525" s="871" t="n"/>
      <c r="S525" s="871" t="n"/>
      <c r="T525" s="871" t="n"/>
      <c r="U525" s="871" t="n"/>
      <c r="V525" s="871" t="n"/>
      <c r="W525" s="871" t="n"/>
      <c r="X525" s="871" t="n"/>
      <c r="Y525" s="871" t="n"/>
      <c r="Z525" s="871" t="n"/>
      <c r="AA525" s="871" t="n"/>
    </row>
    <row r="526">
      <c r="A526" s="871" t="n"/>
      <c r="B526" s="871" t="n"/>
      <c r="C526" s="871" t="n"/>
      <c r="D526" s="871" t="n"/>
      <c r="E526" s="871" t="n"/>
      <c r="F526" s="871" t="n"/>
      <c r="G526" s="871" t="n"/>
      <c r="H526" s="871" t="n"/>
      <c r="I526" s="871" t="n"/>
      <c r="J526" s="871" t="n"/>
      <c r="K526" s="871" t="n"/>
      <c r="L526" s="871" t="n"/>
      <c r="M526" s="871" t="n"/>
      <c r="N526" s="871" t="n"/>
      <c r="O526" s="871" t="n"/>
      <c r="P526" s="871" t="n"/>
      <c r="Q526" s="871" t="n"/>
      <c r="R526" s="871" t="n"/>
      <c r="S526" s="871" t="n"/>
      <c r="T526" s="871" t="n"/>
      <c r="U526" s="871" t="n"/>
      <c r="V526" s="871" t="n"/>
      <c r="W526" s="871" t="n"/>
      <c r="X526" s="871" t="n"/>
      <c r="Y526" s="871" t="n"/>
      <c r="Z526" s="871" t="n"/>
      <c r="AA526" s="871" t="n"/>
    </row>
    <row r="527">
      <c r="A527" s="871" t="n"/>
      <c r="B527" s="871" t="n"/>
      <c r="C527" s="871" t="n"/>
      <c r="D527" s="871" t="n"/>
      <c r="E527" s="871" t="n"/>
      <c r="F527" s="871" t="n"/>
      <c r="G527" s="871" t="n"/>
      <c r="H527" s="871" t="n"/>
      <c r="I527" s="871" t="n"/>
      <c r="J527" s="871" t="n"/>
      <c r="K527" s="871" t="n"/>
      <c r="L527" s="871" t="n"/>
      <c r="M527" s="871" t="n"/>
      <c r="N527" s="871" t="n"/>
      <c r="O527" s="871" t="n"/>
      <c r="P527" s="871" t="n"/>
      <c r="Q527" s="871" t="n"/>
      <c r="R527" s="871" t="n"/>
      <c r="S527" s="871" t="n"/>
      <c r="T527" s="871" t="n"/>
      <c r="U527" s="871" t="n"/>
      <c r="V527" s="871" t="n"/>
      <c r="W527" s="871" t="n"/>
      <c r="X527" s="871" t="n"/>
      <c r="Y527" s="871" t="n"/>
      <c r="Z527" s="871" t="n"/>
      <c r="AA527" s="871" t="n"/>
    </row>
    <row r="528">
      <c r="A528" s="871" t="n"/>
      <c r="B528" s="871" t="n"/>
      <c r="C528" s="871" t="n"/>
      <c r="D528" s="871" t="n"/>
      <c r="E528" s="871" t="n"/>
      <c r="F528" s="871" t="n"/>
      <c r="G528" s="871" t="n"/>
      <c r="H528" s="871" t="n"/>
      <c r="I528" s="871" t="n"/>
      <c r="J528" s="871" t="n"/>
      <c r="K528" s="871" t="n"/>
      <c r="L528" s="871" t="n"/>
      <c r="M528" s="871" t="n"/>
      <c r="N528" s="871" t="n"/>
      <c r="O528" s="871" t="n"/>
      <c r="P528" s="871" t="n"/>
      <c r="Q528" s="871" t="n"/>
      <c r="R528" s="871" t="n"/>
      <c r="S528" s="871" t="n"/>
      <c r="T528" s="871" t="n"/>
      <c r="U528" s="871" t="n"/>
      <c r="V528" s="871" t="n"/>
      <c r="W528" s="871" t="n"/>
      <c r="X528" s="871" t="n"/>
      <c r="Y528" s="871" t="n"/>
      <c r="Z528" s="871" t="n"/>
      <c r="AA528" s="871" t="n"/>
    </row>
    <row r="529">
      <c r="A529" s="871" t="n"/>
      <c r="B529" s="871" t="n"/>
      <c r="C529" s="871" t="n"/>
      <c r="D529" s="871" t="n"/>
      <c r="E529" s="871" t="n"/>
      <c r="F529" s="871" t="n"/>
      <c r="G529" s="871" t="n"/>
      <c r="H529" s="871" t="n"/>
      <c r="I529" s="871" t="n"/>
      <c r="J529" s="871" t="n"/>
      <c r="K529" s="871" t="n"/>
      <c r="L529" s="871" t="n"/>
      <c r="M529" s="871" t="n"/>
      <c r="N529" s="871" t="n"/>
      <c r="O529" s="871" t="n"/>
      <c r="P529" s="871" t="n"/>
      <c r="Q529" s="871" t="n"/>
      <c r="R529" s="871" t="n"/>
      <c r="S529" s="871" t="n"/>
      <c r="T529" s="871" t="n"/>
      <c r="U529" s="871" t="n"/>
      <c r="V529" s="871" t="n"/>
      <c r="W529" s="871" t="n"/>
      <c r="X529" s="871" t="n"/>
      <c r="Y529" s="871" t="n"/>
      <c r="Z529" s="871" t="n"/>
      <c r="AA529" s="871" t="n"/>
    </row>
    <row r="530">
      <c r="A530" s="871" t="n"/>
      <c r="B530" s="871" t="n"/>
      <c r="C530" s="871" t="n"/>
      <c r="D530" s="871" t="n"/>
      <c r="E530" s="871" t="n"/>
      <c r="F530" s="871" t="n"/>
      <c r="G530" s="871" t="n"/>
      <c r="H530" s="871" t="n"/>
      <c r="I530" s="871" t="n"/>
      <c r="J530" s="871" t="n"/>
      <c r="K530" s="871" t="n"/>
      <c r="L530" s="871" t="n"/>
      <c r="M530" s="871" t="n"/>
      <c r="N530" s="871" t="n"/>
      <c r="O530" s="871" t="n"/>
      <c r="P530" s="871" t="n"/>
      <c r="Q530" s="871" t="n"/>
      <c r="R530" s="871" t="n"/>
      <c r="S530" s="871" t="n"/>
      <c r="T530" s="871" t="n"/>
      <c r="U530" s="871" t="n"/>
      <c r="V530" s="871" t="n"/>
      <c r="W530" s="871" t="n"/>
      <c r="X530" s="871" t="n"/>
      <c r="Y530" s="871" t="n"/>
      <c r="Z530" s="871" t="n"/>
      <c r="AA530" s="871" t="n"/>
    </row>
    <row r="531">
      <c r="A531" s="871" t="n"/>
      <c r="B531" s="871" t="n"/>
      <c r="C531" s="871" t="n"/>
      <c r="D531" s="871" t="n"/>
      <c r="E531" s="871" t="n"/>
      <c r="F531" s="871" t="n"/>
      <c r="G531" s="871" t="n"/>
      <c r="H531" s="871" t="n"/>
      <c r="I531" s="871" t="n"/>
      <c r="J531" s="871" t="n"/>
      <c r="K531" s="871" t="n"/>
      <c r="L531" s="871" t="n"/>
      <c r="M531" s="871" t="n"/>
      <c r="N531" s="871" t="n"/>
      <c r="O531" s="871" t="n"/>
      <c r="P531" s="871" t="n"/>
      <c r="Q531" s="871" t="n"/>
      <c r="R531" s="871" t="n"/>
      <c r="S531" s="871" t="n"/>
      <c r="T531" s="871" t="n"/>
      <c r="U531" s="871" t="n"/>
      <c r="V531" s="871" t="n"/>
      <c r="W531" s="871" t="n"/>
      <c r="X531" s="871" t="n"/>
      <c r="Y531" s="871" t="n"/>
      <c r="Z531" s="871" t="n"/>
      <c r="AA531" s="871" t="n"/>
    </row>
    <row r="532">
      <c r="A532" s="871" t="n"/>
      <c r="B532" s="871" t="n"/>
      <c r="C532" s="871" t="n"/>
      <c r="D532" s="871" t="n"/>
      <c r="E532" s="871" t="n"/>
      <c r="F532" s="871" t="n"/>
      <c r="G532" s="871" t="n"/>
      <c r="H532" s="871" t="n"/>
      <c r="I532" s="871" t="n"/>
      <c r="J532" s="871" t="n"/>
      <c r="K532" s="871" t="n"/>
      <c r="L532" s="871" t="n"/>
      <c r="M532" s="871" t="n"/>
      <c r="N532" s="871" t="n"/>
      <c r="O532" s="871" t="n"/>
      <c r="P532" s="871" t="n"/>
      <c r="Q532" s="871" t="n"/>
      <c r="R532" s="871" t="n"/>
      <c r="S532" s="871" t="n"/>
      <c r="T532" s="871" t="n"/>
      <c r="U532" s="871" t="n"/>
      <c r="V532" s="871" t="n"/>
      <c r="W532" s="871" t="n"/>
      <c r="X532" s="871" t="n"/>
      <c r="Y532" s="871" t="n"/>
      <c r="Z532" s="871" t="n"/>
      <c r="AA532" s="871" t="n"/>
    </row>
    <row r="533">
      <c r="A533" s="871" t="n"/>
      <c r="B533" s="871" t="n"/>
      <c r="C533" s="871" t="n"/>
      <c r="D533" s="871" t="n"/>
      <c r="E533" s="871" t="n"/>
      <c r="F533" s="871" t="n"/>
      <c r="G533" s="871" t="n"/>
      <c r="H533" s="871" t="n"/>
      <c r="I533" s="871" t="n"/>
      <c r="J533" s="871" t="n"/>
      <c r="K533" s="871" t="n"/>
      <c r="L533" s="871" t="n"/>
      <c r="M533" s="871" t="n"/>
      <c r="N533" s="871" t="n"/>
      <c r="O533" s="871" t="n"/>
      <c r="P533" s="871" t="n"/>
      <c r="Q533" s="871" t="n"/>
      <c r="R533" s="871" t="n"/>
      <c r="S533" s="871" t="n"/>
      <c r="T533" s="871" t="n"/>
      <c r="U533" s="871" t="n"/>
      <c r="V533" s="871" t="n"/>
      <c r="W533" s="871" t="n"/>
      <c r="X533" s="871" t="n"/>
      <c r="Y533" s="871" t="n"/>
      <c r="Z533" s="871" t="n"/>
      <c r="AA533" s="871" t="n"/>
    </row>
    <row r="534">
      <c r="A534" s="871" t="n"/>
      <c r="B534" s="871" t="n"/>
      <c r="C534" s="871" t="n"/>
      <c r="D534" s="871" t="n"/>
      <c r="E534" s="871" t="n"/>
      <c r="F534" s="871" t="n"/>
      <c r="G534" s="871" t="n"/>
      <c r="H534" s="871" t="n"/>
      <c r="I534" s="871" t="n"/>
      <c r="J534" s="871" t="n"/>
      <c r="K534" s="871" t="n"/>
      <c r="L534" s="871" t="n"/>
      <c r="M534" s="871" t="n"/>
      <c r="N534" s="871" t="n"/>
      <c r="O534" s="871" t="n"/>
      <c r="P534" s="871" t="n"/>
      <c r="Q534" s="871" t="n"/>
      <c r="R534" s="871" t="n"/>
      <c r="S534" s="871" t="n"/>
      <c r="T534" s="871" t="n"/>
      <c r="U534" s="871" t="n"/>
      <c r="V534" s="871" t="n"/>
      <c r="W534" s="871" t="n"/>
      <c r="X534" s="871" t="n"/>
      <c r="Y534" s="871" t="n"/>
      <c r="Z534" s="871" t="n"/>
      <c r="AA534" s="871" t="n"/>
    </row>
    <row r="535">
      <c r="A535" s="871" t="n"/>
      <c r="B535" s="871" t="n"/>
      <c r="C535" s="871" t="n"/>
      <c r="D535" s="871" t="n"/>
      <c r="E535" s="871" t="n"/>
      <c r="F535" s="871" t="n"/>
      <c r="G535" s="871" t="n"/>
      <c r="H535" s="871" t="n"/>
      <c r="I535" s="871" t="n"/>
      <c r="J535" s="871" t="n"/>
      <c r="K535" s="871" t="n"/>
      <c r="L535" s="871" t="n"/>
      <c r="M535" s="871" t="n"/>
      <c r="N535" s="871" t="n"/>
      <c r="O535" s="871" t="n"/>
      <c r="P535" s="871" t="n"/>
      <c r="Q535" s="871" t="n"/>
      <c r="R535" s="871" t="n"/>
      <c r="S535" s="871" t="n"/>
      <c r="T535" s="871" t="n"/>
      <c r="U535" s="871" t="n"/>
      <c r="V535" s="871" t="n"/>
      <c r="W535" s="871" t="n"/>
      <c r="X535" s="871" t="n"/>
      <c r="Y535" s="871" t="n"/>
      <c r="Z535" s="871" t="n"/>
      <c r="AA535" s="871" t="n"/>
    </row>
    <row r="536">
      <c r="A536" s="871" t="n"/>
      <c r="B536" s="871" t="n"/>
      <c r="C536" s="871" t="n"/>
      <c r="D536" s="871" t="n"/>
      <c r="E536" s="871" t="n"/>
      <c r="F536" s="871" t="n"/>
      <c r="G536" s="871" t="n"/>
      <c r="H536" s="871" t="n"/>
      <c r="I536" s="871" t="n"/>
      <c r="J536" s="871" t="n"/>
      <c r="K536" s="871" t="n"/>
      <c r="L536" s="871" t="n"/>
      <c r="M536" s="871" t="n"/>
      <c r="N536" s="871" t="n"/>
      <c r="O536" s="871" t="n"/>
      <c r="P536" s="871" t="n"/>
      <c r="Q536" s="871" t="n"/>
      <c r="R536" s="871" t="n"/>
      <c r="S536" s="871" t="n"/>
      <c r="T536" s="871" t="n"/>
      <c r="U536" s="871" t="n"/>
      <c r="V536" s="871" t="n"/>
      <c r="W536" s="871" t="n"/>
      <c r="X536" s="871" t="n"/>
      <c r="Y536" s="871" t="n"/>
      <c r="Z536" s="871" t="n"/>
      <c r="AA536" s="871" t="n"/>
    </row>
    <row r="537">
      <c r="A537" s="871" t="n"/>
      <c r="B537" s="871" t="n"/>
      <c r="C537" s="871" t="n"/>
      <c r="D537" s="871" t="n"/>
      <c r="E537" s="871" t="n"/>
      <c r="F537" s="871" t="n"/>
      <c r="G537" s="871" t="n"/>
      <c r="H537" s="871" t="n"/>
      <c r="I537" s="871" t="n"/>
      <c r="J537" s="871" t="n"/>
      <c r="K537" s="871" t="n"/>
      <c r="L537" s="871" t="n"/>
      <c r="M537" s="871" t="n"/>
      <c r="N537" s="871" t="n"/>
      <c r="O537" s="871" t="n"/>
      <c r="P537" s="871" t="n"/>
      <c r="Q537" s="871" t="n"/>
      <c r="R537" s="871" t="n"/>
      <c r="S537" s="871" t="n"/>
      <c r="T537" s="871" t="n"/>
      <c r="U537" s="871" t="n"/>
      <c r="V537" s="871" t="n"/>
      <c r="W537" s="871" t="n"/>
      <c r="X537" s="871" t="n"/>
      <c r="Y537" s="871" t="n"/>
      <c r="Z537" s="871" t="n"/>
      <c r="AA537" s="871" t="n"/>
    </row>
    <row r="538">
      <c r="A538" s="871" t="n"/>
      <c r="B538" s="871" t="n"/>
      <c r="C538" s="871" t="n"/>
      <c r="D538" s="871" t="n"/>
      <c r="E538" s="871" t="n"/>
      <c r="F538" s="871" t="n"/>
      <c r="G538" s="871" t="n"/>
      <c r="H538" s="871" t="n"/>
      <c r="I538" s="871" t="n"/>
      <c r="J538" s="871" t="n"/>
      <c r="K538" s="871" t="n"/>
      <c r="L538" s="871" t="n"/>
      <c r="M538" s="871" t="n"/>
      <c r="N538" s="871" t="n"/>
      <c r="O538" s="871" t="n"/>
      <c r="P538" s="871" t="n"/>
      <c r="Q538" s="871" t="n"/>
      <c r="R538" s="871" t="n"/>
      <c r="S538" s="871" t="n"/>
      <c r="T538" s="871" t="n"/>
      <c r="U538" s="871" t="n"/>
      <c r="V538" s="871" t="n"/>
      <c r="W538" s="871" t="n"/>
      <c r="X538" s="871" t="n"/>
      <c r="Y538" s="871" t="n"/>
      <c r="Z538" s="871" t="n"/>
      <c r="AA538" s="871" t="n"/>
    </row>
    <row r="539">
      <c r="A539" s="871" t="n"/>
      <c r="B539" s="871" t="n"/>
      <c r="C539" s="871" t="n"/>
      <c r="D539" s="871" t="n"/>
      <c r="E539" s="871" t="n"/>
      <c r="F539" s="871" t="n"/>
      <c r="G539" s="871" t="n"/>
      <c r="H539" s="871" t="n"/>
      <c r="I539" s="871" t="n"/>
      <c r="J539" s="871" t="n"/>
      <c r="K539" s="871" t="n"/>
      <c r="L539" s="871" t="n"/>
      <c r="M539" s="871" t="n"/>
      <c r="N539" s="871" t="n"/>
      <c r="O539" s="871" t="n"/>
      <c r="P539" s="871" t="n"/>
      <c r="Q539" s="871" t="n"/>
      <c r="R539" s="871" t="n"/>
      <c r="S539" s="871" t="n"/>
      <c r="T539" s="871" t="n"/>
      <c r="U539" s="871" t="n"/>
      <c r="V539" s="871" t="n"/>
      <c r="W539" s="871" t="n"/>
      <c r="X539" s="871" t="n"/>
      <c r="Y539" s="871" t="n"/>
      <c r="Z539" s="871" t="n"/>
      <c r="AA539" s="871" t="n"/>
    </row>
    <row r="540">
      <c r="A540" s="871" t="n"/>
      <c r="B540" s="871" t="n"/>
      <c r="C540" s="871" t="n"/>
      <c r="D540" s="871" t="n"/>
      <c r="E540" s="871" t="n"/>
      <c r="F540" s="871" t="n"/>
      <c r="G540" s="871" t="n"/>
      <c r="H540" s="871" t="n"/>
      <c r="I540" s="871" t="n"/>
      <c r="J540" s="871" t="n"/>
      <c r="K540" s="871" t="n"/>
      <c r="L540" s="871" t="n"/>
      <c r="M540" s="871" t="n"/>
      <c r="N540" s="871" t="n"/>
      <c r="O540" s="871" t="n"/>
      <c r="P540" s="871" t="n"/>
      <c r="Q540" s="871" t="n"/>
      <c r="R540" s="871" t="n"/>
      <c r="S540" s="871" t="n"/>
      <c r="T540" s="871" t="n"/>
      <c r="U540" s="871" t="n"/>
      <c r="V540" s="871" t="n"/>
      <c r="W540" s="871" t="n"/>
      <c r="X540" s="871" t="n"/>
      <c r="Y540" s="871" t="n"/>
      <c r="Z540" s="871" t="n"/>
      <c r="AA540" s="871" t="n"/>
    </row>
    <row r="541">
      <c r="A541" s="871" t="n"/>
      <c r="B541" s="871" t="n"/>
      <c r="C541" s="871" t="n"/>
      <c r="D541" s="871" t="n"/>
      <c r="E541" s="871" t="n"/>
      <c r="F541" s="871" t="n"/>
      <c r="G541" s="871" t="n"/>
      <c r="H541" s="871" t="n"/>
      <c r="I541" s="871" t="n"/>
      <c r="J541" s="871" t="n"/>
      <c r="K541" s="871" t="n"/>
      <c r="L541" s="871" t="n"/>
      <c r="M541" s="871" t="n"/>
      <c r="N541" s="871" t="n"/>
      <c r="O541" s="871" t="n"/>
      <c r="P541" s="871" t="n"/>
      <c r="Q541" s="871" t="n"/>
      <c r="R541" s="871" t="n"/>
      <c r="S541" s="871" t="n"/>
      <c r="T541" s="871" t="n"/>
      <c r="U541" s="871" t="n"/>
      <c r="V541" s="871" t="n"/>
      <c r="W541" s="871" t="n"/>
      <c r="X541" s="871" t="n"/>
      <c r="Y541" s="871" t="n"/>
      <c r="Z541" s="871" t="n"/>
      <c r="AA541" s="871" t="n"/>
    </row>
    <row r="542">
      <c r="A542" s="871" t="n"/>
      <c r="B542" s="871" t="n"/>
      <c r="C542" s="871" t="n"/>
      <c r="D542" s="871" t="n"/>
      <c r="E542" s="871" t="n"/>
      <c r="F542" s="871" t="n"/>
      <c r="G542" s="871" t="n"/>
      <c r="H542" s="871" t="n"/>
      <c r="I542" s="871" t="n"/>
      <c r="J542" s="871" t="n"/>
      <c r="K542" s="871" t="n"/>
      <c r="L542" s="871" t="n"/>
      <c r="M542" s="871" t="n"/>
      <c r="N542" s="871" t="n"/>
      <c r="O542" s="871" t="n"/>
      <c r="P542" s="871" t="n"/>
      <c r="Q542" s="871" t="n"/>
      <c r="R542" s="871" t="n"/>
      <c r="S542" s="871" t="n"/>
      <c r="T542" s="871" t="n"/>
      <c r="U542" s="871" t="n"/>
      <c r="V542" s="871" t="n"/>
      <c r="W542" s="871" t="n"/>
      <c r="X542" s="871" t="n"/>
      <c r="Y542" s="871" t="n"/>
      <c r="Z542" s="871" t="n"/>
      <c r="AA542" s="871" t="n"/>
    </row>
    <row r="543">
      <c r="A543" s="871" t="n"/>
      <c r="B543" s="871" t="n"/>
      <c r="C543" s="871" t="n"/>
      <c r="D543" s="871" t="n"/>
      <c r="E543" s="871" t="n"/>
      <c r="F543" s="871" t="n"/>
      <c r="G543" s="871" t="n"/>
      <c r="H543" s="871" t="n"/>
      <c r="I543" s="871" t="n"/>
      <c r="J543" s="871" t="n"/>
      <c r="K543" s="871" t="n"/>
      <c r="L543" s="871" t="n"/>
      <c r="M543" s="871" t="n"/>
      <c r="N543" s="871" t="n"/>
      <c r="O543" s="871" t="n"/>
      <c r="P543" s="871" t="n"/>
      <c r="Q543" s="871" t="n"/>
      <c r="R543" s="871" t="n"/>
      <c r="S543" s="871" t="n"/>
      <c r="T543" s="871" t="n"/>
      <c r="U543" s="871" t="n"/>
      <c r="V543" s="871" t="n"/>
      <c r="W543" s="871" t="n"/>
      <c r="X543" s="871" t="n"/>
      <c r="Y543" s="871" t="n"/>
      <c r="Z543" s="871" t="n"/>
      <c r="AA543" s="871" t="n"/>
    </row>
    <row r="544">
      <c r="A544" s="871" t="n"/>
      <c r="B544" s="871" t="n"/>
      <c r="C544" s="871" t="n"/>
      <c r="D544" s="871" t="n"/>
      <c r="E544" s="871" t="n"/>
      <c r="F544" s="871" t="n"/>
      <c r="G544" s="871" t="n"/>
      <c r="H544" s="871" t="n"/>
      <c r="I544" s="871" t="n"/>
      <c r="J544" s="871" t="n"/>
      <c r="K544" s="871" t="n"/>
      <c r="L544" s="871" t="n"/>
      <c r="M544" s="871" t="n"/>
      <c r="N544" s="871" t="n"/>
      <c r="O544" s="871" t="n"/>
      <c r="P544" s="871" t="n"/>
      <c r="Q544" s="871" t="n"/>
      <c r="R544" s="871" t="n"/>
      <c r="S544" s="871" t="n"/>
      <c r="T544" s="871" t="n"/>
      <c r="U544" s="871" t="n"/>
      <c r="V544" s="871" t="n"/>
      <c r="W544" s="871" t="n"/>
      <c r="X544" s="871" t="n"/>
      <c r="Y544" s="871" t="n"/>
      <c r="Z544" s="871" t="n"/>
      <c r="AA544" s="871" t="n"/>
    </row>
    <row r="545">
      <c r="A545" s="871" t="n"/>
      <c r="B545" s="871" t="n"/>
      <c r="C545" s="871" t="n"/>
      <c r="D545" s="871" t="n"/>
      <c r="E545" s="871" t="n"/>
      <c r="F545" s="871" t="n"/>
      <c r="G545" s="871" t="n"/>
      <c r="H545" s="871" t="n"/>
      <c r="I545" s="871" t="n"/>
      <c r="J545" s="871" t="n"/>
      <c r="K545" s="871" t="n"/>
      <c r="L545" s="871" t="n"/>
      <c r="M545" s="871" t="n"/>
      <c r="N545" s="871" t="n"/>
      <c r="O545" s="871" t="n"/>
      <c r="P545" s="871" t="n"/>
      <c r="Q545" s="871" t="n"/>
      <c r="R545" s="871" t="n"/>
      <c r="S545" s="871" t="n"/>
      <c r="T545" s="871" t="n"/>
      <c r="U545" s="871" t="n"/>
      <c r="V545" s="871" t="n"/>
      <c r="W545" s="871" t="n"/>
      <c r="X545" s="871" t="n"/>
      <c r="Y545" s="871" t="n"/>
      <c r="Z545" s="871" t="n"/>
      <c r="AA545" s="871" t="n"/>
    </row>
    <row r="546">
      <c r="A546" s="871" t="n"/>
      <c r="B546" s="871" t="n"/>
      <c r="C546" s="871" t="n"/>
      <c r="D546" s="871" t="n"/>
      <c r="E546" s="871" t="n"/>
      <c r="F546" s="871" t="n"/>
      <c r="G546" s="871" t="n"/>
      <c r="H546" s="871" t="n"/>
      <c r="I546" s="871" t="n"/>
      <c r="J546" s="871" t="n"/>
      <c r="K546" s="871" t="n"/>
      <c r="L546" s="871" t="n"/>
      <c r="M546" s="871" t="n"/>
      <c r="N546" s="871" t="n"/>
      <c r="O546" s="871" t="n"/>
      <c r="P546" s="871" t="n"/>
      <c r="Q546" s="871" t="n"/>
      <c r="R546" s="871" t="n"/>
      <c r="S546" s="871" t="n"/>
      <c r="T546" s="871" t="n"/>
      <c r="U546" s="871" t="n"/>
      <c r="V546" s="871" t="n"/>
      <c r="W546" s="871" t="n"/>
      <c r="X546" s="871" t="n"/>
      <c r="Y546" s="871" t="n"/>
      <c r="Z546" s="871" t="n"/>
      <c r="AA546" s="871" t="n"/>
    </row>
    <row r="547">
      <c r="A547" s="871" t="n"/>
      <c r="B547" s="871" t="n"/>
      <c r="C547" s="871" t="n"/>
      <c r="D547" s="871" t="n"/>
      <c r="E547" s="871" t="n"/>
      <c r="F547" s="871" t="n"/>
      <c r="G547" s="871" t="n"/>
      <c r="H547" s="871" t="n"/>
      <c r="I547" s="871" t="n"/>
      <c r="J547" s="871" t="n"/>
      <c r="K547" s="871" t="n"/>
      <c r="L547" s="871" t="n"/>
      <c r="M547" s="871" t="n"/>
      <c r="N547" s="871" t="n"/>
      <c r="O547" s="871" t="n"/>
      <c r="P547" s="871" t="n"/>
      <c r="Q547" s="871" t="n"/>
      <c r="R547" s="871" t="n"/>
      <c r="S547" s="871" t="n"/>
      <c r="T547" s="871" t="n"/>
      <c r="U547" s="871" t="n"/>
      <c r="V547" s="871" t="n"/>
      <c r="W547" s="871" t="n"/>
      <c r="X547" s="871" t="n"/>
      <c r="Y547" s="871" t="n"/>
      <c r="Z547" s="871" t="n"/>
      <c r="AA547" s="871" t="n"/>
    </row>
    <row r="548">
      <c r="A548" s="871" t="n"/>
      <c r="B548" s="871" t="n"/>
      <c r="C548" s="871" t="n"/>
      <c r="D548" s="871" t="n"/>
      <c r="E548" s="871" t="n"/>
      <c r="F548" s="871" t="n"/>
      <c r="G548" s="871" t="n"/>
      <c r="H548" s="871" t="n"/>
      <c r="I548" s="871" t="n"/>
      <c r="J548" s="871" t="n"/>
      <c r="K548" s="871" t="n"/>
      <c r="L548" s="871" t="n"/>
      <c r="M548" s="871" t="n"/>
      <c r="N548" s="871" t="n"/>
      <c r="O548" s="871" t="n"/>
      <c r="P548" s="871" t="n"/>
      <c r="Q548" s="871" t="n"/>
      <c r="R548" s="871" t="n"/>
      <c r="S548" s="871" t="n"/>
      <c r="T548" s="871" t="n"/>
      <c r="U548" s="871" t="n"/>
      <c r="V548" s="871" t="n"/>
      <c r="W548" s="871" t="n"/>
      <c r="X548" s="871" t="n"/>
      <c r="Y548" s="871" t="n"/>
      <c r="Z548" s="871" t="n"/>
      <c r="AA548" s="871" t="n"/>
    </row>
    <row r="549">
      <c r="A549" s="871" t="n"/>
      <c r="B549" s="871" t="n"/>
      <c r="C549" s="871" t="n"/>
      <c r="D549" s="871" t="n"/>
      <c r="E549" s="871" t="n"/>
      <c r="F549" s="871" t="n"/>
      <c r="G549" s="871" t="n"/>
      <c r="H549" s="871" t="n"/>
      <c r="I549" s="871" t="n"/>
      <c r="J549" s="871" t="n"/>
      <c r="K549" s="871" t="n"/>
      <c r="L549" s="871" t="n"/>
      <c r="M549" s="871" t="n"/>
      <c r="N549" s="871" t="n"/>
      <c r="O549" s="871" t="n"/>
      <c r="P549" s="871" t="n"/>
      <c r="Q549" s="871" t="n"/>
      <c r="R549" s="871" t="n"/>
      <c r="S549" s="871" t="n"/>
      <c r="T549" s="871" t="n"/>
      <c r="U549" s="871" t="n"/>
      <c r="V549" s="871" t="n"/>
      <c r="W549" s="871" t="n"/>
      <c r="X549" s="871" t="n"/>
      <c r="Y549" s="871" t="n"/>
      <c r="Z549" s="871" t="n"/>
      <c r="AA549" s="871" t="n"/>
    </row>
    <row r="550">
      <c r="A550" s="871" t="n"/>
      <c r="B550" s="871" t="n"/>
      <c r="C550" s="871" t="n"/>
      <c r="D550" s="871" t="n"/>
      <c r="E550" s="871" t="n"/>
      <c r="F550" s="871" t="n"/>
      <c r="G550" s="871" t="n"/>
      <c r="H550" s="871" t="n"/>
      <c r="I550" s="871" t="n"/>
      <c r="J550" s="871" t="n"/>
      <c r="K550" s="871" t="n"/>
      <c r="L550" s="871" t="n"/>
      <c r="M550" s="871" t="n"/>
      <c r="N550" s="871" t="n"/>
      <c r="O550" s="871" t="n"/>
      <c r="P550" s="871" t="n"/>
      <c r="Q550" s="871" t="n"/>
      <c r="R550" s="871" t="n"/>
      <c r="S550" s="871" t="n"/>
      <c r="T550" s="871" t="n"/>
      <c r="U550" s="871" t="n"/>
      <c r="V550" s="871" t="n"/>
      <c r="W550" s="871" t="n"/>
      <c r="X550" s="871" t="n"/>
      <c r="Y550" s="871" t="n"/>
      <c r="Z550" s="871" t="n"/>
      <c r="AA550" s="871" t="n"/>
    </row>
    <row r="551">
      <c r="A551" s="871" t="n"/>
      <c r="B551" s="871" t="n"/>
      <c r="C551" s="871" t="n"/>
      <c r="D551" s="871" t="n"/>
      <c r="E551" s="871" t="n"/>
      <c r="F551" s="871" t="n"/>
      <c r="G551" s="871" t="n"/>
      <c r="H551" s="871" t="n"/>
      <c r="I551" s="871" t="n"/>
      <c r="J551" s="871" t="n"/>
      <c r="K551" s="871" t="n"/>
      <c r="L551" s="871" t="n"/>
      <c r="M551" s="871" t="n"/>
      <c r="N551" s="871" t="n"/>
      <c r="O551" s="871" t="n"/>
      <c r="P551" s="871" t="n"/>
      <c r="Q551" s="871" t="n"/>
      <c r="R551" s="871" t="n"/>
      <c r="S551" s="871" t="n"/>
      <c r="T551" s="871" t="n"/>
      <c r="U551" s="871" t="n"/>
      <c r="V551" s="871" t="n"/>
      <c r="W551" s="871" t="n"/>
      <c r="X551" s="871" t="n"/>
      <c r="Y551" s="871" t="n"/>
      <c r="Z551" s="871" t="n"/>
      <c r="AA551" s="871" t="n"/>
    </row>
    <row r="552">
      <c r="A552" s="871" t="n"/>
      <c r="B552" s="871" t="n"/>
      <c r="C552" s="871" t="n"/>
      <c r="D552" s="871" t="n"/>
      <c r="E552" s="871" t="n"/>
      <c r="F552" s="871" t="n"/>
      <c r="G552" s="871" t="n"/>
      <c r="H552" s="871" t="n"/>
      <c r="I552" s="871" t="n"/>
      <c r="J552" s="871" t="n"/>
      <c r="K552" s="871" t="n"/>
      <c r="L552" s="871" t="n"/>
      <c r="M552" s="871" t="n"/>
      <c r="N552" s="871" t="n"/>
      <c r="O552" s="871" t="n"/>
      <c r="P552" s="871" t="n"/>
      <c r="Q552" s="871" t="n"/>
      <c r="R552" s="871" t="n"/>
      <c r="S552" s="871" t="n"/>
      <c r="T552" s="871" t="n"/>
      <c r="U552" s="871" t="n"/>
      <c r="V552" s="871" t="n"/>
      <c r="W552" s="871" t="n"/>
      <c r="X552" s="871" t="n"/>
      <c r="Y552" s="871" t="n"/>
      <c r="Z552" s="871" t="n"/>
      <c r="AA552" s="871" t="n"/>
    </row>
    <row r="553">
      <c r="A553" s="871" t="n"/>
      <c r="B553" s="871" t="n"/>
      <c r="C553" s="871" t="n"/>
      <c r="D553" s="871" t="n"/>
      <c r="E553" s="871" t="n"/>
      <c r="F553" s="871" t="n"/>
      <c r="G553" s="871" t="n"/>
      <c r="H553" s="871" t="n"/>
      <c r="I553" s="871" t="n"/>
      <c r="J553" s="871" t="n"/>
      <c r="K553" s="871" t="n"/>
      <c r="L553" s="871" t="n"/>
      <c r="M553" s="871" t="n"/>
      <c r="N553" s="871" t="n"/>
      <c r="O553" s="871" t="n"/>
      <c r="P553" s="871" t="n"/>
      <c r="Q553" s="871" t="n"/>
      <c r="R553" s="871" t="n"/>
      <c r="S553" s="871" t="n"/>
      <c r="T553" s="871" t="n"/>
      <c r="U553" s="871" t="n"/>
      <c r="V553" s="871" t="n"/>
      <c r="W553" s="871" t="n"/>
      <c r="X553" s="871" t="n"/>
      <c r="Y553" s="871" t="n"/>
      <c r="Z553" s="871" t="n"/>
      <c r="AA553" s="871" t="n"/>
    </row>
    <row r="554">
      <c r="A554" s="871" t="n"/>
      <c r="B554" s="871" t="n"/>
      <c r="C554" s="871" t="n"/>
      <c r="D554" s="871" t="n"/>
      <c r="E554" s="871" t="n"/>
      <c r="F554" s="871" t="n"/>
      <c r="G554" s="871" t="n"/>
      <c r="H554" s="871" t="n"/>
      <c r="I554" s="871" t="n"/>
      <c r="J554" s="871" t="n"/>
      <c r="K554" s="871" t="n"/>
      <c r="L554" s="871" t="n"/>
      <c r="M554" s="871" t="n"/>
      <c r="N554" s="871" t="n"/>
      <c r="O554" s="871" t="n"/>
      <c r="P554" s="871" t="n"/>
      <c r="Q554" s="871" t="n"/>
      <c r="R554" s="871" t="n"/>
      <c r="S554" s="871" t="n"/>
      <c r="T554" s="871" t="n"/>
      <c r="U554" s="871" t="n"/>
      <c r="V554" s="871" t="n"/>
      <c r="W554" s="871" t="n"/>
      <c r="X554" s="871" t="n"/>
      <c r="Y554" s="871" t="n"/>
      <c r="Z554" s="871" t="n"/>
      <c r="AA554" s="871" t="n"/>
    </row>
    <row r="555">
      <c r="A555" s="871" t="n"/>
      <c r="B555" s="871" t="n"/>
      <c r="C555" s="871" t="n"/>
      <c r="D555" s="871" t="n"/>
      <c r="E555" s="871" t="n"/>
      <c r="F555" s="871" t="n"/>
      <c r="G555" s="871" t="n"/>
      <c r="H555" s="871" t="n"/>
      <c r="I555" s="871" t="n"/>
      <c r="J555" s="871" t="n"/>
      <c r="K555" s="871" t="n"/>
      <c r="L555" s="871" t="n"/>
      <c r="M555" s="871" t="n"/>
      <c r="N555" s="871" t="n"/>
      <c r="O555" s="871" t="n"/>
      <c r="P555" s="871" t="n"/>
      <c r="Q555" s="871" t="n"/>
      <c r="R555" s="871" t="n"/>
      <c r="S555" s="871" t="n"/>
      <c r="T555" s="871" t="n"/>
      <c r="U555" s="871" t="n"/>
      <c r="V555" s="871" t="n"/>
      <c r="W555" s="871" t="n"/>
      <c r="X555" s="871" t="n"/>
      <c r="Y555" s="871" t="n"/>
      <c r="Z555" s="871" t="n"/>
      <c r="AA555" s="871" t="n"/>
    </row>
    <row r="556">
      <c r="A556" s="871" t="n"/>
      <c r="B556" s="871" t="n"/>
      <c r="C556" s="871" t="n"/>
      <c r="D556" s="871" t="n"/>
      <c r="E556" s="871" t="n"/>
      <c r="F556" s="871" t="n"/>
      <c r="G556" s="871" t="n"/>
      <c r="H556" s="871" t="n"/>
      <c r="I556" s="871" t="n"/>
      <c r="J556" s="871" t="n"/>
      <c r="K556" s="871" t="n"/>
      <c r="L556" s="871" t="n"/>
      <c r="M556" s="871" t="n"/>
      <c r="N556" s="871" t="n"/>
      <c r="O556" s="871" t="n"/>
      <c r="P556" s="871" t="n"/>
      <c r="Q556" s="871" t="n"/>
      <c r="R556" s="871" t="n"/>
      <c r="S556" s="871" t="n"/>
      <c r="T556" s="871" t="n"/>
      <c r="U556" s="871" t="n"/>
      <c r="V556" s="871" t="n"/>
      <c r="W556" s="871" t="n"/>
      <c r="X556" s="871" t="n"/>
      <c r="Y556" s="871" t="n"/>
      <c r="Z556" s="871" t="n"/>
      <c r="AA556" s="871" t="n"/>
    </row>
    <row r="557">
      <c r="A557" s="871" t="n"/>
      <c r="B557" s="871" t="n"/>
      <c r="C557" s="871" t="n"/>
      <c r="D557" s="871" t="n"/>
      <c r="E557" s="871" t="n"/>
      <c r="F557" s="871" t="n"/>
      <c r="G557" s="871" t="n"/>
      <c r="H557" s="871" t="n"/>
      <c r="I557" s="871" t="n"/>
      <c r="J557" s="871" t="n"/>
      <c r="K557" s="871" t="n"/>
      <c r="L557" s="871" t="n"/>
      <c r="M557" s="871" t="n"/>
      <c r="N557" s="871" t="n"/>
      <c r="O557" s="871" t="n"/>
      <c r="P557" s="871" t="n"/>
      <c r="Q557" s="871" t="n"/>
      <c r="R557" s="871" t="n"/>
      <c r="S557" s="871" t="n"/>
      <c r="T557" s="871" t="n"/>
      <c r="U557" s="871" t="n"/>
      <c r="V557" s="871" t="n"/>
      <c r="W557" s="871" t="n"/>
      <c r="X557" s="871" t="n"/>
      <c r="Y557" s="871" t="n"/>
      <c r="Z557" s="871" t="n"/>
      <c r="AA557" s="871" t="n"/>
    </row>
    <row r="558">
      <c r="A558" s="871" t="n"/>
      <c r="B558" s="871" t="n"/>
      <c r="C558" s="871" t="n"/>
      <c r="D558" s="871" t="n"/>
      <c r="E558" s="871" t="n"/>
      <c r="F558" s="871" t="n"/>
      <c r="G558" s="871" t="n"/>
      <c r="H558" s="871" t="n"/>
      <c r="I558" s="871" t="n"/>
      <c r="J558" s="871" t="n"/>
      <c r="K558" s="871" t="n"/>
      <c r="L558" s="871" t="n"/>
      <c r="M558" s="871" t="n"/>
      <c r="N558" s="871" t="n"/>
      <c r="O558" s="871" t="n"/>
      <c r="P558" s="871" t="n"/>
      <c r="Q558" s="871" t="n"/>
      <c r="R558" s="871" t="n"/>
      <c r="S558" s="871" t="n"/>
      <c r="T558" s="871" t="n"/>
      <c r="U558" s="871" t="n"/>
      <c r="V558" s="871" t="n"/>
      <c r="W558" s="871" t="n"/>
      <c r="X558" s="871" t="n"/>
      <c r="Y558" s="871" t="n"/>
      <c r="Z558" s="871" t="n"/>
      <c r="AA558" s="871" t="n"/>
    </row>
    <row r="559">
      <c r="A559" s="871" t="n"/>
      <c r="B559" s="871" t="n"/>
      <c r="C559" s="871" t="n"/>
      <c r="D559" s="871" t="n"/>
      <c r="E559" s="871" t="n"/>
      <c r="F559" s="871" t="n"/>
      <c r="G559" s="871" t="n"/>
      <c r="H559" s="871" t="n"/>
      <c r="I559" s="871" t="n"/>
      <c r="J559" s="871" t="n"/>
      <c r="K559" s="871" t="n"/>
      <c r="L559" s="871" t="n"/>
      <c r="M559" s="871" t="n"/>
      <c r="N559" s="871" t="n"/>
      <c r="O559" s="871" t="n"/>
      <c r="P559" s="871" t="n"/>
      <c r="Q559" s="871" t="n"/>
      <c r="R559" s="871" t="n"/>
      <c r="S559" s="871" t="n"/>
      <c r="T559" s="871" t="n"/>
      <c r="U559" s="871" t="n"/>
      <c r="V559" s="871" t="n"/>
      <c r="W559" s="871" t="n"/>
      <c r="X559" s="871" t="n"/>
      <c r="Y559" s="871" t="n"/>
      <c r="Z559" s="871" t="n"/>
      <c r="AA559" s="871" t="n"/>
    </row>
    <row r="560">
      <c r="A560" s="871" t="n"/>
      <c r="B560" s="871" t="n"/>
      <c r="C560" s="871" t="n"/>
      <c r="D560" s="871" t="n"/>
      <c r="E560" s="871" t="n"/>
      <c r="F560" s="871" t="n"/>
      <c r="G560" s="871" t="n"/>
      <c r="H560" s="871" t="n"/>
      <c r="I560" s="871" t="n"/>
      <c r="J560" s="871" t="n"/>
      <c r="K560" s="871" t="n"/>
      <c r="L560" s="871" t="n"/>
      <c r="M560" s="871" t="n"/>
      <c r="N560" s="871" t="n"/>
      <c r="O560" s="871" t="n"/>
      <c r="P560" s="871" t="n"/>
      <c r="Q560" s="871" t="n"/>
      <c r="R560" s="871" t="n"/>
      <c r="S560" s="871" t="n"/>
      <c r="T560" s="871" t="n"/>
      <c r="U560" s="871" t="n"/>
      <c r="V560" s="871" t="n"/>
      <c r="W560" s="871" t="n"/>
      <c r="X560" s="871" t="n"/>
      <c r="Y560" s="871" t="n"/>
      <c r="Z560" s="871" t="n"/>
      <c r="AA560" s="871" t="n"/>
    </row>
    <row r="561">
      <c r="A561" s="871" t="n"/>
      <c r="B561" s="871" t="n"/>
      <c r="C561" s="871" t="n"/>
      <c r="D561" s="871" t="n"/>
      <c r="E561" s="871" t="n"/>
      <c r="F561" s="871" t="n"/>
      <c r="G561" s="871" t="n"/>
      <c r="H561" s="871" t="n"/>
      <c r="I561" s="871" t="n"/>
      <c r="J561" s="871" t="n"/>
      <c r="K561" s="871" t="n"/>
      <c r="L561" s="871" t="n"/>
      <c r="M561" s="871" t="n"/>
      <c r="N561" s="871" t="n"/>
      <c r="O561" s="871" t="n"/>
      <c r="P561" s="871" t="n"/>
      <c r="Q561" s="871" t="n"/>
      <c r="R561" s="871" t="n"/>
      <c r="S561" s="871" t="n"/>
      <c r="T561" s="871" t="n"/>
      <c r="U561" s="871" t="n"/>
      <c r="V561" s="871" t="n"/>
      <c r="W561" s="871" t="n"/>
      <c r="X561" s="871" t="n"/>
      <c r="Y561" s="871" t="n"/>
      <c r="Z561" s="871" t="n"/>
      <c r="AA561" s="871" t="n"/>
    </row>
    <row r="562">
      <c r="A562" s="871" t="n"/>
      <c r="B562" s="871" t="n"/>
      <c r="C562" s="871" t="n"/>
      <c r="D562" s="871" t="n"/>
      <c r="E562" s="871" t="n"/>
      <c r="F562" s="871" t="n"/>
      <c r="G562" s="871" t="n"/>
      <c r="H562" s="871" t="n"/>
      <c r="I562" s="871" t="n"/>
      <c r="J562" s="871" t="n"/>
      <c r="K562" s="871" t="n"/>
      <c r="L562" s="871" t="n"/>
      <c r="M562" s="871" t="n"/>
      <c r="N562" s="871" t="n"/>
      <c r="O562" s="871" t="n"/>
      <c r="P562" s="871" t="n"/>
      <c r="Q562" s="871" t="n"/>
      <c r="R562" s="871" t="n"/>
      <c r="S562" s="871" t="n"/>
      <c r="T562" s="871" t="n"/>
      <c r="U562" s="871" t="n"/>
      <c r="V562" s="871" t="n"/>
      <c r="W562" s="871" t="n"/>
      <c r="X562" s="871" t="n"/>
      <c r="Y562" s="871" t="n"/>
      <c r="Z562" s="871" t="n"/>
      <c r="AA562" s="871" t="n"/>
    </row>
    <row r="563">
      <c r="A563" s="871" t="n"/>
      <c r="B563" s="871" t="n"/>
      <c r="C563" s="871" t="n"/>
      <c r="D563" s="871" t="n"/>
      <c r="E563" s="871" t="n"/>
      <c r="F563" s="871" t="n"/>
      <c r="G563" s="871" t="n"/>
      <c r="H563" s="871" t="n"/>
      <c r="I563" s="871" t="n"/>
      <c r="J563" s="871" t="n"/>
      <c r="K563" s="871" t="n"/>
      <c r="L563" s="871" t="n"/>
      <c r="M563" s="871" t="n"/>
      <c r="N563" s="871" t="n"/>
      <c r="O563" s="871" t="n"/>
      <c r="P563" s="871" t="n"/>
      <c r="Q563" s="871" t="n"/>
      <c r="R563" s="871" t="n"/>
      <c r="S563" s="871" t="n"/>
      <c r="T563" s="871" t="n"/>
      <c r="U563" s="871" t="n"/>
      <c r="V563" s="871" t="n"/>
      <c r="W563" s="871" t="n"/>
      <c r="X563" s="871" t="n"/>
      <c r="Y563" s="871" t="n"/>
      <c r="Z563" s="871" t="n"/>
      <c r="AA563" s="871" t="n"/>
    </row>
    <row r="564">
      <c r="A564" s="871" t="n"/>
      <c r="B564" s="871" t="n"/>
      <c r="C564" s="871" t="n"/>
      <c r="D564" s="871" t="n"/>
      <c r="E564" s="871" t="n"/>
      <c r="F564" s="871" t="n"/>
      <c r="G564" s="871" t="n"/>
      <c r="H564" s="871" t="n"/>
      <c r="I564" s="871" t="n"/>
      <c r="J564" s="871" t="n"/>
      <c r="K564" s="871" t="n"/>
      <c r="L564" s="871" t="n"/>
      <c r="M564" s="871" t="n"/>
      <c r="N564" s="871" t="n"/>
      <c r="O564" s="871" t="n"/>
      <c r="P564" s="871" t="n"/>
      <c r="Q564" s="871" t="n"/>
      <c r="R564" s="871" t="n"/>
      <c r="S564" s="871" t="n"/>
      <c r="T564" s="871" t="n"/>
      <c r="U564" s="871" t="n"/>
      <c r="V564" s="871" t="n"/>
      <c r="W564" s="871" t="n"/>
      <c r="X564" s="871" t="n"/>
      <c r="Y564" s="871" t="n"/>
      <c r="Z564" s="871" t="n"/>
      <c r="AA564" s="871" t="n"/>
    </row>
    <row r="565">
      <c r="A565" s="871" t="n"/>
      <c r="B565" s="871" t="n"/>
      <c r="C565" s="871" t="n"/>
      <c r="D565" s="871" t="n"/>
      <c r="E565" s="871" t="n"/>
      <c r="F565" s="871" t="n"/>
      <c r="G565" s="871" t="n"/>
      <c r="H565" s="871" t="n"/>
      <c r="I565" s="871" t="n"/>
      <c r="J565" s="871" t="n"/>
      <c r="K565" s="871" t="n"/>
      <c r="L565" s="871" t="n"/>
      <c r="M565" s="871" t="n"/>
      <c r="N565" s="871" t="n"/>
      <c r="O565" s="871" t="n"/>
      <c r="P565" s="871" t="n"/>
      <c r="Q565" s="871" t="n"/>
      <c r="R565" s="871" t="n"/>
      <c r="S565" s="871" t="n"/>
      <c r="T565" s="871" t="n"/>
      <c r="U565" s="871" t="n"/>
      <c r="V565" s="871" t="n"/>
      <c r="W565" s="871" t="n"/>
      <c r="X565" s="871" t="n"/>
      <c r="Y565" s="871" t="n"/>
      <c r="Z565" s="871" t="n"/>
      <c r="AA565" s="871" t="n"/>
    </row>
    <row r="566">
      <c r="A566" s="871" t="n"/>
      <c r="B566" s="871" t="n"/>
      <c r="C566" s="871" t="n"/>
      <c r="D566" s="871" t="n"/>
      <c r="E566" s="871" t="n"/>
      <c r="F566" s="871" t="n"/>
      <c r="G566" s="871" t="n"/>
      <c r="H566" s="871" t="n"/>
      <c r="I566" s="871" t="n"/>
      <c r="J566" s="871" t="n"/>
      <c r="K566" s="871" t="n"/>
      <c r="L566" s="871" t="n"/>
      <c r="M566" s="871" t="n"/>
      <c r="N566" s="871" t="n"/>
      <c r="O566" s="871" t="n"/>
      <c r="P566" s="871" t="n"/>
      <c r="Q566" s="871" t="n"/>
      <c r="R566" s="871" t="n"/>
      <c r="S566" s="871" t="n"/>
      <c r="T566" s="871" t="n"/>
      <c r="U566" s="871" t="n"/>
      <c r="V566" s="871" t="n"/>
      <c r="W566" s="871" t="n"/>
      <c r="X566" s="871" t="n"/>
      <c r="Y566" s="871" t="n"/>
      <c r="Z566" s="871" t="n"/>
      <c r="AA566" s="871" t="n"/>
    </row>
    <row r="567">
      <c r="A567" s="871" t="n"/>
      <c r="B567" s="871" t="n"/>
      <c r="C567" s="871" t="n"/>
      <c r="D567" s="871" t="n"/>
      <c r="E567" s="871" t="n"/>
      <c r="F567" s="871" t="n"/>
      <c r="G567" s="871" t="n"/>
      <c r="H567" s="871" t="n"/>
      <c r="I567" s="871" t="n"/>
      <c r="J567" s="871" t="n"/>
      <c r="K567" s="871" t="n"/>
      <c r="L567" s="871" t="n"/>
      <c r="M567" s="871" t="n"/>
      <c r="N567" s="871" t="n"/>
      <c r="O567" s="871" t="n"/>
      <c r="P567" s="871" t="n"/>
      <c r="Q567" s="871" t="n"/>
      <c r="R567" s="871" t="n"/>
      <c r="S567" s="871" t="n"/>
      <c r="T567" s="871" t="n"/>
      <c r="U567" s="871" t="n"/>
      <c r="V567" s="871" t="n"/>
      <c r="W567" s="871" t="n"/>
      <c r="X567" s="871" t="n"/>
      <c r="Y567" s="871" t="n"/>
      <c r="Z567" s="871" t="n"/>
      <c r="AA567" s="871" t="n"/>
    </row>
    <row r="568">
      <c r="A568" s="871" t="n"/>
      <c r="B568" s="871" t="n"/>
      <c r="C568" s="871" t="n"/>
      <c r="D568" s="871" t="n"/>
      <c r="E568" s="871" t="n"/>
      <c r="F568" s="871" t="n"/>
      <c r="G568" s="871" t="n"/>
      <c r="H568" s="871" t="n"/>
      <c r="I568" s="871" t="n"/>
      <c r="J568" s="871" t="n"/>
      <c r="K568" s="871" t="n"/>
      <c r="L568" s="871" t="n"/>
      <c r="M568" s="871" t="n"/>
      <c r="N568" s="871" t="n"/>
      <c r="O568" s="871" t="n"/>
      <c r="P568" s="871" t="n"/>
      <c r="Q568" s="871" t="n"/>
      <c r="R568" s="871" t="n"/>
      <c r="S568" s="871" t="n"/>
      <c r="T568" s="871" t="n"/>
      <c r="U568" s="871" t="n"/>
      <c r="V568" s="871" t="n"/>
      <c r="W568" s="871" t="n"/>
      <c r="X568" s="871" t="n"/>
      <c r="Y568" s="871" t="n"/>
      <c r="Z568" s="871" t="n"/>
      <c r="AA568" s="871" t="n"/>
    </row>
    <row r="569">
      <c r="A569" s="871" t="n"/>
      <c r="B569" s="871" t="n"/>
      <c r="C569" s="871" t="n"/>
      <c r="D569" s="871" t="n"/>
      <c r="E569" s="871" t="n"/>
      <c r="F569" s="871" t="n"/>
      <c r="G569" s="871" t="n"/>
      <c r="H569" s="871" t="n"/>
      <c r="I569" s="871" t="n"/>
      <c r="J569" s="871" t="n"/>
      <c r="K569" s="871" t="n"/>
      <c r="L569" s="871" t="n"/>
      <c r="M569" s="871" t="n"/>
      <c r="N569" s="871" t="n"/>
      <c r="O569" s="871" t="n"/>
      <c r="P569" s="871" t="n"/>
      <c r="Q569" s="871" t="n"/>
      <c r="R569" s="871" t="n"/>
      <c r="S569" s="871" t="n"/>
      <c r="T569" s="871" t="n"/>
      <c r="U569" s="871" t="n"/>
      <c r="V569" s="871" t="n"/>
      <c r="W569" s="871" t="n"/>
      <c r="X569" s="871" t="n"/>
      <c r="Y569" s="871" t="n"/>
      <c r="Z569" s="871" t="n"/>
      <c r="AA569" s="871" t="n"/>
    </row>
    <row r="570">
      <c r="A570" s="871" t="n"/>
      <c r="B570" s="871" t="n"/>
      <c r="C570" s="871" t="n"/>
      <c r="D570" s="871" t="n"/>
      <c r="E570" s="871" t="n"/>
      <c r="F570" s="871" t="n"/>
      <c r="G570" s="871" t="n"/>
      <c r="H570" s="871" t="n"/>
      <c r="I570" s="871" t="n"/>
      <c r="J570" s="871" t="n"/>
      <c r="K570" s="871" t="n"/>
      <c r="L570" s="871" t="n"/>
      <c r="M570" s="871" t="n"/>
      <c r="N570" s="871" t="n"/>
      <c r="O570" s="871" t="n"/>
      <c r="P570" s="871" t="n"/>
      <c r="Q570" s="871" t="n"/>
      <c r="R570" s="871" t="n"/>
      <c r="S570" s="871" t="n"/>
      <c r="T570" s="871" t="n"/>
      <c r="U570" s="871" t="n"/>
      <c r="V570" s="871" t="n"/>
      <c r="W570" s="871" t="n"/>
      <c r="X570" s="871" t="n"/>
      <c r="Y570" s="871" t="n"/>
      <c r="Z570" s="871" t="n"/>
      <c r="AA570" s="871" t="n"/>
    </row>
    <row r="571">
      <c r="A571" s="871" t="n"/>
      <c r="B571" s="871" t="n"/>
      <c r="C571" s="871" t="n"/>
      <c r="D571" s="871" t="n"/>
      <c r="E571" s="871" t="n"/>
      <c r="F571" s="871" t="n"/>
      <c r="G571" s="871" t="n"/>
      <c r="H571" s="871" t="n"/>
      <c r="I571" s="871" t="n"/>
      <c r="J571" s="871" t="n"/>
      <c r="K571" s="871" t="n"/>
      <c r="L571" s="871" t="n"/>
      <c r="M571" s="871" t="n"/>
      <c r="N571" s="871" t="n"/>
      <c r="O571" s="871" t="n"/>
      <c r="P571" s="871" t="n"/>
      <c r="Q571" s="871" t="n"/>
      <c r="R571" s="871" t="n"/>
      <c r="S571" s="871" t="n"/>
      <c r="T571" s="871" t="n"/>
      <c r="U571" s="871" t="n"/>
      <c r="V571" s="871" t="n"/>
      <c r="W571" s="871" t="n"/>
      <c r="X571" s="871" t="n"/>
      <c r="Y571" s="871" t="n"/>
      <c r="Z571" s="871" t="n"/>
      <c r="AA571" s="871" t="n"/>
    </row>
    <row r="572">
      <c r="A572" s="871" t="n"/>
      <c r="B572" s="871" t="n"/>
      <c r="C572" s="871" t="n"/>
      <c r="D572" s="871" t="n"/>
      <c r="E572" s="871" t="n"/>
      <c r="F572" s="871" t="n"/>
      <c r="G572" s="871" t="n"/>
      <c r="H572" s="871" t="n"/>
      <c r="I572" s="871" t="n"/>
      <c r="J572" s="871" t="n"/>
      <c r="K572" s="871" t="n"/>
      <c r="L572" s="871" t="n"/>
      <c r="M572" s="871" t="n"/>
      <c r="N572" s="871" t="n"/>
      <c r="O572" s="871" t="n"/>
      <c r="P572" s="871" t="n"/>
      <c r="Q572" s="871" t="n"/>
      <c r="R572" s="871" t="n"/>
      <c r="S572" s="871" t="n"/>
      <c r="T572" s="871" t="n"/>
      <c r="U572" s="871" t="n"/>
      <c r="V572" s="871" t="n"/>
      <c r="W572" s="871" t="n"/>
      <c r="X572" s="871" t="n"/>
      <c r="Y572" s="871" t="n"/>
      <c r="Z572" s="871" t="n"/>
      <c r="AA572" s="871" t="n"/>
    </row>
    <row r="573">
      <c r="A573" s="871" t="n"/>
      <c r="B573" s="871" t="n"/>
      <c r="C573" s="871" t="n"/>
      <c r="D573" s="871" t="n"/>
      <c r="E573" s="871" t="n"/>
      <c r="F573" s="871" t="n"/>
      <c r="G573" s="871" t="n"/>
      <c r="H573" s="871" t="n"/>
      <c r="I573" s="871" t="n"/>
      <c r="J573" s="871" t="n"/>
      <c r="K573" s="871" t="n"/>
      <c r="L573" s="871" t="n"/>
      <c r="M573" s="871" t="n"/>
      <c r="N573" s="871" t="n"/>
      <c r="O573" s="871" t="n"/>
      <c r="P573" s="871" t="n"/>
      <c r="Q573" s="871" t="n"/>
      <c r="R573" s="871" t="n"/>
      <c r="S573" s="871" t="n"/>
      <c r="T573" s="871" t="n"/>
      <c r="U573" s="871" t="n"/>
      <c r="V573" s="871" t="n"/>
      <c r="W573" s="871" t="n"/>
      <c r="X573" s="871" t="n"/>
      <c r="Y573" s="871" t="n"/>
      <c r="Z573" s="871" t="n"/>
      <c r="AA573" s="871" t="n"/>
    </row>
    <row r="574">
      <c r="A574" s="871" t="n"/>
      <c r="B574" s="871" t="n"/>
      <c r="C574" s="871" t="n"/>
      <c r="D574" s="871" t="n"/>
      <c r="E574" s="871" t="n"/>
      <c r="F574" s="871" t="n"/>
      <c r="G574" s="871" t="n"/>
      <c r="H574" s="871" t="n"/>
      <c r="I574" s="871" t="n"/>
      <c r="J574" s="871" t="n"/>
      <c r="K574" s="871" t="n"/>
      <c r="L574" s="871" t="n"/>
      <c r="M574" s="871" t="n"/>
      <c r="N574" s="871" t="n"/>
      <c r="O574" s="871" t="n"/>
      <c r="P574" s="871" t="n"/>
      <c r="Q574" s="871" t="n"/>
      <c r="R574" s="871" t="n"/>
      <c r="S574" s="871" t="n"/>
      <c r="T574" s="871" t="n"/>
      <c r="U574" s="871" t="n"/>
      <c r="V574" s="871" t="n"/>
      <c r="W574" s="871" t="n"/>
      <c r="X574" s="871" t="n"/>
      <c r="Y574" s="871" t="n"/>
      <c r="Z574" s="871" t="n"/>
      <c r="AA574" s="871" t="n"/>
    </row>
    <row r="575">
      <c r="A575" s="871" t="n"/>
      <c r="B575" s="871" t="n"/>
      <c r="C575" s="871" t="n"/>
      <c r="D575" s="871" t="n"/>
      <c r="E575" s="871" t="n"/>
      <c r="F575" s="871" t="n"/>
      <c r="G575" s="871" t="n"/>
      <c r="H575" s="871" t="n"/>
      <c r="I575" s="871" t="n"/>
      <c r="J575" s="871" t="n"/>
      <c r="K575" s="871" t="n"/>
      <c r="L575" s="871" t="n"/>
      <c r="M575" s="871" t="n"/>
      <c r="N575" s="871" t="n"/>
      <c r="O575" s="871" t="n"/>
      <c r="P575" s="871" t="n"/>
      <c r="Q575" s="871" t="n"/>
      <c r="R575" s="871" t="n"/>
      <c r="S575" s="871" t="n"/>
      <c r="T575" s="871" t="n"/>
      <c r="U575" s="871" t="n"/>
      <c r="V575" s="871" t="n"/>
      <c r="W575" s="871" t="n"/>
      <c r="X575" s="871" t="n"/>
      <c r="Y575" s="871" t="n"/>
      <c r="Z575" s="871" t="n"/>
      <c r="AA575" s="871" t="n"/>
    </row>
    <row r="576">
      <c r="A576" s="871" t="n"/>
      <c r="B576" s="871" t="n"/>
      <c r="C576" s="871" t="n"/>
      <c r="D576" s="871" t="n"/>
      <c r="E576" s="871" t="n"/>
      <c r="F576" s="871" t="n"/>
      <c r="G576" s="871" t="n"/>
      <c r="H576" s="871" t="n"/>
      <c r="I576" s="871" t="n"/>
      <c r="J576" s="871" t="n"/>
      <c r="K576" s="871" t="n"/>
      <c r="L576" s="871" t="n"/>
      <c r="M576" s="871" t="n"/>
      <c r="N576" s="871" t="n"/>
      <c r="O576" s="871" t="n"/>
      <c r="P576" s="871" t="n"/>
      <c r="Q576" s="871" t="n"/>
      <c r="R576" s="871" t="n"/>
      <c r="S576" s="871" t="n"/>
      <c r="T576" s="871" t="n"/>
      <c r="U576" s="871" t="n"/>
      <c r="V576" s="871" t="n"/>
      <c r="W576" s="871" t="n"/>
      <c r="X576" s="871" t="n"/>
      <c r="Y576" s="871" t="n"/>
      <c r="Z576" s="871" t="n"/>
      <c r="AA576" s="871" t="n"/>
    </row>
    <row r="577">
      <c r="A577" s="871" t="n"/>
      <c r="B577" s="871" t="n"/>
      <c r="C577" s="871" t="n"/>
      <c r="D577" s="871" t="n"/>
      <c r="E577" s="871" t="n"/>
      <c r="F577" s="871" t="n"/>
      <c r="G577" s="871" t="n"/>
      <c r="H577" s="871" t="n"/>
      <c r="I577" s="871" t="n"/>
      <c r="J577" s="871" t="n"/>
      <c r="K577" s="871" t="n"/>
      <c r="L577" s="871" t="n"/>
      <c r="M577" s="871" t="n"/>
      <c r="N577" s="871" t="n"/>
      <c r="O577" s="871" t="n"/>
      <c r="P577" s="871" t="n"/>
      <c r="Q577" s="871" t="n"/>
      <c r="R577" s="871" t="n"/>
      <c r="S577" s="871" t="n"/>
      <c r="T577" s="871" t="n"/>
      <c r="U577" s="871" t="n"/>
      <c r="V577" s="871" t="n"/>
      <c r="W577" s="871" t="n"/>
      <c r="X577" s="871" t="n"/>
      <c r="Y577" s="871" t="n"/>
      <c r="Z577" s="871" t="n"/>
      <c r="AA577" s="871" t="n"/>
    </row>
    <row r="578">
      <c r="A578" s="871" t="n"/>
      <c r="B578" s="871" t="n"/>
      <c r="C578" s="871" t="n"/>
      <c r="D578" s="871" t="n"/>
      <c r="E578" s="871" t="n"/>
      <c r="F578" s="871" t="n"/>
      <c r="G578" s="871" t="n"/>
      <c r="H578" s="871" t="n"/>
      <c r="I578" s="871" t="n"/>
      <c r="J578" s="871" t="n"/>
      <c r="K578" s="871" t="n"/>
      <c r="L578" s="871" t="n"/>
      <c r="M578" s="871" t="n"/>
      <c r="N578" s="871" t="n"/>
      <c r="O578" s="871" t="n"/>
      <c r="P578" s="871" t="n"/>
      <c r="Q578" s="871" t="n"/>
      <c r="R578" s="871" t="n"/>
      <c r="S578" s="871" t="n"/>
      <c r="T578" s="871" t="n"/>
      <c r="U578" s="871" t="n"/>
      <c r="V578" s="871" t="n"/>
      <c r="W578" s="871" t="n"/>
      <c r="X578" s="871" t="n"/>
      <c r="Y578" s="871" t="n"/>
      <c r="Z578" s="871" t="n"/>
      <c r="AA578" s="871" t="n"/>
    </row>
    <row r="579">
      <c r="A579" s="871" t="n"/>
      <c r="B579" s="871" t="n"/>
      <c r="C579" s="871" t="n"/>
      <c r="D579" s="871" t="n"/>
      <c r="E579" s="871" t="n"/>
      <c r="F579" s="871" t="n"/>
      <c r="G579" s="871" t="n"/>
      <c r="H579" s="871" t="n"/>
      <c r="I579" s="871" t="n"/>
      <c r="J579" s="871" t="n"/>
      <c r="K579" s="871" t="n"/>
      <c r="L579" s="871" t="n"/>
      <c r="M579" s="871" t="n"/>
      <c r="N579" s="871" t="n"/>
      <c r="O579" s="871" t="n"/>
      <c r="P579" s="871" t="n"/>
      <c r="Q579" s="871" t="n"/>
      <c r="R579" s="871" t="n"/>
      <c r="S579" s="871" t="n"/>
      <c r="T579" s="871" t="n"/>
      <c r="U579" s="871" t="n"/>
      <c r="V579" s="871" t="n"/>
      <c r="W579" s="871" t="n"/>
      <c r="X579" s="871" t="n"/>
      <c r="Y579" s="871" t="n"/>
      <c r="Z579" s="871" t="n"/>
      <c r="AA579" s="871" t="n"/>
    </row>
    <row r="580">
      <c r="A580" s="871" t="n"/>
      <c r="B580" s="871" t="n"/>
      <c r="C580" s="871" t="n"/>
      <c r="D580" s="871" t="n"/>
      <c r="E580" s="871" t="n"/>
      <c r="F580" s="871" t="n"/>
      <c r="G580" s="871" t="n"/>
      <c r="H580" s="871" t="n"/>
      <c r="I580" s="871" t="n"/>
      <c r="J580" s="871" t="n"/>
      <c r="K580" s="871" t="n"/>
      <c r="L580" s="871" t="n"/>
      <c r="M580" s="871" t="n"/>
      <c r="N580" s="871" t="n"/>
      <c r="O580" s="871" t="n"/>
      <c r="P580" s="871" t="n"/>
      <c r="Q580" s="871" t="n"/>
      <c r="R580" s="871" t="n"/>
      <c r="S580" s="871" t="n"/>
      <c r="T580" s="871" t="n"/>
      <c r="U580" s="871" t="n"/>
      <c r="V580" s="871" t="n"/>
      <c r="W580" s="871" t="n"/>
      <c r="X580" s="871" t="n"/>
      <c r="Y580" s="871" t="n"/>
      <c r="Z580" s="871" t="n"/>
      <c r="AA580" s="871" t="n"/>
    </row>
    <row r="581">
      <c r="A581" s="871" t="n"/>
      <c r="B581" s="871" t="n"/>
      <c r="C581" s="871" t="n"/>
      <c r="D581" s="871" t="n"/>
      <c r="E581" s="871" t="n"/>
      <c r="F581" s="871" t="n"/>
      <c r="G581" s="871" t="n"/>
      <c r="H581" s="871" t="n"/>
      <c r="I581" s="871" t="n"/>
      <c r="J581" s="871" t="n"/>
      <c r="K581" s="871" t="n"/>
      <c r="L581" s="871" t="n"/>
      <c r="M581" s="871" t="n"/>
      <c r="N581" s="871" t="n"/>
      <c r="O581" s="871" t="n"/>
      <c r="P581" s="871" t="n"/>
      <c r="Q581" s="871" t="n"/>
      <c r="R581" s="871" t="n"/>
      <c r="S581" s="871" t="n"/>
      <c r="T581" s="871" t="n"/>
      <c r="U581" s="871" t="n"/>
      <c r="V581" s="871" t="n"/>
      <c r="W581" s="871" t="n"/>
      <c r="X581" s="871" t="n"/>
      <c r="Y581" s="871" t="n"/>
      <c r="Z581" s="871" t="n"/>
      <c r="AA581" s="871" t="n"/>
    </row>
    <row r="582">
      <c r="A582" s="871" t="n"/>
      <c r="B582" s="871" t="n"/>
      <c r="C582" s="871" t="n"/>
      <c r="D582" s="871" t="n"/>
      <c r="E582" s="871" t="n"/>
      <c r="F582" s="871" t="n"/>
      <c r="G582" s="871" t="n"/>
      <c r="H582" s="871" t="n"/>
      <c r="I582" s="871" t="n"/>
      <c r="J582" s="871" t="n"/>
      <c r="K582" s="871" t="n"/>
      <c r="L582" s="871" t="n"/>
      <c r="M582" s="871" t="n"/>
      <c r="N582" s="871" t="n"/>
      <c r="O582" s="871" t="n"/>
      <c r="P582" s="871" t="n"/>
      <c r="Q582" s="871" t="n"/>
      <c r="R582" s="871" t="n"/>
      <c r="S582" s="871" t="n"/>
      <c r="T582" s="871" t="n"/>
      <c r="U582" s="871" t="n"/>
      <c r="V582" s="871" t="n"/>
      <c r="W582" s="871" t="n"/>
      <c r="X582" s="871" t="n"/>
      <c r="Y582" s="871" t="n"/>
      <c r="Z582" s="871" t="n"/>
      <c r="AA582" s="871" t="n"/>
    </row>
    <row r="583">
      <c r="A583" s="871" t="n"/>
      <c r="B583" s="871" t="n"/>
      <c r="C583" s="871" t="n"/>
      <c r="D583" s="871" t="n"/>
      <c r="E583" s="871" t="n"/>
      <c r="F583" s="871" t="n"/>
      <c r="G583" s="871" t="n"/>
      <c r="H583" s="871" t="n"/>
      <c r="I583" s="871" t="n"/>
      <c r="J583" s="871" t="n"/>
      <c r="K583" s="871" t="n"/>
      <c r="L583" s="871" t="n"/>
      <c r="M583" s="871" t="n"/>
      <c r="N583" s="871" t="n"/>
      <c r="O583" s="871" t="n"/>
      <c r="P583" s="871" t="n"/>
      <c r="Q583" s="871" t="n"/>
      <c r="R583" s="871" t="n"/>
      <c r="S583" s="871" t="n"/>
      <c r="T583" s="871" t="n"/>
      <c r="U583" s="871" t="n"/>
      <c r="V583" s="871" t="n"/>
      <c r="W583" s="871" t="n"/>
      <c r="X583" s="871" t="n"/>
      <c r="Y583" s="871" t="n"/>
      <c r="Z583" s="871" t="n"/>
      <c r="AA583" s="871" t="n"/>
    </row>
    <row r="584">
      <c r="A584" s="871" t="n"/>
      <c r="B584" s="871" t="n"/>
      <c r="C584" s="871" t="n"/>
      <c r="D584" s="871" t="n"/>
      <c r="E584" s="871" t="n"/>
      <c r="F584" s="871" t="n"/>
      <c r="G584" s="871" t="n"/>
      <c r="H584" s="871" t="n"/>
      <c r="I584" s="871" t="n"/>
      <c r="J584" s="871" t="n"/>
      <c r="K584" s="871" t="n"/>
      <c r="L584" s="871" t="n"/>
      <c r="M584" s="871" t="n"/>
      <c r="N584" s="871" t="n"/>
      <c r="O584" s="871" t="n"/>
      <c r="P584" s="871" t="n"/>
      <c r="Q584" s="871" t="n"/>
      <c r="R584" s="871" t="n"/>
      <c r="S584" s="871" t="n"/>
      <c r="T584" s="871" t="n"/>
      <c r="U584" s="871" t="n"/>
      <c r="V584" s="871" t="n"/>
      <c r="W584" s="871" t="n"/>
      <c r="X584" s="871" t="n"/>
      <c r="Y584" s="871" t="n"/>
      <c r="Z584" s="871" t="n"/>
      <c r="AA584" s="871" t="n"/>
    </row>
    <row r="585">
      <c r="A585" s="871" t="n"/>
      <c r="B585" s="871" t="n"/>
      <c r="C585" s="871" t="n"/>
      <c r="D585" s="871" t="n"/>
      <c r="E585" s="871" t="n"/>
      <c r="F585" s="871" t="n"/>
      <c r="G585" s="871" t="n"/>
      <c r="H585" s="871" t="n"/>
      <c r="I585" s="871" t="n"/>
      <c r="J585" s="871" t="n"/>
      <c r="K585" s="871" t="n"/>
      <c r="L585" s="871" t="n"/>
      <c r="M585" s="871" t="n"/>
      <c r="N585" s="871" t="n"/>
      <c r="O585" s="871" t="n"/>
      <c r="P585" s="871" t="n"/>
      <c r="Q585" s="871" t="n"/>
      <c r="R585" s="871" t="n"/>
      <c r="S585" s="871" t="n"/>
      <c r="T585" s="871" t="n"/>
      <c r="U585" s="871" t="n"/>
      <c r="V585" s="871" t="n"/>
      <c r="W585" s="871" t="n"/>
      <c r="X585" s="871" t="n"/>
      <c r="Y585" s="871" t="n"/>
      <c r="Z585" s="871" t="n"/>
      <c r="AA585" s="871" t="n"/>
    </row>
    <row r="586">
      <c r="A586" s="871" t="n"/>
      <c r="B586" s="871" t="n"/>
      <c r="C586" s="871" t="n"/>
      <c r="D586" s="871" t="n"/>
      <c r="E586" s="871" t="n"/>
      <c r="F586" s="871" t="n"/>
      <c r="G586" s="871" t="n"/>
      <c r="H586" s="871" t="n"/>
      <c r="I586" s="871" t="n"/>
      <c r="J586" s="871" t="n"/>
      <c r="K586" s="871" t="n"/>
      <c r="L586" s="871" t="n"/>
      <c r="M586" s="871" t="n"/>
      <c r="N586" s="871" t="n"/>
      <c r="O586" s="871" t="n"/>
      <c r="P586" s="871" t="n"/>
      <c r="Q586" s="871" t="n"/>
      <c r="R586" s="871" t="n"/>
      <c r="S586" s="871" t="n"/>
      <c r="T586" s="871" t="n"/>
      <c r="U586" s="871" t="n"/>
      <c r="V586" s="871" t="n"/>
      <c r="W586" s="871" t="n"/>
      <c r="X586" s="871" t="n"/>
      <c r="Y586" s="871" t="n"/>
      <c r="Z586" s="871" t="n"/>
      <c r="AA586" s="871" t="n"/>
    </row>
    <row r="587">
      <c r="A587" s="871" t="n"/>
      <c r="B587" s="871" t="n"/>
      <c r="C587" s="871" t="n"/>
      <c r="D587" s="871" t="n"/>
      <c r="E587" s="871" t="n"/>
      <c r="F587" s="871" t="n"/>
      <c r="G587" s="871" t="n"/>
      <c r="H587" s="871" t="n"/>
      <c r="I587" s="871" t="n"/>
      <c r="J587" s="871" t="n"/>
      <c r="K587" s="871" t="n"/>
      <c r="L587" s="871" t="n"/>
      <c r="M587" s="871" t="n"/>
      <c r="N587" s="871" t="n"/>
      <c r="O587" s="871" t="n"/>
      <c r="P587" s="871" t="n"/>
      <c r="Q587" s="871" t="n"/>
      <c r="R587" s="871" t="n"/>
      <c r="S587" s="871" t="n"/>
      <c r="T587" s="871" t="n"/>
      <c r="U587" s="871" t="n"/>
      <c r="V587" s="871" t="n"/>
      <c r="W587" s="871" t="n"/>
      <c r="X587" s="871" t="n"/>
      <c r="Y587" s="871" t="n"/>
      <c r="Z587" s="871" t="n"/>
      <c r="AA587" s="871" t="n"/>
    </row>
    <row r="588">
      <c r="A588" s="871" t="n"/>
      <c r="B588" s="871" t="n"/>
      <c r="C588" s="871" t="n"/>
      <c r="D588" s="871" t="n"/>
      <c r="E588" s="871" t="n"/>
      <c r="F588" s="871" t="n"/>
      <c r="G588" s="871" t="n"/>
      <c r="H588" s="871" t="n"/>
      <c r="I588" s="871" t="n"/>
      <c r="J588" s="871" t="n"/>
      <c r="K588" s="871" t="n"/>
      <c r="L588" s="871" t="n"/>
      <c r="M588" s="871" t="n"/>
      <c r="N588" s="871" t="n"/>
      <c r="O588" s="871" t="n"/>
      <c r="P588" s="871" t="n"/>
      <c r="Q588" s="871" t="n"/>
      <c r="R588" s="871" t="n"/>
      <c r="S588" s="871" t="n"/>
      <c r="T588" s="871" t="n"/>
      <c r="U588" s="871" t="n"/>
      <c r="V588" s="871" t="n"/>
      <c r="W588" s="871" t="n"/>
      <c r="X588" s="871" t="n"/>
      <c r="Y588" s="871" t="n"/>
      <c r="Z588" s="871" t="n"/>
      <c r="AA588" s="871" t="n"/>
    </row>
    <row r="589">
      <c r="A589" s="871" t="n"/>
      <c r="B589" s="871" t="n"/>
      <c r="C589" s="871" t="n"/>
      <c r="D589" s="871" t="n"/>
      <c r="E589" s="871" t="n"/>
      <c r="F589" s="871" t="n"/>
      <c r="G589" s="871" t="n"/>
      <c r="H589" s="871" t="n"/>
      <c r="I589" s="871" t="n"/>
      <c r="J589" s="871" t="n"/>
      <c r="K589" s="871" t="n"/>
      <c r="L589" s="871" t="n"/>
      <c r="M589" s="871" t="n"/>
      <c r="N589" s="871" t="n"/>
      <c r="O589" s="871" t="n"/>
      <c r="P589" s="871" t="n"/>
      <c r="Q589" s="871" t="n"/>
      <c r="R589" s="871" t="n"/>
      <c r="S589" s="871" t="n"/>
      <c r="T589" s="871" t="n"/>
      <c r="U589" s="871" t="n"/>
      <c r="V589" s="871" t="n"/>
      <c r="W589" s="871" t="n"/>
      <c r="X589" s="871" t="n"/>
      <c r="Y589" s="871" t="n"/>
      <c r="Z589" s="871" t="n"/>
      <c r="AA589" s="871" t="n"/>
    </row>
    <row r="590">
      <c r="A590" s="871" t="n"/>
      <c r="B590" s="871" t="n"/>
      <c r="C590" s="871" t="n"/>
      <c r="D590" s="871" t="n"/>
      <c r="E590" s="871" t="n"/>
      <c r="F590" s="871" t="n"/>
      <c r="G590" s="871" t="n"/>
      <c r="H590" s="871" t="n"/>
      <c r="I590" s="871" t="n"/>
      <c r="J590" s="871" t="n"/>
      <c r="K590" s="871" t="n"/>
      <c r="L590" s="871" t="n"/>
      <c r="M590" s="871" t="n"/>
      <c r="N590" s="871" t="n"/>
      <c r="O590" s="871" t="n"/>
      <c r="P590" s="871" t="n"/>
      <c r="Q590" s="871" t="n"/>
      <c r="R590" s="871" t="n"/>
      <c r="S590" s="871" t="n"/>
      <c r="T590" s="871" t="n"/>
      <c r="U590" s="871" t="n"/>
      <c r="V590" s="871" t="n"/>
      <c r="W590" s="871" t="n"/>
      <c r="X590" s="871" t="n"/>
      <c r="Y590" s="871" t="n"/>
      <c r="Z590" s="871" t="n"/>
      <c r="AA590" s="871" t="n"/>
    </row>
    <row r="591">
      <c r="A591" s="871" t="n"/>
      <c r="B591" s="871" t="n"/>
      <c r="C591" s="871" t="n"/>
      <c r="D591" s="871" t="n"/>
      <c r="E591" s="871" t="n"/>
      <c r="F591" s="871" t="n"/>
      <c r="G591" s="871" t="n"/>
      <c r="H591" s="871" t="n"/>
      <c r="I591" s="871" t="n"/>
      <c r="J591" s="871" t="n"/>
      <c r="K591" s="871" t="n"/>
      <c r="L591" s="871" t="n"/>
      <c r="M591" s="871" t="n"/>
      <c r="N591" s="871" t="n"/>
      <c r="O591" s="871" t="n"/>
      <c r="P591" s="871" t="n"/>
      <c r="Q591" s="871" t="n"/>
      <c r="R591" s="871" t="n"/>
      <c r="S591" s="871" t="n"/>
      <c r="T591" s="871" t="n"/>
      <c r="U591" s="871" t="n"/>
      <c r="V591" s="871" t="n"/>
      <c r="W591" s="871" t="n"/>
      <c r="X591" s="871" t="n"/>
      <c r="Y591" s="871" t="n"/>
      <c r="Z591" s="871" t="n"/>
      <c r="AA591" s="871" t="n"/>
    </row>
    <row r="592">
      <c r="A592" s="871" t="n"/>
      <c r="B592" s="871" t="n"/>
      <c r="C592" s="871" t="n"/>
      <c r="D592" s="871" t="n"/>
      <c r="E592" s="871" t="n"/>
      <c r="F592" s="871" t="n"/>
      <c r="G592" s="871" t="n"/>
      <c r="H592" s="871" t="n"/>
      <c r="I592" s="871" t="n"/>
      <c r="J592" s="871" t="n"/>
      <c r="K592" s="871" t="n"/>
      <c r="L592" s="871" t="n"/>
      <c r="M592" s="871" t="n"/>
      <c r="N592" s="871" t="n"/>
      <c r="O592" s="871" t="n"/>
      <c r="P592" s="871" t="n"/>
      <c r="Q592" s="871" t="n"/>
      <c r="R592" s="871" t="n"/>
      <c r="S592" s="871" t="n"/>
      <c r="T592" s="871" t="n"/>
      <c r="U592" s="871" t="n"/>
      <c r="V592" s="871" t="n"/>
      <c r="W592" s="871" t="n"/>
      <c r="X592" s="871" t="n"/>
      <c r="Y592" s="871" t="n"/>
      <c r="Z592" s="871" t="n"/>
      <c r="AA592" s="871" t="n"/>
    </row>
    <row r="593">
      <c r="A593" s="871" t="n"/>
      <c r="B593" s="871" t="n"/>
      <c r="C593" s="871" t="n"/>
      <c r="D593" s="871" t="n"/>
      <c r="E593" s="871" t="n"/>
      <c r="F593" s="871" t="n"/>
      <c r="G593" s="871" t="n"/>
      <c r="H593" s="871" t="n"/>
      <c r="I593" s="871" t="n"/>
      <c r="J593" s="871" t="n"/>
      <c r="K593" s="871" t="n"/>
      <c r="L593" s="871" t="n"/>
      <c r="M593" s="871" t="n"/>
      <c r="N593" s="871" t="n"/>
      <c r="O593" s="871" t="n"/>
      <c r="P593" s="871" t="n"/>
      <c r="Q593" s="871" t="n"/>
      <c r="R593" s="871" t="n"/>
      <c r="S593" s="871" t="n"/>
      <c r="T593" s="871" t="n"/>
      <c r="U593" s="871" t="n"/>
      <c r="V593" s="871" t="n"/>
      <c r="W593" s="871" t="n"/>
      <c r="X593" s="871" t="n"/>
      <c r="Y593" s="871" t="n"/>
      <c r="Z593" s="871" t="n"/>
      <c r="AA593" s="871" t="n"/>
    </row>
    <row r="594">
      <c r="A594" s="871" t="n"/>
      <c r="B594" s="871" t="n"/>
      <c r="C594" s="871" t="n"/>
      <c r="D594" s="871" t="n"/>
      <c r="E594" s="871" t="n"/>
      <c r="F594" s="871" t="n"/>
      <c r="G594" s="871" t="n"/>
      <c r="H594" s="871" t="n"/>
      <c r="I594" s="871" t="n"/>
      <c r="J594" s="871" t="n"/>
      <c r="K594" s="871" t="n"/>
      <c r="L594" s="871" t="n"/>
      <c r="M594" s="871" t="n"/>
      <c r="N594" s="871" t="n"/>
      <c r="O594" s="871" t="n"/>
      <c r="P594" s="871" t="n"/>
      <c r="Q594" s="871" t="n"/>
      <c r="R594" s="871" t="n"/>
      <c r="S594" s="871" t="n"/>
      <c r="T594" s="871" t="n"/>
      <c r="U594" s="871" t="n"/>
      <c r="V594" s="871" t="n"/>
      <c r="W594" s="871" t="n"/>
      <c r="X594" s="871" t="n"/>
      <c r="Y594" s="871" t="n"/>
      <c r="Z594" s="871" t="n"/>
      <c r="AA594" s="871" t="n"/>
    </row>
    <row r="595">
      <c r="A595" s="871" t="n"/>
      <c r="B595" s="871" t="n"/>
      <c r="C595" s="871" t="n"/>
      <c r="D595" s="871" t="n"/>
      <c r="E595" s="871" t="n"/>
      <c r="F595" s="871" t="n"/>
      <c r="G595" s="871" t="n"/>
      <c r="H595" s="871" t="n"/>
      <c r="I595" s="871" t="n"/>
      <c r="J595" s="871" t="n"/>
      <c r="K595" s="871" t="n"/>
      <c r="L595" s="871" t="n"/>
      <c r="M595" s="871" t="n"/>
      <c r="N595" s="871" t="n"/>
      <c r="O595" s="871" t="n"/>
      <c r="P595" s="871" t="n"/>
      <c r="Q595" s="871" t="n"/>
      <c r="R595" s="871" t="n"/>
      <c r="S595" s="871" t="n"/>
      <c r="T595" s="871" t="n"/>
      <c r="U595" s="871" t="n"/>
      <c r="V595" s="871" t="n"/>
      <c r="W595" s="871" t="n"/>
      <c r="X595" s="871" t="n"/>
      <c r="Y595" s="871" t="n"/>
      <c r="Z595" s="871" t="n"/>
      <c r="AA595" s="871" t="n"/>
    </row>
    <row r="596">
      <c r="A596" s="871" t="n"/>
      <c r="B596" s="871" t="n"/>
      <c r="C596" s="871" t="n"/>
      <c r="D596" s="871" t="n"/>
      <c r="E596" s="871" t="n"/>
      <c r="F596" s="871" t="n"/>
      <c r="G596" s="871" t="n"/>
      <c r="H596" s="871" t="n"/>
      <c r="I596" s="871" t="n"/>
      <c r="J596" s="871" t="n"/>
      <c r="K596" s="871" t="n"/>
      <c r="L596" s="871" t="n"/>
      <c r="M596" s="871" t="n"/>
      <c r="N596" s="871" t="n"/>
      <c r="O596" s="871" t="n"/>
      <c r="P596" s="871" t="n"/>
      <c r="Q596" s="871" t="n"/>
      <c r="R596" s="871" t="n"/>
      <c r="S596" s="871" t="n"/>
      <c r="T596" s="871" t="n"/>
      <c r="U596" s="871" t="n"/>
      <c r="V596" s="871" t="n"/>
      <c r="W596" s="871" t="n"/>
      <c r="X596" s="871" t="n"/>
      <c r="Y596" s="871" t="n"/>
      <c r="Z596" s="871" t="n"/>
      <c r="AA596" s="871" t="n"/>
    </row>
    <row r="597">
      <c r="A597" s="871" t="n"/>
      <c r="B597" s="871" t="n"/>
      <c r="C597" s="871" t="n"/>
      <c r="D597" s="871" t="n"/>
      <c r="E597" s="871" t="n"/>
      <c r="F597" s="871" t="n"/>
      <c r="G597" s="871" t="n"/>
      <c r="H597" s="871" t="n"/>
      <c r="I597" s="871" t="n"/>
      <c r="J597" s="871" t="n"/>
      <c r="K597" s="871" t="n"/>
      <c r="L597" s="871" t="n"/>
      <c r="M597" s="871" t="n"/>
      <c r="N597" s="871" t="n"/>
      <c r="O597" s="871" t="n"/>
      <c r="P597" s="871" t="n"/>
      <c r="Q597" s="871" t="n"/>
      <c r="R597" s="871" t="n"/>
      <c r="S597" s="871" t="n"/>
      <c r="T597" s="871" t="n"/>
      <c r="U597" s="871" t="n"/>
      <c r="V597" s="871" t="n"/>
      <c r="W597" s="871" t="n"/>
      <c r="X597" s="871" t="n"/>
      <c r="Y597" s="871" t="n"/>
      <c r="Z597" s="871" t="n"/>
      <c r="AA597" s="871" t="n"/>
    </row>
    <row r="598">
      <c r="A598" s="871" t="n"/>
      <c r="B598" s="871" t="n"/>
      <c r="C598" s="871" t="n"/>
      <c r="D598" s="871" t="n"/>
      <c r="E598" s="871" t="n"/>
      <c r="F598" s="871" t="n"/>
      <c r="G598" s="871" t="n"/>
      <c r="H598" s="871" t="n"/>
      <c r="I598" s="871" t="n"/>
      <c r="J598" s="871" t="n"/>
      <c r="K598" s="871" t="n"/>
      <c r="L598" s="871" t="n"/>
      <c r="M598" s="871" t="n"/>
      <c r="N598" s="871" t="n"/>
      <c r="O598" s="871" t="n"/>
      <c r="P598" s="871" t="n"/>
      <c r="Q598" s="871" t="n"/>
      <c r="R598" s="871" t="n"/>
      <c r="S598" s="871" t="n"/>
      <c r="T598" s="871" t="n"/>
      <c r="U598" s="871" t="n"/>
      <c r="V598" s="871" t="n"/>
      <c r="W598" s="871" t="n"/>
      <c r="X598" s="871" t="n"/>
      <c r="Y598" s="871" t="n"/>
      <c r="Z598" s="871" t="n"/>
      <c r="AA598" s="871" t="n"/>
    </row>
    <row r="599">
      <c r="A599" s="871" t="n"/>
      <c r="B599" s="871" t="n"/>
      <c r="C599" s="871" t="n"/>
      <c r="D599" s="871" t="n"/>
      <c r="E599" s="871" t="n"/>
      <c r="F599" s="871" t="n"/>
      <c r="G599" s="871" t="n"/>
      <c r="H599" s="871" t="n"/>
      <c r="I599" s="871" t="n"/>
      <c r="J599" s="871" t="n"/>
      <c r="K599" s="871" t="n"/>
      <c r="L599" s="871" t="n"/>
      <c r="M599" s="871" t="n"/>
      <c r="N599" s="871" t="n"/>
      <c r="O599" s="871" t="n"/>
      <c r="P599" s="871" t="n"/>
      <c r="Q599" s="871" t="n"/>
      <c r="R599" s="871" t="n"/>
      <c r="S599" s="871" t="n"/>
      <c r="T599" s="871" t="n"/>
      <c r="U599" s="871" t="n"/>
      <c r="V599" s="871" t="n"/>
      <c r="W599" s="871" t="n"/>
      <c r="X599" s="871" t="n"/>
      <c r="Y599" s="871" t="n"/>
      <c r="Z599" s="871" t="n"/>
      <c r="AA599" s="871" t="n"/>
    </row>
    <row r="600">
      <c r="A600" s="871" t="n"/>
      <c r="B600" s="871" t="n"/>
      <c r="C600" s="871" t="n"/>
      <c r="D600" s="871" t="n"/>
      <c r="E600" s="871" t="n"/>
      <c r="F600" s="871" t="n"/>
      <c r="G600" s="871" t="n"/>
      <c r="H600" s="871" t="n"/>
      <c r="I600" s="871" t="n"/>
      <c r="J600" s="871" t="n"/>
      <c r="K600" s="871" t="n"/>
      <c r="L600" s="871" t="n"/>
      <c r="M600" s="871" t="n"/>
      <c r="N600" s="871" t="n"/>
      <c r="O600" s="871" t="n"/>
      <c r="P600" s="871" t="n"/>
      <c r="Q600" s="871" t="n"/>
      <c r="R600" s="871" t="n"/>
      <c r="S600" s="871" t="n"/>
      <c r="T600" s="871" t="n"/>
      <c r="U600" s="871" t="n"/>
      <c r="V600" s="871" t="n"/>
      <c r="W600" s="871" t="n"/>
      <c r="X600" s="871" t="n"/>
      <c r="Y600" s="871" t="n"/>
      <c r="Z600" s="871" t="n"/>
      <c r="AA600" s="871" t="n"/>
    </row>
    <row r="601">
      <c r="A601" s="871" t="n"/>
      <c r="B601" s="871" t="n"/>
      <c r="C601" s="871" t="n"/>
      <c r="D601" s="871" t="n"/>
      <c r="E601" s="871" t="n"/>
      <c r="F601" s="871" t="n"/>
      <c r="G601" s="871" t="n"/>
      <c r="H601" s="871" t="n"/>
      <c r="I601" s="871" t="n"/>
      <c r="J601" s="871" t="n"/>
      <c r="K601" s="871" t="n"/>
      <c r="L601" s="871" t="n"/>
      <c r="M601" s="871" t="n"/>
      <c r="N601" s="871" t="n"/>
      <c r="O601" s="871" t="n"/>
      <c r="P601" s="871" t="n"/>
      <c r="Q601" s="871" t="n"/>
      <c r="R601" s="871" t="n"/>
      <c r="S601" s="871" t="n"/>
      <c r="T601" s="871" t="n"/>
      <c r="U601" s="871" t="n"/>
      <c r="V601" s="871" t="n"/>
      <c r="W601" s="871" t="n"/>
      <c r="X601" s="871" t="n"/>
      <c r="Y601" s="871" t="n"/>
      <c r="Z601" s="871" t="n"/>
      <c r="AA601" s="871" t="n"/>
    </row>
    <row r="602">
      <c r="A602" s="871" t="n"/>
      <c r="B602" s="871" t="n"/>
      <c r="C602" s="871" t="n"/>
      <c r="D602" s="871" t="n"/>
      <c r="E602" s="871" t="n"/>
      <c r="F602" s="871" t="n"/>
      <c r="G602" s="871" t="n"/>
      <c r="H602" s="871" t="n"/>
      <c r="I602" s="871" t="n"/>
      <c r="J602" s="871" t="n"/>
      <c r="K602" s="871" t="n"/>
      <c r="L602" s="871" t="n"/>
      <c r="M602" s="871" t="n"/>
      <c r="N602" s="871" t="n"/>
      <c r="O602" s="871" t="n"/>
      <c r="P602" s="871" t="n"/>
      <c r="Q602" s="871" t="n"/>
      <c r="R602" s="871" t="n"/>
      <c r="S602" s="871" t="n"/>
      <c r="T602" s="871" t="n"/>
      <c r="U602" s="871" t="n"/>
      <c r="V602" s="871" t="n"/>
      <c r="W602" s="871" t="n"/>
      <c r="X602" s="871" t="n"/>
      <c r="Y602" s="871" t="n"/>
      <c r="Z602" s="871" t="n"/>
      <c r="AA602" s="871" t="n"/>
    </row>
    <row r="603">
      <c r="A603" s="871" t="n"/>
      <c r="B603" s="871" t="n"/>
      <c r="C603" s="871" t="n"/>
      <c r="D603" s="871" t="n"/>
      <c r="E603" s="871" t="n"/>
      <c r="F603" s="871" t="n"/>
      <c r="G603" s="871" t="n"/>
      <c r="H603" s="871" t="n"/>
      <c r="I603" s="871" t="n"/>
      <c r="J603" s="871" t="n"/>
      <c r="K603" s="871" t="n"/>
      <c r="L603" s="871" t="n"/>
      <c r="M603" s="871" t="n"/>
      <c r="N603" s="871" t="n"/>
      <c r="O603" s="871" t="n"/>
      <c r="P603" s="871" t="n"/>
      <c r="Q603" s="871" t="n"/>
      <c r="R603" s="871" t="n"/>
      <c r="S603" s="871" t="n"/>
      <c r="T603" s="871" t="n"/>
      <c r="U603" s="871" t="n"/>
      <c r="V603" s="871" t="n"/>
      <c r="W603" s="871" t="n"/>
      <c r="X603" s="871" t="n"/>
      <c r="Y603" s="871" t="n"/>
      <c r="Z603" s="871" t="n"/>
      <c r="AA603" s="871" t="n"/>
    </row>
    <row r="604">
      <c r="A604" s="871" t="n"/>
      <c r="B604" s="871" t="n"/>
      <c r="C604" s="871" t="n"/>
      <c r="D604" s="871" t="n"/>
      <c r="E604" s="871" t="n"/>
      <c r="F604" s="871" t="n"/>
      <c r="G604" s="871" t="n"/>
      <c r="H604" s="871" t="n"/>
      <c r="I604" s="871" t="n"/>
      <c r="J604" s="871" t="n"/>
      <c r="K604" s="871" t="n"/>
      <c r="L604" s="871" t="n"/>
      <c r="M604" s="871" t="n"/>
      <c r="N604" s="871" t="n"/>
      <c r="O604" s="871" t="n"/>
      <c r="P604" s="871" t="n"/>
      <c r="Q604" s="871" t="n"/>
      <c r="R604" s="871" t="n"/>
      <c r="S604" s="871" t="n"/>
      <c r="T604" s="871" t="n"/>
      <c r="U604" s="871" t="n"/>
      <c r="V604" s="871" t="n"/>
      <c r="W604" s="871" t="n"/>
      <c r="X604" s="871" t="n"/>
      <c r="Y604" s="871" t="n"/>
      <c r="Z604" s="871" t="n"/>
      <c r="AA604" s="871" t="n"/>
    </row>
    <row r="605">
      <c r="A605" s="871" t="n"/>
      <c r="B605" s="871" t="n"/>
      <c r="C605" s="871" t="n"/>
      <c r="D605" s="871" t="n"/>
      <c r="E605" s="871" t="n"/>
      <c r="F605" s="871" t="n"/>
      <c r="G605" s="871" t="n"/>
      <c r="H605" s="871" t="n"/>
      <c r="I605" s="871" t="n"/>
      <c r="J605" s="871" t="n"/>
      <c r="K605" s="871" t="n"/>
      <c r="L605" s="871" t="n"/>
      <c r="M605" s="871" t="n"/>
      <c r="N605" s="871" t="n"/>
      <c r="O605" s="871" t="n"/>
      <c r="P605" s="871" t="n"/>
      <c r="Q605" s="871" t="n"/>
      <c r="R605" s="871" t="n"/>
      <c r="S605" s="871" t="n"/>
      <c r="T605" s="871" t="n"/>
      <c r="U605" s="871" t="n"/>
      <c r="V605" s="871" t="n"/>
      <c r="W605" s="871" t="n"/>
      <c r="X605" s="871" t="n"/>
      <c r="Y605" s="871" t="n"/>
      <c r="Z605" s="871" t="n"/>
      <c r="AA605" s="871" t="n"/>
    </row>
    <row r="606">
      <c r="A606" s="871" t="n"/>
      <c r="B606" s="871" t="n"/>
      <c r="C606" s="871" t="n"/>
      <c r="D606" s="871" t="n"/>
      <c r="E606" s="871" t="n"/>
      <c r="F606" s="871" t="n"/>
      <c r="G606" s="871" t="n"/>
      <c r="H606" s="871" t="n"/>
      <c r="I606" s="871" t="n"/>
      <c r="J606" s="871" t="n"/>
      <c r="K606" s="871" t="n"/>
      <c r="L606" s="871" t="n"/>
      <c r="M606" s="871" t="n"/>
      <c r="N606" s="871" t="n"/>
      <c r="O606" s="871" t="n"/>
      <c r="P606" s="871" t="n"/>
      <c r="Q606" s="871" t="n"/>
      <c r="R606" s="871" t="n"/>
      <c r="S606" s="871" t="n"/>
      <c r="T606" s="871" t="n"/>
      <c r="U606" s="871" t="n"/>
      <c r="V606" s="871" t="n"/>
      <c r="W606" s="871" t="n"/>
      <c r="X606" s="871" t="n"/>
      <c r="Y606" s="871" t="n"/>
      <c r="Z606" s="871" t="n"/>
      <c r="AA606" s="871" t="n"/>
    </row>
    <row r="607">
      <c r="A607" s="871" t="n"/>
      <c r="B607" s="871" t="n"/>
      <c r="C607" s="871" t="n"/>
      <c r="D607" s="871" t="n"/>
      <c r="E607" s="871" t="n"/>
      <c r="F607" s="871" t="n"/>
      <c r="G607" s="871" t="n"/>
      <c r="H607" s="871" t="n"/>
      <c r="I607" s="871" t="n"/>
      <c r="J607" s="871" t="n"/>
      <c r="K607" s="871" t="n"/>
      <c r="L607" s="871" t="n"/>
      <c r="M607" s="871" t="n"/>
      <c r="N607" s="871" t="n"/>
      <c r="O607" s="871" t="n"/>
      <c r="P607" s="871" t="n"/>
      <c r="Q607" s="871" t="n"/>
      <c r="R607" s="871" t="n"/>
      <c r="S607" s="871" t="n"/>
      <c r="T607" s="871" t="n"/>
      <c r="U607" s="871" t="n"/>
      <c r="V607" s="871" t="n"/>
      <c r="W607" s="871" t="n"/>
      <c r="X607" s="871" t="n"/>
      <c r="Y607" s="871" t="n"/>
      <c r="Z607" s="871" t="n"/>
      <c r="AA607" s="871" t="n"/>
    </row>
    <row r="608">
      <c r="A608" s="871" t="n"/>
      <c r="B608" s="871" t="n"/>
      <c r="C608" s="871" t="n"/>
      <c r="D608" s="871" t="n"/>
      <c r="E608" s="871" t="n"/>
      <c r="F608" s="871" t="n"/>
      <c r="G608" s="871" t="n"/>
      <c r="H608" s="871" t="n"/>
      <c r="I608" s="871" t="n"/>
      <c r="J608" s="871" t="n"/>
      <c r="K608" s="871" t="n"/>
      <c r="L608" s="871" t="n"/>
      <c r="M608" s="871" t="n"/>
      <c r="N608" s="871" t="n"/>
      <c r="O608" s="871" t="n"/>
      <c r="P608" s="871" t="n"/>
      <c r="Q608" s="871" t="n"/>
      <c r="R608" s="871" t="n"/>
      <c r="S608" s="871" t="n"/>
      <c r="T608" s="871" t="n"/>
      <c r="U608" s="871" t="n"/>
      <c r="V608" s="871" t="n"/>
      <c r="W608" s="871" t="n"/>
      <c r="X608" s="871" t="n"/>
      <c r="Y608" s="871" t="n"/>
      <c r="Z608" s="871" t="n"/>
      <c r="AA608" s="871" t="n"/>
    </row>
    <row r="609">
      <c r="A609" s="871" t="n"/>
      <c r="B609" s="871" t="n"/>
      <c r="C609" s="871" t="n"/>
      <c r="D609" s="871" t="n"/>
      <c r="E609" s="871" t="n"/>
      <c r="F609" s="871" t="n"/>
      <c r="G609" s="871" t="n"/>
      <c r="H609" s="871" t="n"/>
      <c r="I609" s="871" t="n"/>
      <c r="J609" s="871" t="n"/>
      <c r="K609" s="871" t="n"/>
      <c r="L609" s="871" t="n"/>
      <c r="M609" s="871" t="n"/>
      <c r="N609" s="871" t="n"/>
      <c r="O609" s="871" t="n"/>
      <c r="P609" s="871" t="n"/>
      <c r="Q609" s="871" t="n"/>
      <c r="R609" s="871" t="n"/>
      <c r="S609" s="871" t="n"/>
      <c r="T609" s="871" t="n"/>
      <c r="U609" s="871" t="n"/>
      <c r="V609" s="871" t="n"/>
      <c r="W609" s="871" t="n"/>
      <c r="X609" s="871" t="n"/>
      <c r="Y609" s="871" t="n"/>
      <c r="Z609" s="871" t="n"/>
      <c r="AA609" s="871" t="n"/>
    </row>
    <row r="610">
      <c r="A610" s="871" t="n"/>
      <c r="B610" s="871" t="n"/>
      <c r="C610" s="871" t="n"/>
      <c r="D610" s="871" t="n"/>
      <c r="E610" s="871" t="n"/>
      <c r="F610" s="871" t="n"/>
      <c r="G610" s="871" t="n"/>
      <c r="H610" s="871" t="n"/>
      <c r="I610" s="871" t="n"/>
      <c r="J610" s="871" t="n"/>
      <c r="K610" s="871" t="n"/>
      <c r="L610" s="871" t="n"/>
      <c r="M610" s="871" t="n"/>
      <c r="N610" s="871" t="n"/>
      <c r="O610" s="871" t="n"/>
      <c r="P610" s="871" t="n"/>
      <c r="Q610" s="871" t="n"/>
      <c r="R610" s="871" t="n"/>
      <c r="S610" s="871" t="n"/>
      <c r="T610" s="871" t="n"/>
      <c r="U610" s="871" t="n"/>
      <c r="V610" s="871" t="n"/>
      <c r="W610" s="871" t="n"/>
      <c r="X610" s="871" t="n"/>
      <c r="Y610" s="871" t="n"/>
      <c r="Z610" s="871" t="n"/>
      <c r="AA610" s="871" t="n"/>
    </row>
    <row r="611">
      <c r="A611" s="871" t="n"/>
      <c r="B611" s="871" t="n"/>
      <c r="C611" s="871" t="n"/>
      <c r="D611" s="871" t="n"/>
      <c r="E611" s="871" t="n"/>
      <c r="F611" s="871" t="n"/>
      <c r="G611" s="871" t="n"/>
      <c r="H611" s="871" t="n"/>
      <c r="I611" s="871" t="n"/>
      <c r="J611" s="871" t="n"/>
      <c r="K611" s="871" t="n"/>
      <c r="L611" s="871" t="n"/>
      <c r="M611" s="871" t="n"/>
      <c r="N611" s="871" t="n"/>
      <c r="O611" s="871" t="n"/>
      <c r="P611" s="871" t="n"/>
      <c r="Q611" s="871" t="n"/>
      <c r="R611" s="871" t="n"/>
      <c r="S611" s="871" t="n"/>
      <c r="T611" s="871" t="n"/>
      <c r="U611" s="871" t="n"/>
      <c r="V611" s="871" t="n"/>
      <c r="W611" s="871" t="n"/>
      <c r="X611" s="871" t="n"/>
      <c r="Y611" s="871" t="n"/>
      <c r="Z611" s="871" t="n"/>
      <c r="AA611" s="871" t="n"/>
    </row>
    <row r="612">
      <c r="A612" s="871" t="n"/>
      <c r="B612" s="871" t="n"/>
      <c r="C612" s="871" t="n"/>
      <c r="D612" s="871" t="n"/>
      <c r="E612" s="871" t="n"/>
      <c r="F612" s="871" t="n"/>
      <c r="G612" s="871" t="n"/>
      <c r="H612" s="871" t="n"/>
      <c r="I612" s="871" t="n"/>
      <c r="J612" s="871" t="n"/>
      <c r="K612" s="871" t="n"/>
      <c r="L612" s="871" t="n"/>
      <c r="M612" s="871" t="n"/>
      <c r="N612" s="871" t="n"/>
      <c r="O612" s="871" t="n"/>
      <c r="P612" s="871" t="n"/>
      <c r="Q612" s="871" t="n"/>
      <c r="R612" s="871" t="n"/>
      <c r="S612" s="871" t="n"/>
      <c r="T612" s="871" t="n"/>
      <c r="U612" s="871" t="n"/>
      <c r="V612" s="871" t="n"/>
      <c r="W612" s="871" t="n"/>
      <c r="X612" s="871" t="n"/>
      <c r="Y612" s="871" t="n"/>
      <c r="Z612" s="871" t="n"/>
      <c r="AA612" s="871" t="n"/>
    </row>
    <row r="613">
      <c r="A613" s="871" t="n"/>
      <c r="B613" s="871" t="n"/>
      <c r="C613" s="871" t="n"/>
      <c r="D613" s="871" t="n"/>
      <c r="E613" s="871" t="n"/>
      <c r="F613" s="871" t="n"/>
      <c r="G613" s="871" t="n"/>
      <c r="H613" s="871" t="n"/>
      <c r="I613" s="871" t="n"/>
      <c r="J613" s="871" t="n"/>
      <c r="K613" s="871" t="n"/>
      <c r="L613" s="871" t="n"/>
      <c r="M613" s="871" t="n"/>
      <c r="N613" s="871" t="n"/>
      <c r="O613" s="871" t="n"/>
      <c r="P613" s="871" t="n"/>
      <c r="Q613" s="871" t="n"/>
      <c r="R613" s="871" t="n"/>
      <c r="S613" s="871" t="n"/>
      <c r="T613" s="871" t="n"/>
      <c r="U613" s="871" t="n"/>
      <c r="V613" s="871" t="n"/>
      <c r="W613" s="871" t="n"/>
      <c r="X613" s="871" t="n"/>
      <c r="Y613" s="871" t="n"/>
      <c r="Z613" s="871" t="n"/>
      <c r="AA613" s="871" t="n"/>
    </row>
    <row r="614">
      <c r="A614" s="871" t="n"/>
      <c r="B614" s="871" t="n"/>
      <c r="C614" s="871" t="n"/>
      <c r="D614" s="871" t="n"/>
      <c r="E614" s="871" t="n"/>
      <c r="F614" s="871" t="n"/>
      <c r="G614" s="871" t="n"/>
      <c r="H614" s="871" t="n"/>
      <c r="I614" s="871" t="n"/>
      <c r="J614" s="871" t="n"/>
      <c r="K614" s="871" t="n"/>
      <c r="L614" s="871" t="n"/>
      <c r="M614" s="871" t="n"/>
      <c r="N614" s="871" t="n"/>
      <c r="O614" s="871" t="n"/>
      <c r="P614" s="871" t="n"/>
      <c r="Q614" s="871" t="n"/>
      <c r="R614" s="871" t="n"/>
      <c r="S614" s="871" t="n"/>
      <c r="T614" s="871" t="n"/>
      <c r="U614" s="871" t="n"/>
      <c r="V614" s="871" t="n"/>
      <c r="W614" s="871" t="n"/>
      <c r="X614" s="871" t="n"/>
      <c r="Y614" s="871" t="n"/>
      <c r="Z614" s="871" t="n"/>
      <c r="AA614" s="871" t="n"/>
    </row>
    <row r="615">
      <c r="A615" s="871" t="n"/>
      <c r="B615" s="871" t="n"/>
      <c r="C615" s="871" t="n"/>
      <c r="D615" s="871" t="n"/>
      <c r="E615" s="871" t="n"/>
      <c r="F615" s="871" t="n"/>
      <c r="G615" s="871" t="n"/>
      <c r="H615" s="871" t="n"/>
      <c r="I615" s="871" t="n"/>
      <c r="J615" s="871" t="n"/>
      <c r="K615" s="871" t="n"/>
      <c r="L615" s="871" t="n"/>
      <c r="M615" s="871" t="n"/>
      <c r="N615" s="871" t="n"/>
      <c r="O615" s="871" t="n"/>
      <c r="P615" s="871" t="n"/>
      <c r="Q615" s="871" t="n"/>
      <c r="R615" s="871" t="n"/>
      <c r="S615" s="871" t="n"/>
      <c r="T615" s="871" t="n"/>
      <c r="U615" s="871" t="n"/>
      <c r="V615" s="871" t="n"/>
      <c r="W615" s="871" t="n"/>
      <c r="X615" s="871" t="n"/>
      <c r="Y615" s="871" t="n"/>
      <c r="Z615" s="871" t="n"/>
      <c r="AA615" s="871" t="n"/>
    </row>
    <row r="616">
      <c r="A616" s="871" t="n"/>
      <c r="B616" s="871" t="n"/>
      <c r="C616" s="871" t="n"/>
      <c r="D616" s="871" t="n"/>
      <c r="E616" s="871" t="n"/>
      <c r="F616" s="871" t="n"/>
      <c r="G616" s="871" t="n"/>
      <c r="H616" s="871" t="n"/>
      <c r="I616" s="871" t="n"/>
      <c r="J616" s="871" t="n"/>
      <c r="K616" s="871" t="n"/>
      <c r="L616" s="871" t="n"/>
      <c r="M616" s="871" t="n"/>
      <c r="N616" s="871" t="n"/>
      <c r="O616" s="871" t="n"/>
      <c r="P616" s="871" t="n"/>
      <c r="Q616" s="871" t="n"/>
      <c r="R616" s="871" t="n"/>
      <c r="S616" s="871" t="n"/>
      <c r="T616" s="871" t="n"/>
      <c r="U616" s="871" t="n"/>
      <c r="V616" s="871" t="n"/>
      <c r="W616" s="871" t="n"/>
      <c r="X616" s="871" t="n"/>
      <c r="Y616" s="871" t="n"/>
      <c r="Z616" s="871" t="n"/>
      <c r="AA616" s="871" t="n"/>
    </row>
    <row r="617">
      <c r="A617" s="871" t="n"/>
      <c r="B617" s="871" t="n"/>
      <c r="C617" s="871" t="n"/>
      <c r="D617" s="871" t="n"/>
      <c r="E617" s="871" t="n"/>
      <c r="F617" s="871" t="n"/>
      <c r="G617" s="871" t="n"/>
      <c r="H617" s="871" t="n"/>
      <c r="I617" s="871" t="n"/>
      <c r="J617" s="871" t="n"/>
      <c r="K617" s="871" t="n"/>
      <c r="L617" s="871" t="n"/>
      <c r="M617" s="871" t="n"/>
      <c r="N617" s="871" t="n"/>
      <c r="O617" s="871" t="n"/>
      <c r="P617" s="871" t="n"/>
      <c r="Q617" s="871" t="n"/>
      <c r="R617" s="871" t="n"/>
      <c r="S617" s="871" t="n"/>
      <c r="T617" s="871" t="n"/>
      <c r="U617" s="871" t="n"/>
      <c r="V617" s="871" t="n"/>
      <c r="W617" s="871" t="n"/>
      <c r="X617" s="871" t="n"/>
      <c r="Y617" s="871" t="n"/>
      <c r="Z617" s="871" t="n"/>
      <c r="AA617" s="871" t="n"/>
    </row>
    <row r="618">
      <c r="A618" s="871" t="n"/>
      <c r="B618" s="871" t="n"/>
      <c r="C618" s="871" t="n"/>
      <c r="D618" s="871" t="n"/>
      <c r="E618" s="871" t="n"/>
      <c r="F618" s="871" t="n"/>
      <c r="G618" s="871" t="n"/>
      <c r="H618" s="871" t="n"/>
      <c r="I618" s="871" t="n"/>
      <c r="J618" s="871" t="n"/>
      <c r="K618" s="871" t="n"/>
      <c r="L618" s="871" t="n"/>
      <c r="M618" s="871" t="n"/>
      <c r="N618" s="871" t="n"/>
      <c r="O618" s="871" t="n"/>
      <c r="P618" s="871" t="n"/>
      <c r="Q618" s="871" t="n"/>
      <c r="R618" s="871" t="n"/>
      <c r="S618" s="871" t="n"/>
      <c r="T618" s="871" t="n"/>
      <c r="U618" s="871" t="n"/>
      <c r="V618" s="871" t="n"/>
      <c r="W618" s="871" t="n"/>
      <c r="X618" s="871" t="n"/>
      <c r="Y618" s="871" t="n"/>
      <c r="Z618" s="871" t="n"/>
      <c r="AA618" s="871" t="n"/>
    </row>
    <row r="619">
      <c r="A619" s="871" t="n"/>
      <c r="B619" s="871" t="n"/>
      <c r="C619" s="871" t="n"/>
      <c r="D619" s="871" t="n"/>
      <c r="E619" s="871" t="n"/>
      <c r="F619" s="871" t="n"/>
      <c r="G619" s="871" t="n"/>
      <c r="H619" s="871" t="n"/>
      <c r="I619" s="871" t="n"/>
      <c r="J619" s="871" t="n"/>
      <c r="K619" s="871" t="n"/>
      <c r="L619" s="871" t="n"/>
      <c r="M619" s="871" t="n"/>
      <c r="N619" s="871" t="n"/>
      <c r="O619" s="871" t="n"/>
      <c r="P619" s="871" t="n"/>
      <c r="Q619" s="871" t="n"/>
      <c r="R619" s="871" t="n"/>
      <c r="S619" s="871" t="n"/>
      <c r="T619" s="871" t="n"/>
      <c r="U619" s="871" t="n"/>
      <c r="V619" s="871" t="n"/>
      <c r="W619" s="871" t="n"/>
      <c r="X619" s="871" t="n"/>
      <c r="Y619" s="871" t="n"/>
      <c r="Z619" s="871" t="n"/>
      <c r="AA619" s="871" t="n"/>
    </row>
    <row r="620">
      <c r="A620" s="871" t="n"/>
      <c r="B620" s="871" t="n"/>
      <c r="C620" s="871" t="n"/>
      <c r="D620" s="871" t="n"/>
      <c r="E620" s="871" t="n"/>
      <c r="F620" s="871" t="n"/>
      <c r="G620" s="871" t="n"/>
      <c r="H620" s="871" t="n"/>
      <c r="I620" s="871" t="n"/>
      <c r="J620" s="871" t="n"/>
      <c r="K620" s="871" t="n"/>
      <c r="L620" s="871" t="n"/>
      <c r="M620" s="871" t="n"/>
      <c r="N620" s="871" t="n"/>
      <c r="O620" s="871" t="n"/>
      <c r="P620" s="871" t="n"/>
      <c r="Q620" s="871" t="n"/>
      <c r="R620" s="871" t="n"/>
      <c r="S620" s="871" t="n"/>
      <c r="T620" s="871" t="n"/>
      <c r="U620" s="871" t="n"/>
      <c r="V620" s="871" t="n"/>
      <c r="W620" s="871" t="n"/>
      <c r="X620" s="871" t="n"/>
      <c r="Y620" s="871" t="n"/>
      <c r="Z620" s="871" t="n"/>
      <c r="AA620" s="871" t="n"/>
    </row>
    <row r="621">
      <c r="A621" s="871" t="n"/>
      <c r="B621" s="871" t="n"/>
      <c r="C621" s="871" t="n"/>
      <c r="D621" s="871" t="n"/>
      <c r="E621" s="871" t="n"/>
      <c r="F621" s="871" t="n"/>
      <c r="G621" s="871" t="n"/>
      <c r="H621" s="871" t="n"/>
      <c r="I621" s="871" t="n"/>
      <c r="J621" s="871" t="n"/>
      <c r="K621" s="871" t="n"/>
      <c r="L621" s="871" t="n"/>
      <c r="M621" s="871" t="n"/>
      <c r="N621" s="871" t="n"/>
      <c r="O621" s="871" t="n"/>
      <c r="P621" s="871" t="n"/>
      <c r="Q621" s="871" t="n"/>
      <c r="R621" s="871" t="n"/>
      <c r="S621" s="871" t="n"/>
      <c r="T621" s="871" t="n"/>
      <c r="U621" s="871" t="n"/>
      <c r="V621" s="871" t="n"/>
      <c r="W621" s="871" t="n"/>
      <c r="X621" s="871" t="n"/>
      <c r="Y621" s="871" t="n"/>
      <c r="Z621" s="871" t="n"/>
      <c r="AA621" s="871" t="n"/>
    </row>
    <row r="622">
      <c r="A622" s="871" t="n"/>
      <c r="B622" s="871" t="n"/>
      <c r="C622" s="871" t="n"/>
      <c r="D622" s="871" t="n"/>
      <c r="E622" s="871" t="n"/>
      <c r="F622" s="871" t="n"/>
      <c r="G622" s="871" t="n"/>
      <c r="H622" s="871" t="n"/>
      <c r="I622" s="871" t="n"/>
      <c r="J622" s="871" t="n"/>
      <c r="K622" s="871" t="n"/>
      <c r="L622" s="871" t="n"/>
      <c r="M622" s="871" t="n"/>
      <c r="N622" s="871" t="n"/>
      <c r="O622" s="871" t="n"/>
      <c r="P622" s="871" t="n"/>
      <c r="Q622" s="871" t="n"/>
      <c r="R622" s="871" t="n"/>
      <c r="S622" s="871" t="n"/>
      <c r="T622" s="871" t="n"/>
      <c r="U622" s="871" t="n"/>
      <c r="V622" s="871" t="n"/>
      <c r="W622" s="871" t="n"/>
      <c r="X622" s="871" t="n"/>
      <c r="Y622" s="871" t="n"/>
      <c r="Z622" s="871" t="n"/>
      <c r="AA622" s="871" t="n"/>
    </row>
    <row r="623">
      <c r="A623" s="871" t="n"/>
      <c r="B623" s="871" t="n"/>
      <c r="C623" s="871" t="n"/>
      <c r="D623" s="871" t="n"/>
      <c r="E623" s="871" t="n"/>
      <c r="F623" s="871" t="n"/>
      <c r="G623" s="871" t="n"/>
      <c r="H623" s="871" t="n"/>
      <c r="I623" s="871" t="n"/>
      <c r="J623" s="871" t="n"/>
      <c r="K623" s="871" t="n"/>
      <c r="L623" s="871" t="n"/>
      <c r="M623" s="871" t="n"/>
      <c r="N623" s="871" t="n"/>
      <c r="O623" s="871" t="n"/>
      <c r="P623" s="871" t="n"/>
      <c r="Q623" s="871" t="n"/>
      <c r="R623" s="871" t="n"/>
      <c r="S623" s="871" t="n"/>
      <c r="T623" s="871" t="n"/>
      <c r="U623" s="871" t="n"/>
      <c r="V623" s="871" t="n"/>
      <c r="W623" s="871" t="n"/>
      <c r="X623" s="871" t="n"/>
      <c r="Y623" s="871" t="n"/>
      <c r="Z623" s="871" t="n"/>
      <c r="AA623" s="871" t="n"/>
    </row>
    <row r="624">
      <c r="A624" s="871" t="n"/>
      <c r="B624" s="871" t="n"/>
      <c r="C624" s="871" t="n"/>
      <c r="D624" s="871" t="n"/>
      <c r="E624" s="871" t="n"/>
      <c r="F624" s="871" t="n"/>
      <c r="G624" s="871" t="n"/>
      <c r="H624" s="871" t="n"/>
      <c r="I624" s="871" t="n"/>
      <c r="J624" s="871" t="n"/>
      <c r="K624" s="871" t="n"/>
      <c r="L624" s="871" t="n"/>
      <c r="M624" s="871" t="n"/>
      <c r="N624" s="871" t="n"/>
      <c r="O624" s="871" t="n"/>
      <c r="P624" s="871" t="n"/>
      <c r="Q624" s="871" t="n"/>
      <c r="R624" s="871" t="n"/>
      <c r="S624" s="871" t="n"/>
      <c r="T624" s="871" t="n"/>
      <c r="U624" s="871" t="n"/>
      <c r="V624" s="871" t="n"/>
      <c r="W624" s="871" t="n"/>
      <c r="X624" s="871" t="n"/>
      <c r="Y624" s="871" t="n"/>
      <c r="Z624" s="871" t="n"/>
      <c r="AA624" s="871" t="n"/>
    </row>
    <row r="625">
      <c r="A625" s="871" t="n"/>
      <c r="B625" s="871" t="n"/>
      <c r="C625" s="871" t="n"/>
      <c r="D625" s="871" t="n"/>
      <c r="E625" s="871" t="n"/>
      <c r="F625" s="871" t="n"/>
      <c r="G625" s="871" t="n"/>
      <c r="H625" s="871" t="n"/>
      <c r="I625" s="871" t="n"/>
      <c r="J625" s="871" t="n"/>
      <c r="K625" s="871" t="n"/>
      <c r="L625" s="871" t="n"/>
      <c r="M625" s="871" t="n"/>
      <c r="N625" s="871" t="n"/>
      <c r="O625" s="871" t="n"/>
      <c r="P625" s="871" t="n"/>
      <c r="Q625" s="871" t="n"/>
      <c r="R625" s="871" t="n"/>
      <c r="S625" s="871" t="n"/>
      <c r="T625" s="871" t="n"/>
      <c r="U625" s="871" t="n"/>
      <c r="V625" s="871" t="n"/>
      <c r="W625" s="871" t="n"/>
      <c r="X625" s="871" t="n"/>
      <c r="Y625" s="871" t="n"/>
      <c r="Z625" s="871" t="n"/>
      <c r="AA625" s="871" t="n"/>
    </row>
    <row r="626">
      <c r="A626" s="871" t="n"/>
      <c r="B626" s="871" t="n"/>
      <c r="C626" s="871" t="n"/>
      <c r="D626" s="871" t="n"/>
      <c r="E626" s="871" t="n"/>
      <c r="F626" s="871" t="n"/>
      <c r="G626" s="871" t="n"/>
      <c r="H626" s="871" t="n"/>
      <c r="I626" s="871" t="n"/>
      <c r="J626" s="871" t="n"/>
      <c r="K626" s="871" t="n"/>
      <c r="L626" s="871" t="n"/>
      <c r="M626" s="871" t="n"/>
      <c r="N626" s="871" t="n"/>
      <c r="O626" s="871" t="n"/>
      <c r="P626" s="871" t="n"/>
      <c r="Q626" s="871" t="n"/>
      <c r="R626" s="871" t="n"/>
      <c r="S626" s="871" t="n"/>
      <c r="T626" s="871" t="n"/>
      <c r="U626" s="871" t="n"/>
      <c r="V626" s="871" t="n"/>
      <c r="W626" s="871" t="n"/>
      <c r="X626" s="871" t="n"/>
      <c r="Y626" s="871" t="n"/>
      <c r="Z626" s="871" t="n"/>
      <c r="AA626" s="871" t="n"/>
    </row>
    <row r="627">
      <c r="A627" s="871" t="n"/>
      <c r="B627" s="871" t="n"/>
      <c r="C627" s="871" t="n"/>
      <c r="D627" s="871" t="n"/>
      <c r="E627" s="871" t="n"/>
      <c r="F627" s="871" t="n"/>
      <c r="G627" s="871" t="n"/>
      <c r="H627" s="871" t="n"/>
      <c r="I627" s="871" t="n"/>
      <c r="J627" s="871" t="n"/>
      <c r="K627" s="871" t="n"/>
      <c r="L627" s="871" t="n"/>
      <c r="M627" s="871" t="n"/>
      <c r="N627" s="871" t="n"/>
      <c r="O627" s="871" t="n"/>
      <c r="P627" s="871" t="n"/>
      <c r="Q627" s="871" t="n"/>
      <c r="R627" s="871" t="n"/>
      <c r="S627" s="871" t="n"/>
      <c r="T627" s="871" t="n"/>
      <c r="U627" s="871" t="n"/>
      <c r="V627" s="871" t="n"/>
      <c r="W627" s="871" t="n"/>
      <c r="X627" s="871" t="n"/>
      <c r="Y627" s="871" t="n"/>
      <c r="Z627" s="871" t="n"/>
      <c r="AA627" s="871" t="n"/>
    </row>
    <row r="628">
      <c r="A628" s="871" t="n"/>
      <c r="B628" s="871" t="n"/>
      <c r="C628" s="871" t="n"/>
      <c r="D628" s="871" t="n"/>
      <c r="E628" s="871" t="n"/>
      <c r="F628" s="871" t="n"/>
      <c r="G628" s="871" t="n"/>
      <c r="H628" s="871" t="n"/>
      <c r="I628" s="871" t="n"/>
      <c r="J628" s="871" t="n"/>
      <c r="K628" s="871" t="n"/>
      <c r="L628" s="871" t="n"/>
      <c r="M628" s="871" t="n"/>
      <c r="N628" s="871" t="n"/>
      <c r="O628" s="871" t="n"/>
      <c r="P628" s="871" t="n"/>
      <c r="Q628" s="871" t="n"/>
      <c r="R628" s="871" t="n"/>
      <c r="S628" s="871" t="n"/>
      <c r="T628" s="871" t="n"/>
      <c r="U628" s="871" t="n"/>
      <c r="V628" s="871" t="n"/>
      <c r="W628" s="871" t="n"/>
      <c r="X628" s="871" t="n"/>
      <c r="Y628" s="871" t="n"/>
      <c r="Z628" s="871" t="n"/>
      <c r="AA628" s="871" t="n"/>
    </row>
    <row r="629">
      <c r="A629" s="871" t="n"/>
      <c r="B629" s="871" t="n"/>
      <c r="C629" s="871" t="n"/>
      <c r="D629" s="871" t="n"/>
      <c r="E629" s="871" t="n"/>
      <c r="F629" s="871" t="n"/>
      <c r="G629" s="871" t="n"/>
      <c r="H629" s="871" t="n"/>
      <c r="I629" s="871" t="n"/>
      <c r="J629" s="871" t="n"/>
      <c r="K629" s="871" t="n"/>
      <c r="L629" s="871" t="n"/>
      <c r="M629" s="871" t="n"/>
      <c r="N629" s="871" t="n"/>
      <c r="O629" s="871" t="n"/>
      <c r="P629" s="871" t="n"/>
      <c r="Q629" s="871" t="n"/>
      <c r="R629" s="871" t="n"/>
      <c r="S629" s="871" t="n"/>
      <c r="T629" s="871" t="n"/>
      <c r="U629" s="871" t="n"/>
      <c r="V629" s="871" t="n"/>
      <c r="W629" s="871" t="n"/>
      <c r="X629" s="871" t="n"/>
      <c r="Y629" s="871" t="n"/>
      <c r="Z629" s="871" t="n"/>
      <c r="AA629" s="871" t="n"/>
    </row>
    <row r="630">
      <c r="A630" s="871" t="n"/>
      <c r="B630" s="871" t="n"/>
      <c r="C630" s="871" t="n"/>
      <c r="D630" s="871" t="n"/>
      <c r="E630" s="871" t="n"/>
      <c r="F630" s="871" t="n"/>
      <c r="G630" s="871" t="n"/>
      <c r="H630" s="871" t="n"/>
      <c r="I630" s="871" t="n"/>
      <c r="J630" s="871" t="n"/>
      <c r="K630" s="871" t="n"/>
      <c r="L630" s="871" t="n"/>
      <c r="M630" s="871" t="n"/>
      <c r="N630" s="871" t="n"/>
      <c r="O630" s="871" t="n"/>
      <c r="P630" s="871" t="n"/>
      <c r="Q630" s="871" t="n"/>
      <c r="R630" s="871" t="n"/>
      <c r="S630" s="871" t="n"/>
      <c r="T630" s="871" t="n"/>
      <c r="U630" s="871" t="n"/>
      <c r="V630" s="871" t="n"/>
      <c r="W630" s="871" t="n"/>
      <c r="X630" s="871" t="n"/>
      <c r="Y630" s="871" t="n"/>
      <c r="Z630" s="871" t="n"/>
      <c r="AA630" s="871" t="n"/>
    </row>
    <row r="631">
      <c r="A631" s="871" t="n"/>
      <c r="B631" s="871" t="n"/>
      <c r="C631" s="871" t="n"/>
      <c r="D631" s="871" t="n"/>
      <c r="E631" s="871" t="n"/>
      <c r="F631" s="871" t="n"/>
      <c r="G631" s="871" t="n"/>
      <c r="H631" s="871" t="n"/>
      <c r="I631" s="871" t="n"/>
      <c r="J631" s="871" t="n"/>
      <c r="K631" s="871" t="n"/>
      <c r="L631" s="871" t="n"/>
      <c r="M631" s="871" t="n"/>
      <c r="N631" s="871" t="n"/>
      <c r="O631" s="871" t="n"/>
      <c r="P631" s="871" t="n"/>
      <c r="Q631" s="871" t="n"/>
      <c r="R631" s="871" t="n"/>
      <c r="S631" s="871" t="n"/>
      <c r="T631" s="871" t="n"/>
      <c r="U631" s="871" t="n"/>
      <c r="V631" s="871" t="n"/>
      <c r="W631" s="871" t="n"/>
      <c r="X631" s="871" t="n"/>
      <c r="Y631" s="871" t="n"/>
      <c r="Z631" s="871" t="n"/>
      <c r="AA631" s="871" t="n"/>
    </row>
    <row r="632">
      <c r="A632" s="871" t="n"/>
      <c r="B632" s="871" t="n"/>
      <c r="C632" s="871" t="n"/>
      <c r="D632" s="871" t="n"/>
      <c r="E632" s="871" t="n"/>
      <c r="F632" s="871" t="n"/>
      <c r="G632" s="871" t="n"/>
      <c r="H632" s="871" t="n"/>
      <c r="I632" s="871" t="n"/>
      <c r="J632" s="871" t="n"/>
      <c r="K632" s="871" t="n"/>
      <c r="L632" s="871" t="n"/>
      <c r="M632" s="871" t="n"/>
      <c r="N632" s="871" t="n"/>
      <c r="O632" s="871" t="n"/>
      <c r="P632" s="871" t="n"/>
      <c r="Q632" s="871" t="n"/>
      <c r="R632" s="871" t="n"/>
      <c r="S632" s="871" t="n"/>
      <c r="T632" s="871" t="n"/>
      <c r="U632" s="871" t="n"/>
      <c r="V632" s="871" t="n"/>
      <c r="W632" s="871" t="n"/>
      <c r="X632" s="871" t="n"/>
      <c r="Y632" s="871" t="n"/>
      <c r="Z632" s="871" t="n"/>
      <c r="AA632" s="871" t="n"/>
    </row>
    <row r="633">
      <c r="A633" s="871" t="n"/>
      <c r="B633" s="871" t="n"/>
      <c r="C633" s="871" t="n"/>
      <c r="D633" s="871" t="n"/>
      <c r="E633" s="871" t="n"/>
      <c r="F633" s="871" t="n"/>
      <c r="G633" s="871" t="n"/>
      <c r="H633" s="871" t="n"/>
      <c r="I633" s="871" t="n"/>
      <c r="J633" s="871" t="n"/>
      <c r="K633" s="871" t="n"/>
      <c r="L633" s="871" t="n"/>
      <c r="M633" s="871" t="n"/>
      <c r="N633" s="871" t="n"/>
      <c r="O633" s="871" t="n"/>
      <c r="P633" s="871" t="n"/>
      <c r="Q633" s="871" t="n"/>
      <c r="R633" s="871" t="n"/>
      <c r="S633" s="871" t="n"/>
      <c r="T633" s="871" t="n"/>
      <c r="U633" s="871" t="n"/>
      <c r="V633" s="871" t="n"/>
      <c r="W633" s="871" t="n"/>
      <c r="X633" s="871" t="n"/>
      <c r="Y633" s="871" t="n"/>
      <c r="Z633" s="871" t="n"/>
      <c r="AA633" s="871" t="n"/>
    </row>
    <row r="634">
      <c r="A634" s="871" t="n"/>
      <c r="B634" s="871" t="n"/>
      <c r="C634" s="871" t="n"/>
      <c r="D634" s="871" t="n"/>
      <c r="E634" s="871" t="n"/>
      <c r="F634" s="871" t="n"/>
      <c r="G634" s="871" t="n"/>
      <c r="H634" s="871" t="n"/>
      <c r="I634" s="871" t="n"/>
      <c r="J634" s="871" t="n"/>
      <c r="K634" s="871" t="n"/>
      <c r="L634" s="871" t="n"/>
      <c r="M634" s="871" t="n"/>
      <c r="N634" s="871" t="n"/>
      <c r="O634" s="871" t="n"/>
      <c r="P634" s="871" t="n"/>
      <c r="Q634" s="871" t="n"/>
      <c r="R634" s="871" t="n"/>
      <c r="S634" s="871" t="n"/>
      <c r="T634" s="871" t="n"/>
      <c r="U634" s="871" t="n"/>
      <c r="V634" s="871" t="n"/>
      <c r="W634" s="871" t="n"/>
      <c r="X634" s="871" t="n"/>
      <c r="Y634" s="871" t="n"/>
      <c r="Z634" s="871" t="n"/>
      <c r="AA634" s="871" t="n"/>
    </row>
    <row r="635">
      <c r="A635" s="871" t="n"/>
      <c r="B635" s="871" t="n"/>
      <c r="C635" s="871" t="n"/>
      <c r="D635" s="871" t="n"/>
      <c r="E635" s="871" t="n"/>
      <c r="F635" s="871" t="n"/>
      <c r="G635" s="871" t="n"/>
      <c r="H635" s="871" t="n"/>
      <c r="I635" s="871" t="n"/>
      <c r="J635" s="871" t="n"/>
      <c r="K635" s="871" t="n"/>
      <c r="L635" s="871" t="n"/>
      <c r="M635" s="871" t="n"/>
      <c r="N635" s="871" t="n"/>
      <c r="O635" s="871" t="n"/>
      <c r="P635" s="871" t="n"/>
      <c r="Q635" s="871" t="n"/>
      <c r="R635" s="871" t="n"/>
      <c r="S635" s="871" t="n"/>
      <c r="T635" s="871" t="n"/>
      <c r="U635" s="871" t="n"/>
      <c r="V635" s="871" t="n"/>
      <c r="W635" s="871" t="n"/>
      <c r="X635" s="871" t="n"/>
      <c r="Y635" s="871" t="n"/>
      <c r="Z635" s="871" t="n"/>
      <c r="AA635" s="871" t="n"/>
    </row>
    <row r="636">
      <c r="A636" s="871" t="n"/>
      <c r="B636" s="871" t="n"/>
      <c r="C636" s="871" t="n"/>
      <c r="D636" s="871" t="n"/>
      <c r="E636" s="871" t="n"/>
      <c r="F636" s="871" t="n"/>
      <c r="G636" s="871" t="n"/>
      <c r="H636" s="871" t="n"/>
      <c r="I636" s="871" t="n"/>
      <c r="J636" s="871" t="n"/>
      <c r="K636" s="871" t="n"/>
      <c r="L636" s="871" t="n"/>
      <c r="M636" s="871" t="n"/>
      <c r="N636" s="871" t="n"/>
      <c r="O636" s="871" t="n"/>
      <c r="P636" s="871" t="n"/>
      <c r="Q636" s="871" t="n"/>
      <c r="R636" s="871" t="n"/>
      <c r="S636" s="871" t="n"/>
      <c r="T636" s="871" t="n"/>
      <c r="U636" s="871" t="n"/>
      <c r="V636" s="871" t="n"/>
      <c r="W636" s="871" t="n"/>
      <c r="X636" s="871" t="n"/>
      <c r="Y636" s="871" t="n"/>
      <c r="Z636" s="871" t="n"/>
      <c r="AA636" s="871" t="n"/>
    </row>
    <row r="637">
      <c r="A637" s="871" t="n"/>
      <c r="B637" s="871" t="n"/>
      <c r="C637" s="871" t="n"/>
      <c r="D637" s="871" t="n"/>
      <c r="E637" s="871" t="n"/>
      <c r="F637" s="871" t="n"/>
      <c r="G637" s="871" t="n"/>
      <c r="H637" s="871" t="n"/>
      <c r="I637" s="871" t="n"/>
      <c r="J637" s="871" t="n"/>
      <c r="K637" s="871" t="n"/>
      <c r="L637" s="871" t="n"/>
      <c r="M637" s="871" t="n"/>
      <c r="N637" s="871" t="n"/>
      <c r="O637" s="871" t="n"/>
      <c r="P637" s="871" t="n"/>
      <c r="Q637" s="871" t="n"/>
      <c r="R637" s="871" t="n"/>
      <c r="S637" s="871" t="n"/>
      <c r="T637" s="871" t="n"/>
      <c r="U637" s="871" t="n"/>
      <c r="V637" s="871" t="n"/>
      <c r="W637" s="871" t="n"/>
      <c r="X637" s="871" t="n"/>
      <c r="Y637" s="871" t="n"/>
      <c r="Z637" s="871" t="n"/>
      <c r="AA637" s="871" t="n"/>
    </row>
    <row r="638">
      <c r="A638" s="871" t="n"/>
      <c r="B638" s="871" t="n"/>
      <c r="C638" s="871" t="n"/>
      <c r="D638" s="871" t="n"/>
      <c r="E638" s="871" t="n"/>
      <c r="F638" s="871" t="n"/>
      <c r="G638" s="871" t="n"/>
      <c r="H638" s="871" t="n"/>
      <c r="I638" s="871" t="n"/>
      <c r="J638" s="871" t="n"/>
      <c r="K638" s="871" t="n"/>
      <c r="L638" s="871" t="n"/>
      <c r="M638" s="871" t="n"/>
      <c r="N638" s="871" t="n"/>
      <c r="O638" s="871" t="n"/>
      <c r="P638" s="871" t="n"/>
      <c r="Q638" s="871" t="n"/>
      <c r="R638" s="871" t="n"/>
      <c r="S638" s="871" t="n"/>
      <c r="T638" s="871" t="n"/>
      <c r="U638" s="871" t="n"/>
      <c r="V638" s="871" t="n"/>
      <c r="W638" s="871" t="n"/>
      <c r="X638" s="871" t="n"/>
      <c r="Y638" s="871" t="n"/>
      <c r="Z638" s="871" t="n"/>
      <c r="AA638" s="871" t="n"/>
    </row>
    <row r="639">
      <c r="A639" s="871" t="n"/>
      <c r="B639" s="871" t="n"/>
      <c r="C639" s="871" t="n"/>
      <c r="D639" s="871" t="n"/>
      <c r="E639" s="871" t="n"/>
      <c r="F639" s="871" t="n"/>
      <c r="G639" s="871" t="n"/>
      <c r="H639" s="871" t="n"/>
      <c r="I639" s="871" t="n"/>
      <c r="J639" s="871" t="n"/>
      <c r="K639" s="871" t="n"/>
      <c r="L639" s="871" t="n"/>
      <c r="M639" s="871" t="n"/>
      <c r="N639" s="871" t="n"/>
      <c r="O639" s="871" t="n"/>
      <c r="P639" s="871" t="n"/>
      <c r="Q639" s="871" t="n"/>
      <c r="R639" s="871" t="n"/>
      <c r="S639" s="871" t="n"/>
      <c r="T639" s="871" t="n"/>
      <c r="U639" s="871" t="n"/>
      <c r="V639" s="871" t="n"/>
      <c r="W639" s="871" t="n"/>
      <c r="X639" s="871" t="n"/>
      <c r="Y639" s="871" t="n"/>
      <c r="Z639" s="871" t="n"/>
      <c r="AA639" s="871" t="n"/>
    </row>
    <row r="640">
      <c r="A640" s="871" t="n"/>
      <c r="B640" s="871" t="n"/>
      <c r="C640" s="871" t="n"/>
      <c r="D640" s="871" t="n"/>
      <c r="E640" s="871" t="n"/>
      <c r="F640" s="871" t="n"/>
      <c r="G640" s="871" t="n"/>
      <c r="H640" s="871" t="n"/>
      <c r="I640" s="871" t="n"/>
      <c r="J640" s="871" t="n"/>
      <c r="K640" s="871" t="n"/>
      <c r="L640" s="871" t="n"/>
      <c r="M640" s="871" t="n"/>
      <c r="N640" s="871" t="n"/>
      <c r="O640" s="871" t="n"/>
      <c r="P640" s="871" t="n"/>
      <c r="Q640" s="871" t="n"/>
      <c r="R640" s="871" t="n"/>
      <c r="S640" s="871" t="n"/>
      <c r="T640" s="871" t="n"/>
      <c r="U640" s="871" t="n"/>
      <c r="V640" s="871" t="n"/>
      <c r="W640" s="871" t="n"/>
      <c r="X640" s="871" t="n"/>
      <c r="Y640" s="871" t="n"/>
      <c r="Z640" s="871" t="n"/>
      <c r="AA640" s="871" t="n"/>
    </row>
    <row r="641">
      <c r="A641" s="871" t="n"/>
      <c r="B641" s="871" t="n"/>
      <c r="C641" s="871" t="n"/>
      <c r="D641" s="871" t="n"/>
      <c r="E641" s="871" t="n"/>
      <c r="F641" s="871" t="n"/>
      <c r="G641" s="871" t="n"/>
      <c r="H641" s="871" t="n"/>
      <c r="I641" s="871" t="n"/>
      <c r="J641" s="871" t="n"/>
      <c r="K641" s="871" t="n"/>
      <c r="L641" s="871" t="n"/>
      <c r="M641" s="871" t="n"/>
      <c r="N641" s="871" t="n"/>
      <c r="O641" s="871" t="n"/>
      <c r="P641" s="871" t="n"/>
      <c r="Q641" s="871" t="n"/>
      <c r="R641" s="871" t="n"/>
      <c r="S641" s="871" t="n"/>
      <c r="T641" s="871" t="n"/>
      <c r="U641" s="871" t="n"/>
      <c r="V641" s="871" t="n"/>
      <c r="W641" s="871" t="n"/>
      <c r="X641" s="871" t="n"/>
      <c r="Y641" s="871" t="n"/>
      <c r="Z641" s="871" t="n"/>
      <c r="AA641" s="871" t="n"/>
    </row>
    <row r="642">
      <c r="A642" s="871" t="n"/>
      <c r="B642" s="871" t="n"/>
      <c r="C642" s="871" t="n"/>
      <c r="D642" s="871" t="n"/>
      <c r="E642" s="871" t="n"/>
      <c r="F642" s="871" t="n"/>
      <c r="G642" s="871" t="n"/>
      <c r="H642" s="871" t="n"/>
      <c r="I642" s="871" t="n"/>
      <c r="J642" s="871" t="n"/>
      <c r="K642" s="871" t="n"/>
      <c r="L642" s="871" t="n"/>
      <c r="M642" s="871" t="n"/>
      <c r="N642" s="871" t="n"/>
      <c r="O642" s="871" t="n"/>
      <c r="P642" s="871" t="n"/>
      <c r="Q642" s="871" t="n"/>
      <c r="R642" s="871" t="n"/>
      <c r="S642" s="871" t="n"/>
      <c r="T642" s="871" t="n"/>
      <c r="U642" s="871" t="n"/>
      <c r="V642" s="871" t="n"/>
      <c r="W642" s="871" t="n"/>
      <c r="X642" s="871" t="n"/>
      <c r="Y642" s="871" t="n"/>
      <c r="Z642" s="871" t="n"/>
      <c r="AA642" s="871" t="n"/>
    </row>
    <row r="643">
      <c r="A643" s="871" t="n"/>
      <c r="B643" s="871" t="n"/>
      <c r="C643" s="871" t="n"/>
      <c r="D643" s="871" t="n"/>
      <c r="E643" s="871" t="n"/>
      <c r="F643" s="871" t="n"/>
      <c r="G643" s="871" t="n"/>
      <c r="H643" s="871" t="n"/>
      <c r="I643" s="871" t="n"/>
      <c r="J643" s="871" t="n"/>
      <c r="K643" s="871" t="n"/>
      <c r="L643" s="871" t="n"/>
      <c r="M643" s="871" t="n"/>
      <c r="N643" s="871" t="n"/>
      <c r="O643" s="871" t="n"/>
      <c r="P643" s="871" t="n"/>
      <c r="Q643" s="871" t="n"/>
      <c r="R643" s="871" t="n"/>
      <c r="S643" s="871" t="n"/>
      <c r="T643" s="871" t="n"/>
      <c r="U643" s="871" t="n"/>
      <c r="V643" s="871" t="n"/>
      <c r="W643" s="871" t="n"/>
      <c r="X643" s="871" t="n"/>
      <c r="Y643" s="871" t="n"/>
      <c r="Z643" s="871" t="n"/>
      <c r="AA643" s="871" t="n"/>
    </row>
    <row r="644">
      <c r="A644" s="871" t="n"/>
      <c r="B644" s="871" t="n"/>
      <c r="C644" s="871" t="n"/>
      <c r="D644" s="871" t="n"/>
      <c r="E644" s="871" t="n"/>
      <c r="F644" s="871" t="n"/>
      <c r="G644" s="871" t="n"/>
      <c r="H644" s="871" t="n"/>
      <c r="I644" s="871" t="n"/>
      <c r="J644" s="871" t="n"/>
      <c r="K644" s="871" t="n"/>
      <c r="L644" s="871" t="n"/>
      <c r="M644" s="871" t="n"/>
      <c r="N644" s="871" t="n"/>
      <c r="O644" s="871" t="n"/>
      <c r="P644" s="871" t="n"/>
      <c r="Q644" s="871" t="n"/>
      <c r="R644" s="871" t="n"/>
      <c r="S644" s="871" t="n"/>
      <c r="T644" s="871" t="n"/>
      <c r="U644" s="871" t="n"/>
      <c r="V644" s="871" t="n"/>
      <c r="W644" s="871" t="n"/>
      <c r="X644" s="871" t="n"/>
      <c r="Y644" s="871" t="n"/>
      <c r="Z644" s="871" t="n"/>
      <c r="AA644" s="871" t="n"/>
    </row>
    <row r="645">
      <c r="A645" s="871" t="n"/>
      <c r="B645" s="871" t="n"/>
      <c r="C645" s="871" t="n"/>
      <c r="D645" s="871" t="n"/>
      <c r="E645" s="871" t="n"/>
      <c r="F645" s="871" t="n"/>
      <c r="G645" s="871" t="n"/>
      <c r="H645" s="871" t="n"/>
      <c r="I645" s="871" t="n"/>
      <c r="J645" s="871" t="n"/>
      <c r="K645" s="871" t="n"/>
      <c r="L645" s="871" t="n"/>
      <c r="M645" s="871" t="n"/>
      <c r="N645" s="871" t="n"/>
      <c r="O645" s="871" t="n"/>
      <c r="P645" s="871" t="n"/>
      <c r="Q645" s="871" t="n"/>
      <c r="R645" s="871" t="n"/>
      <c r="S645" s="871" t="n"/>
      <c r="T645" s="871" t="n"/>
      <c r="U645" s="871" t="n"/>
      <c r="V645" s="871" t="n"/>
      <c r="W645" s="871" t="n"/>
      <c r="X645" s="871" t="n"/>
      <c r="Y645" s="871" t="n"/>
      <c r="Z645" s="871" t="n"/>
      <c r="AA645" s="871" t="n"/>
    </row>
    <row r="646">
      <c r="A646" s="871" t="n"/>
      <c r="B646" s="871" t="n"/>
      <c r="C646" s="871" t="n"/>
      <c r="D646" s="871" t="n"/>
      <c r="E646" s="871" t="n"/>
      <c r="F646" s="871" t="n"/>
      <c r="G646" s="871" t="n"/>
      <c r="H646" s="871" t="n"/>
      <c r="I646" s="871" t="n"/>
      <c r="J646" s="871" t="n"/>
      <c r="K646" s="871" t="n"/>
      <c r="L646" s="871" t="n"/>
      <c r="M646" s="871" t="n"/>
      <c r="N646" s="871" t="n"/>
      <c r="O646" s="871" t="n"/>
      <c r="P646" s="871" t="n"/>
      <c r="Q646" s="871" t="n"/>
      <c r="R646" s="871" t="n"/>
      <c r="S646" s="871" t="n"/>
      <c r="T646" s="871" t="n"/>
      <c r="U646" s="871" t="n"/>
      <c r="V646" s="871" t="n"/>
      <c r="W646" s="871" t="n"/>
      <c r="X646" s="871" t="n"/>
      <c r="Y646" s="871" t="n"/>
      <c r="Z646" s="871" t="n"/>
      <c r="AA646" s="871" t="n"/>
    </row>
    <row r="647">
      <c r="A647" s="871" t="n"/>
      <c r="B647" s="871" t="n"/>
      <c r="C647" s="871" t="n"/>
      <c r="D647" s="871" t="n"/>
      <c r="E647" s="871" t="n"/>
      <c r="F647" s="871" t="n"/>
      <c r="G647" s="871" t="n"/>
      <c r="H647" s="871" t="n"/>
      <c r="I647" s="871" t="n"/>
      <c r="J647" s="871" t="n"/>
      <c r="K647" s="871" t="n"/>
      <c r="L647" s="871" t="n"/>
      <c r="M647" s="871" t="n"/>
      <c r="N647" s="871" t="n"/>
      <c r="O647" s="871" t="n"/>
      <c r="P647" s="871" t="n"/>
      <c r="Q647" s="871" t="n"/>
      <c r="R647" s="871" t="n"/>
      <c r="S647" s="871" t="n"/>
      <c r="T647" s="871" t="n"/>
      <c r="U647" s="871" t="n"/>
      <c r="V647" s="871" t="n"/>
      <c r="W647" s="871" t="n"/>
      <c r="X647" s="871" t="n"/>
      <c r="Y647" s="871" t="n"/>
      <c r="Z647" s="871" t="n"/>
      <c r="AA647" s="871" t="n"/>
    </row>
    <row r="648">
      <c r="A648" s="871" t="n"/>
      <c r="B648" s="871" t="n"/>
      <c r="C648" s="871" t="n"/>
      <c r="D648" s="871" t="n"/>
      <c r="E648" s="871" t="n"/>
      <c r="F648" s="871" t="n"/>
      <c r="G648" s="871" t="n"/>
      <c r="H648" s="871" t="n"/>
      <c r="I648" s="871" t="n"/>
      <c r="J648" s="871" t="n"/>
      <c r="K648" s="871" t="n"/>
      <c r="L648" s="871" t="n"/>
      <c r="M648" s="871" t="n"/>
      <c r="N648" s="871" t="n"/>
      <c r="O648" s="871" t="n"/>
      <c r="P648" s="871" t="n"/>
      <c r="Q648" s="871" t="n"/>
      <c r="R648" s="871" t="n"/>
      <c r="S648" s="871" t="n"/>
      <c r="T648" s="871" t="n"/>
      <c r="U648" s="871" t="n"/>
      <c r="V648" s="871" t="n"/>
      <c r="W648" s="871" t="n"/>
      <c r="X648" s="871" t="n"/>
      <c r="Y648" s="871" t="n"/>
      <c r="Z648" s="871" t="n"/>
      <c r="AA648" s="871" t="n"/>
    </row>
    <row r="649">
      <c r="A649" s="871" t="n"/>
      <c r="B649" s="871" t="n"/>
      <c r="C649" s="871" t="n"/>
      <c r="D649" s="871" t="n"/>
      <c r="E649" s="871" t="n"/>
      <c r="F649" s="871" t="n"/>
      <c r="G649" s="871" t="n"/>
      <c r="H649" s="871" t="n"/>
      <c r="I649" s="871" t="n"/>
      <c r="J649" s="871" t="n"/>
      <c r="K649" s="871" t="n"/>
      <c r="L649" s="871" t="n"/>
      <c r="M649" s="871" t="n"/>
      <c r="N649" s="871" t="n"/>
      <c r="O649" s="871" t="n"/>
      <c r="P649" s="871" t="n"/>
      <c r="Q649" s="871" t="n"/>
      <c r="R649" s="871" t="n"/>
      <c r="S649" s="871" t="n"/>
      <c r="T649" s="871" t="n"/>
      <c r="U649" s="871" t="n"/>
      <c r="V649" s="871" t="n"/>
      <c r="W649" s="871" t="n"/>
      <c r="X649" s="871" t="n"/>
      <c r="Y649" s="871" t="n"/>
      <c r="Z649" s="871" t="n"/>
      <c r="AA649" s="871" t="n"/>
    </row>
    <row r="650">
      <c r="A650" s="871" t="n"/>
      <c r="B650" s="871" t="n"/>
      <c r="C650" s="871" t="n"/>
      <c r="D650" s="871" t="n"/>
      <c r="E650" s="871" t="n"/>
      <c r="F650" s="871" t="n"/>
      <c r="G650" s="871" t="n"/>
      <c r="H650" s="871" t="n"/>
      <c r="I650" s="871" t="n"/>
      <c r="J650" s="871" t="n"/>
      <c r="K650" s="871" t="n"/>
      <c r="L650" s="871" t="n"/>
      <c r="M650" s="871" t="n"/>
      <c r="N650" s="871" t="n"/>
      <c r="O650" s="871" t="n"/>
      <c r="P650" s="871" t="n"/>
      <c r="Q650" s="871" t="n"/>
      <c r="R650" s="871" t="n"/>
      <c r="S650" s="871" t="n"/>
      <c r="T650" s="871" t="n"/>
      <c r="U650" s="871" t="n"/>
      <c r="V650" s="871" t="n"/>
      <c r="W650" s="871" t="n"/>
      <c r="X650" s="871" t="n"/>
      <c r="Y650" s="871" t="n"/>
      <c r="Z650" s="871" t="n"/>
      <c r="AA650" s="871" t="n"/>
    </row>
    <row r="651">
      <c r="A651" s="871" t="n"/>
      <c r="B651" s="871" t="n"/>
      <c r="C651" s="871" t="n"/>
      <c r="D651" s="871" t="n"/>
      <c r="E651" s="871" t="n"/>
      <c r="F651" s="871" t="n"/>
      <c r="G651" s="871" t="n"/>
      <c r="H651" s="871" t="n"/>
      <c r="I651" s="871" t="n"/>
      <c r="J651" s="871" t="n"/>
      <c r="K651" s="871" t="n"/>
      <c r="L651" s="871" t="n"/>
      <c r="M651" s="871" t="n"/>
      <c r="N651" s="871" t="n"/>
      <c r="O651" s="871" t="n"/>
      <c r="P651" s="871" t="n"/>
      <c r="Q651" s="871" t="n"/>
      <c r="R651" s="871" t="n"/>
      <c r="S651" s="871" t="n"/>
      <c r="T651" s="871" t="n"/>
      <c r="U651" s="871" t="n"/>
      <c r="V651" s="871" t="n"/>
      <c r="W651" s="871" t="n"/>
      <c r="X651" s="871" t="n"/>
      <c r="Y651" s="871" t="n"/>
      <c r="Z651" s="871" t="n"/>
      <c r="AA651" s="871" t="n"/>
    </row>
    <row r="652">
      <c r="A652" s="871" t="n"/>
      <c r="B652" s="871" t="n"/>
      <c r="C652" s="871" t="n"/>
      <c r="D652" s="871" t="n"/>
      <c r="E652" s="871" t="n"/>
      <c r="F652" s="871" t="n"/>
      <c r="G652" s="871" t="n"/>
      <c r="H652" s="871" t="n"/>
      <c r="I652" s="871" t="n"/>
      <c r="J652" s="871" t="n"/>
      <c r="K652" s="871" t="n"/>
      <c r="L652" s="871" t="n"/>
      <c r="M652" s="871" t="n"/>
      <c r="N652" s="871" t="n"/>
      <c r="O652" s="871" t="n"/>
      <c r="P652" s="871" t="n"/>
      <c r="Q652" s="871" t="n"/>
      <c r="R652" s="871" t="n"/>
      <c r="S652" s="871" t="n"/>
      <c r="T652" s="871" t="n"/>
      <c r="U652" s="871" t="n"/>
      <c r="V652" s="871" t="n"/>
      <c r="W652" s="871" t="n"/>
      <c r="X652" s="871" t="n"/>
      <c r="Y652" s="871" t="n"/>
      <c r="Z652" s="871" t="n"/>
      <c r="AA652" s="871" t="n"/>
    </row>
    <row r="653">
      <c r="A653" s="871" t="n"/>
      <c r="B653" s="871" t="n"/>
      <c r="C653" s="871" t="n"/>
      <c r="D653" s="871" t="n"/>
      <c r="E653" s="871" t="n"/>
      <c r="F653" s="871" t="n"/>
      <c r="G653" s="871" t="n"/>
      <c r="H653" s="871" t="n"/>
      <c r="I653" s="871" t="n"/>
      <c r="J653" s="871" t="n"/>
      <c r="K653" s="871" t="n"/>
      <c r="L653" s="871" t="n"/>
      <c r="M653" s="871" t="n"/>
      <c r="N653" s="871" t="n"/>
      <c r="O653" s="871" t="n"/>
      <c r="P653" s="871" t="n"/>
      <c r="Q653" s="871" t="n"/>
      <c r="R653" s="871" t="n"/>
      <c r="S653" s="871" t="n"/>
      <c r="T653" s="871" t="n"/>
      <c r="U653" s="871" t="n"/>
      <c r="V653" s="871" t="n"/>
      <c r="W653" s="871" t="n"/>
      <c r="X653" s="871" t="n"/>
      <c r="Y653" s="871" t="n"/>
      <c r="Z653" s="871" t="n"/>
      <c r="AA653" s="871" t="n"/>
    </row>
    <row r="654">
      <c r="A654" s="871" t="n"/>
      <c r="B654" s="871" t="n"/>
      <c r="C654" s="871" t="n"/>
      <c r="D654" s="871" t="n"/>
      <c r="E654" s="871" t="n"/>
      <c r="F654" s="871" t="n"/>
      <c r="G654" s="871" t="n"/>
      <c r="H654" s="871" t="n"/>
      <c r="I654" s="871" t="n"/>
      <c r="J654" s="871" t="n"/>
      <c r="K654" s="871" t="n"/>
      <c r="L654" s="871" t="n"/>
      <c r="M654" s="871" t="n"/>
      <c r="N654" s="871" t="n"/>
      <c r="O654" s="871" t="n"/>
      <c r="P654" s="871" t="n"/>
      <c r="Q654" s="871" t="n"/>
      <c r="R654" s="871" t="n"/>
      <c r="S654" s="871" t="n"/>
      <c r="T654" s="871" t="n"/>
      <c r="U654" s="871" t="n"/>
      <c r="V654" s="871" t="n"/>
      <c r="W654" s="871" t="n"/>
      <c r="X654" s="871" t="n"/>
      <c r="Y654" s="871" t="n"/>
      <c r="Z654" s="871" t="n"/>
      <c r="AA654" s="871" t="n"/>
    </row>
    <row r="655">
      <c r="A655" s="871" t="n"/>
      <c r="B655" s="871" t="n"/>
      <c r="C655" s="871" t="n"/>
      <c r="D655" s="871" t="n"/>
      <c r="E655" s="871" t="n"/>
      <c r="F655" s="871" t="n"/>
      <c r="G655" s="871" t="n"/>
      <c r="H655" s="871" t="n"/>
      <c r="I655" s="871" t="n"/>
      <c r="J655" s="871" t="n"/>
      <c r="K655" s="871" t="n"/>
      <c r="L655" s="871" t="n"/>
      <c r="M655" s="871" t="n"/>
      <c r="N655" s="871" t="n"/>
      <c r="O655" s="871" t="n"/>
      <c r="P655" s="871" t="n"/>
      <c r="Q655" s="871" t="n"/>
      <c r="R655" s="871" t="n"/>
      <c r="S655" s="871" t="n"/>
      <c r="T655" s="871" t="n"/>
      <c r="U655" s="871" t="n"/>
      <c r="V655" s="871" t="n"/>
      <c r="W655" s="871" t="n"/>
      <c r="X655" s="871" t="n"/>
      <c r="Y655" s="871" t="n"/>
      <c r="Z655" s="871" t="n"/>
      <c r="AA655" s="871" t="n"/>
    </row>
    <row r="656">
      <c r="A656" s="871" t="n"/>
      <c r="B656" s="871" t="n"/>
      <c r="C656" s="871" t="n"/>
      <c r="D656" s="871" t="n"/>
      <c r="E656" s="871" t="n"/>
      <c r="F656" s="871" t="n"/>
      <c r="G656" s="871" t="n"/>
      <c r="H656" s="871" t="n"/>
      <c r="I656" s="871" t="n"/>
      <c r="J656" s="871" t="n"/>
      <c r="K656" s="871" t="n"/>
      <c r="L656" s="871" t="n"/>
      <c r="M656" s="871" t="n"/>
      <c r="N656" s="871" t="n"/>
      <c r="O656" s="871" t="n"/>
      <c r="P656" s="871" t="n"/>
      <c r="Q656" s="871" t="n"/>
      <c r="R656" s="871" t="n"/>
      <c r="S656" s="871" t="n"/>
      <c r="T656" s="871" t="n"/>
      <c r="U656" s="871" t="n"/>
      <c r="V656" s="871" t="n"/>
      <c r="W656" s="871" t="n"/>
      <c r="X656" s="871" t="n"/>
      <c r="Y656" s="871" t="n"/>
      <c r="Z656" s="871" t="n"/>
      <c r="AA656" s="871" t="n"/>
    </row>
    <row r="657">
      <c r="A657" s="871" t="n"/>
      <c r="B657" s="871" t="n"/>
      <c r="C657" s="871" t="n"/>
      <c r="D657" s="871" t="n"/>
      <c r="E657" s="871" t="n"/>
      <c r="F657" s="871" t="n"/>
      <c r="G657" s="871" t="n"/>
      <c r="H657" s="871" t="n"/>
      <c r="I657" s="871" t="n"/>
      <c r="J657" s="871" t="n"/>
      <c r="K657" s="871" t="n"/>
      <c r="L657" s="871" t="n"/>
      <c r="M657" s="871" t="n"/>
      <c r="N657" s="871" t="n"/>
      <c r="O657" s="871" t="n"/>
      <c r="P657" s="871" t="n"/>
      <c r="Q657" s="871" t="n"/>
      <c r="R657" s="871" t="n"/>
      <c r="S657" s="871" t="n"/>
      <c r="T657" s="871" t="n"/>
      <c r="U657" s="871" t="n"/>
      <c r="V657" s="871" t="n"/>
      <c r="W657" s="871" t="n"/>
      <c r="X657" s="871" t="n"/>
      <c r="Y657" s="871" t="n"/>
      <c r="Z657" s="871" t="n"/>
      <c r="AA657" s="871" t="n"/>
    </row>
    <row r="658">
      <c r="A658" s="871" t="n"/>
      <c r="B658" s="871" t="n"/>
      <c r="C658" s="871" t="n"/>
      <c r="D658" s="871" t="n"/>
      <c r="E658" s="871" t="n"/>
      <c r="F658" s="871" t="n"/>
      <c r="G658" s="871" t="n"/>
      <c r="H658" s="871" t="n"/>
      <c r="I658" s="871" t="n"/>
      <c r="J658" s="871" t="n"/>
      <c r="K658" s="871" t="n"/>
      <c r="L658" s="871" t="n"/>
      <c r="M658" s="871" t="n"/>
      <c r="N658" s="871" t="n"/>
      <c r="O658" s="871" t="n"/>
      <c r="P658" s="871" t="n"/>
      <c r="Q658" s="871" t="n"/>
      <c r="R658" s="871" t="n"/>
      <c r="S658" s="871" t="n"/>
      <c r="T658" s="871" t="n"/>
      <c r="U658" s="871" t="n"/>
      <c r="V658" s="871" t="n"/>
      <c r="W658" s="871" t="n"/>
      <c r="X658" s="871" t="n"/>
      <c r="Y658" s="871" t="n"/>
      <c r="Z658" s="871" t="n"/>
      <c r="AA658" s="871" t="n"/>
    </row>
    <row r="659">
      <c r="A659" s="871" t="n"/>
      <c r="B659" s="871" t="n"/>
      <c r="C659" s="871" t="n"/>
      <c r="D659" s="871" t="n"/>
      <c r="E659" s="871" t="n"/>
      <c r="F659" s="871" t="n"/>
      <c r="G659" s="871" t="n"/>
      <c r="H659" s="871" t="n"/>
      <c r="I659" s="871" t="n"/>
      <c r="J659" s="871" t="n"/>
      <c r="K659" s="871" t="n"/>
      <c r="L659" s="871" t="n"/>
      <c r="M659" s="871" t="n"/>
      <c r="N659" s="871" t="n"/>
      <c r="O659" s="871" t="n"/>
      <c r="P659" s="871" t="n"/>
      <c r="Q659" s="871" t="n"/>
      <c r="R659" s="871" t="n"/>
      <c r="S659" s="871" t="n"/>
      <c r="T659" s="871" t="n"/>
      <c r="U659" s="871" t="n"/>
      <c r="V659" s="871" t="n"/>
      <c r="W659" s="871" t="n"/>
      <c r="X659" s="871" t="n"/>
      <c r="Y659" s="871" t="n"/>
      <c r="Z659" s="871" t="n"/>
      <c r="AA659" s="871" t="n"/>
    </row>
    <row r="660">
      <c r="A660" s="871" t="n"/>
      <c r="B660" s="871" t="n"/>
      <c r="C660" s="871" t="n"/>
      <c r="D660" s="871" t="n"/>
      <c r="E660" s="871" t="n"/>
      <c r="F660" s="871" t="n"/>
      <c r="G660" s="871" t="n"/>
      <c r="H660" s="871" t="n"/>
      <c r="I660" s="871" t="n"/>
      <c r="J660" s="871" t="n"/>
      <c r="K660" s="871" t="n"/>
      <c r="L660" s="871" t="n"/>
      <c r="M660" s="871" t="n"/>
      <c r="N660" s="871" t="n"/>
      <c r="O660" s="871" t="n"/>
      <c r="P660" s="871" t="n"/>
      <c r="Q660" s="871" t="n"/>
      <c r="R660" s="871" t="n"/>
      <c r="S660" s="871" t="n"/>
      <c r="T660" s="871" t="n"/>
      <c r="U660" s="871" t="n"/>
      <c r="V660" s="871" t="n"/>
      <c r="W660" s="871" t="n"/>
      <c r="X660" s="871" t="n"/>
      <c r="Y660" s="871" t="n"/>
      <c r="Z660" s="871" t="n"/>
      <c r="AA660" s="871" t="n"/>
    </row>
    <row r="661">
      <c r="A661" s="871" t="n"/>
      <c r="B661" s="871" t="n"/>
      <c r="C661" s="871" t="n"/>
      <c r="D661" s="871" t="n"/>
      <c r="E661" s="871" t="n"/>
      <c r="F661" s="871" t="n"/>
      <c r="G661" s="871" t="n"/>
      <c r="H661" s="871" t="n"/>
      <c r="I661" s="871" t="n"/>
      <c r="J661" s="871" t="n"/>
      <c r="K661" s="871" t="n"/>
      <c r="L661" s="871" t="n"/>
      <c r="M661" s="871" t="n"/>
      <c r="N661" s="871" t="n"/>
      <c r="O661" s="871" t="n"/>
      <c r="P661" s="871" t="n"/>
      <c r="Q661" s="871" t="n"/>
      <c r="R661" s="871" t="n"/>
      <c r="S661" s="871" t="n"/>
      <c r="T661" s="871" t="n"/>
      <c r="U661" s="871" t="n"/>
      <c r="V661" s="871" t="n"/>
      <c r="W661" s="871" t="n"/>
      <c r="X661" s="871" t="n"/>
      <c r="Y661" s="871" t="n"/>
      <c r="Z661" s="871" t="n"/>
      <c r="AA661" s="871" t="n"/>
    </row>
    <row r="662">
      <c r="A662" s="871" t="n"/>
      <c r="B662" s="871" t="n"/>
      <c r="C662" s="871" t="n"/>
      <c r="D662" s="871" t="n"/>
      <c r="E662" s="871" t="n"/>
      <c r="F662" s="871" t="n"/>
      <c r="G662" s="871" t="n"/>
      <c r="H662" s="871" t="n"/>
      <c r="I662" s="871" t="n"/>
      <c r="J662" s="871" t="n"/>
      <c r="K662" s="871" t="n"/>
      <c r="L662" s="871" t="n"/>
      <c r="M662" s="871" t="n"/>
      <c r="N662" s="871" t="n"/>
      <c r="O662" s="871" t="n"/>
      <c r="P662" s="871" t="n"/>
      <c r="Q662" s="871" t="n"/>
      <c r="R662" s="871" t="n"/>
      <c r="S662" s="871" t="n"/>
      <c r="T662" s="871" t="n"/>
      <c r="U662" s="871" t="n"/>
      <c r="V662" s="871" t="n"/>
      <c r="W662" s="871" t="n"/>
      <c r="X662" s="871" t="n"/>
      <c r="Y662" s="871" t="n"/>
      <c r="Z662" s="871" t="n"/>
      <c r="AA662" s="871" t="n"/>
    </row>
    <row r="663">
      <c r="A663" s="871" t="n"/>
      <c r="B663" s="871" t="n"/>
      <c r="C663" s="871" t="n"/>
      <c r="D663" s="871" t="n"/>
      <c r="E663" s="871" t="n"/>
      <c r="F663" s="871" t="n"/>
      <c r="G663" s="871" t="n"/>
      <c r="H663" s="871" t="n"/>
      <c r="I663" s="871" t="n"/>
      <c r="J663" s="871" t="n"/>
      <c r="K663" s="871" t="n"/>
      <c r="L663" s="871" t="n"/>
      <c r="M663" s="871" t="n"/>
      <c r="N663" s="871" t="n"/>
      <c r="O663" s="871" t="n"/>
      <c r="P663" s="871" t="n"/>
      <c r="Q663" s="871" t="n"/>
      <c r="R663" s="871" t="n"/>
      <c r="S663" s="871" t="n"/>
      <c r="T663" s="871" t="n"/>
      <c r="U663" s="871" t="n"/>
      <c r="V663" s="871" t="n"/>
      <c r="W663" s="871" t="n"/>
      <c r="X663" s="871" t="n"/>
      <c r="Y663" s="871" t="n"/>
      <c r="Z663" s="871" t="n"/>
      <c r="AA663" s="871" t="n"/>
    </row>
    <row r="664">
      <c r="A664" s="871" t="n"/>
      <c r="B664" s="871" t="n"/>
      <c r="C664" s="871" t="n"/>
      <c r="D664" s="871" t="n"/>
      <c r="E664" s="871" t="n"/>
      <c r="F664" s="871" t="n"/>
      <c r="G664" s="871" t="n"/>
      <c r="H664" s="871" t="n"/>
      <c r="I664" s="871" t="n"/>
      <c r="J664" s="871" t="n"/>
      <c r="K664" s="871" t="n"/>
      <c r="L664" s="871" t="n"/>
      <c r="M664" s="871" t="n"/>
      <c r="N664" s="871" t="n"/>
      <c r="O664" s="871" t="n"/>
      <c r="P664" s="871" t="n"/>
      <c r="Q664" s="871" t="n"/>
      <c r="R664" s="871" t="n"/>
      <c r="S664" s="871" t="n"/>
      <c r="T664" s="871" t="n"/>
      <c r="U664" s="871" t="n"/>
      <c r="V664" s="871" t="n"/>
      <c r="W664" s="871" t="n"/>
      <c r="X664" s="871" t="n"/>
      <c r="Y664" s="871" t="n"/>
      <c r="Z664" s="871" t="n"/>
      <c r="AA664" s="871" t="n"/>
    </row>
    <row r="665">
      <c r="A665" s="871" t="n"/>
      <c r="B665" s="871" t="n"/>
      <c r="C665" s="871" t="n"/>
      <c r="D665" s="871" t="n"/>
      <c r="E665" s="871" t="n"/>
      <c r="F665" s="871" t="n"/>
      <c r="G665" s="871" t="n"/>
      <c r="H665" s="871" t="n"/>
      <c r="I665" s="871" t="n"/>
      <c r="J665" s="871" t="n"/>
      <c r="K665" s="871" t="n"/>
      <c r="L665" s="871" t="n"/>
      <c r="M665" s="871" t="n"/>
      <c r="N665" s="871" t="n"/>
      <c r="O665" s="871" t="n"/>
      <c r="P665" s="871" t="n"/>
      <c r="Q665" s="871" t="n"/>
      <c r="R665" s="871" t="n"/>
      <c r="S665" s="871" t="n"/>
      <c r="T665" s="871" t="n"/>
      <c r="U665" s="871" t="n"/>
      <c r="V665" s="871" t="n"/>
      <c r="W665" s="871" t="n"/>
      <c r="X665" s="871" t="n"/>
      <c r="Y665" s="871" t="n"/>
      <c r="Z665" s="871" t="n"/>
      <c r="AA665" s="871" t="n"/>
    </row>
    <row r="666">
      <c r="A666" s="871" t="n"/>
      <c r="B666" s="871" t="n"/>
      <c r="C666" s="871" t="n"/>
      <c r="D666" s="871" t="n"/>
      <c r="E666" s="871" t="n"/>
      <c r="F666" s="871" t="n"/>
      <c r="G666" s="871" t="n"/>
      <c r="H666" s="871" t="n"/>
      <c r="I666" s="871" t="n"/>
      <c r="J666" s="871" t="n"/>
      <c r="K666" s="871" t="n"/>
      <c r="L666" s="871" t="n"/>
      <c r="M666" s="871" t="n"/>
      <c r="N666" s="871" t="n"/>
      <c r="O666" s="871" t="n"/>
      <c r="P666" s="871" t="n"/>
      <c r="Q666" s="871" t="n"/>
      <c r="R666" s="871" t="n"/>
      <c r="S666" s="871" t="n"/>
      <c r="T666" s="871" t="n"/>
      <c r="U666" s="871" t="n"/>
      <c r="V666" s="871" t="n"/>
      <c r="W666" s="871" t="n"/>
      <c r="X666" s="871" t="n"/>
      <c r="Y666" s="871" t="n"/>
      <c r="Z666" s="871" t="n"/>
      <c r="AA666" s="871" t="n"/>
    </row>
    <row r="667">
      <c r="A667" s="871" t="n"/>
      <c r="B667" s="871" t="n"/>
      <c r="C667" s="871" t="n"/>
      <c r="D667" s="871" t="n"/>
      <c r="E667" s="871" t="n"/>
      <c r="F667" s="871" t="n"/>
      <c r="G667" s="871" t="n"/>
      <c r="H667" s="871" t="n"/>
      <c r="I667" s="871" t="n"/>
      <c r="J667" s="871" t="n"/>
      <c r="K667" s="871" t="n"/>
      <c r="L667" s="871" t="n"/>
      <c r="M667" s="871" t="n"/>
      <c r="N667" s="871" t="n"/>
      <c r="O667" s="871" t="n"/>
      <c r="P667" s="871" t="n"/>
      <c r="Q667" s="871" t="n"/>
      <c r="R667" s="871" t="n"/>
      <c r="S667" s="871" t="n"/>
      <c r="T667" s="871" t="n"/>
      <c r="U667" s="871" t="n"/>
      <c r="V667" s="871" t="n"/>
      <c r="W667" s="871" t="n"/>
      <c r="X667" s="871" t="n"/>
      <c r="Y667" s="871" t="n"/>
      <c r="Z667" s="871" t="n"/>
      <c r="AA667" s="871" t="n"/>
    </row>
    <row r="668">
      <c r="A668" s="871" t="n"/>
      <c r="B668" s="871" t="n"/>
      <c r="C668" s="871" t="n"/>
      <c r="D668" s="871" t="n"/>
      <c r="E668" s="871" t="n"/>
      <c r="F668" s="871" t="n"/>
      <c r="G668" s="871" t="n"/>
      <c r="H668" s="871" t="n"/>
      <c r="I668" s="871" t="n"/>
      <c r="J668" s="871" t="n"/>
      <c r="K668" s="871" t="n"/>
      <c r="L668" s="871" t="n"/>
      <c r="M668" s="871" t="n"/>
      <c r="N668" s="871" t="n"/>
      <c r="O668" s="871" t="n"/>
      <c r="P668" s="871" t="n"/>
      <c r="Q668" s="871" t="n"/>
      <c r="R668" s="871" t="n"/>
      <c r="S668" s="871" t="n"/>
      <c r="T668" s="871" t="n"/>
      <c r="U668" s="871" t="n"/>
      <c r="V668" s="871" t="n"/>
      <c r="W668" s="871" t="n"/>
      <c r="X668" s="871" t="n"/>
      <c r="Y668" s="871" t="n"/>
      <c r="Z668" s="871" t="n"/>
      <c r="AA668" s="871" t="n"/>
    </row>
    <row r="669">
      <c r="A669" s="871" t="n"/>
      <c r="B669" s="871" t="n"/>
      <c r="C669" s="871" t="n"/>
      <c r="D669" s="871" t="n"/>
      <c r="E669" s="871" t="n"/>
      <c r="F669" s="871" t="n"/>
      <c r="G669" s="871" t="n"/>
      <c r="H669" s="871" t="n"/>
      <c r="I669" s="871" t="n"/>
      <c r="J669" s="871" t="n"/>
      <c r="K669" s="871" t="n"/>
      <c r="L669" s="871" t="n"/>
      <c r="M669" s="871" t="n"/>
      <c r="N669" s="871" t="n"/>
      <c r="O669" s="871" t="n"/>
      <c r="P669" s="871" t="n"/>
      <c r="Q669" s="871" t="n"/>
      <c r="R669" s="871" t="n"/>
      <c r="S669" s="871" t="n"/>
      <c r="T669" s="871" t="n"/>
      <c r="U669" s="871" t="n"/>
      <c r="V669" s="871" t="n"/>
      <c r="W669" s="871" t="n"/>
      <c r="X669" s="871" t="n"/>
      <c r="Y669" s="871" t="n"/>
      <c r="Z669" s="871" t="n"/>
      <c r="AA669" s="871" t="n"/>
    </row>
    <row r="670">
      <c r="A670" s="871" t="n"/>
      <c r="B670" s="871" t="n"/>
      <c r="C670" s="871" t="n"/>
      <c r="D670" s="871" t="n"/>
      <c r="E670" s="871" t="n"/>
      <c r="F670" s="871" t="n"/>
      <c r="G670" s="871" t="n"/>
      <c r="H670" s="871" t="n"/>
      <c r="I670" s="871" t="n"/>
      <c r="J670" s="871" t="n"/>
      <c r="K670" s="871" t="n"/>
      <c r="L670" s="871" t="n"/>
      <c r="M670" s="871" t="n"/>
      <c r="N670" s="871" t="n"/>
      <c r="O670" s="871" t="n"/>
      <c r="P670" s="871" t="n"/>
      <c r="Q670" s="871" t="n"/>
      <c r="R670" s="871" t="n"/>
      <c r="S670" s="871" t="n"/>
      <c r="T670" s="871" t="n"/>
      <c r="U670" s="871" t="n"/>
      <c r="V670" s="871" t="n"/>
      <c r="W670" s="871" t="n"/>
      <c r="X670" s="871" t="n"/>
      <c r="Y670" s="871" t="n"/>
      <c r="Z670" s="871" t="n"/>
      <c r="AA670" s="871" t="n"/>
    </row>
    <row r="671">
      <c r="A671" s="871" t="n"/>
      <c r="B671" s="871" t="n"/>
      <c r="C671" s="871" t="n"/>
      <c r="D671" s="871" t="n"/>
      <c r="E671" s="871" t="n"/>
      <c r="F671" s="871" t="n"/>
      <c r="G671" s="871" t="n"/>
      <c r="H671" s="871" t="n"/>
      <c r="I671" s="871" t="n"/>
      <c r="J671" s="871" t="n"/>
      <c r="K671" s="871" t="n"/>
      <c r="L671" s="871" t="n"/>
      <c r="M671" s="871" t="n"/>
      <c r="N671" s="871" t="n"/>
      <c r="O671" s="871" t="n"/>
      <c r="P671" s="871" t="n"/>
      <c r="Q671" s="871" t="n"/>
      <c r="R671" s="871" t="n"/>
      <c r="S671" s="871" t="n"/>
      <c r="T671" s="871" t="n"/>
      <c r="U671" s="871" t="n"/>
      <c r="V671" s="871" t="n"/>
      <c r="W671" s="871" t="n"/>
      <c r="X671" s="871" t="n"/>
      <c r="Y671" s="871" t="n"/>
      <c r="Z671" s="871" t="n"/>
      <c r="AA671" s="871" t="n"/>
    </row>
    <row r="672">
      <c r="A672" s="871" t="n"/>
      <c r="B672" s="871" t="n"/>
      <c r="C672" s="871" t="n"/>
      <c r="D672" s="871" t="n"/>
      <c r="E672" s="871" t="n"/>
      <c r="F672" s="871" t="n"/>
      <c r="G672" s="871" t="n"/>
      <c r="H672" s="871" t="n"/>
      <c r="I672" s="871" t="n"/>
      <c r="J672" s="871" t="n"/>
      <c r="K672" s="871" t="n"/>
      <c r="L672" s="871" t="n"/>
      <c r="M672" s="871" t="n"/>
      <c r="N672" s="871" t="n"/>
      <c r="O672" s="871" t="n"/>
      <c r="P672" s="871" t="n"/>
      <c r="Q672" s="871" t="n"/>
      <c r="R672" s="871" t="n"/>
      <c r="S672" s="871" t="n"/>
      <c r="T672" s="871" t="n"/>
      <c r="U672" s="871" t="n"/>
      <c r="V672" s="871" t="n"/>
      <c r="W672" s="871" t="n"/>
      <c r="X672" s="871" t="n"/>
      <c r="Y672" s="871" t="n"/>
      <c r="Z672" s="871" t="n"/>
      <c r="AA672" s="871" t="n"/>
    </row>
    <row r="673">
      <c r="A673" s="871" t="n"/>
      <c r="B673" s="871" t="n"/>
      <c r="C673" s="871" t="n"/>
      <c r="D673" s="871" t="n"/>
      <c r="E673" s="871" t="n"/>
      <c r="F673" s="871" t="n"/>
      <c r="G673" s="871" t="n"/>
      <c r="H673" s="871" t="n"/>
      <c r="I673" s="871" t="n"/>
      <c r="J673" s="871" t="n"/>
      <c r="K673" s="871" t="n"/>
      <c r="L673" s="871" t="n"/>
      <c r="M673" s="871" t="n"/>
      <c r="N673" s="871" t="n"/>
      <c r="O673" s="871" t="n"/>
      <c r="P673" s="871" t="n"/>
      <c r="Q673" s="871" t="n"/>
      <c r="R673" s="871" t="n"/>
      <c r="S673" s="871" t="n"/>
      <c r="T673" s="871" t="n"/>
      <c r="U673" s="871" t="n"/>
      <c r="V673" s="871" t="n"/>
      <c r="W673" s="871" t="n"/>
      <c r="X673" s="871" t="n"/>
      <c r="Y673" s="871" t="n"/>
      <c r="Z673" s="871" t="n"/>
      <c r="AA673" s="871" t="n"/>
    </row>
    <row r="674">
      <c r="A674" s="871" t="n"/>
      <c r="B674" s="871" t="n"/>
      <c r="C674" s="871" t="n"/>
      <c r="D674" s="871" t="n"/>
      <c r="E674" s="871" t="n"/>
      <c r="F674" s="871" t="n"/>
      <c r="G674" s="871" t="n"/>
      <c r="H674" s="871" t="n"/>
      <c r="I674" s="871" t="n"/>
      <c r="J674" s="871" t="n"/>
      <c r="K674" s="871" t="n"/>
      <c r="L674" s="871" t="n"/>
      <c r="M674" s="871" t="n"/>
      <c r="N674" s="871" t="n"/>
      <c r="O674" s="871" t="n"/>
      <c r="P674" s="871" t="n"/>
      <c r="Q674" s="871" t="n"/>
      <c r="R674" s="871" t="n"/>
      <c r="S674" s="871" t="n"/>
      <c r="T674" s="871" t="n"/>
      <c r="U674" s="871" t="n"/>
      <c r="V674" s="871" t="n"/>
      <c r="W674" s="871" t="n"/>
      <c r="X674" s="871" t="n"/>
      <c r="Y674" s="871" t="n"/>
      <c r="Z674" s="871" t="n"/>
      <c r="AA674" s="871" t="n"/>
    </row>
    <row r="675">
      <c r="A675" s="871" t="n"/>
      <c r="B675" s="871" t="n"/>
      <c r="C675" s="871" t="n"/>
      <c r="D675" s="871" t="n"/>
      <c r="E675" s="871" t="n"/>
      <c r="F675" s="871" t="n"/>
      <c r="G675" s="871" t="n"/>
      <c r="H675" s="871" t="n"/>
      <c r="I675" s="871" t="n"/>
      <c r="J675" s="871" t="n"/>
      <c r="K675" s="871" t="n"/>
      <c r="L675" s="871" t="n"/>
      <c r="M675" s="871" t="n"/>
      <c r="N675" s="871" t="n"/>
      <c r="O675" s="871" t="n"/>
      <c r="P675" s="871" t="n"/>
      <c r="Q675" s="871" t="n"/>
      <c r="R675" s="871" t="n"/>
      <c r="S675" s="871" t="n"/>
      <c r="T675" s="871" t="n"/>
      <c r="U675" s="871" t="n"/>
      <c r="V675" s="871" t="n"/>
      <c r="W675" s="871" t="n"/>
      <c r="X675" s="871" t="n"/>
      <c r="Y675" s="871" t="n"/>
      <c r="Z675" s="871" t="n"/>
      <c r="AA675" s="871" t="n"/>
    </row>
    <row r="676">
      <c r="A676" s="871" t="n"/>
      <c r="B676" s="871" t="n"/>
      <c r="C676" s="871" t="n"/>
      <c r="D676" s="871" t="n"/>
      <c r="E676" s="871" t="n"/>
      <c r="F676" s="871" t="n"/>
      <c r="G676" s="871" t="n"/>
      <c r="H676" s="871" t="n"/>
      <c r="I676" s="871" t="n"/>
      <c r="J676" s="871" t="n"/>
      <c r="K676" s="871" t="n"/>
      <c r="L676" s="871" t="n"/>
      <c r="M676" s="871" t="n"/>
      <c r="N676" s="871" t="n"/>
      <c r="O676" s="871" t="n"/>
      <c r="P676" s="871" t="n"/>
      <c r="Q676" s="871" t="n"/>
      <c r="R676" s="871" t="n"/>
      <c r="S676" s="871" t="n"/>
      <c r="T676" s="871" t="n"/>
      <c r="U676" s="871" t="n"/>
      <c r="V676" s="871" t="n"/>
      <c r="W676" s="871" t="n"/>
      <c r="X676" s="871" t="n"/>
      <c r="Y676" s="871" t="n"/>
      <c r="Z676" s="871" t="n"/>
      <c r="AA676" s="871" t="n"/>
    </row>
    <row r="677">
      <c r="A677" s="871" t="n"/>
      <c r="B677" s="871" t="n"/>
      <c r="C677" s="871" t="n"/>
      <c r="D677" s="871" t="n"/>
      <c r="E677" s="871" t="n"/>
      <c r="F677" s="871" t="n"/>
      <c r="G677" s="871" t="n"/>
      <c r="H677" s="871" t="n"/>
      <c r="I677" s="871" t="n"/>
      <c r="J677" s="871" t="n"/>
      <c r="K677" s="871" t="n"/>
      <c r="L677" s="871" t="n"/>
      <c r="M677" s="871" t="n"/>
      <c r="N677" s="871" t="n"/>
      <c r="O677" s="871" t="n"/>
      <c r="P677" s="871" t="n"/>
      <c r="Q677" s="871" t="n"/>
      <c r="R677" s="871" t="n"/>
      <c r="S677" s="871" t="n"/>
      <c r="T677" s="871" t="n"/>
      <c r="U677" s="871" t="n"/>
      <c r="V677" s="871" t="n"/>
      <c r="W677" s="871" t="n"/>
      <c r="X677" s="871" t="n"/>
      <c r="Y677" s="871" t="n"/>
      <c r="Z677" s="871" t="n"/>
      <c r="AA677" s="871" t="n"/>
    </row>
    <row r="678">
      <c r="A678" s="871" t="n"/>
      <c r="B678" s="871" t="n"/>
      <c r="C678" s="871" t="n"/>
      <c r="D678" s="871" t="n"/>
      <c r="E678" s="871" t="n"/>
      <c r="F678" s="871" t="n"/>
      <c r="G678" s="871" t="n"/>
      <c r="H678" s="871" t="n"/>
      <c r="I678" s="871" t="n"/>
      <c r="J678" s="871" t="n"/>
      <c r="K678" s="871" t="n"/>
      <c r="L678" s="871" t="n"/>
      <c r="M678" s="871" t="n"/>
      <c r="N678" s="871" t="n"/>
      <c r="O678" s="871" t="n"/>
      <c r="P678" s="871" t="n"/>
      <c r="Q678" s="871" t="n"/>
      <c r="R678" s="871" t="n"/>
      <c r="S678" s="871" t="n"/>
      <c r="T678" s="871" t="n"/>
      <c r="U678" s="871" t="n"/>
      <c r="V678" s="871" t="n"/>
      <c r="W678" s="871" t="n"/>
      <c r="X678" s="871" t="n"/>
      <c r="Y678" s="871" t="n"/>
      <c r="Z678" s="871" t="n"/>
      <c r="AA678" s="871" t="n"/>
    </row>
    <row r="679">
      <c r="A679" s="871" t="n"/>
      <c r="B679" s="871" t="n"/>
      <c r="C679" s="871" t="n"/>
      <c r="D679" s="871" t="n"/>
      <c r="E679" s="871" t="n"/>
      <c r="F679" s="871" t="n"/>
      <c r="G679" s="871" t="n"/>
      <c r="H679" s="871" t="n"/>
      <c r="I679" s="871" t="n"/>
      <c r="J679" s="871" t="n"/>
      <c r="K679" s="871" t="n"/>
      <c r="L679" s="871" t="n"/>
      <c r="M679" s="871" t="n"/>
      <c r="N679" s="871" t="n"/>
      <c r="O679" s="871" t="n"/>
      <c r="P679" s="871" t="n"/>
      <c r="Q679" s="871" t="n"/>
      <c r="R679" s="871" t="n"/>
      <c r="S679" s="871" t="n"/>
      <c r="T679" s="871" t="n"/>
      <c r="U679" s="871" t="n"/>
      <c r="V679" s="871" t="n"/>
      <c r="W679" s="871" t="n"/>
      <c r="X679" s="871" t="n"/>
      <c r="Y679" s="871" t="n"/>
      <c r="Z679" s="871" t="n"/>
      <c r="AA679" s="871" t="n"/>
    </row>
    <row r="680">
      <c r="A680" s="871" t="n"/>
      <c r="B680" s="871" t="n"/>
      <c r="C680" s="871" t="n"/>
      <c r="D680" s="871" t="n"/>
      <c r="E680" s="871" t="n"/>
      <c r="F680" s="871" t="n"/>
      <c r="G680" s="871" t="n"/>
      <c r="H680" s="871" t="n"/>
      <c r="I680" s="871" t="n"/>
      <c r="J680" s="871" t="n"/>
      <c r="K680" s="871" t="n"/>
      <c r="L680" s="871" t="n"/>
      <c r="M680" s="871" t="n"/>
      <c r="N680" s="871" t="n"/>
      <c r="O680" s="871" t="n"/>
      <c r="P680" s="871" t="n"/>
      <c r="Q680" s="871" t="n"/>
      <c r="R680" s="871" t="n"/>
      <c r="S680" s="871" t="n"/>
      <c r="T680" s="871" t="n"/>
      <c r="U680" s="871" t="n"/>
      <c r="V680" s="871" t="n"/>
      <c r="W680" s="871" t="n"/>
      <c r="X680" s="871" t="n"/>
      <c r="Y680" s="871" t="n"/>
      <c r="Z680" s="871" t="n"/>
      <c r="AA680" s="871" t="n"/>
    </row>
    <row r="681">
      <c r="A681" s="871" t="n"/>
      <c r="B681" s="871" t="n"/>
      <c r="C681" s="871" t="n"/>
      <c r="D681" s="871" t="n"/>
      <c r="E681" s="871" t="n"/>
      <c r="F681" s="871" t="n"/>
      <c r="G681" s="871" t="n"/>
      <c r="H681" s="871" t="n"/>
      <c r="I681" s="871" t="n"/>
      <c r="J681" s="871" t="n"/>
      <c r="K681" s="871" t="n"/>
      <c r="L681" s="871" t="n"/>
      <c r="M681" s="871" t="n"/>
      <c r="N681" s="871" t="n"/>
      <c r="O681" s="871" t="n"/>
      <c r="P681" s="871" t="n"/>
      <c r="Q681" s="871" t="n"/>
      <c r="R681" s="871" t="n"/>
      <c r="S681" s="871" t="n"/>
      <c r="T681" s="871" t="n"/>
      <c r="U681" s="871" t="n"/>
      <c r="V681" s="871" t="n"/>
      <c r="W681" s="871" t="n"/>
      <c r="X681" s="871" t="n"/>
      <c r="Y681" s="871" t="n"/>
      <c r="Z681" s="871" t="n"/>
      <c r="AA681" s="871" t="n"/>
    </row>
    <row r="682">
      <c r="A682" s="871" t="n"/>
      <c r="B682" s="871" t="n"/>
      <c r="C682" s="871" t="n"/>
      <c r="D682" s="871" t="n"/>
      <c r="E682" s="871" t="n"/>
      <c r="F682" s="871" t="n"/>
      <c r="G682" s="871" t="n"/>
      <c r="H682" s="871" t="n"/>
      <c r="I682" s="871" t="n"/>
      <c r="J682" s="871" t="n"/>
      <c r="K682" s="871" t="n"/>
      <c r="L682" s="871" t="n"/>
      <c r="M682" s="871" t="n"/>
      <c r="N682" s="871" t="n"/>
      <c r="O682" s="871" t="n"/>
      <c r="P682" s="871" t="n"/>
      <c r="Q682" s="871" t="n"/>
      <c r="R682" s="871" t="n"/>
      <c r="S682" s="871" t="n"/>
      <c r="T682" s="871" t="n"/>
      <c r="U682" s="871" t="n"/>
      <c r="V682" s="871" t="n"/>
      <c r="W682" s="871" t="n"/>
      <c r="X682" s="871" t="n"/>
      <c r="Y682" s="871" t="n"/>
      <c r="Z682" s="871" t="n"/>
      <c r="AA682" s="871" t="n"/>
    </row>
    <row r="683">
      <c r="A683" s="871" t="n"/>
      <c r="B683" s="871" t="n"/>
      <c r="C683" s="871" t="n"/>
      <c r="D683" s="871" t="n"/>
      <c r="E683" s="871" t="n"/>
      <c r="F683" s="871" t="n"/>
      <c r="G683" s="871" t="n"/>
      <c r="H683" s="871" t="n"/>
      <c r="I683" s="871" t="n"/>
      <c r="J683" s="871" t="n"/>
      <c r="K683" s="871" t="n"/>
      <c r="L683" s="871" t="n"/>
      <c r="M683" s="871" t="n"/>
      <c r="N683" s="871" t="n"/>
      <c r="O683" s="871" t="n"/>
      <c r="P683" s="871" t="n"/>
      <c r="Q683" s="871" t="n"/>
      <c r="R683" s="871" t="n"/>
      <c r="S683" s="871" t="n"/>
      <c r="T683" s="871" t="n"/>
      <c r="U683" s="871" t="n"/>
      <c r="V683" s="871" t="n"/>
      <c r="W683" s="871" t="n"/>
      <c r="X683" s="871" t="n"/>
      <c r="Y683" s="871" t="n"/>
      <c r="Z683" s="871" t="n"/>
      <c r="AA683" s="871" t="n"/>
    </row>
    <row r="684">
      <c r="A684" s="871" t="n"/>
      <c r="B684" s="871" t="n"/>
      <c r="C684" s="871" t="n"/>
      <c r="D684" s="871" t="n"/>
      <c r="E684" s="871" t="n"/>
      <c r="F684" s="871" t="n"/>
      <c r="G684" s="871" t="n"/>
      <c r="H684" s="871" t="n"/>
      <c r="I684" s="871" t="n"/>
      <c r="J684" s="871" t="n"/>
      <c r="K684" s="871" t="n"/>
      <c r="L684" s="871" t="n"/>
      <c r="M684" s="871" t="n"/>
      <c r="N684" s="871" t="n"/>
      <c r="O684" s="871" t="n"/>
      <c r="P684" s="871" t="n"/>
      <c r="Q684" s="871" t="n"/>
      <c r="R684" s="871" t="n"/>
      <c r="S684" s="871" t="n"/>
      <c r="T684" s="871" t="n"/>
      <c r="U684" s="871" t="n"/>
      <c r="V684" s="871" t="n"/>
      <c r="W684" s="871" t="n"/>
      <c r="X684" s="871" t="n"/>
      <c r="Y684" s="871" t="n"/>
      <c r="Z684" s="871" t="n"/>
      <c r="AA684" s="871" t="n"/>
    </row>
    <row r="685">
      <c r="A685" s="871" t="n"/>
      <c r="B685" s="871" t="n"/>
      <c r="C685" s="871" t="n"/>
      <c r="D685" s="871" t="n"/>
      <c r="E685" s="871" t="n"/>
      <c r="F685" s="871" t="n"/>
      <c r="G685" s="871" t="n"/>
      <c r="H685" s="871" t="n"/>
      <c r="I685" s="871" t="n"/>
      <c r="J685" s="871" t="n"/>
      <c r="K685" s="871" t="n"/>
      <c r="L685" s="871" t="n"/>
      <c r="M685" s="871" t="n"/>
      <c r="N685" s="871" t="n"/>
      <c r="O685" s="871" t="n"/>
      <c r="P685" s="871" t="n"/>
      <c r="Q685" s="871" t="n"/>
      <c r="R685" s="871" t="n"/>
      <c r="S685" s="871" t="n"/>
      <c r="T685" s="871" t="n"/>
      <c r="U685" s="871" t="n"/>
      <c r="V685" s="871" t="n"/>
      <c r="W685" s="871" t="n"/>
      <c r="X685" s="871" t="n"/>
      <c r="Y685" s="871" t="n"/>
      <c r="Z685" s="871" t="n"/>
      <c r="AA685" s="871" t="n"/>
    </row>
    <row r="686">
      <c r="A686" s="871" t="n"/>
      <c r="B686" s="871" t="n"/>
      <c r="C686" s="871" t="n"/>
      <c r="D686" s="871" t="n"/>
      <c r="E686" s="871" t="n"/>
      <c r="F686" s="871" t="n"/>
      <c r="G686" s="871" t="n"/>
      <c r="H686" s="871" t="n"/>
      <c r="I686" s="871" t="n"/>
      <c r="J686" s="871" t="n"/>
      <c r="K686" s="871" t="n"/>
      <c r="L686" s="871" t="n"/>
      <c r="M686" s="871" t="n"/>
      <c r="N686" s="871" t="n"/>
      <c r="O686" s="871" t="n"/>
      <c r="P686" s="871" t="n"/>
      <c r="Q686" s="871" t="n"/>
      <c r="R686" s="871" t="n"/>
      <c r="S686" s="871" t="n"/>
      <c r="T686" s="871" t="n"/>
      <c r="U686" s="871" t="n"/>
      <c r="V686" s="871" t="n"/>
      <c r="W686" s="871" t="n"/>
      <c r="X686" s="871" t="n"/>
      <c r="Y686" s="871" t="n"/>
      <c r="Z686" s="871" t="n"/>
      <c r="AA686" s="871" t="n"/>
    </row>
    <row r="687">
      <c r="A687" s="871" t="n"/>
      <c r="B687" s="871" t="n"/>
      <c r="C687" s="871" t="n"/>
      <c r="D687" s="871" t="n"/>
      <c r="E687" s="871" t="n"/>
      <c r="F687" s="871" t="n"/>
      <c r="G687" s="871" t="n"/>
      <c r="H687" s="871" t="n"/>
      <c r="I687" s="871" t="n"/>
      <c r="J687" s="871" t="n"/>
      <c r="K687" s="871" t="n"/>
      <c r="L687" s="871" t="n"/>
      <c r="M687" s="871" t="n"/>
      <c r="N687" s="871" t="n"/>
      <c r="O687" s="871" t="n"/>
      <c r="P687" s="871" t="n"/>
      <c r="Q687" s="871" t="n"/>
      <c r="R687" s="871" t="n"/>
      <c r="S687" s="871" t="n"/>
      <c r="T687" s="871" t="n"/>
      <c r="U687" s="871" t="n"/>
      <c r="V687" s="871" t="n"/>
      <c r="W687" s="871" t="n"/>
      <c r="X687" s="871" t="n"/>
      <c r="Y687" s="871" t="n"/>
      <c r="Z687" s="871" t="n"/>
      <c r="AA687" s="871" t="n"/>
    </row>
    <row r="688">
      <c r="A688" s="871" t="n"/>
      <c r="B688" s="871" t="n"/>
      <c r="C688" s="871" t="n"/>
      <c r="D688" s="871" t="n"/>
      <c r="E688" s="871" t="n"/>
      <c r="F688" s="871" t="n"/>
      <c r="G688" s="871" t="n"/>
      <c r="H688" s="871" t="n"/>
      <c r="I688" s="871" t="n"/>
      <c r="J688" s="871" t="n"/>
      <c r="K688" s="871" t="n"/>
      <c r="L688" s="871" t="n"/>
      <c r="M688" s="871" t="n"/>
      <c r="N688" s="871" t="n"/>
      <c r="O688" s="871" t="n"/>
      <c r="P688" s="871" t="n"/>
      <c r="Q688" s="871" t="n"/>
      <c r="R688" s="871" t="n"/>
      <c r="S688" s="871" t="n"/>
      <c r="T688" s="871" t="n"/>
      <c r="U688" s="871" t="n"/>
      <c r="V688" s="871" t="n"/>
      <c r="W688" s="871" t="n"/>
      <c r="X688" s="871" t="n"/>
      <c r="Y688" s="871" t="n"/>
      <c r="Z688" s="871" t="n"/>
      <c r="AA688" s="871" t="n"/>
    </row>
    <row r="689">
      <c r="A689" s="871" t="n"/>
      <c r="B689" s="871" t="n"/>
      <c r="C689" s="871" t="n"/>
      <c r="D689" s="871" t="n"/>
      <c r="E689" s="871" t="n"/>
      <c r="F689" s="871" t="n"/>
      <c r="G689" s="871" t="n"/>
      <c r="H689" s="871" t="n"/>
      <c r="I689" s="871" t="n"/>
      <c r="J689" s="871" t="n"/>
      <c r="K689" s="871" t="n"/>
      <c r="L689" s="871" t="n"/>
      <c r="M689" s="871" t="n"/>
      <c r="N689" s="871" t="n"/>
      <c r="O689" s="871" t="n"/>
      <c r="P689" s="871" t="n"/>
      <c r="Q689" s="871" t="n"/>
      <c r="R689" s="871" t="n"/>
      <c r="S689" s="871" t="n"/>
      <c r="T689" s="871" t="n"/>
      <c r="U689" s="871" t="n"/>
      <c r="V689" s="871" t="n"/>
      <c r="W689" s="871" t="n"/>
      <c r="X689" s="871" t="n"/>
      <c r="Y689" s="871" t="n"/>
      <c r="Z689" s="871" t="n"/>
      <c r="AA689" s="871" t="n"/>
    </row>
    <row r="690">
      <c r="A690" s="871" t="n"/>
      <c r="B690" s="871" t="n"/>
      <c r="C690" s="871" t="n"/>
      <c r="D690" s="871" t="n"/>
      <c r="E690" s="871" t="n"/>
      <c r="F690" s="871" t="n"/>
      <c r="G690" s="871" t="n"/>
      <c r="H690" s="871" t="n"/>
      <c r="I690" s="871" t="n"/>
      <c r="J690" s="871" t="n"/>
      <c r="K690" s="871" t="n"/>
      <c r="L690" s="871" t="n"/>
      <c r="M690" s="871" t="n"/>
      <c r="N690" s="871" t="n"/>
      <c r="O690" s="871" t="n"/>
      <c r="P690" s="871" t="n"/>
      <c r="Q690" s="871" t="n"/>
      <c r="R690" s="871" t="n"/>
      <c r="S690" s="871" t="n"/>
      <c r="T690" s="871" t="n"/>
      <c r="U690" s="871" t="n"/>
      <c r="V690" s="871" t="n"/>
      <c r="W690" s="871" t="n"/>
      <c r="X690" s="871" t="n"/>
      <c r="Y690" s="871" t="n"/>
      <c r="Z690" s="871" t="n"/>
      <c r="AA690" s="871" t="n"/>
    </row>
    <row r="691">
      <c r="A691" s="871" t="n"/>
      <c r="B691" s="871" t="n"/>
      <c r="C691" s="871" t="n"/>
      <c r="D691" s="871" t="n"/>
      <c r="E691" s="871" t="n"/>
      <c r="F691" s="871" t="n"/>
      <c r="G691" s="871" t="n"/>
      <c r="H691" s="871" t="n"/>
      <c r="I691" s="871" t="n"/>
      <c r="J691" s="871" t="n"/>
      <c r="K691" s="871" t="n"/>
      <c r="L691" s="871" t="n"/>
      <c r="M691" s="871" t="n"/>
      <c r="N691" s="871" t="n"/>
      <c r="O691" s="871" t="n"/>
      <c r="P691" s="871" t="n"/>
      <c r="Q691" s="871" t="n"/>
      <c r="R691" s="871" t="n"/>
      <c r="S691" s="871" t="n"/>
      <c r="T691" s="871" t="n"/>
      <c r="U691" s="871" t="n"/>
      <c r="V691" s="871" t="n"/>
      <c r="W691" s="871" t="n"/>
      <c r="X691" s="871" t="n"/>
      <c r="Y691" s="871" t="n"/>
      <c r="Z691" s="871" t="n"/>
      <c r="AA691" s="871" t="n"/>
    </row>
    <row r="692">
      <c r="A692" s="871" t="n"/>
      <c r="B692" s="871" t="n"/>
      <c r="C692" s="871" t="n"/>
      <c r="D692" s="871" t="n"/>
      <c r="E692" s="871" t="n"/>
      <c r="F692" s="871" t="n"/>
      <c r="G692" s="871" t="n"/>
      <c r="H692" s="871" t="n"/>
      <c r="I692" s="871" t="n"/>
      <c r="J692" s="871" t="n"/>
      <c r="K692" s="871" t="n"/>
      <c r="L692" s="871" t="n"/>
      <c r="M692" s="871" t="n"/>
      <c r="N692" s="871" t="n"/>
      <c r="O692" s="871" t="n"/>
      <c r="P692" s="871" t="n"/>
      <c r="Q692" s="871" t="n"/>
      <c r="R692" s="871" t="n"/>
      <c r="S692" s="871" t="n"/>
      <c r="T692" s="871" t="n"/>
      <c r="U692" s="871" t="n"/>
      <c r="V692" s="871" t="n"/>
      <c r="W692" s="871" t="n"/>
      <c r="X692" s="871" t="n"/>
      <c r="Y692" s="871" t="n"/>
      <c r="Z692" s="871" t="n"/>
      <c r="AA692" s="871" t="n"/>
    </row>
    <row r="693">
      <c r="A693" s="871" t="n"/>
      <c r="B693" s="871" t="n"/>
      <c r="C693" s="871" t="n"/>
      <c r="D693" s="871" t="n"/>
      <c r="E693" s="871" t="n"/>
      <c r="F693" s="871" t="n"/>
      <c r="G693" s="871" t="n"/>
      <c r="H693" s="871" t="n"/>
      <c r="I693" s="871" t="n"/>
      <c r="J693" s="871" t="n"/>
      <c r="K693" s="871" t="n"/>
      <c r="L693" s="871" t="n"/>
      <c r="M693" s="871" t="n"/>
      <c r="N693" s="871" t="n"/>
      <c r="O693" s="871" t="n"/>
      <c r="P693" s="871" t="n"/>
      <c r="Q693" s="871" t="n"/>
      <c r="R693" s="871" t="n"/>
      <c r="S693" s="871" t="n"/>
      <c r="T693" s="871" t="n"/>
      <c r="U693" s="871" t="n"/>
      <c r="V693" s="871" t="n"/>
      <c r="W693" s="871" t="n"/>
      <c r="X693" s="871" t="n"/>
      <c r="Y693" s="871" t="n"/>
      <c r="Z693" s="871" t="n"/>
      <c r="AA693" s="871" t="n"/>
    </row>
    <row r="694">
      <c r="A694" s="871" t="n"/>
      <c r="B694" s="871" t="n"/>
      <c r="C694" s="871" t="n"/>
      <c r="D694" s="871" t="n"/>
      <c r="E694" s="871" t="n"/>
      <c r="F694" s="871" t="n"/>
      <c r="G694" s="871" t="n"/>
      <c r="H694" s="871" t="n"/>
      <c r="I694" s="871" t="n"/>
      <c r="J694" s="871" t="n"/>
      <c r="K694" s="871" t="n"/>
      <c r="L694" s="871" t="n"/>
      <c r="M694" s="871" t="n"/>
      <c r="N694" s="871" t="n"/>
      <c r="O694" s="871" t="n"/>
      <c r="P694" s="871" t="n"/>
      <c r="Q694" s="871" t="n"/>
      <c r="R694" s="871" t="n"/>
      <c r="S694" s="871" t="n"/>
      <c r="T694" s="871" t="n"/>
      <c r="U694" s="871" t="n"/>
      <c r="V694" s="871" t="n"/>
      <c r="W694" s="871" t="n"/>
      <c r="X694" s="871" t="n"/>
      <c r="Y694" s="871" t="n"/>
      <c r="Z694" s="871" t="n"/>
      <c r="AA694" s="871" t="n"/>
    </row>
    <row r="695">
      <c r="A695" s="871" t="n"/>
      <c r="B695" s="871" t="n"/>
      <c r="C695" s="871" t="n"/>
      <c r="D695" s="871" t="n"/>
      <c r="E695" s="871" t="n"/>
      <c r="F695" s="871" t="n"/>
      <c r="G695" s="871" t="n"/>
      <c r="H695" s="871" t="n"/>
      <c r="I695" s="871" t="n"/>
      <c r="J695" s="871" t="n"/>
      <c r="K695" s="871" t="n"/>
      <c r="L695" s="871" t="n"/>
      <c r="M695" s="871" t="n"/>
      <c r="N695" s="871" t="n"/>
      <c r="O695" s="871" t="n"/>
      <c r="P695" s="871" t="n"/>
      <c r="Q695" s="871" t="n"/>
      <c r="R695" s="871" t="n"/>
      <c r="S695" s="871" t="n"/>
      <c r="T695" s="871" t="n"/>
      <c r="U695" s="871" t="n"/>
      <c r="V695" s="871" t="n"/>
      <c r="W695" s="871" t="n"/>
      <c r="X695" s="871" t="n"/>
      <c r="Y695" s="871" t="n"/>
      <c r="Z695" s="871" t="n"/>
      <c r="AA695" s="871" t="n"/>
    </row>
    <row r="696">
      <c r="A696" s="871" t="n"/>
      <c r="B696" s="871" t="n"/>
      <c r="C696" s="871" t="n"/>
      <c r="D696" s="871" t="n"/>
      <c r="E696" s="871" t="n"/>
      <c r="F696" s="871" t="n"/>
      <c r="G696" s="871" t="n"/>
      <c r="H696" s="871" t="n"/>
      <c r="I696" s="871" t="n"/>
      <c r="J696" s="871" t="n"/>
      <c r="K696" s="871" t="n"/>
      <c r="L696" s="871" t="n"/>
      <c r="M696" s="871" t="n"/>
      <c r="N696" s="871" t="n"/>
      <c r="O696" s="871" t="n"/>
      <c r="P696" s="871" t="n"/>
      <c r="Q696" s="871" t="n"/>
      <c r="R696" s="871" t="n"/>
      <c r="S696" s="871" t="n"/>
      <c r="T696" s="871" t="n"/>
      <c r="U696" s="871" t="n"/>
      <c r="V696" s="871" t="n"/>
      <c r="W696" s="871" t="n"/>
      <c r="X696" s="871" t="n"/>
      <c r="Y696" s="871" t="n"/>
      <c r="Z696" s="871" t="n"/>
      <c r="AA696" s="871" t="n"/>
    </row>
    <row r="697">
      <c r="A697" s="871" t="n"/>
      <c r="B697" s="871" t="n"/>
      <c r="C697" s="871" t="n"/>
      <c r="D697" s="871" t="n"/>
      <c r="E697" s="871" t="n"/>
      <c r="F697" s="871" t="n"/>
      <c r="G697" s="871" t="n"/>
      <c r="H697" s="871" t="n"/>
      <c r="I697" s="871" t="n"/>
      <c r="J697" s="871" t="n"/>
      <c r="K697" s="871" t="n"/>
      <c r="L697" s="871" t="n"/>
      <c r="M697" s="871" t="n"/>
      <c r="N697" s="871" t="n"/>
      <c r="O697" s="871" t="n"/>
      <c r="P697" s="871" t="n"/>
      <c r="Q697" s="871" t="n"/>
      <c r="R697" s="871" t="n"/>
      <c r="S697" s="871" t="n"/>
      <c r="T697" s="871" t="n"/>
      <c r="U697" s="871" t="n"/>
      <c r="V697" s="871" t="n"/>
      <c r="W697" s="871" t="n"/>
      <c r="X697" s="871" t="n"/>
      <c r="Y697" s="871" t="n"/>
      <c r="Z697" s="871" t="n"/>
      <c r="AA697" s="871" t="n"/>
    </row>
    <row r="698">
      <c r="A698" s="871" t="n"/>
      <c r="B698" s="871" t="n"/>
      <c r="C698" s="871" t="n"/>
      <c r="D698" s="871" t="n"/>
      <c r="E698" s="871" t="n"/>
      <c r="F698" s="871" t="n"/>
      <c r="G698" s="871" t="n"/>
      <c r="H698" s="871" t="n"/>
      <c r="I698" s="871" t="n"/>
      <c r="J698" s="871" t="n"/>
      <c r="K698" s="871" t="n"/>
      <c r="L698" s="871" t="n"/>
      <c r="M698" s="871" t="n"/>
      <c r="N698" s="871" t="n"/>
      <c r="O698" s="871" t="n"/>
      <c r="P698" s="871" t="n"/>
      <c r="Q698" s="871" t="n"/>
      <c r="R698" s="871" t="n"/>
      <c r="S698" s="871" t="n"/>
      <c r="T698" s="871" t="n"/>
      <c r="U698" s="871" t="n"/>
      <c r="V698" s="871" t="n"/>
      <c r="W698" s="871" t="n"/>
      <c r="X698" s="871" t="n"/>
      <c r="Y698" s="871" t="n"/>
      <c r="Z698" s="871" t="n"/>
      <c r="AA698" s="871" t="n"/>
    </row>
    <row r="699">
      <c r="A699" s="871" t="n"/>
      <c r="B699" s="871" t="n"/>
      <c r="C699" s="871" t="n"/>
      <c r="D699" s="871" t="n"/>
      <c r="E699" s="871" t="n"/>
      <c r="F699" s="871" t="n"/>
      <c r="G699" s="871" t="n"/>
      <c r="H699" s="871" t="n"/>
      <c r="I699" s="871" t="n"/>
      <c r="J699" s="871" t="n"/>
      <c r="K699" s="871" t="n"/>
      <c r="L699" s="871" t="n"/>
      <c r="M699" s="871" t="n"/>
      <c r="N699" s="871" t="n"/>
      <c r="O699" s="871" t="n"/>
      <c r="P699" s="871" t="n"/>
      <c r="Q699" s="871" t="n"/>
      <c r="R699" s="871" t="n"/>
      <c r="S699" s="871" t="n"/>
      <c r="T699" s="871" t="n"/>
      <c r="U699" s="871" t="n"/>
      <c r="V699" s="871" t="n"/>
      <c r="W699" s="871" t="n"/>
      <c r="X699" s="871" t="n"/>
      <c r="Y699" s="871" t="n"/>
      <c r="Z699" s="871" t="n"/>
      <c r="AA699" s="871" t="n"/>
    </row>
    <row r="700">
      <c r="A700" s="871" t="n"/>
      <c r="B700" s="871" t="n"/>
      <c r="C700" s="871" t="n"/>
      <c r="D700" s="871" t="n"/>
      <c r="E700" s="871" t="n"/>
      <c r="F700" s="871" t="n"/>
      <c r="G700" s="871" t="n"/>
      <c r="H700" s="871" t="n"/>
      <c r="I700" s="871" t="n"/>
      <c r="J700" s="871" t="n"/>
      <c r="K700" s="871" t="n"/>
      <c r="L700" s="871" t="n"/>
      <c r="M700" s="871" t="n"/>
      <c r="N700" s="871" t="n"/>
      <c r="O700" s="871" t="n"/>
      <c r="P700" s="871" t="n"/>
      <c r="Q700" s="871" t="n"/>
      <c r="R700" s="871" t="n"/>
      <c r="S700" s="871" t="n"/>
      <c r="T700" s="871" t="n"/>
      <c r="U700" s="871" t="n"/>
      <c r="V700" s="871" t="n"/>
      <c r="W700" s="871" t="n"/>
      <c r="X700" s="871" t="n"/>
      <c r="Y700" s="871" t="n"/>
      <c r="Z700" s="871" t="n"/>
      <c r="AA700" s="871" t="n"/>
    </row>
    <row r="701">
      <c r="A701" s="871" t="n"/>
      <c r="B701" s="871" t="n"/>
      <c r="C701" s="871" t="n"/>
      <c r="D701" s="871" t="n"/>
      <c r="E701" s="871" t="n"/>
      <c r="F701" s="871" t="n"/>
      <c r="G701" s="871" t="n"/>
      <c r="H701" s="871" t="n"/>
      <c r="I701" s="871" t="n"/>
      <c r="J701" s="871" t="n"/>
      <c r="K701" s="871" t="n"/>
      <c r="L701" s="871" t="n"/>
      <c r="M701" s="871" t="n"/>
      <c r="N701" s="871" t="n"/>
      <c r="O701" s="871" t="n"/>
      <c r="P701" s="871" t="n"/>
      <c r="Q701" s="871" t="n"/>
      <c r="R701" s="871" t="n"/>
      <c r="S701" s="871" t="n"/>
      <c r="T701" s="871" t="n"/>
      <c r="U701" s="871" t="n"/>
      <c r="V701" s="871" t="n"/>
      <c r="W701" s="871" t="n"/>
      <c r="X701" s="871" t="n"/>
      <c r="Y701" s="871" t="n"/>
      <c r="Z701" s="871" t="n"/>
      <c r="AA701" s="871" t="n"/>
    </row>
    <row r="702">
      <c r="A702" s="871" t="n"/>
      <c r="B702" s="871" t="n"/>
      <c r="C702" s="871" t="n"/>
      <c r="D702" s="871" t="n"/>
      <c r="E702" s="871" t="n"/>
      <c r="F702" s="871" t="n"/>
      <c r="G702" s="871" t="n"/>
      <c r="H702" s="871" t="n"/>
      <c r="I702" s="871" t="n"/>
      <c r="J702" s="871" t="n"/>
      <c r="K702" s="871" t="n"/>
      <c r="L702" s="871" t="n"/>
      <c r="M702" s="871" t="n"/>
      <c r="N702" s="871" t="n"/>
      <c r="O702" s="871" t="n"/>
      <c r="P702" s="871" t="n"/>
      <c r="Q702" s="871" t="n"/>
      <c r="R702" s="871" t="n"/>
      <c r="S702" s="871" t="n"/>
      <c r="T702" s="871" t="n"/>
      <c r="U702" s="871" t="n"/>
      <c r="V702" s="871" t="n"/>
      <c r="W702" s="871" t="n"/>
      <c r="X702" s="871" t="n"/>
      <c r="Y702" s="871" t="n"/>
      <c r="Z702" s="871" t="n"/>
      <c r="AA702" s="871" t="n"/>
    </row>
    <row r="703">
      <c r="A703" s="871" t="n"/>
      <c r="B703" s="871" t="n"/>
      <c r="C703" s="871" t="n"/>
      <c r="D703" s="871" t="n"/>
      <c r="E703" s="871" t="n"/>
      <c r="F703" s="871" t="n"/>
      <c r="G703" s="871" t="n"/>
      <c r="H703" s="871" t="n"/>
      <c r="I703" s="871" t="n"/>
      <c r="J703" s="871" t="n"/>
      <c r="K703" s="871" t="n"/>
      <c r="L703" s="871" t="n"/>
      <c r="M703" s="871" t="n"/>
      <c r="N703" s="871" t="n"/>
      <c r="O703" s="871" t="n"/>
      <c r="P703" s="871" t="n"/>
      <c r="Q703" s="871" t="n"/>
      <c r="R703" s="871" t="n"/>
      <c r="S703" s="871" t="n"/>
      <c r="T703" s="871" t="n"/>
      <c r="U703" s="871" t="n"/>
      <c r="V703" s="871" t="n"/>
      <c r="W703" s="871" t="n"/>
      <c r="X703" s="871" t="n"/>
      <c r="Y703" s="871" t="n"/>
      <c r="Z703" s="871" t="n"/>
      <c r="AA703" s="871" t="n"/>
    </row>
    <row r="704">
      <c r="A704" s="871" t="n"/>
      <c r="B704" s="871" t="n"/>
      <c r="C704" s="871" t="n"/>
      <c r="D704" s="871" t="n"/>
      <c r="E704" s="871" t="n"/>
      <c r="F704" s="871" t="n"/>
      <c r="G704" s="871" t="n"/>
      <c r="H704" s="871" t="n"/>
      <c r="I704" s="871" t="n"/>
      <c r="J704" s="871" t="n"/>
      <c r="K704" s="871" t="n"/>
      <c r="L704" s="871" t="n"/>
      <c r="M704" s="871" t="n"/>
      <c r="N704" s="871" t="n"/>
      <c r="O704" s="871" t="n"/>
      <c r="P704" s="871" t="n"/>
      <c r="Q704" s="871" t="n"/>
      <c r="R704" s="871" t="n"/>
      <c r="S704" s="871" t="n"/>
      <c r="T704" s="871" t="n"/>
      <c r="U704" s="871" t="n"/>
      <c r="V704" s="871" t="n"/>
      <c r="W704" s="871" t="n"/>
      <c r="X704" s="871" t="n"/>
      <c r="Y704" s="871" t="n"/>
      <c r="Z704" s="871" t="n"/>
      <c r="AA704" s="871" t="n"/>
    </row>
    <row r="705">
      <c r="A705" s="871" t="n"/>
      <c r="B705" s="871" t="n"/>
      <c r="C705" s="871" t="n"/>
      <c r="D705" s="871" t="n"/>
      <c r="E705" s="871" t="n"/>
      <c r="F705" s="871" t="n"/>
      <c r="G705" s="871" t="n"/>
      <c r="H705" s="871" t="n"/>
      <c r="I705" s="871" t="n"/>
      <c r="J705" s="871" t="n"/>
      <c r="K705" s="871" t="n"/>
      <c r="L705" s="871" t="n"/>
      <c r="M705" s="871" t="n"/>
      <c r="N705" s="871" t="n"/>
      <c r="O705" s="871" t="n"/>
      <c r="P705" s="871" t="n"/>
      <c r="Q705" s="871" t="n"/>
      <c r="R705" s="871" t="n"/>
      <c r="S705" s="871" t="n"/>
      <c r="T705" s="871" t="n"/>
      <c r="U705" s="871" t="n"/>
      <c r="V705" s="871" t="n"/>
      <c r="W705" s="871" t="n"/>
      <c r="X705" s="871" t="n"/>
      <c r="Y705" s="871" t="n"/>
      <c r="Z705" s="871" t="n"/>
      <c r="AA705" s="871" t="n"/>
    </row>
    <row r="706">
      <c r="A706" s="871" t="n"/>
      <c r="B706" s="871" t="n"/>
      <c r="C706" s="871" t="n"/>
      <c r="D706" s="871" t="n"/>
      <c r="E706" s="871" t="n"/>
      <c r="F706" s="871" t="n"/>
      <c r="G706" s="871" t="n"/>
      <c r="H706" s="871" t="n"/>
      <c r="I706" s="871" t="n"/>
      <c r="J706" s="871" t="n"/>
      <c r="K706" s="871" t="n"/>
      <c r="L706" s="871" t="n"/>
      <c r="M706" s="871" t="n"/>
      <c r="N706" s="871" t="n"/>
      <c r="O706" s="871" t="n"/>
      <c r="P706" s="871" t="n"/>
      <c r="Q706" s="871" t="n"/>
      <c r="R706" s="871" t="n"/>
      <c r="S706" s="871" t="n"/>
      <c r="T706" s="871" t="n"/>
      <c r="U706" s="871" t="n"/>
      <c r="V706" s="871" t="n"/>
      <c r="W706" s="871" t="n"/>
      <c r="X706" s="871" t="n"/>
      <c r="Y706" s="871" t="n"/>
      <c r="Z706" s="871" t="n"/>
      <c r="AA706" s="871" t="n"/>
    </row>
    <row r="707">
      <c r="A707" s="871" t="n"/>
      <c r="B707" s="871" t="n"/>
      <c r="C707" s="871" t="n"/>
      <c r="D707" s="871" t="n"/>
      <c r="E707" s="871" t="n"/>
      <c r="F707" s="871" t="n"/>
      <c r="G707" s="871" t="n"/>
      <c r="H707" s="871" t="n"/>
      <c r="I707" s="871" t="n"/>
      <c r="J707" s="871" t="n"/>
      <c r="K707" s="871" t="n"/>
      <c r="L707" s="871" t="n"/>
      <c r="M707" s="871" t="n"/>
      <c r="N707" s="871" t="n"/>
      <c r="O707" s="871" t="n"/>
      <c r="P707" s="871" t="n"/>
      <c r="Q707" s="871" t="n"/>
      <c r="R707" s="871" t="n"/>
      <c r="S707" s="871" t="n"/>
      <c r="T707" s="871" t="n"/>
      <c r="U707" s="871" t="n"/>
      <c r="V707" s="871" t="n"/>
      <c r="W707" s="871" t="n"/>
      <c r="X707" s="871" t="n"/>
      <c r="Y707" s="871" t="n"/>
      <c r="Z707" s="871" t="n"/>
      <c r="AA707" s="871" t="n"/>
    </row>
    <row r="708">
      <c r="A708" s="871" t="n"/>
      <c r="B708" s="871" t="n"/>
      <c r="C708" s="871" t="n"/>
      <c r="D708" s="871" t="n"/>
      <c r="E708" s="871" t="n"/>
      <c r="F708" s="871" t="n"/>
      <c r="G708" s="871" t="n"/>
      <c r="H708" s="871" t="n"/>
      <c r="I708" s="871" t="n"/>
      <c r="J708" s="871" t="n"/>
      <c r="K708" s="871" t="n"/>
      <c r="L708" s="871" t="n"/>
      <c r="M708" s="871" t="n"/>
      <c r="N708" s="871" t="n"/>
      <c r="O708" s="871" t="n"/>
      <c r="P708" s="871" t="n"/>
      <c r="Q708" s="871" t="n"/>
      <c r="R708" s="871" t="n"/>
      <c r="S708" s="871" t="n"/>
      <c r="T708" s="871" t="n"/>
      <c r="U708" s="871" t="n"/>
      <c r="V708" s="871" t="n"/>
      <c r="W708" s="871" t="n"/>
      <c r="X708" s="871" t="n"/>
      <c r="Y708" s="871" t="n"/>
      <c r="Z708" s="871" t="n"/>
      <c r="AA708" s="871" t="n"/>
    </row>
    <row r="709">
      <c r="A709" s="871" t="n"/>
      <c r="B709" s="871" t="n"/>
      <c r="C709" s="871" t="n"/>
      <c r="D709" s="871" t="n"/>
      <c r="E709" s="871" t="n"/>
      <c r="F709" s="871" t="n"/>
      <c r="G709" s="871" t="n"/>
      <c r="H709" s="871" t="n"/>
      <c r="I709" s="871" t="n"/>
      <c r="J709" s="871" t="n"/>
      <c r="K709" s="871" t="n"/>
      <c r="L709" s="871" t="n"/>
      <c r="M709" s="871" t="n"/>
      <c r="N709" s="871" t="n"/>
      <c r="O709" s="871" t="n"/>
      <c r="P709" s="871" t="n"/>
      <c r="Q709" s="871" t="n"/>
      <c r="R709" s="871" t="n"/>
      <c r="S709" s="871" t="n"/>
      <c r="T709" s="871" t="n"/>
      <c r="U709" s="871" t="n"/>
      <c r="V709" s="871" t="n"/>
      <c r="W709" s="871" t="n"/>
      <c r="X709" s="871" t="n"/>
      <c r="Y709" s="871" t="n"/>
      <c r="Z709" s="871" t="n"/>
      <c r="AA709" s="871" t="n"/>
    </row>
    <row r="710">
      <c r="A710" s="871" t="n"/>
      <c r="B710" s="871" t="n"/>
      <c r="C710" s="871" t="n"/>
      <c r="D710" s="871" t="n"/>
      <c r="E710" s="871" t="n"/>
      <c r="F710" s="871" t="n"/>
      <c r="G710" s="871" t="n"/>
      <c r="H710" s="871" t="n"/>
      <c r="I710" s="871" t="n"/>
      <c r="J710" s="871" t="n"/>
      <c r="K710" s="871" t="n"/>
      <c r="L710" s="871" t="n"/>
      <c r="M710" s="871" t="n"/>
      <c r="N710" s="871" t="n"/>
      <c r="O710" s="871" t="n"/>
      <c r="P710" s="871" t="n"/>
      <c r="Q710" s="871" t="n"/>
      <c r="R710" s="871" t="n"/>
      <c r="S710" s="871" t="n"/>
      <c r="T710" s="871" t="n"/>
      <c r="U710" s="871" t="n"/>
      <c r="V710" s="871" t="n"/>
      <c r="W710" s="871" t="n"/>
      <c r="X710" s="871" t="n"/>
      <c r="Y710" s="871" t="n"/>
      <c r="Z710" s="871" t="n"/>
      <c r="AA710" s="871" t="n"/>
    </row>
    <row r="711">
      <c r="A711" s="871" t="n"/>
      <c r="B711" s="871" t="n"/>
      <c r="C711" s="871" t="n"/>
      <c r="D711" s="871" t="n"/>
      <c r="E711" s="871" t="n"/>
      <c r="F711" s="871" t="n"/>
      <c r="G711" s="871" t="n"/>
      <c r="H711" s="871" t="n"/>
      <c r="I711" s="871" t="n"/>
      <c r="J711" s="871" t="n"/>
      <c r="K711" s="871" t="n"/>
      <c r="L711" s="871" t="n"/>
      <c r="M711" s="871" t="n"/>
      <c r="N711" s="871" t="n"/>
      <c r="O711" s="871" t="n"/>
      <c r="P711" s="871" t="n"/>
      <c r="Q711" s="871" t="n"/>
      <c r="R711" s="871" t="n"/>
      <c r="S711" s="871" t="n"/>
      <c r="T711" s="871" t="n"/>
      <c r="U711" s="871" t="n"/>
      <c r="V711" s="871" t="n"/>
      <c r="W711" s="871" t="n"/>
      <c r="X711" s="871" t="n"/>
      <c r="Y711" s="871" t="n"/>
      <c r="Z711" s="871" t="n"/>
      <c r="AA711" s="871" t="n"/>
    </row>
    <row r="712">
      <c r="A712" s="871" t="n"/>
      <c r="B712" s="871" t="n"/>
      <c r="C712" s="871" t="n"/>
      <c r="D712" s="871" t="n"/>
      <c r="E712" s="871" t="n"/>
      <c r="F712" s="871" t="n"/>
      <c r="G712" s="871" t="n"/>
      <c r="H712" s="871" t="n"/>
      <c r="I712" s="871" t="n"/>
      <c r="J712" s="871" t="n"/>
      <c r="K712" s="871" t="n"/>
      <c r="L712" s="871" t="n"/>
      <c r="M712" s="871" t="n"/>
      <c r="N712" s="871" t="n"/>
      <c r="O712" s="871" t="n"/>
      <c r="P712" s="871" t="n"/>
      <c r="Q712" s="871" t="n"/>
      <c r="R712" s="871" t="n"/>
      <c r="S712" s="871" t="n"/>
      <c r="T712" s="871" t="n"/>
      <c r="U712" s="871" t="n"/>
      <c r="V712" s="871" t="n"/>
      <c r="W712" s="871" t="n"/>
      <c r="X712" s="871" t="n"/>
      <c r="Y712" s="871" t="n"/>
      <c r="Z712" s="871" t="n"/>
      <c r="AA712" s="871" t="n"/>
    </row>
    <row r="713">
      <c r="A713" s="871" t="n"/>
      <c r="B713" s="871" t="n"/>
      <c r="C713" s="871" t="n"/>
      <c r="D713" s="871" t="n"/>
      <c r="E713" s="871" t="n"/>
      <c r="F713" s="871" t="n"/>
      <c r="G713" s="871" t="n"/>
      <c r="H713" s="871" t="n"/>
      <c r="I713" s="871" t="n"/>
      <c r="J713" s="871" t="n"/>
      <c r="K713" s="871" t="n"/>
      <c r="L713" s="871" t="n"/>
      <c r="M713" s="871" t="n"/>
      <c r="N713" s="871" t="n"/>
      <c r="O713" s="871" t="n"/>
      <c r="P713" s="871" t="n"/>
      <c r="Q713" s="871" t="n"/>
      <c r="R713" s="871" t="n"/>
      <c r="S713" s="871" t="n"/>
      <c r="T713" s="871" t="n"/>
      <c r="U713" s="871" t="n"/>
      <c r="V713" s="871" t="n"/>
      <c r="W713" s="871" t="n"/>
      <c r="X713" s="871" t="n"/>
      <c r="Y713" s="871" t="n"/>
      <c r="Z713" s="871" t="n"/>
      <c r="AA713" s="871" t="n"/>
    </row>
    <row r="714">
      <c r="A714" s="871" t="n"/>
      <c r="B714" s="871" t="n"/>
      <c r="C714" s="871" t="n"/>
      <c r="D714" s="871" t="n"/>
      <c r="E714" s="871" t="n"/>
      <c r="F714" s="871" t="n"/>
      <c r="G714" s="871" t="n"/>
      <c r="H714" s="871" t="n"/>
      <c r="I714" s="871" t="n"/>
      <c r="J714" s="871" t="n"/>
      <c r="K714" s="871" t="n"/>
      <c r="L714" s="871" t="n"/>
      <c r="M714" s="871" t="n"/>
      <c r="N714" s="871" t="n"/>
      <c r="O714" s="871" t="n"/>
      <c r="P714" s="871" t="n"/>
      <c r="Q714" s="871" t="n"/>
      <c r="R714" s="871" t="n"/>
      <c r="S714" s="871" t="n"/>
      <c r="T714" s="871" t="n"/>
      <c r="U714" s="871" t="n"/>
      <c r="V714" s="871" t="n"/>
      <c r="W714" s="871" t="n"/>
      <c r="X714" s="871" t="n"/>
      <c r="Y714" s="871" t="n"/>
      <c r="Z714" s="871" t="n"/>
      <c r="AA714" s="871" t="n"/>
    </row>
    <row r="715">
      <c r="A715" s="871" t="n"/>
      <c r="B715" s="871" t="n"/>
      <c r="C715" s="871" t="n"/>
      <c r="D715" s="871" t="n"/>
      <c r="E715" s="871" t="n"/>
      <c r="F715" s="871" t="n"/>
      <c r="G715" s="871" t="n"/>
      <c r="H715" s="871" t="n"/>
      <c r="I715" s="871" t="n"/>
      <c r="J715" s="871" t="n"/>
      <c r="K715" s="871" t="n"/>
      <c r="L715" s="871" t="n"/>
      <c r="M715" s="871" t="n"/>
      <c r="N715" s="871" t="n"/>
      <c r="O715" s="871" t="n"/>
      <c r="P715" s="871" t="n"/>
      <c r="Q715" s="871" t="n"/>
      <c r="R715" s="871" t="n"/>
      <c r="S715" s="871" t="n"/>
      <c r="T715" s="871" t="n"/>
      <c r="U715" s="871" t="n"/>
      <c r="V715" s="871" t="n"/>
      <c r="W715" s="871" t="n"/>
      <c r="X715" s="871" t="n"/>
      <c r="Y715" s="871" t="n"/>
      <c r="Z715" s="871" t="n"/>
      <c r="AA715" s="871" t="n"/>
    </row>
    <row r="716">
      <c r="A716" s="871" t="n"/>
      <c r="B716" s="871" t="n"/>
      <c r="C716" s="871" t="n"/>
      <c r="D716" s="871" t="n"/>
      <c r="E716" s="871" t="n"/>
      <c r="F716" s="871" t="n"/>
      <c r="G716" s="871" t="n"/>
      <c r="H716" s="871" t="n"/>
      <c r="I716" s="871" t="n"/>
      <c r="J716" s="871" t="n"/>
      <c r="K716" s="871" t="n"/>
      <c r="L716" s="871" t="n"/>
      <c r="M716" s="871" t="n"/>
      <c r="N716" s="871" t="n"/>
      <c r="O716" s="871" t="n"/>
      <c r="P716" s="871" t="n"/>
      <c r="Q716" s="871" t="n"/>
      <c r="R716" s="871" t="n"/>
      <c r="S716" s="871" t="n"/>
      <c r="T716" s="871" t="n"/>
      <c r="U716" s="871" t="n"/>
      <c r="V716" s="871" t="n"/>
      <c r="W716" s="871" t="n"/>
      <c r="X716" s="871" t="n"/>
      <c r="Y716" s="871" t="n"/>
      <c r="Z716" s="871" t="n"/>
      <c r="AA716" s="871" t="n"/>
    </row>
    <row r="717">
      <c r="A717" s="871" t="n"/>
      <c r="B717" s="871" t="n"/>
      <c r="C717" s="871" t="n"/>
      <c r="D717" s="871" t="n"/>
      <c r="E717" s="871" t="n"/>
      <c r="F717" s="871" t="n"/>
      <c r="G717" s="871" t="n"/>
      <c r="H717" s="871" t="n"/>
      <c r="I717" s="871" t="n"/>
      <c r="J717" s="871" t="n"/>
      <c r="K717" s="871" t="n"/>
      <c r="L717" s="871" t="n"/>
      <c r="M717" s="871" t="n"/>
      <c r="N717" s="871" t="n"/>
      <c r="O717" s="871" t="n"/>
      <c r="P717" s="871" t="n"/>
      <c r="Q717" s="871" t="n"/>
      <c r="R717" s="871" t="n"/>
      <c r="S717" s="871" t="n"/>
      <c r="T717" s="871" t="n"/>
      <c r="U717" s="871" t="n"/>
      <c r="V717" s="871" t="n"/>
      <c r="W717" s="871" t="n"/>
      <c r="X717" s="871" t="n"/>
      <c r="Y717" s="871" t="n"/>
      <c r="Z717" s="871" t="n"/>
      <c r="AA717" s="871" t="n"/>
    </row>
    <row r="718">
      <c r="A718" s="871" t="n"/>
      <c r="B718" s="871" t="n"/>
      <c r="C718" s="871" t="n"/>
      <c r="D718" s="871" t="n"/>
      <c r="E718" s="871" t="n"/>
      <c r="F718" s="871" t="n"/>
      <c r="G718" s="871" t="n"/>
      <c r="H718" s="871" t="n"/>
      <c r="I718" s="871" t="n"/>
      <c r="J718" s="871" t="n"/>
      <c r="K718" s="871" t="n"/>
      <c r="L718" s="871" t="n"/>
      <c r="M718" s="871" t="n"/>
      <c r="N718" s="871" t="n"/>
      <c r="O718" s="871" t="n"/>
      <c r="P718" s="871" t="n"/>
      <c r="Q718" s="871" t="n"/>
      <c r="R718" s="871" t="n"/>
      <c r="S718" s="871" t="n"/>
      <c r="T718" s="871" t="n"/>
      <c r="U718" s="871" t="n"/>
      <c r="V718" s="871" t="n"/>
      <c r="W718" s="871" t="n"/>
      <c r="X718" s="871" t="n"/>
      <c r="Y718" s="871" t="n"/>
      <c r="Z718" s="871" t="n"/>
      <c r="AA718" s="871" t="n"/>
    </row>
    <row r="719">
      <c r="A719" s="871" t="n"/>
      <c r="B719" s="871" t="n"/>
      <c r="C719" s="871" t="n"/>
      <c r="D719" s="871" t="n"/>
      <c r="E719" s="871" t="n"/>
      <c r="F719" s="871" t="n"/>
      <c r="G719" s="871" t="n"/>
      <c r="H719" s="871" t="n"/>
      <c r="I719" s="871" t="n"/>
      <c r="J719" s="871" t="n"/>
      <c r="K719" s="871" t="n"/>
      <c r="L719" s="871" t="n"/>
      <c r="M719" s="871" t="n"/>
      <c r="N719" s="871" t="n"/>
      <c r="O719" s="871" t="n"/>
      <c r="P719" s="871" t="n"/>
      <c r="Q719" s="871" t="n"/>
      <c r="R719" s="871" t="n"/>
      <c r="S719" s="871" t="n"/>
      <c r="T719" s="871" t="n"/>
      <c r="U719" s="871" t="n"/>
      <c r="V719" s="871" t="n"/>
      <c r="W719" s="871" t="n"/>
      <c r="X719" s="871" t="n"/>
      <c r="Y719" s="871" t="n"/>
      <c r="Z719" s="871" t="n"/>
      <c r="AA719" s="871" t="n"/>
    </row>
    <row r="720">
      <c r="A720" s="871" t="n"/>
      <c r="B720" s="871" t="n"/>
      <c r="C720" s="871" t="n"/>
      <c r="D720" s="871" t="n"/>
      <c r="E720" s="871" t="n"/>
      <c r="F720" s="871" t="n"/>
      <c r="G720" s="871" t="n"/>
      <c r="H720" s="871" t="n"/>
      <c r="I720" s="871" t="n"/>
      <c r="J720" s="871" t="n"/>
      <c r="K720" s="871" t="n"/>
      <c r="L720" s="871" t="n"/>
      <c r="M720" s="871" t="n"/>
      <c r="N720" s="871" t="n"/>
      <c r="O720" s="871" t="n"/>
      <c r="P720" s="871" t="n"/>
      <c r="Q720" s="871" t="n"/>
      <c r="R720" s="871" t="n"/>
      <c r="S720" s="871" t="n"/>
      <c r="T720" s="871" t="n"/>
      <c r="U720" s="871" t="n"/>
      <c r="V720" s="871" t="n"/>
      <c r="W720" s="871" t="n"/>
      <c r="X720" s="871" t="n"/>
      <c r="Y720" s="871" t="n"/>
      <c r="Z720" s="871" t="n"/>
      <c r="AA720" s="871" t="n"/>
    </row>
    <row r="721">
      <c r="A721" s="871" t="n"/>
      <c r="B721" s="871" t="n"/>
      <c r="C721" s="871" t="n"/>
      <c r="D721" s="871" t="n"/>
      <c r="E721" s="871" t="n"/>
      <c r="F721" s="871" t="n"/>
      <c r="G721" s="871" t="n"/>
      <c r="H721" s="871" t="n"/>
      <c r="I721" s="871" t="n"/>
      <c r="J721" s="871" t="n"/>
      <c r="K721" s="871" t="n"/>
      <c r="L721" s="871" t="n"/>
      <c r="M721" s="871" t="n"/>
      <c r="N721" s="871" t="n"/>
      <c r="O721" s="871" t="n"/>
      <c r="P721" s="871" t="n"/>
      <c r="Q721" s="871" t="n"/>
      <c r="R721" s="871" t="n"/>
      <c r="S721" s="871" t="n"/>
      <c r="T721" s="871" t="n"/>
      <c r="U721" s="871" t="n"/>
      <c r="V721" s="871" t="n"/>
      <c r="W721" s="871" t="n"/>
      <c r="X721" s="871" t="n"/>
      <c r="Y721" s="871" t="n"/>
      <c r="Z721" s="871" t="n"/>
      <c r="AA721" s="871" t="n"/>
    </row>
    <row r="722">
      <c r="A722" s="871" t="n"/>
      <c r="B722" s="871" t="n"/>
      <c r="C722" s="871" t="n"/>
      <c r="D722" s="871" t="n"/>
      <c r="E722" s="871" t="n"/>
      <c r="F722" s="871" t="n"/>
      <c r="G722" s="871" t="n"/>
      <c r="H722" s="871" t="n"/>
      <c r="I722" s="871" t="n"/>
      <c r="J722" s="871" t="n"/>
      <c r="K722" s="871" t="n"/>
      <c r="L722" s="871" t="n"/>
      <c r="M722" s="871" t="n"/>
      <c r="N722" s="871" t="n"/>
      <c r="O722" s="871" t="n"/>
      <c r="P722" s="871" t="n"/>
      <c r="Q722" s="871" t="n"/>
      <c r="R722" s="871" t="n"/>
      <c r="S722" s="871" t="n"/>
      <c r="T722" s="871" t="n"/>
      <c r="U722" s="871" t="n"/>
      <c r="V722" s="871" t="n"/>
      <c r="W722" s="871" t="n"/>
      <c r="X722" s="871" t="n"/>
      <c r="Y722" s="871" t="n"/>
      <c r="Z722" s="871" t="n"/>
      <c r="AA722" s="871" t="n"/>
    </row>
    <row r="723">
      <c r="A723" s="871" t="n"/>
      <c r="B723" s="871" t="n"/>
      <c r="C723" s="871" t="n"/>
      <c r="D723" s="871" t="n"/>
      <c r="E723" s="871" t="n"/>
      <c r="F723" s="871" t="n"/>
      <c r="G723" s="871" t="n"/>
      <c r="H723" s="871" t="n"/>
      <c r="I723" s="871" t="n"/>
      <c r="J723" s="871" t="n"/>
      <c r="K723" s="871" t="n"/>
      <c r="L723" s="871" t="n"/>
      <c r="M723" s="871" t="n"/>
      <c r="N723" s="871" t="n"/>
      <c r="O723" s="871" t="n"/>
      <c r="P723" s="871" t="n"/>
      <c r="Q723" s="871" t="n"/>
      <c r="R723" s="871" t="n"/>
      <c r="S723" s="871" t="n"/>
      <c r="T723" s="871" t="n"/>
      <c r="U723" s="871" t="n"/>
      <c r="V723" s="871" t="n"/>
      <c r="W723" s="871" t="n"/>
      <c r="X723" s="871" t="n"/>
      <c r="Y723" s="871" t="n"/>
      <c r="Z723" s="871" t="n"/>
      <c r="AA723" s="871" t="n"/>
    </row>
    <row r="724">
      <c r="A724" s="871" t="n"/>
      <c r="B724" s="871" t="n"/>
      <c r="C724" s="871" t="n"/>
      <c r="D724" s="871" t="n"/>
      <c r="E724" s="871" t="n"/>
      <c r="F724" s="871" t="n"/>
      <c r="G724" s="871" t="n"/>
      <c r="H724" s="871" t="n"/>
      <c r="I724" s="871" t="n"/>
      <c r="J724" s="871" t="n"/>
      <c r="K724" s="871" t="n"/>
      <c r="L724" s="871" t="n"/>
      <c r="M724" s="871" t="n"/>
      <c r="N724" s="871" t="n"/>
      <c r="O724" s="871" t="n"/>
      <c r="P724" s="871" t="n"/>
      <c r="Q724" s="871" t="n"/>
      <c r="R724" s="871" t="n"/>
      <c r="S724" s="871" t="n"/>
      <c r="T724" s="871" t="n"/>
      <c r="U724" s="871" t="n"/>
      <c r="V724" s="871" t="n"/>
      <c r="W724" s="871" t="n"/>
      <c r="X724" s="871" t="n"/>
      <c r="Y724" s="871" t="n"/>
      <c r="Z724" s="871" t="n"/>
      <c r="AA724" s="871" t="n"/>
    </row>
    <row r="725">
      <c r="A725" s="871" t="n"/>
      <c r="B725" s="871" t="n"/>
      <c r="C725" s="871" t="n"/>
      <c r="D725" s="871" t="n"/>
      <c r="E725" s="871" t="n"/>
      <c r="F725" s="871" t="n"/>
      <c r="G725" s="871" t="n"/>
      <c r="H725" s="871" t="n"/>
      <c r="I725" s="871" t="n"/>
      <c r="J725" s="871" t="n"/>
      <c r="K725" s="871" t="n"/>
      <c r="L725" s="871" t="n"/>
      <c r="M725" s="871" t="n"/>
      <c r="N725" s="871" t="n"/>
      <c r="O725" s="871" t="n"/>
      <c r="P725" s="871" t="n"/>
      <c r="Q725" s="871" t="n"/>
      <c r="R725" s="871" t="n"/>
      <c r="S725" s="871" t="n"/>
      <c r="T725" s="871" t="n"/>
      <c r="U725" s="871" t="n"/>
      <c r="V725" s="871" t="n"/>
      <c r="W725" s="871" t="n"/>
      <c r="X725" s="871" t="n"/>
      <c r="Y725" s="871" t="n"/>
      <c r="Z725" s="871" t="n"/>
      <c r="AA725" s="871" t="n"/>
    </row>
    <row r="726">
      <c r="A726" s="871" t="n"/>
      <c r="B726" s="871" t="n"/>
      <c r="C726" s="871" t="n"/>
      <c r="D726" s="871" t="n"/>
      <c r="E726" s="871" t="n"/>
      <c r="F726" s="871" t="n"/>
      <c r="G726" s="871" t="n"/>
      <c r="H726" s="871" t="n"/>
      <c r="I726" s="871" t="n"/>
      <c r="J726" s="871" t="n"/>
      <c r="K726" s="871" t="n"/>
      <c r="L726" s="871" t="n"/>
      <c r="M726" s="871" t="n"/>
      <c r="N726" s="871" t="n"/>
      <c r="O726" s="871" t="n"/>
      <c r="P726" s="871" t="n"/>
      <c r="Q726" s="871" t="n"/>
      <c r="R726" s="871" t="n"/>
      <c r="S726" s="871" t="n"/>
      <c r="T726" s="871" t="n"/>
      <c r="U726" s="871" t="n"/>
      <c r="V726" s="871" t="n"/>
      <c r="W726" s="871" t="n"/>
      <c r="X726" s="871" t="n"/>
      <c r="Y726" s="871" t="n"/>
      <c r="Z726" s="871" t="n"/>
      <c r="AA726" s="871" t="n"/>
    </row>
    <row r="727">
      <c r="A727" s="871" t="n"/>
      <c r="B727" s="871" t="n"/>
      <c r="C727" s="871" t="n"/>
      <c r="D727" s="871" t="n"/>
      <c r="E727" s="871" t="n"/>
      <c r="F727" s="871" t="n"/>
      <c r="G727" s="871" t="n"/>
      <c r="H727" s="871" t="n"/>
      <c r="I727" s="871" t="n"/>
      <c r="J727" s="871" t="n"/>
      <c r="K727" s="871" t="n"/>
      <c r="L727" s="871" t="n"/>
      <c r="M727" s="871" t="n"/>
      <c r="N727" s="871" t="n"/>
      <c r="O727" s="871" t="n"/>
      <c r="P727" s="871" t="n"/>
      <c r="Q727" s="871" t="n"/>
      <c r="R727" s="871" t="n"/>
      <c r="S727" s="871" t="n"/>
      <c r="T727" s="871" t="n"/>
      <c r="U727" s="871" t="n"/>
      <c r="V727" s="871" t="n"/>
      <c r="W727" s="871" t="n"/>
      <c r="X727" s="871" t="n"/>
      <c r="Y727" s="871" t="n"/>
      <c r="Z727" s="871" t="n"/>
      <c r="AA727" s="871" t="n"/>
    </row>
    <row r="728">
      <c r="A728" s="871" t="n"/>
      <c r="B728" s="871" t="n"/>
      <c r="C728" s="871" t="n"/>
      <c r="D728" s="871" t="n"/>
      <c r="E728" s="871" t="n"/>
      <c r="F728" s="871" t="n"/>
      <c r="G728" s="871" t="n"/>
      <c r="H728" s="871" t="n"/>
      <c r="I728" s="871" t="n"/>
      <c r="J728" s="871" t="n"/>
      <c r="K728" s="871" t="n"/>
      <c r="L728" s="871" t="n"/>
      <c r="M728" s="871" t="n"/>
      <c r="N728" s="871" t="n"/>
      <c r="O728" s="871" t="n"/>
      <c r="P728" s="871" t="n"/>
      <c r="Q728" s="871" t="n"/>
      <c r="R728" s="871" t="n"/>
      <c r="S728" s="871" t="n"/>
      <c r="T728" s="871" t="n"/>
      <c r="U728" s="871" t="n"/>
      <c r="V728" s="871" t="n"/>
      <c r="W728" s="871" t="n"/>
      <c r="X728" s="871" t="n"/>
      <c r="Y728" s="871" t="n"/>
      <c r="Z728" s="871" t="n"/>
      <c r="AA728" s="871" t="n"/>
    </row>
    <row r="729">
      <c r="A729" s="871" t="n"/>
      <c r="B729" s="871" t="n"/>
      <c r="C729" s="871" t="n"/>
      <c r="D729" s="871" t="n"/>
      <c r="E729" s="871" t="n"/>
      <c r="F729" s="871" t="n"/>
      <c r="G729" s="871" t="n"/>
      <c r="H729" s="871" t="n"/>
      <c r="I729" s="871" t="n"/>
      <c r="J729" s="871" t="n"/>
      <c r="K729" s="871" t="n"/>
      <c r="L729" s="871" t="n"/>
      <c r="M729" s="871" t="n"/>
      <c r="N729" s="871" t="n"/>
      <c r="O729" s="871" t="n"/>
      <c r="P729" s="871" t="n"/>
      <c r="Q729" s="871" t="n"/>
      <c r="R729" s="871" t="n"/>
      <c r="S729" s="871" t="n"/>
      <c r="T729" s="871" t="n"/>
      <c r="U729" s="871" t="n"/>
      <c r="V729" s="871" t="n"/>
      <c r="W729" s="871" t="n"/>
      <c r="X729" s="871" t="n"/>
      <c r="Y729" s="871" t="n"/>
      <c r="Z729" s="871" t="n"/>
      <c r="AA729" s="871" t="n"/>
    </row>
    <row r="730">
      <c r="A730" s="871" t="n"/>
      <c r="B730" s="871" t="n"/>
      <c r="C730" s="871" t="n"/>
      <c r="D730" s="871" t="n"/>
      <c r="E730" s="871" t="n"/>
      <c r="F730" s="871" t="n"/>
      <c r="G730" s="871" t="n"/>
      <c r="H730" s="871" t="n"/>
      <c r="I730" s="871" t="n"/>
      <c r="J730" s="871" t="n"/>
      <c r="K730" s="871" t="n"/>
      <c r="L730" s="871" t="n"/>
      <c r="M730" s="871" t="n"/>
      <c r="N730" s="871" t="n"/>
      <c r="O730" s="871" t="n"/>
      <c r="P730" s="871" t="n"/>
      <c r="Q730" s="871" t="n"/>
      <c r="R730" s="871" t="n"/>
      <c r="S730" s="871" t="n"/>
      <c r="T730" s="871" t="n"/>
      <c r="U730" s="871" t="n"/>
      <c r="V730" s="871" t="n"/>
      <c r="W730" s="871" t="n"/>
      <c r="X730" s="871" t="n"/>
      <c r="Y730" s="871" t="n"/>
      <c r="Z730" s="871" t="n"/>
      <c r="AA730" s="871" t="n"/>
    </row>
    <row r="731">
      <c r="A731" s="871" t="n"/>
      <c r="B731" s="871" t="n"/>
      <c r="C731" s="871" t="n"/>
      <c r="D731" s="871" t="n"/>
      <c r="E731" s="871" t="n"/>
      <c r="F731" s="871" t="n"/>
      <c r="G731" s="871" t="n"/>
      <c r="H731" s="871" t="n"/>
      <c r="I731" s="871" t="n"/>
      <c r="J731" s="871" t="n"/>
      <c r="K731" s="871" t="n"/>
      <c r="L731" s="871" t="n"/>
      <c r="M731" s="871" t="n"/>
      <c r="N731" s="871" t="n"/>
      <c r="O731" s="871" t="n"/>
      <c r="P731" s="871" t="n"/>
      <c r="Q731" s="871" t="n"/>
      <c r="R731" s="871" t="n"/>
      <c r="S731" s="871" t="n"/>
      <c r="T731" s="871" t="n"/>
      <c r="U731" s="871" t="n"/>
      <c r="V731" s="871" t="n"/>
      <c r="W731" s="871" t="n"/>
      <c r="X731" s="871" t="n"/>
      <c r="Y731" s="871" t="n"/>
      <c r="Z731" s="871" t="n"/>
      <c r="AA731" s="871" t="n"/>
    </row>
    <row r="732">
      <c r="A732" s="871" t="n"/>
      <c r="B732" s="871" t="n"/>
      <c r="C732" s="871" t="n"/>
      <c r="D732" s="871" t="n"/>
      <c r="E732" s="871" t="n"/>
      <c r="F732" s="871" t="n"/>
      <c r="G732" s="871" t="n"/>
      <c r="H732" s="871" t="n"/>
      <c r="I732" s="871" t="n"/>
      <c r="J732" s="871" t="n"/>
      <c r="K732" s="871" t="n"/>
      <c r="L732" s="871" t="n"/>
      <c r="M732" s="871" t="n"/>
      <c r="N732" s="871" t="n"/>
      <c r="O732" s="871" t="n"/>
      <c r="P732" s="871" t="n"/>
      <c r="Q732" s="871" t="n"/>
      <c r="R732" s="871" t="n"/>
      <c r="S732" s="871" t="n"/>
      <c r="T732" s="871" t="n"/>
      <c r="U732" s="871" t="n"/>
      <c r="V732" s="871" t="n"/>
      <c r="W732" s="871" t="n"/>
      <c r="X732" s="871" t="n"/>
      <c r="Y732" s="871" t="n"/>
      <c r="Z732" s="871" t="n"/>
      <c r="AA732" s="871" t="n"/>
    </row>
    <row r="733">
      <c r="A733" s="871" t="n"/>
      <c r="B733" s="871" t="n"/>
      <c r="C733" s="871" t="n"/>
      <c r="D733" s="871" t="n"/>
      <c r="E733" s="871" t="n"/>
      <c r="F733" s="871" t="n"/>
      <c r="G733" s="871" t="n"/>
      <c r="H733" s="871" t="n"/>
      <c r="I733" s="871" t="n"/>
      <c r="J733" s="871" t="n"/>
      <c r="K733" s="871" t="n"/>
      <c r="L733" s="871" t="n"/>
      <c r="M733" s="871" t="n"/>
      <c r="N733" s="871" t="n"/>
      <c r="O733" s="871" t="n"/>
      <c r="P733" s="871" t="n"/>
      <c r="Q733" s="871" t="n"/>
      <c r="R733" s="871" t="n"/>
      <c r="S733" s="871" t="n"/>
      <c r="T733" s="871" t="n"/>
      <c r="U733" s="871" t="n"/>
      <c r="V733" s="871" t="n"/>
      <c r="W733" s="871" t="n"/>
      <c r="X733" s="871" t="n"/>
      <c r="Y733" s="871" t="n"/>
      <c r="Z733" s="871" t="n"/>
      <c r="AA733" s="871" t="n"/>
    </row>
    <row r="734">
      <c r="A734" s="871" t="n"/>
      <c r="B734" s="871" t="n"/>
      <c r="C734" s="871" t="n"/>
      <c r="D734" s="871" t="n"/>
      <c r="E734" s="871" t="n"/>
      <c r="F734" s="871" t="n"/>
      <c r="G734" s="871" t="n"/>
      <c r="H734" s="871" t="n"/>
      <c r="I734" s="871" t="n"/>
      <c r="J734" s="871" t="n"/>
      <c r="K734" s="871" t="n"/>
      <c r="L734" s="871" t="n"/>
      <c r="M734" s="871" t="n"/>
      <c r="N734" s="871" t="n"/>
      <c r="O734" s="871" t="n"/>
      <c r="P734" s="871" t="n"/>
      <c r="Q734" s="871" t="n"/>
      <c r="R734" s="871" t="n"/>
      <c r="S734" s="871" t="n"/>
      <c r="T734" s="871" t="n"/>
      <c r="U734" s="871" t="n"/>
      <c r="V734" s="871" t="n"/>
      <c r="W734" s="871" t="n"/>
      <c r="X734" s="871" t="n"/>
      <c r="Y734" s="871" t="n"/>
      <c r="Z734" s="871" t="n"/>
      <c r="AA734" s="871" t="n"/>
    </row>
    <row r="735">
      <c r="A735" s="871" t="n"/>
      <c r="B735" s="871" t="n"/>
      <c r="C735" s="871" t="n"/>
      <c r="D735" s="871" t="n"/>
      <c r="E735" s="871" t="n"/>
      <c r="F735" s="871" t="n"/>
      <c r="G735" s="871" t="n"/>
      <c r="H735" s="871" t="n"/>
      <c r="I735" s="871" t="n"/>
      <c r="J735" s="871" t="n"/>
      <c r="K735" s="871" t="n"/>
      <c r="L735" s="871" t="n"/>
      <c r="M735" s="871" t="n"/>
      <c r="N735" s="871" t="n"/>
      <c r="O735" s="871" t="n"/>
      <c r="P735" s="871" t="n"/>
      <c r="Q735" s="871" t="n"/>
      <c r="R735" s="871" t="n"/>
      <c r="S735" s="871" t="n"/>
      <c r="T735" s="871" t="n"/>
      <c r="U735" s="871" t="n"/>
      <c r="V735" s="871" t="n"/>
      <c r="W735" s="871" t="n"/>
      <c r="X735" s="871" t="n"/>
      <c r="Y735" s="871" t="n"/>
      <c r="Z735" s="871" t="n"/>
      <c r="AA735" s="871" t="n"/>
    </row>
    <row r="736">
      <c r="A736" s="871" t="n"/>
      <c r="B736" s="871" t="n"/>
      <c r="C736" s="871" t="n"/>
      <c r="D736" s="871" t="n"/>
      <c r="E736" s="871" t="n"/>
      <c r="F736" s="871" t="n"/>
      <c r="G736" s="871" t="n"/>
      <c r="H736" s="871" t="n"/>
      <c r="I736" s="871" t="n"/>
      <c r="J736" s="871" t="n"/>
      <c r="K736" s="871" t="n"/>
      <c r="L736" s="871" t="n"/>
      <c r="M736" s="871" t="n"/>
      <c r="N736" s="871" t="n"/>
      <c r="O736" s="871" t="n"/>
      <c r="P736" s="871" t="n"/>
      <c r="Q736" s="871" t="n"/>
      <c r="R736" s="871" t="n"/>
      <c r="S736" s="871" t="n"/>
      <c r="T736" s="871" t="n"/>
      <c r="U736" s="871" t="n"/>
      <c r="V736" s="871" t="n"/>
      <c r="W736" s="871" t="n"/>
      <c r="X736" s="871" t="n"/>
      <c r="Y736" s="871" t="n"/>
      <c r="Z736" s="871" t="n"/>
      <c r="AA736" s="871" t="n"/>
    </row>
    <row r="737">
      <c r="A737" s="871" t="n"/>
      <c r="B737" s="871" t="n"/>
      <c r="C737" s="871" t="n"/>
      <c r="D737" s="871" t="n"/>
      <c r="E737" s="871" t="n"/>
      <c r="F737" s="871" t="n"/>
      <c r="G737" s="871" t="n"/>
      <c r="H737" s="871" t="n"/>
      <c r="I737" s="871" t="n"/>
      <c r="J737" s="871" t="n"/>
      <c r="K737" s="871" t="n"/>
      <c r="L737" s="871" t="n"/>
      <c r="M737" s="871" t="n"/>
      <c r="N737" s="871" t="n"/>
      <c r="O737" s="871" t="n"/>
      <c r="P737" s="871" t="n"/>
      <c r="Q737" s="871" t="n"/>
      <c r="R737" s="871" t="n"/>
      <c r="S737" s="871" t="n"/>
      <c r="T737" s="871" t="n"/>
      <c r="U737" s="871" t="n"/>
      <c r="V737" s="871" t="n"/>
      <c r="W737" s="871" t="n"/>
      <c r="X737" s="871" t="n"/>
      <c r="Y737" s="871" t="n"/>
      <c r="Z737" s="871" t="n"/>
      <c r="AA737" s="871" t="n"/>
    </row>
    <row r="738">
      <c r="A738" s="871" t="n"/>
      <c r="B738" s="871" t="n"/>
      <c r="C738" s="871" t="n"/>
      <c r="D738" s="871" t="n"/>
      <c r="E738" s="871" t="n"/>
      <c r="F738" s="871" t="n"/>
      <c r="G738" s="871" t="n"/>
      <c r="H738" s="871" t="n"/>
      <c r="I738" s="871" t="n"/>
      <c r="J738" s="871" t="n"/>
      <c r="K738" s="871" t="n"/>
      <c r="L738" s="871" t="n"/>
      <c r="M738" s="871" t="n"/>
      <c r="N738" s="871" t="n"/>
      <c r="O738" s="871" t="n"/>
      <c r="P738" s="871" t="n"/>
      <c r="Q738" s="871" t="n"/>
      <c r="R738" s="871" t="n"/>
      <c r="S738" s="871" t="n"/>
      <c r="T738" s="871" t="n"/>
      <c r="U738" s="871" t="n"/>
      <c r="V738" s="871" t="n"/>
      <c r="W738" s="871" t="n"/>
      <c r="X738" s="871" t="n"/>
      <c r="Y738" s="871" t="n"/>
      <c r="Z738" s="871" t="n"/>
      <c r="AA738" s="871" t="n"/>
    </row>
    <row r="739">
      <c r="A739" s="871" t="n"/>
      <c r="B739" s="871" t="n"/>
      <c r="C739" s="871" t="n"/>
      <c r="D739" s="871" t="n"/>
      <c r="E739" s="871" t="n"/>
      <c r="F739" s="871" t="n"/>
      <c r="G739" s="871" t="n"/>
      <c r="H739" s="871" t="n"/>
      <c r="I739" s="871" t="n"/>
      <c r="J739" s="871" t="n"/>
      <c r="K739" s="871" t="n"/>
      <c r="L739" s="871" t="n"/>
      <c r="M739" s="871" t="n"/>
      <c r="N739" s="871" t="n"/>
      <c r="O739" s="871" t="n"/>
      <c r="P739" s="871" t="n"/>
      <c r="Q739" s="871" t="n"/>
      <c r="R739" s="871" t="n"/>
      <c r="S739" s="871" t="n"/>
      <c r="T739" s="871" t="n"/>
      <c r="U739" s="871" t="n"/>
      <c r="V739" s="871" t="n"/>
      <c r="W739" s="871" t="n"/>
      <c r="X739" s="871" t="n"/>
      <c r="Y739" s="871" t="n"/>
      <c r="Z739" s="871" t="n"/>
      <c r="AA739" s="871" t="n"/>
    </row>
    <row r="740">
      <c r="A740" s="871" t="n"/>
      <c r="B740" s="871" t="n"/>
      <c r="C740" s="871" t="n"/>
      <c r="D740" s="871" t="n"/>
      <c r="E740" s="871" t="n"/>
      <c r="F740" s="871" t="n"/>
      <c r="G740" s="871" t="n"/>
      <c r="H740" s="871" t="n"/>
      <c r="I740" s="871" t="n"/>
      <c r="J740" s="871" t="n"/>
      <c r="K740" s="871" t="n"/>
      <c r="L740" s="871" t="n"/>
      <c r="M740" s="871" t="n"/>
      <c r="N740" s="871" t="n"/>
      <c r="O740" s="871" t="n"/>
      <c r="P740" s="871" t="n"/>
      <c r="Q740" s="871" t="n"/>
      <c r="R740" s="871" t="n"/>
      <c r="S740" s="871" t="n"/>
      <c r="T740" s="871" t="n"/>
      <c r="U740" s="871" t="n"/>
      <c r="V740" s="871" t="n"/>
      <c r="W740" s="871" t="n"/>
      <c r="X740" s="871" t="n"/>
      <c r="Y740" s="871" t="n"/>
      <c r="Z740" s="871" t="n"/>
      <c r="AA740" s="871" t="n"/>
    </row>
    <row r="741">
      <c r="A741" s="871" t="n"/>
      <c r="B741" s="871" t="n"/>
      <c r="C741" s="871" t="n"/>
      <c r="D741" s="871" t="n"/>
      <c r="E741" s="871" t="n"/>
      <c r="F741" s="871" t="n"/>
      <c r="G741" s="871" t="n"/>
      <c r="H741" s="871" t="n"/>
      <c r="I741" s="871" t="n"/>
      <c r="J741" s="871" t="n"/>
      <c r="K741" s="871" t="n"/>
      <c r="L741" s="871" t="n"/>
      <c r="M741" s="871" t="n"/>
      <c r="N741" s="871" t="n"/>
      <c r="O741" s="871" t="n"/>
      <c r="P741" s="871" t="n"/>
      <c r="Q741" s="871" t="n"/>
      <c r="R741" s="871" t="n"/>
      <c r="S741" s="871" t="n"/>
      <c r="T741" s="871" t="n"/>
      <c r="U741" s="871" t="n"/>
      <c r="V741" s="871" t="n"/>
      <c r="W741" s="871" t="n"/>
      <c r="X741" s="871" t="n"/>
      <c r="Y741" s="871" t="n"/>
      <c r="Z741" s="871" t="n"/>
      <c r="AA741" s="871" t="n"/>
    </row>
    <row r="742">
      <c r="A742" s="871" t="n"/>
      <c r="B742" s="871" t="n"/>
      <c r="C742" s="871" t="n"/>
      <c r="D742" s="871" t="n"/>
      <c r="E742" s="871" t="n"/>
      <c r="F742" s="871" t="n"/>
      <c r="G742" s="871" t="n"/>
      <c r="H742" s="871" t="n"/>
      <c r="I742" s="871" t="n"/>
      <c r="J742" s="871" t="n"/>
      <c r="K742" s="871" t="n"/>
      <c r="L742" s="871" t="n"/>
      <c r="M742" s="871" t="n"/>
      <c r="N742" s="871" t="n"/>
      <c r="O742" s="871" t="n"/>
      <c r="P742" s="871" t="n"/>
      <c r="Q742" s="871" t="n"/>
      <c r="R742" s="871" t="n"/>
      <c r="S742" s="871" t="n"/>
      <c r="T742" s="871" t="n"/>
      <c r="U742" s="871" t="n"/>
      <c r="V742" s="871" t="n"/>
      <c r="W742" s="871" t="n"/>
      <c r="X742" s="871" t="n"/>
      <c r="Y742" s="871" t="n"/>
      <c r="Z742" s="871" t="n"/>
      <c r="AA742" s="871" t="n"/>
    </row>
    <row r="743">
      <c r="A743" s="871" t="n"/>
      <c r="B743" s="871" t="n"/>
      <c r="C743" s="871" t="n"/>
      <c r="D743" s="871" t="n"/>
      <c r="E743" s="871" t="n"/>
      <c r="F743" s="871" t="n"/>
      <c r="G743" s="871" t="n"/>
      <c r="H743" s="871" t="n"/>
      <c r="I743" s="871" t="n"/>
      <c r="J743" s="871" t="n"/>
      <c r="K743" s="871" t="n"/>
      <c r="L743" s="871" t="n"/>
      <c r="M743" s="871" t="n"/>
      <c r="N743" s="871" t="n"/>
      <c r="O743" s="871" t="n"/>
      <c r="P743" s="871" t="n"/>
      <c r="Q743" s="871" t="n"/>
      <c r="R743" s="871" t="n"/>
      <c r="S743" s="871" t="n"/>
      <c r="T743" s="871" t="n"/>
      <c r="U743" s="871" t="n"/>
      <c r="V743" s="871" t="n"/>
      <c r="W743" s="871" t="n"/>
      <c r="X743" s="871" t="n"/>
      <c r="Y743" s="871" t="n"/>
      <c r="Z743" s="871" t="n"/>
      <c r="AA743" s="871" t="n"/>
    </row>
    <row r="744">
      <c r="A744" s="871" t="n"/>
      <c r="B744" s="871" t="n"/>
      <c r="C744" s="871" t="n"/>
      <c r="D744" s="871" t="n"/>
      <c r="E744" s="871" t="n"/>
      <c r="F744" s="871" t="n"/>
      <c r="G744" s="871" t="n"/>
      <c r="H744" s="871" t="n"/>
      <c r="I744" s="871" t="n"/>
      <c r="J744" s="871" t="n"/>
      <c r="K744" s="871" t="n"/>
      <c r="L744" s="871" t="n"/>
      <c r="M744" s="871" t="n"/>
      <c r="N744" s="871" t="n"/>
      <c r="O744" s="871" t="n"/>
      <c r="P744" s="871" t="n"/>
      <c r="Q744" s="871" t="n"/>
      <c r="R744" s="871" t="n"/>
      <c r="S744" s="871" t="n"/>
      <c r="T744" s="871" t="n"/>
      <c r="U744" s="871" t="n"/>
      <c r="V744" s="871" t="n"/>
      <c r="W744" s="871" t="n"/>
      <c r="X744" s="871" t="n"/>
      <c r="Y744" s="871" t="n"/>
      <c r="Z744" s="871" t="n"/>
      <c r="AA744" s="871" t="n"/>
    </row>
    <row r="745">
      <c r="A745" s="871" t="n"/>
      <c r="B745" s="871" t="n"/>
      <c r="C745" s="871" t="n"/>
      <c r="D745" s="871" t="n"/>
      <c r="E745" s="871" t="n"/>
      <c r="F745" s="871" t="n"/>
      <c r="G745" s="871" t="n"/>
      <c r="H745" s="871" t="n"/>
      <c r="I745" s="871" t="n"/>
      <c r="J745" s="871" t="n"/>
      <c r="K745" s="871" t="n"/>
      <c r="L745" s="871" t="n"/>
      <c r="M745" s="871" t="n"/>
      <c r="N745" s="871" t="n"/>
      <c r="O745" s="871" t="n"/>
      <c r="P745" s="871" t="n"/>
      <c r="Q745" s="871" t="n"/>
      <c r="R745" s="871" t="n"/>
      <c r="S745" s="871" t="n"/>
      <c r="T745" s="871" t="n"/>
      <c r="U745" s="871" t="n"/>
      <c r="V745" s="871" t="n"/>
      <c r="W745" s="871" t="n"/>
      <c r="X745" s="871" t="n"/>
      <c r="Y745" s="871" t="n"/>
      <c r="Z745" s="871" t="n"/>
      <c r="AA745" s="871" t="n"/>
    </row>
    <row r="746">
      <c r="A746" s="871" t="n"/>
      <c r="B746" s="871" t="n"/>
      <c r="C746" s="871" t="n"/>
      <c r="D746" s="871" t="n"/>
      <c r="E746" s="871" t="n"/>
      <c r="F746" s="871" t="n"/>
      <c r="G746" s="871" t="n"/>
      <c r="H746" s="871" t="n"/>
      <c r="I746" s="871" t="n"/>
      <c r="J746" s="871" t="n"/>
      <c r="K746" s="871" t="n"/>
      <c r="L746" s="871" t="n"/>
      <c r="M746" s="871" t="n"/>
      <c r="N746" s="871" t="n"/>
      <c r="O746" s="871" t="n"/>
      <c r="P746" s="871" t="n"/>
      <c r="Q746" s="871" t="n"/>
      <c r="R746" s="871" t="n"/>
      <c r="S746" s="871" t="n"/>
      <c r="T746" s="871" t="n"/>
      <c r="U746" s="871" t="n"/>
      <c r="V746" s="871" t="n"/>
      <c r="W746" s="871" t="n"/>
      <c r="X746" s="871" t="n"/>
      <c r="Y746" s="871" t="n"/>
      <c r="Z746" s="871" t="n"/>
      <c r="AA746" s="871" t="n"/>
    </row>
    <row r="747">
      <c r="A747" s="871" t="n"/>
      <c r="B747" s="871" t="n"/>
      <c r="C747" s="871" t="n"/>
      <c r="D747" s="871" t="n"/>
      <c r="E747" s="871" t="n"/>
      <c r="F747" s="871" t="n"/>
      <c r="G747" s="871" t="n"/>
      <c r="H747" s="871" t="n"/>
      <c r="I747" s="871" t="n"/>
      <c r="J747" s="871" t="n"/>
      <c r="K747" s="871" t="n"/>
      <c r="L747" s="871" t="n"/>
      <c r="M747" s="871" t="n"/>
      <c r="N747" s="871" t="n"/>
      <c r="O747" s="871" t="n"/>
      <c r="P747" s="871" t="n"/>
      <c r="Q747" s="871" t="n"/>
      <c r="R747" s="871" t="n"/>
      <c r="S747" s="871" t="n"/>
      <c r="T747" s="871" t="n"/>
      <c r="U747" s="871" t="n"/>
      <c r="V747" s="871" t="n"/>
      <c r="W747" s="871" t="n"/>
      <c r="X747" s="871" t="n"/>
      <c r="Y747" s="871" t="n"/>
      <c r="Z747" s="871" t="n"/>
      <c r="AA747" s="871" t="n"/>
    </row>
    <row r="748">
      <c r="A748" s="871" t="n"/>
      <c r="B748" s="871" t="n"/>
      <c r="C748" s="871" t="n"/>
      <c r="D748" s="871" t="n"/>
      <c r="E748" s="871" t="n"/>
      <c r="F748" s="871" t="n"/>
      <c r="G748" s="871" t="n"/>
      <c r="H748" s="871" t="n"/>
      <c r="I748" s="871" t="n"/>
      <c r="J748" s="871" t="n"/>
      <c r="K748" s="871" t="n"/>
      <c r="L748" s="871" t="n"/>
      <c r="M748" s="871" t="n"/>
      <c r="N748" s="871" t="n"/>
      <c r="O748" s="871" t="n"/>
      <c r="P748" s="871" t="n"/>
      <c r="Q748" s="871" t="n"/>
      <c r="R748" s="871" t="n"/>
      <c r="S748" s="871" t="n"/>
      <c r="T748" s="871" t="n"/>
      <c r="U748" s="871" t="n"/>
      <c r="V748" s="871" t="n"/>
      <c r="W748" s="871" t="n"/>
      <c r="X748" s="871" t="n"/>
      <c r="Y748" s="871" t="n"/>
      <c r="Z748" s="871" t="n"/>
      <c r="AA748" s="871" t="n"/>
    </row>
    <row r="749">
      <c r="A749" s="871" t="n"/>
      <c r="B749" s="871" t="n"/>
      <c r="C749" s="871" t="n"/>
      <c r="D749" s="871" t="n"/>
      <c r="E749" s="871" t="n"/>
      <c r="F749" s="871" t="n"/>
      <c r="G749" s="871" t="n"/>
      <c r="H749" s="871" t="n"/>
      <c r="I749" s="871" t="n"/>
      <c r="J749" s="871" t="n"/>
      <c r="K749" s="871" t="n"/>
      <c r="L749" s="871" t="n"/>
      <c r="M749" s="871" t="n"/>
      <c r="N749" s="871" t="n"/>
      <c r="O749" s="871" t="n"/>
      <c r="P749" s="871" t="n"/>
      <c r="Q749" s="871" t="n"/>
      <c r="R749" s="871" t="n"/>
      <c r="S749" s="871" t="n"/>
      <c r="T749" s="871" t="n"/>
      <c r="U749" s="871" t="n"/>
      <c r="V749" s="871" t="n"/>
      <c r="W749" s="871" t="n"/>
      <c r="X749" s="871" t="n"/>
      <c r="Y749" s="871" t="n"/>
      <c r="Z749" s="871" t="n"/>
      <c r="AA749" s="871" t="n"/>
    </row>
    <row r="750">
      <c r="A750" s="871" t="n"/>
      <c r="B750" s="871" t="n"/>
      <c r="C750" s="871" t="n"/>
      <c r="D750" s="871" t="n"/>
      <c r="E750" s="871" t="n"/>
      <c r="F750" s="871" t="n"/>
      <c r="G750" s="871" t="n"/>
      <c r="H750" s="871" t="n"/>
      <c r="I750" s="871" t="n"/>
      <c r="J750" s="871" t="n"/>
      <c r="K750" s="871" t="n"/>
      <c r="L750" s="871" t="n"/>
      <c r="M750" s="871" t="n"/>
      <c r="N750" s="871" t="n"/>
      <c r="O750" s="871" t="n"/>
      <c r="P750" s="871" t="n"/>
      <c r="Q750" s="871" t="n"/>
      <c r="R750" s="871" t="n"/>
      <c r="S750" s="871" t="n"/>
      <c r="T750" s="871" t="n"/>
      <c r="U750" s="871" t="n"/>
      <c r="V750" s="871" t="n"/>
      <c r="W750" s="871" t="n"/>
      <c r="X750" s="871" t="n"/>
      <c r="Y750" s="871" t="n"/>
      <c r="Z750" s="871" t="n"/>
      <c r="AA750" s="871" t="n"/>
    </row>
    <row r="751">
      <c r="A751" s="871" t="n"/>
      <c r="B751" s="871" t="n"/>
      <c r="C751" s="871" t="n"/>
      <c r="D751" s="871" t="n"/>
      <c r="E751" s="871" t="n"/>
      <c r="F751" s="871" t="n"/>
      <c r="G751" s="871" t="n"/>
      <c r="H751" s="871" t="n"/>
      <c r="I751" s="871" t="n"/>
      <c r="J751" s="871" t="n"/>
      <c r="K751" s="871" t="n"/>
      <c r="L751" s="871" t="n"/>
      <c r="M751" s="871" t="n"/>
      <c r="N751" s="871" t="n"/>
      <c r="O751" s="871" t="n"/>
      <c r="P751" s="871" t="n"/>
      <c r="Q751" s="871" t="n"/>
      <c r="R751" s="871" t="n"/>
      <c r="S751" s="871" t="n"/>
      <c r="T751" s="871" t="n"/>
      <c r="U751" s="871" t="n"/>
      <c r="V751" s="871" t="n"/>
      <c r="W751" s="871" t="n"/>
      <c r="X751" s="871" t="n"/>
      <c r="Y751" s="871" t="n"/>
      <c r="Z751" s="871" t="n"/>
      <c r="AA751" s="871" t="n"/>
    </row>
    <row r="752">
      <c r="A752" s="871" t="n"/>
      <c r="B752" s="871" t="n"/>
      <c r="C752" s="871" t="n"/>
      <c r="D752" s="871" t="n"/>
      <c r="E752" s="871" t="n"/>
      <c r="F752" s="871" t="n"/>
      <c r="G752" s="871" t="n"/>
      <c r="H752" s="871" t="n"/>
      <c r="I752" s="871" t="n"/>
      <c r="J752" s="871" t="n"/>
      <c r="K752" s="871" t="n"/>
      <c r="L752" s="871" t="n"/>
      <c r="M752" s="871" t="n"/>
      <c r="N752" s="871" t="n"/>
      <c r="O752" s="871" t="n"/>
      <c r="P752" s="871" t="n"/>
      <c r="Q752" s="871" t="n"/>
      <c r="R752" s="871" t="n"/>
      <c r="S752" s="871" t="n"/>
      <c r="T752" s="871" t="n"/>
      <c r="U752" s="871" t="n"/>
      <c r="V752" s="871" t="n"/>
      <c r="W752" s="871" t="n"/>
      <c r="X752" s="871" t="n"/>
      <c r="Y752" s="871" t="n"/>
      <c r="Z752" s="871" t="n"/>
      <c r="AA752" s="871" t="n"/>
    </row>
    <row r="753">
      <c r="A753" s="871" t="n"/>
      <c r="B753" s="871" t="n"/>
      <c r="C753" s="871" t="n"/>
      <c r="D753" s="871" t="n"/>
      <c r="E753" s="871" t="n"/>
      <c r="F753" s="871" t="n"/>
      <c r="G753" s="871" t="n"/>
      <c r="H753" s="871" t="n"/>
      <c r="I753" s="871" t="n"/>
      <c r="J753" s="871" t="n"/>
      <c r="K753" s="871" t="n"/>
      <c r="L753" s="871" t="n"/>
      <c r="M753" s="871" t="n"/>
      <c r="N753" s="871" t="n"/>
      <c r="O753" s="871" t="n"/>
      <c r="P753" s="871" t="n"/>
      <c r="Q753" s="871" t="n"/>
      <c r="R753" s="871" t="n"/>
      <c r="S753" s="871" t="n"/>
      <c r="T753" s="871" t="n"/>
      <c r="U753" s="871" t="n"/>
      <c r="V753" s="871" t="n"/>
      <c r="W753" s="871" t="n"/>
      <c r="X753" s="871" t="n"/>
      <c r="Y753" s="871" t="n"/>
      <c r="Z753" s="871" t="n"/>
      <c r="AA753" s="871" t="n"/>
    </row>
    <row r="754">
      <c r="A754" s="871" t="n"/>
      <c r="B754" s="871" t="n"/>
      <c r="C754" s="871" t="n"/>
      <c r="D754" s="871" t="n"/>
      <c r="E754" s="871" t="n"/>
      <c r="F754" s="871" t="n"/>
      <c r="G754" s="871" t="n"/>
      <c r="H754" s="871" t="n"/>
      <c r="I754" s="871" t="n"/>
      <c r="J754" s="871" t="n"/>
      <c r="K754" s="871" t="n"/>
      <c r="L754" s="871" t="n"/>
      <c r="M754" s="871" t="n"/>
      <c r="N754" s="871" t="n"/>
      <c r="O754" s="871" t="n"/>
      <c r="P754" s="871" t="n"/>
      <c r="Q754" s="871" t="n"/>
      <c r="R754" s="871" t="n"/>
      <c r="S754" s="871" t="n"/>
      <c r="T754" s="871" t="n"/>
      <c r="U754" s="871" t="n"/>
      <c r="V754" s="871" t="n"/>
      <c r="W754" s="871" t="n"/>
      <c r="X754" s="871" t="n"/>
      <c r="Y754" s="871" t="n"/>
      <c r="Z754" s="871" t="n"/>
      <c r="AA754" s="871" t="n"/>
    </row>
    <row r="755">
      <c r="A755" s="871" t="n"/>
      <c r="B755" s="871" t="n"/>
      <c r="C755" s="871" t="n"/>
      <c r="D755" s="871" t="n"/>
      <c r="E755" s="871" t="n"/>
      <c r="F755" s="871" t="n"/>
      <c r="G755" s="871" t="n"/>
      <c r="H755" s="871" t="n"/>
      <c r="I755" s="871" t="n"/>
      <c r="J755" s="871" t="n"/>
      <c r="K755" s="871" t="n"/>
      <c r="L755" s="871" t="n"/>
      <c r="M755" s="871" t="n"/>
      <c r="N755" s="871" t="n"/>
      <c r="O755" s="871" t="n"/>
      <c r="P755" s="871" t="n"/>
      <c r="Q755" s="871" t="n"/>
      <c r="R755" s="871" t="n"/>
      <c r="S755" s="871" t="n"/>
      <c r="T755" s="871" t="n"/>
      <c r="U755" s="871" t="n"/>
      <c r="V755" s="871" t="n"/>
      <c r="W755" s="871" t="n"/>
      <c r="X755" s="871" t="n"/>
      <c r="Y755" s="871" t="n"/>
      <c r="Z755" s="871" t="n"/>
      <c r="AA755" s="871" t="n"/>
    </row>
    <row r="756">
      <c r="A756" s="871" t="n"/>
      <c r="B756" s="871" t="n"/>
      <c r="C756" s="871" t="n"/>
      <c r="D756" s="871" t="n"/>
      <c r="E756" s="871" t="n"/>
      <c r="F756" s="871" t="n"/>
      <c r="G756" s="871" t="n"/>
      <c r="H756" s="871" t="n"/>
      <c r="I756" s="871" t="n"/>
      <c r="J756" s="871" t="n"/>
      <c r="K756" s="871" t="n"/>
      <c r="L756" s="871" t="n"/>
      <c r="M756" s="871" t="n"/>
      <c r="N756" s="871" t="n"/>
      <c r="O756" s="871" t="n"/>
      <c r="P756" s="871" t="n"/>
      <c r="Q756" s="871" t="n"/>
      <c r="R756" s="871" t="n"/>
      <c r="S756" s="871" t="n"/>
      <c r="T756" s="871" t="n"/>
      <c r="U756" s="871" t="n"/>
      <c r="V756" s="871" t="n"/>
      <c r="W756" s="871" t="n"/>
      <c r="X756" s="871" t="n"/>
      <c r="Y756" s="871" t="n"/>
      <c r="Z756" s="871" t="n"/>
      <c r="AA756" s="871" t="n"/>
    </row>
    <row r="757">
      <c r="A757" s="871" t="n"/>
      <c r="B757" s="871" t="n"/>
      <c r="C757" s="871" t="n"/>
      <c r="D757" s="871" t="n"/>
      <c r="E757" s="871" t="n"/>
      <c r="F757" s="871" t="n"/>
      <c r="G757" s="871" t="n"/>
      <c r="H757" s="871" t="n"/>
      <c r="I757" s="871" t="n"/>
      <c r="J757" s="871" t="n"/>
      <c r="K757" s="871" t="n"/>
      <c r="L757" s="871" t="n"/>
      <c r="M757" s="871" t="n"/>
      <c r="N757" s="871" t="n"/>
      <c r="O757" s="871" t="n"/>
      <c r="P757" s="871" t="n"/>
      <c r="Q757" s="871" t="n"/>
      <c r="R757" s="871" t="n"/>
      <c r="S757" s="871" t="n"/>
      <c r="T757" s="871" t="n"/>
      <c r="U757" s="871" t="n"/>
      <c r="V757" s="871" t="n"/>
      <c r="W757" s="871" t="n"/>
      <c r="X757" s="871" t="n"/>
      <c r="Y757" s="871" t="n"/>
      <c r="Z757" s="871" t="n"/>
      <c r="AA757" s="871" t="n"/>
    </row>
    <row r="758">
      <c r="A758" s="871" t="n"/>
      <c r="B758" s="871" t="n"/>
      <c r="C758" s="871" t="n"/>
      <c r="D758" s="871" t="n"/>
      <c r="E758" s="871" t="n"/>
      <c r="F758" s="871" t="n"/>
      <c r="G758" s="871" t="n"/>
      <c r="H758" s="871" t="n"/>
      <c r="I758" s="871" t="n"/>
      <c r="J758" s="871" t="n"/>
      <c r="K758" s="871" t="n"/>
      <c r="L758" s="871" t="n"/>
      <c r="M758" s="871" t="n"/>
      <c r="N758" s="871" t="n"/>
      <c r="O758" s="871" t="n"/>
      <c r="P758" s="871" t="n"/>
      <c r="Q758" s="871" t="n"/>
      <c r="R758" s="871" t="n"/>
      <c r="S758" s="871" t="n"/>
      <c r="T758" s="871" t="n"/>
      <c r="U758" s="871" t="n"/>
      <c r="V758" s="871" t="n"/>
      <c r="W758" s="871" t="n"/>
      <c r="X758" s="871" t="n"/>
      <c r="Y758" s="871" t="n"/>
      <c r="Z758" s="871" t="n"/>
      <c r="AA758" s="871" t="n"/>
    </row>
    <row r="759">
      <c r="A759" s="871" t="n"/>
      <c r="B759" s="871" t="n"/>
      <c r="C759" s="871" t="n"/>
      <c r="D759" s="871" t="n"/>
      <c r="E759" s="871" t="n"/>
      <c r="F759" s="871" t="n"/>
      <c r="G759" s="871" t="n"/>
      <c r="H759" s="871" t="n"/>
      <c r="I759" s="871" t="n"/>
      <c r="J759" s="871" t="n"/>
      <c r="K759" s="871" t="n"/>
      <c r="L759" s="871" t="n"/>
      <c r="M759" s="871" t="n"/>
      <c r="N759" s="871" t="n"/>
      <c r="O759" s="871" t="n"/>
      <c r="P759" s="871" t="n"/>
      <c r="Q759" s="871" t="n"/>
      <c r="R759" s="871" t="n"/>
      <c r="S759" s="871" t="n"/>
      <c r="T759" s="871" t="n"/>
      <c r="U759" s="871" t="n"/>
      <c r="V759" s="871" t="n"/>
      <c r="W759" s="871" t="n"/>
      <c r="X759" s="871" t="n"/>
      <c r="Y759" s="871" t="n"/>
      <c r="Z759" s="871" t="n"/>
      <c r="AA759" s="871" t="n"/>
    </row>
    <row r="760">
      <c r="A760" s="871" t="n"/>
      <c r="B760" s="871" t="n"/>
      <c r="C760" s="871" t="n"/>
      <c r="D760" s="871" t="n"/>
      <c r="E760" s="871" t="n"/>
      <c r="F760" s="871" t="n"/>
      <c r="G760" s="871" t="n"/>
      <c r="H760" s="871" t="n"/>
      <c r="I760" s="871" t="n"/>
      <c r="J760" s="871" t="n"/>
      <c r="K760" s="871" t="n"/>
      <c r="L760" s="871" t="n"/>
      <c r="M760" s="871" t="n"/>
      <c r="N760" s="871" t="n"/>
      <c r="O760" s="871" t="n"/>
      <c r="P760" s="871" t="n"/>
      <c r="Q760" s="871" t="n"/>
      <c r="R760" s="871" t="n"/>
      <c r="S760" s="871" t="n"/>
      <c r="T760" s="871" t="n"/>
      <c r="U760" s="871" t="n"/>
      <c r="V760" s="871" t="n"/>
      <c r="W760" s="871" t="n"/>
      <c r="X760" s="871" t="n"/>
      <c r="Y760" s="871" t="n"/>
      <c r="Z760" s="871" t="n"/>
      <c r="AA760" s="871" t="n"/>
    </row>
    <row r="761">
      <c r="A761" s="871" t="n"/>
      <c r="B761" s="871" t="n"/>
      <c r="C761" s="871" t="n"/>
      <c r="D761" s="871" t="n"/>
      <c r="E761" s="871" t="n"/>
      <c r="F761" s="871" t="n"/>
      <c r="G761" s="871" t="n"/>
      <c r="H761" s="871" t="n"/>
      <c r="I761" s="871" t="n"/>
      <c r="J761" s="871" t="n"/>
      <c r="K761" s="871" t="n"/>
      <c r="L761" s="871" t="n"/>
      <c r="M761" s="871" t="n"/>
      <c r="N761" s="871" t="n"/>
      <c r="O761" s="871" t="n"/>
      <c r="P761" s="871" t="n"/>
      <c r="Q761" s="871" t="n"/>
      <c r="R761" s="871" t="n"/>
      <c r="S761" s="871" t="n"/>
      <c r="T761" s="871" t="n"/>
      <c r="U761" s="871" t="n"/>
      <c r="V761" s="871" t="n"/>
      <c r="W761" s="871" t="n"/>
      <c r="X761" s="871" t="n"/>
      <c r="Y761" s="871" t="n"/>
      <c r="Z761" s="871" t="n"/>
      <c r="AA761" s="871" t="n"/>
    </row>
    <row r="762">
      <c r="A762" s="871" t="n"/>
      <c r="B762" s="871" t="n"/>
      <c r="C762" s="871" t="n"/>
      <c r="D762" s="871" t="n"/>
      <c r="E762" s="871" t="n"/>
      <c r="F762" s="871" t="n"/>
      <c r="G762" s="871" t="n"/>
      <c r="H762" s="871" t="n"/>
      <c r="I762" s="871" t="n"/>
      <c r="J762" s="871" t="n"/>
      <c r="K762" s="871" t="n"/>
      <c r="L762" s="871" t="n"/>
      <c r="M762" s="871" t="n"/>
      <c r="N762" s="871" t="n"/>
      <c r="O762" s="871" t="n"/>
      <c r="P762" s="871" t="n"/>
      <c r="Q762" s="871" t="n"/>
      <c r="R762" s="871" t="n"/>
      <c r="S762" s="871" t="n"/>
      <c r="T762" s="871" t="n"/>
      <c r="U762" s="871" t="n"/>
      <c r="V762" s="871" t="n"/>
      <c r="W762" s="871" t="n"/>
      <c r="X762" s="871" t="n"/>
      <c r="Y762" s="871" t="n"/>
      <c r="Z762" s="871" t="n"/>
      <c r="AA762" s="871" t="n"/>
    </row>
    <row r="763">
      <c r="A763" s="871" t="n"/>
      <c r="B763" s="871" t="n"/>
      <c r="C763" s="871" t="n"/>
      <c r="D763" s="871" t="n"/>
      <c r="E763" s="871" t="n"/>
      <c r="F763" s="871" t="n"/>
      <c r="G763" s="871" t="n"/>
      <c r="H763" s="871" t="n"/>
      <c r="I763" s="871" t="n"/>
      <c r="J763" s="871" t="n"/>
      <c r="K763" s="871" t="n"/>
      <c r="L763" s="871" t="n"/>
      <c r="M763" s="871" t="n"/>
      <c r="N763" s="871" t="n"/>
      <c r="O763" s="871" t="n"/>
      <c r="P763" s="871" t="n"/>
      <c r="Q763" s="871" t="n"/>
      <c r="R763" s="871" t="n"/>
      <c r="S763" s="871" t="n"/>
      <c r="T763" s="871" t="n"/>
      <c r="U763" s="871" t="n"/>
      <c r="V763" s="871" t="n"/>
      <c r="W763" s="871" t="n"/>
      <c r="X763" s="871" t="n"/>
      <c r="Y763" s="871" t="n"/>
      <c r="Z763" s="871" t="n"/>
      <c r="AA763" s="871" t="n"/>
    </row>
    <row r="764">
      <c r="A764" s="871" t="n"/>
      <c r="B764" s="871" t="n"/>
      <c r="C764" s="871" t="n"/>
      <c r="D764" s="871" t="n"/>
      <c r="E764" s="871" t="n"/>
      <c r="F764" s="871" t="n"/>
      <c r="G764" s="871" t="n"/>
      <c r="H764" s="871" t="n"/>
      <c r="I764" s="871" t="n"/>
      <c r="J764" s="871" t="n"/>
      <c r="K764" s="871" t="n"/>
      <c r="L764" s="871" t="n"/>
      <c r="M764" s="871" t="n"/>
      <c r="N764" s="871" t="n"/>
      <c r="O764" s="871" t="n"/>
      <c r="P764" s="871" t="n"/>
      <c r="Q764" s="871" t="n"/>
      <c r="R764" s="871" t="n"/>
      <c r="S764" s="871" t="n"/>
      <c r="T764" s="871" t="n"/>
      <c r="U764" s="871" t="n"/>
      <c r="V764" s="871" t="n"/>
      <c r="W764" s="871" t="n"/>
      <c r="X764" s="871" t="n"/>
      <c r="Y764" s="871" t="n"/>
      <c r="Z764" s="871" t="n"/>
      <c r="AA764" s="871" t="n"/>
    </row>
    <row r="765">
      <c r="A765" s="871" t="n"/>
      <c r="B765" s="871" t="n"/>
      <c r="C765" s="871" t="n"/>
      <c r="D765" s="871" t="n"/>
      <c r="E765" s="871" t="n"/>
      <c r="F765" s="871" t="n"/>
      <c r="G765" s="871" t="n"/>
      <c r="H765" s="871" t="n"/>
      <c r="I765" s="871" t="n"/>
      <c r="J765" s="871" t="n"/>
      <c r="K765" s="871" t="n"/>
      <c r="L765" s="871" t="n"/>
      <c r="M765" s="871" t="n"/>
      <c r="N765" s="871" t="n"/>
      <c r="O765" s="871" t="n"/>
      <c r="P765" s="871" t="n"/>
      <c r="Q765" s="871" t="n"/>
      <c r="R765" s="871" t="n"/>
      <c r="S765" s="871" t="n"/>
      <c r="T765" s="871" t="n"/>
      <c r="U765" s="871" t="n"/>
      <c r="V765" s="871" t="n"/>
      <c r="W765" s="871" t="n"/>
      <c r="X765" s="871" t="n"/>
      <c r="Y765" s="871" t="n"/>
      <c r="Z765" s="871" t="n"/>
      <c r="AA765" s="871" t="n"/>
    </row>
    <row r="766">
      <c r="A766" s="871" t="n"/>
      <c r="B766" s="871" t="n"/>
      <c r="C766" s="871" t="n"/>
      <c r="D766" s="871" t="n"/>
      <c r="E766" s="871" t="n"/>
      <c r="F766" s="871" t="n"/>
      <c r="G766" s="871" t="n"/>
      <c r="H766" s="871" t="n"/>
      <c r="I766" s="871" t="n"/>
      <c r="J766" s="871" t="n"/>
      <c r="K766" s="871" t="n"/>
      <c r="L766" s="871" t="n"/>
      <c r="M766" s="871" t="n"/>
      <c r="N766" s="871" t="n"/>
      <c r="O766" s="871" t="n"/>
      <c r="P766" s="871" t="n"/>
      <c r="Q766" s="871" t="n"/>
      <c r="R766" s="871" t="n"/>
      <c r="S766" s="871" t="n"/>
      <c r="T766" s="871" t="n"/>
      <c r="U766" s="871" t="n"/>
      <c r="V766" s="871" t="n"/>
      <c r="W766" s="871" t="n"/>
      <c r="X766" s="871" t="n"/>
      <c r="Y766" s="871" t="n"/>
      <c r="Z766" s="871" t="n"/>
      <c r="AA766" s="871" t="n"/>
    </row>
    <row r="767">
      <c r="A767" s="871" t="n"/>
      <c r="B767" s="871" t="n"/>
      <c r="C767" s="871" t="n"/>
      <c r="D767" s="871" t="n"/>
      <c r="E767" s="871" t="n"/>
      <c r="F767" s="871" t="n"/>
      <c r="G767" s="871" t="n"/>
      <c r="H767" s="871" t="n"/>
      <c r="I767" s="871" t="n"/>
      <c r="J767" s="871" t="n"/>
      <c r="K767" s="871" t="n"/>
      <c r="L767" s="871" t="n"/>
      <c r="M767" s="871" t="n"/>
      <c r="N767" s="871" t="n"/>
      <c r="O767" s="871" t="n"/>
      <c r="P767" s="871" t="n"/>
      <c r="Q767" s="871" t="n"/>
      <c r="R767" s="871" t="n"/>
      <c r="S767" s="871" t="n"/>
      <c r="T767" s="871" t="n"/>
      <c r="U767" s="871" t="n"/>
      <c r="V767" s="871" t="n"/>
      <c r="W767" s="871" t="n"/>
      <c r="X767" s="871" t="n"/>
      <c r="Y767" s="871" t="n"/>
      <c r="Z767" s="871" t="n"/>
      <c r="AA767" s="871" t="n"/>
    </row>
    <row r="768">
      <c r="A768" s="871" t="n"/>
      <c r="B768" s="871" t="n"/>
      <c r="C768" s="871" t="n"/>
      <c r="D768" s="871" t="n"/>
      <c r="E768" s="871" t="n"/>
      <c r="F768" s="871" t="n"/>
      <c r="G768" s="871" t="n"/>
      <c r="H768" s="871" t="n"/>
      <c r="I768" s="871" t="n"/>
      <c r="J768" s="871" t="n"/>
      <c r="K768" s="871" t="n"/>
      <c r="L768" s="871" t="n"/>
      <c r="M768" s="871" t="n"/>
      <c r="N768" s="871" t="n"/>
      <c r="O768" s="871" t="n"/>
      <c r="P768" s="871" t="n"/>
      <c r="Q768" s="871" t="n"/>
      <c r="R768" s="871" t="n"/>
      <c r="S768" s="871" t="n"/>
      <c r="T768" s="871" t="n"/>
      <c r="U768" s="871" t="n"/>
      <c r="V768" s="871" t="n"/>
      <c r="W768" s="871" t="n"/>
      <c r="X768" s="871" t="n"/>
      <c r="Y768" s="871" t="n"/>
      <c r="Z768" s="871" t="n"/>
      <c r="AA768" s="871" t="n"/>
    </row>
    <row r="769">
      <c r="A769" s="871" t="n"/>
      <c r="B769" s="871" t="n"/>
      <c r="C769" s="871" t="n"/>
      <c r="D769" s="871" t="n"/>
      <c r="E769" s="871" t="n"/>
      <c r="F769" s="871" t="n"/>
      <c r="G769" s="871" t="n"/>
      <c r="H769" s="871" t="n"/>
      <c r="I769" s="871" t="n"/>
      <c r="J769" s="871" t="n"/>
      <c r="K769" s="871" t="n"/>
      <c r="L769" s="871" t="n"/>
      <c r="M769" s="871" t="n"/>
      <c r="N769" s="871" t="n"/>
      <c r="O769" s="871" t="n"/>
      <c r="P769" s="871" t="n"/>
      <c r="Q769" s="871" t="n"/>
      <c r="R769" s="871" t="n"/>
      <c r="S769" s="871" t="n"/>
      <c r="T769" s="871" t="n"/>
      <c r="U769" s="871" t="n"/>
      <c r="V769" s="871" t="n"/>
      <c r="W769" s="871" t="n"/>
      <c r="X769" s="871" t="n"/>
      <c r="Y769" s="871" t="n"/>
      <c r="Z769" s="871" t="n"/>
      <c r="AA769" s="871" t="n"/>
    </row>
    <row r="770">
      <c r="A770" s="871" t="n"/>
      <c r="B770" s="871" t="n"/>
      <c r="C770" s="871" t="n"/>
      <c r="D770" s="871" t="n"/>
      <c r="E770" s="871" t="n"/>
      <c r="F770" s="871" t="n"/>
      <c r="G770" s="871" t="n"/>
      <c r="H770" s="871" t="n"/>
      <c r="I770" s="871" t="n"/>
      <c r="J770" s="871" t="n"/>
      <c r="K770" s="871" t="n"/>
      <c r="L770" s="871" t="n"/>
      <c r="M770" s="871" t="n"/>
      <c r="N770" s="871" t="n"/>
      <c r="O770" s="871" t="n"/>
      <c r="P770" s="871" t="n"/>
      <c r="Q770" s="871" t="n"/>
      <c r="R770" s="871" t="n"/>
      <c r="S770" s="871" t="n"/>
      <c r="T770" s="871" t="n"/>
      <c r="U770" s="871" t="n"/>
      <c r="V770" s="871" t="n"/>
      <c r="W770" s="871" t="n"/>
      <c r="X770" s="871" t="n"/>
      <c r="Y770" s="871" t="n"/>
      <c r="Z770" s="871" t="n"/>
      <c r="AA770" s="871" t="n"/>
    </row>
    <row r="771">
      <c r="A771" s="871" t="n"/>
      <c r="B771" s="871" t="n"/>
      <c r="C771" s="871" t="n"/>
      <c r="D771" s="871" t="n"/>
      <c r="E771" s="871" t="n"/>
      <c r="F771" s="871" t="n"/>
      <c r="G771" s="871" t="n"/>
      <c r="H771" s="871" t="n"/>
      <c r="I771" s="871" t="n"/>
      <c r="J771" s="871" t="n"/>
      <c r="K771" s="871" t="n"/>
      <c r="L771" s="871" t="n"/>
      <c r="M771" s="871" t="n"/>
      <c r="N771" s="871" t="n"/>
      <c r="O771" s="871" t="n"/>
      <c r="P771" s="871" t="n"/>
      <c r="Q771" s="871" t="n"/>
      <c r="R771" s="871" t="n"/>
      <c r="S771" s="871" t="n"/>
      <c r="T771" s="871" t="n"/>
      <c r="U771" s="871" t="n"/>
      <c r="V771" s="871" t="n"/>
      <c r="W771" s="871" t="n"/>
      <c r="X771" s="871" t="n"/>
      <c r="Y771" s="871" t="n"/>
      <c r="Z771" s="871" t="n"/>
      <c r="AA771" s="871" t="n"/>
    </row>
    <row r="772">
      <c r="A772" s="871" t="n"/>
      <c r="B772" s="871" t="n"/>
      <c r="C772" s="871" t="n"/>
      <c r="D772" s="871" t="n"/>
      <c r="E772" s="871" t="n"/>
      <c r="F772" s="871" t="n"/>
      <c r="G772" s="871" t="n"/>
      <c r="H772" s="871" t="n"/>
      <c r="I772" s="871" t="n"/>
      <c r="J772" s="871" t="n"/>
      <c r="K772" s="871" t="n"/>
      <c r="L772" s="871" t="n"/>
      <c r="M772" s="871" t="n"/>
      <c r="N772" s="871" t="n"/>
      <c r="O772" s="871" t="n"/>
      <c r="P772" s="871" t="n"/>
      <c r="Q772" s="871" t="n"/>
      <c r="R772" s="871" t="n"/>
      <c r="S772" s="871" t="n"/>
      <c r="T772" s="871" t="n"/>
      <c r="U772" s="871" t="n"/>
      <c r="V772" s="871" t="n"/>
      <c r="W772" s="871" t="n"/>
      <c r="X772" s="871" t="n"/>
      <c r="Y772" s="871" t="n"/>
      <c r="Z772" s="871" t="n"/>
      <c r="AA772" s="871" t="n"/>
    </row>
    <row r="773">
      <c r="A773" s="871" t="n"/>
      <c r="B773" s="871" t="n"/>
      <c r="C773" s="871" t="n"/>
      <c r="D773" s="871" t="n"/>
      <c r="E773" s="871" t="n"/>
      <c r="F773" s="871" t="n"/>
      <c r="G773" s="871" t="n"/>
      <c r="H773" s="871" t="n"/>
      <c r="I773" s="871" t="n"/>
      <c r="J773" s="871" t="n"/>
      <c r="K773" s="871" t="n"/>
      <c r="L773" s="871" t="n"/>
      <c r="M773" s="871" t="n"/>
      <c r="N773" s="871" t="n"/>
      <c r="O773" s="871" t="n"/>
      <c r="P773" s="871" t="n"/>
      <c r="Q773" s="871" t="n"/>
      <c r="R773" s="871" t="n"/>
      <c r="S773" s="871" t="n"/>
      <c r="T773" s="871" t="n"/>
      <c r="U773" s="871" t="n"/>
      <c r="V773" s="871" t="n"/>
      <c r="W773" s="871" t="n"/>
      <c r="X773" s="871" t="n"/>
      <c r="Y773" s="871" t="n"/>
      <c r="Z773" s="871" t="n"/>
      <c r="AA773" s="871" t="n"/>
    </row>
    <row r="774">
      <c r="A774" s="871" t="n"/>
      <c r="B774" s="871" t="n"/>
      <c r="C774" s="871" t="n"/>
      <c r="D774" s="871" t="n"/>
      <c r="E774" s="871" t="n"/>
      <c r="F774" s="871" t="n"/>
      <c r="G774" s="871" t="n"/>
      <c r="H774" s="871" t="n"/>
      <c r="I774" s="871" t="n"/>
      <c r="J774" s="871" t="n"/>
      <c r="K774" s="871" t="n"/>
      <c r="L774" s="871" t="n"/>
      <c r="M774" s="871" t="n"/>
      <c r="N774" s="871" t="n"/>
      <c r="O774" s="871" t="n"/>
      <c r="P774" s="871" t="n"/>
      <c r="Q774" s="871" t="n"/>
      <c r="R774" s="871" t="n"/>
      <c r="S774" s="871" t="n"/>
      <c r="T774" s="871" t="n"/>
      <c r="U774" s="871" t="n"/>
      <c r="V774" s="871" t="n"/>
      <c r="W774" s="871" t="n"/>
      <c r="X774" s="871" t="n"/>
      <c r="Y774" s="871" t="n"/>
      <c r="Z774" s="871" t="n"/>
      <c r="AA774" s="871" t="n"/>
    </row>
    <row r="775">
      <c r="A775" s="871" t="n"/>
      <c r="B775" s="871" t="n"/>
      <c r="C775" s="871" t="n"/>
      <c r="D775" s="871" t="n"/>
      <c r="E775" s="871" t="n"/>
      <c r="F775" s="871" t="n"/>
      <c r="G775" s="871" t="n"/>
      <c r="H775" s="871" t="n"/>
      <c r="I775" s="871" t="n"/>
      <c r="J775" s="871" t="n"/>
      <c r="K775" s="871" t="n"/>
      <c r="L775" s="871" t="n"/>
      <c r="M775" s="871" t="n"/>
      <c r="N775" s="871" t="n"/>
      <c r="O775" s="871" t="n"/>
      <c r="P775" s="871" t="n"/>
      <c r="Q775" s="871" t="n"/>
      <c r="R775" s="871" t="n"/>
      <c r="S775" s="871" t="n"/>
      <c r="T775" s="871" t="n"/>
      <c r="U775" s="871" t="n"/>
      <c r="V775" s="871" t="n"/>
      <c r="W775" s="871" t="n"/>
      <c r="X775" s="871" t="n"/>
      <c r="Y775" s="871" t="n"/>
      <c r="Z775" s="871" t="n"/>
      <c r="AA775" s="871" t="n"/>
    </row>
    <row r="776">
      <c r="A776" s="871" t="n"/>
      <c r="B776" s="871" t="n"/>
      <c r="C776" s="871" t="n"/>
      <c r="D776" s="871" t="n"/>
      <c r="E776" s="871" t="n"/>
      <c r="F776" s="871" t="n"/>
      <c r="G776" s="871" t="n"/>
      <c r="H776" s="871" t="n"/>
      <c r="I776" s="871" t="n"/>
      <c r="J776" s="871" t="n"/>
      <c r="K776" s="871" t="n"/>
      <c r="L776" s="871" t="n"/>
      <c r="M776" s="871" t="n"/>
      <c r="N776" s="871" t="n"/>
      <c r="O776" s="871" t="n"/>
      <c r="P776" s="871" t="n"/>
      <c r="Q776" s="871" t="n"/>
      <c r="R776" s="871" t="n"/>
      <c r="S776" s="871" t="n"/>
      <c r="T776" s="871" t="n"/>
      <c r="U776" s="871" t="n"/>
      <c r="V776" s="871" t="n"/>
      <c r="W776" s="871" t="n"/>
      <c r="X776" s="871" t="n"/>
      <c r="Y776" s="871" t="n"/>
      <c r="Z776" s="871" t="n"/>
      <c r="AA776" s="871" t="n"/>
    </row>
    <row r="777">
      <c r="A777" s="871" t="n"/>
      <c r="B777" s="871" t="n"/>
      <c r="C777" s="871" t="n"/>
      <c r="D777" s="871" t="n"/>
      <c r="E777" s="871" t="n"/>
      <c r="F777" s="871" t="n"/>
      <c r="G777" s="871" t="n"/>
      <c r="H777" s="871" t="n"/>
      <c r="I777" s="871" t="n"/>
      <c r="J777" s="871" t="n"/>
      <c r="K777" s="871" t="n"/>
      <c r="L777" s="871" t="n"/>
      <c r="M777" s="871" t="n"/>
      <c r="N777" s="871" t="n"/>
      <c r="O777" s="871" t="n"/>
      <c r="P777" s="871" t="n"/>
      <c r="Q777" s="871" t="n"/>
      <c r="R777" s="871" t="n"/>
      <c r="S777" s="871" t="n"/>
      <c r="T777" s="871" t="n"/>
      <c r="U777" s="871" t="n"/>
      <c r="V777" s="871" t="n"/>
      <c r="W777" s="871" t="n"/>
      <c r="X777" s="871" t="n"/>
      <c r="Y777" s="871" t="n"/>
      <c r="Z777" s="871" t="n"/>
      <c r="AA777" s="871" t="n"/>
    </row>
    <row r="778">
      <c r="A778" s="871" t="n"/>
      <c r="B778" s="871" t="n"/>
      <c r="C778" s="871" t="n"/>
      <c r="D778" s="871" t="n"/>
      <c r="E778" s="871" t="n"/>
      <c r="F778" s="871" t="n"/>
      <c r="G778" s="871" t="n"/>
      <c r="H778" s="871" t="n"/>
      <c r="I778" s="871" t="n"/>
      <c r="J778" s="871" t="n"/>
      <c r="K778" s="871" t="n"/>
      <c r="L778" s="871" t="n"/>
      <c r="M778" s="871" t="n"/>
      <c r="N778" s="871" t="n"/>
      <c r="O778" s="871" t="n"/>
      <c r="P778" s="871" t="n"/>
      <c r="Q778" s="871" t="n"/>
      <c r="R778" s="871" t="n"/>
      <c r="S778" s="871" t="n"/>
      <c r="T778" s="871" t="n"/>
      <c r="U778" s="871" t="n"/>
      <c r="V778" s="871" t="n"/>
      <c r="W778" s="871" t="n"/>
      <c r="X778" s="871" t="n"/>
      <c r="Y778" s="871" t="n"/>
      <c r="Z778" s="871" t="n"/>
      <c r="AA778" s="871" t="n"/>
    </row>
    <row r="779">
      <c r="A779" s="871" t="n"/>
      <c r="B779" s="871" t="n"/>
      <c r="C779" s="871" t="n"/>
      <c r="D779" s="871" t="n"/>
      <c r="E779" s="871" t="n"/>
      <c r="F779" s="871" t="n"/>
      <c r="G779" s="871" t="n"/>
      <c r="H779" s="871" t="n"/>
      <c r="I779" s="871" t="n"/>
      <c r="J779" s="871" t="n"/>
      <c r="K779" s="871" t="n"/>
      <c r="L779" s="871" t="n"/>
      <c r="M779" s="871" t="n"/>
      <c r="N779" s="871" t="n"/>
      <c r="O779" s="871" t="n"/>
      <c r="P779" s="871" t="n"/>
      <c r="Q779" s="871" t="n"/>
      <c r="R779" s="871" t="n"/>
      <c r="S779" s="871" t="n"/>
      <c r="T779" s="871" t="n"/>
      <c r="U779" s="871" t="n"/>
      <c r="V779" s="871" t="n"/>
      <c r="W779" s="871" t="n"/>
      <c r="X779" s="871" t="n"/>
      <c r="Y779" s="871" t="n"/>
      <c r="Z779" s="871" t="n"/>
      <c r="AA779" s="871" t="n"/>
    </row>
    <row r="780">
      <c r="A780" s="871" t="n"/>
      <c r="B780" s="871" t="n"/>
      <c r="C780" s="871" t="n"/>
      <c r="D780" s="871" t="n"/>
      <c r="E780" s="871" t="n"/>
      <c r="F780" s="871" t="n"/>
      <c r="G780" s="871" t="n"/>
      <c r="H780" s="871" t="n"/>
      <c r="I780" s="871" t="n"/>
      <c r="J780" s="871" t="n"/>
      <c r="K780" s="871" t="n"/>
      <c r="L780" s="871" t="n"/>
      <c r="M780" s="871" t="n"/>
      <c r="N780" s="871" t="n"/>
      <c r="O780" s="871" t="n"/>
      <c r="P780" s="871" t="n"/>
      <c r="Q780" s="871" t="n"/>
      <c r="R780" s="871" t="n"/>
      <c r="S780" s="871" t="n"/>
      <c r="T780" s="871" t="n"/>
      <c r="U780" s="871" t="n"/>
      <c r="V780" s="871" t="n"/>
      <c r="W780" s="871" t="n"/>
      <c r="X780" s="871" t="n"/>
      <c r="Y780" s="871" t="n"/>
      <c r="Z780" s="871" t="n"/>
      <c r="AA780" s="871" t="n"/>
    </row>
    <row r="781">
      <c r="A781" s="871" t="n"/>
      <c r="B781" s="871" t="n"/>
      <c r="C781" s="871" t="n"/>
      <c r="D781" s="871" t="n"/>
      <c r="E781" s="871" t="n"/>
      <c r="F781" s="871" t="n"/>
      <c r="G781" s="871" t="n"/>
      <c r="H781" s="871" t="n"/>
      <c r="I781" s="871" t="n"/>
      <c r="J781" s="871" t="n"/>
      <c r="K781" s="871" t="n"/>
      <c r="L781" s="871" t="n"/>
      <c r="M781" s="871" t="n"/>
      <c r="N781" s="871" t="n"/>
      <c r="O781" s="871" t="n"/>
      <c r="P781" s="871" t="n"/>
      <c r="Q781" s="871" t="n"/>
      <c r="R781" s="871" t="n"/>
      <c r="S781" s="871" t="n"/>
      <c r="T781" s="871" t="n"/>
      <c r="U781" s="871" t="n"/>
      <c r="V781" s="871" t="n"/>
      <c r="W781" s="871" t="n"/>
      <c r="X781" s="871" t="n"/>
      <c r="Y781" s="871" t="n"/>
      <c r="Z781" s="871" t="n"/>
      <c r="AA781" s="871" t="n"/>
    </row>
    <row r="782">
      <c r="A782" s="871" t="n"/>
      <c r="B782" s="871" t="n"/>
      <c r="C782" s="871" t="n"/>
      <c r="D782" s="871" t="n"/>
      <c r="E782" s="871" t="n"/>
      <c r="F782" s="871" t="n"/>
      <c r="G782" s="871" t="n"/>
      <c r="H782" s="871" t="n"/>
      <c r="I782" s="871" t="n"/>
      <c r="J782" s="871" t="n"/>
      <c r="K782" s="871" t="n"/>
      <c r="L782" s="871" t="n"/>
      <c r="M782" s="871" t="n"/>
      <c r="N782" s="871" t="n"/>
      <c r="O782" s="871" t="n"/>
      <c r="P782" s="871" t="n"/>
      <c r="Q782" s="871" t="n"/>
      <c r="R782" s="871" t="n"/>
      <c r="S782" s="871" t="n"/>
      <c r="T782" s="871" t="n"/>
      <c r="U782" s="871" t="n"/>
      <c r="V782" s="871" t="n"/>
      <c r="W782" s="871" t="n"/>
      <c r="X782" s="871" t="n"/>
      <c r="Y782" s="871" t="n"/>
      <c r="Z782" s="871" t="n"/>
      <c r="AA782" s="871" t="n"/>
    </row>
    <row r="783">
      <c r="A783" s="871" t="n"/>
      <c r="B783" s="871" t="n"/>
      <c r="C783" s="871" t="n"/>
      <c r="D783" s="871" t="n"/>
      <c r="E783" s="871" t="n"/>
      <c r="F783" s="871" t="n"/>
      <c r="G783" s="871" t="n"/>
      <c r="H783" s="871" t="n"/>
      <c r="I783" s="871" t="n"/>
      <c r="J783" s="871" t="n"/>
      <c r="K783" s="871" t="n"/>
      <c r="L783" s="871" t="n"/>
      <c r="M783" s="871" t="n"/>
      <c r="N783" s="871" t="n"/>
      <c r="O783" s="871" t="n"/>
      <c r="P783" s="871" t="n"/>
      <c r="Q783" s="871" t="n"/>
      <c r="R783" s="871" t="n"/>
      <c r="S783" s="871" t="n"/>
      <c r="T783" s="871" t="n"/>
      <c r="U783" s="871" t="n"/>
      <c r="V783" s="871" t="n"/>
      <c r="W783" s="871" t="n"/>
      <c r="X783" s="871" t="n"/>
      <c r="Y783" s="871" t="n"/>
      <c r="Z783" s="871" t="n"/>
      <c r="AA783" s="871" t="n"/>
    </row>
    <row r="784">
      <c r="A784" s="871" t="n"/>
      <c r="B784" s="871" t="n"/>
      <c r="C784" s="871" t="n"/>
      <c r="D784" s="871" t="n"/>
      <c r="E784" s="871" t="n"/>
      <c r="F784" s="871" t="n"/>
      <c r="G784" s="871" t="n"/>
      <c r="H784" s="871" t="n"/>
      <c r="I784" s="871" t="n"/>
      <c r="J784" s="871" t="n"/>
      <c r="K784" s="871" t="n"/>
      <c r="L784" s="871" t="n"/>
      <c r="M784" s="871" t="n"/>
      <c r="N784" s="871" t="n"/>
      <c r="O784" s="871" t="n"/>
      <c r="P784" s="871" t="n"/>
      <c r="Q784" s="871" t="n"/>
      <c r="R784" s="871" t="n"/>
      <c r="S784" s="871" t="n"/>
      <c r="T784" s="871" t="n"/>
      <c r="U784" s="871" t="n"/>
      <c r="V784" s="871" t="n"/>
      <c r="W784" s="871" t="n"/>
      <c r="X784" s="871" t="n"/>
      <c r="Y784" s="871" t="n"/>
      <c r="Z784" s="871" t="n"/>
      <c r="AA784" s="871" t="n"/>
    </row>
    <row r="785">
      <c r="A785" s="871" t="n"/>
      <c r="B785" s="871" t="n"/>
      <c r="C785" s="871" t="n"/>
      <c r="D785" s="871" t="n"/>
      <c r="E785" s="871" t="n"/>
      <c r="F785" s="871" t="n"/>
      <c r="G785" s="871" t="n"/>
      <c r="H785" s="871" t="n"/>
      <c r="I785" s="871" t="n"/>
      <c r="J785" s="871" t="n"/>
      <c r="K785" s="871" t="n"/>
      <c r="L785" s="871" t="n"/>
      <c r="M785" s="871" t="n"/>
      <c r="N785" s="871" t="n"/>
      <c r="O785" s="871" t="n"/>
      <c r="P785" s="871" t="n"/>
      <c r="Q785" s="871" t="n"/>
      <c r="R785" s="871" t="n"/>
      <c r="S785" s="871" t="n"/>
      <c r="T785" s="871" t="n"/>
      <c r="U785" s="871" t="n"/>
      <c r="V785" s="871" t="n"/>
      <c r="W785" s="871" t="n"/>
      <c r="X785" s="871" t="n"/>
      <c r="Y785" s="871" t="n"/>
      <c r="Z785" s="871" t="n"/>
      <c r="AA785" s="871" t="n"/>
    </row>
    <row r="786">
      <c r="A786" s="871" t="n"/>
      <c r="B786" s="871" t="n"/>
      <c r="C786" s="871" t="n"/>
      <c r="D786" s="871" t="n"/>
      <c r="E786" s="871" t="n"/>
      <c r="F786" s="871" t="n"/>
      <c r="G786" s="871" t="n"/>
      <c r="H786" s="871" t="n"/>
      <c r="I786" s="871" t="n"/>
      <c r="J786" s="871" t="n"/>
      <c r="K786" s="871" t="n"/>
      <c r="L786" s="871" t="n"/>
      <c r="M786" s="871" t="n"/>
      <c r="N786" s="871" t="n"/>
      <c r="O786" s="871" t="n"/>
      <c r="P786" s="871" t="n"/>
      <c r="Q786" s="871" t="n"/>
      <c r="R786" s="871" t="n"/>
      <c r="S786" s="871" t="n"/>
      <c r="T786" s="871" t="n"/>
      <c r="U786" s="871" t="n"/>
      <c r="V786" s="871" t="n"/>
      <c r="W786" s="871" t="n"/>
      <c r="X786" s="871" t="n"/>
      <c r="Y786" s="871" t="n"/>
      <c r="Z786" s="871" t="n"/>
      <c r="AA786" s="871" t="n"/>
    </row>
    <row r="787">
      <c r="A787" s="871" t="n"/>
      <c r="B787" s="871" t="n"/>
      <c r="C787" s="871" t="n"/>
      <c r="D787" s="871" t="n"/>
      <c r="E787" s="871" t="n"/>
      <c r="F787" s="871" t="n"/>
      <c r="G787" s="871" t="n"/>
      <c r="H787" s="871" t="n"/>
      <c r="I787" s="871" t="n"/>
      <c r="J787" s="871" t="n"/>
      <c r="K787" s="871" t="n"/>
      <c r="L787" s="871" t="n"/>
      <c r="M787" s="871" t="n"/>
      <c r="N787" s="871" t="n"/>
      <c r="O787" s="871" t="n"/>
      <c r="P787" s="871" t="n"/>
      <c r="Q787" s="871" t="n"/>
      <c r="R787" s="871" t="n"/>
      <c r="S787" s="871" t="n"/>
      <c r="T787" s="871" t="n"/>
      <c r="U787" s="871" t="n"/>
      <c r="V787" s="871" t="n"/>
      <c r="W787" s="871" t="n"/>
      <c r="X787" s="871" t="n"/>
      <c r="Y787" s="871" t="n"/>
      <c r="Z787" s="871" t="n"/>
      <c r="AA787" s="871" t="n"/>
    </row>
    <row r="788">
      <c r="A788" s="871" t="n"/>
      <c r="B788" s="871" t="n"/>
      <c r="C788" s="871" t="n"/>
      <c r="D788" s="871" t="n"/>
      <c r="E788" s="871" t="n"/>
      <c r="F788" s="871" t="n"/>
      <c r="G788" s="871" t="n"/>
      <c r="H788" s="871" t="n"/>
      <c r="I788" s="871" t="n"/>
      <c r="J788" s="871" t="n"/>
      <c r="K788" s="871" t="n"/>
      <c r="L788" s="871" t="n"/>
      <c r="M788" s="871" t="n"/>
      <c r="N788" s="871" t="n"/>
      <c r="O788" s="871" t="n"/>
      <c r="P788" s="871" t="n"/>
      <c r="Q788" s="871" t="n"/>
      <c r="R788" s="871" t="n"/>
      <c r="S788" s="871" t="n"/>
      <c r="T788" s="871" t="n"/>
      <c r="U788" s="871" t="n"/>
      <c r="V788" s="871" t="n"/>
      <c r="W788" s="871" t="n"/>
      <c r="X788" s="871" t="n"/>
      <c r="Y788" s="871" t="n"/>
      <c r="Z788" s="871" t="n"/>
      <c r="AA788" s="871" t="n"/>
    </row>
    <row r="789">
      <c r="A789" s="871" t="n"/>
      <c r="B789" s="871" t="n"/>
      <c r="C789" s="871" t="n"/>
      <c r="D789" s="871" t="n"/>
      <c r="E789" s="871" t="n"/>
      <c r="F789" s="871" t="n"/>
      <c r="G789" s="871" t="n"/>
      <c r="H789" s="871" t="n"/>
      <c r="I789" s="871" t="n"/>
      <c r="J789" s="871" t="n"/>
      <c r="K789" s="871" t="n"/>
      <c r="L789" s="871" t="n"/>
      <c r="M789" s="871" t="n"/>
      <c r="N789" s="871" t="n"/>
      <c r="O789" s="871" t="n"/>
      <c r="P789" s="871" t="n"/>
      <c r="Q789" s="871" t="n"/>
      <c r="R789" s="871" t="n"/>
      <c r="S789" s="871" t="n"/>
      <c r="T789" s="871" t="n"/>
      <c r="U789" s="871" t="n"/>
      <c r="V789" s="871" t="n"/>
      <c r="W789" s="871" t="n"/>
      <c r="X789" s="871" t="n"/>
      <c r="Y789" s="871" t="n"/>
      <c r="Z789" s="871" t="n"/>
      <c r="AA789" s="871" t="n"/>
    </row>
    <row r="790">
      <c r="A790" s="871" t="n"/>
      <c r="B790" s="871" t="n"/>
      <c r="C790" s="871" t="n"/>
      <c r="D790" s="871" t="n"/>
      <c r="E790" s="871" t="n"/>
      <c r="F790" s="871" t="n"/>
      <c r="G790" s="871" t="n"/>
      <c r="H790" s="871" t="n"/>
      <c r="I790" s="871" t="n"/>
      <c r="J790" s="871" t="n"/>
      <c r="K790" s="871" t="n"/>
      <c r="L790" s="871" t="n"/>
      <c r="M790" s="871" t="n"/>
      <c r="N790" s="871" t="n"/>
      <c r="O790" s="871" t="n"/>
      <c r="P790" s="871" t="n"/>
      <c r="Q790" s="871" t="n"/>
      <c r="R790" s="871" t="n"/>
      <c r="S790" s="871" t="n"/>
      <c r="T790" s="871" t="n"/>
      <c r="U790" s="871" t="n"/>
      <c r="V790" s="871" t="n"/>
      <c r="W790" s="871" t="n"/>
      <c r="X790" s="871" t="n"/>
      <c r="Y790" s="871" t="n"/>
      <c r="Z790" s="871" t="n"/>
      <c r="AA790" s="871" t="n"/>
    </row>
    <row r="791">
      <c r="A791" s="871" t="n"/>
      <c r="B791" s="871" t="n"/>
      <c r="C791" s="871" t="n"/>
      <c r="D791" s="871" t="n"/>
      <c r="E791" s="871" t="n"/>
      <c r="F791" s="871" t="n"/>
      <c r="G791" s="871" t="n"/>
      <c r="H791" s="871" t="n"/>
      <c r="I791" s="871" t="n"/>
      <c r="J791" s="871" t="n"/>
      <c r="K791" s="871" t="n"/>
      <c r="L791" s="871" t="n"/>
      <c r="M791" s="871" t="n"/>
      <c r="N791" s="871" t="n"/>
      <c r="O791" s="871" t="n"/>
      <c r="P791" s="871" t="n"/>
      <c r="Q791" s="871" t="n"/>
      <c r="R791" s="871" t="n"/>
      <c r="S791" s="871" t="n"/>
      <c r="T791" s="871" t="n"/>
      <c r="U791" s="871" t="n"/>
      <c r="V791" s="871" t="n"/>
      <c r="W791" s="871" t="n"/>
      <c r="X791" s="871" t="n"/>
      <c r="Y791" s="871" t="n"/>
      <c r="Z791" s="871" t="n"/>
      <c r="AA791" s="871" t="n"/>
    </row>
    <row r="792">
      <c r="A792" s="871" t="n"/>
      <c r="B792" s="871" t="n"/>
      <c r="C792" s="871" t="n"/>
      <c r="D792" s="871" t="n"/>
      <c r="E792" s="871" t="n"/>
      <c r="F792" s="871" t="n"/>
      <c r="G792" s="871" t="n"/>
      <c r="H792" s="871" t="n"/>
      <c r="I792" s="871" t="n"/>
      <c r="J792" s="871" t="n"/>
      <c r="K792" s="871" t="n"/>
      <c r="L792" s="871" t="n"/>
      <c r="M792" s="871" t="n"/>
      <c r="N792" s="871" t="n"/>
      <c r="O792" s="871" t="n"/>
      <c r="P792" s="871" t="n"/>
      <c r="Q792" s="871" t="n"/>
      <c r="R792" s="871" t="n"/>
      <c r="S792" s="871" t="n"/>
      <c r="T792" s="871" t="n"/>
      <c r="U792" s="871" t="n"/>
      <c r="V792" s="871" t="n"/>
      <c r="W792" s="871" t="n"/>
      <c r="X792" s="871" t="n"/>
      <c r="Y792" s="871" t="n"/>
      <c r="Z792" s="871" t="n"/>
      <c r="AA792" s="871" t="n"/>
    </row>
    <row r="793">
      <c r="A793" s="871" t="n"/>
      <c r="B793" s="871" t="n"/>
      <c r="C793" s="871" t="n"/>
      <c r="D793" s="871" t="n"/>
      <c r="E793" s="871" t="n"/>
      <c r="F793" s="871" t="n"/>
      <c r="G793" s="871" t="n"/>
      <c r="H793" s="871" t="n"/>
      <c r="I793" s="871" t="n"/>
      <c r="J793" s="871" t="n"/>
      <c r="K793" s="871" t="n"/>
      <c r="L793" s="871" t="n"/>
      <c r="M793" s="871" t="n"/>
      <c r="N793" s="871" t="n"/>
      <c r="O793" s="871" t="n"/>
      <c r="P793" s="871" t="n"/>
      <c r="Q793" s="871" t="n"/>
      <c r="R793" s="871" t="n"/>
      <c r="S793" s="871" t="n"/>
      <c r="T793" s="871" t="n"/>
      <c r="U793" s="871" t="n"/>
      <c r="V793" s="871" t="n"/>
      <c r="W793" s="871" t="n"/>
      <c r="X793" s="871" t="n"/>
      <c r="Y793" s="871" t="n"/>
      <c r="Z793" s="871" t="n"/>
      <c r="AA793" s="871" t="n"/>
    </row>
    <row r="794">
      <c r="A794" s="871" t="n"/>
      <c r="B794" s="871" t="n"/>
      <c r="C794" s="871" t="n"/>
      <c r="D794" s="871" t="n"/>
      <c r="E794" s="871" t="n"/>
      <c r="F794" s="871" t="n"/>
      <c r="G794" s="871" t="n"/>
      <c r="H794" s="871" t="n"/>
      <c r="I794" s="871" t="n"/>
      <c r="J794" s="871" t="n"/>
      <c r="K794" s="871" t="n"/>
      <c r="L794" s="871" t="n"/>
      <c r="M794" s="871" t="n"/>
      <c r="N794" s="871" t="n"/>
      <c r="O794" s="871" t="n"/>
      <c r="P794" s="871" t="n"/>
      <c r="Q794" s="871" t="n"/>
      <c r="R794" s="871" t="n"/>
      <c r="S794" s="871" t="n"/>
      <c r="T794" s="871" t="n"/>
      <c r="U794" s="871" t="n"/>
      <c r="V794" s="871" t="n"/>
      <c r="W794" s="871" t="n"/>
      <c r="X794" s="871" t="n"/>
      <c r="Y794" s="871" t="n"/>
      <c r="Z794" s="871" t="n"/>
      <c r="AA794" s="871" t="n"/>
    </row>
    <row r="795">
      <c r="A795" s="871" t="n"/>
      <c r="B795" s="871" t="n"/>
      <c r="C795" s="871" t="n"/>
      <c r="D795" s="871" t="n"/>
      <c r="E795" s="871" t="n"/>
      <c r="F795" s="871" t="n"/>
      <c r="G795" s="871" t="n"/>
      <c r="H795" s="871" t="n"/>
      <c r="I795" s="871" t="n"/>
      <c r="J795" s="871" t="n"/>
      <c r="K795" s="871" t="n"/>
      <c r="L795" s="871" t="n"/>
      <c r="M795" s="871" t="n"/>
      <c r="N795" s="871" t="n"/>
      <c r="O795" s="871" t="n"/>
      <c r="P795" s="871" t="n"/>
      <c r="Q795" s="871" t="n"/>
      <c r="R795" s="871" t="n"/>
      <c r="S795" s="871" t="n"/>
      <c r="T795" s="871" t="n"/>
      <c r="U795" s="871" t="n"/>
      <c r="V795" s="871" t="n"/>
      <c r="W795" s="871" t="n"/>
      <c r="X795" s="871" t="n"/>
      <c r="Y795" s="871" t="n"/>
      <c r="Z795" s="871" t="n"/>
      <c r="AA795" s="871" t="n"/>
    </row>
    <row r="796">
      <c r="A796" s="871" t="n"/>
      <c r="B796" s="871" t="n"/>
      <c r="C796" s="871" t="n"/>
      <c r="D796" s="871" t="n"/>
      <c r="E796" s="871" t="n"/>
      <c r="F796" s="871" t="n"/>
      <c r="G796" s="871" t="n"/>
      <c r="H796" s="871" t="n"/>
      <c r="I796" s="871" t="n"/>
      <c r="J796" s="871" t="n"/>
      <c r="K796" s="871" t="n"/>
      <c r="L796" s="871" t="n"/>
      <c r="M796" s="871" t="n"/>
      <c r="N796" s="871" t="n"/>
      <c r="O796" s="871" t="n"/>
      <c r="P796" s="871" t="n"/>
      <c r="Q796" s="871" t="n"/>
      <c r="R796" s="871" t="n"/>
      <c r="S796" s="871" t="n"/>
      <c r="T796" s="871" t="n"/>
      <c r="U796" s="871" t="n"/>
      <c r="V796" s="871" t="n"/>
      <c r="W796" s="871" t="n"/>
      <c r="X796" s="871" t="n"/>
      <c r="Y796" s="871" t="n"/>
      <c r="Z796" s="871" t="n"/>
      <c r="AA796" s="871" t="n"/>
    </row>
    <row r="797">
      <c r="A797" s="871" t="n"/>
      <c r="B797" s="871" t="n"/>
      <c r="C797" s="871" t="n"/>
      <c r="D797" s="871" t="n"/>
      <c r="E797" s="871" t="n"/>
      <c r="F797" s="871" t="n"/>
      <c r="G797" s="871" t="n"/>
      <c r="H797" s="871" t="n"/>
      <c r="I797" s="871" t="n"/>
      <c r="J797" s="871" t="n"/>
      <c r="K797" s="871" t="n"/>
      <c r="L797" s="871" t="n"/>
      <c r="M797" s="871" t="n"/>
      <c r="N797" s="871" t="n"/>
      <c r="O797" s="871" t="n"/>
      <c r="P797" s="871" t="n"/>
      <c r="Q797" s="871" t="n"/>
      <c r="R797" s="871" t="n"/>
      <c r="S797" s="871" t="n"/>
      <c r="T797" s="871" t="n"/>
      <c r="U797" s="871" t="n"/>
      <c r="V797" s="871" t="n"/>
      <c r="W797" s="871" t="n"/>
      <c r="X797" s="871" t="n"/>
      <c r="Y797" s="871" t="n"/>
      <c r="Z797" s="871" t="n"/>
      <c r="AA797" s="871" t="n"/>
    </row>
    <row r="798">
      <c r="A798" s="871" t="n"/>
      <c r="B798" s="871" t="n"/>
      <c r="C798" s="871" t="n"/>
      <c r="D798" s="871" t="n"/>
      <c r="E798" s="871" t="n"/>
      <c r="F798" s="871" t="n"/>
      <c r="G798" s="871" t="n"/>
      <c r="H798" s="871" t="n"/>
      <c r="I798" s="871" t="n"/>
      <c r="J798" s="871" t="n"/>
      <c r="K798" s="871" t="n"/>
      <c r="L798" s="871" t="n"/>
      <c r="M798" s="871" t="n"/>
      <c r="N798" s="871" t="n"/>
      <c r="O798" s="871" t="n"/>
      <c r="P798" s="871" t="n"/>
      <c r="Q798" s="871" t="n"/>
      <c r="R798" s="871" t="n"/>
      <c r="S798" s="871" t="n"/>
      <c r="T798" s="871" t="n"/>
      <c r="U798" s="871" t="n"/>
      <c r="V798" s="871" t="n"/>
      <c r="W798" s="871" t="n"/>
      <c r="X798" s="871" t="n"/>
      <c r="Y798" s="871" t="n"/>
      <c r="Z798" s="871" t="n"/>
      <c r="AA798" s="871" t="n"/>
    </row>
    <row r="799">
      <c r="A799" s="871" t="n"/>
      <c r="B799" s="871" t="n"/>
      <c r="C799" s="871" t="n"/>
      <c r="D799" s="871" t="n"/>
      <c r="E799" s="871" t="n"/>
      <c r="F799" s="871" t="n"/>
      <c r="G799" s="871" t="n"/>
      <c r="H799" s="871" t="n"/>
      <c r="I799" s="871" t="n"/>
      <c r="J799" s="871" t="n"/>
      <c r="K799" s="871" t="n"/>
      <c r="L799" s="871" t="n"/>
      <c r="M799" s="871" t="n"/>
      <c r="N799" s="871" t="n"/>
      <c r="O799" s="871" t="n"/>
      <c r="P799" s="871" t="n"/>
      <c r="Q799" s="871" t="n"/>
      <c r="R799" s="871" t="n"/>
      <c r="S799" s="871" t="n"/>
      <c r="T799" s="871" t="n"/>
      <c r="U799" s="871" t="n"/>
      <c r="V799" s="871" t="n"/>
      <c r="W799" s="871" t="n"/>
      <c r="X799" s="871" t="n"/>
      <c r="Y799" s="871" t="n"/>
      <c r="Z799" s="871" t="n"/>
      <c r="AA799" s="871" t="n"/>
    </row>
    <row r="800">
      <c r="A800" s="871" t="n"/>
      <c r="B800" s="871" t="n"/>
      <c r="C800" s="871" t="n"/>
      <c r="D800" s="871" t="n"/>
      <c r="E800" s="871" t="n"/>
      <c r="F800" s="871" t="n"/>
      <c r="G800" s="871" t="n"/>
      <c r="H800" s="871" t="n"/>
      <c r="I800" s="871" t="n"/>
      <c r="J800" s="871" t="n"/>
      <c r="K800" s="871" t="n"/>
      <c r="L800" s="871" t="n"/>
      <c r="M800" s="871" t="n"/>
      <c r="N800" s="871" t="n"/>
      <c r="O800" s="871" t="n"/>
      <c r="P800" s="871" t="n"/>
      <c r="Q800" s="871" t="n"/>
      <c r="R800" s="871" t="n"/>
      <c r="S800" s="871" t="n"/>
      <c r="T800" s="871" t="n"/>
      <c r="U800" s="871" t="n"/>
      <c r="V800" s="871" t="n"/>
      <c r="W800" s="871" t="n"/>
      <c r="X800" s="871" t="n"/>
      <c r="Y800" s="871" t="n"/>
      <c r="Z800" s="871" t="n"/>
      <c r="AA800" s="871" t="n"/>
    </row>
    <row r="801">
      <c r="A801" s="871" t="n"/>
      <c r="B801" s="871" t="n"/>
      <c r="C801" s="871" t="n"/>
      <c r="D801" s="871" t="n"/>
      <c r="E801" s="871" t="n"/>
      <c r="F801" s="871" t="n"/>
      <c r="G801" s="871" t="n"/>
      <c r="H801" s="871" t="n"/>
      <c r="I801" s="871" t="n"/>
      <c r="J801" s="871" t="n"/>
      <c r="K801" s="871" t="n"/>
      <c r="L801" s="871" t="n"/>
      <c r="M801" s="871" t="n"/>
      <c r="N801" s="871" t="n"/>
      <c r="O801" s="871" t="n"/>
      <c r="P801" s="871" t="n"/>
      <c r="Q801" s="871" t="n"/>
      <c r="R801" s="871" t="n"/>
      <c r="S801" s="871" t="n"/>
      <c r="T801" s="871" t="n"/>
      <c r="U801" s="871" t="n"/>
      <c r="V801" s="871" t="n"/>
      <c r="W801" s="871" t="n"/>
      <c r="X801" s="871" t="n"/>
      <c r="Y801" s="871" t="n"/>
      <c r="Z801" s="871" t="n"/>
      <c r="AA801" s="871" t="n"/>
    </row>
    <row r="802">
      <c r="A802" s="871" t="n"/>
      <c r="B802" s="871" t="n"/>
      <c r="C802" s="871" t="n"/>
      <c r="D802" s="871" t="n"/>
      <c r="E802" s="871" t="n"/>
      <c r="F802" s="871" t="n"/>
      <c r="G802" s="871" t="n"/>
      <c r="H802" s="871" t="n"/>
      <c r="I802" s="871" t="n"/>
      <c r="J802" s="871" t="n"/>
      <c r="K802" s="871" t="n"/>
      <c r="L802" s="871" t="n"/>
      <c r="M802" s="871" t="n"/>
      <c r="N802" s="871" t="n"/>
      <c r="O802" s="871" t="n"/>
      <c r="P802" s="871" t="n"/>
      <c r="Q802" s="871" t="n"/>
      <c r="R802" s="871" t="n"/>
      <c r="S802" s="871" t="n"/>
      <c r="T802" s="871" t="n"/>
      <c r="U802" s="871" t="n"/>
      <c r="V802" s="871" t="n"/>
      <c r="W802" s="871" t="n"/>
      <c r="X802" s="871" t="n"/>
      <c r="Y802" s="871" t="n"/>
      <c r="Z802" s="871" t="n"/>
      <c r="AA802" s="871" t="n"/>
    </row>
    <row r="803">
      <c r="A803" s="871" t="n"/>
      <c r="B803" s="871" t="n"/>
      <c r="C803" s="871" t="n"/>
      <c r="D803" s="871" t="n"/>
      <c r="E803" s="871" t="n"/>
      <c r="F803" s="871" t="n"/>
      <c r="G803" s="871" t="n"/>
      <c r="H803" s="871" t="n"/>
      <c r="I803" s="871" t="n"/>
      <c r="J803" s="871" t="n"/>
      <c r="K803" s="871" t="n"/>
      <c r="L803" s="871" t="n"/>
      <c r="M803" s="871" t="n"/>
      <c r="N803" s="871" t="n"/>
      <c r="O803" s="871" t="n"/>
      <c r="P803" s="871" t="n"/>
      <c r="Q803" s="871" t="n"/>
      <c r="R803" s="871" t="n"/>
      <c r="S803" s="871" t="n"/>
      <c r="T803" s="871" t="n"/>
      <c r="U803" s="871" t="n"/>
      <c r="V803" s="871" t="n"/>
      <c r="W803" s="871" t="n"/>
      <c r="X803" s="871" t="n"/>
      <c r="Y803" s="871" t="n"/>
      <c r="Z803" s="871" t="n"/>
      <c r="AA803" s="871" t="n"/>
    </row>
    <row r="804">
      <c r="A804" s="871" t="n"/>
      <c r="B804" s="871" t="n"/>
      <c r="C804" s="871" t="n"/>
      <c r="D804" s="871" t="n"/>
      <c r="E804" s="871" t="n"/>
      <c r="F804" s="871" t="n"/>
      <c r="G804" s="871" t="n"/>
      <c r="H804" s="871" t="n"/>
      <c r="I804" s="871" t="n"/>
      <c r="J804" s="871" t="n"/>
      <c r="K804" s="871" t="n"/>
      <c r="L804" s="871" t="n"/>
      <c r="M804" s="871" t="n"/>
      <c r="N804" s="871" t="n"/>
      <c r="O804" s="871" t="n"/>
      <c r="P804" s="871" t="n"/>
      <c r="Q804" s="871" t="n"/>
      <c r="R804" s="871" t="n"/>
      <c r="S804" s="871" t="n"/>
      <c r="T804" s="871" t="n"/>
      <c r="U804" s="871" t="n"/>
      <c r="V804" s="871" t="n"/>
      <c r="W804" s="871" t="n"/>
      <c r="X804" s="871" t="n"/>
      <c r="Y804" s="871" t="n"/>
      <c r="Z804" s="871" t="n"/>
      <c r="AA804" s="871" t="n"/>
    </row>
    <row r="805">
      <c r="A805" s="871" t="n"/>
      <c r="B805" s="871" t="n"/>
      <c r="C805" s="871" t="n"/>
      <c r="D805" s="871" t="n"/>
      <c r="E805" s="871" t="n"/>
      <c r="F805" s="871" t="n"/>
      <c r="G805" s="871" t="n"/>
      <c r="H805" s="871" t="n"/>
      <c r="I805" s="871" t="n"/>
      <c r="J805" s="871" t="n"/>
      <c r="K805" s="871" t="n"/>
      <c r="L805" s="871" t="n"/>
      <c r="M805" s="871" t="n"/>
      <c r="N805" s="871" t="n"/>
      <c r="O805" s="871" t="n"/>
      <c r="P805" s="871" t="n"/>
      <c r="Q805" s="871" t="n"/>
      <c r="R805" s="871" t="n"/>
      <c r="S805" s="871" t="n"/>
      <c r="T805" s="871" t="n"/>
      <c r="U805" s="871" t="n"/>
      <c r="V805" s="871" t="n"/>
      <c r="W805" s="871" t="n"/>
      <c r="X805" s="871" t="n"/>
      <c r="Y805" s="871" t="n"/>
      <c r="Z805" s="871" t="n"/>
      <c r="AA805" s="871" t="n"/>
    </row>
    <row r="806">
      <c r="A806" s="871" t="n"/>
      <c r="B806" s="871" t="n"/>
      <c r="C806" s="871" t="n"/>
      <c r="D806" s="871" t="n"/>
      <c r="E806" s="871" t="n"/>
      <c r="F806" s="871" t="n"/>
      <c r="G806" s="871" t="n"/>
      <c r="H806" s="871" t="n"/>
      <c r="I806" s="871" t="n"/>
      <c r="J806" s="871" t="n"/>
      <c r="K806" s="871" t="n"/>
      <c r="L806" s="871" t="n"/>
      <c r="M806" s="871" t="n"/>
      <c r="N806" s="871" t="n"/>
      <c r="O806" s="871" t="n"/>
      <c r="P806" s="871" t="n"/>
      <c r="Q806" s="871" t="n"/>
      <c r="R806" s="871" t="n"/>
      <c r="S806" s="871" t="n"/>
      <c r="T806" s="871" t="n"/>
      <c r="U806" s="871" t="n"/>
      <c r="V806" s="871" t="n"/>
      <c r="W806" s="871" t="n"/>
      <c r="X806" s="871" t="n"/>
      <c r="Y806" s="871" t="n"/>
      <c r="Z806" s="871" t="n"/>
      <c r="AA806" s="871" t="n"/>
    </row>
    <row r="807">
      <c r="A807" s="871" t="n"/>
      <c r="B807" s="871" t="n"/>
      <c r="C807" s="871" t="n"/>
      <c r="D807" s="871" t="n"/>
      <c r="E807" s="871" t="n"/>
      <c r="F807" s="871" t="n"/>
      <c r="G807" s="871" t="n"/>
      <c r="H807" s="871" t="n"/>
      <c r="I807" s="871" t="n"/>
      <c r="J807" s="871" t="n"/>
      <c r="K807" s="871" t="n"/>
      <c r="L807" s="871" t="n"/>
      <c r="M807" s="871" t="n"/>
      <c r="N807" s="871" t="n"/>
      <c r="O807" s="871" t="n"/>
      <c r="P807" s="871" t="n"/>
      <c r="Q807" s="871" t="n"/>
      <c r="R807" s="871" t="n"/>
      <c r="S807" s="871" t="n"/>
      <c r="T807" s="871" t="n"/>
      <c r="U807" s="871" t="n"/>
      <c r="V807" s="871" t="n"/>
      <c r="W807" s="871" t="n"/>
      <c r="X807" s="871" t="n"/>
      <c r="Y807" s="871" t="n"/>
      <c r="Z807" s="871" t="n"/>
      <c r="AA807" s="871" t="n"/>
    </row>
    <row r="808">
      <c r="A808" s="871" t="n"/>
      <c r="B808" s="871" t="n"/>
      <c r="C808" s="871" t="n"/>
      <c r="D808" s="871" t="n"/>
      <c r="E808" s="871" t="n"/>
      <c r="F808" s="871" t="n"/>
      <c r="G808" s="871" t="n"/>
      <c r="H808" s="871" t="n"/>
      <c r="I808" s="871" t="n"/>
      <c r="J808" s="871" t="n"/>
      <c r="K808" s="871" t="n"/>
      <c r="L808" s="871" t="n"/>
      <c r="M808" s="871" t="n"/>
      <c r="N808" s="871" t="n"/>
      <c r="O808" s="871" t="n"/>
      <c r="P808" s="871" t="n"/>
      <c r="Q808" s="871" t="n"/>
      <c r="R808" s="871" t="n"/>
      <c r="S808" s="871" t="n"/>
      <c r="T808" s="871" t="n"/>
      <c r="U808" s="871" t="n"/>
      <c r="V808" s="871" t="n"/>
      <c r="W808" s="871" t="n"/>
      <c r="X808" s="871" t="n"/>
      <c r="Y808" s="871" t="n"/>
      <c r="Z808" s="871" t="n"/>
      <c r="AA808" s="871" t="n"/>
    </row>
    <row r="809">
      <c r="A809" s="871" t="n"/>
      <c r="B809" s="871" t="n"/>
      <c r="C809" s="871" t="n"/>
      <c r="D809" s="871" t="n"/>
      <c r="E809" s="871" t="n"/>
      <c r="F809" s="871" t="n"/>
      <c r="G809" s="871" t="n"/>
      <c r="H809" s="871" t="n"/>
      <c r="I809" s="871" t="n"/>
      <c r="J809" s="871" t="n"/>
      <c r="K809" s="871" t="n"/>
      <c r="L809" s="871" t="n"/>
      <c r="M809" s="871" t="n"/>
      <c r="N809" s="871" t="n"/>
      <c r="O809" s="871" t="n"/>
      <c r="P809" s="871" t="n"/>
      <c r="Q809" s="871" t="n"/>
      <c r="R809" s="871" t="n"/>
      <c r="S809" s="871" t="n"/>
      <c r="T809" s="871" t="n"/>
      <c r="U809" s="871" t="n"/>
      <c r="V809" s="871" t="n"/>
      <c r="W809" s="871" t="n"/>
      <c r="X809" s="871" t="n"/>
      <c r="Y809" s="871" t="n"/>
      <c r="Z809" s="871" t="n"/>
      <c r="AA809" s="871" t="n"/>
    </row>
    <row r="810">
      <c r="A810" s="871" t="n"/>
      <c r="B810" s="871" t="n"/>
      <c r="C810" s="871" t="n"/>
      <c r="D810" s="871" t="n"/>
      <c r="E810" s="871" t="n"/>
      <c r="F810" s="871" t="n"/>
      <c r="G810" s="871" t="n"/>
      <c r="H810" s="871" t="n"/>
      <c r="I810" s="871" t="n"/>
      <c r="J810" s="871" t="n"/>
      <c r="K810" s="871" t="n"/>
      <c r="L810" s="871" t="n"/>
      <c r="M810" s="871" t="n"/>
      <c r="N810" s="871" t="n"/>
      <c r="O810" s="871" t="n"/>
      <c r="P810" s="871" t="n"/>
      <c r="Q810" s="871" t="n"/>
      <c r="R810" s="871" t="n"/>
      <c r="S810" s="871" t="n"/>
      <c r="T810" s="871" t="n"/>
      <c r="U810" s="871" t="n"/>
      <c r="V810" s="871" t="n"/>
      <c r="W810" s="871" t="n"/>
      <c r="X810" s="871" t="n"/>
      <c r="Y810" s="871" t="n"/>
      <c r="Z810" s="871" t="n"/>
      <c r="AA810" s="871" t="n"/>
    </row>
    <row r="811">
      <c r="A811" s="871" t="n"/>
      <c r="B811" s="871" t="n"/>
      <c r="C811" s="871" t="n"/>
      <c r="D811" s="871" t="n"/>
      <c r="E811" s="871" t="n"/>
      <c r="F811" s="871" t="n"/>
      <c r="G811" s="871" t="n"/>
      <c r="H811" s="871" t="n"/>
      <c r="I811" s="871" t="n"/>
      <c r="J811" s="871" t="n"/>
      <c r="K811" s="871" t="n"/>
      <c r="L811" s="871" t="n"/>
      <c r="M811" s="871" t="n"/>
      <c r="N811" s="871" t="n"/>
      <c r="O811" s="871" t="n"/>
      <c r="P811" s="871" t="n"/>
      <c r="Q811" s="871" t="n"/>
      <c r="R811" s="871" t="n"/>
      <c r="S811" s="871" t="n"/>
      <c r="T811" s="871" t="n"/>
      <c r="U811" s="871" t="n"/>
      <c r="V811" s="871" t="n"/>
      <c r="W811" s="871" t="n"/>
      <c r="X811" s="871" t="n"/>
      <c r="Y811" s="871" t="n"/>
      <c r="Z811" s="871" t="n"/>
      <c r="AA811" s="871" t="n"/>
    </row>
    <row r="812">
      <c r="A812" s="871" t="n"/>
      <c r="B812" s="871" t="n"/>
      <c r="C812" s="871" t="n"/>
      <c r="D812" s="871" t="n"/>
      <c r="E812" s="871" t="n"/>
      <c r="F812" s="871" t="n"/>
      <c r="G812" s="871" t="n"/>
      <c r="H812" s="871" t="n"/>
      <c r="I812" s="871" t="n"/>
      <c r="J812" s="871" t="n"/>
      <c r="K812" s="871" t="n"/>
      <c r="L812" s="871" t="n"/>
      <c r="M812" s="871" t="n"/>
      <c r="N812" s="871" t="n"/>
      <c r="O812" s="871" t="n"/>
      <c r="P812" s="871" t="n"/>
      <c r="Q812" s="871" t="n"/>
      <c r="R812" s="871" t="n"/>
      <c r="S812" s="871" t="n"/>
      <c r="T812" s="871" t="n"/>
      <c r="U812" s="871" t="n"/>
      <c r="V812" s="871" t="n"/>
      <c r="W812" s="871" t="n"/>
      <c r="X812" s="871" t="n"/>
      <c r="Y812" s="871" t="n"/>
      <c r="Z812" s="871" t="n"/>
      <c r="AA812" s="871" t="n"/>
    </row>
    <row r="813">
      <c r="A813" s="871" t="n"/>
      <c r="B813" s="871" t="n"/>
      <c r="C813" s="871" t="n"/>
      <c r="D813" s="871" t="n"/>
      <c r="E813" s="871" t="n"/>
      <c r="F813" s="871" t="n"/>
      <c r="G813" s="871" t="n"/>
      <c r="H813" s="871" t="n"/>
      <c r="I813" s="871" t="n"/>
      <c r="J813" s="871" t="n"/>
      <c r="K813" s="871" t="n"/>
      <c r="L813" s="871" t="n"/>
      <c r="M813" s="871" t="n"/>
      <c r="N813" s="871" t="n"/>
      <c r="O813" s="871" t="n"/>
      <c r="P813" s="871" t="n"/>
      <c r="Q813" s="871" t="n"/>
      <c r="R813" s="871" t="n"/>
      <c r="S813" s="871" t="n"/>
      <c r="T813" s="871" t="n"/>
      <c r="U813" s="871" t="n"/>
      <c r="V813" s="871" t="n"/>
      <c r="W813" s="871" t="n"/>
      <c r="X813" s="871" t="n"/>
      <c r="Y813" s="871" t="n"/>
      <c r="Z813" s="871" t="n"/>
      <c r="AA813" s="871" t="n"/>
    </row>
    <row r="814">
      <c r="A814" s="871" t="n"/>
      <c r="B814" s="871" t="n"/>
      <c r="C814" s="871" t="n"/>
      <c r="D814" s="871" t="n"/>
      <c r="E814" s="871" t="n"/>
      <c r="F814" s="871" t="n"/>
      <c r="G814" s="871" t="n"/>
      <c r="H814" s="871" t="n"/>
      <c r="I814" s="871" t="n"/>
      <c r="J814" s="871" t="n"/>
      <c r="K814" s="871" t="n"/>
      <c r="L814" s="871" t="n"/>
      <c r="M814" s="871" t="n"/>
      <c r="N814" s="871" t="n"/>
      <c r="O814" s="871" t="n"/>
      <c r="P814" s="871" t="n"/>
      <c r="Q814" s="871" t="n"/>
      <c r="R814" s="871" t="n"/>
      <c r="S814" s="871" t="n"/>
      <c r="T814" s="871" t="n"/>
      <c r="U814" s="871" t="n"/>
      <c r="V814" s="871" t="n"/>
      <c r="W814" s="871" t="n"/>
      <c r="X814" s="871" t="n"/>
      <c r="Y814" s="871" t="n"/>
      <c r="Z814" s="871" t="n"/>
      <c r="AA814" s="871" t="n"/>
    </row>
    <row r="815">
      <c r="A815" s="871" t="n"/>
      <c r="B815" s="871" t="n"/>
      <c r="C815" s="871" t="n"/>
      <c r="D815" s="871" t="n"/>
      <c r="E815" s="871" t="n"/>
      <c r="F815" s="871" t="n"/>
      <c r="G815" s="871" t="n"/>
      <c r="H815" s="871" t="n"/>
      <c r="I815" s="871" t="n"/>
      <c r="J815" s="871" t="n"/>
      <c r="K815" s="871" t="n"/>
      <c r="L815" s="871" t="n"/>
      <c r="M815" s="871" t="n"/>
      <c r="N815" s="871" t="n"/>
      <c r="O815" s="871" t="n"/>
      <c r="P815" s="871" t="n"/>
      <c r="Q815" s="871" t="n"/>
      <c r="R815" s="871" t="n"/>
      <c r="S815" s="871" t="n"/>
      <c r="T815" s="871" t="n"/>
      <c r="U815" s="871" t="n"/>
      <c r="V815" s="871" t="n"/>
      <c r="W815" s="871" t="n"/>
      <c r="X815" s="871" t="n"/>
      <c r="Y815" s="871" t="n"/>
      <c r="Z815" s="871" t="n"/>
      <c r="AA815" s="871" t="n"/>
    </row>
    <row r="816">
      <c r="A816" s="871" t="n"/>
      <c r="B816" s="871" t="n"/>
      <c r="C816" s="871" t="n"/>
      <c r="D816" s="871" t="n"/>
      <c r="E816" s="871" t="n"/>
      <c r="F816" s="871" t="n"/>
      <c r="G816" s="871" t="n"/>
      <c r="H816" s="871" t="n"/>
      <c r="I816" s="871" t="n"/>
      <c r="J816" s="871" t="n"/>
      <c r="K816" s="871" t="n"/>
      <c r="L816" s="871" t="n"/>
      <c r="M816" s="871" t="n"/>
      <c r="N816" s="871" t="n"/>
      <c r="O816" s="871" t="n"/>
      <c r="P816" s="871" t="n"/>
      <c r="Q816" s="871" t="n"/>
      <c r="R816" s="871" t="n"/>
      <c r="S816" s="871" t="n"/>
      <c r="T816" s="871" t="n"/>
      <c r="U816" s="871" t="n"/>
      <c r="V816" s="871" t="n"/>
      <c r="W816" s="871" t="n"/>
      <c r="X816" s="871" t="n"/>
      <c r="Y816" s="871" t="n"/>
      <c r="Z816" s="871" t="n"/>
      <c r="AA816" s="871" t="n"/>
    </row>
    <row r="817">
      <c r="A817" s="871" t="n"/>
      <c r="B817" s="871" t="n"/>
      <c r="C817" s="871" t="n"/>
      <c r="D817" s="871" t="n"/>
      <c r="E817" s="871" t="n"/>
      <c r="F817" s="871" t="n"/>
      <c r="G817" s="871" t="n"/>
      <c r="H817" s="871" t="n"/>
      <c r="I817" s="871" t="n"/>
      <c r="J817" s="871" t="n"/>
      <c r="K817" s="871" t="n"/>
      <c r="L817" s="871" t="n"/>
      <c r="M817" s="871" t="n"/>
      <c r="N817" s="871" t="n"/>
      <c r="O817" s="871" t="n"/>
      <c r="P817" s="871" t="n"/>
      <c r="Q817" s="871" t="n"/>
      <c r="R817" s="871" t="n"/>
      <c r="S817" s="871" t="n"/>
      <c r="T817" s="871" t="n"/>
      <c r="U817" s="871" t="n"/>
      <c r="V817" s="871" t="n"/>
      <c r="W817" s="871" t="n"/>
      <c r="X817" s="871" t="n"/>
      <c r="Y817" s="871" t="n"/>
      <c r="Z817" s="871" t="n"/>
      <c r="AA817" s="871" t="n"/>
    </row>
    <row r="818">
      <c r="A818" s="871" t="n"/>
      <c r="B818" s="871" t="n"/>
      <c r="C818" s="871" t="n"/>
      <c r="D818" s="871" t="n"/>
      <c r="E818" s="871" t="n"/>
      <c r="F818" s="871" t="n"/>
      <c r="G818" s="871" t="n"/>
      <c r="H818" s="871" t="n"/>
      <c r="I818" s="871" t="n"/>
      <c r="J818" s="871" t="n"/>
      <c r="K818" s="871" t="n"/>
      <c r="L818" s="871" t="n"/>
      <c r="M818" s="871" t="n"/>
      <c r="N818" s="871" t="n"/>
      <c r="O818" s="871" t="n"/>
      <c r="P818" s="871" t="n"/>
      <c r="Q818" s="871" t="n"/>
      <c r="R818" s="871" t="n"/>
      <c r="S818" s="871" t="n"/>
      <c r="T818" s="871" t="n"/>
      <c r="U818" s="871" t="n"/>
      <c r="V818" s="871" t="n"/>
      <c r="W818" s="871" t="n"/>
      <c r="X818" s="871" t="n"/>
      <c r="Y818" s="871" t="n"/>
      <c r="Z818" s="871" t="n"/>
      <c r="AA818" s="871" t="n"/>
    </row>
    <row r="819">
      <c r="A819" s="871" t="n"/>
      <c r="B819" s="871" t="n"/>
      <c r="C819" s="871" t="n"/>
      <c r="D819" s="871" t="n"/>
      <c r="E819" s="871" t="n"/>
      <c r="F819" s="871" t="n"/>
      <c r="G819" s="871" t="n"/>
      <c r="H819" s="871" t="n"/>
      <c r="I819" s="871" t="n"/>
      <c r="J819" s="871" t="n"/>
      <c r="K819" s="871" t="n"/>
      <c r="L819" s="871" t="n"/>
      <c r="M819" s="871" t="n"/>
      <c r="N819" s="871" t="n"/>
      <c r="O819" s="871" t="n"/>
      <c r="P819" s="871" t="n"/>
      <c r="Q819" s="871" t="n"/>
      <c r="R819" s="871" t="n"/>
      <c r="S819" s="871" t="n"/>
      <c r="T819" s="871" t="n"/>
      <c r="U819" s="871" t="n"/>
      <c r="V819" s="871" t="n"/>
      <c r="W819" s="871" t="n"/>
      <c r="X819" s="871" t="n"/>
      <c r="Y819" s="871" t="n"/>
      <c r="Z819" s="871" t="n"/>
      <c r="AA819" s="871" t="n"/>
    </row>
    <row r="820">
      <c r="A820" s="871" t="n"/>
      <c r="B820" s="871" t="n"/>
      <c r="C820" s="871" t="n"/>
      <c r="D820" s="871" t="n"/>
      <c r="E820" s="871" t="n"/>
      <c r="F820" s="871" t="n"/>
      <c r="G820" s="871" t="n"/>
      <c r="H820" s="871" t="n"/>
      <c r="I820" s="871" t="n"/>
      <c r="J820" s="871" t="n"/>
      <c r="K820" s="871" t="n"/>
      <c r="L820" s="871" t="n"/>
      <c r="M820" s="871" t="n"/>
      <c r="N820" s="871" t="n"/>
      <c r="O820" s="871" t="n"/>
      <c r="P820" s="871" t="n"/>
      <c r="Q820" s="871" t="n"/>
      <c r="R820" s="871" t="n"/>
      <c r="S820" s="871" t="n"/>
      <c r="T820" s="871" t="n"/>
      <c r="U820" s="871" t="n"/>
      <c r="V820" s="871" t="n"/>
      <c r="W820" s="871" t="n"/>
      <c r="X820" s="871" t="n"/>
      <c r="Y820" s="871" t="n"/>
      <c r="Z820" s="871" t="n"/>
      <c r="AA820" s="871" t="n"/>
    </row>
    <row r="821">
      <c r="A821" s="871" t="n"/>
      <c r="B821" s="871" t="n"/>
      <c r="C821" s="871" t="n"/>
      <c r="D821" s="871" t="n"/>
      <c r="E821" s="871" t="n"/>
      <c r="F821" s="871" t="n"/>
      <c r="G821" s="871" t="n"/>
      <c r="H821" s="871" t="n"/>
      <c r="I821" s="871" t="n"/>
      <c r="J821" s="871" t="n"/>
      <c r="K821" s="871" t="n"/>
      <c r="L821" s="871" t="n"/>
      <c r="M821" s="871" t="n"/>
      <c r="N821" s="871" t="n"/>
      <c r="O821" s="871" t="n"/>
      <c r="P821" s="871" t="n"/>
      <c r="Q821" s="871" t="n"/>
      <c r="R821" s="871" t="n"/>
      <c r="S821" s="871" t="n"/>
      <c r="T821" s="871" t="n"/>
      <c r="U821" s="871" t="n"/>
      <c r="V821" s="871" t="n"/>
      <c r="W821" s="871" t="n"/>
      <c r="X821" s="871" t="n"/>
      <c r="Y821" s="871" t="n"/>
      <c r="Z821" s="871" t="n"/>
      <c r="AA821" s="871" t="n"/>
    </row>
    <row r="822">
      <c r="A822" s="871" t="n"/>
      <c r="B822" s="871" t="n"/>
      <c r="C822" s="871" t="n"/>
      <c r="D822" s="871" t="n"/>
      <c r="E822" s="871" t="n"/>
      <c r="F822" s="871" t="n"/>
      <c r="G822" s="871" t="n"/>
      <c r="H822" s="871" t="n"/>
      <c r="I822" s="871" t="n"/>
      <c r="J822" s="871" t="n"/>
      <c r="K822" s="871" t="n"/>
      <c r="L822" s="871" t="n"/>
      <c r="M822" s="871" t="n"/>
      <c r="N822" s="871" t="n"/>
      <c r="O822" s="871" t="n"/>
      <c r="P822" s="871" t="n"/>
      <c r="Q822" s="871" t="n"/>
      <c r="R822" s="871" t="n"/>
      <c r="S822" s="871" t="n"/>
      <c r="T822" s="871" t="n"/>
      <c r="U822" s="871" t="n"/>
      <c r="V822" s="871" t="n"/>
      <c r="W822" s="871" t="n"/>
      <c r="X822" s="871" t="n"/>
      <c r="Y822" s="871" t="n"/>
      <c r="Z822" s="871" t="n"/>
      <c r="AA822" s="871" t="n"/>
    </row>
    <row r="823">
      <c r="A823" s="871" t="n"/>
      <c r="B823" s="871" t="n"/>
      <c r="C823" s="871" t="n"/>
      <c r="D823" s="871" t="n"/>
      <c r="E823" s="871" t="n"/>
      <c r="F823" s="871" t="n"/>
      <c r="G823" s="871" t="n"/>
      <c r="H823" s="871" t="n"/>
      <c r="I823" s="871" t="n"/>
      <c r="J823" s="871" t="n"/>
      <c r="K823" s="871" t="n"/>
      <c r="L823" s="871" t="n"/>
      <c r="M823" s="871" t="n"/>
      <c r="N823" s="871" t="n"/>
      <c r="O823" s="871" t="n"/>
      <c r="P823" s="871" t="n"/>
      <c r="Q823" s="871" t="n"/>
      <c r="R823" s="871" t="n"/>
      <c r="S823" s="871" t="n"/>
      <c r="T823" s="871" t="n"/>
      <c r="U823" s="871" t="n"/>
      <c r="V823" s="871" t="n"/>
      <c r="W823" s="871" t="n"/>
      <c r="X823" s="871" t="n"/>
      <c r="Y823" s="871" t="n"/>
      <c r="Z823" s="871" t="n"/>
      <c r="AA823" s="871" t="n"/>
    </row>
    <row r="824">
      <c r="A824" s="871" t="n"/>
      <c r="B824" s="871" t="n"/>
      <c r="C824" s="871" t="n"/>
      <c r="D824" s="871" t="n"/>
      <c r="E824" s="871" t="n"/>
      <c r="F824" s="871" t="n"/>
      <c r="G824" s="871" t="n"/>
      <c r="H824" s="871" t="n"/>
      <c r="I824" s="871" t="n"/>
      <c r="J824" s="871" t="n"/>
      <c r="K824" s="871" t="n"/>
      <c r="L824" s="871" t="n"/>
      <c r="M824" s="871" t="n"/>
      <c r="N824" s="871" t="n"/>
      <c r="O824" s="871" t="n"/>
      <c r="P824" s="871" t="n"/>
      <c r="Q824" s="871" t="n"/>
      <c r="R824" s="871" t="n"/>
      <c r="S824" s="871" t="n"/>
      <c r="T824" s="871" t="n"/>
      <c r="U824" s="871" t="n"/>
      <c r="V824" s="871" t="n"/>
      <c r="W824" s="871" t="n"/>
      <c r="X824" s="871" t="n"/>
      <c r="Y824" s="871" t="n"/>
      <c r="Z824" s="871" t="n"/>
      <c r="AA824" s="871" t="n"/>
    </row>
    <row r="825">
      <c r="A825" s="871" t="n"/>
      <c r="B825" s="871" t="n"/>
      <c r="C825" s="871" t="n"/>
      <c r="D825" s="871" t="n"/>
      <c r="E825" s="871" t="n"/>
      <c r="F825" s="871" t="n"/>
      <c r="G825" s="871" t="n"/>
      <c r="H825" s="871" t="n"/>
      <c r="I825" s="871" t="n"/>
      <c r="J825" s="871" t="n"/>
      <c r="K825" s="871" t="n"/>
      <c r="L825" s="871" t="n"/>
      <c r="M825" s="871" t="n"/>
      <c r="N825" s="871" t="n"/>
      <c r="O825" s="871" t="n"/>
      <c r="P825" s="871" t="n"/>
      <c r="Q825" s="871" t="n"/>
      <c r="R825" s="871" t="n"/>
      <c r="S825" s="871" t="n"/>
      <c r="T825" s="871" t="n"/>
      <c r="U825" s="871" t="n"/>
      <c r="V825" s="871" t="n"/>
      <c r="W825" s="871" t="n"/>
      <c r="X825" s="871" t="n"/>
      <c r="Y825" s="871" t="n"/>
      <c r="Z825" s="871" t="n"/>
      <c r="AA825" s="871" t="n"/>
    </row>
    <row r="826">
      <c r="A826" s="871" t="n"/>
      <c r="B826" s="871" t="n"/>
      <c r="C826" s="871" t="n"/>
      <c r="D826" s="871" t="n"/>
      <c r="E826" s="871" t="n"/>
      <c r="F826" s="871" t="n"/>
      <c r="G826" s="871" t="n"/>
      <c r="H826" s="871" t="n"/>
      <c r="I826" s="871" t="n"/>
      <c r="J826" s="871" t="n"/>
      <c r="K826" s="871" t="n"/>
      <c r="L826" s="871" t="n"/>
      <c r="M826" s="871" t="n"/>
      <c r="N826" s="871" t="n"/>
      <c r="O826" s="871" t="n"/>
      <c r="P826" s="871" t="n"/>
      <c r="Q826" s="871" t="n"/>
      <c r="R826" s="871" t="n"/>
      <c r="S826" s="871" t="n"/>
      <c r="T826" s="871" t="n"/>
      <c r="U826" s="871" t="n"/>
      <c r="V826" s="871" t="n"/>
      <c r="W826" s="871" t="n"/>
      <c r="X826" s="871" t="n"/>
      <c r="Y826" s="871" t="n"/>
      <c r="Z826" s="871" t="n"/>
      <c r="AA826" s="871" t="n"/>
    </row>
    <row r="827">
      <c r="A827" s="871" t="n"/>
      <c r="B827" s="871" t="n"/>
      <c r="C827" s="871" t="n"/>
      <c r="D827" s="871" t="n"/>
      <c r="E827" s="871" t="n"/>
      <c r="F827" s="871" t="n"/>
      <c r="G827" s="871" t="n"/>
      <c r="H827" s="871" t="n"/>
      <c r="I827" s="871" t="n"/>
      <c r="J827" s="871" t="n"/>
      <c r="K827" s="871" t="n"/>
      <c r="L827" s="871" t="n"/>
      <c r="M827" s="871" t="n"/>
      <c r="N827" s="871" t="n"/>
      <c r="O827" s="871" t="n"/>
      <c r="P827" s="871" t="n"/>
      <c r="Q827" s="871" t="n"/>
      <c r="R827" s="871" t="n"/>
      <c r="S827" s="871" t="n"/>
      <c r="T827" s="871" t="n"/>
      <c r="U827" s="871" t="n"/>
      <c r="V827" s="871" t="n"/>
      <c r="W827" s="871" t="n"/>
      <c r="X827" s="871" t="n"/>
      <c r="Y827" s="871" t="n"/>
      <c r="Z827" s="871" t="n"/>
      <c r="AA827" s="871" t="n"/>
    </row>
    <row r="828">
      <c r="A828" s="871" t="n"/>
      <c r="B828" s="871" t="n"/>
      <c r="C828" s="871" t="n"/>
      <c r="D828" s="871" t="n"/>
      <c r="E828" s="871" t="n"/>
      <c r="F828" s="871" t="n"/>
      <c r="G828" s="871" t="n"/>
      <c r="H828" s="871" t="n"/>
      <c r="I828" s="871" t="n"/>
      <c r="J828" s="871" t="n"/>
      <c r="K828" s="871" t="n"/>
      <c r="L828" s="871" t="n"/>
      <c r="M828" s="871" t="n"/>
      <c r="N828" s="871" t="n"/>
      <c r="O828" s="871" t="n"/>
      <c r="P828" s="871" t="n"/>
      <c r="Q828" s="871" t="n"/>
      <c r="R828" s="871" t="n"/>
      <c r="S828" s="871" t="n"/>
      <c r="T828" s="871" t="n"/>
      <c r="U828" s="871" t="n"/>
      <c r="V828" s="871" t="n"/>
      <c r="W828" s="871" t="n"/>
      <c r="X828" s="871" t="n"/>
      <c r="Y828" s="871" t="n"/>
      <c r="Z828" s="871" t="n"/>
      <c r="AA828" s="871" t="n"/>
    </row>
    <row r="829">
      <c r="A829" s="871" t="n"/>
      <c r="B829" s="871" t="n"/>
      <c r="C829" s="871" t="n"/>
      <c r="D829" s="871" t="n"/>
      <c r="E829" s="871" t="n"/>
      <c r="F829" s="871" t="n"/>
      <c r="G829" s="871" t="n"/>
      <c r="H829" s="871" t="n"/>
      <c r="I829" s="871" t="n"/>
      <c r="J829" s="871" t="n"/>
      <c r="K829" s="871" t="n"/>
      <c r="L829" s="871" t="n"/>
      <c r="M829" s="871" t="n"/>
      <c r="N829" s="871" t="n"/>
      <c r="O829" s="871" t="n"/>
      <c r="P829" s="871" t="n"/>
      <c r="Q829" s="871" t="n"/>
      <c r="R829" s="871" t="n"/>
      <c r="S829" s="871" t="n"/>
      <c r="T829" s="871" t="n"/>
      <c r="U829" s="871" t="n"/>
      <c r="V829" s="871" t="n"/>
      <c r="W829" s="871" t="n"/>
      <c r="X829" s="871" t="n"/>
      <c r="Y829" s="871" t="n"/>
      <c r="Z829" s="871" t="n"/>
      <c r="AA829" s="871" t="n"/>
    </row>
    <row r="830">
      <c r="A830" s="871" t="n"/>
      <c r="B830" s="871" t="n"/>
      <c r="C830" s="871" t="n"/>
      <c r="D830" s="871" t="n"/>
      <c r="E830" s="871" t="n"/>
      <c r="F830" s="871" t="n"/>
      <c r="G830" s="871" t="n"/>
      <c r="H830" s="871" t="n"/>
      <c r="I830" s="871" t="n"/>
      <c r="J830" s="871" t="n"/>
      <c r="K830" s="871" t="n"/>
      <c r="L830" s="871" t="n"/>
      <c r="M830" s="871" t="n"/>
      <c r="N830" s="871" t="n"/>
      <c r="O830" s="871" t="n"/>
      <c r="P830" s="871" t="n"/>
      <c r="Q830" s="871" t="n"/>
      <c r="R830" s="871" t="n"/>
      <c r="S830" s="871" t="n"/>
      <c r="T830" s="871" t="n"/>
      <c r="U830" s="871" t="n"/>
      <c r="V830" s="871" t="n"/>
      <c r="W830" s="871" t="n"/>
      <c r="X830" s="871" t="n"/>
      <c r="Y830" s="871" t="n"/>
      <c r="Z830" s="871" t="n"/>
      <c r="AA830" s="871" t="n"/>
    </row>
    <row r="831">
      <c r="A831" s="871" t="n"/>
      <c r="B831" s="871" t="n"/>
      <c r="C831" s="871" t="n"/>
      <c r="D831" s="871" t="n"/>
      <c r="E831" s="871" t="n"/>
      <c r="F831" s="871" t="n"/>
      <c r="G831" s="871" t="n"/>
      <c r="H831" s="871" t="n"/>
      <c r="I831" s="871" t="n"/>
      <c r="J831" s="871" t="n"/>
      <c r="K831" s="871" t="n"/>
      <c r="L831" s="871" t="n"/>
      <c r="M831" s="871" t="n"/>
      <c r="N831" s="871" t="n"/>
      <c r="O831" s="871" t="n"/>
      <c r="P831" s="871" t="n"/>
      <c r="Q831" s="871" t="n"/>
      <c r="R831" s="871" t="n"/>
      <c r="S831" s="871" t="n"/>
      <c r="T831" s="871" t="n"/>
      <c r="U831" s="871" t="n"/>
      <c r="V831" s="871" t="n"/>
      <c r="W831" s="871" t="n"/>
      <c r="X831" s="871" t="n"/>
      <c r="Y831" s="871" t="n"/>
      <c r="Z831" s="871" t="n"/>
      <c r="AA831" s="871" t="n"/>
    </row>
    <row r="832">
      <c r="A832" s="871" t="n"/>
      <c r="B832" s="871" t="n"/>
      <c r="C832" s="871" t="n"/>
      <c r="D832" s="871" t="n"/>
      <c r="E832" s="871" t="n"/>
      <c r="F832" s="871" t="n"/>
      <c r="G832" s="871" t="n"/>
      <c r="H832" s="871" t="n"/>
      <c r="I832" s="871" t="n"/>
      <c r="J832" s="871" t="n"/>
      <c r="K832" s="871" t="n"/>
      <c r="L832" s="871" t="n"/>
      <c r="M832" s="871" t="n"/>
      <c r="N832" s="871" t="n"/>
      <c r="O832" s="871" t="n"/>
      <c r="P832" s="871" t="n"/>
      <c r="Q832" s="871" t="n"/>
      <c r="R832" s="871" t="n"/>
      <c r="S832" s="871" t="n"/>
      <c r="T832" s="871" t="n"/>
      <c r="U832" s="871" t="n"/>
      <c r="V832" s="871" t="n"/>
      <c r="W832" s="871" t="n"/>
      <c r="X832" s="871" t="n"/>
      <c r="Y832" s="871" t="n"/>
      <c r="Z832" s="871" t="n"/>
      <c r="AA832" s="871" t="n"/>
    </row>
    <row r="833">
      <c r="A833" s="871" t="n"/>
      <c r="B833" s="871" t="n"/>
      <c r="C833" s="871" t="n"/>
      <c r="D833" s="871" t="n"/>
      <c r="E833" s="871" t="n"/>
      <c r="F833" s="871" t="n"/>
      <c r="G833" s="871" t="n"/>
      <c r="H833" s="871" t="n"/>
      <c r="I833" s="871" t="n"/>
      <c r="J833" s="871" t="n"/>
      <c r="K833" s="871" t="n"/>
      <c r="L833" s="871" t="n"/>
      <c r="M833" s="871" t="n"/>
      <c r="N833" s="871" t="n"/>
      <c r="O833" s="871" t="n"/>
      <c r="P833" s="871" t="n"/>
      <c r="Q833" s="871" t="n"/>
      <c r="R833" s="871" t="n"/>
      <c r="S833" s="871" t="n"/>
      <c r="T833" s="871" t="n"/>
      <c r="U833" s="871" t="n"/>
      <c r="V833" s="871" t="n"/>
      <c r="W833" s="871" t="n"/>
      <c r="X833" s="871" t="n"/>
      <c r="Y833" s="871" t="n"/>
      <c r="Z833" s="871" t="n"/>
      <c r="AA833" s="871" t="n"/>
    </row>
    <row r="834">
      <c r="A834" s="871" t="n"/>
      <c r="B834" s="871" t="n"/>
      <c r="C834" s="871" t="n"/>
      <c r="D834" s="871" t="n"/>
      <c r="E834" s="871" t="n"/>
      <c r="F834" s="871" t="n"/>
      <c r="G834" s="871" t="n"/>
      <c r="H834" s="871" t="n"/>
      <c r="I834" s="871" t="n"/>
      <c r="J834" s="871" t="n"/>
      <c r="K834" s="871" t="n"/>
      <c r="L834" s="871" t="n"/>
      <c r="M834" s="871" t="n"/>
      <c r="N834" s="871" t="n"/>
      <c r="O834" s="871" t="n"/>
      <c r="P834" s="871" t="n"/>
      <c r="Q834" s="871" t="n"/>
      <c r="R834" s="871" t="n"/>
      <c r="S834" s="871" t="n"/>
      <c r="T834" s="871" t="n"/>
      <c r="U834" s="871" t="n"/>
      <c r="V834" s="871" t="n"/>
      <c r="W834" s="871" t="n"/>
      <c r="X834" s="871" t="n"/>
      <c r="Y834" s="871" t="n"/>
      <c r="Z834" s="871" t="n"/>
      <c r="AA834" s="871" t="n"/>
    </row>
    <row r="835">
      <c r="A835" s="871" t="n"/>
      <c r="B835" s="871" t="n"/>
      <c r="C835" s="871" t="n"/>
      <c r="D835" s="871" t="n"/>
      <c r="E835" s="871" t="n"/>
      <c r="F835" s="871" t="n"/>
      <c r="G835" s="871" t="n"/>
      <c r="H835" s="871" t="n"/>
      <c r="I835" s="871" t="n"/>
      <c r="J835" s="871" t="n"/>
      <c r="K835" s="871" t="n"/>
      <c r="L835" s="871" t="n"/>
      <c r="M835" s="871" t="n"/>
      <c r="N835" s="871" t="n"/>
      <c r="O835" s="871" t="n"/>
      <c r="P835" s="871" t="n"/>
      <c r="Q835" s="871" t="n"/>
      <c r="R835" s="871" t="n"/>
      <c r="S835" s="871" t="n"/>
      <c r="T835" s="871" t="n"/>
      <c r="U835" s="871" t="n"/>
      <c r="V835" s="871" t="n"/>
      <c r="W835" s="871" t="n"/>
      <c r="X835" s="871" t="n"/>
      <c r="Y835" s="871" t="n"/>
      <c r="Z835" s="871" t="n"/>
      <c r="AA835" s="871" t="n"/>
    </row>
    <row r="836">
      <c r="A836" s="871" t="n"/>
      <c r="B836" s="871" t="n"/>
      <c r="C836" s="871" t="n"/>
      <c r="D836" s="871" t="n"/>
      <c r="E836" s="871" t="n"/>
      <c r="F836" s="871" t="n"/>
      <c r="G836" s="871" t="n"/>
      <c r="H836" s="871" t="n"/>
      <c r="I836" s="871" t="n"/>
      <c r="J836" s="871" t="n"/>
      <c r="K836" s="871" t="n"/>
      <c r="L836" s="871" t="n"/>
      <c r="M836" s="871" t="n"/>
      <c r="N836" s="871" t="n"/>
      <c r="O836" s="871" t="n"/>
      <c r="P836" s="871" t="n"/>
      <c r="Q836" s="871" t="n"/>
      <c r="R836" s="871" t="n"/>
      <c r="S836" s="871" t="n"/>
      <c r="T836" s="871" t="n"/>
      <c r="U836" s="871" t="n"/>
      <c r="V836" s="871" t="n"/>
      <c r="W836" s="871" t="n"/>
      <c r="X836" s="871" t="n"/>
      <c r="Y836" s="871" t="n"/>
      <c r="Z836" s="871" t="n"/>
      <c r="AA836" s="871" t="n"/>
    </row>
    <row r="837">
      <c r="A837" s="871" t="n"/>
      <c r="B837" s="871" t="n"/>
      <c r="C837" s="871" t="n"/>
      <c r="D837" s="871" t="n"/>
      <c r="E837" s="871" t="n"/>
      <c r="F837" s="871" t="n"/>
      <c r="G837" s="871" t="n"/>
      <c r="H837" s="871" t="n"/>
      <c r="I837" s="871" t="n"/>
      <c r="J837" s="871" t="n"/>
      <c r="K837" s="871" t="n"/>
      <c r="L837" s="871" t="n"/>
      <c r="M837" s="871" t="n"/>
      <c r="N837" s="871" t="n"/>
      <c r="O837" s="871" t="n"/>
      <c r="P837" s="871" t="n"/>
      <c r="Q837" s="871" t="n"/>
      <c r="R837" s="871" t="n"/>
      <c r="S837" s="871" t="n"/>
      <c r="T837" s="871" t="n"/>
      <c r="U837" s="871" t="n"/>
      <c r="V837" s="871" t="n"/>
      <c r="W837" s="871" t="n"/>
      <c r="X837" s="871" t="n"/>
      <c r="Y837" s="871" t="n"/>
      <c r="Z837" s="871" t="n"/>
      <c r="AA837" s="871" t="n"/>
    </row>
    <row r="838">
      <c r="A838" s="871" t="n"/>
      <c r="B838" s="871" t="n"/>
      <c r="C838" s="871" t="n"/>
      <c r="D838" s="871" t="n"/>
      <c r="E838" s="871" t="n"/>
      <c r="F838" s="871" t="n"/>
      <c r="G838" s="871" t="n"/>
      <c r="H838" s="871" t="n"/>
      <c r="I838" s="871" t="n"/>
      <c r="J838" s="871" t="n"/>
      <c r="K838" s="871" t="n"/>
      <c r="L838" s="871" t="n"/>
      <c r="M838" s="871" t="n"/>
      <c r="N838" s="871" t="n"/>
      <c r="O838" s="871" t="n"/>
      <c r="P838" s="871" t="n"/>
      <c r="Q838" s="871" t="n"/>
      <c r="R838" s="871" t="n"/>
      <c r="S838" s="871" t="n"/>
      <c r="T838" s="871" t="n"/>
      <c r="U838" s="871" t="n"/>
      <c r="V838" s="871" t="n"/>
      <c r="W838" s="871" t="n"/>
      <c r="X838" s="871" t="n"/>
      <c r="Y838" s="871" t="n"/>
      <c r="Z838" s="871" t="n"/>
      <c r="AA838" s="871" t="n"/>
    </row>
    <row r="839">
      <c r="A839" s="871" t="n"/>
      <c r="B839" s="871" t="n"/>
      <c r="C839" s="871" t="n"/>
      <c r="D839" s="871" t="n"/>
      <c r="E839" s="871" t="n"/>
      <c r="F839" s="871" t="n"/>
      <c r="G839" s="871" t="n"/>
      <c r="H839" s="871" t="n"/>
      <c r="I839" s="871" t="n"/>
      <c r="J839" s="871" t="n"/>
      <c r="K839" s="871" t="n"/>
      <c r="L839" s="871" t="n"/>
      <c r="M839" s="871" t="n"/>
      <c r="N839" s="871" t="n"/>
      <c r="O839" s="871" t="n"/>
      <c r="P839" s="871" t="n"/>
      <c r="Q839" s="871" t="n"/>
      <c r="R839" s="871" t="n"/>
      <c r="S839" s="871" t="n"/>
      <c r="T839" s="871" t="n"/>
      <c r="U839" s="871" t="n"/>
      <c r="V839" s="871" t="n"/>
      <c r="W839" s="871" t="n"/>
      <c r="X839" s="871" t="n"/>
      <c r="Y839" s="871" t="n"/>
      <c r="Z839" s="871" t="n"/>
      <c r="AA839" s="871" t="n"/>
    </row>
    <row r="840">
      <c r="A840" s="871" t="n"/>
      <c r="B840" s="871" t="n"/>
      <c r="C840" s="871" t="n"/>
      <c r="D840" s="871" t="n"/>
      <c r="E840" s="871" t="n"/>
      <c r="F840" s="871" t="n"/>
      <c r="G840" s="871" t="n"/>
      <c r="H840" s="871" t="n"/>
      <c r="I840" s="871" t="n"/>
      <c r="J840" s="871" t="n"/>
      <c r="K840" s="871" t="n"/>
      <c r="L840" s="871" t="n"/>
      <c r="M840" s="871" t="n"/>
      <c r="N840" s="871" t="n"/>
      <c r="O840" s="871" t="n"/>
      <c r="P840" s="871" t="n"/>
      <c r="Q840" s="871" t="n"/>
      <c r="R840" s="871" t="n"/>
      <c r="S840" s="871" t="n"/>
      <c r="T840" s="871" t="n"/>
      <c r="U840" s="871" t="n"/>
      <c r="V840" s="871" t="n"/>
      <c r="W840" s="871" t="n"/>
      <c r="X840" s="871" t="n"/>
      <c r="Y840" s="871" t="n"/>
      <c r="Z840" s="871" t="n"/>
      <c r="AA840" s="871" t="n"/>
    </row>
    <row r="841">
      <c r="A841" s="871" t="n"/>
      <c r="B841" s="871" t="n"/>
      <c r="C841" s="871" t="n"/>
      <c r="D841" s="871" t="n"/>
      <c r="E841" s="871" t="n"/>
      <c r="F841" s="871" t="n"/>
      <c r="G841" s="871" t="n"/>
      <c r="H841" s="871" t="n"/>
      <c r="I841" s="871" t="n"/>
      <c r="J841" s="871" t="n"/>
      <c r="K841" s="871" t="n"/>
      <c r="L841" s="871" t="n"/>
      <c r="M841" s="871" t="n"/>
      <c r="N841" s="871" t="n"/>
      <c r="O841" s="871" t="n"/>
      <c r="P841" s="871" t="n"/>
      <c r="Q841" s="871" t="n"/>
      <c r="R841" s="871" t="n"/>
      <c r="S841" s="871" t="n"/>
      <c r="T841" s="871" t="n"/>
      <c r="U841" s="871" t="n"/>
      <c r="V841" s="871" t="n"/>
      <c r="W841" s="871" t="n"/>
      <c r="X841" s="871" t="n"/>
      <c r="Y841" s="871" t="n"/>
      <c r="Z841" s="871" t="n"/>
      <c r="AA841" s="871" t="n"/>
    </row>
    <row r="842">
      <c r="A842" s="871" t="n"/>
      <c r="B842" s="871" t="n"/>
      <c r="C842" s="871" t="n"/>
      <c r="D842" s="871" t="n"/>
      <c r="E842" s="871" t="n"/>
      <c r="F842" s="871" t="n"/>
      <c r="G842" s="871" t="n"/>
      <c r="H842" s="871" t="n"/>
      <c r="I842" s="871" t="n"/>
      <c r="J842" s="871" t="n"/>
      <c r="K842" s="871" t="n"/>
      <c r="L842" s="871" t="n"/>
      <c r="M842" s="871" t="n"/>
      <c r="N842" s="871" t="n"/>
      <c r="O842" s="871" t="n"/>
      <c r="P842" s="871" t="n"/>
      <c r="Q842" s="871" t="n"/>
      <c r="R842" s="871" t="n"/>
      <c r="S842" s="871" t="n"/>
      <c r="T842" s="871" t="n"/>
      <c r="U842" s="871" t="n"/>
      <c r="V842" s="871" t="n"/>
      <c r="W842" s="871" t="n"/>
      <c r="X842" s="871" t="n"/>
      <c r="Y842" s="871" t="n"/>
      <c r="Z842" s="871" t="n"/>
      <c r="AA842" s="871" t="n"/>
    </row>
    <row r="843">
      <c r="A843" s="871" t="n"/>
      <c r="B843" s="871" t="n"/>
      <c r="C843" s="871" t="n"/>
      <c r="D843" s="871" t="n"/>
      <c r="E843" s="871" t="n"/>
      <c r="F843" s="871" t="n"/>
      <c r="G843" s="871" t="n"/>
      <c r="H843" s="871" t="n"/>
      <c r="I843" s="871" t="n"/>
      <c r="J843" s="871" t="n"/>
      <c r="K843" s="871" t="n"/>
      <c r="L843" s="871" t="n"/>
      <c r="M843" s="871" t="n"/>
      <c r="N843" s="871" t="n"/>
      <c r="O843" s="871" t="n"/>
      <c r="P843" s="871" t="n"/>
      <c r="Q843" s="871" t="n"/>
      <c r="R843" s="871" t="n"/>
      <c r="S843" s="871" t="n"/>
      <c r="T843" s="871" t="n"/>
      <c r="U843" s="871" t="n"/>
      <c r="V843" s="871" t="n"/>
      <c r="W843" s="871" t="n"/>
      <c r="X843" s="871" t="n"/>
      <c r="Y843" s="871" t="n"/>
      <c r="Z843" s="871" t="n"/>
      <c r="AA843" s="871" t="n"/>
    </row>
    <row r="844">
      <c r="A844" s="871" t="n"/>
      <c r="B844" s="871" t="n"/>
      <c r="C844" s="871" t="n"/>
      <c r="D844" s="871" t="n"/>
      <c r="E844" s="871" t="n"/>
      <c r="F844" s="871" t="n"/>
      <c r="G844" s="871" t="n"/>
      <c r="H844" s="871" t="n"/>
      <c r="I844" s="871" t="n"/>
      <c r="J844" s="871" t="n"/>
      <c r="K844" s="871" t="n"/>
      <c r="L844" s="871" t="n"/>
      <c r="M844" s="871" t="n"/>
      <c r="N844" s="871" t="n"/>
      <c r="O844" s="871" t="n"/>
      <c r="P844" s="871" t="n"/>
      <c r="Q844" s="871" t="n"/>
      <c r="R844" s="871" t="n"/>
      <c r="S844" s="871" t="n"/>
      <c r="T844" s="871" t="n"/>
      <c r="U844" s="871" t="n"/>
      <c r="V844" s="871" t="n"/>
      <c r="W844" s="871" t="n"/>
      <c r="X844" s="871" t="n"/>
      <c r="Y844" s="871" t="n"/>
      <c r="Z844" s="871" t="n"/>
      <c r="AA844" s="871" t="n"/>
    </row>
    <row r="845">
      <c r="A845" s="871" t="n"/>
      <c r="B845" s="871" t="n"/>
      <c r="C845" s="871" t="n"/>
      <c r="D845" s="871" t="n"/>
      <c r="E845" s="871" t="n"/>
      <c r="F845" s="871" t="n"/>
      <c r="G845" s="871" t="n"/>
      <c r="H845" s="871" t="n"/>
      <c r="I845" s="871" t="n"/>
      <c r="J845" s="871" t="n"/>
      <c r="K845" s="871" t="n"/>
      <c r="L845" s="871" t="n"/>
      <c r="M845" s="871" t="n"/>
      <c r="N845" s="871" t="n"/>
      <c r="O845" s="871" t="n"/>
      <c r="P845" s="871" t="n"/>
      <c r="Q845" s="871" t="n"/>
      <c r="R845" s="871" t="n"/>
      <c r="S845" s="871" t="n"/>
      <c r="T845" s="871" t="n"/>
      <c r="U845" s="871" t="n"/>
      <c r="V845" s="871" t="n"/>
      <c r="W845" s="871" t="n"/>
      <c r="X845" s="871" t="n"/>
      <c r="Y845" s="871" t="n"/>
      <c r="Z845" s="871" t="n"/>
      <c r="AA845" s="871" t="n"/>
    </row>
    <row r="846">
      <c r="A846" s="871" t="n"/>
      <c r="B846" s="871" t="n"/>
      <c r="C846" s="871" t="n"/>
      <c r="D846" s="871" t="n"/>
      <c r="E846" s="871" t="n"/>
      <c r="F846" s="871" t="n"/>
      <c r="G846" s="871" t="n"/>
      <c r="H846" s="871" t="n"/>
      <c r="I846" s="871" t="n"/>
      <c r="J846" s="871" t="n"/>
      <c r="K846" s="871" t="n"/>
      <c r="L846" s="871" t="n"/>
      <c r="M846" s="871" t="n"/>
      <c r="N846" s="871" t="n"/>
      <c r="O846" s="871" t="n"/>
      <c r="P846" s="871" t="n"/>
      <c r="Q846" s="871" t="n"/>
      <c r="R846" s="871" t="n"/>
      <c r="S846" s="871" t="n"/>
      <c r="T846" s="871" t="n"/>
      <c r="U846" s="871" t="n"/>
      <c r="V846" s="871" t="n"/>
      <c r="W846" s="871" t="n"/>
      <c r="X846" s="871" t="n"/>
      <c r="Y846" s="871" t="n"/>
      <c r="Z846" s="871" t="n"/>
      <c r="AA846" s="871" t="n"/>
    </row>
    <row r="847">
      <c r="A847" s="871" t="n"/>
      <c r="B847" s="871" t="n"/>
      <c r="C847" s="871" t="n"/>
      <c r="D847" s="871" t="n"/>
      <c r="E847" s="871" t="n"/>
      <c r="F847" s="871" t="n"/>
      <c r="G847" s="871" t="n"/>
      <c r="H847" s="871" t="n"/>
      <c r="I847" s="871" t="n"/>
      <c r="J847" s="871" t="n"/>
      <c r="K847" s="871" t="n"/>
      <c r="L847" s="871" t="n"/>
      <c r="M847" s="871" t="n"/>
      <c r="N847" s="871" t="n"/>
      <c r="O847" s="871" t="n"/>
      <c r="P847" s="871" t="n"/>
      <c r="Q847" s="871" t="n"/>
      <c r="R847" s="871" t="n"/>
      <c r="S847" s="871" t="n"/>
      <c r="T847" s="871" t="n"/>
      <c r="U847" s="871" t="n"/>
      <c r="V847" s="871" t="n"/>
      <c r="W847" s="871" t="n"/>
      <c r="X847" s="871" t="n"/>
      <c r="Y847" s="871" t="n"/>
      <c r="Z847" s="871" t="n"/>
      <c r="AA847" s="871" t="n"/>
    </row>
    <row r="848">
      <c r="A848" s="871" t="n"/>
      <c r="B848" s="871" t="n"/>
      <c r="C848" s="871" t="n"/>
      <c r="D848" s="871" t="n"/>
      <c r="E848" s="871" t="n"/>
      <c r="F848" s="871" t="n"/>
      <c r="G848" s="871" t="n"/>
      <c r="H848" s="871" t="n"/>
      <c r="I848" s="871" t="n"/>
      <c r="J848" s="871" t="n"/>
      <c r="K848" s="871" t="n"/>
      <c r="L848" s="871" t="n"/>
      <c r="M848" s="871" t="n"/>
      <c r="N848" s="871" t="n"/>
      <c r="O848" s="871" t="n"/>
      <c r="P848" s="871" t="n"/>
      <c r="Q848" s="871" t="n"/>
      <c r="R848" s="871" t="n"/>
      <c r="S848" s="871" t="n"/>
      <c r="T848" s="871" t="n"/>
      <c r="U848" s="871" t="n"/>
      <c r="V848" s="871" t="n"/>
      <c r="W848" s="871" t="n"/>
      <c r="X848" s="871" t="n"/>
      <c r="Y848" s="871" t="n"/>
      <c r="Z848" s="871" t="n"/>
      <c r="AA848" s="871" t="n"/>
    </row>
    <row r="849">
      <c r="A849" s="871" t="n"/>
      <c r="B849" s="871" t="n"/>
      <c r="C849" s="871" t="n"/>
      <c r="D849" s="871" t="n"/>
      <c r="E849" s="871" t="n"/>
      <c r="F849" s="871" t="n"/>
      <c r="G849" s="871" t="n"/>
      <c r="H849" s="871" t="n"/>
      <c r="I849" s="871" t="n"/>
      <c r="J849" s="871" t="n"/>
      <c r="K849" s="871" t="n"/>
      <c r="L849" s="871" t="n"/>
      <c r="M849" s="871" t="n"/>
      <c r="N849" s="871" t="n"/>
      <c r="O849" s="871" t="n"/>
      <c r="P849" s="871" t="n"/>
      <c r="Q849" s="871" t="n"/>
      <c r="R849" s="871" t="n"/>
      <c r="S849" s="871" t="n"/>
      <c r="T849" s="871" t="n"/>
      <c r="U849" s="871" t="n"/>
      <c r="V849" s="871" t="n"/>
      <c r="W849" s="871" t="n"/>
      <c r="X849" s="871" t="n"/>
      <c r="Y849" s="871" t="n"/>
      <c r="Z849" s="871" t="n"/>
      <c r="AA849" s="871" t="n"/>
    </row>
    <row r="850">
      <c r="A850" s="871" t="n"/>
      <c r="B850" s="871" t="n"/>
      <c r="C850" s="871" t="n"/>
      <c r="D850" s="871" t="n"/>
      <c r="E850" s="871" t="n"/>
      <c r="F850" s="871" t="n"/>
      <c r="G850" s="871" t="n"/>
      <c r="H850" s="871" t="n"/>
      <c r="I850" s="871" t="n"/>
      <c r="J850" s="871" t="n"/>
      <c r="K850" s="871" t="n"/>
      <c r="L850" s="871" t="n"/>
      <c r="M850" s="871" t="n"/>
      <c r="N850" s="871" t="n"/>
      <c r="O850" s="871" t="n"/>
      <c r="P850" s="871" t="n"/>
      <c r="Q850" s="871" t="n"/>
      <c r="R850" s="871" t="n"/>
      <c r="S850" s="871" t="n"/>
      <c r="T850" s="871" t="n"/>
      <c r="U850" s="871" t="n"/>
      <c r="V850" s="871" t="n"/>
      <c r="W850" s="871" t="n"/>
      <c r="X850" s="871" t="n"/>
      <c r="Y850" s="871" t="n"/>
      <c r="Z850" s="871" t="n"/>
      <c r="AA850" s="871" t="n"/>
    </row>
    <row r="851">
      <c r="A851" s="871" t="n"/>
      <c r="B851" s="871" t="n"/>
      <c r="C851" s="871" t="n"/>
      <c r="D851" s="871" t="n"/>
      <c r="E851" s="871" t="n"/>
      <c r="F851" s="871" t="n"/>
      <c r="G851" s="871" t="n"/>
      <c r="H851" s="871" t="n"/>
      <c r="I851" s="871" t="n"/>
      <c r="J851" s="871" t="n"/>
      <c r="K851" s="871" t="n"/>
      <c r="L851" s="871" t="n"/>
      <c r="M851" s="871" t="n"/>
      <c r="N851" s="871" t="n"/>
      <c r="O851" s="871" t="n"/>
      <c r="P851" s="871" t="n"/>
      <c r="Q851" s="871" t="n"/>
      <c r="R851" s="871" t="n"/>
      <c r="S851" s="871" t="n"/>
      <c r="T851" s="871" t="n"/>
      <c r="U851" s="871" t="n"/>
      <c r="V851" s="871" t="n"/>
      <c r="W851" s="871" t="n"/>
      <c r="X851" s="871" t="n"/>
      <c r="Y851" s="871" t="n"/>
      <c r="Z851" s="871" t="n"/>
      <c r="AA851" s="871" t="n"/>
    </row>
    <row r="852">
      <c r="A852" s="871" t="n"/>
      <c r="B852" s="871" t="n"/>
      <c r="C852" s="871" t="n"/>
      <c r="D852" s="871" t="n"/>
      <c r="E852" s="871" t="n"/>
      <c r="F852" s="871" t="n"/>
      <c r="G852" s="871" t="n"/>
      <c r="H852" s="871" t="n"/>
      <c r="I852" s="871" t="n"/>
      <c r="J852" s="871" t="n"/>
      <c r="K852" s="871" t="n"/>
      <c r="L852" s="871" t="n"/>
      <c r="M852" s="871" t="n"/>
      <c r="N852" s="871" t="n"/>
      <c r="O852" s="871" t="n"/>
      <c r="P852" s="871" t="n"/>
      <c r="Q852" s="871" t="n"/>
      <c r="R852" s="871" t="n"/>
      <c r="S852" s="871" t="n"/>
      <c r="T852" s="871" t="n"/>
      <c r="U852" s="871" t="n"/>
      <c r="V852" s="871" t="n"/>
      <c r="W852" s="871" t="n"/>
      <c r="X852" s="871" t="n"/>
      <c r="Y852" s="871" t="n"/>
      <c r="Z852" s="871" t="n"/>
      <c r="AA852" s="871" t="n"/>
    </row>
    <row r="853">
      <c r="A853" s="871" t="n"/>
      <c r="B853" s="871" t="n"/>
      <c r="C853" s="871" t="n"/>
      <c r="D853" s="871" t="n"/>
      <c r="E853" s="871" t="n"/>
      <c r="F853" s="871" t="n"/>
      <c r="G853" s="871" t="n"/>
      <c r="H853" s="871" t="n"/>
      <c r="I853" s="871" t="n"/>
      <c r="J853" s="871" t="n"/>
      <c r="K853" s="871" t="n"/>
      <c r="L853" s="871" t="n"/>
      <c r="M853" s="871" t="n"/>
      <c r="N853" s="871" t="n"/>
      <c r="O853" s="871" t="n"/>
      <c r="P853" s="871" t="n"/>
      <c r="Q853" s="871" t="n"/>
      <c r="R853" s="871" t="n"/>
      <c r="S853" s="871" t="n"/>
      <c r="T853" s="871" t="n"/>
      <c r="U853" s="871" t="n"/>
      <c r="V853" s="871" t="n"/>
      <c r="W853" s="871" t="n"/>
      <c r="X853" s="871" t="n"/>
      <c r="Y853" s="871" t="n"/>
      <c r="Z853" s="871" t="n"/>
      <c r="AA853" s="871" t="n"/>
    </row>
    <row r="854">
      <c r="A854" s="871" t="n"/>
      <c r="B854" s="871" t="n"/>
      <c r="C854" s="871" t="n"/>
      <c r="D854" s="871" t="n"/>
      <c r="E854" s="871" t="n"/>
      <c r="F854" s="871" t="n"/>
      <c r="G854" s="871" t="n"/>
      <c r="H854" s="871" t="n"/>
      <c r="I854" s="871" t="n"/>
      <c r="J854" s="871" t="n"/>
      <c r="K854" s="871" t="n"/>
      <c r="L854" s="871" t="n"/>
      <c r="M854" s="871" t="n"/>
      <c r="N854" s="871" t="n"/>
      <c r="O854" s="871" t="n"/>
      <c r="P854" s="871" t="n"/>
      <c r="Q854" s="871" t="n"/>
      <c r="R854" s="871" t="n"/>
      <c r="S854" s="871" t="n"/>
      <c r="T854" s="871" t="n"/>
      <c r="U854" s="871" t="n"/>
      <c r="V854" s="871" t="n"/>
      <c r="W854" s="871" t="n"/>
      <c r="X854" s="871" t="n"/>
      <c r="Y854" s="871" t="n"/>
      <c r="Z854" s="871" t="n"/>
      <c r="AA854" s="871" t="n"/>
    </row>
    <row r="855">
      <c r="A855" s="871" t="n"/>
      <c r="B855" s="871" t="n"/>
      <c r="C855" s="871" t="n"/>
      <c r="D855" s="871" t="n"/>
      <c r="E855" s="871" t="n"/>
      <c r="F855" s="871" t="n"/>
      <c r="G855" s="871" t="n"/>
      <c r="H855" s="871" t="n"/>
      <c r="I855" s="871" t="n"/>
      <c r="J855" s="871" t="n"/>
      <c r="K855" s="871" t="n"/>
      <c r="L855" s="871" t="n"/>
      <c r="M855" s="871" t="n"/>
      <c r="N855" s="871" t="n"/>
      <c r="O855" s="871" t="n"/>
      <c r="P855" s="871" t="n"/>
      <c r="Q855" s="871" t="n"/>
      <c r="R855" s="871" t="n"/>
      <c r="S855" s="871" t="n"/>
      <c r="T855" s="871" t="n"/>
      <c r="U855" s="871" t="n"/>
      <c r="V855" s="871" t="n"/>
      <c r="W855" s="871" t="n"/>
      <c r="X855" s="871" t="n"/>
      <c r="Y855" s="871" t="n"/>
      <c r="Z855" s="871" t="n"/>
      <c r="AA855" s="871" t="n"/>
    </row>
    <row r="856">
      <c r="A856" s="871" t="n"/>
      <c r="B856" s="871" t="n"/>
      <c r="C856" s="871" t="n"/>
      <c r="D856" s="871" t="n"/>
      <c r="E856" s="871" t="n"/>
      <c r="F856" s="871" t="n"/>
      <c r="G856" s="871" t="n"/>
      <c r="H856" s="871" t="n"/>
      <c r="I856" s="871" t="n"/>
      <c r="J856" s="871" t="n"/>
      <c r="K856" s="871" t="n"/>
      <c r="L856" s="871" t="n"/>
      <c r="M856" s="871" t="n"/>
      <c r="N856" s="871" t="n"/>
      <c r="O856" s="871" t="n"/>
      <c r="P856" s="871" t="n"/>
      <c r="Q856" s="871" t="n"/>
      <c r="R856" s="871" t="n"/>
      <c r="S856" s="871" t="n"/>
      <c r="T856" s="871" t="n"/>
      <c r="U856" s="871" t="n"/>
      <c r="V856" s="871" t="n"/>
      <c r="W856" s="871" t="n"/>
      <c r="X856" s="871" t="n"/>
      <c r="Y856" s="871" t="n"/>
      <c r="Z856" s="871" t="n"/>
      <c r="AA856" s="871" t="n"/>
    </row>
    <row r="857">
      <c r="A857" s="871" t="n"/>
      <c r="B857" s="871" t="n"/>
      <c r="C857" s="871" t="n"/>
      <c r="D857" s="871" t="n"/>
      <c r="E857" s="871" t="n"/>
      <c r="F857" s="871" t="n"/>
      <c r="G857" s="871" t="n"/>
      <c r="H857" s="871" t="n"/>
      <c r="I857" s="871" t="n"/>
      <c r="J857" s="871" t="n"/>
      <c r="K857" s="871" t="n"/>
      <c r="L857" s="871" t="n"/>
      <c r="M857" s="871" t="n"/>
      <c r="N857" s="871" t="n"/>
      <c r="O857" s="871" t="n"/>
      <c r="P857" s="871" t="n"/>
      <c r="Q857" s="871" t="n"/>
      <c r="R857" s="871" t="n"/>
      <c r="S857" s="871" t="n"/>
      <c r="T857" s="871" t="n"/>
      <c r="U857" s="871" t="n"/>
      <c r="V857" s="871" t="n"/>
      <c r="W857" s="871" t="n"/>
      <c r="X857" s="871" t="n"/>
      <c r="Y857" s="871" t="n"/>
      <c r="Z857" s="871" t="n"/>
      <c r="AA857" s="871" t="n"/>
    </row>
    <row r="858">
      <c r="A858" s="871" t="n"/>
      <c r="B858" s="871" t="n"/>
      <c r="C858" s="871" t="n"/>
      <c r="D858" s="871" t="n"/>
      <c r="E858" s="871" t="n"/>
      <c r="F858" s="871" t="n"/>
      <c r="G858" s="871" t="n"/>
      <c r="H858" s="871" t="n"/>
      <c r="I858" s="871" t="n"/>
      <c r="J858" s="871" t="n"/>
      <c r="K858" s="871" t="n"/>
      <c r="L858" s="871" t="n"/>
      <c r="M858" s="871" t="n"/>
      <c r="N858" s="871" t="n"/>
      <c r="O858" s="871" t="n"/>
      <c r="P858" s="871" t="n"/>
      <c r="Q858" s="871" t="n"/>
      <c r="R858" s="871" t="n"/>
      <c r="S858" s="871" t="n"/>
      <c r="T858" s="871" t="n"/>
      <c r="U858" s="871" t="n"/>
      <c r="V858" s="871" t="n"/>
      <c r="W858" s="871" t="n"/>
      <c r="X858" s="871" t="n"/>
      <c r="Y858" s="871" t="n"/>
      <c r="Z858" s="871" t="n"/>
      <c r="AA858" s="871" t="n"/>
    </row>
    <row r="859">
      <c r="A859" s="871" t="n"/>
      <c r="B859" s="871" t="n"/>
      <c r="C859" s="871" t="n"/>
      <c r="D859" s="871" t="n"/>
      <c r="E859" s="871" t="n"/>
      <c r="F859" s="871" t="n"/>
      <c r="G859" s="871" t="n"/>
      <c r="H859" s="871" t="n"/>
      <c r="I859" s="871" t="n"/>
      <c r="J859" s="871" t="n"/>
      <c r="K859" s="871" t="n"/>
      <c r="L859" s="871" t="n"/>
      <c r="M859" s="871" t="n"/>
      <c r="N859" s="871" t="n"/>
      <c r="O859" s="871" t="n"/>
      <c r="P859" s="871" t="n"/>
      <c r="Q859" s="871" t="n"/>
      <c r="R859" s="871" t="n"/>
      <c r="S859" s="871" t="n"/>
      <c r="T859" s="871" t="n"/>
      <c r="U859" s="871" t="n"/>
      <c r="V859" s="871" t="n"/>
      <c r="W859" s="871" t="n"/>
      <c r="X859" s="871" t="n"/>
      <c r="Y859" s="871" t="n"/>
      <c r="Z859" s="871" t="n"/>
      <c r="AA859" s="871" t="n"/>
    </row>
    <row r="860">
      <c r="A860" s="871" t="n"/>
      <c r="B860" s="871" t="n"/>
      <c r="C860" s="871" t="n"/>
      <c r="D860" s="871" t="n"/>
      <c r="E860" s="871" t="n"/>
      <c r="F860" s="871" t="n"/>
      <c r="G860" s="871" t="n"/>
      <c r="H860" s="871" t="n"/>
      <c r="I860" s="871" t="n"/>
      <c r="J860" s="871" t="n"/>
      <c r="K860" s="871" t="n"/>
      <c r="L860" s="871" t="n"/>
      <c r="M860" s="871" t="n"/>
      <c r="N860" s="871" t="n"/>
      <c r="O860" s="871" t="n"/>
      <c r="P860" s="871" t="n"/>
      <c r="Q860" s="871" t="n"/>
      <c r="R860" s="871" t="n"/>
      <c r="S860" s="871" t="n"/>
      <c r="T860" s="871" t="n"/>
      <c r="U860" s="871" t="n"/>
      <c r="V860" s="871" t="n"/>
      <c r="W860" s="871" t="n"/>
      <c r="X860" s="871" t="n"/>
      <c r="Y860" s="871" t="n"/>
      <c r="Z860" s="871" t="n"/>
      <c r="AA860" s="871" t="n"/>
    </row>
    <row r="861">
      <c r="A861" s="871" t="n"/>
      <c r="B861" s="871" t="n"/>
      <c r="C861" s="871" t="n"/>
      <c r="D861" s="871" t="n"/>
      <c r="E861" s="871" t="n"/>
      <c r="F861" s="871" t="n"/>
      <c r="G861" s="871" t="n"/>
      <c r="H861" s="871" t="n"/>
      <c r="I861" s="871" t="n"/>
      <c r="J861" s="871" t="n"/>
      <c r="K861" s="871" t="n"/>
      <c r="L861" s="871" t="n"/>
      <c r="M861" s="871" t="n"/>
      <c r="N861" s="871" t="n"/>
      <c r="O861" s="871" t="n"/>
      <c r="P861" s="871" t="n"/>
      <c r="Q861" s="871" t="n"/>
      <c r="R861" s="871" t="n"/>
      <c r="S861" s="871" t="n"/>
      <c r="T861" s="871" t="n"/>
      <c r="U861" s="871" t="n"/>
      <c r="V861" s="871" t="n"/>
      <c r="W861" s="871" t="n"/>
      <c r="X861" s="871" t="n"/>
      <c r="Y861" s="871" t="n"/>
      <c r="Z861" s="871" t="n"/>
      <c r="AA861" s="871" t="n"/>
    </row>
    <row r="862">
      <c r="A862" s="871" t="n"/>
      <c r="B862" s="871" t="n"/>
      <c r="C862" s="871" t="n"/>
      <c r="D862" s="871" t="n"/>
      <c r="E862" s="871" t="n"/>
      <c r="F862" s="871" t="n"/>
      <c r="G862" s="871" t="n"/>
      <c r="H862" s="871" t="n"/>
      <c r="I862" s="871" t="n"/>
      <c r="J862" s="871" t="n"/>
      <c r="K862" s="871" t="n"/>
      <c r="L862" s="871" t="n"/>
      <c r="M862" s="871" t="n"/>
      <c r="N862" s="871" t="n"/>
      <c r="O862" s="871" t="n"/>
      <c r="P862" s="871" t="n"/>
      <c r="Q862" s="871" t="n"/>
      <c r="R862" s="871" t="n"/>
      <c r="S862" s="871" t="n"/>
      <c r="T862" s="871" t="n"/>
      <c r="U862" s="871" t="n"/>
      <c r="V862" s="871" t="n"/>
      <c r="W862" s="871" t="n"/>
      <c r="X862" s="871" t="n"/>
      <c r="Y862" s="871" t="n"/>
      <c r="Z862" s="871" t="n"/>
      <c r="AA862" s="871" t="n"/>
    </row>
    <row r="863">
      <c r="A863" s="871" t="n"/>
      <c r="B863" s="871" t="n"/>
      <c r="C863" s="871" t="n"/>
      <c r="D863" s="871" t="n"/>
      <c r="E863" s="871" t="n"/>
      <c r="F863" s="871" t="n"/>
      <c r="G863" s="871" t="n"/>
      <c r="H863" s="871" t="n"/>
      <c r="I863" s="871" t="n"/>
      <c r="J863" s="871" t="n"/>
      <c r="K863" s="871" t="n"/>
      <c r="L863" s="871" t="n"/>
      <c r="M863" s="871" t="n"/>
      <c r="N863" s="871" t="n"/>
      <c r="O863" s="871" t="n"/>
      <c r="P863" s="871" t="n"/>
      <c r="Q863" s="871" t="n"/>
      <c r="R863" s="871" t="n"/>
      <c r="S863" s="871" t="n"/>
      <c r="T863" s="871" t="n"/>
      <c r="U863" s="871" t="n"/>
      <c r="V863" s="871" t="n"/>
      <c r="W863" s="871" t="n"/>
      <c r="X863" s="871" t="n"/>
      <c r="Y863" s="871" t="n"/>
      <c r="Z863" s="871" t="n"/>
      <c r="AA863" s="871" t="n"/>
    </row>
    <row r="864">
      <c r="A864" s="871" t="n"/>
      <c r="B864" s="871" t="n"/>
      <c r="C864" s="871" t="n"/>
      <c r="D864" s="871" t="n"/>
      <c r="E864" s="871" t="n"/>
      <c r="F864" s="871" t="n"/>
      <c r="G864" s="871" t="n"/>
      <c r="H864" s="871" t="n"/>
      <c r="I864" s="871" t="n"/>
      <c r="J864" s="871" t="n"/>
      <c r="K864" s="871" t="n"/>
      <c r="L864" s="871" t="n"/>
      <c r="M864" s="871" t="n"/>
      <c r="N864" s="871" t="n"/>
      <c r="O864" s="871" t="n"/>
      <c r="P864" s="871" t="n"/>
      <c r="Q864" s="871" t="n"/>
      <c r="R864" s="871" t="n"/>
      <c r="S864" s="871" t="n"/>
      <c r="T864" s="871" t="n"/>
      <c r="U864" s="871" t="n"/>
      <c r="V864" s="871" t="n"/>
      <c r="W864" s="871" t="n"/>
      <c r="X864" s="871" t="n"/>
      <c r="Y864" s="871" t="n"/>
      <c r="Z864" s="871" t="n"/>
      <c r="AA864" s="871" t="n"/>
    </row>
    <row r="865">
      <c r="A865" s="871" t="n"/>
      <c r="B865" s="871" t="n"/>
      <c r="C865" s="871" t="n"/>
      <c r="D865" s="871" t="n"/>
      <c r="E865" s="871" t="n"/>
      <c r="F865" s="871" t="n"/>
      <c r="G865" s="871" t="n"/>
      <c r="H865" s="871" t="n"/>
      <c r="I865" s="871" t="n"/>
      <c r="J865" s="871" t="n"/>
      <c r="K865" s="871" t="n"/>
      <c r="L865" s="871" t="n"/>
      <c r="M865" s="871" t="n"/>
      <c r="N865" s="871" t="n"/>
      <c r="O865" s="871" t="n"/>
      <c r="P865" s="871" t="n"/>
      <c r="Q865" s="871" t="n"/>
      <c r="R865" s="871" t="n"/>
      <c r="S865" s="871" t="n"/>
      <c r="T865" s="871" t="n"/>
      <c r="U865" s="871" t="n"/>
      <c r="V865" s="871" t="n"/>
      <c r="W865" s="871" t="n"/>
      <c r="X865" s="871" t="n"/>
      <c r="Y865" s="871" t="n"/>
      <c r="Z865" s="871" t="n"/>
      <c r="AA865" s="871" t="n"/>
    </row>
    <row r="866">
      <c r="A866" s="871" t="n"/>
      <c r="B866" s="871" t="n"/>
      <c r="C866" s="871" t="n"/>
      <c r="D866" s="871" t="n"/>
      <c r="E866" s="871" t="n"/>
      <c r="F866" s="871" t="n"/>
      <c r="G866" s="871" t="n"/>
      <c r="H866" s="871" t="n"/>
      <c r="I866" s="871" t="n"/>
      <c r="J866" s="871" t="n"/>
      <c r="K866" s="871" t="n"/>
      <c r="L866" s="871" t="n"/>
      <c r="M866" s="871" t="n"/>
      <c r="N866" s="871" t="n"/>
      <c r="O866" s="871" t="n"/>
      <c r="P866" s="871" t="n"/>
      <c r="Q866" s="871" t="n"/>
      <c r="R866" s="871" t="n"/>
      <c r="S866" s="871" t="n"/>
      <c r="T866" s="871" t="n"/>
      <c r="U866" s="871" t="n"/>
      <c r="V866" s="871" t="n"/>
      <c r="W866" s="871" t="n"/>
      <c r="X866" s="871" t="n"/>
      <c r="Y866" s="871" t="n"/>
      <c r="Z866" s="871" t="n"/>
      <c r="AA866" s="871" t="n"/>
    </row>
    <row r="867">
      <c r="A867" s="871" t="n"/>
      <c r="B867" s="871" t="n"/>
      <c r="C867" s="871" t="n"/>
      <c r="D867" s="871" t="n"/>
      <c r="E867" s="871" t="n"/>
      <c r="F867" s="871" t="n"/>
      <c r="G867" s="871" t="n"/>
      <c r="H867" s="871" t="n"/>
      <c r="I867" s="871" t="n"/>
      <c r="J867" s="871" t="n"/>
      <c r="K867" s="871" t="n"/>
      <c r="L867" s="871" t="n"/>
      <c r="M867" s="871" t="n"/>
      <c r="N867" s="871" t="n"/>
      <c r="O867" s="871" t="n"/>
      <c r="P867" s="871" t="n"/>
      <c r="Q867" s="871" t="n"/>
      <c r="R867" s="871" t="n"/>
      <c r="S867" s="871" t="n"/>
      <c r="T867" s="871" t="n"/>
      <c r="U867" s="871" t="n"/>
      <c r="V867" s="871" t="n"/>
      <c r="W867" s="871" t="n"/>
      <c r="X867" s="871" t="n"/>
      <c r="Y867" s="871" t="n"/>
      <c r="Z867" s="871" t="n"/>
      <c r="AA867" s="871" t="n"/>
    </row>
    <row r="868">
      <c r="A868" s="871" t="n"/>
      <c r="B868" s="871" t="n"/>
      <c r="C868" s="871" t="n"/>
      <c r="D868" s="871" t="n"/>
      <c r="E868" s="871" t="n"/>
      <c r="F868" s="871" t="n"/>
      <c r="G868" s="871" t="n"/>
      <c r="H868" s="871" t="n"/>
      <c r="I868" s="871" t="n"/>
      <c r="J868" s="871" t="n"/>
      <c r="K868" s="871" t="n"/>
      <c r="L868" s="871" t="n"/>
      <c r="M868" s="871" t="n"/>
      <c r="N868" s="871" t="n"/>
      <c r="O868" s="871" t="n"/>
      <c r="P868" s="871" t="n"/>
      <c r="Q868" s="871" t="n"/>
      <c r="R868" s="871" t="n"/>
      <c r="S868" s="871" t="n"/>
      <c r="T868" s="871" t="n"/>
      <c r="U868" s="871" t="n"/>
      <c r="V868" s="871" t="n"/>
      <c r="W868" s="871" t="n"/>
      <c r="X868" s="871" t="n"/>
      <c r="Y868" s="871" t="n"/>
      <c r="Z868" s="871" t="n"/>
      <c r="AA868" s="871" t="n"/>
    </row>
    <row r="869">
      <c r="A869" s="871" t="n"/>
      <c r="B869" s="871" t="n"/>
      <c r="C869" s="871" t="n"/>
      <c r="D869" s="871" t="n"/>
      <c r="E869" s="871" t="n"/>
      <c r="F869" s="871" t="n"/>
      <c r="G869" s="871" t="n"/>
      <c r="H869" s="871" t="n"/>
      <c r="I869" s="871" t="n"/>
      <c r="J869" s="871" t="n"/>
      <c r="K869" s="871" t="n"/>
      <c r="L869" s="871" t="n"/>
      <c r="M869" s="871" t="n"/>
      <c r="N869" s="871" t="n"/>
      <c r="O869" s="871" t="n"/>
      <c r="P869" s="871" t="n"/>
      <c r="Q869" s="871" t="n"/>
      <c r="R869" s="871" t="n"/>
      <c r="S869" s="871" t="n"/>
      <c r="T869" s="871" t="n"/>
      <c r="U869" s="871" t="n"/>
      <c r="V869" s="871" t="n"/>
      <c r="W869" s="871" t="n"/>
      <c r="X869" s="871" t="n"/>
      <c r="Y869" s="871" t="n"/>
      <c r="Z869" s="871" t="n"/>
      <c r="AA869" s="871" t="n"/>
    </row>
    <row r="870">
      <c r="A870" s="871" t="n"/>
      <c r="B870" s="871" t="n"/>
      <c r="C870" s="871" t="n"/>
      <c r="D870" s="871" t="n"/>
      <c r="E870" s="871" t="n"/>
      <c r="F870" s="871" t="n"/>
      <c r="G870" s="871" t="n"/>
      <c r="H870" s="871" t="n"/>
      <c r="I870" s="871" t="n"/>
      <c r="J870" s="871" t="n"/>
      <c r="K870" s="871" t="n"/>
      <c r="L870" s="871" t="n"/>
      <c r="M870" s="871" t="n"/>
      <c r="N870" s="871" t="n"/>
      <c r="O870" s="871" t="n"/>
      <c r="P870" s="871" t="n"/>
      <c r="Q870" s="871" t="n"/>
      <c r="R870" s="871" t="n"/>
      <c r="S870" s="871" t="n"/>
      <c r="T870" s="871" t="n"/>
      <c r="U870" s="871" t="n"/>
      <c r="V870" s="871" t="n"/>
      <c r="W870" s="871" t="n"/>
      <c r="X870" s="871" t="n"/>
      <c r="Y870" s="871" t="n"/>
      <c r="Z870" s="871" t="n"/>
      <c r="AA870" s="871" t="n"/>
    </row>
    <row r="871">
      <c r="A871" s="871" t="n"/>
      <c r="B871" s="871" t="n"/>
      <c r="C871" s="871" t="n"/>
      <c r="D871" s="871" t="n"/>
      <c r="E871" s="871" t="n"/>
      <c r="F871" s="871" t="n"/>
      <c r="G871" s="871" t="n"/>
      <c r="H871" s="871" t="n"/>
      <c r="I871" s="871" t="n"/>
      <c r="J871" s="871" t="n"/>
      <c r="K871" s="871" t="n"/>
      <c r="L871" s="871" t="n"/>
      <c r="M871" s="871" t="n"/>
      <c r="N871" s="871" t="n"/>
      <c r="O871" s="871" t="n"/>
      <c r="P871" s="871" t="n"/>
      <c r="Q871" s="871" t="n"/>
      <c r="R871" s="871" t="n"/>
      <c r="S871" s="871" t="n"/>
      <c r="T871" s="871" t="n"/>
      <c r="U871" s="871" t="n"/>
      <c r="V871" s="871" t="n"/>
      <c r="W871" s="871" t="n"/>
      <c r="X871" s="871" t="n"/>
      <c r="Y871" s="871" t="n"/>
      <c r="Z871" s="871" t="n"/>
      <c r="AA871" s="871" t="n"/>
    </row>
    <row r="872">
      <c r="A872" s="871" t="n"/>
      <c r="B872" s="871" t="n"/>
      <c r="C872" s="871" t="n"/>
      <c r="D872" s="871" t="n"/>
      <c r="E872" s="871" t="n"/>
      <c r="F872" s="871" t="n"/>
      <c r="G872" s="871" t="n"/>
      <c r="H872" s="871" t="n"/>
      <c r="I872" s="871" t="n"/>
      <c r="J872" s="871" t="n"/>
      <c r="K872" s="871" t="n"/>
      <c r="L872" s="871" t="n"/>
      <c r="M872" s="871" t="n"/>
      <c r="N872" s="871" t="n"/>
      <c r="O872" s="871" t="n"/>
      <c r="P872" s="871" t="n"/>
      <c r="Q872" s="871" t="n"/>
      <c r="R872" s="871" t="n"/>
      <c r="S872" s="871" t="n"/>
      <c r="T872" s="871" t="n"/>
      <c r="U872" s="871" t="n"/>
      <c r="V872" s="871" t="n"/>
      <c r="W872" s="871" t="n"/>
      <c r="X872" s="871" t="n"/>
      <c r="Y872" s="871" t="n"/>
      <c r="Z872" s="871" t="n"/>
      <c r="AA872" s="871" t="n"/>
    </row>
    <row r="873">
      <c r="A873" s="871" t="n"/>
      <c r="B873" s="871" t="n"/>
      <c r="C873" s="871" t="n"/>
      <c r="D873" s="871" t="n"/>
      <c r="E873" s="871" t="n"/>
      <c r="F873" s="871" t="n"/>
      <c r="G873" s="871" t="n"/>
      <c r="H873" s="871" t="n"/>
      <c r="I873" s="871" t="n"/>
      <c r="J873" s="871" t="n"/>
      <c r="K873" s="871" t="n"/>
      <c r="L873" s="871" t="n"/>
      <c r="M873" s="871" t="n"/>
      <c r="N873" s="871" t="n"/>
      <c r="O873" s="871" t="n"/>
      <c r="P873" s="871" t="n"/>
      <c r="Q873" s="871" t="n"/>
      <c r="R873" s="871" t="n"/>
      <c r="S873" s="871" t="n"/>
      <c r="T873" s="871" t="n"/>
      <c r="U873" s="871" t="n"/>
      <c r="V873" s="871" t="n"/>
      <c r="W873" s="871" t="n"/>
      <c r="X873" s="871" t="n"/>
      <c r="Y873" s="871" t="n"/>
      <c r="Z873" s="871" t="n"/>
      <c r="AA873" s="871" t="n"/>
    </row>
    <row r="874">
      <c r="A874" s="871" t="n"/>
      <c r="B874" s="871" t="n"/>
      <c r="C874" s="871" t="n"/>
      <c r="D874" s="871" t="n"/>
      <c r="E874" s="871" t="n"/>
      <c r="F874" s="871" t="n"/>
      <c r="G874" s="871" t="n"/>
      <c r="H874" s="871" t="n"/>
      <c r="I874" s="871" t="n"/>
      <c r="J874" s="871" t="n"/>
      <c r="K874" s="871" t="n"/>
      <c r="L874" s="871" t="n"/>
      <c r="M874" s="871" t="n"/>
      <c r="N874" s="871" t="n"/>
      <c r="O874" s="871" t="n"/>
      <c r="P874" s="871" t="n"/>
      <c r="Q874" s="871" t="n"/>
      <c r="R874" s="871" t="n"/>
      <c r="S874" s="871" t="n"/>
      <c r="T874" s="871" t="n"/>
      <c r="U874" s="871" t="n"/>
      <c r="V874" s="871" t="n"/>
      <c r="W874" s="871" t="n"/>
      <c r="X874" s="871" t="n"/>
      <c r="Y874" s="871" t="n"/>
      <c r="Z874" s="871" t="n"/>
      <c r="AA874" s="871" t="n"/>
    </row>
    <row r="875">
      <c r="A875" s="871" t="n"/>
      <c r="B875" s="871" t="n"/>
      <c r="C875" s="871" t="n"/>
      <c r="D875" s="871" t="n"/>
      <c r="E875" s="871" t="n"/>
      <c r="F875" s="871" t="n"/>
      <c r="G875" s="871" t="n"/>
      <c r="H875" s="871" t="n"/>
      <c r="I875" s="871" t="n"/>
      <c r="J875" s="871" t="n"/>
      <c r="K875" s="871" t="n"/>
      <c r="L875" s="871" t="n"/>
      <c r="M875" s="871" t="n"/>
      <c r="N875" s="871" t="n"/>
      <c r="O875" s="871" t="n"/>
      <c r="P875" s="871" t="n"/>
      <c r="Q875" s="871" t="n"/>
      <c r="R875" s="871" t="n"/>
      <c r="S875" s="871" t="n"/>
      <c r="T875" s="871" t="n"/>
      <c r="U875" s="871" t="n"/>
      <c r="V875" s="871" t="n"/>
      <c r="W875" s="871" t="n"/>
      <c r="X875" s="871" t="n"/>
      <c r="Y875" s="871" t="n"/>
      <c r="Z875" s="871" t="n"/>
      <c r="AA875" s="871" t="n"/>
    </row>
    <row r="876">
      <c r="A876" s="871" t="n"/>
      <c r="B876" s="871" t="n"/>
      <c r="C876" s="871" t="n"/>
      <c r="D876" s="871" t="n"/>
      <c r="E876" s="871" t="n"/>
      <c r="F876" s="871" t="n"/>
      <c r="G876" s="871" t="n"/>
      <c r="H876" s="871" t="n"/>
      <c r="I876" s="871" t="n"/>
      <c r="J876" s="871" t="n"/>
      <c r="K876" s="871" t="n"/>
      <c r="L876" s="871" t="n"/>
      <c r="M876" s="871" t="n"/>
      <c r="N876" s="871" t="n"/>
      <c r="O876" s="871" t="n"/>
      <c r="P876" s="871" t="n"/>
      <c r="Q876" s="871" t="n"/>
      <c r="R876" s="871" t="n"/>
      <c r="S876" s="871" t="n"/>
      <c r="T876" s="871" t="n"/>
      <c r="U876" s="871" t="n"/>
      <c r="V876" s="871" t="n"/>
      <c r="W876" s="871" t="n"/>
      <c r="X876" s="871" t="n"/>
      <c r="Y876" s="871" t="n"/>
      <c r="Z876" s="871" t="n"/>
      <c r="AA876" s="871" t="n"/>
    </row>
    <row r="877">
      <c r="A877" s="871" t="n"/>
      <c r="B877" s="871" t="n"/>
      <c r="C877" s="871" t="n"/>
      <c r="D877" s="871" t="n"/>
      <c r="E877" s="871" t="n"/>
      <c r="F877" s="871" t="n"/>
      <c r="G877" s="871" t="n"/>
      <c r="H877" s="871" t="n"/>
      <c r="I877" s="871" t="n"/>
      <c r="J877" s="871" t="n"/>
      <c r="K877" s="871" t="n"/>
      <c r="L877" s="871" t="n"/>
      <c r="M877" s="871" t="n"/>
      <c r="N877" s="871" t="n"/>
      <c r="O877" s="871" t="n"/>
      <c r="P877" s="871" t="n"/>
      <c r="Q877" s="871" t="n"/>
      <c r="R877" s="871" t="n"/>
      <c r="S877" s="871" t="n"/>
      <c r="T877" s="871" t="n"/>
      <c r="U877" s="871" t="n"/>
      <c r="V877" s="871" t="n"/>
      <c r="W877" s="871" t="n"/>
      <c r="X877" s="871" t="n"/>
      <c r="Y877" s="871" t="n"/>
      <c r="Z877" s="871" t="n"/>
      <c r="AA877" s="871" t="n"/>
    </row>
    <row r="878">
      <c r="A878" s="871" t="n"/>
      <c r="B878" s="871" t="n"/>
      <c r="C878" s="871" t="n"/>
      <c r="D878" s="871" t="n"/>
      <c r="E878" s="871" t="n"/>
      <c r="F878" s="871" t="n"/>
      <c r="G878" s="871" t="n"/>
      <c r="H878" s="871" t="n"/>
      <c r="I878" s="871" t="n"/>
      <c r="J878" s="871" t="n"/>
      <c r="K878" s="871" t="n"/>
      <c r="L878" s="871" t="n"/>
      <c r="M878" s="871" t="n"/>
      <c r="N878" s="871" t="n"/>
      <c r="O878" s="871" t="n"/>
      <c r="P878" s="871" t="n"/>
      <c r="Q878" s="871" t="n"/>
      <c r="R878" s="871" t="n"/>
      <c r="S878" s="871" t="n"/>
      <c r="T878" s="871" t="n"/>
      <c r="U878" s="871" t="n"/>
      <c r="V878" s="871" t="n"/>
      <c r="W878" s="871" t="n"/>
      <c r="X878" s="871" t="n"/>
      <c r="Y878" s="871" t="n"/>
      <c r="Z878" s="871" t="n"/>
      <c r="AA878" s="871" t="n"/>
    </row>
    <row r="879">
      <c r="A879" s="871" t="n"/>
      <c r="B879" s="871" t="n"/>
      <c r="C879" s="871" t="n"/>
      <c r="D879" s="871" t="n"/>
      <c r="E879" s="871" t="n"/>
      <c r="F879" s="871" t="n"/>
      <c r="G879" s="871" t="n"/>
      <c r="H879" s="871" t="n"/>
      <c r="I879" s="871" t="n"/>
      <c r="J879" s="871" t="n"/>
      <c r="K879" s="871" t="n"/>
      <c r="L879" s="871" t="n"/>
      <c r="M879" s="871" t="n"/>
      <c r="N879" s="871" t="n"/>
      <c r="O879" s="871" t="n"/>
      <c r="P879" s="871" t="n"/>
      <c r="Q879" s="871" t="n"/>
      <c r="R879" s="871" t="n"/>
      <c r="S879" s="871" t="n"/>
      <c r="T879" s="871" t="n"/>
      <c r="U879" s="871" t="n"/>
      <c r="V879" s="871" t="n"/>
      <c r="W879" s="871" t="n"/>
      <c r="X879" s="871" t="n"/>
      <c r="Y879" s="871" t="n"/>
      <c r="Z879" s="871" t="n"/>
      <c r="AA879" s="871" t="n"/>
    </row>
    <row r="880">
      <c r="A880" s="871" t="n"/>
      <c r="B880" s="871" t="n"/>
      <c r="C880" s="871" t="n"/>
      <c r="D880" s="871" t="n"/>
      <c r="E880" s="871" t="n"/>
      <c r="F880" s="871" t="n"/>
      <c r="G880" s="871" t="n"/>
      <c r="H880" s="871" t="n"/>
      <c r="I880" s="871" t="n"/>
      <c r="J880" s="871" t="n"/>
      <c r="K880" s="871" t="n"/>
      <c r="L880" s="871" t="n"/>
      <c r="M880" s="871" t="n"/>
      <c r="N880" s="871" t="n"/>
      <c r="O880" s="871" t="n"/>
      <c r="P880" s="871" t="n"/>
      <c r="Q880" s="871" t="n"/>
      <c r="R880" s="871" t="n"/>
      <c r="S880" s="871" t="n"/>
      <c r="T880" s="871" t="n"/>
      <c r="U880" s="871" t="n"/>
      <c r="V880" s="871" t="n"/>
      <c r="W880" s="871" t="n"/>
      <c r="X880" s="871" t="n"/>
      <c r="Y880" s="871" t="n"/>
      <c r="Z880" s="871" t="n"/>
      <c r="AA880" s="871" t="n"/>
    </row>
    <row r="881">
      <c r="A881" s="871" t="n"/>
      <c r="B881" s="871" t="n"/>
      <c r="C881" s="871" t="n"/>
      <c r="D881" s="871" t="n"/>
      <c r="E881" s="871" t="n"/>
      <c r="F881" s="871" t="n"/>
      <c r="G881" s="871" t="n"/>
      <c r="H881" s="871" t="n"/>
      <c r="I881" s="871" t="n"/>
      <c r="J881" s="871" t="n"/>
      <c r="K881" s="871" t="n"/>
      <c r="L881" s="871" t="n"/>
      <c r="M881" s="871" t="n"/>
      <c r="N881" s="871" t="n"/>
      <c r="O881" s="871" t="n"/>
      <c r="P881" s="871" t="n"/>
      <c r="Q881" s="871" t="n"/>
      <c r="R881" s="871" t="n"/>
      <c r="S881" s="871" t="n"/>
      <c r="T881" s="871" t="n"/>
      <c r="U881" s="871" t="n"/>
      <c r="V881" s="871" t="n"/>
      <c r="W881" s="871" t="n"/>
      <c r="X881" s="871" t="n"/>
      <c r="Y881" s="871" t="n"/>
      <c r="Z881" s="871" t="n"/>
      <c r="AA881" s="871" t="n"/>
    </row>
    <row r="882">
      <c r="A882" s="871" t="n"/>
      <c r="B882" s="871" t="n"/>
      <c r="C882" s="871" t="n"/>
      <c r="D882" s="871" t="n"/>
      <c r="E882" s="871" t="n"/>
      <c r="F882" s="871" t="n"/>
      <c r="G882" s="871" t="n"/>
      <c r="H882" s="871" t="n"/>
      <c r="I882" s="871" t="n"/>
      <c r="J882" s="871" t="n"/>
      <c r="K882" s="871" t="n"/>
      <c r="L882" s="871" t="n"/>
      <c r="M882" s="871" t="n"/>
      <c r="N882" s="871" t="n"/>
      <c r="O882" s="871" t="n"/>
      <c r="P882" s="871" t="n"/>
      <c r="Q882" s="871" t="n"/>
      <c r="R882" s="871" t="n"/>
      <c r="S882" s="871" t="n"/>
      <c r="T882" s="871" t="n"/>
      <c r="U882" s="871" t="n"/>
      <c r="V882" s="871" t="n"/>
      <c r="W882" s="871" t="n"/>
      <c r="X882" s="871" t="n"/>
      <c r="Y882" s="871" t="n"/>
      <c r="Z882" s="871" t="n"/>
      <c r="AA882" s="871" t="n"/>
    </row>
    <row r="883">
      <c r="A883" s="871" t="n"/>
      <c r="B883" s="871" t="n"/>
      <c r="C883" s="871" t="n"/>
      <c r="D883" s="871" t="n"/>
      <c r="E883" s="871" t="n"/>
      <c r="F883" s="871" t="n"/>
      <c r="G883" s="871" t="n"/>
      <c r="H883" s="871" t="n"/>
      <c r="I883" s="871" t="n"/>
      <c r="J883" s="871" t="n"/>
      <c r="K883" s="871" t="n"/>
      <c r="L883" s="871" t="n"/>
      <c r="M883" s="871" t="n"/>
      <c r="N883" s="871" t="n"/>
      <c r="O883" s="871" t="n"/>
      <c r="P883" s="871" t="n"/>
      <c r="Q883" s="871" t="n"/>
      <c r="R883" s="871" t="n"/>
      <c r="S883" s="871" t="n"/>
      <c r="T883" s="871" t="n"/>
      <c r="U883" s="871" t="n"/>
      <c r="V883" s="871" t="n"/>
      <c r="W883" s="871" t="n"/>
      <c r="X883" s="871" t="n"/>
      <c r="Y883" s="871" t="n"/>
      <c r="Z883" s="871" t="n"/>
      <c r="AA883" s="871" t="n"/>
    </row>
    <row r="884">
      <c r="A884" s="871" t="n"/>
      <c r="B884" s="871" t="n"/>
      <c r="C884" s="871" t="n"/>
      <c r="D884" s="871" t="n"/>
      <c r="E884" s="871" t="n"/>
      <c r="F884" s="871" t="n"/>
      <c r="G884" s="871" t="n"/>
      <c r="H884" s="871" t="n"/>
      <c r="I884" s="871" t="n"/>
      <c r="J884" s="871" t="n"/>
      <c r="K884" s="871" t="n"/>
      <c r="L884" s="871" t="n"/>
      <c r="M884" s="871" t="n"/>
      <c r="N884" s="871" t="n"/>
      <c r="O884" s="871" t="n"/>
      <c r="P884" s="871" t="n"/>
      <c r="Q884" s="871" t="n"/>
      <c r="R884" s="871" t="n"/>
      <c r="S884" s="871" t="n"/>
      <c r="T884" s="871" t="n"/>
      <c r="U884" s="871" t="n"/>
      <c r="V884" s="871" t="n"/>
      <c r="W884" s="871" t="n"/>
      <c r="X884" s="871" t="n"/>
      <c r="Y884" s="871" t="n"/>
      <c r="Z884" s="871" t="n"/>
      <c r="AA884" s="871" t="n"/>
    </row>
    <row r="885">
      <c r="A885" s="871" t="n"/>
      <c r="B885" s="871" t="n"/>
      <c r="C885" s="871" t="n"/>
      <c r="D885" s="871" t="n"/>
      <c r="E885" s="871" t="n"/>
      <c r="F885" s="871" t="n"/>
      <c r="G885" s="871" t="n"/>
      <c r="H885" s="871" t="n"/>
      <c r="I885" s="871" t="n"/>
      <c r="J885" s="871" t="n"/>
      <c r="K885" s="871" t="n"/>
      <c r="L885" s="871" t="n"/>
      <c r="M885" s="871" t="n"/>
      <c r="N885" s="871" t="n"/>
      <c r="O885" s="871" t="n"/>
      <c r="P885" s="871" t="n"/>
      <c r="Q885" s="871" t="n"/>
      <c r="R885" s="871" t="n"/>
      <c r="S885" s="871" t="n"/>
      <c r="T885" s="871" t="n"/>
      <c r="U885" s="871" t="n"/>
      <c r="V885" s="871" t="n"/>
      <c r="W885" s="871" t="n"/>
      <c r="X885" s="871" t="n"/>
      <c r="Y885" s="871" t="n"/>
      <c r="Z885" s="871" t="n"/>
      <c r="AA885" s="871" t="n"/>
    </row>
    <row r="886">
      <c r="A886" s="871" t="n"/>
      <c r="B886" s="871" t="n"/>
      <c r="C886" s="871" t="n"/>
      <c r="D886" s="871" t="n"/>
      <c r="E886" s="871" t="n"/>
      <c r="F886" s="871" t="n"/>
      <c r="G886" s="871" t="n"/>
      <c r="H886" s="871" t="n"/>
      <c r="I886" s="871" t="n"/>
      <c r="J886" s="871" t="n"/>
      <c r="K886" s="871" t="n"/>
      <c r="L886" s="871" t="n"/>
      <c r="M886" s="871" t="n"/>
      <c r="N886" s="871" t="n"/>
      <c r="O886" s="871" t="n"/>
      <c r="P886" s="871" t="n"/>
      <c r="Q886" s="871" t="n"/>
      <c r="R886" s="871" t="n"/>
      <c r="S886" s="871" t="n"/>
      <c r="T886" s="871" t="n"/>
      <c r="U886" s="871" t="n"/>
      <c r="V886" s="871" t="n"/>
      <c r="W886" s="871" t="n"/>
      <c r="X886" s="871" t="n"/>
      <c r="Y886" s="871" t="n"/>
      <c r="Z886" s="871" t="n"/>
      <c r="AA886" s="871" t="n"/>
    </row>
    <row r="887">
      <c r="A887" s="871" t="n"/>
      <c r="B887" s="871" t="n"/>
      <c r="C887" s="871" t="n"/>
      <c r="D887" s="871" t="n"/>
      <c r="E887" s="871" t="n"/>
      <c r="F887" s="871" t="n"/>
      <c r="G887" s="871" t="n"/>
      <c r="H887" s="871" t="n"/>
      <c r="I887" s="871" t="n"/>
      <c r="J887" s="871" t="n"/>
      <c r="K887" s="871" t="n"/>
      <c r="L887" s="871" t="n"/>
      <c r="M887" s="871" t="n"/>
      <c r="N887" s="871" t="n"/>
      <c r="O887" s="871" t="n"/>
      <c r="P887" s="871" t="n"/>
      <c r="Q887" s="871" t="n"/>
      <c r="R887" s="871" t="n"/>
      <c r="S887" s="871" t="n"/>
      <c r="T887" s="871" t="n"/>
      <c r="U887" s="871" t="n"/>
      <c r="V887" s="871" t="n"/>
      <c r="W887" s="871" t="n"/>
      <c r="X887" s="871" t="n"/>
      <c r="Y887" s="871" t="n"/>
      <c r="Z887" s="871" t="n"/>
      <c r="AA887" s="871" t="n"/>
    </row>
    <row r="888">
      <c r="A888" s="871" t="n"/>
      <c r="B888" s="871" t="n"/>
      <c r="C888" s="871" t="n"/>
      <c r="D888" s="871" t="n"/>
      <c r="E888" s="871" t="n"/>
      <c r="F888" s="871" t="n"/>
      <c r="G888" s="871" t="n"/>
      <c r="H888" s="871" t="n"/>
      <c r="I888" s="871" t="n"/>
      <c r="J888" s="871" t="n"/>
      <c r="K888" s="871" t="n"/>
      <c r="L888" s="871" t="n"/>
      <c r="M888" s="871" t="n"/>
      <c r="N888" s="871" t="n"/>
      <c r="O888" s="871" t="n"/>
      <c r="P888" s="871" t="n"/>
      <c r="Q888" s="871" t="n"/>
      <c r="R888" s="871" t="n"/>
      <c r="S888" s="871" t="n"/>
      <c r="T888" s="871" t="n"/>
      <c r="U888" s="871" t="n"/>
      <c r="V888" s="871" t="n"/>
      <c r="W888" s="871" t="n"/>
      <c r="X888" s="871" t="n"/>
      <c r="Y888" s="871" t="n"/>
      <c r="Z888" s="871" t="n"/>
      <c r="AA888" s="871" t="n"/>
    </row>
    <row r="889">
      <c r="A889" s="871" t="n"/>
      <c r="B889" s="871" t="n"/>
      <c r="C889" s="871" t="n"/>
      <c r="D889" s="871" t="n"/>
      <c r="E889" s="871" t="n"/>
      <c r="F889" s="871" t="n"/>
      <c r="G889" s="871" t="n"/>
      <c r="H889" s="871" t="n"/>
      <c r="I889" s="871" t="n"/>
      <c r="J889" s="871" t="n"/>
      <c r="K889" s="871" t="n"/>
      <c r="L889" s="871" t="n"/>
      <c r="M889" s="871" t="n"/>
      <c r="N889" s="871" t="n"/>
      <c r="O889" s="871" t="n"/>
      <c r="P889" s="871" t="n"/>
      <c r="Q889" s="871" t="n"/>
      <c r="R889" s="871" t="n"/>
      <c r="S889" s="871" t="n"/>
      <c r="T889" s="871" t="n"/>
      <c r="U889" s="871" t="n"/>
      <c r="V889" s="871" t="n"/>
      <c r="W889" s="871" t="n"/>
      <c r="X889" s="871" t="n"/>
      <c r="Y889" s="871" t="n"/>
      <c r="Z889" s="871" t="n"/>
      <c r="AA889" s="871" t="n"/>
    </row>
    <row r="890">
      <c r="A890" s="871" t="n"/>
      <c r="B890" s="871" t="n"/>
      <c r="C890" s="871" t="n"/>
      <c r="D890" s="871" t="n"/>
      <c r="E890" s="871" t="n"/>
      <c r="F890" s="871" t="n"/>
      <c r="G890" s="871" t="n"/>
      <c r="H890" s="871" t="n"/>
      <c r="I890" s="871" t="n"/>
      <c r="J890" s="871" t="n"/>
      <c r="K890" s="871" t="n"/>
      <c r="L890" s="871" t="n"/>
      <c r="M890" s="871" t="n"/>
      <c r="N890" s="871" t="n"/>
      <c r="O890" s="871" t="n"/>
      <c r="P890" s="871" t="n"/>
      <c r="Q890" s="871" t="n"/>
      <c r="R890" s="871" t="n"/>
      <c r="S890" s="871" t="n"/>
      <c r="T890" s="871" t="n"/>
      <c r="U890" s="871" t="n"/>
      <c r="V890" s="871" t="n"/>
      <c r="W890" s="871" t="n"/>
      <c r="X890" s="871" t="n"/>
      <c r="Y890" s="871" t="n"/>
      <c r="Z890" s="871" t="n"/>
      <c r="AA890" s="871" t="n"/>
    </row>
    <row r="891">
      <c r="A891" s="871" t="n"/>
      <c r="B891" s="871" t="n"/>
      <c r="C891" s="871" t="n"/>
      <c r="D891" s="871" t="n"/>
      <c r="E891" s="871" t="n"/>
      <c r="F891" s="871" t="n"/>
      <c r="G891" s="871" t="n"/>
      <c r="H891" s="871" t="n"/>
      <c r="I891" s="871" t="n"/>
      <c r="J891" s="871" t="n"/>
      <c r="K891" s="871" t="n"/>
      <c r="L891" s="871" t="n"/>
      <c r="M891" s="871" t="n"/>
      <c r="N891" s="871" t="n"/>
      <c r="O891" s="871" t="n"/>
      <c r="P891" s="871" t="n"/>
      <c r="Q891" s="871" t="n"/>
      <c r="R891" s="871" t="n"/>
      <c r="S891" s="871" t="n"/>
      <c r="T891" s="871" t="n"/>
      <c r="U891" s="871" t="n"/>
      <c r="V891" s="871" t="n"/>
      <c r="W891" s="871" t="n"/>
      <c r="X891" s="871" t="n"/>
      <c r="Y891" s="871" t="n"/>
      <c r="Z891" s="871" t="n"/>
      <c r="AA891" s="871" t="n"/>
    </row>
    <row r="892">
      <c r="A892" s="871" t="n"/>
      <c r="B892" s="871" t="n"/>
      <c r="C892" s="871" t="n"/>
      <c r="D892" s="871" t="n"/>
      <c r="E892" s="871" t="n"/>
      <c r="F892" s="871" t="n"/>
      <c r="G892" s="871" t="n"/>
      <c r="H892" s="871" t="n"/>
      <c r="I892" s="871" t="n"/>
      <c r="J892" s="871" t="n"/>
      <c r="K892" s="871" t="n"/>
      <c r="L892" s="871" t="n"/>
      <c r="M892" s="871" t="n"/>
      <c r="N892" s="871" t="n"/>
      <c r="O892" s="871" t="n"/>
      <c r="P892" s="871" t="n"/>
      <c r="Q892" s="871" t="n"/>
      <c r="R892" s="871" t="n"/>
      <c r="S892" s="871" t="n"/>
      <c r="T892" s="871" t="n"/>
      <c r="U892" s="871" t="n"/>
      <c r="V892" s="871" t="n"/>
      <c r="W892" s="871" t="n"/>
      <c r="X892" s="871" t="n"/>
      <c r="Y892" s="871" t="n"/>
      <c r="Z892" s="871" t="n"/>
      <c r="AA892" s="871" t="n"/>
    </row>
    <row r="893">
      <c r="A893" s="871" t="n"/>
      <c r="B893" s="871" t="n"/>
      <c r="C893" s="871" t="n"/>
      <c r="D893" s="871" t="n"/>
      <c r="E893" s="871" t="n"/>
      <c r="F893" s="871" t="n"/>
      <c r="G893" s="871" t="n"/>
      <c r="H893" s="871" t="n"/>
      <c r="I893" s="871" t="n"/>
      <c r="J893" s="871" t="n"/>
      <c r="K893" s="871" t="n"/>
      <c r="L893" s="871" t="n"/>
      <c r="M893" s="871" t="n"/>
      <c r="N893" s="871" t="n"/>
      <c r="O893" s="871" t="n"/>
      <c r="P893" s="871" t="n"/>
      <c r="Q893" s="871" t="n"/>
      <c r="R893" s="871" t="n"/>
      <c r="S893" s="871" t="n"/>
      <c r="T893" s="871" t="n"/>
      <c r="U893" s="871" t="n"/>
      <c r="V893" s="871" t="n"/>
      <c r="W893" s="871" t="n"/>
      <c r="X893" s="871" t="n"/>
      <c r="Y893" s="871" t="n"/>
      <c r="Z893" s="871" t="n"/>
      <c r="AA893" s="871" t="n"/>
    </row>
    <row r="894">
      <c r="A894" s="871" t="n"/>
      <c r="B894" s="871" t="n"/>
      <c r="C894" s="871" t="n"/>
      <c r="D894" s="871" t="n"/>
      <c r="E894" s="871" t="n"/>
      <c r="F894" s="871" t="n"/>
      <c r="G894" s="871" t="n"/>
      <c r="H894" s="871" t="n"/>
      <c r="I894" s="871" t="n"/>
      <c r="J894" s="871" t="n"/>
      <c r="K894" s="871" t="n"/>
      <c r="L894" s="871" t="n"/>
      <c r="M894" s="871" t="n"/>
      <c r="N894" s="871" t="n"/>
      <c r="O894" s="871" t="n"/>
      <c r="P894" s="871" t="n"/>
      <c r="Q894" s="871" t="n"/>
      <c r="R894" s="871" t="n"/>
      <c r="S894" s="871" t="n"/>
      <c r="T894" s="871" t="n"/>
      <c r="U894" s="871" t="n"/>
      <c r="V894" s="871" t="n"/>
      <c r="W894" s="871" t="n"/>
      <c r="X894" s="871" t="n"/>
      <c r="Y894" s="871" t="n"/>
      <c r="Z894" s="871" t="n"/>
      <c r="AA894" s="871" t="n"/>
    </row>
    <row r="895">
      <c r="A895" s="871" t="n"/>
      <c r="B895" s="871" t="n"/>
      <c r="C895" s="871" t="n"/>
      <c r="D895" s="871" t="n"/>
      <c r="E895" s="871" t="n"/>
      <c r="F895" s="871" t="n"/>
      <c r="G895" s="871" t="n"/>
      <c r="H895" s="871" t="n"/>
      <c r="I895" s="871" t="n"/>
      <c r="J895" s="871" t="n"/>
      <c r="K895" s="871" t="n"/>
      <c r="L895" s="871" t="n"/>
      <c r="M895" s="871" t="n"/>
      <c r="N895" s="871" t="n"/>
      <c r="O895" s="871" t="n"/>
      <c r="P895" s="871" t="n"/>
      <c r="Q895" s="871" t="n"/>
      <c r="R895" s="871" t="n"/>
      <c r="S895" s="871" t="n"/>
      <c r="T895" s="871" t="n"/>
      <c r="U895" s="871" t="n"/>
      <c r="V895" s="871" t="n"/>
      <c r="W895" s="871" t="n"/>
      <c r="X895" s="871" t="n"/>
      <c r="Y895" s="871" t="n"/>
      <c r="Z895" s="871" t="n"/>
      <c r="AA895" s="871" t="n"/>
    </row>
    <row r="896">
      <c r="A896" s="871" t="n"/>
      <c r="B896" s="871" t="n"/>
      <c r="C896" s="871" t="n"/>
      <c r="D896" s="871" t="n"/>
      <c r="E896" s="871" t="n"/>
      <c r="F896" s="871" t="n"/>
      <c r="G896" s="871" t="n"/>
      <c r="H896" s="871" t="n"/>
      <c r="I896" s="871" t="n"/>
      <c r="J896" s="871" t="n"/>
      <c r="K896" s="871" t="n"/>
      <c r="L896" s="871" t="n"/>
      <c r="M896" s="871" t="n"/>
      <c r="N896" s="871" t="n"/>
      <c r="O896" s="871" t="n"/>
      <c r="P896" s="871" t="n"/>
      <c r="Q896" s="871" t="n"/>
      <c r="R896" s="871" t="n"/>
      <c r="S896" s="871" t="n"/>
      <c r="T896" s="871" t="n"/>
      <c r="U896" s="871" t="n"/>
      <c r="V896" s="871" t="n"/>
      <c r="W896" s="871" t="n"/>
      <c r="X896" s="871" t="n"/>
      <c r="Y896" s="871" t="n"/>
      <c r="Z896" s="871" t="n"/>
      <c r="AA896" s="871" t="n"/>
    </row>
    <row r="897">
      <c r="A897" s="871" t="n"/>
      <c r="B897" s="871" t="n"/>
      <c r="C897" s="871" t="n"/>
      <c r="D897" s="871" t="n"/>
      <c r="E897" s="871" t="n"/>
      <c r="F897" s="871" t="n"/>
      <c r="G897" s="871" t="n"/>
      <c r="H897" s="871" t="n"/>
      <c r="I897" s="871" t="n"/>
      <c r="J897" s="871" t="n"/>
      <c r="K897" s="871" t="n"/>
      <c r="L897" s="871" t="n"/>
      <c r="M897" s="871" t="n"/>
      <c r="N897" s="871" t="n"/>
      <c r="O897" s="871" t="n"/>
      <c r="P897" s="871" t="n"/>
      <c r="Q897" s="871" t="n"/>
      <c r="R897" s="871" t="n"/>
      <c r="S897" s="871" t="n"/>
      <c r="T897" s="871" t="n"/>
      <c r="U897" s="871" t="n"/>
      <c r="V897" s="871" t="n"/>
      <c r="W897" s="871" t="n"/>
      <c r="X897" s="871" t="n"/>
      <c r="Y897" s="871" t="n"/>
      <c r="Z897" s="871" t="n"/>
      <c r="AA897" s="871" t="n"/>
    </row>
    <row r="898">
      <c r="A898" s="871" t="n"/>
      <c r="B898" s="871" t="n"/>
      <c r="C898" s="871" t="n"/>
      <c r="D898" s="871" t="n"/>
      <c r="E898" s="871" t="n"/>
      <c r="F898" s="871" t="n"/>
      <c r="G898" s="871" t="n"/>
      <c r="H898" s="871" t="n"/>
      <c r="I898" s="871" t="n"/>
      <c r="J898" s="871" t="n"/>
      <c r="K898" s="871" t="n"/>
      <c r="L898" s="871" t="n"/>
      <c r="M898" s="871" t="n"/>
      <c r="N898" s="871" t="n"/>
      <c r="O898" s="871" t="n"/>
      <c r="P898" s="871" t="n"/>
      <c r="Q898" s="871" t="n"/>
      <c r="R898" s="871" t="n"/>
      <c r="S898" s="871" t="n"/>
      <c r="T898" s="871" t="n"/>
      <c r="U898" s="871" t="n"/>
      <c r="V898" s="871" t="n"/>
      <c r="W898" s="871" t="n"/>
      <c r="X898" s="871" t="n"/>
      <c r="Y898" s="871" t="n"/>
      <c r="Z898" s="871" t="n"/>
      <c r="AA898" s="871" t="n"/>
    </row>
    <row r="899">
      <c r="A899" s="871" t="n"/>
      <c r="B899" s="871" t="n"/>
      <c r="C899" s="871" t="n"/>
      <c r="D899" s="871" t="n"/>
      <c r="E899" s="871" t="n"/>
      <c r="F899" s="871" t="n"/>
      <c r="G899" s="871" t="n"/>
      <c r="H899" s="871" t="n"/>
      <c r="I899" s="871" t="n"/>
      <c r="J899" s="871" t="n"/>
      <c r="K899" s="871" t="n"/>
      <c r="L899" s="871" t="n"/>
      <c r="M899" s="871" t="n"/>
      <c r="N899" s="871" t="n"/>
      <c r="O899" s="871" t="n"/>
      <c r="P899" s="871" t="n"/>
      <c r="Q899" s="871" t="n"/>
      <c r="R899" s="871" t="n"/>
      <c r="S899" s="871" t="n"/>
      <c r="T899" s="871" t="n"/>
      <c r="U899" s="871" t="n"/>
      <c r="V899" s="871" t="n"/>
      <c r="W899" s="871" t="n"/>
      <c r="X899" s="871" t="n"/>
      <c r="Y899" s="871" t="n"/>
      <c r="Z899" s="871" t="n"/>
      <c r="AA899" s="871" t="n"/>
    </row>
    <row r="900">
      <c r="A900" s="871" t="n"/>
      <c r="B900" s="871" t="n"/>
      <c r="C900" s="871" t="n"/>
      <c r="D900" s="871" t="n"/>
      <c r="E900" s="871" t="n"/>
      <c r="F900" s="871" t="n"/>
      <c r="G900" s="871" t="n"/>
      <c r="H900" s="871" t="n"/>
      <c r="I900" s="871" t="n"/>
      <c r="J900" s="871" t="n"/>
      <c r="K900" s="871" t="n"/>
      <c r="L900" s="871" t="n"/>
      <c r="M900" s="871" t="n"/>
      <c r="N900" s="871" t="n"/>
      <c r="O900" s="871" t="n"/>
      <c r="P900" s="871" t="n"/>
      <c r="Q900" s="871" t="n"/>
      <c r="R900" s="871" t="n"/>
      <c r="S900" s="871" t="n"/>
      <c r="T900" s="871" t="n"/>
      <c r="U900" s="871" t="n"/>
      <c r="V900" s="871" t="n"/>
      <c r="W900" s="871" t="n"/>
      <c r="X900" s="871" t="n"/>
      <c r="Y900" s="871" t="n"/>
      <c r="Z900" s="871" t="n"/>
      <c r="AA900" s="871" t="n"/>
    </row>
    <row r="901">
      <c r="A901" s="871" t="n"/>
      <c r="B901" s="871" t="n"/>
      <c r="C901" s="871" t="n"/>
      <c r="D901" s="871" t="n"/>
      <c r="E901" s="871" t="n"/>
      <c r="F901" s="871" t="n"/>
      <c r="G901" s="871" t="n"/>
      <c r="H901" s="871" t="n"/>
      <c r="I901" s="871" t="n"/>
      <c r="J901" s="871" t="n"/>
      <c r="K901" s="871" t="n"/>
      <c r="L901" s="871" t="n"/>
      <c r="M901" s="871" t="n"/>
      <c r="N901" s="871" t="n"/>
      <c r="O901" s="871" t="n"/>
      <c r="P901" s="871" t="n"/>
      <c r="Q901" s="871" t="n"/>
      <c r="R901" s="871" t="n"/>
      <c r="S901" s="871" t="n"/>
      <c r="T901" s="871" t="n"/>
      <c r="U901" s="871" t="n"/>
      <c r="V901" s="871" t="n"/>
      <c r="W901" s="871" t="n"/>
      <c r="X901" s="871" t="n"/>
      <c r="Y901" s="871" t="n"/>
      <c r="Z901" s="871" t="n"/>
      <c r="AA901" s="871" t="n"/>
    </row>
    <row r="902">
      <c r="A902" s="871" t="n"/>
      <c r="B902" s="871" t="n"/>
      <c r="C902" s="871" t="n"/>
      <c r="D902" s="871" t="n"/>
      <c r="E902" s="871" t="n"/>
      <c r="F902" s="871" t="n"/>
      <c r="G902" s="871" t="n"/>
      <c r="H902" s="871" t="n"/>
      <c r="I902" s="871" t="n"/>
      <c r="J902" s="871" t="n"/>
      <c r="K902" s="871" t="n"/>
      <c r="L902" s="871" t="n"/>
      <c r="M902" s="871" t="n"/>
      <c r="N902" s="871" t="n"/>
      <c r="O902" s="871" t="n"/>
      <c r="P902" s="871" t="n"/>
      <c r="Q902" s="871" t="n"/>
      <c r="R902" s="871" t="n"/>
      <c r="S902" s="871" t="n"/>
      <c r="T902" s="871" t="n"/>
      <c r="U902" s="871" t="n"/>
      <c r="V902" s="871" t="n"/>
      <c r="W902" s="871" t="n"/>
      <c r="X902" s="871" t="n"/>
      <c r="Y902" s="871" t="n"/>
      <c r="Z902" s="871" t="n"/>
      <c r="AA902" s="871" t="n"/>
    </row>
    <row r="903">
      <c r="A903" s="871" t="n"/>
      <c r="B903" s="871" t="n"/>
      <c r="C903" s="871" t="n"/>
      <c r="D903" s="871" t="n"/>
      <c r="E903" s="871" t="n"/>
      <c r="F903" s="871" t="n"/>
      <c r="G903" s="871" t="n"/>
      <c r="H903" s="871" t="n"/>
      <c r="I903" s="871" t="n"/>
      <c r="J903" s="871" t="n"/>
      <c r="K903" s="871" t="n"/>
      <c r="L903" s="871" t="n"/>
      <c r="M903" s="871" t="n"/>
      <c r="N903" s="871" t="n"/>
      <c r="O903" s="871" t="n"/>
      <c r="P903" s="871" t="n"/>
      <c r="Q903" s="871" t="n"/>
      <c r="R903" s="871" t="n"/>
      <c r="S903" s="871" t="n"/>
      <c r="T903" s="871" t="n"/>
      <c r="U903" s="871" t="n"/>
      <c r="V903" s="871" t="n"/>
      <c r="W903" s="871" t="n"/>
      <c r="X903" s="871" t="n"/>
      <c r="Y903" s="871" t="n"/>
      <c r="Z903" s="871" t="n"/>
      <c r="AA903" s="871" t="n"/>
    </row>
    <row r="904">
      <c r="A904" s="871" t="n"/>
      <c r="B904" s="871" t="n"/>
      <c r="C904" s="871" t="n"/>
      <c r="D904" s="871" t="n"/>
      <c r="E904" s="871" t="n"/>
      <c r="F904" s="871" t="n"/>
      <c r="G904" s="871" t="n"/>
      <c r="H904" s="871" t="n"/>
      <c r="I904" s="871" t="n"/>
      <c r="J904" s="871" t="n"/>
      <c r="K904" s="871" t="n"/>
      <c r="L904" s="871" t="n"/>
      <c r="M904" s="871" t="n"/>
      <c r="N904" s="871" t="n"/>
      <c r="O904" s="871" t="n"/>
      <c r="P904" s="871" t="n"/>
      <c r="Q904" s="871" t="n"/>
      <c r="R904" s="871" t="n"/>
      <c r="S904" s="871" t="n"/>
      <c r="T904" s="871" t="n"/>
      <c r="U904" s="871" t="n"/>
      <c r="V904" s="871" t="n"/>
      <c r="W904" s="871" t="n"/>
      <c r="X904" s="871" t="n"/>
      <c r="Y904" s="871" t="n"/>
      <c r="Z904" s="871" t="n"/>
      <c r="AA904" s="871" t="n"/>
    </row>
    <row r="905">
      <c r="A905" s="871" t="n"/>
      <c r="B905" s="871" t="n"/>
      <c r="C905" s="871" t="n"/>
      <c r="D905" s="871" t="n"/>
      <c r="E905" s="871" t="n"/>
      <c r="F905" s="871" t="n"/>
      <c r="G905" s="871" t="n"/>
      <c r="H905" s="871" t="n"/>
      <c r="I905" s="871" t="n"/>
      <c r="J905" s="871" t="n"/>
      <c r="K905" s="871" t="n"/>
      <c r="L905" s="871" t="n"/>
      <c r="M905" s="871" t="n"/>
      <c r="N905" s="871" t="n"/>
      <c r="O905" s="871" t="n"/>
      <c r="P905" s="871" t="n"/>
      <c r="Q905" s="871" t="n"/>
      <c r="R905" s="871" t="n"/>
      <c r="S905" s="871" t="n"/>
      <c r="T905" s="871" t="n"/>
      <c r="U905" s="871" t="n"/>
      <c r="V905" s="871" t="n"/>
      <c r="W905" s="871" t="n"/>
      <c r="X905" s="871" t="n"/>
      <c r="Y905" s="871" t="n"/>
      <c r="Z905" s="871" t="n"/>
      <c r="AA905" s="871" t="n"/>
    </row>
    <row r="906">
      <c r="A906" s="871" t="n"/>
      <c r="B906" s="871" t="n"/>
      <c r="C906" s="871" t="n"/>
      <c r="D906" s="871" t="n"/>
      <c r="E906" s="871" t="n"/>
      <c r="F906" s="871" t="n"/>
      <c r="G906" s="871" t="n"/>
      <c r="H906" s="871" t="n"/>
      <c r="I906" s="871" t="n"/>
      <c r="J906" s="871" t="n"/>
      <c r="K906" s="871" t="n"/>
      <c r="L906" s="871" t="n"/>
      <c r="M906" s="871" t="n"/>
      <c r="N906" s="871" t="n"/>
      <c r="O906" s="871" t="n"/>
      <c r="P906" s="871" t="n"/>
      <c r="Q906" s="871" t="n"/>
      <c r="R906" s="871" t="n"/>
      <c r="S906" s="871" t="n"/>
      <c r="T906" s="871" t="n"/>
      <c r="U906" s="871" t="n"/>
      <c r="V906" s="871" t="n"/>
      <c r="W906" s="871" t="n"/>
      <c r="X906" s="871" t="n"/>
      <c r="Y906" s="871" t="n"/>
      <c r="Z906" s="871" t="n"/>
      <c r="AA906" s="871" t="n"/>
    </row>
    <row r="907">
      <c r="A907" s="871" t="n"/>
      <c r="B907" s="871" t="n"/>
      <c r="C907" s="871" t="n"/>
      <c r="D907" s="871" t="n"/>
      <c r="E907" s="871" t="n"/>
      <c r="F907" s="871" t="n"/>
      <c r="G907" s="871" t="n"/>
      <c r="H907" s="871" t="n"/>
      <c r="I907" s="871" t="n"/>
      <c r="J907" s="871" t="n"/>
      <c r="K907" s="871" t="n"/>
      <c r="L907" s="871" t="n"/>
      <c r="M907" s="871" t="n"/>
      <c r="N907" s="871" t="n"/>
      <c r="O907" s="871" t="n"/>
      <c r="P907" s="871" t="n"/>
      <c r="Q907" s="871" t="n"/>
      <c r="R907" s="871" t="n"/>
      <c r="S907" s="871" t="n"/>
      <c r="T907" s="871" t="n"/>
      <c r="U907" s="871" t="n"/>
      <c r="V907" s="871" t="n"/>
      <c r="W907" s="871" t="n"/>
      <c r="X907" s="871" t="n"/>
      <c r="Y907" s="871" t="n"/>
      <c r="Z907" s="871" t="n"/>
      <c r="AA907" s="871" t="n"/>
    </row>
    <row r="908">
      <c r="A908" s="871" t="n"/>
      <c r="B908" s="871" t="n"/>
      <c r="C908" s="871" t="n"/>
      <c r="D908" s="871" t="n"/>
      <c r="E908" s="871" t="n"/>
      <c r="F908" s="871" t="n"/>
      <c r="G908" s="871" t="n"/>
      <c r="H908" s="871" t="n"/>
      <c r="I908" s="871" t="n"/>
      <c r="J908" s="871" t="n"/>
      <c r="K908" s="871" t="n"/>
      <c r="L908" s="871" t="n"/>
      <c r="M908" s="871" t="n"/>
      <c r="N908" s="871" t="n"/>
      <c r="O908" s="871" t="n"/>
      <c r="P908" s="871" t="n"/>
      <c r="Q908" s="871" t="n"/>
      <c r="R908" s="871" t="n"/>
      <c r="S908" s="871" t="n"/>
      <c r="T908" s="871" t="n"/>
      <c r="U908" s="871" t="n"/>
      <c r="V908" s="871" t="n"/>
      <c r="W908" s="871" t="n"/>
      <c r="X908" s="871" t="n"/>
      <c r="Y908" s="871" t="n"/>
      <c r="Z908" s="871" t="n"/>
      <c r="AA908" s="871" t="n"/>
    </row>
    <row r="909">
      <c r="A909" s="871" t="n"/>
      <c r="B909" s="871" t="n"/>
      <c r="C909" s="871" t="n"/>
      <c r="D909" s="871" t="n"/>
      <c r="E909" s="871" t="n"/>
      <c r="F909" s="871" t="n"/>
      <c r="G909" s="871" t="n"/>
      <c r="H909" s="871" t="n"/>
      <c r="I909" s="871" t="n"/>
      <c r="J909" s="871" t="n"/>
      <c r="K909" s="871" t="n"/>
      <c r="L909" s="871" t="n"/>
      <c r="M909" s="871" t="n"/>
      <c r="N909" s="871" t="n"/>
      <c r="O909" s="871" t="n"/>
      <c r="P909" s="871" t="n"/>
      <c r="Q909" s="871" t="n"/>
      <c r="R909" s="871" t="n"/>
      <c r="S909" s="871" t="n"/>
      <c r="T909" s="871" t="n"/>
      <c r="U909" s="871" t="n"/>
      <c r="V909" s="871" t="n"/>
      <c r="W909" s="871" t="n"/>
      <c r="X909" s="871" t="n"/>
      <c r="Y909" s="871" t="n"/>
      <c r="Z909" s="871" t="n"/>
      <c r="AA909" s="871" t="n"/>
    </row>
    <row r="910">
      <c r="A910" s="871" t="n"/>
      <c r="B910" s="871" t="n"/>
      <c r="C910" s="871" t="n"/>
      <c r="D910" s="871" t="n"/>
      <c r="E910" s="871" t="n"/>
      <c r="F910" s="871" t="n"/>
      <c r="G910" s="871" t="n"/>
      <c r="H910" s="871" t="n"/>
      <c r="I910" s="871" t="n"/>
      <c r="J910" s="871" t="n"/>
      <c r="K910" s="871" t="n"/>
      <c r="L910" s="871" t="n"/>
      <c r="M910" s="871" t="n"/>
      <c r="N910" s="871" t="n"/>
      <c r="O910" s="871" t="n"/>
      <c r="P910" s="871" t="n"/>
      <c r="Q910" s="871" t="n"/>
      <c r="R910" s="871" t="n"/>
      <c r="S910" s="871" t="n"/>
      <c r="T910" s="871" t="n"/>
      <c r="U910" s="871" t="n"/>
      <c r="V910" s="871" t="n"/>
      <c r="W910" s="871" t="n"/>
      <c r="X910" s="871" t="n"/>
      <c r="Y910" s="871" t="n"/>
      <c r="Z910" s="871" t="n"/>
      <c r="AA910" s="871" t="n"/>
    </row>
    <row r="911">
      <c r="A911" s="871" t="n"/>
      <c r="B911" s="871" t="n"/>
      <c r="C911" s="871" t="n"/>
      <c r="D911" s="871" t="n"/>
      <c r="E911" s="871" t="n"/>
      <c r="F911" s="871" t="n"/>
      <c r="G911" s="871" t="n"/>
      <c r="H911" s="871" t="n"/>
      <c r="I911" s="871" t="n"/>
      <c r="J911" s="871" t="n"/>
      <c r="K911" s="871" t="n"/>
      <c r="L911" s="871" t="n"/>
      <c r="M911" s="871" t="n"/>
      <c r="N911" s="871" t="n"/>
      <c r="O911" s="871" t="n"/>
      <c r="P911" s="871" t="n"/>
      <c r="Q911" s="871" t="n"/>
      <c r="R911" s="871" t="n"/>
      <c r="S911" s="871" t="n"/>
      <c r="T911" s="871" t="n"/>
      <c r="U911" s="871" t="n"/>
      <c r="V911" s="871" t="n"/>
      <c r="W911" s="871" t="n"/>
      <c r="X911" s="871" t="n"/>
      <c r="Y911" s="871" t="n"/>
      <c r="Z911" s="871" t="n"/>
      <c r="AA911" s="871" t="n"/>
    </row>
    <row r="912">
      <c r="A912" s="871" t="n"/>
      <c r="B912" s="871" t="n"/>
      <c r="C912" s="871" t="n"/>
      <c r="D912" s="871" t="n"/>
      <c r="E912" s="871" t="n"/>
      <c r="F912" s="871" t="n"/>
      <c r="G912" s="871" t="n"/>
      <c r="H912" s="871" t="n"/>
      <c r="I912" s="871" t="n"/>
      <c r="J912" s="871" t="n"/>
      <c r="K912" s="871" t="n"/>
      <c r="L912" s="871" t="n"/>
      <c r="M912" s="871" t="n"/>
      <c r="N912" s="871" t="n"/>
      <c r="O912" s="871" t="n"/>
      <c r="P912" s="871" t="n"/>
      <c r="Q912" s="871" t="n"/>
      <c r="R912" s="871" t="n"/>
      <c r="S912" s="871" t="n"/>
      <c r="T912" s="871" t="n"/>
      <c r="U912" s="871" t="n"/>
      <c r="V912" s="871" t="n"/>
      <c r="W912" s="871" t="n"/>
      <c r="X912" s="871" t="n"/>
      <c r="Y912" s="871" t="n"/>
      <c r="Z912" s="871" t="n"/>
      <c r="AA912" s="871" t="n"/>
    </row>
    <row r="913">
      <c r="A913" s="871" t="n"/>
      <c r="B913" s="871" t="n"/>
      <c r="C913" s="871" t="n"/>
      <c r="D913" s="871" t="n"/>
      <c r="E913" s="871" t="n"/>
      <c r="F913" s="871" t="n"/>
      <c r="G913" s="871" t="n"/>
      <c r="H913" s="871" t="n"/>
      <c r="I913" s="871" t="n"/>
      <c r="J913" s="871" t="n"/>
      <c r="K913" s="871" t="n"/>
      <c r="L913" s="871" t="n"/>
      <c r="M913" s="871" t="n"/>
      <c r="N913" s="871" t="n"/>
      <c r="O913" s="871" t="n"/>
      <c r="P913" s="871" t="n"/>
      <c r="Q913" s="871" t="n"/>
      <c r="R913" s="871" t="n"/>
      <c r="S913" s="871" t="n"/>
      <c r="T913" s="871" t="n"/>
      <c r="U913" s="871" t="n"/>
      <c r="V913" s="871" t="n"/>
      <c r="W913" s="871" t="n"/>
      <c r="X913" s="871" t="n"/>
      <c r="Y913" s="871" t="n"/>
      <c r="Z913" s="871" t="n"/>
      <c r="AA913" s="871" t="n"/>
    </row>
    <row r="914">
      <c r="A914" s="871" t="n"/>
      <c r="B914" s="871" t="n"/>
      <c r="C914" s="871" t="n"/>
      <c r="D914" s="871" t="n"/>
      <c r="E914" s="871" t="n"/>
      <c r="F914" s="871" t="n"/>
      <c r="G914" s="871" t="n"/>
      <c r="H914" s="871" t="n"/>
      <c r="I914" s="871" t="n"/>
      <c r="J914" s="871" t="n"/>
      <c r="K914" s="871" t="n"/>
      <c r="L914" s="871" t="n"/>
      <c r="M914" s="871" t="n"/>
      <c r="N914" s="871" t="n"/>
      <c r="O914" s="871" t="n"/>
      <c r="P914" s="871" t="n"/>
      <c r="Q914" s="871" t="n"/>
      <c r="R914" s="871" t="n"/>
      <c r="S914" s="871" t="n"/>
      <c r="T914" s="871" t="n"/>
      <c r="U914" s="871" t="n"/>
      <c r="V914" s="871" t="n"/>
      <c r="W914" s="871" t="n"/>
      <c r="X914" s="871" t="n"/>
      <c r="Y914" s="871" t="n"/>
      <c r="Z914" s="871" t="n"/>
      <c r="AA914" s="871" t="n"/>
    </row>
    <row r="915">
      <c r="A915" s="871" t="n"/>
      <c r="B915" s="871" t="n"/>
      <c r="C915" s="871" t="n"/>
      <c r="D915" s="871" t="n"/>
      <c r="E915" s="871" t="n"/>
      <c r="F915" s="871" t="n"/>
      <c r="G915" s="871" t="n"/>
      <c r="H915" s="871" t="n"/>
      <c r="I915" s="871" t="n"/>
      <c r="J915" s="871" t="n"/>
      <c r="K915" s="871" t="n"/>
      <c r="L915" s="871" t="n"/>
      <c r="M915" s="871" t="n"/>
      <c r="N915" s="871" t="n"/>
      <c r="O915" s="871" t="n"/>
      <c r="P915" s="871" t="n"/>
      <c r="Q915" s="871" t="n"/>
      <c r="R915" s="871" t="n"/>
      <c r="S915" s="871" t="n"/>
      <c r="T915" s="871" t="n"/>
      <c r="U915" s="871" t="n"/>
      <c r="V915" s="871" t="n"/>
      <c r="W915" s="871" t="n"/>
      <c r="X915" s="871" t="n"/>
      <c r="Y915" s="871" t="n"/>
      <c r="Z915" s="871" t="n"/>
      <c r="AA915" s="871" t="n"/>
    </row>
    <row r="916">
      <c r="A916" s="871" t="n"/>
      <c r="B916" s="871" t="n"/>
      <c r="C916" s="871" t="n"/>
      <c r="D916" s="871" t="n"/>
      <c r="E916" s="871" t="n"/>
      <c r="F916" s="871" t="n"/>
      <c r="G916" s="871" t="n"/>
      <c r="H916" s="871" t="n"/>
      <c r="I916" s="871" t="n"/>
      <c r="J916" s="871" t="n"/>
      <c r="K916" s="871" t="n"/>
      <c r="L916" s="871" t="n"/>
      <c r="M916" s="871" t="n"/>
      <c r="N916" s="871" t="n"/>
      <c r="O916" s="871" t="n"/>
      <c r="P916" s="871" t="n"/>
      <c r="Q916" s="871" t="n"/>
      <c r="R916" s="871" t="n"/>
      <c r="S916" s="871" t="n"/>
      <c r="T916" s="871" t="n"/>
      <c r="U916" s="871" t="n"/>
      <c r="V916" s="871" t="n"/>
      <c r="W916" s="871" t="n"/>
      <c r="X916" s="871" t="n"/>
      <c r="Y916" s="871" t="n"/>
      <c r="Z916" s="871" t="n"/>
      <c r="AA916" s="871" t="n"/>
    </row>
    <row r="917">
      <c r="A917" s="871" t="n"/>
      <c r="B917" s="871" t="n"/>
      <c r="C917" s="871" t="n"/>
      <c r="D917" s="871" t="n"/>
      <c r="E917" s="871" t="n"/>
      <c r="F917" s="871" t="n"/>
      <c r="G917" s="871" t="n"/>
      <c r="H917" s="871" t="n"/>
      <c r="I917" s="871" t="n"/>
      <c r="J917" s="871" t="n"/>
      <c r="K917" s="871" t="n"/>
      <c r="L917" s="871" t="n"/>
      <c r="M917" s="871" t="n"/>
      <c r="N917" s="871" t="n"/>
      <c r="O917" s="871" t="n"/>
      <c r="P917" s="871" t="n"/>
      <c r="Q917" s="871" t="n"/>
      <c r="R917" s="871" t="n"/>
      <c r="S917" s="871" t="n"/>
      <c r="T917" s="871" t="n"/>
      <c r="U917" s="871" t="n"/>
      <c r="V917" s="871" t="n"/>
      <c r="W917" s="871" t="n"/>
      <c r="X917" s="871" t="n"/>
      <c r="Y917" s="871" t="n"/>
      <c r="Z917" s="871" t="n"/>
      <c r="AA917" s="871" t="n"/>
    </row>
    <row r="918">
      <c r="A918" s="871" t="n"/>
      <c r="B918" s="871" t="n"/>
      <c r="C918" s="871" t="n"/>
      <c r="D918" s="871" t="n"/>
      <c r="E918" s="871" t="n"/>
      <c r="F918" s="871" t="n"/>
      <c r="G918" s="871" t="n"/>
      <c r="H918" s="871" t="n"/>
      <c r="I918" s="871" t="n"/>
      <c r="J918" s="871" t="n"/>
      <c r="K918" s="871" t="n"/>
      <c r="L918" s="871" t="n"/>
      <c r="M918" s="871" t="n"/>
      <c r="N918" s="871" t="n"/>
      <c r="O918" s="871" t="n"/>
      <c r="P918" s="871" t="n"/>
      <c r="Q918" s="871" t="n"/>
      <c r="R918" s="871" t="n"/>
      <c r="S918" s="871" t="n"/>
      <c r="T918" s="871" t="n"/>
      <c r="U918" s="871" t="n"/>
      <c r="V918" s="871" t="n"/>
      <c r="W918" s="871" t="n"/>
      <c r="X918" s="871" t="n"/>
      <c r="Y918" s="871" t="n"/>
      <c r="Z918" s="871" t="n"/>
      <c r="AA918" s="871" t="n"/>
    </row>
    <row r="919">
      <c r="A919" s="871" t="n"/>
      <c r="B919" s="871" t="n"/>
      <c r="C919" s="871" t="n"/>
      <c r="D919" s="871" t="n"/>
      <c r="E919" s="871" t="n"/>
      <c r="F919" s="871" t="n"/>
      <c r="G919" s="871" t="n"/>
      <c r="H919" s="871" t="n"/>
      <c r="I919" s="871" t="n"/>
      <c r="J919" s="871" t="n"/>
      <c r="K919" s="871" t="n"/>
      <c r="L919" s="871" t="n"/>
      <c r="M919" s="871" t="n"/>
      <c r="N919" s="871" t="n"/>
      <c r="O919" s="871" t="n"/>
      <c r="P919" s="871" t="n"/>
      <c r="Q919" s="871" t="n"/>
      <c r="R919" s="871" t="n"/>
      <c r="S919" s="871" t="n"/>
      <c r="T919" s="871" t="n"/>
      <c r="U919" s="871" t="n"/>
      <c r="V919" s="871" t="n"/>
      <c r="W919" s="871" t="n"/>
      <c r="X919" s="871" t="n"/>
      <c r="Y919" s="871" t="n"/>
      <c r="Z919" s="871" t="n"/>
      <c r="AA919" s="871" t="n"/>
    </row>
    <row r="920">
      <c r="A920" s="871" t="n"/>
      <c r="B920" s="871" t="n"/>
      <c r="C920" s="871" t="n"/>
      <c r="D920" s="871" t="n"/>
      <c r="E920" s="871" t="n"/>
      <c r="F920" s="871" t="n"/>
      <c r="G920" s="871" t="n"/>
      <c r="H920" s="871" t="n"/>
      <c r="I920" s="871" t="n"/>
      <c r="J920" s="871" t="n"/>
      <c r="K920" s="871" t="n"/>
      <c r="L920" s="871" t="n"/>
      <c r="M920" s="871" t="n"/>
      <c r="N920" s="871" t="n"/>
      <c r="O920" s="871" t="n"/>
      <c r="P920" s="871" t="n"/>
      <c r="Q920" s="871" t="n"/>
      <c r="R920" s="871" t="n"/>
      <c r="S920" s="871" t="n"/>
      <c r="T920" s="871" t="n"/>
      <c r="U920" s="871" t="n"/>
      <c r="V920" s="871" t="n"/>
      <c r="W920" s="871" t="n"/>
      <c r="X920" s="871" t="n"/>
      <c r="Y920" s="871" t="n"/>
      <c r="Z920" s="871" t="n"/>
      <c r="AA920" s="871" t="n"/>
    </row>
    <row r="921">
      <c r="A921" s="871" t="n"/>
      <c r="B921" s="871" t="n"/>
      <c r="C921" s="871" t="n"/>
      <c r="D921" s="871" t="n"/>
      <c r="E921" s="871" t="n"/>
      <c r="F921" s="871" t="n"/>
      <c r="G921" s="871" t="n"/>
      <c r="H921" s="871" t="n"/>
      <c r="I921" s="871" t="n"/>
      <c r="J921" s="871" t="n"/>
      <c r="K921" s="871" t="n"/>
      <c r="L921" s="871" t="n"/>
      <c r="M921" s="871" t="n"/>
      <c r="N921" s="871" t="n"/>
      <c r="O921" s="871" t="n"/>
      <c r="P921" s="871" t="n"/>
      <c r="Q921" s="871" t="n"/>
      <c r="R921" s="871" t="n"/>
      <c r="S921" s="871" t="n"/>
      <c r="T921" s="871" t="n"/>
      <c r="U921" s="871" t="n"/>
      <c r="V921" s="871" t="n"/>
      <c r="W921" s="871" t="n"/>
      <c r="X921" s="871" t="n"/>
      <c r="Y921" s="871" t="n"/>
      <c r="Z921" s="871" t="n"/>
      <c r="AA921" s="871" t="n"/>
    </row>
    <row r="922">
      <c r="A922" s="871" t="n"/>
      <c r="B922" s="871" t="n"/>
      <c r="C922" s="871" t="n"/>
      <c r="D922" s="871" t="n"/>
      <c r="E922" s="871" t="n"/>
      <c r="F922" s="871" t="n"/>
      <c r="G922" s="871" t="n"/>
      <c r="H922" s="871" t="n"/>
      <c r="I922" s="871" t="n"/>
      <c r="J922" s="871" t="n"/>
      <c r="K922" s="871" t="n"/>
      <c r="L922" s="871" t="n"/>
      <c r="M922" s="871" t="n"/>
      <c r="N922" s="871" t="n"/>
      <c r="O922" s="871" t="n"/>
      <c r="P922" s="871" t="n"/>
      <c r="Q922" s="871" t="n"/>
      <c r="R922" s="871" t="n"/>
      <c r="S922" s="871" t="n"/>
      <c r="T922" s="871" t="n"/>
      <c r="U922" s="871" t="n"/>
      <c r="V922" s="871" t="n"/>
      <c r="W922" s="871" t="n"/>
      <c r="X922" s="871" t="n"/>
      <c r="Y922" s="871" t="n"/>
      <c r="Z922" s="871" t="n"/>
      <c r="AA922" s="871" t="n"/>
    </row>
    <row r="923">
      <c r="A923" s="871" t="n"/>
      <c r="B923" s="871" t="n"/>
      <c r="C923" s="871" t="n"/>
      <c r="D923" s="871" t="n"/>
      <c r="E923" s="871" t="n"/>
      <c r="F923" s="871" t="n"/>
      <c r="G923" s="871" t="n"/>
      <c r="H923" s="871" t="n"/>
      <c r="I923" s="871" t="n"/>
      <c r="J923" s="871" t="n"/>
      <c r="K923" s="871" t="n"/>
      <c r="L923" s="871" t="n"/>
      <c r="M923" s="871" t="n"/>
      <c r="N923" s="871" t="n"/>
      <c r="O923" s="871" t="n"/>
      <c r="P923" s="871" t="n"/>
      <c r="Q923" s="871" t="n"/>
      <c r="R923" s="871" t="n"/>
      <c r="S923" s="871" t="n"/>
      <c r="T923" s="871" t="n"/>
      <c r="U923" s="871" t="n"/>
      <c r="V923" s="871" t="n"/>
      <c r="W923" s="871" t="n"/>
      <c r="X923" s="871" t="n"/>
      <c r="Y923" s="871" t="n"/>
      <c r="Z923" s="871" t="n"/>
      <c r="AA923" s="871" t="n"/>
    </row>
    <row r="924">
      <c r="A924" s="871" t="n"/>
      <c r="B924" s="871" t="n"/>
      <c r="C924" s="871" t="n"/>
      <c r="D924" s="871" t="n"/>
      <c r="E924" s="871" t="n"/>
      <c r="F924" s="871" t="n"/>
      <c r="G924" s="871" t="n"/>
      <c r="H924" s="871" t="n"/>
      <c r="I924" s="871" t="n"/>
      <c r="J924" s="871" t="n"/>
      <c r="K924" s="871" t="n"/>
      <c r="L924" s="871" t="n"/>
      <c r="M924" s="871" t="n"/>
      <c r="N924" s="871" t="n"/>
      <c r="O924" s="871" t="n"/>
      <c r="P924" s="871" t="n"/>
      <c r="Q924" s="871" t="n"/>
      <c r="R924" s="871" t="n"/>
      <c r="S924" s="871" t="n"/>
      <c r="T924" s="871" t="n"/>
      <c r="U924" s="871" t="n"/>
      <c r="V924" s="871" t="n"/>
      <c r="W924" s="871" t="n"/>
      <c r="X924" s="871" t="n"/>
      <c r="Y924" s="871" t="n"/>
      <c r="Z924" s="871" t="n"/>
      <c r="AA924" s="871" t="n"/>
    </row>
    <row r="925">
      <c r="A925" s="871" t="n"/>
      <c r="B925" s="871" t="n"/>
      <c r="C925" s="871" t="n"/>
      <c r="D925" s="871" t="n"/>
      <c r="E925" s="871" t="n"/>
      <c r="F925" s="871" t="n"/>
      <c r="G925" s="871" t="n"/>
      <c r="H925" s="871" t="n"/>
      <c r="I925" s="871" t="n"/>
      <c r="J925" s="871" t="n"/>
      <c r="K925" s="871" t="n"/>
      <c r="L925" s="871" t="n"/>
      <c r="M925" s="871" t="n"/>
      <c r="N925" s="871" t="n"/>
      <c r="O925" s="871" t="n"/>
      <c r="P925" s="871" t="n"/>
      <c r="Q925" s="871" t="n"/>
      <c r="R925" s="871" t="n"/>
      <c r="S925" s="871" t="n"/>
      <c r="T925" s="871" t="n"/>
      <c r="U925" s="871" t="n"/>
      <c r="V925" s="871" t="n"/>
      <c r="W925" s="871" t="n"/>
      <c r="X925" s="871" t="n"/>
      <c r="Y925" s="871" t="n"/>
      <c r="Z925" s="871" t="n"/>
      <c r="AA925" s="871" t="n"/>
    </row>
    <row r="926">
      <c r="A926" s="871" t="n"/>
      <c r="B926" s="871" t="n"/>
      <c r="C926" s="871" t="n"/>
      <c r="D926" s="871" t="n"/>
      <c r="E926" s="871" t="n"/>
      <c r="F926" s="871" t="n"/>
      <c r="G926" s="871" t="n"/>
      <c r="H926" s="871" t="n"/>
      <c r="I926" s="871" t="n"/>
      <c r="J926" s="871" t="n"/>
      <c r="K926" s="871" t="n"/>
      <c r="L926" s="871" t="n"/>
      <c r="M926" s="871" t="n"/>
      <c r="N926" s="871" t="n"/>
      <c r="O926" s="871" t="n"/>
      <c r="P926" s="871" t="n"/>
      <c r="Q926" s="871" t="n"/>
      <c r="R926" s="871" t="n"/>
      <c r="S926" s="871" t="n"/>
      <c r="T926" s="871" t="n"/>
      <c r="U926" s="871" t="n"/>
      <c r="V926" s="871" t="n"/>
      <c r="W926" s="871" t="n"/>
      <c r="X926" s="871" t="n"/>
      <c r="Y926" s="871" t="n"/>
      <c r="Z926" s="871" t="n"/>
      <c r="AA926" s="871" t="n"/>
    </row>
    <row r="927">
      <c r="A927" s="871" t="n"/>
      <c r="B927" s="871" t="n"/>
      <c r="C927" s="871" t="n"/>
      <c r="D927" s="871" t="n"/>
      <c r="E927" s="871" t="n"/>
      <c r="F927" s="871" t="n"/>
      <c r="G927" s="871" t="n"/>
      <c r="H927" s="871" t="n"/>
      <c r="I927" s="871" t="n"/>
      <c r="J927" s="871" t="n"/>
      <c r="K927" s="871" t="n"/>
      <c r="L927" s="871" t="n"/>
      <c r="M927" s="871" t="n"/>
      <c r="N927" s="871" t="n"/>
      <c r="O927" s="871" t="n"/>
      <c r="P927" s="871" t="n"/>
      <c r="Q927" s="871" t="n"/>
      <c r="R927" s="871" t="n"/>
      <c r="S927" s="871" t="n"/>
      <c r="T927" s="871" t="n"/>
      <c r="U927" s="871" t="n"/>
      <c r="V927" s="871" t="n"/>
      <c r="W927" s="871" t="n"/>
      <c r="X927" s="871" t="n"/>
      <c r="Y927" s="871" t="n"/>
      <c r="Z927" s="871" t="n"/>
      <c r="AA927" s="871" t="n"/>
    </row>
    <row r="928">
      <c r="A928" s="871" t="n"/>
      <c r="B928" s="871" t="n"/>
      <c r="C928" s="871" t="n"/>
      <c r="D928" s="871" t="n"/>
      <c r="E928" s="871" t="n"/>
      <c r="F928" s="871" t="n"/>
      <c r="G928" s="871" t="n"/>
      <c r="H928" s="871" t="n"/>
      <c r="I928" s="871" t="n"/>
      <c r="J928" s="871" t="n"/>
      <c r="K928" s="871" t="n"/>
      <c r="L928" s="871" t="n"/>
      <c r="M928" s="871" t="n"/>
      <c r="N928" s="871" t="n"/>
      <c r="O928" s="871" t="n"/>
      <c r="P928" s="871" t="n"/>
      <c r="Q928" s="871" t="n"/>
      <c r="R928" s="871" t="n"/>
      <c r="S928" s="871" t="n"/>
      <c r="T928" s="871" t="n"/>
      <c r="U928" s="871" t="n"/>
      <c r="V928" s="871" t="n"/>
      <c r="W928" s="871" t="n"/>
      <c r="X928" s="871" t="n"/>
      <c r="Y928" s="871" t="n"/>
      <c r="Z928" s="871" t="n"/>
      <c r="AA928" s="871" t="n"/>
    </row>
    <row r="929">
      <c r="A929" s="871" t="n"/>
      <c r="B929" s="871" t="n"/>
      <c r="C929" s="871" t="n"/>
      <c r="D929" s="871" t="n"/>
      <c r="E929" s="871" t="n"/>
      <c r="F929" s="871" t="n"/>
      <c r="G929" s="871" t="n"/>
      <c r="H929" s="871" t="n"/>
      <c r="I929" s="871" t="n"/>
      <c r="J929" s="871" t="n"/>
      <c r="K929" s="871" t="n"/>
      <c r="L929" s="871" t="n"/>
      <c r="M929" s="871" t="n"/>
      <c r="N929" s="871" t="n"/>
      <c r="O929" s="871" t="n"/>
      <c r="P929" s="871" t="n"/>
      <c r="Q929" s="871" t="n"/>
      <c r="R929" s="871" t="n"/>
      <c r="S929" s="871" t="n"/>
      <c r="T929" s="871" t="n"/>
      <c r="U929" s="871" t="n"/>
      <c r="V929" s="871" t="n"/>
      <c r="W929" s="871" t="n"/>
      <c r="X929" s="871" t="n"/>
      <c r="Y929" s="871" t="n"/>
      <c r="Z929" s="871" t="n"/>
      <c r="AA929" s="871" t="n"/>
    </row>
    <row r="930">
      <c r="A930" s="871" t="n"/>
      <c r="B930" s="871" t="n"/>
      <c r="C930" s="871" t="n"/>
      <c r="D930" s="871" t="n"/>
      <c r="E930" s="871" t="n"/>
      <c r="F930" s="871" t="n"/>
      <c r="G930" s="871" t="n"/>
      <c r="H930" s="871" t="n"/>
      <c r="I930" s="871" t="n"/>
      <c r="J930" s="871" t="n"/>
      <c r="K930" s="871" t="n"/>
      <c r="L930" s="871" t="n"/>
      <c r="M930" s="871" t="n"/>
      <c r="N930" s="871" t="n"/>
      <c r="O930" s="871" t="n"/>
      <c r="P930" s="871" t="n"/>
      <c r="Q930" s="871" t="n"/>
      <c r="R930" s="871" t="n"/>
      <c r="S930" s="871" t="n"/>
      <c r="T930" s="871" t="n"/>
      <c r="U930" s="871" t="n"/>
      <c r="V930" s="871" t="n"/>
      <c r="W930" s="871" t="n"/>
      <c r="X930" s="871" t="n"/>
      <c r="Y930" s="871" t="n"/>
      <c r="Z930" s="871" t="n"/>
      <c r="AA930" s="871" t="n"/>
    </row>
    <row r="931">
      <c r="A931" s="871" t="n"/>
      <c r="B931" s="871" t="n"/>
      <c r="C931" s="871" t="n"/>
      <c r="D931" s="871" t="n"/>
      <c r="E931" s="871" t="n"/>
      <c r="F931" s="871" t="n"/>
      <c r="G931" s="871" t="n"/>
      <c r="H931" s="871" t="n"/>
      <c r="I931" s="871" t="n"/>
      <c r="J931" s="871" t="n"/>
      <c r="K931" s="871" t="n"/>
      <c r="L931" s="871" t="n"/>
      <c r="M931" s="871" t="n"/>
      <c r="N931" s="871" t="n"/>
      <c r="O931" s="871" t="n"/>
      <c r="P931" s="871" t="n"/>
      <c r="Q931" s="871" t="n"/>
      <c r="R931" s="871" t="n"/>
      <c r="S931" s="871" t="n"/>
      <c r="T931" s="871" t="n"/>
      <c r="U931" s="871" t="n"/>
      <c r="V931" s="871" t="n"/>
      <c r="W931" s="871" t="n"/>
      <c r="X931" s="871" t="n"/>
      <c r="Y931" s="871" t="n"/>
      <c r="Z931" s="871" t="n"/>
      <c r="AA931" s="871" t="n"/>
    </row>
    <row r="932">
      <c r="A932" s="871" t="n"/>
      <c r="B932" s="871" t="n"/>
      <c r="C932" s="871" t="n"/>
      <c r="D932" s="871" t="n"/>
      <c r="E932" s="871" t="n"/>
      <c r="F932" s="871" t="n"/>
      <c r="G932" s="871" t="n"/>
      <c r="H932" s="871" t="n"/>
      <c r="I932" s="871" t="n"/>
      <c r="J932" s="871" t="n"/>
      <c r="K932" s="871" t="n"/>
      <c r="L932" s="871" t="n"/>
      <c r="M932" s="871" t="n"/>
      <c r="N932" s="871" t="n"/>
      <c r="O932" s="871" t="n"/>
      <c r="P932" s="871" t="n"/>
      <c r="Q932" s="871" t="n"/>
      <c r="R932" s="871" t="n"/>
      <c r="S932" s="871" t="n"/>
      <c r="T932" s="871" t="n"/>
      <c r="U932" s="871" t="n"/>
      <c r="V932" s="871" t="n"/>
      <c r="W932" s="871" t="n"/>
      <c r="X932" s="871" t="n"/>
      <c r="Y932" s="871" t="n"/>
      <c r="Z932" s="871" t="n"/>
      <c r="AA932" s="871" t="n"/>
    </row>
    <row r="933">
      <c r="A933" s="871" t="n"/>
      <c r="B933" s="871" t="n"/>
      <c r="C933" s="871" t="n"/>
      <c r="D933" s="871" t="n"/>
      <c r="E933" s="871" t="n"/>
      <c r="F933" s="871" t="n"/>
      <c r="G933" s="871" t="n"/>
      <c r="H933" s="871" t="n"/>
      <c r="I933" s="871" t="n"/>
      <c r="J933" s="871" t="n"/>
      <c r="K933" s="871" t="n"/>
      <c r="L933" s="871" t="n"/>
      <c r="M933" s="871" t="n"/>
      <c r="N933" s="871" t="n"/>
      <c r="O933" s="871" t="n"/>
      <c r="P933" s="871" t="n"/>
      <c r="Q933" s="871" t="n"/>
      <c r="R933" s="871" t="n"/>
      <c r="S933" s="871" t="n"/>
      <c r="T933" s="871" t="n"/>
      <c r="U933" s="871" t="n"/>
      <c r="V933" s="871" t="n"/>
      <c r="W933" s="871" t="n"/>
      <c r="X933" s="871" t="n"/>
      <c r="Y933" s="871" t="n"/>
      <c r="Z933" s="871" t="n"/>
      <c r="AA933" s="871" t="n"/>
    </row>
    <row r="934">
      <c r="A934" s="871" t="n"/>
      <c r="B934" s="871" t="n"/>
      <c r="C934" s="871" t="n"/>
      <c r="D934" s="871" t="n"/>
      <c r="E934" s="871" t="n"/>
      <c r="F934" s="871" t="n"/>
      <c r="G934" s="871" t="n"/>
      <c r="H934" s="871" t="n"/>
      <c r="I934" s="871" t="n"/>
      <c r="J934" s="871" t="n"/>
      <c r="K934" s="871" t="n"/>
      <c r="L934" s="871" t="n"/>
      <c r="M934" s="871" t="n"/>
      <c r="N934" s="871" t="n"/>
      <c r="O934" s="871" t="n"/>
      <c r="P934" s="871" t="n"/>
      <c r="Q934" s="871" t="n"/>
      <c r="R934" s="871" t="n"/>
      <c r="S934" s="871" t="n"/>
      <c r="T934" s="871" t="n"/>
      <c r="U934" s="871" t="n"/>
      <c r="V934" s="871" t="n"/>
      <c r="W934" s="871" t="n"/>
      <c r="X934" s="871" t="n"/>
      <c r="Y934" s="871" t="n"/>
      <c r="Z934" s="871" t="n"/>
      <c r="AA934" s="871" t="n"/>
    </row>
    <row r="935">
      <c r="A935" s="871" t="n"/>
      <c r="B935" s="871" t="n"/>
      <c r="C935" s="871" t="n"/>
      <c r="D935" s="871" t="n"/>
      <c r="E935" s="871" t="n"/>
      <c r="F935" s="871" t="n"/>
      <c r="G935" s="871" t="n"/>
      <c r="H935" s="871" t="n"/>
      <c r="I935" s="871" t="n"/>
      <c r="J935" s="871" t="n"/>
      <c r="K935" s="871" t="n"/>
      <c r="L935" s="871" t="n"/>
      <c r="M935" s="871" t="n"/>
      <c r="N935" s="871" t="n"/>
      <c r="O935" s="871" t="n"/>
      <c r="P935" s="871" t="n"/>
      <c r="Q935" s="871" t="n"/>
      <c r="R935" s="871" t="n"/>
      <c r="S935" s="871" t="n"/>
      <c r="T935" s="871" t="n"/>
      <c r="U935" s="871" t="n"/>
      <c r="V935" s="871" t="n"/>
      <c r="W935" s="871" t="n"/>
      <c r="X935" s="871" t="n"/>
      <c r="Y935" s="871" t="n"/>
      <c r="Z935" s="871" t="n"/>
      <c r="AA935" s="871" t="n"/>
    </row>
    <row r="936">
      <c r="A936" s="871" t="n"/>
      <c r="B936" s="871" t="n"/>
      <c r="C936" s="871" t="n"/>
      <c r="D936" s="871" t="n"/>
      <c r="E936" s="871" t="n"/>
      <c r="F936" s="871" t="n"/>
      <c r="G936" s="871" t="n"/>
      <c r="H936" s="871" t="n"/>
      <c r="I936" s="871" t="n"/>
      <c r="J936" s="871" t="n"/>
      <c r="K936" s="871" t="n"/>
      <c r="L936" s="871" t="n"/>
      <c r="M936" s="871" t="n"/>
      <c r="N936" s="871" t="n"/>
      <c r="O936" s="871" t="n"/>
      <c r="P936" s="871" t="n"/>
      <c r="Q936" s="871" t="n"/>
      <c r="R936" s="871" t="n"/>
      <c r="S936" s="871" t="n"/>
      <c r="T936" s="871" t="n"/>
      <c r="U936" s="871" t="n"/>
      <c r="V936" s="871" t="n"/>
      <c r="W936" s="871" t="n"/>
      <c r="X936" s="871" t="n"/>
      <c r="Y936" s="871" t="n"/>
      <c r="Z936" s="871" t="n"/>
      <c r="AA936" s="871" t="n"/>
    </row>
    <row r="937">
      <c r="A937" s="871" t="n"/>
      <c r="B937" s="871" t="n"/>
      <c r="C937" s="871" t="n"/>
      <c r="D937" s="871" t="n"/>
      <c r="E937" s="871" t="n"/>
      <c r="F937" s="871" t="n"/>
      <c r="G937" s="871" t="n"/>
      <c r="H937" s="871" t="n"/>
      <c r="I937" s="871" t="n"/>
      <c r="J937" s="871" t="n"/>
      <c r="K937" s="871" t="n"/>
      <c r="L937" s="871" t="n"/>
      <c r="M937" s="871" t="n"/>
      <c r="N937" s="871" t="n"/>
      <c r="O937" s="871" t="n"/>
      <c r="P937" s="871" t="n"/>
      <c r="Q937" s="871" t="n"/>
      <c r="R937" s="871" t="n"/>
      <c r="S937" s="871" t="n"/>
      <c r="T937" s="871" t="n"/>
      <c r="U937" s="871" t="n"/>
      <c r="V937" s="871" t="n"/>
      <c r="W937" s="871" t="n"/>
      <c r="X937" s="871" t="n"/>
      <c r="Y937" s="871" t="n"/>
      <c r="Z937" s="871" t="n"/>
      <c r="AA937" s="871" t="n"/>
    </row>
    <row r="938">
      <c r="A938" s="871" t="n"/>
      <c r="B938" s="871" t="n"/>
      <c r="C938" s="871" t="n"/>
      <c r="D938" s="871" t="n"/>
      <c r="E938" s="871" t="n"/>
      <c r="F938" s="871" t="n"/>
      <c r="G938" s="871" t="n"/>
      <c r="H938" s="871" t="n"/>
      <c r="I938" s="871" t="n"/>
      <c r="J938" s="871" t="n"/>
      <c r="K938" s="871" t="n"/>
      <c r="L938" s="871" t="n"/>
      <c r="M938" s="871" t="n"/>
      <c r="N938" s="871" t="n"/>
      <c r="O938" s="871" t="n"/>
      <c r="P938" s="871" t="n"/>
      <c r="Q938" s="871" t="n"/>
      <c r="R938" s="871" t="n"/>
      <c r="S938" s="871" t="n"/>
      <c r="T938" s="871" t="n"/>
      <c r="U938" s="871" t="n"/>
      <c r="V938" s="871" t="n"/>
      <c r="W938" s="871" t="n"/>
      <c r="X938" s="871" t="n"/>
      <c r="Y938" s="871" t="n"/>
      <c r="Z938" s="871" t="n"/>
      <c r="AA938" s="871" t="n"/>
    </row>
    <row r="939">
      <c r="A939" s="871" t="n"/>
      <c r="B939" s="871" t="n"/>
      <c r="C939" s="871" t="n"/>
      <c r="D939" s="871" t="n"/>
      <c r="E939" s="871" t="n"/>
      <c r="F939" s="871" t="n"/>
      <c r="G939" s="871" t="n"/>
      <c r="H939" s="871" t="n"/>
      <c r="I939" s="871" t="n"/>
      <c r="J939" s="871" t="n"/>
      <c r="K939" s="871" t="n"/>
      <c r="L939" s="871" t="n"/>
      <c r="M939" s="871" t="n"/>
      <c r="N939" s="871" t="n"/>
      <c r="O939" s="871" t="n"/>
      <c r="P939" s="871" t="n"/>
      <c r="Q939" s="871" t="n"/>
      <c r="R939" s="871" t="n"/>
      <c r="S939" s="871" t="n"/>
      <c r="T939" s="871" t="n"/>
      <c r="U939" s="871" t="n"/>
      <c r="V939" s="871" t="n"/>
      <c r="W939" s="871" t="n"/>
      <c r="X939" s="871" t="n"/>
      <c r="Y939" s="871" t="n"/>
      <c r="Z939" s="871" t="n"/>
      <c r="AA939" s="871" t="n"/>
    </row>
    <row r="940">
      <c r="A940" s="871" t="n"/>
      <c r="B940" s="871" t="n"/>
      <c r="C940" s="871" t="n"/>
      <c r="D940" s="871" t="n"/>
      <c r="E940" s="871" t="n"/>
      <c r="F940" s="871" t="n"/>
      <c r="G940" s="871" t="n"/>
      <c r="H940" s="871" t="n"/>
      <c r="I940" s="871" t="n"/>
      <c r="J940" s="871" t="n"/>
      <c r="K940" s="871" t="n"/>
      <c r="L940" s="871" t="n"/>
      <c r="M940" s="871" t="n"/>
      <c r="N940" s="871" t="n"/>
      <c r="O940" s="871" t="n"/>
      <c r="P940" s="871" t="n"/>
      <c r="Q940" s="871" t="n"/>
      <c r="R940" s="871" t="n"/>
      <c r="S940" s="871" t="n"/>
      <c r="T940" s="871" t="n"/>
      <c r="U940" s="871" t="n"/>
      <c r="V940" s="871" t="n"/>
      <c r="W940" s="871" t="n"/>
      <c r="X940" s="871" t="n"/>
      <c r="Y940" s="871" t="n"/>
      <c r="Z940" s="871" t="n"/>
      <c r="AA940" s="871" t="n"/>
    </row>
    <row r="941">
      <c r="A941" s="871" t="n"/>
      <c r="B941" s="871" t="n"/>
      <c r="C941" s="871" t="n"/>
      <c r="D941" s="871" t="n"/>
      <c r="E941" s="871" t="n"/>
      <c r="F941" s="871" t="n"/>
      <c r="G941" s="871" t="n"/>
      <c r="H941" s="871" t="n"/>
      <c r="I941" s="871" t="n"/>
      <c r="J941" s="871" t="n"/>
      <c r="K941" s="871" t="n"/>
      <c r="L941" s="871" t="n"/>
      <c r="M941" s="871" t="n"/>
      <c r="N941" s="871" t="n"/>
      <c r="O941" s="871" t="n"/>
      <c r="P941" s="871" t="n"/>
      <c r="Q941" s="871" t="n"/>
      <c r="R941" s="871" t="n"/>
      <c r="S941" s="871" t="n"/>
      <c r="T941" s="871" t="n"/>
      <c r="U941" s="871" t="n"/>
      <c r="V941" s="871" t="n"/>
      <c r="W941" s="871" t="n"/>
      <c r="X941" s="871" t="n"/>
      <c r="Y941" s="871" t="n"/>
      <c r="Z941" s="871" t="n"/>
      <c r="AA941" s="871" t="n"/>
    </row>
    <row r="942">
      <c r="A942" s="871" t="n"/>
      <c r="B942" s="871" t="n"/>
      <c r="C942" s="871" t="n"/>
      <c r="D942" s="871" t="n"/>
      <c r="E942" s="871" t="n"/>
      <c r="F942" s="871" t="n"/>
      <c r="G942" s="871" t="n"/>
      <c r="H942" s="871" t="n"/>
      <c r="I942" s="871" t="n"/>
      <c r="J942" s="871" t="n"/>
      <c r="K942" s="871" t="n"/>
      <c r="L942" s="871" t="n"/>
      <c r="M942" s="871" t="n"/>
      <c r="N942" s="871" t="n"/>
      <c r="O942" s="871" t="n"/>
      <c r="P942" s="871" t="n"/>
      <c r="Q942" s="871" t="n"/>
      <c r="R942" s="871" t="n"/>
      <c r="S942" s="871" t="n"/>
      <c r="T942" s="871" t="n"/>
      <c r="U942" s="871" t="n"/>
      <c r="V942" s="871" t="n"/>
      <c r="W942" s="871" t="n"/>
      <c r="X942" s="871" t="n"/>
      <c r="Y942" s="871" t="n"/>
      <c r="Z942" s="871" t="n"/>
      <c r="AA942" s="871" t="n"/>
    </row>
    <row r="943">
      <c r="A943" s="871" t="n"/>
      <c r="B943" s="871" t="n"/>
      <c r="C943" s="871" t="n"/>
      <c r="D943" s="871" t="n"/>
      <c r="E943" s="871" t="n"/>
      <c r="F943" s="871" t="n"/>
      <c r="G943" s="871" t="n"/>
      <c r="H943" s="871" t="n"/>
      <c r="I943" s="871" t="n"/>
      <c r="J943" s="871" t="n"/>
      <c r="K943" s="871" t="n"/>
      <c r="L943" s="871" t="n"/>
      <c r="M943" s="871" t="n"/>
      <c r="N943" s="871" t="n"/>
      <c r="O943" s="871" t="n"/>
      <c r="P943" s="871" t="n"/>
      <c r="Q943" s="871" t="n"/>
      <c r="R943" s="871" t="n"/>
      <c r="S943" s="871" t="n"/>
      <c r="T943" s="871" t="n"/>
      <c r="U943" s="871" t="n"/>
      <c r="V943" s="871" t="n"/>
      <c r="W943" s="871" t="n"/>
      <c r="X943" s="871" t="n"/>
      <c r="Y943" s="871" t="n"/>
      <c r="Z943" s="871" t="n"/>
      <c r="AA943" s="871" t="n"/>
    </row>
    <row r="944">
      <c r="A944" s="871" t="n"/>
      <c r="B944" s="871" t="n"/>
      <c r="C944" s="871" t="n"/>
      <c r="D944" s="871" t="n"/>
      <c r="E944" s="871" t="n"/>
      <c r="F944" s="871" t="n"/>
      <c r="G944" s="871" t="n"/>
      <c r="H944" s="871" t="n"/>
      <c r="I944" s="871" t="n"/>
      <c r="J944" s="871" t="n"/>
      <c r="K944" s="871" t="n"/>
      <c r="L944" s="871" t="n"/>
      <c r="M944" s="871" t="n"/>
      <c r="N944" s="871" t="n"/>
      <c r="O944" s="871" t="n"/>
      <c r="P944" s="871" t="n"/>
      <c r="Q944" s="871" t="n"/>
      <c r="R944" s="871" t="n"/>
      <c r="S944" s="871" t="n"/>
      <c r="T944" s="871" t="n"/>
      <c r="U944" s="871" t="n"/>
      <c r="V944" s="871" t="n"/>
      <c r="W944" s="871" t="n"/>
      <c r="X944" s="871" t="n"/>
      <c r="Y944" s="871" t="n"/>
      <c r="Z944" s="871" t="n"/>
      <c r="AA944" s="871" t="n"/>
    </row>
    <row r="945">
      <c r="A945" s="871" t="n"/>
      <c r="B945" s="871" t="n"/>
      <c r="C945" s="871" t="n"/>
      <c r="D945" s="871" t="n"/>
      <c r="E945" s="871" t="n"/>
      <c r="F945" s="871" t="n"/>
      <c r="G945" s="871" t="n"/>
      <c r="H945" s="871" t="n"/>
      <c r="I945" s="871" t="n"/>
      <c r="J945" s="871" t="n"/>
      <c r="K945" s="871" t="n"/>
      <c r="L945" s="871" t="n"/>
      <c r="M945" s="871" t="n"/>
      <c r="N945" s="871" t="n"/>
      <c r="O945" s="871" t="n"/>
      <c r="P945" s="871" t="n"/>
      <c r="Q945" s="871" t="n"/>
      <c r="R945" s="871" t="n"/>
      <c r="S945" s="871" t="n"/>
      <c r="T945" s="871" t="n"/>
      <c r="U945" s="871" t="n"/>
      <c r="V945" s="871" t="n"/>
      <c r="W945" s="871" t="n"/>
      <c r="X945" s="871" t="n"/>
      <c r="Y945" s="871" t="n"/>
      <c r="Z945" s="871" t="n"/>
      <c r="AA945" s="871" t="n"/>
    </row>
    <row r="946">
      <c r="A946" s="871" t="n"/>
      <c r="B946" s="871" t="n"/>
      <c r="C946" s="871" t="n"/>
      <c r="D946" s="871" t="n"/>
      <c r="E946" s="871" t="n"/>
      <c r="F946" s="871" t="n"/>
      <c r="G946" s="871" t="n"/>
      <c r="H946" s="871" t="n"/>
      <c r="I946" s="871" t="n"/>
      <c r="J946" s="871" t="n"/>
      <c r="K946" s="871" t="n"/>
      <c r="L946" s="871" t="n"/>
      <c r="M946" s="871" t="n"/>
      <c r="N946" s="871" t="n"/>
      <c r="O946" s="871" t="n"/>
      <c r="P946" s="871" t="n"/>
      <c r="Q946" s="871" t="n"/>
      <c r="R946" s="871" t="n"/>
      <c r="S946" s="871" t="n"/>
      <c r="T946" s="871" t="n"/>
      <c r="U946" s="871" t="n"/>
      <c r="V946" s="871" t="n"/>
      <c r="W946" s="871" t="n"/>
      <c r="X946" s="871" t="n"/>
      <c r="Y946" s="871" t="n"/>
      <c r="Z946" s="871" t="n"/>
      <c r="AA946" s="871" t="n"/>
    </row>
    <row r="947">
      <c r="A947" s="871" t="n"/>
      <c r="B947" s="871" t="n"/>
      <c r="C947" s="871" t="n"/>
      <c r="D947" s="871" t="n"/>
      <c r="E947" s="871" t="n"/>
      <c r="F947" s="871" t="n"/>
      <c r="G947" s="871" t="n"/>
      <c r="H947" s="871" t="n"/>
      <c r="I947" s="871" t="n"/>
      <c r="J947" s="871" t="n"/>
      <c r="K947" s="871" t="n"/>
      <c r="L947" s="871" t="n"/>
      <c r="M947" s="871" t="n"/>
      <c r="N947" s="871" t="n"/>
      <c r="O947" s="871" t="n"/>
      <c r="P947" s="871" t="n"/>
      <c r="Q947" s="871" t="n"/>
      <c r="R947" s="871" t="n"/>
      <c r="S947" s="871" t="n"/>
      <c r="T947" s="871" t="n"/>
      <c r="U947" s="871" t="n"/>
      <c r="V947" s="871" t="n"/>
      <c r="W947" s="871" t="n"/>
      <c r="X947" s="871" t="n"/>
      <c r="Y947" s="871" t="n"/>
      <c r="Z947" s="871" t="n"/>
      <c r="AA947" s="871" t="n"/>
    </row>
    <row r="948">
      <c r="A948" s="871" t="n"/>
      <c r="B948" s="871" t="n"/>
      <c r="C948" s="871" t="n"/>
      <c r="D948" s="871" t="n"/>
      <c r="E948" s="871" t="n"/>
      <c r="F948" s="871" t="n"/>
      <c r="G948" s="871" t="n"/>
      <c r="H948" s="871" t="n"/>
      <c r="I948" s="871" t="n"/>
      <c r="J948" s="871" t="n"/>
      <c r="K948" s="871" t="n"/>
      <c r="L948" s="871" t="n"/>
      <c r="M948" s="871" t="n"/>
      <c r="N948" s="871" t="n"/>
      <c r="O948" s="871" t="n"/>
      <c r="P948" s="871" t="n"/>
      <c r="Q948" s="871" t="n"/>
      <c r="R948" s="871" t="n"/>
      <c r="S948" s="871" t="n"/>
      <c r="T948" s="871" t="n"/>
      <c r="U948" s="871" t="n"/>
      <c r="V948" s="871" t="n"/>
      <c r="W948" s="871" t="n"/>
      <c r="X948" s="871" t="n"/>
      <c r="Y948" s="871" t="n"/>
      <c r="Z948" s="871" t="n"/>
      <c r="AA948" s="871" t="n"/>
    </row>
    <row r="949">
      <c r="A949" s="871" t="n"/>
      <c r="B949" s="871" t="n"/>
      <c r="C949" s="871" t="n"/>
      <c r="D949" s="871" t="n"/>
      <c r="E949" s="871" t="n"/>
      <c r="F949" s="871" t="n"/>
      <c r="G949" s="871" t="n"/>
      <c r="H949" s="871" t="n"/>
      <c r="I949" s="871" t="n"/>
      <c r="J949" s="871" t="n"/>
      <c r="K949" s="871" t="n"/>
      <c r="L949" s="871" t="n"/>
      <c r="M949" s="871" t="n"/>
      <c r="N949" s="871" t="n"/>
      <c r="O949" s="871" t="n"/>
      <c r="P949" s="871" t="n"/>
      <c r="Q949" s="871" t="n"/>
      <c r="R949" s="871" t="n"/>
      <c r="S949" s="871" t="n"/>
      <c r="T949" s="871" t="n"/>
      <c r="U949" s="871" t="n"/>
      <c r="V949" s="871" t="n"/>
      <c r="W949" s="871" t="n"/>
      <c r="X949" s="871" t="n"/>
      <c r="Y949" s="871" t="n"/>
      <c r="Z949" s="871" t="n"/>
      <c r="AA949" s="871" t="n"/>
    </row>
    <row r="950">
      <c r="A950" s="871" t="n"/>
      <c r="B950" s="871" t="n"/>
      <c r="C950" s="871" t="n"/>
      <c r="D950" s="871" t="n"/>
      <c r="E950" s="871" t="n"/>
      <c r="F950" s="871" t="n"/>
      <c r="G950" s="871" t="n"/>
      <c r="H950" s="871" t="n"/>
      <c r="I950" s="871" t="n"/>
      <c r="J950" s="871" t="n"/>
      <c r="K950" s="871" t="n"/>
      <c r="L950" s="871" t="n"/>
      <c r="M950" s="871" t="n"/>
      <c r="N950" s="871" t="n"/>
      <c r="O950" s="871" t="n"/>
      <c r="P950" s="871" t="n"/>
      <c r="Q950" s="871" t="n"/>
      <c r="R950" s="871" t="n"/>
      <c r="S950" s="871" t="n"/>
      <c r="T950" s="871" t="n"/>
      <c r="U950" s="871" t="n"/>
      <c r="V950" s="871" t="n"/>
      <c r="W950" s="871" t="n"/>
      <c r="X950" s="871" t="n"/>
      <c r="Y950" s="871" t="n"/>
      <c r="Z950" s="871" t="n"/>
      <c r="AA950" s="871" t="n"/>
    </row>
    <row r="951">
      <c r="A951" s="871" t="n"/>
      <c r="B951" s="871" t="n"/>
      <c r="C951" s="871" t="n"/>
      <c r="D951" s="871" t="n"/>
      <c r="E951" s="871" t="n"/>
      <c r="F951" s="871" t="n"/>
      <c r="G951" s="871" t="n"/>
      <c r="H951" s="871" t="n"/>
      <c r="I951" s="871" t="n"/>
      <c r="J951" s="871" t="n"/>
      <c r="K951" s="871" t="n"/>
      <c r="L951" s="871" t="n"/>
      <c r="M951" s="871" t="n"/>
      <c r="N951" s="871" t="n"/>
      <c r="O951" s="871" t="n"/>
      <c r="P951" s="871" t="n"/>
      <c r="Q951" s="871" t="n"/>
      <c r="R951" s="871" t="n"/>
      <c r="S951" s="871" t="n"/>
      <c r="T951" s="871" t="n"/>
      <c r="U951" s="871" t="n"/>
      <c r="V951" s="871" t="n"/>
      <c r="W951" s="871" t="n"/>
      <c r="X951" s="871" t="n"/>
      <c r="Y951" s="871" t="n"/>
      <c r="Z951" s="871" t="n"/>
      <c r="AA951" s="871" t="n"/>
    </row>
    <row r="952">
      <c r="A952" s="871" t="n"/>
      <c r="B952" s="871" t="n"/>
      <c r="C952" s="871" t="n"/>
      <c r="D952" s="871" t="n"/>
      <c r="E952" s="871" t="n"/>
      <c r="F952" s="871" t="n"/>
      <c r="G952" s="871" t="n"/>
      <c r="H952" s="871" t="n"/>
      <c r="I952" s="871" t="n"/>
      <c r="J952" s="871" t="n"/>
      <c r="K952" s="871" t="n"/>
      <c r="L952" s="871" t="n"/>
      <c r="M952" s="871" t="n"/>
      <c r="N952" s="871" t="n"/>
      <c r="O952" s="871" t="n"/>
      <c r="P952" s="871" t="n"/>
      <c r="Q952" s="871" t="n"/>
      <c r="R952" s="871" t="n"/>
      <c r="S952" s="871" t="n"/>
      <c r="T952" s="871" t="n"/>
      <c r="U952" s="871" t="n"/>
      <c r="V952" s="871" t="n"/>
      <c r="W952" s="871" t="n"/>
      <c r="X952" s="871" t="n"/>
      <c r="Y952" s="871" t="n"/>
      <c r="Z952" s="871" t="n"/>
      <c r="AA952" s="871" t="n"/>
    </row>
    <row r="953">
      <c r="A953" s="871" t="n"/>
      <c r="B953" s="871" t="n"/>
      <c r="C953" s="871" t="n"/>
      <c r="D953" s="871" t="n"/>
      <c r="E953" s="871" t="n"/>
      <c r="F953" s="871" t="n"/>
      <c r="G953" s="871" t="n"/>
      <c r="H953" s="871" t="n"/>
      <c r="I953" s="871" t="n"/>
      <c r="J953" s="871" t="n"/>
      <c r="K953" s="871" t="n"/>
      <c r="L953" s="871" t="n"/>
      <c r="M953" s="871" t="n"/>
      <c r="N953" s="871" t="n"/>
      <c r="O953" s="871" t="n"/>
      <c r="P953" s="871" t="n"/>
      <c r="Q953" s="871" t="n"/>
      <c r="R953" s="871" t="n"/>
      <c r="S953" s="871" t="n"/>
      <c r="T953" s="871" t="n"/>
      <c r="U953" s="871" t="n"/>
      <c r="V953" s="871" t="n"/>
      <c r="W953" s="871" t="n"/>
      <c r="X953" s="871" t="n"/>
      <c r="Y953" s="871" t="n"/>
      <c r="Z953" s="871" t="n"/>
      <c r="AA953" s="871" t="n"/>
    </row>
    <row r="954">
      <c r="A954" s="871" t="n"/>
      <c r="B954" s="871" t="n"/>
      <c r="C954" s="871" t="n"/>
      <c r="D954" s="871" t="n"/>
      <c r="E954" s="871" t="n"/>
      <c r="F954" s="871" t="n"/>
      <c r="G954" s="871" t="n"/>
      <c r="H954" s="871" t="n"/>
      <c r="I954" s="871" t="n"/>
      <c r="J954" s="871" t="n"/>
      <c r="K954" s="871" t="n"/>
      <c r="L954" s="871" t="n"/>
      <c r="M954" s="871" t="n"/>
      <c r="N954" s="871" t="n"/>
      <c r="O954" s="871" t="n"/>
      <c r="P954" s="871" t="n"/>
      <c r="Q954" s="871" t="n"/>
      <c r="R954" s="871" t="n"/>
      <c r="S954" s="871" t="n"/>
      <c r="T954" s="871" t="n"/>
      <c r="U954" s="871" t="n"/>
      <c r="V954" s="871" t="n"/>
      <c r="W954" s="871" t="n"/>
      <c r="X954" s="871" t="n"/>
      <c r="Y954" s="871" t="n"/>
      <c r="Z954" s="871" t="n"/>
      <c r="AA954" s="871" t="n"/>
    </row>
    <row r="955">
      <c r="A955" s="871" t="n"/>
      <c r="B955" s="871" t="n"/>
      <c r="C955" s="871" t="n"/>
      <c r="D955" s="871" t="n"/>
      <c r="E955" s="871" t="n"/>
      <c r="F955" s="871" t="n"/>
      <c r="G955" s="871" t="n"/>
      <c r="H955" s="871" t="n"/>
      <c r="I955" s="871" t="n"/>
      <c r="J955" s="871" t="n"/>
      <c r="K955" s="871" t="n"/>
      <c r="L955" s="871" t="n"/>
      <c r="M955" s="871" t="n"/>
      <c r="N955" s="871" t="n"/>
      <c r="O955" s="871" t="n"/>
      <c r="P955" s="871" t="n"/>
      <c r="Q955" s="871" t="n"/>
      <c r="R955" s="871" t="n"/>
      <c r="S955" s="871" t="n"/>
      <c r="T955" s="871" t="n"/>
      <c r="U955" s="871" t="n"/>
      <c r="V955" s="871" t="n"/>
      <c r="W955" s="871" t="n"/>
      <c r="X955" s="871" t="n"/>
      <c r="Y955" s="871" t="n"/>
      <c r="Z955" s="871" t="n"/>
      <c r="AA955" s="871" t="n"/>
    </row>
    <row r="956">
      <c r="A956" s="871" t="n"/>
      <c r="B956" s="871" t="n"/>
      <c r="C956" s="871" t="n"/>
      <c r="D956" s="871" t="n"/>
      <c r="E956" s="871" t="n"/>
      <c r="F956" s="871" t="n"/>
      <c r="G956" s="871" t="n"/>
      <c r="H956" s="871" t="n"/>
      <c r="I956" s="871" t="n"/>
      <c r="J956" s="871" t="n"/>
      <c r="K956" s="871" t="n"/>
      <c r="L956" s="871" t="n"/>
      <c r="M956" s="871" t="n"/>
      <c r="N956" s="871" t="n"/>
      <c r="O956" s="871" t="n"/>
      <c r="P956" s="871" t="n"/>
      <c r="Q956" s="871" t="n"/>
      <c r="R956" s="871" t="n"/>
      <c r="S956" s="871" t="n"/>
      <c r="T956" s="871" t="n"/>
      <c r="U956" s="871" t="n"/>
      <c r="V956" s="871" t="n"/>
      <c r="W956" s="871" t="n"/>
      <c r="X956" s="871" t="n"/>
      <c r="Y956" s="871" t="n"/>
      <c r="Z956" s="871" t="n"/>
      <c r="AA956" s="871" t="n"/>
    </row>
    <row r="957">
      <c r="A957" s="871" t="n"/>
      <c r="B957" s="871" t="n"/>
      <c r="C957" s="871" t="n"/>
      <c r="D957" s="871" t="n"/>
      <c r="E957" s="871" t="n"/>
      <c r="F957" s="871" t="n"/>
      <c r="G957" s="871" t="n"/>
      <c r="H957" s="871" t="n"/>
      <c r="I957" s="871" t="n"/>
      <c r="J957" s="871" t="n"/>
      <c r="K957" s="871" t="n"/>
      <c r="L957" s="871" t="n"/>
      <c r="M957" s="871" t="n"/>
      <c r="N957" s="871" t="n"/>
      <c r="O957" s="871" t="n"/>
      <c r="P957" s="871" t="n"/>
      <c r="Q957" s="871" t="n"/>
      <c r="R957" s="871" t="n"/>
      <c r="S957" s="871" t="n"/>
      <c r="T957" s="871" t="n"/>
      <c r="U957" s="871" t="n"/>
      <c r="V957" s="871" t="n"/>
      <c r="W957" s="871" t="n"/>
      <c r="X957" s="871" t="n"/>
      <c r="Y957" s="871" t="n"/>
      <c r="Z957" s="871" t="n"/>
      <c r="AA957" s="871" t="n"/>
    </row>
    <row r="958">
      <c r="A958" s="871" t="n"/>
      <c r="B958" s="871" t="n"/>
      <c r="C958" s="871" t="n"/>
      <c r="D958" s="871" t="n"/>
      <c r="E958" s="871" t="n"/>
      <c r="F958" s="871" t="n"/>
      <c r="G958" s="871" t="n"/>
      <c r="H958" s="871" t="n"/>
      <c r="I958" s="871" t="n"/>
      <c r="J958" s="871" t="n"/>
      <c r="K958" s="871" t="n"/>
      <c r="L958" s="871" t="n"/>
      <c r="M958" s="871" t="n"/>
      <c r="N958" s="871" t="n"/>
      <c r="O958" s="871" t="n"/>
      <c r="P958" s="871" t="n"/>
      <c r="Q958" s="871" t="n"/>
      <c r="R958" s="871" t="n"/>
      <c r="S958" s="871" t="n"/>
      <c r="T958" s="871" t="n"/>
      <c r="U958" s="871" t="n"/>
      <c r="V958" s="871" t="n"/>
      <c r="W958" s="871" t="n"/>
      <c r="X958" s="871" t="n"/>
      <c r="Y958" s="871" t="n"/>
      <c r="Z958" s="871" t="n"/>
      <c r="AA958" s="871" t="n"/>
    </row>
    <row r="959">
      <c r="A959" s="871" t="n"/>
      <c r="B959" s="871" t="n"/>
      <c r="C959" s="871" t="n"/>
      <c r="D959" s="871" t="n"/>
      <c r="E959" s="871" t="n"/>
      <c r="F959" s="871" t="n"/>
      <c r="G959" s="871" t="n"/>
      <c r="H959" s="871" t="n"/>
      <c r="I959" s="871" t="n"/>
      <c r="J959" s="871" t="n"/>
      <c r="K959" s="871" t="n"/>
      <c r="L959" s="871" t="n"/>
      <c r="M959" s="871" t="n"/>
      <c r="N959" s="871" t="n"/>
      <c r="O959" s="871" t="n"/>
      <c r="P959" s="871" t="n"/>
      <c r="Q959" s="871" t="n"/>
      <c r="R959" s="871" t="n"/>
      <c r="S959" s="871" t="n"/>
      <c r="T959" s="871" t="n"/>
      <c r="U959" s="871" t="n"/>
      <c r="V959" s="871" t="n"/>
      <c r="W959" s="871" t="n"/>
      <c r="X959" s="871" t="n"/>
      <c r="Y959" s="871" t="n"/>
      <c r="Z959" s="871" t="n"/>
      <c r="AA959" s="871" t="n"/>
    </row>
    <row r="960">
      <c r="A960" s="871" t="n"/>
      <c r="B960" s="871" t="n"/>
      <c r="C960" s="871" t="n"/>
      <c r="D960" s="871" t="n"/>
      <c r="E960" s="871" t="n"/>
      <c r="F960" s="871" t="n"/>
      <c r="G960" s="871" t="n"/>
      <c r="H960" s="871" t="n"/>
      <c r="I960" s="871" t="n"/>
      <c r="J960" s="871" t="n"/>
      <c r="K960" s="871" t="n"/>
      <c r="L960" s="871" t="n"/>
      <c r="M960" s="871" t="n"/>
      <c r="N960" s="871" t="n"/>
      <c r="O960" s="871" t="n"/>
      <c r="P960" s="871" t="n"/>
      <c r="Q960" s="871" t="n"/>
      <c r="R960" s="871" t="n"/>
      <c r="S960" s="871" t="n"/>
      <c r="T960" s="871" t="n"/>
      <c r="U960" s="871" t="n"/>
      <c r="V960" s="871" t="n"/>
      <c r="W960" s="871" t="n"/>
      <c r="X960" s="871" t="n"/>
      <c r="Y960" s="871" t="n"/>
      <c r="Z960" s="871" t="n"/>
      <c r="AA960" s="871" t="n"/>
    </row>
    <row r="961">
      <c r="A961" s="871" t="n"/>
      <c r="B961" s="871" t="n"/>
      <c r="C961" s="871" t="n"/>
      <c r="D961" s="871" t="n"/>
      <c r="E961" s="871" t="n"/>
      <c r="F961" s="871" t="n"/>
      <c r="G961" s="871" t="n"/>
      <c r="H961" s="871" t="n"/>
      <c r="I961" s="871" t="n"/>
      <c r="J961" s="871" t="n"/>
      <c r="K961" s="871" t="n"/>
      <c r="L961" s="871" t="n"/>
      <c r="M961" s="871" t="n"/>
      <c r="N961" s="871" t="n"/>
      <c r="O961" s="871" t="n"/>
      <c r="P961" s="871" t="n"/>
      <c r="Q961" s="871" t="n"/>
      <c r="R961" s="871" t="n"/>
      <c r="S961" s="871" t="n"/>
      <c r="T961" s="871" t="n"/>
      <c r="U961" s="871" t="n"/>
      <c r="V961" s="871" t="n"/>
      <c r="W961" s="871" t="n"/>
      <c r="X961" s="871" t="n"/>
      <c r="Y961" s="871" t="n"/>
      <c r="Z961" s="871" t="n"/>
      <c r="AA961" s="871" t="n"/>
    </row>
  </sheetData>
  <mergeCells count="3">
    <mergeCell ref="C52:F52"/>
    <mergeCell ref="B38:H38"/>
    <mergeCell ref="B28:C28"/>
  </mergeCells>
  <printOptions horizontalCentered="1" gridLines="1"/>
  <pageMargins left="0.7" right="0.7" top="0.75" bottom="0.75" header="0" footer="0"/>
  <pageSetup orientation="landscape" pageOrder="overThenDown" cellComments="atEnd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00FF00"/>
    <outlinePr summaryBelow="0" summaryRight="0"/>
    <pageSetUpPr/>
  </sheetPr>
  <dimension ref="A1:AA90"/>
  <sheetViews>
    <sheetView showGridLines="0" workbookViewId="0">
      <selection activeCell="A1" sqref="A1"/>
    </sheetView>
  </sheetViews>
  <sheetFormatPr baseColWidth="8" defaultColWidth="12.63" defaultRowHeight="15.75" customHeight="1"/>
  <cols>
    <col width="2.5" customWidth="1" style="1068" min="1" max="1"/>
    <col width="28.38" customWidth="1" style="1068" min="2" max="2"/>
    <col width="16.75" customWidth="1" style="1068" min="3" max="3"/>
    <col width="22.38" customWidth="1" style="1068" min="4" max="4"/>
    <col width="21.63" customWidth="1" style="1068" min="5" max="5"/>
    <col width="13.63" customWidth="1" style="1068" min="6" max="6"/>
    <col width="15.75" customWidth="1" style="1068" min="7" max="7"/>
  </cols>
  <sheetData>
    <row r="1">
      <c r="A1" s="871" t="n"/>
      <c r="B1" s="963" t="n"/>
      <c r="C1" s="871" t="n"/>
      <c r="D1" s="871" t="n"/>
      <c r="E1" s="871" t="n"/>
      <c r="F1" s="871" t="n"/>
      <c r="G1" s="871" t="n"/>
      <c r="H1" s="871" t="n"/>
      <c r="I1" s="871" t="n"/>
      <c r="J1" s="871" t="n"/>
      <c r="K1" s="871" t="n"/>
      <c r="L1" s="871" t="n"/>
      <c r="M1" s="871" t="n"/>
      <c r="N1" s="871" t="n"/>
      <c r="O1" s="871" t="n"/>
      <c r="P1" s="871" t="n"/>
      <c r="Q1" s="871" t="n"/>
      <c r="R1" s="871" t="n"/>
      <c r="S1" s="871" t="n"/>
      <c r="T1" s="871" t="n"/>
      <c r="U1" s="871" t="n"/>
      <c r="V1" s="871" t="n"/>
      <c r="W1" s="871" t="n"/>
      <c r="X1" s="871" t="n"/>
      <c r="Y1" s="871" t="n"/>
      <c r="Z1" s="871" t="n"/>
      <c r="AA1" s="871" t="n"/>
    </row>
    <row r="2">
      <c r="A2" s="871" t="n"/>
      <c r="B2" s="156" t="inlineStr">
        <is>
          <t>YEAR 2 FUNDING (in Cr)</t>
        </is>
      </c>
      <c r="C2" s="113" t="n">
        <v>60</v>
      </c>
      <c r="D2" s="871" t="n"/>
      <c r="E2" s="871" t="n"/>
      <c r="F2" s="871" t="n"/>
      <c r="G2" s="871" t="n"/>
      <c r="H2" s="871" t="n"/>
      <c r="I2" s="871" t="n"/>
      <c r="J2" s="871" t="n"/>
      <c r="K2" s="871" t="n"/>
      <c r="L2" s="871" t="n"/>
      <c r="M2" s="871" t="n"/>
      <c r="N2" s="871" t="n"/>
      <c r="O2" s="871" t="n"/>
      <c r="P2" s="871" t="n"/>
      <c r="Q2" s="871" t="n"/>
      <c r="R2" s="871" t="n"/>
      <c r="S2" s="871" t="n"/>
      <c r="T2" s="871" t="n"/>
      <c r="U2" s="871" t="n"/>
      <c r="V2" s="871" t="n"/>
      <c r="W2" s="871" t="n"/>
      <c r="X2" s="871" t="n"/>
      <c r="Y2" s="871" t="n"/>
      <c r="Z2" s="871" t="n"/>
      <c r="AA2" s="871" t="n"/>
    </row>
    <row r="3">
      <c r="A3" s="871" t="n"/>
      <c r="B3" s="963" t="n"/>
      <c r="C3" s="871" t="n"/>
      <c r="D3" s="871" t="n"/>
      <c r="E3" s="871" t="n"/>
      <c r="F3" s="871" t="n"/>
      <c r="G3" s="871" t="n"/>
      <c r="H3" s="871" t="n"/>
      <c r="I3" s="871" t="n"/>
      <c r="J3" s="871" t="n"/>
      <c r="K3" s="871" t="n"/>
      <c r="L3" s="871" t="n"/>
      <c r="M3" s="871" t="n"/>
      <c r="N3" s="871" t="n"/>
      <c r="O3" s="871" t="n"/>
      <c r="P3" s="871" t="n"/>
      <c r="Q3" s="871" t="n"/>
      <c r="R3" s="871" t="n"/>
      <c r="S3" s="871" t="n"/>
      <c r="T3" s="871" t="n"/>
      <c r="U3" s="871" t="n"/>
      <c r="V3" s="871" t="n"/>
      <c r="W3" s="871" t="n"/>
      <c r="X3" s="871" t="n"/>
      <c r="Y3" s="871" t="n"/>
      <c r="Z3" s="871" t="n"/>
      <c r="AA3" s="871" t="n"/>
    </row>
    <row r="4">
      <c r="A4" s="871" t="n"/>
      <c r="B4" s="72" t="n"/>
      <c r="C4" s="73" t="inlineStr">
        <is>
          <t>Pregnancy Powder (Garbhika)</t>
        </is>
      </c>
      <c r="D4" s="74" t="inlineStr">
        <is>
          <t>Lactation Powder (Matrusneha)</t>
        </is>
      </c>
      <c r="E4" s="74" t="inlineStr">
        <is>
          <t>Infant Formula Milk Powder (Poshit)</t>
        </is>
      </c>
      <c r="F4" s="75" t="inlineStr">
        <is>
          <t>Child Nutrition Powder</t>
        </is>
      </c>
      <c r="G4" s="871" t="n"/>
      <c r="H4" s="871" t="n"/>
      <c r="I4" s="871" t="n"/>
      <c r="J4" s="871" t="n"/>
      <c r="K4" s="871" t="n"/>
      <c r="L4" s="871" t="n"/>
      <c r="M4" s="871" t="n"/>
      <c r="N4" s="871" t="n"/>
      <c r="O4" s="871" t="n"/>
      <c r="P4" s="871" t="n"/>
      <c r="Q4" s="871" t="n"/>
      <c r="R4" s="871" t="n"/>
      <c r="S4" s="871" t="n"/>
      <c r="T4" s="871" t="n"/>
      <c r="U4" s="871" t="n"/>
      <c r="V4" s="871" t="n"/>
      <c r="W4" s="871" t="n"/>
      <c r="X4" s="871" t="n"/>
      <c r="Y4" s="871" t="n"/>
      <c r="Z4" s="871" t="n"/>
      <c r="AA4" s="871" t="n"/>
    </row>
    <row r="5">
      <c r="A5" s="871" t="n"/>
      <c r="B5" s="76" t="inlineStr">
        <is>
          <t>Cost/Box</t>
        </is>
      </c>
      <c r="C5" s="628">
        <f>'PP BOM'!H32</f>
        <v/>
      </c>
      <c r="D5" s="628">
        <f>'LP BOM'!H35</f>
        <v/>
      </c>
      <c r="E5" s="628">
        <f>'IFM BOM'!H39</f>
        <v/>
      </c>
      <c r="F5" s="628">
        <f>'CNP BOM'!H31</f>
        <v/>
      </c>
      <c r="G5" s="871" t="n"/>
      <c r="H5" s="871" t="n"/>
      <c r="I5" s="871" t="n"/>
      <c r="J5" s="871" t="n"/>
      <c r="K5" s="871" t="n"/>
      <c r="L5" s="871" t="n"/>
      <c r="M5" s="871" t="n"/>
      <c r="N5" s="871" t="n"/>
      <c r="O5" s="871" t="n"/>
      <c r="P5" s="871" t="n"/>
      <c r="Q5" s="871" t="n"/>
      <c r="R5" s="871" t="n"/>
      <c r="S5" s="871" t="n"/>
      <c r="T5" s="871" t="n"/>
      <c r="U5" s="871" t="n"/>
      <c r="V5" s="871" t="n"/>
      <c r="W5" s="871" t="n"/>
      <c r="X5" s="871" t="n"/>
      <c r="Y5" s="871" t="n"/>
      <c r="Z5" s="871" t="n"/>
      <c r="AA5" s="871" t="n"/>
    </row>
    <row r="6">
      <c r="A6" s="871" t="n"/>
      <c r="B6" s="76" t="inlineStr">
        <is>
          <t>Selling Price/Box</t>
        </is>
      </c>
      <c r="C6" s="628">
        <f>'Total Production'!C20</f>
        <v/>
      </c>
      <c r="D6" s="628">
        <f>'Total Production'!C21</f>
        <v/>
      </c>
      <c r="E6" s="628">
        <f>'Total Production'!C22</f>
        <v/>
      </c>
      <c r="F6" s="628">
        <f>'Total Production'!C23</f>
        <v/>
      </c>
      <c r="G6" s="871" t="n"/>
      <c r="H6" s="871" t="n"/>
      <c r="I6" s="871" t="n"/>
      <c r="J6" s="871" t="n"/>
      <c r="K6" s="871" t="n"/>
      <c r="L6" s="871" t="n"/>
      <c r="M6" s="871" t="n"/>
      <c r="N6" s="871" t="n"/>
      <c r="O6" s="871" t="n"/>
      <c r="P6" s="871" t="n"/>
      <c r="Q6" s="871" t="n"/>
      <c r="R6" s="871" t="n"/>
      <c r="S6" s="871" t="n"/>
      <c r="T6" s="871" t="n"/>
      <c r="U6" s="871" t="n"/>
      <c r="V6" s="871" t="n"/>
      <c r="W6" s="871" t="n"/>
      <c r="X6" s="871" t="n"/>
      <c r="Y6" s="871" t="n"/>
      <c r="Z6" s="871" t="n"/>
      <c r="AA6" s="871" t="n"/>
    </row>
    <row r="7">
      <c r="A7" s="871" t="n"/>
      <c r="B7" s="79" t="inlineStr">
        <is>
          <t>Profit/Box</t>
        </is>
      </c>
      <c r="C7" s="630">
        <f>C6-C5</f>
        <v/>
      </c>
      <c r="D7" s="630">
        <f>D6-D5</f>
        <v/>
      </c>
      <c r="E7" s="630">
        <f>E6-E5</f>
        <v/>
      </c>
      <c r="F7" s="630">
        <f>F6-F5</f>
        <v/>
      </c>
      <c r="G7" s="871" t="n"/>
      <c r="H7" s="871" t="n"/>
      <c r="I7" s="871" t="n"/>
      <c r="J7" s="871" t="n"/>
      <c r="K7" s="871" t="n"/>
      <c r="L7" s="871" t="n"/>
      <c r="M7" s="871" t="n"/>
      <c r="N7" s="871" t="n"/>
      <c r="O7" s="871" t="n"/>
      <c r="P7" s="871" t="n"/>
      <c r="Q7" s="871" t="n"/>
      <c r="R7" s="871" t="n"/>
      <c r="S7" s="871" t="n"/>
      <c r="T7" s="871" t="n"/>
      <c r="U7" s="871" t="n"/>
      <c r="V7" s="871" t="n"/>
      <c r="W7" s="871" t="n"/>
      <c r="X7" s="871" t="n"/>
      <c r="Y7" s="871" t="n"/>
      <c r="Z7" s="871" t="n"/>
      <c r="AA7" s="871" t="n"/>
    </row>
    <row r="8">
      <c r="A8" s="871" t="n"/>
      <c r="B8" s="963" t="n"/>
      <c r="C8" s="871" t="n"/>
      <c r="D8" s="871" t="n"/>
      <c r="E8" s="871" t="n"/>
      <c r="F8" s="871" t="n"/>
      <c r="G8" s="871" t="n"/>
      <c r="H8" s="871" t="n"/>
      <c r="I8" s="871" t="n"/>
      <c r="J8" s="871" t="n"/>
      <c r="K8" s="871" t="n"/>
      <c r="L8" s="871" t="n"/>
      <c r="M8" s="871" t="n"/>
      <c r="N8" s="871" t="n"/>
      <c r="O8" s="871" t="n"/>
      <c r="P8" s="871" t="n"/>
      <c r="Q8" s="871" t="n"/>
      <c r="R8" s="871" t="n"/>
      <c r="S8" s="871" t="n"/>
      <c r="T8" s="871" t="n"/>
      <c r="U8" s="871" t="n"/>
      <c r="V8" s="871" t="n"/>
      <c r="W8" s="871" t="n"/>
      <c r="X8" s="871" t="n"/>
      <c r="Y8" s="871" t="n"/>
      <c r="Z8" s="871" t="n"/>
      <c r="AA8" s="871" t="n"/>
    </row>
    <row r="9">
      <c r="A9" s="871" t="n"/>
      <c r="B9" s="963" t="inlineStr">
        <is>
          <t>Taking into consideration the following information:</t>
        </is>
      </c>
      <c r="C9" s="871" t="n"/>
      <c r="D9" s="871" t="n"/>
      <c r="E9" s="871" t="n"/>
      <c r="F9" s="871" t="n"/>
      <c r="G9" s="871" t="n"/>
      <c r="H9" s="871" t="n"/>
      <c r="I9" s="871" t="n"/>
      <c r="J9" s="871" t="n"/>
      <c r="K9" s="871" t="n"/>
      <c r="L9" s="871" t="n"/>
      <c r="M9" s="871" t="n"/>
      <c r="N9" s="871" t="n"/>
      <c r="O9" s="871" t="n"/>
      <c r="P9" s="871" t="n"/>
      <c r="Q9" s="871" t="n"/>
      <c r="R9" s="871" t="n"/>
      <c r="S9" s="871" t="n"/>
      <c r="T9" s="871" t="n"/>
      <c r="U9" s="871" t="n"/>
      <c r="V9" s="871" t="n"/>
      <c r="W9" s="871" t="n"/>
      <c r="X9" s="871" t="n"/>
      <c r="Y9" s="871" t="n"/>
      <c r="Z9" s="871" t="n"/>
      <c r="AA9" s="871" t="n"/>
    </row>
    <row r="10">
      <c r="A10" s="871" t="n"/>
      <c r="B10" s="130" t="inlineStr">
        <is>
          <t>Tons Manufactured / Day</t>
        </is>
      </c>
      <c r="C10" s="131" t="n">
        <v>40</v>
      </c>
      <c r="D10" s="121" t="inlineStr">
        <is>
          <t>* 2 tons a day at Rohan Sir's Factory (Natal Care only).  Assuming another factory will have 2 tons too</t>
        </is>
      </c>
      <c r="E10" s="871" t="n"/>
      <c r="F10" s="871" t="n"/>
      <c r="G10" s="871" t="n"/>
      <c r="H10" s="871" t="n"/>
      <c r="I10" s="871" t="n"/>
      <c r="J10" s="871" t="n"/>
      <c r="K10" s="871" t="n"/>
      <c r="L10" s="871" t="n"/>
      <c r="M10" s="871" t="n"/>
      <c r="N10" s="871" t="n"/>
      <c r="O10" s="871" t="n"/>
      <c r="P10" s="871" t="n"/>
      <c r="Q10" s="871" t="n"/>
      <c r="R10" s="871" t="n"/>
      <c r="S10" s="871" t="n"/>
      <c r="T10" s="871" t="n"/>
      <c r="U10" s="871" t="n"/>
      <c r="V10" s="871" t="n"/>
      <c r="W10" s="871" t="n"/>
      <c r="X10" s="871" t="n"/>
      <c r="Y10" s="871" t="n"/>
      <c r="Z10" s="871" t="n"/>
      <c r="AA10" s="871" t="n"/>
    </row>
    <row r="11">
      <c r="A11" s="871" t="n"/>
      <c r="B11" s="132" t="inlineStr">
        <is>
          <t>Kgs Manufactured / Day</t>
        </is>
      </c>
      <c r="C11" s="882">
        <f>C10*1000</f>
        <v/>
      </c>
      <c r="D11" s="871" t="n"/>
      <c r="E11" s="871" t="n"/>
      <c r="F11" s="871" t="n"/>
      <c r="G11" s="871" t="n"/>
      <c r="H11" s="871" t="n"/>
      <c r="I11" s="871" t="n"/>
      <c r="J11" s="871" t="n"/>
      <c r="K11" s="871" t="n"/>
      <c r="L11" s="871" t="n"/>
      <c r="M11" s="871" t="n"/>
      <c r="N11" s="871" t="n"/>
      <c r="O11" s="871" t="n"/>
      <c r="P11" s="871" t="n"/>
      <c r="Q11" s="871" t="n"/>
      <c r="R11" s="871" t="n"/>
      <c r="S11" s="871" t="n"/>
      <c r="T11" s="871" t="n"/>
      <c r="U11" s="871" t="n"/>
      <c r="V11" s="871" t="n"/>
      <c r="W11" s="871" t="n"/>
      <c r="X11" s="871" t="n"/>
      <c r="Y11" s="871" t="n"/>
      <c r="Z11" s="871" t="n"/>
      <c r="AA11" s="871" t="n"/>
    </row>
    <row r="12">
      <c r="A12" s="871" t="n"/>
      <c r="B12" s="133" t="inlineStr">
        <is>
          <t>Boxes Manufactured / Day</t>
        </is>
      </c>
      <c r="C12" s="97">
        <f>((C11*1000*0.5)/500)+((C11*1000*0.5)/400)</f>
        <v/>
      </c>
      <c r="E12" s="871" t="n"/>
      <c r="F12" s="871" t="n"/>
      <c r="G12" s="871" t="n"/>
      <c r="H12" s="871" t="n"/>
      <c r="I12" s="871" t="n"/>
      <c r="J12" s="871" t="n"/>
      <c r="K12" s="871" t="n"/>
      <c r="L12" s="871" t="n"/>
      <c r="M12" s="871" t="n"/>
      <c r="N12" s="871" t="n"/>
      <c r="O12" s="871" t="n"/>
      <c r="P12" s="871" t="n"/>
      <c r="Q12" s="871" t="n"/>
      <c r="R12" s="871" t="n"/>
      <c r="S12" s="871" t="n"/>
      <c r="T12" s="871" t="n"/>
      <c r="U12" s="871" t="n"/>
      <c r="V12" s="871" t="n"/>
      <c r="W12" s="871" t="n"/>
      <c r="X12" s="871" t="n"/>
      <c r="Y12" s="871" t="n"/>
      <c r="Z12" s="871" t="n"/>
      <c r="AA12" s="871" t="n"/>
    </row>
    <row r="13" ht="3.75" customHeight="1" s="1068">
      <c r="A13" s="871" t="n"/>
      <c r="B13" s="871" t="n"/>
      <c r="C13" s="871" t="n"/>
      <c r="D13" s="871" t="n"/>
      <c r="E13" s="871" t="n"/>
      <c r="F13" s="871" t="n"/>
      <c r="G13" s="871" t="n"/>
      <c r="H13" s="871" t="n"/>
      <c r="I13" s="871" t="n"/>
      <c r="J13" s="871" t="n"/>
      <c r="K13" s="871" t="n"/>
      <c r="L13" s="871" t="n"/>
      <c r="M13" s="871" t="n"/>
      <c r="N13" s="871" t="n"/>
      <c r="O13" s="871" t="n"/>
      <c r="P13" s="871" t="n"/>
      <c r="Q13" s="871" t="n"/>
      <c r="R13" s="871" t="n"/>
      <c r="S13" s="871" t="n"/>
      <c r="T13" s="871" t="n"/>
      <c r="U13" s="871" t="n"/>
      <c r="V13" s="871" t="n"/>
      <c r="W13" s="871" t="n"/>
      <c r="X13" s="871" t="n"/>
      <c r="Y13" s="871" t="n"/>
      <c r="Z13" s="871" t="n"/>
      <c r="AA13" s="871" t="n"/>
    </row>
    <row r="14">
      <c r="A14" s="871" t="n"/>
      <c r="B14" s="229" t="inlineStr">
        <is>
          <t>Natal Care Boxes/Day</t>
        </is>
      </c>
      <c r="C14" s="131">
        <f>((C11*1000*0.5)/500)*C76</f>
        <v/>
      </c>
      <c r="D14" s="121" t="inlineStr">
        <is>
          <t>* Natal Care Products are 500gms each</t>
        </is>
      </c>
      <c r="E14" s="871" t="n"/>
      <c r="F14" s="871" t="n"/>
      <c r="G14" s="871" t="n"/>
      <c r="H14" s="871" t="n"/>
      <c r="I14" s="871" t="n"/>
      <c r="J14" s="871" t="n"/>
      <c r="K14" s="871" t="n"/>
      <c r="L14" s="871" t="n"/>
      <c r="M14" s="871" t="n"/>
      <c r="N14" s="871" t="n"/>
      <c r="O14" s="871" t="n"/>
      <c r="P14" s="871" t="n"/>
      <c r="Q14" s="871" t="n"/>
      <c r="R14" s="871" t="n"/>
      <c r="S14" s="871" t="n"/>
      <c r="T14" s="871" t="n"/>
      <c r="U14" s="871" t="n"/>
      <c r="V14" s="871" t="n"/>
      <c r="W14" s="871" t="n"/>
      <c r="X14" s="871" t="n"/>
      <c r="Y14" s="871" t="n"/>
      <c r="Z14" s="871" t="n"/>
      <c r="AA14" s="871" t="n"/>
    </row>
    <row r="15">
      <c r="A15" s="871" t="n"/>
      <c r="B15" s="215" t="inlineStr">
        <is>
          <t>Infant &amp; Child Care Boxes/Day</t>
        </is>
      </c>
      <c r="C15" s="97">
        <f>((C11*1000*0.5)/400)*C76</f>
        <v/>
      </c>
      <c r="D15" s="121" t="inlineStr">
        <is>
          <t>* Infant and Child Care Products are 400gms each</t>
        </is>
      </c>
      <c r="E15" s="871" t="n"/>
      <c r="F15" s="871" t="n"/>
      <c r="G15" s="871" t="n"/>
      <c r="H15" s="871" t="n"/>
      <c r="I15" s="871" t="n"/>
      <c r="J15" s="871" t="n"/>
      <c r="K15" s="871" t="n"/>
      <c r="L15" s="871" t="n"/>
      <c r="M15" s="871" t="n"/>
      <c r="N15" s="871" t="n"/>
      <c r="O15" s="871" t="n"/>
      <c r="P15" s="871" t="n"/>
      <c r="Q15" s="871" t="n"/>
      <c r="R15" s="871" t="n"/>
      <c r="S15" s="871" t="n"/>
      <c r="T15" s="871" t="n"/>
      <c r="U15" s="871" t="n"/>
      <c r="V15" s="871" t="n"/>
      <c r="W15" s="871" t="n"/>
      <c r="X15" s="871" t="n"/>
      <c r="Y15" s="871" t="n"/>
      <c r="Z15" s="871" t="n"/>
      <c r="AA15" s="871" t="n"/>
    </row>
    <row r="16" ht="3.75" customHeight="1" s="1068">
      <c r="A16" s="871" t="n"/>
      <c r="B16" s="871" t="n"/>
      <c r="C16" s="871" t="n"/>
      <c r="D16" s="871" t="n"/>
      <c r="E16" s="871" t="n"/>
      <c r="F16" s="871" t="n"/>
      <c r="G16" s="871" t="n"/>
      <c r="H16" s="871" t="n"/>
      <c r="I16" s="871" t="n"/>
      <c r="J16" s="871" t="n"/>
      <c r="K16" s="871" t="n"/>
      <c r="L16" s="871" t="n"/>
      <c r="M16" s="871" t="n"/>
      <c r="N16" s="871" t="n"/>
      <c r="O16" s="871" t="n"/>
      <c r="P16" s="871" t="n"/>
      <c r="Q16" s="871" t="n"/>
      <c r="R16" s="871" t="n"/>
      <c r="S16" s="871" t="n"/>
      <c r="T16" s="871" t="n"/>
      <c r="U16" s="871" t="n"/>
      <c r="V16" s="871" t="n"/>
      <c r="W16" s="871" t="n"/>
      <c r="X16" s="871" t="n"/>
      <c r="Y16" s="871" t="n"/>
      <c r="Z16" s="871" t="n"/>
      <c r="AA16" s="871" t="n"/>
    </row>
    <row r="17">
      <c r="A17" s="871" t="n"/>
      <c r="B17" s="130" t="inlineStr">
        <is>
          <t>Working Days/Month</t>
        </is>
      </c>
      <c r="C17" s="131" t="n">
        <v>25</v>
      </c>
      <c r="D17" s="871" t="n"/>
      <c r="E17" s="871" t="n"/>
      <c r="F17" s="871" t="n"/>
      <c r="G17" s="871" t="n"/>
      <c r="H17" s="871" t="n"/>
      <c r="I17" s="871" t="n"/>
      <c r="J17" s="871" t="n"/>
      <c r="K17" s="871" t="n"/>
      <c r="L17" s="871" t="n"/>
      <c r="M17" s="871" t="n"/>
      <c r="N17" s="871" t="n"/>
      <c r="O17" s="871" t="n"/>
      <c r="P17" s="871" t="n"/>
      <c r="Q17" s="871" t="n"/>
      <c r="R17" s="871" t="n"/>
      <c r="S17" s="871" t="n"/>
      <c r="T17" s="871" t="n"/>
      <c r="U17" s="871" t="n"/>
      <c r="V17" s="871" t="n"/>
      <c r="W17" s="871" t="n"/>
      <c r="X17" s="871" t="n"/>
      <c r="Y17" s="871" t="n"/>
      <c r="Z17" s="871" t="n"/>
      <c r="AA17" s="871" t="n"/>
    </row>
    <row r="18">
      <c r="A18" s="871" t="n"/>
      <c r="B18" s="132" t="inlineStr">
        <is>
          <t>Working Months/Year</t>
        </is>
      </c>
      <c r="C18" s="882" t="n">
        <v>12</v>
      </c>
      <c r="D18" s="871" t="n"/>
      <c r="E18" s="871" t="n"/>
      <c r="F18" s="871" t="n"/>
      <c r="G18" s="871" t="n"/>
      <c r="H18" s="871" t="n"/>
      <c r="I18" s="871" t="n"/>
      <c r="J18" s="871" t="n"/>
      <c r="K18" s="871" t="n"/>
      <c r="L18" s="871" t="n"/>
      <c r="M18" s="871" t="n"/>
      <c r="N18" s="871" t="n"/>
      <c r="O18" s="871" t="n"/>
      <c r="P18" s="871" t="n"/>
      <c r="Q18" s="871" t="n"/>
      <c r="R18" s="871" t="n"/>
      <c r="S18" s="871" t="n"/>
      <c r="T18" s="871" t="n"/>
      <c r="U18" s="871" t="n"/>
      <c r="V18" s="871" t="n"/>
      <c r="W18" s="871" t="n"/>
      <c r="X18" s="871" t="n"/>
      <c r="Y18" s="871" t="n"/>
      <c r="Z18" s="871" t="n"/>
      <c r="AA18" s="871" t="n"/>
    </row>
    <row r="19">
      <c r="A19" s="871" t="n"/>
      <c r="B19" s="219" t="inlineStr">
        <is>
          <t>Working Days/Year</t>
        </is>
      </c>
      <c r="C19" s="103">
        <f>C17*C18</f>
        <v/>
      </c>
      <c r="D19" s="871" t="n"/>
      <c r="E19" s="871" t="n"/>
      <c r="F19" s="871" t="n"/>
      <c r="G19" s="871" t="n"/>
      <c r="H19" s="871" t="n"/>
      <c r="I19" s="871" t="n"/>
      <c r="J19" s="871" t="n"/>
      <c r="K19" s="871" t="n"/>
      <c r="L19" s="871" t="n"/>
      <c r="M19" s="871" t="n"/>
      <c r="N19" s="871" t="n"/>
      <c r="O19" s="871" t="n"/>
      <c r="P19" s="871" t="n"/>
      <c r="Q19" s="871" t="n"/>
      <c r="R19" s="871" t="n"/>
      <c r="S19" s="871" t="n"/>
      <c r="T19" s="871" t="n"/>
      <c r="U19" s="871" t="n"/>
      <c r="V19" s="871" t="n"/>
      <c r="W19" s="871" t="n"/>
      <c r="X19" s="871" t="n"/>
      <c r="Y19" s="871" t="n"/>
      <c r="Z19" s="871" t="n"/>
      <c r="AA19" s="871" t="n"/>
    </row>
    <row r="20">
      <c r="A20" s="871" t="n"/>
      <c r="B20" s="871" t="n"/>
      <c r="C20" s="871" t="n"/>
      <c r="D20" s="871" t="n"/>
      <c r="E20" s="871" t="n"/>
      <c r="F20" s="871" t="n"/>
      <c r="G20" s="871" t="n"/>
      <c r="H20" s="871" t="n"/>
      <c r="I20" s="871" t="n"/>
      <c r="J20" s="871" t="n"/>
      <c r="K20" s="871" t="n"/>
      <c r="L20" s="871" t="n"/>
      <c r="M20" s="871" t="n"/>
      <c r="N20" s="871" t="n"/>
      <c r="O20" s="871" t="n"/>
      <c r="P20" s="871" t="n"/>
      <c r="Q20" s="871" t="n"/>
      <c r="R20" s="871" t="n"/>
      <c r="S20" s="871" t="n"/>
      <c r="T20" s="871" t="n"/>
      <c r="U20" s="871" t="n"/>
      <c r="V20" s="871" t="n"/>
      <c r="W20" s="871" t="n"/>
      <c r="X20" s="871" t="n"/>
      <c r="Y20" s="871" t="n"/>
      <c r="Z20" s="871" t="n"/>
      <c r="AA20" s="871" t="n"/>
    </row>
    <row r="21">
      <c r="A21" s="871" t="n"/>
      <c r="B21" s="135" t="inlineStr">
        <is>
          <t>PRODUCTION</t>
        </is>
      </c>
      <c r="C21" s="871" t="n"/>
      <c r="D21" s="871" t="n"/>
      <c r="E21" s="871" t="n"/>
      <c r="F21" s="871" t="n"/>
      <c r="G21" s="871" t="n"/>
      <c r="H21" s="871" t="n"/>
      <c r="I21" s="871" t="n"/>
      <c r="J21" s="871" t="n"/>
      <c r="K21" s="871" t="n"/>
      <c r="L21" s="871" t="n"/>
      <c r="M21" s="871" t="n"/>
      <c r="N21" s="871" t="n"/>
      <c r="O21" s="871" t="n"/>
      <c r="P21" s="871" t="n"/>
      <c r="Q21" s="871" t="n"/>
      <c r="R21" s="871" t="n"/>
      <c r="S21" s="871" t="n"/>
      <c r="T21" s="871" t="n"/>
      <c r="U21" s="871" t="n"/>
      <c r="V21" s="871" t="n"/>
      <c r="W21" s="871" t="n"/>
      <c r="X21" s="871" t="n"/>
      <c r="Y21" s="871" t="n"/>
      <c r="Z21" s="871" t="n"/>
      <c r="AA21" s="871" t="n"/>
    </row>
    <row r="22">
      <c r="A22" s="871" t="n"/>
      <c r="B22" s="156" t="inlineStr">
        <is>
          <t>Products</t>
        </is>
      </c>
      <c r="C22" s="854" t="inlineStr">
        <is>
          <t>Boxes/Year</t>
        </is>
      </c>
      <c r="D22" s="156" t="inlineStr">
        <is>
          <t>Revenue/Year</t>
        </is>
      </c>
      <c r="E22" s="156" t="inlineStr">
        <is>
          <t>Revenue (in Cr)</t>
        </is>
      </c>
      <c r="F22" s="156" t="inlineStr">
        <is>
          <t>COGS (in Cr)</t>
        </is>
      </c>
      <c r="G22" s="156" t="inlineStr">
        <is>
          <t>Gross Profit (in Cr)</t>
        </is>
      </c>
      <c r="H22" s="871" t="n"/>
      <c r="I22" s="871" t="n"/>
      <c r="J22" s="871" t="n"/>
      <c r="K22" s="871" t="n"/>
      <c r="L22" s="871" t="n"/>
      <c r="M22" s="871" t="n"/>
      <c r="N22" s="871" t="n"/>
      <c r="O22" s="871" t="n"/>
      <c r="P22" s="871" t="n"/>
      <c r="Q22" s="871" t="n"/>
      <c r="R22" s="871" t="n"/>
      <c r="S22" s="871" t="n"/>
      <c r="T22" s="871" t="n"/>
      <c r="U22" s="871" t="n"/>
      <c r="V22" s="871" t="n"/>
      <c r="W22" s="871" t="n"/>
      <c r="X22" s="871" t="n"/>
      <c r="Y22" s="871" t="n"/>
      <c r="Z22" s="871" t="n"/>
      <c r="AA22" s="871" t="n"/>
    </row>
    <row r="23">
      <c r="A23" s="871" t="n"/>
      <c r="B23" s="223" t="inlineStr">
        <is>
          <t>Infant Formula Milk</t>
        </is>
      </c>
      <c r="C23" s="138">
        <f>($C$19*$C$15)/2</f>
        <v/>
      </c>
      <c r="D23" s="138">
        <f>C23*E6</f>
        <v/>
      </c>
      <c r="E23" s="95">
        <f>D23/10^7</f>
        <v/>
      </c>
      <c r="F23" s="95">
        <f>(C23*E5)/10^7</f>
        <v/>
      </c>
      <c r="G23" s="95">
        <f>E23-F23</f>
        <v/>
      </c>
      <c r="H23" s="871" t="n"/>
      <c r="I23" s="871" t="n"/>
      <c r="J23" s="871" t="n"/>
      <c r="K23" s="871" t="n"/>
      <c r="L23" s="871" t="n"/>
      <c r="M23" s="871" t="n"/>
      <c r="N23" s="871" t="n"/>
      <c r="O23" s="871" t="n"/>
      <c r="P23" s="871" t="n"/>
      <c r="Q23" s="871" t="n"/>
      <c r="R23" s="871" t="n"/>
      <c r="S23" s="871" t="n"/>
      <c r="T23" s="871" t="n"/>
      <c r="U23" s="871" t="n"/>
      <c r="V23" s="871" t="n"/>
      <c r="W23" s="871" t="n"/>
      <c r="X23" s="871" t="n"/>
      <c r="Y23" s="871" t="n"/>
      <c r="Z23" s="871" t="n"/>
      <c r="AA23" s="871" t="n"/>
    </row>
    <row r="24">
      <c r="A24" s="871" t="n"/>
      <c r="B24" s="881" t="inlineStr">
        <is>
          <t>Child Nutrition Powder</t>
        </is>
      </c>
      <c r="C24" s="140">
        <f>($C$19*$C$15)/2</f>
        <v/>
      </c>
      <c r="D24" s="140">
        <f>C24*F6</f>
        <v/>
      </c>
      <c r="E24" s="77">
        <f>D24/10^7</f>
        <v/>
      </c>
      <c r="F24" s="77">
        <f>(C24*F5)/10^7</f>
        <v/>
      </c>
      <c r="G24" s="77">
        <f>E24-F24</f>
        <v/>
      </c>
      <c r="H24" s="871" t="n"/>
      <c r="I24" s="871" t="n"/>
      <c r="J24" s="871" t="n"/>
      <c r="K24" s="871" t="n"/>
      <c r="L24" s="871" t="n"/>
      <c r="M24" s="871" t="n"/>
      <c r="N24" s="871" t="n"/>
      <c r="O24" s="871" t="n"/>
      <c r="P24" s="871" t="n"/>
      <c r="Q24" s="871" t="n"/>
      <c r="R24" s="871" t="n"/>
      <c r="S24" s="871" t="n"/>
      <c r="T24" s="871" t="n"/>
      <c r="U24" s="871" t="n"/>
      <c r="V24" s="871" t="n"/>
      <c r="W24" s="871" t="n"/>
      <c r="X24" s="871" t="n"/>
      <c r="Y24" s="871" t="n"/>
      <c r="Z24" s="871" t="n"/>
      <c r="AA24" s="871" t="n"/>
    </row>
    <row r="25">
      <c r="A25" s="871" t="n"/>
      <c r="B25" s="881" t="inlineStr">
        <is>
          <t>Pregnancy Powder</t>
        </is>
      </c>
      <c r="C25" s="140">
        <f>($C$19*$C$14)/2</f>
        <v/>
      </c>
      <c r="D25" s="140">
        <f>C25*C6</f>
        <v/>
      </c>
      <c r="E25" s="77">
        <f>D25/10^7</f>
        <v/>
      </c>
      <c r="F25" s="77">
        <f>(C25*C5)/10^7</f>
        <v/>
      </c>
      <c r="G25" s="77">
        <f>E25-F25</f>
        <v/>
      </c>
      <c r="H25" s="871" t="n"/>
      <c r="I25" s="871" t="n"/>
      <c r="J25" s="871" t="n"/>
      <c r="K25" s="871" t="n"/>
      <c r="L25" s="871" t="n"/>
      <c r="M25" s="871" t="n"/>
      <c r="N25" s="871" t="n"/>
      <c r="O25" s="871" t="n"/>
      <c r="P25" s="871" t="n"/>
      <c r="Q25" s="871" t="n"/>
      <c r="R25" s="871" t="n"/>
      <c r="S25" s="871" t="n"/>
      <c r="T25" s="871" t="n"/>
      <c r="U25" s="871" t="n"/>
      <c r="V25" s="871" t="n"/>
      <c r="W25" s="871" t="n"/>
      <c r="X25" s="871" t="n"/>
      <c r="Y25" s="871" t="n"/>
      <c r="Z25" s="871" t="n"/>
      <c r="AA25" s="871" t="n"/>
    </row>
    <row r="26">
      <c r="A26" s="871" t="n"/>
      <c r="B26" s="225" t="inlineStr">
        <is>
          <t>Lactation Powder</t>
        </is>
      </c>
      <c r="C26" s="142">
        <f>($C$19*$C$14)/2</f>
        <v/>
      </c>
      <c r="D26" s="142">
        <f>C26*D6</f>
        <v/>
      </c>
      <c r="E26" s="283">
        <f>D26/10^7</f>
        <v/>
      </c>
      <c r="F26" s="283">
        <f>(C26*D5)/10^7</f>
        <v/>
      </c>
      <c r="G26" s="283">
        <f>E26-F26</f>
        <v/>
      </c>
      <c r="H26" s="871" t="n"/>
      <c r="I26" s="871" t="n"/>
      <c r="J26" s="871" t="n"/>
      <c r="K26" s="871" t="n"/>
      <c r="L26" s="871" t="n"/>
      <c r="M26" s="871" t="n"/>
      <c r="N26" s="871" t="n"/>
      <c r="O26" s="871" t="n"/>
      <c r="P26" s="871" t="n"/>
      <c r="Q26" s="871" t="n"/>
      <c r="R26" s="871" t="n"/>
      <c r="S26" s="871" t="n"/>
      <c r="T26" s="871" t="n"/>
      <c r="U26" s="871" t="n"/>
      <c r="V26" s="871" t="n"/>
      <c r="W26" s="871" t="n"/>
      <c r="X26" s="871" t="n"/>
      <c r="Y26" s="871" t="n"/>
      <c r="Z26" s="871" t="n"/>
      <c r="AA26" s="871" t="n"/>
    </row>
    <row r="27">
      <c r="A27" s="871" t="n"/>
      <c r="B27" s="871" t="n"/>
      <c r="C27" s="270">
        <f>sum(C23:C26)</f>
        <v/>
      </c>
      <c r="D27" s="871" t="n"/>
      <c r="E27" s="144">
        <f>sum(E23:E26)</f>
        <v/>
      </c>
      <c r="F27" s="103">
        <f>sum(F23:F26)</f>
        <v/>
      </c>
      <c r="G27" s="103">
        <f>sum(G23:G26)</f>
        <v/>
      </c>
      <c r="H27" s="871" t="n"/>
      <c r="I27" s="871" t="n"/>
      <c r="J27" s="871" t="n"/>
      <c r="K27" s="871" t="n"/>
      <c r="L27" s="871" t="n"/>
      <c r="M27" s="871" t="n"/>
      <c r="N27" s="871" t="n"/>
      <c r="O27" s="871" t="n"/>
      <c r="P27" s="871" t="n"/>
      <c r="Q27" s="871" t="n"/>
      <c r="R27" s="871" t="n"/>
      <c r="S27" s="871" t="n"/>
      <c r="T27" s="871" t="n"/>
      <c r="U27" s="871" t="n"/>
      <c r="V27" s="871" t="n"/>
      <c r="W27" s="871" t="n"/>
      <c r="X27" s="871" t="n"/>
      <c r="Y27" s="871" t="n"/>
      <c r="Z27" s="871" t="n"/>
      <c r="AA27" s="871" t="n"/>
    </row>
    <row r="28">
      <c r="A28" s="871" t="n"/>
      <c r="B28" s="871" t="n"/>
      <c r="C28" s="871" t="n"/>
      <c r="D28" s="871" t="n"/>
      <c r="E28" s="871" t="n"/>
      <c r="F28" s="871" t="n"/>
      <c r="G28" s="871" t="n"/>
      <c r="H28" s="871" t="n"/>
      <c r="I28" s="871" t="n"/>
      <c r="J28" s="871" t="n"/>
      <c r="K28" s="871" t="n"/>
      <c r="L28" s="871" t="n"/>
      <c r="M28" s="871" t="n"/>
      <c r="N28" s="871" t="n"/>
      <c r="O28" s="871" t="n"/>
      <c r="P28" s="871" t="n"/>
      <c r="Q28" s="871" t="n"/>
      <c r="R28" s="871" t="n"/>
      <c r="S28" s="871" t="n"/>
      <c r="T28" s="871" t="n"/>
      <c r="U28" s="871" t="n"/>
      <c r="V28" s="871" t="n"/>
      <c r="W28" s="871" t="n"/>
      <c r="X28" s="871" t="n"/>
      <c r="Y28" s="871" t="n"/>
      <c r="Z28" s="871" t="n"/>
      <c r="AA28" s="871" t="n"/>
    </row>
    <row r="29">
      <c r="A29" s="871" t="n"/>
      <c r="B29" s="125" t="inlineStr">
        <is>
          <t>WORKING CAPITAL</t>
        </is>
      </c>
      <c r="C29" s="145" t="n"/>
      <c r="D29" s="871" t="n"/>
      <c r="E29" s="871" t="n"/>
      <c r="F29" s="871" t="n"/>
      <c r="G29" s="871" t="n"/>
      <c r="H29" s="871" t="n"/>
      <c r="I29" s="871" t="n"/>
      <c r="J29" s="871" t="n"/>
      <c r="K29" s="871" t="n"/>
      <c r="L29" s="871" t="n"/>
      <c r="M29" s="871" t="n"/>
      <c r="N29" s="871" t="n"/>
      <c r="O29" s="871" t="n"/>
      <c r="P29" s="871" t="n"/>
      <c r="Q29" s="871" t="n"/>
      <c r="R29" s="871" t="n"/>
      <c r="S29" s="871" t="n"/>
      <c r="T29" s="871" t="n"/>
      <c r="U29" s="871" t="n"/>
      <c r="V29" s="871" t="n"/>
      <c r="W29" s="871" t="n"/>
      <c r="X29" s="871" t="n"/>
      <c r="Y29" s="871" t="n"/>
      <c r="Z29" s="871" t="n"/>
      <c r="AA29" s="871" t="n"/>
    </row>
    <row r="30">
      <c r="A30" s="871" t="n"/>
      <c r="B30" s="961" t="n"/>
      <c r="C30" s="103" t="inlineStr">
        <is>
          <t>Year 1</t>
        </is>
      </c>
      <c r="D30" s="103" t="inlineStr">
        <is>
          <t>Year 2</t>
        </is>
      </c>
      <c r="E30" s="103" t="inlineStr">
        <is>
          <t>Fresh Capital Needed</t>
        </is>
      </c>
      <c r="F30" s="871" t="n"/>
      <c r="G30" s="871" t="n"/>
      <c r="H30" s="871" t="n"/>
      <c r="I30" s="871" t="n"/>
      <c r="J30" s="871" t="n"/>
      <c r="K30" s="871" t="n"/>
      <c r="L30" s="871" t="n"/>
      <c r="M30" s="871" t="n"/>
      <c r="N30" s="871" t="n"/>
      <c r="O30" s="871" t="n"/>
      <c r="P30" s="871" t="n"/>
      <c r="Q30" s="871" t="n"/>
      <c r="R30" s="871" t="n"/>
      <c r="S30" s="871" t="n"/>
      <c r="T30" s="871" t="n"/>
      <c r="U30" s="871" t="n"/>
      <c r="V30" s="871" t="n"/>
      <c r="W30" s="871" t="n"/>
      <c r="X30" s="871" t="n"/>
      <c r="Y30" s="871" t="n"/>
      <c r="Z30" s="871" t="n"/>
      <c r="AA30" s="871" t="n"/>
    </row>
    <row r="31">
      <c r="A31" s="871" t="n"/>
      <c r="B31" s="169" t="inlineStr">
        <is>
          <t>Working Capital (in Cr)</t>
        </is>
      </c>
      <c r="C31" s="147">
        <f>'Contract (1 yr)'!C30</f>
        <v/>
      </c>
      <c r="D31" s="147">
        <f>'WC (Year 3-5)'!D17/10^7</f>
        <v/>
      </c>
      <c r="E31" s="147">
        <f>D31-C31</f>
        <v/>
      </c>
      <c r="F31" s="871" t="n"/>
      <c r="G31" s="871" t="n"/>
      <c r="H31" s="871" t="n"/>
      <c r="I31" s="871" t="n"/>
      <c r="J31" s="871" t="n"/>
      <c r="K31" s="871" t="n"/>
      <c r="L31" s="871" t="n"/>
      <c r="M31" s="871" t="n"/>
      <c r="N31" s="871" t="n"/>
      <c r="O31" s="871" t="n"/>
      <c r="P31" s="871" t="n"/>
      <c r="Q31" s="871" t="n"/>
      <c r="R31" s="871" t="n"/>
      <c r="S31" s="871" t="n"/>
      <c r="T31" s="871" t="n"/>
      <c r="U31" s="871" t="n"/>
      <c r="V31" s="871" t="n"/>
      <c r="W31" s="871" t="n"/>
      <c r="X31" s="871" t="n"/>
      <c r="Y31" s="871" t="n"/>
      <c r="Z31" s="871" t="n"/>
      <c r="AA31" s="871" t="n"/>
    </row>
    <row r="32">
      <c r="A32" s="871" t="n"/>
      <c r="B32" s="148" t="inlineStr">
        <is>
          <t>Pregnancy Powder (in Cr)</t>
        </is>
      </c>
      <c r="C32" s="149">
        <f>'Contract (1 yr)'!C31</f>
        <v/>
      </c>
      <c r="D32" s="149">
        <f>'WC (Year 3-5)'!D5/10^7</f>
        <v/>
      </c>
      <c r="E32" s="149">
        <f>D32-C32</f>
        <v/>
      </c>
      <c r="F32" s="871" t="n"/>
      <c r="G32" s="871" t="n"/>
      <c r="H32" s="871" t="n"/>
      <c r="I32" s="871" t="n"/>
      <c r="J32" s="871" t="n"/>
      <c r="K32" s="871" t="n"/>
      <c r="L32" s="871" t="n"/>
      <c r="M32" s="871" t="n"/>
      <c r="N32" s="871" t="n"/>
      <c r="O32" s="871" t="n"/>
      <c r="P32" s="871" t="n"/>
      <c r="Q32" s="871" t="n"/>
      <c r="R32" s="871" t="n"/>
      <c r="S32" s="871" t="n"/>
      <c r="T32" s="871" t="n"/>
      <c r="U32" s="871" t="n"/>
      <c r="V32" s="871" t="n"/>
      <c r="W32" s="871" t="n"/>
      <c r="X32" s="871" t="n"/>
      <c r="Y32" s="871" t="n"/>
      <c r="Z32" s="871" t="n"/>
      <c r="AA32" s="871" t="n"/>
    </row>
    <row r="33">
      <c r="A33" s="871" t="n"/>
      <c r="B33" s="150" t="inlineStr">
        <is>
          <t>Lactation Powder (in Cr)</t>
        </is>
      </c>
      <c r="C33" s="867">
        <f>'Contract (1 yr)'!C32</f>
        <v/>
      </c>
      <c r="D33" s="867">
        <f>'WC (Year 3-5)'!D8/10^7</f>
        <v/>
      </c>
      <c r="E33" s="867">
        <f>D33-C33</f>
        <v/>
      </c>
      <c r="F33" s="871" t="n"/>
      <c r="G33" s="871" t="n"/>
      <c r="H33" s="871" t="n"/>
      <c r="I33" s="871" t="n"/>
      <c r="J33" s="871" t="n"/>
      <c r="K33" s="871" t="n"/>
      <c r="L33" s="871" t="n"/>
      <c r="M33" s="871" t="n"/>
      <c r="N33" s="871" t="n"/>
      <c r="O33" s="871" t="n"/>
      <c r="P33" s="871" t="n"/>
      <c r="Q33" s="871" t="n"/>
      <c r="R33" s="871" t="n"/>
      <c r="S33" s="871" t="n"/>
      <c r="T33" s="871" t="n"/>
      <c r="U33" s="871" t="n"/>
      <c r="V33" s="871" t="n"/>
      <c r="W33" s="871" t="n"/>
      <c r="X33" s="871" t="n"/>
      <c r="Y33" s="871" t="n"/>
      <c r="Z33" s="871" t="n"/>
      <c r="AA33" s="871" t="n"/>
    </row>
    <row r="34">
      <c r="A34" s="871" t="n"/>
      <c r="B34" s="150" t="inlineStr">
        <is>
          <t>Infant Formula Milk (in Cr)</t>
        </is>
      </c>
      <c r="C34" s="867">
        <f>'Contract (1 yr)'!C33</f>
        <v/>
      </c>
      <c r="D34" s="867">
        <f>'WC (Year 3-5)'!D11/10^7</f>
        <v/>
      </c>
      <c r="E34" s="867">
        <f>D34-C34</f>
        <v/>
      </c>
      <c r="F34" s="871" t="n"/>
      <c r="G34" s="871" t="n"/>
      <c r="H34" s="871" t="n"/>
      <c r="I34" s="871" t="n"/>
      <c r="J34" s="871" t="n"/>
      <c r="K34" s="871" t="n"/>
      <c r="L34" s="871" t="n"/>
      <c r="M34" s="871" t="n"/>
      <c r="N34" s="871" t="n"/>
      <c r="O34" s="871" t="n"/>
      <c r="P34" s="871" t="n"/>
      <c r="Q34" s="871" t="n"/>
      <c r="R34" s="871" t="n"/>
      <c r="S34" s="871" t="n"/>
      <c r="T34" s="871" t="n"/>
      <c r="U34" s="871" t="n"/>
      <c r="V34" s="871" t="n"/>
      <c r="W34" s="871" t="n"/>
      <c r="X34" s="871" t="n"/>
      <c r="Y34" s="871" t="n"/>
      <c r="Z34" s="871" t="n"/>
      <c r="AA34" s="871" t="n"/>
    </row>
    <row r="35">
      <c r="A35" s="871" t="n"/>
      <c r="B35" s="152" t="inlineStr">
        <is>
          <t>Child Nutrition Powder (in Cr)</t>
        </is>
      </c>
      <c r="C35" s="153">
        <f>'Contract (1 yr)'!C34</f>
        <v/>
      </c>
      <c r="D35" s="153">
        <f>'WC (Year 3-5)'!D14/10^7</f>
        <v/>
      </c>
      <c r="E35" s="153">
        <f>D35-C35</f>
        <v/>
      </c>
      <c r="F35" s="871" t="n"/>
      <c r="G35" s="871" t="n"/>
      <c r="H35" s="871" t="n"/>
      <c r="I35" s="871" t="n"/>
      <c r="J35" s="871" t="n"/>
      <c r="K35" s="871" t="n"/>
      <c r="L35" s="871" t="n"/>
      <c r="M35" s="871" t="n"/>
      <c r="N35" s="871" t="n"/>
      <c r="O35" s="871" t="n"/>
      <c r="P35" s="871" t="n"/>
      <c r="Q35" s="871" t="n"/>
      <c r="R35" s="871" t="n"/>
      <c r="S35" s="871" t="n"/>
      <c r="T35" s="871" t="n"/>
      <c r="U35" s="871" t="n"/>
      <c r="V35" s="871" t="n"/>
      <c r="W35" s="871" t="n"/>
      <c r="X35" s="871" t="n"/>
      <c r="Y35" s="871" t="n"/>
      <c r="Z35" s="871" t="n"/>
      <c r="AA35" s="871" t="n"/>
    </row>
    <row r="36">
      <c r="A36" s="871" t="n"/>
      <c r="B36" s="871" t="n"/>
      <c r="C36" s="871" t="n"/>
      <c r="D36" s="871" t="n"/>
      <c r="E36" s="871" t="n"/>
      <c r="F36" s="871" t="n"/>
      <c r="G36" s="871" t="n"/>
      <c r="H36" s="871" t="n"/>
      <c r="I36" s="871" t="n"/>
      <c r="J36" s="871" t="n"/>
      <c r="K36" s="871" t="n"/>
      <c r="L36" s="871" t="n"/>
      <c r="M36" s="871" t="n"/>
      <c r="N36" s="871" t="n"/>
      <c r="O36" s="871" t="n"/>
      <c r="P36" s="871" t="n"/>
      <c r="Q36" s="871" t="n"/>
      <c r="R36" s="871" t="n"/>
      <c r="S36" s="871" t="n"/>
      <c r="T36" s="871" t="n"/>
      <c r="U36" s="871" t="n"/>
      <c r="V36" s="871" t="n"/>
      <c r="W36" s="871" t="n"/>
      <c r="X36" s="871" t="n"/>
      <c r="Y36" s="871" t="n"/>
      <c r="Z36" s="871" t="n"/>
      <c r="AA36" s="871" t="n"/>
    </row>
    <row r="37">
      <c r="A37" s="871" t="n"/>
      <c r="B37" s="125" t="inlineStr">
        <is>
          <t>APPLICATION &amp; SOURCES OF FUND</t>
        </is>
      </c>
      <c r="C37" s="888" t="n"/>
      <c r="D37" s="871" t="n"/>
    </row>
    <row r="38">
      <c r="A38" s="871" t="n"/>
      <c r="B38" s="154" t="inlineStr">
        <is>
          <t>Sources of Fund</t>
        </is>
      </c>
      <c r="C38" s="156">
        <f>C42</f>
        <v/>
      </c>
      <c r="D38" s="871" t="n"/>
    </row>
    <row r="39">
      <c r="A39" s="871" t="n"/>
      <c r="B39" s="174" t="inlineStr">
        <is>
          <t xml:space="preserve">       A. VNL</t>
        </is>
      </c>
      <c r="C39" s="77">
        <f>C38-C40-C41</f>
        <v/>
      </c>
      <c r="D39" s="871" t="n"/>
    </row>
    <row r="40">
      <c r="A40" s="871" t="n"/>
      <c r="B40" s="174" t="inlineStr">
        <is>
          <t xml:space="preserve">       B. Capital Raise</t>
        </is>
      </c>
      <c r="C40" s="77">
        <f>C2</f>
        <v/>
      </c>
      <c r="D40" s="871" t="n"/>
    </row>
    <row r="41">
      <c r="A41" s="871" t="n"/>
      <c r="B41" s="5" t="inlineStr">
        <is>
          <t xml:space="preserve">       C. Existing Working Capital</t>
        </is>
      </c>
      <c r="C41" s="283">
        <f>C31</f>
        <v/>
      </c>
      <c r="D41" s="121" t="n"/>
    </row>
    <row r="42">
      <c r="A42" s="871" t="n"/>
      <c r="B42" s="155" t="inlineStr">
        <is>
          <t>Application of Fund</t>
        </is>
      </c>
      <c r="C42" s="156">
        <f>sum(C43:C45)</f>
        <v/>
      </c>
      <c r="D42" s="871" t="n"/>
    </row>
    <row r="43">
      <c r="A43" s="871" t="n"/>
      <c r="B43" s="174" t="inlineStr">
        <is>
          <t xml:space="preserve">       A. Production </t>
        </is>
      </c>
      <c r="C43" s="77">
        <f>'WC (Year 3-5)'!H17/10^7</f>
        <v/>
      </c>
      <c r="D43" s="871" t="n"/>
    </row>
    <row r="44">
      <c r="A44" s="871" t="n"/>
      <c r="B44" s="174" t="inlineStr">
        <is>
          <t xml:space="preserve">       B. Indirect Expense</t>
        </is>
      </c>
      <c r="C44" s="77">
        <f>'WC (Year 3-5)'!I17/10^7</f>
        <v/>
      </c>
      <c r="D44" s="871" t="n"/>
    </row>
    <row r="45">
      <c r="A45" s="871" t="n"/>
      <c r="B45" s="5" t="inlineStr">
        <is>
          <t xml:space="preserve">       C. Plant CAPEX</t>
        </is>
      </c>
      <c r="C45" s="283">
        <f>C64</f>
        <v/>
      </c>
      <c r="D45" s="871" t="n"/>
    </row>
    <row r="46">
      <c r="A46" s="871" t="n"/>
      <c r="B46" s="871" t="n"/>
      <c r="C46" s="871" t="n"/>
      <c r="D46" s="871" t="n"/>
    </row>
    <row r="47">
      <c r="B47" s="125" t="inlineStr">
        <is>
          <t>CAPEX TABLE</t>
        </is>
      </c>
      <c r="C47" s="125" t="n"/>
    </row>
    <row r="48">
      <c r="B48" s="156" t="inlineStr">
        <is>
          <t>Cost of Project</t>
        </is>
      </c>
      <c r="C48" s="156" t="inlineStr">
        <is>
          <t>Cost (in Cr)</t>
        </is>
      </c>
    </row>
    <row r="49">
      <c r="B49" s="693" t="inlineStr">
        <is>
          <t>Land and Plant Building</t>
        </is>
      </c>
      <c r="C49" s="1081">
        <f>'Capex &amp; Depreciation'!C26</f>
        <v/>
      </c>
    </row>
    <row r="50">
      <c r="B50" s="810" t="inlineStr">
        <is>
          <t>Utilities (Power, Tanks etc.)</t>
        </is>
      </c>
      <c r="C50" s="160" t="n"/>
    </row>
    <row r="51">
      <c r="B51" s="161" t="inlineStr">
        <is>
          <t>FBD (Fluid Bed Dryer)</t>
        </is>
      </c>
      <c r="C51" s="983" t="n"/>
    </row>
    <row r="52">
      <c r="B52" s="161" t="inlineStr">
        <is>
          <t xml:space="preserve">Precision Octagonal Blending </t>
        </is>
      </c>
      <c r="C52" s="983" t="n"/>
    </row>
    <row r="53">
      <c r="B53" s="161" t="inlineStr">
        <is>
          <t>Compressor Unit</t>
        </is>
      </c>
      <c r="C53" s="983" t="n"/>
    </row>
    <row r="54">
      <c r="B54" s="161" t="inlineStr">
        <is>
          <t>HVAC</t>
        </is>
      </c>
      <c r="C54" s="983" t="n"/>
    </row>
    <row r="55">
      <c r="B55" s="161" t="inlineStr">
        <is>
          <t>Vibro Sifter</t>
        </is>
      </c>
      <c r="C55" s="983" t="n"/>
    </row>
    <row r="56">
      <c r="B56" s="161" t="inlineStr">
        <is>
          <t>Multi-mill Crusher</t>
        </is>
      </c>
      <c r="C56" s="983" t="n"/>
    </row>
    <row r="57">
      <c r="B57" s="161" t="inlineStr">
        <is>
          <t>Vertical Form Filling Sachets</t>
        </is>
      </c>
      <c r="C57" s="983" t="n"/>
    </row>
    <row r="58">
      <c r="B58" s="161" t="inlineStr">
        <is>
          <t>Packaging Conveyor Unit</t>
        </is>
      </c>
      <c r="C58" s="163" t="n"/>
    </row>
    <row r="59">
      <c r="B59" s="161" t="inlineStr">
        <is>
          <t>Sanitization Machine</t>
        </is>
      </c>
      <c r="C59" s="983" t="n"/>
    </row>
    <row r="60">
      <c r="B60" s="161" t="inlineStr">
        <is>
          <t>Laboratories and Accessories</t>
        </is>
      </c>
      <c r="C60" s="983" t="n"/>
    </row>
    <row r="61">
      <c r="B61" s="161" t="inlineStr">
        <is>
          <t>Tray Dryer</t>
        </is>
      </c>
      <c r="C61" s="983" t="n"/>
    </row>
    <row r="62">
      <c r="B62" s="161" t="inlineStr">
        <is>
          <t>Miscellaneous Expense</t>
        </is>
      </c>
      <c r="C62" s="984" t="n"/>
    </row>
    <row r="63">
      <c r="B63" s="161" t="inlineStr">
        <is>
          <t>Contingency Expenses</t>
        </is>
      </c>
      <c r="C63" s="984" t="n"/>
    </row>
    <row r="64">
      <c r="B64" s="668" t="inlineStr">
        <is>
          <t>Total</t>
        </is>
      </c>
      <c r="C64" s="166">
        <f>sum(C49:C63)</f>
        <v/>
      </c>
    </row>
    <row r="66">
      <c r="B66" s="125" t="inlineStr">
        <is>
          <t>WORKING EFFICIENCY</t>
        </is>
      </c>
    </row>
    <row r="67">
      <c r="B67" s="1082" t="inlineStr">
        <is>
          <t>Months</t>
        </is>
      </c>
      <c r="C67" s="156" t="inlineStr">
        <is>
          <t>Year 1</t>
        </is>
      </c>
      <c r="D67" s="1069" t="n"/>
    </row>
    <row r="68">
      <c r="B68" s="1075" t="n"/>
      <c r="C68" s="169" t="inlineStr">
        <is>
          <t>Capacity/Month</t>
        </is>
      </c>
      <c r="D68" s="170" t="inlineStr">
        <is>
          <t>Capacity/Quarter</t>
        </is>
      </c>
    </row>
    <row r="69">
      <c r="B69" s="171" t="inlineStr">
        <is>
          <t>April to June</t>
        </is>
      </c>
      <c r="C69" s="1083" t="n">
        <v>0.8</v>
      </c>
      <c r="D69" s="173" t="n"/>
    </row>
    <row r="70">
      <c r="B70" s="174" t="inlineStr">
        <is>
          <t>January to March</t>
        </is>
      </c>
      <c r="C70" s="172" t="n"/>
      <c r="D70" s="175" t="n"/>
    </row>
    <row r="71">
      <c r="B71" s="174" t="inlineStr">
        <is>
          <t>July to September</t>
        </is>
      </c>
      <c r="C71" s="172" t="n"/>
      <c r="D71" s="175" t="n"/>
    </row>
    <row r="72">
      <c r="B72" s="174" t="inlineStr">
        <is>
          <t>October to December</t>
        </is>
      </c>
      <c r="C72" s="172" t="n"/>
      <c r="D72" s="176" t="n"/>
    </row>
    <row r="73">
      <c r="B73" s="103" t="inlineStr">
        <is>
          <t>Average Working Capacity %</t>
        </is>
      </c>
      <c r="C73" s="177" t="n"/>
      <c r="D73" s="178" t="n"/>
    </row>
    <row r="74" ht="8.25" customHeight="1" s="1068">
      <c r="B74" s="1022" t="n"/>
      <c r="C74" s="1022" t="n"/>
      <c r="D74" s="1022" t="n"/>
    </row>
    <row r="75">
      <c r="B75" s="180" t="inlineStr">
        <is>
          <t>Capacity Breakup</t>
        </is>
      </c>
      <c r="C75" s="156" t="inlineStr">
        <is>
          <t>Year 1 Plant</t>
        </is>
      </c>
      <c r="D75" s="181" t="inlineStr">
        <is>
          <t>* Divided in the ratio 3:1</t>
        </is>
      </c>
    </row>
    <row r="76">
      <c r="B76" s="171" t="inlineStr">
        <is>
          <t>Our brand manufacturing</t>
        </is>
      </c>
      <c r="C76" s="182">
        <f>D73</f>
        <v/>
      </c>
      <c r="D76" s="183" t="n"/>
    </row>
    <row r="77">
      <c r="B77" s="485" t="inlineStr">
        <is>
          <t>Contract manufacturing</t>
        </is>
      </c>
      <c r="C77" s="185">
        <f>D73-C76</f>
        <v/>
      </c>
      <c r="D77" s="183" t="n"/>
    </row>
    <row r="78">
      <c r="B78" s="1022" t="n"/>
      <c r="C78" s="1022" t="n"/>
      <c r="D78" s="1022" t="n"/>
    </row>
    <row r="79">
      <c r="B79" s="125" t="inlineStr">
        <is>
          <t xml:space="preserve">INDIRECT EXPENSES </t>
        </is>
      </c>
    </row>
    <row r="80">
      <c r="B80" s="156" t="inlineStr">
        <is>
          <t>Expense Bifurcation</t>
        </is>
      </c>
      <c r="C80" s="1069" t="n"/>
      <c r="D80" s="156" t="inlineStr">
        <is>
          <t>Expense %</t>
        </is>
      </c>
      <c r="E80" s="156" t="inlineStr">
        <is>
          <t>Total Expense</t>
        </is>
      </c>
    </row>
    <row r="81">
      <c r="B81" s="186" t="inlineStr">
        <is>
          <t>Training &amp; Community Engagement</t>
        </is>
      </c>
      <c r="C81" s="187" t="n"/>
      <c r="D81" s="613">
        <f>'Contract (1 yr)'!D63</f>
        <v/>
      </c>
      <c r="E81" s="140">
        <f>(D81*$E$27)*10^7</f>
        <v/>
      </c>
    </row>
    <row r="82">
      <c r="B82" s="186" t="inlineStr">
        <is>
          <t>Monitoring &amp; Evaluation</t>
        </is>
      </c>
      <c r="C82" s="189" t="n"/>
      <c r="D82" s="613" t="n">
        <v>0.005</v>
      </c>
      <c r="E82" s="140">
        <f>(D82*$E$27)*10^7</f>
        <v/>
      </c>
    </row>
    <row r="83">
      <c r="B83" s="186" t="inlineStr">
        <is>
          <t>Technology &amp; Reporting</t>
        </is>
      </c>
      <c r="C83" s="189" t="n"/>
      <c r="D83" s="613" t="n">
        <v>0.003</v>
      </c>
      <c r="E83" s="140">
        <f>(D83*$E$27)*10^7</f>
        <v/>
      </c>
    </row>
    <row r="84">
      <c r="B84" s="186" t="inlineStr">
        <is>
          <t>Administrative Cost</t>
        </is>
      </c>
      <c r="C84" s="189" t="n"/>
      <c r="D84" s="613" t="n">
        <v>0.017</v>
      </c>
      <c r="E84" s="140">
        <f>(D84*$E$27)*10^7</f>
        <v/>
      </c>
    </row>
    <row r="85">
      <c r="B85" s="186" t="inlineStr">
        <is>
          <t>Logistics &amp; Distribution Cost</t>
        </is>
      </c>
      <c r="C85" s="189" t="n"/>
      <c r="D85" s="190" t="inlineStr">
        <is>
          <t>Rs. 8.5/ Box</t>
        </is>
      </c>
      <c r="E85" s="140">
        <f>8.5*C27</f>
        <v/>
      </c>
    </row>
    <row r="86">
      <c r="B86" s="186" t="inlineStr">
        <is>
          <t>Communication &amp; Impact Documentation</t>
        </is>
      </c>
      <c r="C86" s="189" t="n"/>
      <c r="D86" s="613">
        <f>'Contract (1 yr)'!D68</f>
        <v/>
      </c>
      <c r="E86" s="140">
        <f>(D86*$E$27)*10^7</f>
        <v/>
      </c>
    </row>
    <row r="87">
      <c r="B87" s="191" t="inlineStr">
        <is>
          <t>Contingency</t>
        </is>
      </c>
      <c r="C87" s="192" t="n"/>
      <c r="D87" s="613">
        <f>'Contract (1 yr)'!D69</f>
        <v/>
      </c>
      <c r="E87" s="140">
        <f>sum(E81:E86)*D87</f>
        <v/>
      </c>
    </row>
    <row r="88">
      <c r="B88" s="871" t="n"/>
      <c r="C88" s="871" t="n"/>
      <c r="D88" s="88" t="inlineStr">
        <is>
          <t>TOTAL (in ₹)</t>
        </is>
      </c>
      <c r="E88" s="138">
        <f>sum(E81:E87)</f>
        <v/>
      </c>
    </row>
    <row r="89">
      <c r="B89" s="871" t="n"/>
      <c r="C89" s="871" t="n"/>
      <c r="D89" s="91" t="inlineStr">
        <is>
          <t>TOTAL (₹ in Cr)</t>
        </is>
      </c>
      <c r="E89" s="93">
        <f>E88/10^7</f>
        <v/>
      </c>
    </row>
    <row r="90">
      <c r="B90" s="871" t="n"/>
      <c r="C90" s="871" t="n"/>
      <c r="D90" s="871" t="n"/>
      <c r="E90" s="871" t="n"/>
    </row>
  </sheetData>
  <mergeCells count="3">
    <mergeCell ref="C67:D67"/>
    <mergeCell ref="B80:C80"/>
    <mergeCell ref="B67:B68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00FF00"/>
    <outlinePr summaryBelow="0" summaryRight="0"/>
    <pageSetUpPr/>
  </sheetPr>
  <dimension ref="A1:AA89"/>
  <sheetViews>
    <sheetView showGridLines="0" workbookViewId="0">
      <selection activeCell="A1" sqref="A1"/>
    </sheetView>
  </sheetViews>
  <sheetFormatPr baseColWidth="8" defaultColWidth="12.63" defaultRowHeight="15.75" customHeight="1"/>
  <cols>
    <col width="2.5" customWidth="1" style="1068" min="1" max="1"/>
    <col width="28.38" customWidth="1" style="1068" min="2" max="2"/>
    <col width="16.75" customWidth="1" style="1068" min="3" max="3"/>
    <col width="22.38" customWidth="1" style="1068" min="4" max="4"/>
    <col width="21.63" customWidth="1" style="1068" min="5" max="5"/>
    <col width="14.75" customWidth="1" style="1068" min="6" max="6"/>
    <col width="15.75" customWidth="1" style="1068" min="7" max="7"/>
  </cols>
  <sheetData>
    <row r="1">
      <c r="A1" s="871" t="n"/>
      <c r="B1" s="963" t="n"/>
      <c r="C1" s="871" t="n"/>
      <c r="D1" s="871" t="n"/>
      <c r="E1" s="871" t="n"/>
      <c r="F1" s="871" t="n"/>
      <c r="G1" s="871" t="n"/>
      <c r="H1" s="871" t="n"/>
      <c r="I1" s="871" t="n"/>
      <c r="J1" s="871" t="n"/>
      <c r="K1" s="871" t="n"/>
      <c r="L1" s="871" t="n"/>
      <c r="M1" s="871" t="n"/>
      <c r="N1" s="871" t="n"/>
      <c r="O1" s="871" t="n"/>
      <c r="P1" s="871" t="n"/>
      <c r="Q1" s="871" t="n"/>
      <c r="R1" s="871" t="n"/>
      <c r="S1" s="871" t="n"/>
      <c r="T1" s="871" t="n"/>
      <c r="U1" s="871" t="n"/>
      <c r="V1" s="871" t="n"/>
      <c r="W1" s="871" t="n"/>
      <c r="X1" s="871" t="n"/>
      <c r="Y1" s="871" t="n"/>
      <c r="Z1" s="871" t="n"/>
      <c r="AA1" s="871" t="n"/>
    </row>
    <row r="2">
      <c r="A2" s="871" t="n"/>
      <c r="B2" s="156" t="inlineStr">
        <is>
          <t>YEAR 3 FUNDING (in Cr)</t>
        </is>
      </c>
      <c r="C2" s="113" t="n">
        <v>0</v>
      </c>
      <c r="D2" s="871" t="n"/>
      <c r="E2" s="871" t="n"/>
      <c r="F2" s="871" t="n"/>
      <c r="G2" s="871" t="n"/>
      <c r="H2" s="871" t="n"/>
      <c r="I2" s="871" t="n"/>
      <c r="J2" s="871" t="n"/>
      <c r="K2" s="871" t="n"/>
      <c r="L2" s="871" t="n"/>
      <c r="M2" s="871" t="n"/>
      <c r="N2" s="871" t="n"/>
      <c r="O2" s="871" t="n"/>
      <c r="P2" s="871" t="n"/>
      <c r="Q2" s="871" t="n"/>
      <c r="R2" s="871" t="n"/>
      <c r="S2" s="871" t="n"/>
      <c r="T2" s="871" t="n"/>
      <c r="U2" s="871" t="n"/>
      <c r="V2" s="871" t="n"/>
      <c r="W2" s="871" t="n"/>
      <c r="X2" s="871" t="n"/>
      <c r="Y2" s="871" t="n"/>
      <c r="Z2" s="871" t="n"/>
      <c r="AA2" s="871" t="n"/>
    </row>
    <row r="3">
      <c r="A3" s="871" t="n"/>
      <c r="B3" s="963" t="n"/>
      <c r="C3" s="871" t="n"/>
      <c r="D3" s="871" t="n"/>
      <c r="E3" s="871" t="n"/>
      <c r="F3" s="871" t="n"/>
      <c r="G3" s="871" t="n"/>
      <c r="H3" s="871" t="n"/>
      <c r="I3" s="871" t="n"/>
      <c r="J3" s="871" t="n"/>
      <c r="K3" s="871" t="n"/>
      <c r="L3" s="871" t="n"/>
      <c r="M3" s="871" t="n"/>
      <c r="N3" s="871" t="n"/>
      <c r="O3" s="871" t="n"/>
      <c r="P3" s="871" t="n"/>
      <c r="Q3" s="871" t="n"/>
      <c r="R3" s="871" t="n"/>
      <c r="S3" s="871" t="n"/>
      <c r="T3" s="871" t="n"/>
      <c r="U3" s="871" t="n"/>
      <c r="V3" s="871" t="n"/>
      <c r="W3" s="871" t="n"/>
      <c r="X3" s="871" t="n"/>
      <c r="Y3" s="871" t="n"/>
      <c r="Z3" s="871" t="n"/>
      <c r="AA3" s="871" t="n"/>
    </row>
    <row r="4">
      <c r="A4" s="871" t="n"/>
      <c r="B4" s="72" t="n"/>
      <c r="C4" s="73" t="inlineStr">
        <is>
          <t>Pregnancy Powder (Garbhika)</t>
        </is>
      </c>
      <c r="D4" s="74" t="inlineStr">
        <is>
          <t>Lactation Powder (Matrusneha)</t>
        </is>
      </c>
      <c r="E4" s="74" t="inlineStr">
        <is>
          <t>Infant Formula Milk Powder (Poshit)</t>
        </is>
      </c>
      <c r="F4" s="75" t="inlineStr">
        <is>
          <t>Child Nutrition Powder</t>
        </is>
      </c>
      <c r="G4" s="871" t="n"/>
      <c r="H4" s="871" t="n"/>
      <c r="I4" s="871" t="n"/>
      <c r="J4" s="871" t="n"/>
      <c r="K4" s="871" t="n"/>
      <c r="L4" s="871" t="n"/>
      <c r="M4" s="871" t="n"/>
      <c r="N4" s="871" t="n"/>
      <c r="O4" s="871" t="n"/>
      <c r="P4" s="871" t="n"/>
      <c r="Q4" s="871" t="n"/>
      <c r="R4" s="871" t="n"/>
      <c r="S4" s="871" t="n"/>
      <c r="T4" s="871" t="n"/>
      <c r="U4" s="871" t="n"/>
      <c r="V4" s="871" t="n"/>
      <c r="W4" s="871" t="n"/>
      <c r="X4" s="871" t="n"/>
      <c r="Y4" s="871" t="n"/>
      <c r="Z4" s="871" t="n"/>
      <c r="AA4" s="871" t="n"/>
    </row>
    <row r="5">
      <c r="A5" s="871" t="n"/>
      <c r="B5" s="76" t="inlineStr">
        <is>
          <t>Cost/Box</t>
        </is>
      </c>
      <c r="C5" s="628">
        <f>'PP BOM'!H32</f>
        <v/>
      </c>
      <c r="D5" s="628">
        <f>'LP BOM'!H35</f>
        <v/>
      </c>
      <c r="E5" s="628">
        <f>'IFM BOM'!H39</f>
        <v/>
      </c>
      <c r="F5" s="628">
        <f>'CNP BOM'!H31</f>
        <v/>
      </c>
      <c r="G5" s="871" t="n"/>
      <c r="H5" s="871" t="n"/>
      <c r="I5" s="871" t="n"/>
      <c r="J5" s="871" t="n"/>
      <c r="K5" s="871" t="n"/>
      <c r="L5" s="871" t="n"/>
      <c r="M5" s="871" t="n"/>
      <c r="N5" s="871" t="n"/>
      <c r="O5" s="871" t="n"/>
      <c r="P5" s="871" t="n"/>
      <c r="Q5" s="871" t="n"/>
      <c r="R5" s="871" t="n"/>
      <c r="S5" s="871" t="n"/>
      <c r="T5" s="871" t="n"/>
      <c r="U5" s="871" t="n"/>
      <c r="V5" s="871" t="n"/>
      <c r="W5" s="871" t="n"/>
      <c r="X5" s="871" t="n"/>
      <c r="Y5" s="871" t="n"/>
      <c r="Z5" s="871" t="n"/>
      <c r="AA5" s="871" t="n"/>
    </row>
    <row r="6">
      <c r="A6" s="871" t="n"/>
      <c r="B6" s="76" t="inlineStr">
        <is>
          <t>Selling Price/Box</t>
        </is>
      </c>
      <c r="C6" s="628">
        <f>'Total Production'!C20</f>
        <v/>
      </c>
      <c r="D6" s="628">
        <f>'Total Production'!C21</f>
        <v/>
      </c>
      <c r="E6" s="628">
        <f>'Total Production'!C22</f>
        <v/>
      </c>
      <c r="F6" s="628">
        <f>'Total Production'!C23</f>
        <v/>
      </c>
      <c r="G6" s="871" t="n"/>
      <c r="H6" s="871" t="n"/>
      <c r="I6" s="871" t="n"/>
      <c r="J6" s="871" t="n"/>
      <c r="K6" s="871" t="n"/>
      <c r="L6" s="871" t="n"/>
      <c r="M6" s="871" t="n"/>
      <c r="N6" s="871" t="n"/>
      <c r="O6" s="871" t="n"/>
      <c r="P6" s="871" t="n"/>
      <c r="Q6" s="871" t="n"/>
      <c r="R6" s="871" t="n"/>
      <c r="S6" s="871" t="n"/>
      <c r="T6" s="871" t="n"/>
      <c r="U6" s="871" t="n"/>
      <c r="V6" s="871" t="n"/>
      <c r="W6" s="871" t="n"/>
      <c r="X6" s="871" t="n"/>
      <c r="Y6" s="871" t="n"/>
      <c r="Z6" s="871" t="n"/>
      <c r="AA6" s="871" t="n"/>
    </row>
    <row r="7">
      <c r="A7" s="871" t="n"/>
      <c r="B7" s="79" t="inlineStr">
        <is>
          <t>Profit/Box</t>
        </is>
      </c>
      <c r="C7" s="630">
        <f>C6-C5</f>
        <v/>
      </c>
      <c r="D7" s="630">
        <f>D6-D5</f>
        <v/>
      </c>
      <c r="E7" s="630">
        <f>E6-E5</f>
        <v/>
      </c>
      <c r="F7" s="630">
        <f>F6-F5</f>
        <v/>
      </c>
      <c r="G7" s="871" t="n"/>
      <c r="H7" s="871" t="n"/>
      <c r="I7" s="871" t="n"/>
      <c r="J7" s="871" t="n"/>
      <c r="K7" s="871" t="n"/>
      <c r="L7" s="871" t="n"/>
      <c r="M7" s="871" t="n"/>
      <c r="N7" s="871" t="n"/>
      <c r="O7" s="871" t="n"/>
      <c r="P7" s="871" t="n"/>
      <c r="Q7" s="871" t="n"/>
      <c r="R7" s="871" t="n"/>
      <c r="S7" s="871" t="n"/>
      <c r="T7" s="871" t="n"/>
      <c r="U7" s="871" t="n"/>
      <c r="V7" s="871" t="n"/>
      <c r="W7" s="871" t="n"/>
      <c r="X7" s="871" t="n"/>
      <c r="Y7" s="871" t="n"/>
      <c r="Z7" s="871" t="n"/>
      <c r="AA7" s="871" t="n"/>
    </row>
    <row r="8">
      <c r="A8" s="871" t="n"/>
      <c r="B8" s="963" t="n"/>
      <c r="C8" s="871" t="n"/>
      <c r="D8" s="871" t="n"/>
      <c r="E8" s="871" t="n"/>
      <c r="F8" s="871" t="n"/>
      <c r="G8" s="871" t="n"/>
      <c r="H8" s="871" t="n"/>
      <c r="I8" s="871" t="n"/>
      <c r="J8" s="871" t="n"/>
      <c r="K8" s="871" t="n"/>
      <c r="L8" s="871" t="n"/>
      <c r="M8" s="871" t="n"/>
      <c r="N8" s="871" t="n"/>
      <c r="O8" s="871" t="n"/>
      <c r="P8" s="871" t="n"/>
      <c r="Q8" s="871" t="n"/>
      <c r="R8" s="871" t="n"/>
      <c r="S8" s="871" t="n"/>
      <c r="T8" s="871" t="n"/>
      <c r="U8" s="871" t="n"/>
      <c r="V8" s="871" t="n"/>
      <c r="W8" s="871" t="n"/>
      <c r="X8" s="871" t="n"/>
      <c r="Y8" s="871" t="n"/>
      <c r="Z8" s="871" t="n"/>
      <c r="AA8" s="871" t="n"/>
    </row>
    <row r="9">
      <c r="A9" s="871" t="n"/>
      <c r="B9" s="963" t="inlineStr">
        <is>
          <t>Taking into consideration the following information:</t>
        </is>
      </c>
      <c r="C9" s="871" t="n"/>
      <c r="D9" s="871" t="n"/>
      <c r="E9" s="871" t="n"/>
      <c r="F9" s="871" t="n"/>
      <c r="G9" s="871" t="n"/>
      <c r="H9" s="871" t="n"/>
      <c r="I9" s="871" t="n"/>
      <c r="J9" s="871" t="n"/>
      <c r="K9" s="871" t="n"/>
      <c r="L9" s="871" t="n"/>
      <c r="M9" s="871" t="n"/>
      <c r="N9" s="871" t="n"/>
      <c r="O9" s="871" t="n"/>
      <c r="P9" s="871" t="n"/>
      <c r="Q9" s="871" t="n"/>
      <c r="R9" s="871" t="n"/>
      <c r="S9" s="871" t="n"/>
      <c r="T9" s="871" t="n"/>
      <c r="U9" s="871" t="n"/>
      <c r="V9" s="871" t="n"/>
      <c r="W9" s="871" t="n"/>
      <c r="X9" s="871" t="n"/>
      <c r="Y9" s="871" t="n"/>
      <c r="Z9" s="871" t="n"/>
      <c r="AA9" s="871" t="n"/>
    </row>
    <row r="10">
      <c r="A10" s="871" t="n"/>
      <c r="B10" s="130" t="inlineStr">
        <is>
          <t>Tons Manufactured / Day</t>
        </is>
      </c>
      <c r="C10" s="131" t="n">
        <v>40</v>
      </c>
      <c r="D10" s="121" t="inlineStr">
        <is>
          <t>* 2 tons a day at Rohan Sir's Factory (Natal Care only).  Assuming another factory will have 2 tons too</t>
        </is>
      </c>
      <c r="E10" s="871" t="n"/>
      <c r="F10" s="871" t="n"/>
      <c r="G10" s="871" t="n"/>
      <c r="H10" s="871" t="n"/>
      <c r="I10" s="871" t="n"/>
      <c r="J10" s="871" t="n"/>
      <c r="K10" s="871" t="n"/>
      <c r="L10" s="871" t="n"/>
      <c r="M10" s="871" t="n"/>
      <c r="N10" s="871" t="n"/>
      <c r="O10" s="871" t="n"/>
      <c r="P10" s="871" t="n"/>
      <c r="Q10" s="871" t="n"/>
      <c r="R10" s="871" t="n"/>
      <c r="S10" s="871" t="n"/>
      <c r="T10" s="871" t="n"/>
      <c r="U10" s="871" t="n"/>
      <c r="V10" s="871" t="n"/>
      <c r="W10" s="871" t="n"/>
      <c r="X10" s="871" t="n"/>
      <c r="Y10" s="871" t="n"/>
      <c r="Z10" s="871" t="n"/>
      <c r="AA10" s="871" t="n"/>
    </row>
    <row r="11">
      <c r="A11" s="871" t="n"/>
      <c r="B11" s="132" t="inlineStr">
        <is>
          <t>Kgs Manufactured / Day</t>
        </is>
      </c>
      <c r="C11" s="882">
        <f>C10*1000</f>
        <v/>
      </c>
      <c r="D11" s="871" t="n"/>
      <c r="E11" s="871" t="n"/>
      <c r="F11" s="871" t="n"/>
      <c r="G11" s="871" t="n"/>
      <c r="H11" s="871" t="n"/>
      <c r="I11" s="871" t="n"/>
      <c r="J11" s="871" t="n"/>
      <c r="K11" s="871" t="n"/>
      <c r="L11" s="871" t="n"/>
      <c r="M11" s="871" t="n"/>
      <c r="N11" s="871" t="n"/>
      <c r="O11" s="871" t="n"/>
      <c r="P11" s="871" t="n"/>
      <c r="Q11" s="871" t="n"/>
      <c r="R11" s="871" t="n"/>
      <c r="S11" s="871" t="n"/>
      <c r="T11" s="871" t="n"/>
      <c r="U11" s="871" t="n"/>
      <c r="V11" s="871" t="n"/>
      <c r="W11" s="871" t="n"/>
      <c r="X11" s="871" t="n"/>
      <c r="Y11" s="871" t="n"/>
      <c r="Z11" s="871" t="n"/>
      <c r="AA11" s="871" t="n"/>
    </row>
    <row r="12">
      <c r="A12" s="871" t="n"/>
      <c r="B12" s="133" t="inlineStr">
        <is>
          <t>Boxes Manufactured / Day</t>
        </is>
      </c>
      <c r="C12" s="97">
        <f>((C11*1000*0.5)/500)+((C11*1000*0.5)/400)</f>
        <v/>
      </c>
      <c r="E12" s="871" t="n"/>
      <c r="F12" s="871" t="n"/>
      <c r="G12" s="871" t="n"/>
      <c r="H12" s="871" t="n"/>
      <c r="I12" s="871" t="n"/>
      <c r="J12" s="871" t="n"/>
      <c r="K12" s="871" t="n"/>
      <c r="L12" s="871" t="n"/>
      <c r="M12" s="871" t="n"/>
      <c r="N12" s="871" t="n"/>
      <c r="O12" s="871" t="n"/>
      <c r="P12" s="871" t="n"/>
      <c r="Q12" s="871" t="n"/>
      <c r="R12" s="871" t="n"/>
      <c r="S12" s="871" t="n"/>
      <c r="T12" s="871" t="n"/>
      <c r="U12" s="871" t="n"/>
      <c r="V12" s="871" t="n"/>
      <c r="W12" s="871" t="n"/>
      <c r="X12" s="871" t="n"/>
      <c r="Y12" s="871" t="n"/>
      <c r="Z12" s="871" t="n"/>
      <c r="AA12" s="871" t="n"/>
    </row>
    <row r="13" ht="3.75" customHeight="1" s="1068">
      <c r="A13" s="871" t="n"/>
      <c r="B13" s="871" t="n"/>
      <c r="C13" s="871" t="n"/>
      <c r="D13" s="871" t="n"/>
      <c r="E13" s="871" t="n"/>
      <c r="F13" s="871" t="n"/>
      <c r="G13" s="871" t="n"/>
      <c r="H13" s="871" t="n"/>
      <c r="I13" s="871" t="n"/>
      <c r="J13" s="871" t="n"/>
      <c r="K13" s="871" t="n"/>
      <c r="L13" s="871" t="n"/>
      <c r="M13" s="871" t="n"/>
      <c r="N13" s="871" t="n"/>
      <c r="O13" s="871" t="n"/>
      <c r="P13" s="871" t="n"/>
      <c r="Q13" s="871" t="n"/>
      <c r="R13" s="871" t="n"/>
      <c r="S13" s="871" t="n"/>
      <c r="T13" s="871" t="n"/>
      <c r="U13" s="871" t="n"/>
      <c r="V13" s="871" t="n"/>
      <c r="W13" s="871" t="n"/>
      <c r="X13" s="871" t="n"/>
      <c r="Y13" s="871" t="n"/>
      <c r="Z13" s="871" t="n"/>
      <c r="AA13" s="871" t="n"/>
    </row>
    <row r="14">
      <c r="A14" s="871" t="n"/>
      <c r="B14" s="229" t="inlineStr">
        <is>
          <t>Natal Care Boxes/Day</t>
        </is>
      </c>
      <c r="C14" s="131">
        <f>((C11*1000*0.5)/500)*C75</f>
        <v/>
      </c>
      <c r="D14" s="121" t="inlineStr">
        <is>
          <t>* Natal Care Products are 500gms each</t>
        </is>
      </c>
      <c r="E14" s="871" t="n"/>
      <c r="F14" s="871" t="n"/>
      <c r="G14" s="871" t="n"/>
      <c r="H14" s="871" t="n"/>
      <c r="I14" s="871" t="n"/>
      <c r="J14" s="871" t="n"/>
      <c r="K14" s="871" t="n"/>
      <c r="L14" s="871" t="n"/>
      <c r="M14" s="871" t="n"/>
      <c r="N14" s="871" t="n"/>
      <c r="O14" s="871" t="n"/>
      <c r="P14" s="871" t="n"/>
      <c r="Q14" s="871" t="n"/>
      <c r="R14" s="871" t="n"/>
      <c r="S14" s="871" t="n"/>
      <c r="T14" s="871" t="n"/>
      <c r="U14" s="871" t="n"/>
      <c r="V14" s="871" t="n"/>
      <c r="W14" s="871" t="n"/>
      <c r="X14" s="871" t="n"/>
      <c r="Y14" s="871" t="n"/>
      <c r="Z14" s="871" t="n"/>
      <c r="AA14" s="871" t="n"/>
    </row>
    <row r="15">
      <c r="A15" s="871" t="n"/>
      <c r="B15" s="215" t="inlineStr">
        <is>
          <t>Infant &amp; Child Care Boxes/Day</t>
        </is>
      </c>
      <c r="C15" s="97">
        <f>((C11*1000*0.5)/400)*C75</f>
        <v/>
      </c>
      <c r="D15" s="121" t="inlineStr">
        <is>
          <t>* Infant and Child Care Products are 400gms each</t>
        </is>
      </c>
      <c r="E15" s="871" t="n"/>
      <c r="F15" s="871" t="n"/>
      <c r="G15" s="871" t="n"/>
      <c r="H15" s="871" t="n"/>
      <c r="I15" s="871" t="n"/>
      <c r="J15" s="871" t="n"/>
      <c r="K15" s="871" t="n"/>
      <c r="L15" s="871" t="n"/>
      <c r="M15" s="871" t="n"/>
      <c r="N15" s="871" t="n"/>
      <c r="O15" s="871" t="n"/>
      <c r="P15" s="871" t="n"/>
      <c r="Q15" s="871" t="n"/>
      <c r="R15" s="871" t="n"/>
      <c r="S15" s="871" t="n"/>
      <c r="T15" s="871" t="n"/>
      <c r="U15" s="871" t="n"/>
      <c r="V15" s="871" t="n"/>
      <c r="W15" s="871" t="n"/>
      <c r="X15" s="871" t="n"/>
      <c r="Y15" s="871" t="n"/>
      <c r="Z15" s="871" t="n"/>
      <c r="AA15" s="871" t="n"/>
    </row>
    <row r="16" ht="3.75" customHeight="1" s="1068">
      <c r="A16" s="871" t="n"/>
      <c r="B16" s="871" t="n"/>
      <c r="C16" s="871" t="n"/>
      <c r="D16" s="871" t="n"/>
      <c r="E16" s="871" t="n"/>
      <c r="F16" s="871" t="n"/>
      <c r="G16" s="871" t="n"/>
      <c r="H16" s="871" t="n"/>
      <c r="I16" s="871" t="n"/>
      <c r="J16" s="871" t="n"/>
      <c r="K16" s="871" t="n"/>
      <c r="L16" s="871" t="n"/>
      <c r="M16" s="871" t="n"/>
      <c r="N16" s="871" t="n"/>
      <c r="O16" s="871" t="n"/>
      <c r="P16" s="871" t="n"/>
      <c r="Q16" s="871" t="n"/>
      <c r="R16" s="871" t="n"/>
      <c r="S16" s="871" t="n"/>
      <c r="T16" s="871" t="n"/>
      <c r="U16" s="871" t="n"/>
      <c r="V16" s="871" t="n"/>
      <c r="W16" s="871" t="n"/>
      <c r="X16" s="871" t="n"/>
      <c r="Y16" s="871" t="n"/>
      <c r="Z16" s="871" t="n"/>
      <c r="AA16" s="871" t="n"/>
    </row>
    <row r="17">
      <c r="A17" s="871" t="n"/>
      <c r="B17" s="130" t="inlineStr">
        <is>
          <t>Working Days/Month</t>
        </is>
      </c>
      <c r="C17" s="131" t="n">
        <v>25</v>
      </c>
      <c r="D17" s="871" t="n"/>
      <c r="E17" s="871" t="n"/>
      <c r="F17" s="871" t="n"/>
      <c r="G17" s="871" t="n"/>
      <c r="H17" s="871" t="n"/>
      <c r="I17" s="871" t="n"/>
      <c r="J17" s="871" t="n"/>
      <c r="K17" s="871" t="n"/>
      <c r="L17" s="871" t="n"/>
      <c r="M17" s="871" t="n"/>
      <c r="N17" s="871" t="n"/>
      <c r="O17" s="871" t="n"/>
      <c r="P17" s="871" t="n"/>
      <c r="Q17" s="871" t="n"/>
      <c r="R17" s="871" t="n"/>
      <c r="S17" s="871" t="n"/>
      <c r="T17" s="871" t="n"/>
      <c r="U17" s="871" t="n"/>
      <c r="V17" s="871" t="n"/>
      <c r="W17" s="871" t="n"/>
      <c r="X17" s="871" t="n"/>
      <c r="Y17" s="871" t="n"/>
      <c r="Z17" s="871" t="n"/>
      <c r="AA17" s="871" t="n"/>
    </row>
    <row r="18">
      <c r="A18" s="871" t="n"/>
      <c r="B18" s="132" t="inlineStr">
        <is>
          <t>Working Months/Year</t>
        </is>
      </c>
      <c r="C18" s="882" t="n">
        <v>12</v>
      </c>
      <c r="D18" s="871" t="n"/>
      <c r="E18" s="871" t="n"/>
      <c r="F18" s="871" t="n"/>
      <c r="G18" s="871" t="n"/>
      <c r="H18" s="871" t="n"/>
      <c r="I18" s="871" t="n"/>
      <c r="J18" s="871" t="n"/>
      <c r="K18" s="871" t="n"/>
      <c r="L18" s="871" t="n"/>
      <c r="M18" s="871" t="n"/>
      <c r="N18" s="871" t="n"/>
      <c r="O18" s="871" t="n"/>
      <c r="P18" s="871" t="n"/>
      <c r="Q18" s="871" t="n"/>
      <c r="R18" s="871" t="n"/>
      <c r="S18" s="871" t="n"/>
      <c r="T18" s="871" t="n"/>
      <c r="U18" s="871" t="n"/>
      <c r="V18" s="871" t="n"/>
      <c r="W18" s="871" t="n"/>
      <c r="X18" s="871" t="n"/>
      <c r="Y18" s="871" t="n"/>
      <c r="Z18" s="871" t="n"/>
      <c r="AA18" s="871" t="n"/>
    </row>
    <row r="19">
      <c r="A19" s="871" t="n"/>
      <c r="B19" s="219" t="inlineStr">
        <is>
          <t>Working Days/Year</t>
        </is>
      </c>
      <c r="C19" s="103">
        <f>C17*C18</f>
        <v/>
      </c>
      <c r="D19" s="871" t="n"/>
      <c r="E19" s="871" t="n"/>
      <c r="F19" s="871" t="n"/>
      <c r="G19" s="871" t="n"/>
      <c r="H19" s="871" t="n"/>
      <c r="I19" s="871" t="n"/>
      <c r="J19" s="871" t="n"/>
      <c r="K19" s="871" t="n"/>
      <c r="L19" s="871" t="n"/>
      <c r="M19" s="871" t="n"/>
      <c r="N19" s="871" t="n"/>
      <c r="O19" s="871" t="n"/>
      <c r="P19" s="871" t="n"/>
      <c r="Q19" s="871" t="n"/>
      <c r="R19" s="871" t="n"/>
      <c r="S19" s="871" t="n"/>
      <c r="T19" s="871" t="n"/>
      <c r="U19" s="871" t="n"/>
      <c r="V19" s="871" t="n"/>
      <c r="W19" s="871" t="n"/>
      <c r="X19" s="871" t="n"/>
      <c r="Y19" s="871" t="n"/>
      <c r="Z19" s="871" t="n"/>
      <c r="AA19" s="871" t="n"/>
    </row>
    <row r="20">
      <c r="A20" s="871" t="n"/>
      <c r="B20" s="871" t="n"/>
      <c r="C20" s="871" t="n"/>
      <c r="D20" s="871" t="n"/>
      <c r="E20" s="871" t="n"/>
      <c r="F20" s="871" t="n"/>
      <c r="G20" s="871" t="n"/>
      <c r="H20" s="871" t="n"/>
      <c r="I20" s="871" t="n"/>
      <c r="J20" s="871" t="n"/>
      <c r="K20" s="871" t="n"/>
      <c r="L20" s="871" t="n"/>
      <c r="M20" s="871" t="n"/>
      <c r="N20" s="871" t="n"/>
      <c r="O20" s="871" t="n"/>
      <c r="P20" s="871" t="n"/>
      <c r="Q20" s="871" t="n"/>
      <c r="R20" s="871" t="n"/>
      <c r="S20" s="871" t="n"/>
      <c r="T20" s="871" t="n"/>
      <c r="U20" s="871" t="n"/>
      <c r="V20" s="871" t="n"/>
      <c r="W20" s="871" t="n"/>
      <c r="X20" s="871" t="n"/>
      <c r="Y20" s="871" t="n"/>
      <c r="Z20" s="871" t="n"/>
      <c r="AA20" s="871" t="n"/>
    </row>
    <row r="21">
      <c r="A21" s="871" t="n"/>
      <c r="B21" s="135" t="inlineStr">
        <is>
          <t>PRODUCTION</t>
        </is>
      </c>
      <c r="C21" s="871" t="n"/>
      <c r="D21" s="871" t="n"/>
      <c r="E21" s="871" t="n"/>
      <c r="F21" s="871" t="n"/>
      <c r="G21" s="871" t="n"/>
      <c r="H21" s="871" t="n"/>
      <c r="I21" s="871" t="n"/>
      <c r="J21" s="871" t="n"/>
      <c r="K21" s="871" t="n"/>
      <c r="L21" s="871" t="n"/>
      <c r="M21" s="871" t="n"/>
      <c r="N21" s="871" t="n"/>
      <c r="O21" s="871" t="n"/>
      <c r="P21" s="871" t="n"/>
      <c r="Q21" s="871" t="n"/>
      <c r="R21" s="871" t="n"/>
      <c r="S21" s="871" t="n"/>
      <c r="T21" s="871" t="n"/>
      <c r="U21" s="871" t="n"/>
      <c r="V21" s="871" t="n"/>
      <c r="W21" s="871" t="n"/>
      <c r="X21" s="871" t="n"/>
      <c r="Y21" s="871" t="n"/>
      <c r="Z21" s="871" t="n"/>
      <c r="AA21" s="871" t="n"/>
    </row>
    <row r="22">
      <c r="A22" s="871" t="n"/>
      <c r="B22" s="156" t="inlineStr">
        <is>
          <t>Products</t>
        </is>
      </c>
      <c r="C22" s="854" t="inlineStr">
        <is>
          <t>Boxes/Year</t>
        </is>
      </c>
      <c r="D22" s="156" t="inlineStr">
        <is>
          <t>Revenue/Year</t>
        </is>
      </c>
      <c r="E22" s="156" t="inlineStr">
        <is>
          <t>Revenue (in Cr)</t>
        </is>
      </c>
      <c r="F22" s="156" t="inlineStr">
        <is>
          <t>COGS (in Cr)</t>
        </is>
      </c>
      <c r="G22" s="156" t="inlineStr">
        <is>
          <t>Gross Profit (in Cr)</t>
        </is>
      </c>
      <c r="H22" s="871" t="n"/>
      <c r="I22" s="871" t="n"/>
      <c r="J22" s="871" t="n"/>
      <c r="K22" s="871" t="n"/>
      <c r="L22" s="871" t="n"/>
      <c r="M22" s="871" t="n"/>
      <c r="N22" s="871" t="n"/>
      <c r="O22" s="871" t="n"/>
      <c r="P22" s="871" t="n"/>
      <c r="Q22" s="871" t="n"/>
      <c r="R22" s="871" t="n"/>
      <c r="S22" s="871" t="n"/>
      <c r="T22" s="871" t="n"/>
      <c r="U22" s="871" t="n"/>
      <c r="V22" s="871" t="n"/>
      <c r="W22" s="871" t="n"/>
      <c r="X22" s="871" t="n"/>
      <c r="Y22" s="871" t="n"/>
      <c r="Z22" s="871" t="n"/>
      <c r="AA22" s="871" t="n"/>
    </row>
    <row r="23">
      <c r="A23" s="871" t="n"/>
      <c r="B23" s="223" t="inlineStr">
        <is>
          <t>Infant Formula Milk</t>
        </is>
      </c>
      <c r="C23" s="138">
        <f>($C$19*$C$15)/2</f>
        <v/>
      </c>
      <c r="D23" s="138">
        <f>C23*E6</f>
        <v/>
      </c>
      <c r="E23" s="95">
        <f>D23/10^7</f>
        <v/>
      </c>
      <c r="F23" s="95">
        <f>(C23*E5)/10^7</f>
        <v/>
      </c>
      <c r="G23" s="95">
        <f>E23-F23</f>
        <v/>
      </c>
      <c r="H23" s="871" t="n"/>
      <c r="I23" s="871" t="n"/>
      <c r="J23" s="871" t="n"/>
      <c r="K23" s="871" t="n"/>
      <c r="L23" s="871" t="n"/>
      <c r="M23" s="871" t="n"/>
      <c r="N23" s="871" t="n"/>
      <c r="O23" s="871" t="n"/>
      <c r="P23" s="871" t="n"/>
      <c r="Q23" s="871" t="n"/>
      <c r="R23" s="871" t="n"/>
      <c r="S23" s="871" t="n"/>
      <c r="T23" s="871" t="n"/>
      <c r="U23" s="871" t="n"/>
      <c r="V23" s="871" t="n"/>
      <c r="W23" s="871" t="n"/>
      <c r="X23" s="871" t="n"/>
      <c r="Y23" s="871" t="n"/>
      <c r="Z23" s="871" t="n"/>
      <c r="AA23" s="871" t="n"/>
    </row>
    <row r="24">
      <c r="A24" s="871" t="n"/>
      <c r="B24" s="881" t="inlineStr">
        <is>
          <t>Child Nutrition Powder</t>
        </is>
      </c>
      <c r="C24" s="140">
        <f>($C$19*$C$15)/2</f>
        <v/>
      </c>
      <c r="D24" s="140">
        <f>C24*F6</f>
        <v/>
      </c>
      <c r="E24" s="77">
        <f>D24/10^7</f>
        <v/>
      </c>
      <c r="F24" s="77">
        <f>(C24*F5)/10^7</f>
        <v/>
      </c>
      <c r="G24" s="77">
        <f>E24-F24</f>
        <v/>
      </c>
      <c r="H24" s="871" t="n"/>
      <c r="I24" s="871" t="n"/>
      <c r="J24" s="871" t="n"/>
      <c r="K24" s="871" t="n"/>
      <c r="L24" s="871" t="n"/>
      <c r="M24" s="871" t="n"/>
      <c r="N24" s="871" t="n"/>
      <c r="O24" s="871" t="n"/>
      <c r="P24" s="871" t="n"/>
      <c r="Q24" s="871" t="n"/>
      <c r="R24" s="871" t="n"/>
      <c r="S24" s="871" t="n"/>
      <c r="T24" s="871" t="n"/>
      <c r="U24" s="871" t="n"/>
      <c r="V24" s="871" t="n"/>
      <c r="W24" s="871" t="n"/>
      <c r="X24" s="871" t="n"/>
      <c r="Y24" s="871" t="n"/>
      <c r="Z24" s="871" t="n"/>
      <c r="AA24" s="871" t="n"/>
    </row>
    <row r="25">
      <c r="A25" s="871" t="n"/>
      <c r="B25" s="881" t="inlineStr">
        <is>
          <t>Pregnancy Powder</t>
        </is>
      </c>
      <c r="C25" s="140">
        <f>($C$19*$C$14)/2</f>
        <v/>
      </c>
      <c r="D25" s="140">
        <f>C25*C6</f>
        <v/>
      </c>
      <c r="E25" s="77">
        <f>D25/10^7</f>
        <v/>
      </c>
      <c r="F25" s="77">
        <f>(C25*C5)/10^7</f>
        <v/>
      </c>
      <c r="G25" s="77">
        <f>E25-F25</f>
        <v/>
      </c>
      <c r="H25" s="871" t="n"/>
      <c r="I25" s="871" t="n"/>
      <c r="J25" s="871" t="n"/>
      <c r="K25" s="871" t="n"/>
      <c r="L25" s="871" t="n"/>
      <c r="M25" s="871" t="n"/>
      <c r="N25" s="871" t="n"/>
      <c r="O25" s="871" t="n"/>
      <c r="P25" s="871" t="n"/>
      <c r="Q25" s="871" t="n"/>
      <c r="R25" s="871" t="n"/>
      <c r="S25" s="871" t="n"/>
      <c r="T25" s="871" t="n"/>
      <c r="U25" s="871" t="n"/>
      <c r="V25" s="871" t="n"/>
      <c r="W25" s="871" t="n"/>
      <c r="X25" s="871" t="n"/>
      <c r="Y25" s="871" t="n"/>
      <c r="Z25" s="871" t="n"/>
      <c r="AA25" s="871" t="n"/>
    </row>
    <row r="26">
      <c r="A26" s="871" t="n"/>
      <c r="B26" s="225" t="inlineStr">
        <is>
          <t>Lactation Powder</t>
        </is>
      </c>
      <c r="C26" s="142">
        <f>($C$19*$C$14)/2</f>
        <v/>
      </c>
      <c r="D26" s="142">
        <f>C26*D6</f>
        <v/>
      </c>
      <c r="E26" s="283">
        <f>D26/10^7</f>
        <v/>
      </c>
      <c r="F26" s="283">
        <f>(C26*D5)/10^7</f>
        <v/>
      </c>
      <c r="G26" s="283">
        <f>E26-F26</f>
        <v/>
      </c>
      <c r="H26" s="871" t="n"/>
      <c r="I26" s="871" t="n"/>
      <c r="J26" s="871" t="n"/>
      <c r="K26" s="871" t="n"/>
      <c r="L26" s="871" t="n"/>
      <c r="M26" s="871" t="n"/>
      <c r="N26" s="871" t="n"/>
      <c r="O26" s="871" t="n"/>
      <c r="P26" s="871" t="n"/>
      <c r="Q26" s="871" t="n"/>
      <c r="R26" s="871" t="n"/>
      <c r="S26" s="871" t="n"/>
      <c r="T26" s="871" t="n"/>
      <c r="U26" s="871" t="n"/>
      <c r="V26" s="871" t="n"/>
      <c r="W26" s="871" t="n"/>
      <c r="X26" s="871" t="n"/>
      <c r="Y26" s="871" t="n"/>
      <c r="Z26" s="871" t="n"/>
      <c r="AA26" s="871" t="n"/>
    </row>
    <row r="27">
      <c r="A27" s="871" t="n"/>
      <c r="B27" s="871" t="n"/>
      <c r="C27" s="270">
        <f>sum(C23:C26)</f>
        <v/>
      </c>
      <c r="D27" s="871" t="n"/>
      <c r="E27" s="144">
        <f>sum(E23:E26)</f>
        <v/>
      </c>
      <c r="F27" s="103">
        <f>sum(F23:F26)</f>
        <v/>
      </c>
      <c r="G27" s="103">
        <f>sum(G23:G26)</f>
        <v/>
      </c>
      <c r="H27" s="871" t="n"/>
      <c r="I27" s="871" t="n"/>
      <c r="J27" s="871" t="n"/>
      <c r="K27" s="871" t="n"/>
      <c r="L27" s="871" t="n"/>
      <c r="M27" s="871" t="n"/>
      <c r="N27" s="871" t="n"/>
      <c r="O27" s="871" t="n"/>
      <c r="P27" s="871" t="n"/>
      <c r="Q27" s="871" t="n"/>
      <c r="R27" s="871" t="n"/>
      <c r="S27" s="871" t="n"/>
      <c r="T27" s="871" t="n"/>
      <c r="U27" s="871" t="n"/>
      <c r="V27" s="871" t="n"/>
      <c r="W27" s="871" t="n"/>
      <c r="X27" s="871" t="n"/>
      <c r="Y27" s="871" t="n"/>
      <c r="Z27" s="871" t="n"/>
      <c r="AA27" s="871" t="n"/>
    </row>
    <row r="28">
      <c r="A28" s="871" t="n"/>
      <c r="B28" s="871" t="n"/>
      <c r="C28" s="871" t="n"/>
      <c r="D28" s="871" t="n"/>
      <c r="E28" s="871" t="n"/>
      <c r="F28" s="871" t="n"/>
      <c r="G28" s="871" t="n"/>
      <c r="H28" s="871" t="n"/>
      <c r="I28" s="871" t="n"/>
      <c r="J28" s="871" t="n"/>
      <c r="K28" s="871" t="n"/>
      <c r="L28" s="871" t="n"/>
      <c r="M28" s="871" t="n"/>
      <c r="N28" s="871" t="n"/>
      <c r="O28" s="871" t="n"/>
      <c r="P28" s="871" t="n"/>
      <c r="Q28" s="871" t="n"/>
      <c r="R28" s="871" t="n"/>
      <c r="S28" s="871" t="n"/>
      <c r="T28" s="871" t="n"/>
      <c r="U28" s="871" t="n"/>
      <c r="V28" s="871" t="n"/>
      <c r="W28" s="871" t="n"/>
      <c r="X28" s="871" t="n"/>
      <c r="Y28" s="871" t="n"/>
      <c r="Z28" s="871" t="n"/>
      <c r="AA28" s="871" t="n"/>
    </row>
    <row r="29">
      <c r="A29" s="871" t="n"/>
      <c r="B29" s="125" t="inlineStr">
        <is>
          <t>WORKING CAPITAL</t>
        </is>
      </c>
      <c r="C29" s="145" t="n"/>
      <c r="D29" s="871" t="n"/>
      <c r="E29" s="871" t="n"/>
      <c r="F29" s="871" t="n"/>
      <c r="G29" s="871" t="n"/>
      <c r="H29" s="871" t="n"/>
      <c r="I29" s="871" t="n"/>
      <c r="J29" s="871" t="n"/>
      <c r="K29" s="871" t="n"/>
      <c r="L29" s="871" t="n"/>
      <c r="M29" s="871" t="n"/>
      <c r="N29" s="871" t="n"/>
      <c r="O29" s="871" t="n"/>
      <c r="P29" s="871" t="n"/>
      <c r="Q29" s="871" t="n"/>
      <c r="R29" s="871" t="n"/>
      <c r="S29" s="871" t="n"/>
      <c r="T29" s="871" t="n"/>
      <c r="U29" s="871" t="n"/>
      <c r="V29" s="871" t="n"/>
      <c r="W29" s="871" t="n"/>
      <c r="X29" s="871" t="n"/>
      <c r="Y29" s="871" t="n"/>
      <c r="Z29" s="871" t="n"/>
      <c r="AA29" s="871" t="n"/>
    </row>
    <row r="30">
      <c r="A30" s="871" t="n"/>
      <c r="B30" s="961" t="n"/>
      <c r="C30" s="103" t="inlineStr">
        <is>
          <t>Year 3</t>
        </is>
      </c>
      <c r="D30" s="103" t="inlineStr">
        <is>
          <t>Year 2</t>
        </is>
      </c>
      <c r="E30" s="103" t="inlineStr">
        <is>
          <t>Fresh Capital Needed</t>
        </is>
      </c>
      <c r="F30" s="871" t="n"/>
      <c r="G30" s="871" t="n"/>
      <c r="H30" s="871" t="n"/>
      <c r="I30" s="871" t="n"/>
      <c r="J30" s="871" t="n"/>
      <c r="K30" s="871" t="n"/>
      <c r="L30" s="871" t="n"/>
      <c r="M30" s="871" t="n"/>
      <c r="N30" s="871" t="n"/>
      <c r="O30" s="871" t="n"/>
      <c r="P30" s="871" t="n"/>
      <c r="Q30" s="871" t="n"/>
      <c r="R30" s="871" t="n"/>
      <c r="S30" s="871" t="n"/>
      <c r="T30" s="871" t="n"/>
      <c r="U30" s="871" t="n"/>
      <c r="V30" s="871" t="n"/>
      <c r="W30" s="871" t="n"/>
      <c r="X30" s="871" t="n"/>
      <c r="Y30" s="871" t="n"/>
      <c r="Z30" s="871" t="n"/>
      <c r="AA30" s="871" t="n"/>
    </row>
    <row r="31">
      <c r="A31" s="871" t="n"/>
      <c r="B31" s="169" t="inlineStr">
        <is>
          <t>Working Capital (in Cr)</t>
        </is>
      </c>
      <c r="C31" s="147">
        <f>'WC (Year 3)'!D9/10^7</f>
        <v/>
      </c>
      <c r="D31" s="147">
        <f>'Year 2'!D31</f>
        <v/>
      </c>
      <c r="E31" s="147">
        <f>C31-D31</f>
        <v/>
      </c>
      <c r="F31" s="871" t="n"/>
      <c r="G31" s="871" t="n"/>
      <c r="H31" s="871" t="n"/>
      <c r="I31" s="871" t="n"/>
      <c r="J31" s="871" t="n"/>
      <c r="K31" s="871" t="n"/>
      <c r="L31" s="871" t="n"/>
      <c r="M31" s="871" t="n"/>
      <c r="N31" s="871" t="n"/>
      <c r="O31" s="871" t="n"/>
      <c r="P31" s="871" t="n"/>
      <c r="Q31" s="871" t="n"/>
      <c r="R31" s="871" t="n"/>
      <c r="S31" s="871" t="n"/>
      <c r="T31" s="871" t="n"/>
      <c r="U31" s="871" t="n"/>
      <c r="V31" s="871" t="n"/>
      <c r="W31" s="871" t="n"/>
      <c r="X31" s="871" t="n"/>
      <c r="Y31" s="871" t="n"/>
      <c r="Z31" s="871" t="n"/>
      <c r="AA31" s="871" t="n"/>
    </row>
    <row r="32">
      <c r="A32" s="871" t="n"/>
      <c r="B32" s="148" t="inlineStr">
        <is>
          <t>Pregnancy Powder (in Cr)</t>
        </is>
      </c>
      <c r="C32" s="149">
        <f>'WC (Year 3)'!D5/10^7</f>
        <v/>
      </c>
      <c r="D32" s="149">
        <f>'WC (Year 3-5)'!D5/10^7</f>
        <v/>
      </c>
      <c r="E32" s="149">
        <f>C32-D32</f>
        <v/>
      </c>
      <c r="F32" s="871" t="n"/>
      <c r="G32" s="871" t="n"/>
      <c r="H32" s="871" t="n"/>
      <c r="I32" s="871" t="n"/>
      <c r="J32" s="871" t="n"/>
      <c r="K32" s="871" t="n"/>
      <c r="L32" s="871" t="n"/>
      <c r="M32" s="871" t="n"/>
      <c r="N32" s="871" t="n"/>
      <c r="O32" s="871" t="n"/>
      <c r="P32" s="871" t="n"/>
      <c r="Q32" s="871" t="n"/>
      <c r="R32" s="871" t="n"/>
      <c r="S32" s="871" t="n"/>
      <c r="T32" s="871" t="n"/>
      <c r="U32" s="871" t="n"/>
      <c r="V32" s="871" t="n"/>
      <c r="W32" s="871" t="n"/>
      <c r="X32" s="871" t="n"/>
      <c r="Y32" s="871" t="n"/>
      <c r="Z32" s="871" t="n"/>
      <c r="AA32" s="871" t="n"/>
    </row>
    <row r="33">
      <c r="A33" s="871" t="n"/>
      <c r="B33" s="150" t="inlineStr">
        <is>
          <t>Lactation Powder (in Cr)</t>
        </is>
      </c>
      <c r="C33" s="867">
        <f>'WC (Year 3)'!D6/10^7</f>
        <v/>
      </c>
      <c r="D33" s="867">
        <f>'WC (Year 3-5)'!D8/10^7</f>
        <v/>
      </c>
      <c r="E33" s="867">
        <f>C33-D33</f>
        <v/>
      </c>
      <c r="F33" s="871" t="n"/>
      <c r="G33" s="871" t="n"/>
      <c r="H33" s="871" t="n"/>
      <c r="I33" s="871" t="n"/>
      <c r="J33" s="871" t="n"/>
      <c r="K33" s="871" t="n"/>
      <c r="L33" s="871" t="n"/>
      <c r="M33" s="871" t="n"/>
      <c r="N33" s="871" t="n"/>
      <c r="O33" s="871" t="n"/>
      <c r="P33" s="871" t="n"/>
      <c r="Q33" s="871" t="n"/>
      <c r="R33" s="871" t="n"/>
      <c r="S33" s="871" t="n"/>
      <c r="T33" s="871" t="n"/>
      <c r="U33" s="871" t="n"/>
      <c r="V33" s="871" t="n"/>
      <c r="W33" s="871" t="n"/>
      <c r="X33" s="871" t="n"/>
      <c r="Y33" s="871" t="n"/>
      <c r="Z33" s="871" t="n"/>
      <c r="AA33" s="871" t="n"/>
    </row>
    <row r="34">
      <c r="A34" s="871" t="n"/>
      <c r="B34" s="150" t="inlineStr">
        <is>
          <t>Infant Formula Milk (in Cr)</t>
        </is>
      </c>
      <c r="C34" s="867">
        <f>'WC (Year 3)'!D7/10^7</f>
        <v/>
      </c>
      <c r="D34" s="867">
        <f>'WC (Year 3-5)'!D11/10^7</f>
        <v/>
      </c>
      <c r="E34" s="867">
        <f>C34-D34</f>
        <v/>
      </c>
      <c r="F34" s="871" t="n"/>
      <c r="G34" s="871" t="n"/>
      <c r="H34" s="871" t="n"/>
      <c r="I34" s="871" t="n"/>
      <c r="J34" s="871" t="n"/>
      <c r="K34" s="871" t="n"/>
      <c r="L34" s="871" t="n"/>
      <c r="M34" s="871" t="n"/>
      <c r="N34" s="871" t="n"/>
      <c r="O34" s="871" t="n"/>
      <c r="P34" s="871" t="n"/>
      <c r="Q34" s="871" t="n"/>
      <c r="R34" s="871" t="n"/>
      <c r="S34" s="871" t="n"/>
      <c r="T34" s="871" t="n"/>
      <c r="U34" s="871" t="n"/>
      <c r="V34" s="871" t="n"/>
      <c r="W34" s="871" t="n"/>
      <c r="X34" s="871" t="n"/>
      <c r="Y34" s="871" t="n"/>
      <c r="Z34" s="871" t="n"/>
      <c r="AA34" s="871" t="n"/>
    </row>
    <row r="35">
      <c r="A35" s="871" t="n"/>
      <c r="B35" s="152" t="inlineStr">
        <is>
          <t>Child Nutrition Powder (in Cr)</t>
        </is>
      </c>
      <c r="C35" s="153">
        <f>'WC (Year 3)'!D8/10^7</f>
        <v/>
      </c>
      <c r="D35" s="153">
        <f>'WC (Year 3-5)'!D14/10^7</f>
        <v/>
      </c>
      <c r="E35" s="153">
        <f>C35-D35</f>
        <v/>
      </c>
      <c r="F35" s="871" t="n"/>
      <c r="G35" s="871" t="n"/>
      <c r="H35" s="871" t="n"/>
      <c r="I35" s="871" t="n"/>
      <c r="J35" s="871" t="n"/>
      <c r="K35" s="871" t="n"/>
      <c r="L35" s="871" t="n"/>
      <c r="M35" s="871" t="n"/>
      <c r="N35" s="871" t="n"/>
      <c r="O35" s="871" t="n"/>
      <c r="P35" s="871" t="n"/>
      <c r="Q35" s="871" t="n"/>
      <c r="R35" s="871" t="n"/>
      <c r="S35" s="871" t="n"/>
      <c r="T35" s="871" t="n"/>
      <c r="U35" s="871" t="n"/>
      <c r="V35" s="871" t="n"/>
      <c r="W35" s="871" t="n"/>
      <c r="X35" s="871" t="n"/>
      <c r="Y35" s="871" t="n"/>
      <c r="Z35" s="871" t="n"/>
      <c r="AA35" s="871" t="n"/>
    </row>
    <row r="36">
      <c r="A36" s="871" t="n"/>
      <c r="B36" s="871" t="n"/>
      <c r="C36" s="871" t="n"/>
      <c r="D36" s="871" t="n"/>
      <c r="E36" s="871" t="n"/>
      <c r="F36" s="871" t="n"/>
      <c r="G36" s="871" t="n"/>
      <c r="H36" s="871" t="n"/>
      <c r="I36" s="871" t="n"/>
      <c r="J36" s="871" t="n"/>
      <c r="K36" s="871" t="n"/>
      <c r="L36" s="871" t="n"/>
      <c r="M36" s="871" t="n"/>
      <c r="N36" s="871" t="n"/>
      <c r="O36" s="871" t="n"/>
      <c r="P36" s="871" t="n"/>
      <c r="Q36" s="871" t="n"/>
      <c r="R36" s="871" t="n"/>
      <c r="S36" s="871" t="n"/>
      <c r="T36" s="871" t="n"/>
      <c r="U36" s="871" t="n"/>
      <c r="V36" s="871" t="n"/>
      <c r="W36" s="871" t="n"/>
      <c r="X36" s="871" t="n"/>
      <c r="Y36" s="871" t="n"/>
      <c r="Z36" s="871" t="n"/>
      <c r="AA36" s="871" t="n"/>
    </row>
    <row r="37">
      <c r="A37" s="871" t="n"/>
      <c r="B37" s="125" t="inlineStr">
        <is>
          <t>APPLICATION &amp; SOURCES OF FUND</t>
        </is>
      </c>
      <c r="C37" s="888" t="n"/>
      <c r="D37" s="871" t="n"/>
    </row>
    <row r="38">
      <c r="A38" s="871" t="n"/>
      <c r="B38" s="154" t="inlineStr">
        <is>
          <t>Sources of Fund</t>
        </is>
      </c>
      <c r="C38" s="156">
        <f>C42</f>
        <v/>
      </c>
      <c r="D38" s="871" t="n"/>
    </row>
    <row r="39">
      <c r="A39" s="871" t="n"/>
      <c r="B39" s="174" t="inlineStr">
        <is>
          <t xml:space="preserve">       A. VNL Retained Earnings</t>
        </is>
      </c>
      <c r="C39" s="77">
        <f>C38-C40-C41</f>
        <v/>
      </c>
      <c r="D39" s="121" t="inlineStr">
        <is>
          <t>* 7.58% of Retained Earnings</t>
        </is>
      </c>
    </row>
    <row r="40">
      <c r="A40" s="871" t="n"/>
      <c r="B40" s="174" t="inlineStr">
        <is>
          <t xml:space="preserve">       B. Capital Raise</t>
        </is>
      </c>
      <c r="C40" s="77">
        <f>C2</f>
        <v/>
      </c>
      <c r="D40" s="193" t="n"/>
    </row>
    <row r="41">
      <c r="A41" s="871" t="n"/>
      <c r="B41" s="174" t="inlineStr">
        <is>
          <t xml:space="preserve">       C. Existing Working Capital</t>
        </is>
      </c>
      <c r="C41" s="77">
        <f>D31</f>
        <v/>
      </c>
      <c r="D41" s="121" t="n"/>
    </row>
    <row r="42">
      <c r="A42" s="871" t="n"/>
      <c r="B42" s="155" t="inlineStr">
        <is>
          <t>Application of Fund</t>
        </is>
      </c>
      <c r="C42" s="156">
        <f>sum(C43:C44)</f>
        <v/>
      </c>
      <c r="D42" s="871" t="n"/>
    </row>
    <row r="43">
      <c r="A43" s="871" t="n"/>
      <c r="B43" s="174" t="inlineStr">
        <is>
          <t xml:space="preserve">       A. Production </t>
        </is>
      </c>
      <c r="C43" s="77">
        <f>'WC (Year 3)'!H9/10^7</f>
        <v/>
      </c>
      <c r="D43" s="871" t="n"/>
    </row>
    <row r="44">
      <c r="A44" s="871" t="n"/>
      <c r="B44" s="5" t="inlineStr">
        <is>
          <t xml:space="preserve">       B. Indirect Expense</t>
        </is>
      </c>
      <c r="C44" s="283">
        <f> 'WC (Year 3)'!I9/10^7</f>
        <v/>
      </c>
      <c r="D44" s="871" t="n"/>
    </row>
    <row r="45">
      <c r="A45" s="871" t="n"/>
      <c r="B45" s="871" t="n"/>
      <c r="C45" s="871" t="n"/>
      <c r="D45" s="871" t="n"/>
    </row>
    <row r="46">
      <c r="B46" s="125" t="inlineStr">
        <is>
          <t>CAPEX TABLE</t>
        </is>
      </c>
      <c r="C46" s="125" t="n"/>
    </row>
    <row r="47">
      <c r="B47" s="156" t="inlineStr">
        <is>
          <t>Cost of Project</t>
        </is>
      </c>
      <c r="C47" s="156" t="inlineStr">
        <is>
          <t>Cost (in Cr)</t>
        </is>
      </c>
    </row>
    <row r="48">
      <c r="B48" s="693" t="inlineStr">
        <is>
          <t>Land and Plant Building</t>
        </is>
      </c>
      <c r="C48" s="1081">
        <f>'Capex &amp; Depreciation'!C26</f>
        <v/>
      </c>
    </row>
    <row r="49">
      <c r="B49" s="810" t="inlineStr">
        <is>
          <t>Utilities (Power, Tanks etc.)</t>
        </is>
      </c>
      <c r="C49" s="160" t="n"/>
    </row>
    <row r="50">
      <c r="B50" s="161" t="inlineStr">
        <is>
          <t>FBD (Fluid Bed Dryer)</t>
        </is>
      </c>
      <c r="C50" s="983" t="n"/>
    </row>
    <row r="51">
      <c r="B51" s="161" t="inlineStr">
        <is>
          <t xml:space="preserve">Precision Octagonal Blending </t>
        </is>
      </c>
      <c r="C51" s="983" t="n"/>
    </row>
    <row r="52">
      <c r="B52" s="161" t="inlineStr">
        <is>
          <t>Compressor Unit</t>
        </is>
      </c>
      <c r="C52" s="983" t="n"/>
    </row>
    <row r="53">
      <c r="B53" s="161" t="inlineStr">
        <is>
          <t>HVAC</t>
        </is>
      </c>
      <c r="C53" s="983" t="n"/>
    </row>
    <row r="54">
      <c r="B54" s="161" t="inlineStr">
        <is>
          <t>Vibro Sifter</t>
        </is>
      </c>
      <c r="C54" s="983" t="n"/>
    </row>
    <row r="55">
      <c r="B55" s="161" t="inlineStr">
        <is>
          <t>Multi-mill Crusher</t>
        </is>
      </c>
      <c r="C55" s="983" t="n"/>
    </row>
    <row r="56">
      <c r="B56" s="161" t="inlineStr">
        <is>
          <t>Vertical Form Filling Sachets</t>
        </is>
      </c>
      <c r="C56" s="983" t="n"/>
    </row>
    <row r="57">
      <c r="B57" s="161" t="inlineStr">
        <is>
          <t>Packaging Conveyor Unit</t>
        </is>
      </c>
      <c r="C57" s="163" t="n"/>
    </row>
    <row r="58">
      <c r="B58" s="161" t="inlineStr">
        <is>
          <t>Sanitization Machine</t>
        </is>
      </c>
      <c r="C58" s="983" t="n"/>
    </row>
    <row r="59">
      <c r="B59" s="161" t="inlineStr">
        <is>
          <t>Laboratories and Accessories</t>
        </is>
      </c>
      <c r="C59" s="983" t="n"/>
    </row>
    <row r="60">
      <c r="B60" s="161" t="inlineStr">
        <is>
          <t>Tray Dryer</t>
        </is>
      </c>
      <c r="C60" s="983" t="n"/>
    </row>
    <row r="61">
      <c r="B61" s="161" t="inlineStr">
        <is>
          <t>Miscellaneous Expense</t>
        </is>
      </c>
      <c r="C61" s="984" t="n"/>
    </row>
    <row r="62">
      <c r="B62" s="161" t="inlineStr">
        <is>
          <t>Contingency Expenses</t>
        </is>
      </c>
      <c r="C62" s="984" t="n"/>
    </row>
    <row r="63">
      <c r="B63" s="668" t="inlineStr">
        <is>
          <t>Total</t>
        </is>
      </c>
      <c r="C63" s="166">
        <f>sum(C48:C62)</f>
        <v/>
      </c>
    </row>
    <row r="65">
      <c r="B65" s="125" t="inlineStr">
        <is>
          <t>WORKING EFFICIENCY</t>
        </is>
      </c>
    </row>
    <row r="66">
      <c r="B66" s="1082" t="inlineStr">
        <is>
          <t>Months</t>
        </is>
      </c>
      <c r="C66" s="156" t="inlineStr">
        <is>
          <t>Year 1</t>
        </is>
      </c>
      <c r="D66" s="1069" t="n"/>
      <c r="E66" s="156" t="inlineStr">
        <is>
          <t>Year 2</t>
        </is>
      </c>
      <c r="F66" s="1069" t="n"/>
    </row>
    <row r="67">
      <c r="B67" s="1075" t="n"/>
      <c r="C67" s="169" t="inlineStr">
        <is>
          <t>Capacity/Month</t>
        </is>
      </c>
      <c r="D67" s="170" t="inlineStr">
        <is>
          <t>Capacity/Quarter</t>
        </is>
      </c>
      <c r="E67" s="169" t="inlineStr">
        <is>
          <t>Capacity/Month</t>
        </is>
      </c>
      <c r="F67" s="170" t="inlineStr">
        <is>
          <t>Capacity/Quarter</t>
        </is>
      </c>
    </row>
    <row r="68">
      <c r="B68" s="171" t="inlineStr">
        <is>
          <t>April to June</t>
        </is>
      </c>
      <c r="C68" s="1083" t="n">
        <v>0.8</v>
      </c>
      <c r="D68" s="173" t="n"/>
      <c r="E68" s="1083" t="n">
        <v>0.8</v>
      </c>
      <c r="F68" s="173" t="n"/>
    </row>
    <row r="69">
      <c r="B69" s="174" t="inlineStr">
        <is>
          <t>January to March</t>
        </is>
      </c>
      <c r="C69" s="172" t="n"/>
      <c r="D69" s="175" t="n"/>
      <c r="E69" s="172" t="n"/>
      <c r="F69" s="175" t="n"/>
    </row>
    <row r="70">
      <c r="B70" s="174" t="inlineStr">
        <is>
          <t>July to September</t>
        </is>
      </c>
      <c r="C70" s="172" t="n"/>
      <c r="D70" s="175" t="n"/>
      <c r="E70" s="172" t="n"/>
      <c r="F70" s="175" t="n"/>
    </row>
    <row r="71">
      <c r="B71" s="174" t="inlineStr">
        <is>
          <t>October to December</t>
        </is>
      </c>
      <c r="C71" s="172" t="n"/>
      <c r="D71" s="176" t="n"/>
      <c r="E71" s="172" t="n"/>
      <c r="F71" s="176" t="n"/>
    </row>
    <row r="72">
      <c r="B72" s="103" t="inlineStr">
        <is>
          <t>Average Working Capacity %</t>
        </is>
      </c>
      <c r="C72" s="177" t="n"/>
      <c r="D72" s="178" t="n"/>
      <c r="E72" s="177" t="n"/>
      <c r="F72" s="178" t="n"/>
    </row>
    <row r="73" ht="8.25" customHeight="1" s="1068">
      <c r="B73" s="1022" t="n"/>
      <c r="C73" s="1022" t="n"/>
      <c r="D73" s="1022" t="n"/>
    </row>
    <row r="74">
      <c r="B74" s="180" t="inlineStr">
        <is>
          <t>Capacity Breakup</t>
        </is>
      </c>
      <c r="C74" s="156" t="inlineStr">
        <is>
          <t>Year 2 Plant</t>
        </is>
      </c>
      <c r="D74" s="181" t="n"/>
    </row>
    <row r="75">
      <c r="B75" s="171" t="inlineStr">
        <is>
          <t>Our brand manufacturing</t>
        </is>
      </c>
      <c r="C75" s="182">
        <f>F72</f>
        <v/>
      </c>
      <c r="D75" s="183" t="n"/>
    </row>
    <row r="76">
      <c r="B76" s="485" t="inlineStr">
        <is>
          <t>Contract manufacturing</t>
        </is>
      </c>
      <c r="C76" s="185">
        <f>F72-C75</f>
        <v/>
      </c>
      <c r="D76" s="183" t="n"/>
    </row>
    <row r="77">
      <c r="B77" s="1022" t="n"/>
      <c r="C77" s="1022" t="n"/>
      <c r="D77" s="1022" t="n"/>
    </row>
    <row r="78">
      <c r="B78" s="125" t="inlineStr">
        <is>
          <t xml:space="preserve">INDIRECT EXPENSES </t>
        </is>
      </c>
    </row>
    <row r="79">
      <c r="B79" s="156" t="inlineStr">
        <is>
          <t>Expense Bifurcation</t>
        </is>
      </c>
      <c r="C79" s="1069" t="n"/>
      <c r="D79" s="156" t="inlineStr">
        <is>
          <t>Expense %</t>
        </is>
      </c>
      <c r="E79" s="156" t="inlineStr">
        <is>
          <t>Total Expense</t>
        </is>
      </c>
    </row>
    <row r="80">
      <c r="B80" s="186" t="inlineStr">
        <is>
          <t>Training &amp; Community Engagement</t>
        </is>
      </c>
      <c r="C80" s="187" t="n"/>
      <c r="D80" s="613" t="n">
        <v>0.008</v>
      </c>
      <c r="E80" s="140">
        <f>(D80*$E$27)*10^7</f>
        <v/>
      </c>
    </row>
    <row r="81">
      <c r="B81" s="186" t="inlineStr">
        <is>
          <t>Monitoring &amp; Evaluation</t>
        </is>
      </c>
      <c r="C81" s="189" t="n"/>
      <c r="D81" s="613" t="n">
        <v>0.003</v>
      </c>
      <c r="E81" s="140">
        <f>(D81*$E$27)*10^7</f>
        <v/>
      </c>
    </row>
    <row r="82">
      <c r="B82" s="186" t="inlineStr">
        <is>
          <t>Technology &amp; Reporting</t>
        </is>
      </c>
      <c r="C82" s="189" t="n"/>
      <c r="D82" s="613" t="n">
        <v>0.0015</v>
      </c>
      <c r="E82" s="140">
        <f>(D82*$E$27)*10^7</f>
        <v/>
      </c>
    </row>
    <row r="83">
      <c r="B83" s="186" t="inlineStr">
        <is>
          <t>Administrative Cost</t>
        </is>
      </c>
      <c r="C83" s="189" t="n"/>
      <c r="D83" s="613" t="n">
        <v>0.015</v>
      </c>
      <c r="E83" s="140">
        <f>(D83*$E$27)*10^7</f>
        <v/>
      </c>
    </row>
    <row r="84">
      <c r="B84" s="186" t="inlineStr">
        <is>
          <t>Logistics &amp; Distribution Cost</t>
        </is>
      </c>
      <c r="C84" s="189" t="n"/>
      <c r="D84" s="190" t="inlineStr">
        <is>
          <t>Rs. 7/ Box</t>
        </is>
      </c>
      <c r="E84" s="140">
        <f>7*C27</f>
        <v/>
      </c>
    </row>
    <row r="85">
      <c r="B85" s="186" t="inlineStr">
        <is>
          <t>Communication &amp; Impact Documentation</t>
        </is>
      </c>
      <c r="C85" s="189" t="n"/>
      <c r="D85" s="613">
        <f>'Year 2'!D86</f>
        <v/>
      </c>
      <c r="E85" s="140">
        <f>(D85*$E$27)*10^7</f>
        <v/>
      </c>
    </row>
    <row r="86">
      <c r="B86" s="191" t="inlineStr">
        <is>
          <t>Contingency</t>
        </is>
      </c>
      <c r="C86" s="192" t="n"/>
      <c r="D86" s="613" t="n">
        <v>0.05</v>
      </c>
      <c r="E86" s="140">
        <f>(D86*$E$27)*10^7</f>
        <v/>
      </c>
    </row>
    <row r="87">
      <c r="B87" s="871" t="n"/>
      <c r="C87" s="871" t="n"/>
      <c r="D87" s="88" t="inlineStr">
        <is>
          <t>TOTAL (in ₹)</t>
        </is>
      </c>
      <c r="E87" s="138">
        <f>sum(E80:E86)</f>
        <v/>
      </c>
    </row>
    <row r="88">
      <c r="B88" s="871" t="n"/>
      <c r="C88" s="871" t="n"/>
      <c r="D88" s="91" t="inlineStr">
        <is>
          <t>TOTAL (₹ in Cr)</t>
        </is>
      </c>
      <c r="E88" s="93">
        <f>E87/10^7</f>
        <v/>
      </c>
    </row>
    <row r="89">
      <c r="B89" s="871" t="n"/>
      <c r="C89" s="871" t="n"/>
      <c r="D89" s="871" t="n"/>
      <c r="E89" s="871" t="n"/>
    </row>
  </sheetData>
  <mergeCells count="4">
    <mergeCell ref="B79:C79"/>
    <mergeCell ref="C66:D66"/>
    <mergeCell ref="B66:B67"/>
    <mergeCell ref="E66:F66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00FF00"/>
    <outlinePr summaryBelow="0" summaryRight="0"/>
    <pageSetUpPr/>
  </sheetPr>
  <dimension ref="A1:J125"/>
  <sheetViews>
    <sheetView showGridLines="0" workbookViewId="0">
      <selection activeCell="A1" sqref="A1"/>
    </sheetView>
  </sheetViews>
  <sheetFormatPr baseColWidth="8" defaultColWidth="12.63" defaultRowHeight="15.75" customHeight="1"/>
  <cols>
    <col width="2.38" customWidth="1" style="1068" min="1" max="1"/>
    <col width="14" customWidth="1" style="1068" min="2" max="2"/>
    <col width="23.63" customWidth="1" style="1068" min="3" max="3"/>
    <col width="20.13" customWidth="1" style="1068" min="4" max="4"/>
    <col width="16.88" customWidth="1" style="1068" min="5" max="5"/>
    <col width="4.25" customWidth="1" style="1068" min="6" max="6"/>
    <col width="15.13" customWidth="1" style="1068" min="9" max="9"/>
  </cols>
  <sheetData>
    <row r="1">
      <c r="A1" s="1022" t="n"/>
      <c r="B1" s="1022" t="n"/>
      <c r="C1" s="1022" t="n"/>
      <c r="D1" s="885" t="n"/>
      <c r="E1" s="1022" t="n"/>
      <c r="F1" s="1022" t="n"/>
      <c r="G1" s="1022" t="n"/>
      <c r="H1" s="1022" t="n"/>
      <c r="I1" s="1022" t="n"/>
      <c r="J1" s="1022" t="n"/>
    </row>
    <row r="2">
      <c r="A2" s="1022" t="n"/>
      <c r="B2" s="421" t="inlineStr">
        <is>
          <t>TOTAL WORKING CAPITAL</t>
        </is>
      </c>
      <c r="C2" s="1071" t="n"/>
      <c r="D2" s="1071" t="n"/>
      <c r="E2" s="1069" t="n"/>
      <c r="F2" s="1022" t="n"/>
      <c r="G2" s="421" t="inlineStr">
        <is>
          <t>APPLICATION OF FUNDS</t>
        </is>
      </c>
      <c r="H2" s="1071" t="n"/>
      <c r="I2" s="1069" t="n"/>
      <c r="J2" s="1022" t="n"/>
    </row>
    <row r="3" ht="6.75" customHeight="1" s="1068">
      <c r="A3" s="1022" t="n"/>
      <c r="B3" s="1022" t="n"/>
      <c r="C3" s="1022" t="n"/>
      <c r="D3" s="1022" t="n"/>
      <c r="E3" s="1022" t="n"/>
      <c r="F3" s="1022" t="n"/>
      <c r="G3" s="1022" t="n"/>
      <c r="H3" s="1022" t="n"/>
      <c r="I3" s="1022" t="n"/>
      <c r="J3" s="1022" t="n"/>
    </row>
    <row r="4">
      <c r="A4" s="1022" t="n"/>
      <c r="B4" s="196" t="n"/>
      <c r="C4" s="156" t="inlineStr">
        <is>
          <t xml:space="preserve">Revenue </t>
        </is>
      </c>
      <c r="D4" s="156" t="inlineStr">
        <is>
          <t>Initial Working Capital</t>
        </is>
      </c>
      <c r="E4" s="156" t="inlineStr">
        <is>
          <t>W.C.Rotation</t>
        </is>
      </c>
      <c r="F4" s="1022" t="n"/>
      <c r="G4" s="196" t="n"/>
      <c r="H4" s="156" t="inlineStr">
        <is>
          <t>Production</t>
        </is>
      </c>
      <c r="I4" s="156" t="inlineStr">
        <is>
          <t>Indirect Expense</t>
        </is>
      </c>
      <c r="J4" s="1022" t="n"/>
    </row>
    <row r="5">
      <c r="A5" s="1022" t="n"/>
      <c r="B5" s="854" t="inlineStr">
        <is>
          <t>PP</t>
        </is>
      </c>
      <c r="C5" s="855">
        <f>D35</f>
        <v/>
      </c>
      <c r="D5" s="138">
        <f>D36</f>
        <v/>
      </c>
      <c r="E5" s="198">
        <f>IFERROR(C5/D5,0)</f>
        <v/>
      </c>
      <c r="F5" s="1022" t="n"/>
      <c r="G5" s="854" t="inlineStr">
        <is>
          <t>PP</t>
        </is>
      </c>
      <c r="H5" s="138">
        <f>(D13*D14)*2.5</f>
        <v/>
      </c>
      <c r="I5" s="138">
        <f>D16*2.5</f>
        <v/>
      </c>
      <c r="J5" s="1022" t="n"/>
    </row>
    <row r="6">
      <c r="A6" s="1022" t="n"/>
      <c r="B6" s="858" t="inlineStr">
        <is>
          <t>LP</t>
        </is>
      </c>
      <c r="C6" s="200">
        <f>D64</f>
        <v/>
      </c>
      <c r="D6" s="140">
        <f>D65</f>
        <v/>
      </c>
      <c r="E6" s="201">
        <f>IFERROR(C6/D6,0)</f>
        <v/>
      </c>
      <c r="F6" s="1022" t="n"/>
      <c r="G6" s="858" t="inlineStr">
        <is>
          <t>LP</t>
        </is>
      </c>
      <c r="H6" s="140">
        <f>(D42*D43)*2.5</f>
        <v/>
      </c>
      <c r="I6" s="140">
        <f>D45*2.5</f>
        <v/>
      </c>
      <c r="J6" s="1022" t="n"/>
    </row>
    <row r="7">
      <c r="A7" s="1022" t="n"/>
      <c r="B7" s="858" t="inlineStr">
        <is>
          <t>IFP</t>
        </is>
      </c>
      <c r="C7" s="200">
        <f>D93</f>
        <v/>
      </c>
      <c r="D7" s="140">
        <f>D94</f>
        <v/>
      </c>
      <c r="E7" s="201">
        <f>IFERROR(C7/D7,0)</f>
        <v/>
      </c>
      <c r="F7" s="1022" t="n"/>
      <c r="G7" s="858" t="inlineStr">
        <is>
          <t>IFP</t>
        </is>
      </c>
      <c r="H7" s="140">
        <f>(D71*D72)*2.5</f>
        <v/>
      </c>
      <c r="I7" s="140">
        <f>D74*2.5</f>
        <v/>
      </c>
      <c r="J7" s="1022" t="n"/>
    </row>
    <row r="8">
      <c r="A8" s="1022" t="n"/>
      <c r="B8" s="859" t="inlineStr">
        <is>
          <t>CNP</t>
        </is>
      </c>
      <c r="C8" s="203">
        <f>D122</f>
        <v/>
      </c>
      <c r="D8" s="142">
        <f>D123</f>
        <v/>
      </c>
      <c r="E8" s="204">
        <f>IFERROR(C8/D8,0)</f>
        <v/>
      </c>
      <c r="F8" s="1022" t="n"/>
      <c r="G8" s="859" t="inlineStr">
        <is>
          <t>CNP</t>
        </is>
      </c>
      <c r="H8" s="142">
        <f>(D100*D101)*2.5</f>
        <v/>
      </c>
      <c r="I8" s="142">
        <f>D103*2.5</f>
        <v/>
      </c>
      <c r="J8" s="1022" t="n"/>
    </row>
    <row r="9">
      <c r="A9" s="1022" t="n"/>
      <c r="B9" s="1022" t="n"/>
      <c r="C9" s="1022" t="n"/>
      <c r="D9" s="205">
        <f>sum(D5:D8)</f>
        <v/>
      </c>
      <c r="E9" s="1022" t="n"/>
      <c r="F9" s="1022" t="n"/>
      <c r="G9" s="1022" t="n"/>
      <c r="H9" s="111">
        <f>sum(H5:H8)</f>
        <v/>
      </c>
      <c r="I9" s="111">
        <f>sum(I5:I8)</f>
        <v/>
      </c>
      <c r="J9" s="1022" t="n"/>
    </row>
    <row r="10">
      <c r="A10" s="1022" t="n"/>
      <c r="B10" s="1022" t="n"/>
      <c r="C10" s="1022" t="n"/>
      <c r="D10" s="206" t="n"/>
      <c r="E10" s="1022" t="n"/>
      <c r="F10" s="1022" t="n"/>
      <c r="G10" s="1022" t="n"/>
      <c r="H10" s="103">
        <f>H9+I9</f>
        <v/>
      </c>
      <c r="I10" s="1069" t="n"/>
      <c r="J10" s="1022" t="n"/>
    </row>
    <row r="11">
      <c r="A11" s="1022" t="n"/>
      <c r="B11" s="208" t="inlineStr">
        <is>
          <t>PREGNANCY POWDER</t>
        </is>
      </c>
      <c r="C11" s="1022" t="n"/>
      <c r="D11" s="1022" t="n"/>
      <c r="E11" s="1022" t="n"/>
      <c r="F11" s="1022" t="n"/>
      <c r="G11" s="862" t="n"/>
      <c r="H11" s="1022" t="n"/>
      <c r="I11" s="862" t="n"/>
      <c r="J11" s="1022" t="n"/>
    </row>
    <row r="12">
      <c r="A12" s="1022" t="n"/>
      <c r="B12" s="1022" t="n"/>
      <c r="C12" s="1022" t="n"/>
      <c r="D12" s="210" t="n"/>
      <c r="E12" s="1022" t="n"/>
      <c r="F12" s="1022" t="n"/>
      <c r="G12" s="1022" t="n"/>
      <c r="H12" s="1022" t="n"/>
      <c r="I12" s="1022" t="n"/>
      <c r="J12" s="1022" t="n"/>
    </row>
    <row r="13">
      <c r="A13" s="1022" t="n"/>
      <c r="B13" s="229" t="inlineStr">
        <is>
          <t>Monthly Boxes Produced (in Units)</t>
        </is>
      </c>
      <c r="C13" s="211" t="n"/>
      <c r="D13" s="212">
        <f>'Year 3'!C25/12</f>
        <v/>
      </c>
      <c r="E13" s="885" t="n"/>
      <c r="F13" s="1022" t="n"/>
      <c r="G13" s="1022" t="n"/>
      <c r="H13" s="1022" t="n"/>
      <c r="I13" s="1022" t="n"/>
      <c r="J13" s="1022" t="n"/>
    </row>
    <row r="14">
      <c r="A14" s="1022" t="n"/>
      <c r="B14" s="232" t="inlineStr">
        <is>
          <t>Cost/Box (in ₹)</t>
        </is>
      </c>
      <c r="C14" s="213" t="n"/>
      <c r="D14" s="214">
        <f>'Year 2'!C5</f>
        <v/>
      </c>
      <c r="E14" s="1022" t="n"/>
      <c r="F14" s="1022" t="n"/>
      <c r="H14" s="1022" t="n"/>
      <c r="I14" s="1022" t="n"/>
      <c r="J14" s="1022" t="n"/>
    </row>
    <row r="15">
      <c r="A15" s="1022" t="n"/>
      <c r="B15" s="232" t="inlineStr">
        <is>
          <t>Revenue/Box (in ₹)</t>
        </is>
      </c>
      <c r="C15" s="213" t="n"/>
      <c r="D15" s="214">
        <f>'Year 2'!C6</f>
        <v/>
      </c>
      <c r="E15" s="1022" t="n"/>
      <c r="F15" s="1022" t="n"/>
      <c r="H15" s="1022" t="n"/>
      <c r="I15" s="1022" t="n"/>
      <c r="J15" s="1022" t="n"/>
    </row>
    <row r="16">
      <c r="A16" s="1022" t="n"/>
      <c r="B16" s="215" t="inlineStr">
        <is>
          <t>Monthly Indirect Expense (in ₹)</t>
        </is>
      </c>
      <c r="C16" s="216" t="n"/>
      <c r="D16" s="217">
        <f>('Year 2'!$E$88/12)/4</f>
        <v/>
      </c>
      <c r="E16" s="1022" t="n"/>
      <c r="F16" s="1022" t="n"/>
      <c r="H16" s="1022" t="n"/>
      <c r="I16" s="1022" t="n"/>
      <c r="J16" s="1022" t="n"/>
    </row>
    <row r="17">
      <c r="A17" s="1022" t="n"/>
      <c r="B17" s="1022" t="n"/>
      <c r="C17" s="1022" t="n"/>
      <c r="D17" s="1022" t="n"/>
      <c r="E17" s="1022" t="n"/>
      <c r="F17" s="1022" t="n"/>
      <c r="G17" s="218" t="inlineStr">
        <is>
          <t>* The working capital that we are investing in the first month is derived from the cash outflow that is required in the first month</t>
        </is>
      </c>
      <c r="H17" s="1022" t="n"/>
      <c r="I17" s="1022" t="n"/>
      <c r="J17" s="1022" t="n"/>
    </row>
    <row r="18">
      <c r="A18" s="1022" t="n"/>
      <c r="B18" s="219" t="inlineStr">
        <is>
          <t>Month</t>
        </is>
      </c>
      <c r="C18" s="854" t="inlineStr">
        <is>
          <t>Cash Outflow</t>
        </is>
      </c>
      <c r="D18" s="221" t="inlineStr">
        <is>
          <t>Cash Inflow</t>
        </is>
      </c>
      <c r="E18" s="156" t="inlineStr">
        <is>
          <t>Difference (CO-CI)</t>
        </is>
      </c>
      <c r="F18" s="1022" t="n"/>
      <c r="G18" s="168" t="inlineStr">
        <is>
          <t>Opening W.C.</t>
        </is>
      </c>
      <c r="H18" s="156" t="inlineStr">
        <is>
          <t>Net Cash Flow</t>
        </is>
      </c>
      <c r="I18" s="222" t="inlineStr">
        <is>
          <t>Closing W.C.</t>
        </is>
      </c>
      <c r="J18" s="1022" t="n"/>
    </row>
    <row r="19">
      <c r="A19" s="1022" t="n"/>
      <c r="B19" s="223" t="inlineStr">
        <is>
          <t>April</t>
        </is>
      </c>
      <c r="C19" s="138">
        <f>($D$13*$D$14)+$D$16</f>
        <v/>
      </c>
      <c r="D19" s="138">
        <f>$D$13*$D$15</f>
        <v/>
      </c>
      <c r="E19" s="855">
        <f>D19-C19</f>
        <v/>
      </c>
      <c r="F19" s="1022" t="n"/>
      <c r="G19" s="138">
        <f>C19+D33</f>
        <v/>
      </c>
      <c r="H19" s="138">
        <f>E19</f>
        <v/>
      </c>
      <c r="I19" s="138">
        <f>G19+H19</f>
        <v/>
      </c>
      <c r="J19" s="1022" t="n"/>
    </row>
    <row r="20">
      <c r="A20" s="1022" t="n"/>
      <c r="B20" s="881" t="inlineStr">
        <is>
          <t>May</t>
        </is>
      </c>
      <c r="C20" s="140">
        <f>($D$13*$D$14)+$D$16</f>
        <v/>
      </c>
      <c r="D20" s="140">
        <f>$D$13*$D$15</f>
        <v/>
      </c>
      <c r="E20" s="200">
        <f>D20-C20</f>
        <v/>
      </c>
      <c r="F20" s="1022" t="n"/>
      <c r="G20" s="140">
        <f>I19</f>
        <v/>
      </c>
      <c r="H20" s="140">
        <f>E20</f>
        <v/>
      </c>
      <c r="I20" s="140">
        <f>G20+H20</f>
        <v/>
      </c>
      <c r="J20" s="1022" t="n"/>
    </row>
    <row r="21">
      <c r="A21" s="1022" t="n"/>
      <c r="B21" s="881" t="inlineStr">
        <is>
          <t>June</t>
        </is>
      </c>
      <c r="C21" s="140">
        <f>($D$13*$D$14)+$D$16</f>
        <v/>
      </c>
      <c r="D21" s="140">
        <f>$D$13*$D$15</f>
        <v/>
      </c>
      <c r="E21" s="200">
        <f>D21-C21</f>
        <v/>
      </c>
      <c r="F21" s="1022" t="n"/>
      <c r="G21" s="140">
        <f>I20</f>
        <v/>
      </c>
      <c r="H21" s="140">
        <f>E21</f>
        <v/>
      </c>
      <c r="I21" s="140">
        <f>G21+H21</f>
        <v/>
      </c>
      <c r="J21" s="1022" t="n"/>
    </row>
    <row r="22">
      <c r="A22" s="1022" t="n"/>
      <c r="B22" s="881" t="inlineStr">
        <is>
          <t>July</t>
        </is>
      </c>
      <c r="C22" s="140">
        <f>($D$13*$D$14)+$D$16</f>
        <v/>
      </c>
      <c r="D22" s="140">
        <f>$D$13*$D$15</f>
        <v/>
      </c>
      <c r="E22" s="200">
        <f>D22-C22</f>
        <v/>
      </c>
      <c r="F22" s="1022" t="n"/>
      <c r="G22" s="140">
        <f>I21</f>
        <v/>
      </c>
      <c r="H22" s="140">
        <f>E22</f>
        <v/>
      </c>
      <c r="I22" s="140">
        <f>G22+H22</f>
        <v/>
      </c>
      <c r="J22" s="1022" t="n"/>
    </row>
    <row r="23">
      <c r="A23" s="1022" t="n"/>
      <c r="B23" s="881" t="inlineStr">
        <is>
          <t>August</t>
        </is>
      </c>
      <c r="C23" s="140">
        <f>($D$13*$D$14)+$D$16</f>
        <v/>
      </c>
      <c r="D23" s="140">
        <f>$D$13*$D$15</f>
        <v/>
      </c>
      <c r="E23" s="200">
        <f>D23-C23</f>
        <v/>
      </c>
      <c r="F23" s="1022" t="n"/>
      <c r="G23" s="140">
        <f>I22</f>
        <v/>
      </c>
      <c r="H23" s="140">
        <f>E23</f>
        <v/>
      </c>
      <c r="I23" s="140">
        <f>G23+H23</f>
        <v/>
      </c>
      <c r="J23" s="1022" t="n"/>
    </row>
    <row r="24">
      <c r="A24" s="1022" t="n"/>
      <c r="B24" s="881" t="inlineStr">
        <is>
          <t>September</t>
        </is>
      </c>
      <c r="C24" s="140">
        <f>($D$13*$D$14)+$D$16</f>
        <v/>
      </c>
      <c r="D24" s="140">
        <f>$D$13*$D$15</f>
        <v/>
      </c>
      <c r="E24" s="200">
        <f>D24-C24</f>
        <v/>
      </c>
      <c r="F24" s="1022" t="n"/>
      <c r="G24" s="140">
        <f>I23</f>
        <v/>
      </c>
      <c r="H24" s="140">
        <f>E24</f>
        <v/>
      </c>
      <c r="I24" s="140">
        <f>G24+H24</f>
        <v/>
      </c>
      <c r="J24" s="1022" t="n"/>
    </row>
    <row r="25">
      <c r="A25" s="1022" t="n"/>
      <c r="B25" s="881" t="inlineStr">
        <is>
          <t>October</t>
        </is>
      </c>
      <c r="C25" s="140">
        <f>($D$13*$D$14)+$D$16</f>
        <v/>
      </c>
      <c r="D25" s="140">
        <f>$D$13*$D$15</f>
        <v/>
      </c>
      <c r="E25" s="200">
        <f>D25-C25</f>
        <v/>
      </c>
      <c r="F25" s="1022" t="n"/>
      <c r="G25" s="140">
        <f>I24</f>
        <v/>
      </c>
      <c r="H25" s="140">
        <f>E25</f>
        <v/>
      </c>
      <c r="I25" s="140">
        <f>G25+H25</f>
        <v/>
      </c>
      <c r="J25" s="1022" t="n"/>
    </row>
    <row r="26">
      <c r="A26" s="1022" t="n"/>
      <c r="B26" s="881" t="inlineStr">
        <is>
          <t>November</t>
        </is>
      </c>
      <c r="C26" s="140">
        <f>($D$13*$D$14)+$D$16</f>
        <v/>
      </c>
      <c r="D26" s="140">
        <f>$D$13*$D$15</f>
        <v/>
      </c>
      <c r="E26" s="200">
        <f>D26-C26</f>
        <v/>
      </c>
      <c r="F26" s="1022" t="n"/>
      <c r="G26" s="140">
        <f>I25</f>
        <v/>
      </c>
      <c r="H26" s="140">
        <f>E26</f>
        <v/>
      </c>
      <c r="I26" s="140">
        <f>G26+H26</f>
        <v/>
      </c>
      <c r="J26" s="1022" t="n"/>
    </row>
    <row r="27">
      <c r="A27" s="1022" t="n"/>
      <c r="B27" s="881" t="inlineStr">
        <is>
          <t>December</t>
        </is>
      </c>
      <c r="C27" s="140">
        <f>($D$13*$D$14)+$D$16</f>
        <v/>
      </c>
      <c r="D27" s="140">
        <f>$D$13*$D$15</f>
        <v/>
      </c>
      <c r="E27" s="200">
        <f>D27-C27</f>
        <v/>
      </c>
      <c r="F27" s="1022" t="n"/>
      <c r="G27" s="140">
        <f>I26</f>
        <v/>
      </c>
      <c r="H27" s="140">
        <f>E27</f>
        <v/>
      </c>
      <c r="I27" s="140">
        <f>G27+H27</f>
        <v/>
      </c>
      <c r="J27" s="1022" t="n"/>
    </row>
    <row r="28">
      <c r="A28" s="1022" t="n"/>
      <c r="B28" s="881" t="inlineStr">
        <is>
          <t>January</t>
        </is>
      </c>
      <c r="C28" s="140">
        <f>($D$13*$D$14)+$D$16</f>
        <v/>
      </c>
      <c r="D28" s="140">
        <f>$D$13*$D$15</f>
        <v/>
      </c>
      <c r="E28" s="200">
        <f>D28-C28</f>
        <v/>
      </c>
      <c r="F28" s="1022" t="n"/>
      <c r="G28" s="140">
        <f>I27</f>
        <v/>
      </c>
      <c r="H28" s="140">
        <f>E28</f>
        <v/>
      </c>
      <c r="I28" s="140">
        <f>G28+H28</f>
        <v/>
      </c>
      <c r="J28" s="1022" t="n"/>
    </row>
    <row r="29">
      <c r="A29" s="1022" t="n"/>
      <c r="B29" s="881" t="inlineStr">
        <is>
          <t>February</t>
        </is>
      </c>
      <c r="C29" s="140">
        <f>($D$13*$D$14)+$D$16</f>
        <v/>
      </c>
      <c r="D29" s="140">
        <f>$D$13*$D$15</f>
        <v/>
      </c>
      <c r="E29" s="200">
        <f>D29-C29</f>
        <v/>
      </c>
      <c r="F29" s="1022" t="n"/>
      <c r="G29" s="140">
        <f>I28</f>
        <v/>
      </c>
      <c r="H29" s="140">
        <f>E29</f>
        <v/>
      </c>
      <c r="I29" s="140">
        <f>G29+H29</f>
        <v/>
      </c>
      <c r="J29" s="1022" t="n"/>
    </row>
    <row r="30">
      <c r="A30" s="1022" t="n"/>
      <c r="B30" s="225" t="inlineStr">
        <is>
          <t>March</t>
        </is>
      </c>
      <c r="C30" s="142">
        <f>($D$13*$D$14)+$D$16</f>
        <v/>
      </c>
      <c r="D30" s="142">
        <f>$D$13*$D$15</f>
        <v/>
      </c>
      <c r="E30" s="203">
        <f>D30-C30</f>
        <v/>
      </c>
      <c r="F30" s="1022" t="n"/>
      <c r="G30" s="142">
        <f>I29</f>
        <v/>
      </c>
      <c r="H30" s="142">
        <f>E30</f>
        <v/>
      </c>
      <c r="I30" s="142">
        <f>G30+H30</f>
        <v/>
      </c>
      <c r="J30" s="1022" t="n"/>
    </row>
    <row r="31">
      <c r="A31" s="1022" t="n"/>
      <c r="B31" s="1022" t="n"/>
      <c r="C31" s="226">
        <f>SUM(C19:C30)</f>
        <v/>
      </c>
      <c r="D31" s="226">
        <f>SUM(D19:D30)</f>
        <v/>
      </c>
      <c r="E31" s="270">
        <f>D31-C31</f>
        <v/>
      </c>
      <c r="F31" s="1022" t="n"/>
      <c r="G31" s="1022" t="n"/>
      <c r="H31" s="1022" t="n"/>
      <c r="I31" s="1022" t="n"/>
      <c r="J31" s="1022" t="n"/>
    </row>
    <row r="32">
      <c r="A32" s="1022" t="n"/>
      <c r="B32" s="1022" t="n"/>
      <c r="C32" s="1022" t="n"/>
      <c r="D32" s="1022" t="n"/>
      <c r="E32" s="1022" t="n"/>
      <c r="F32" s="1022" t="n"/>
      <c r="G32" s="1022" t="n"/>
      <c r="H32" s="1022" t="n"/>
      <c r="I32" s="1022" t="n"/>
      <c r="J32" s="1022" t="n"/>
    </row>
    <row r="33">
      <c r="A33" s="1022" t="n"/>
      <c r="B33" s="155" t="inlineStr">
        <is>
          <t>Buffer Capital (Production Cost of 1.5 Months)</t>
        </is>
      </c>
      <c r="C33" s="1069" t="n"/>
      <c r="D33" s="228">
        <f>C19*1.5</f>
        <v/>
      </c>
      <c r="E33" s="1022" t="n"/>
      <c r="F33" s="1022" t="n"/>
      <c r="G33" s="1022" t="n"/>
      <c r="H33" s="1022" t="n"/>
      <c r="I33" s="1022" t="n"/>
      <c r="J33" s="1022" t="n"/>
    </row>
    <row r="34">
      <c r="A34" s="1022" t="n"/>
      <c r="B34" s="1022" t="n"/>
      <c r="C34" s="1022" t="n"/>
      <c r="D34" s="1022" t="n"/>
      <c r="E34" s="1022" t="n"/>
      <c r="F34" s="1022" t="n"/>
      <c r="G34" s="1022" t="n"/>
      <c r="H34" s="1022" t="n"/>
      <c r="I34" s="1022" t="n"/>
      <c r="J34" s="1022" t="n"/>
    </row>
    <row r="35">
      <c r="A35" s="1022" t="n"/>
      <c r="B35" s="229" t="inlineStr">
        <is>
          <t>Total Yearly Turnover</t>
        </is>
      </c>
      <c r="C35" s="1074" t="n"/>
      <c r="D35" s="476">
        <f>D31</f>
        <v/>
      </c>
      <c r="E35" s="231" t="n"/>
      <c r="F35" s="1022" t="n"/>
      <c r="G35" s="1022" t="n"/>
      <c r="H35" s="1022" t="n"/>
      <c r="I35" s="1022" t="n"/>
      <c r="J35" s="1022" t="n"/>
    </row>
    <row r="36">
      <c r="A36" s="1022" t="n"/>
      <c r="B36" s="132" t="inlineStr">
        <is>
          <t>Initial Working Capital</t>
        </is>
      </c>
      <c r="C36" s="1076" t="n"/>
      <c r="D36" s="233">
        <f>C19+D33</f>
        <v/>
      </c>
      <c r="E36" s="218" t="inlineStr">
        <is>
          <t xml:space="preserve">* Working Capital Required=Cash outflow for the first month + Contingency fund </t>
        </is>
      </c>
      <c r="F36" s="1022" t="n"/>
      <c r="G36" s="1022" t="n"/>
      <c r="H36" s="1022" t="n"/>
      <c r="I36" s="1022" t="n"/>
      <c r="J36" s="1022" t="n"/>
    </row>
    <row r="37">
      <c r="A37" s="1022" t="n"/>
      <c r="B37" s="133" t="inlineStr">
        <is>
          <t>Working Capital Rotation</t>
        </is>
      </c>
      <c r="C37" s="1077" t="n"/>
      <c r="D37" s="234">
        <f>IFERROR(D35/D36,0)</f>
        <v/>
      </c>
      <c r="E37" s="1022" t="n"/>
      <c r="F37" s="1022" t="n"/>
      <c r="G37" s="1022" t="n"/>
      <c r="H37" s="1022" t="n"/>
      <c r="I37" s="1022" t="n"/>
      <c r="J37" s="1022" t="n"/>
    </row>
    <row r="38">
      <c r="A38" s="1022" t="n"/>
      <c r="B38" s="1022" t="n"/>
      <c r="C38" s="1022" t="n"/>
      <c r="D38" s="235" t="n"/>
      <c r="E38" s="1022" t="n"/>
      <c r="F38" s="1022" t="n"/>
      <c r="G38" s="1022" t="n"/>
      <c r="H38" s="1022" t="n"/>
      <c r="I38" s="1022" t="n"/>
      <c r="J38" s="1022" t="n"/>
    </row>
    <row r="39">
      <c r="A39" s="1022" t="n"/>
      <c r="B39" s="1022" t="n"/>
      <c r="C39" s="1022" t="n"/>
      <c r="D39" s="235" t="n"/>
      <c r="E39" s="1022" t="n"/>
      <c r="F39" s="1022" t="n"/>
      <c r="G39" s="1022" t="n"/>
      <c r="H39" s="1022" t="n"/>
      <c r="I39" s="1022" t="n"/>
      <c r="J39" s="1022" t="n"/>
    </row>
    <row r="40">
      <c r="A40" s="885" t="n"/>
      <c r="B40" s="208" t="inlineStr">
        <is>
          <t>LACTATION POWDER</t>
        </is>
      </c>
      <c r="C40" s="885" t="n"/>
      <c r="D40" s="236" t="n"/>
      <c r="E40" s="885" t="n"/>
      <c r="F40" s="885" t="n"/>
      <c r="G40" s="885" t="n"/>
      <c r="H40" s="885" t="n"/>
      <c r="I40" s="885" t="n"/>
      <c r="J40" s="885" t="n"/>
    </row>
    <row r="41">
      <c r="A41" s="1022" t="n"/>
      <c r="B41" s="1022" t="n"/>
      <c r="C41" s="1022" t="n"/>
      <c r="D41" s="1022" t="n"/>
      <c r="E41" s="1022" t="n"/>
      <c r="F41" s="1022" t="n"/>
      <c r="G41" s="1022" t="n"/>
      <c r="H41" s="1022" t="n"/>
      <c r="I41" s="1022" t="n"/>
      <c r="J41" s="1022" t="n"/>
    </row>
    <row r="42">
      <c r="A42" s="885" t="n"/>
      <c r="B42" s="263" t="inlineStr">
        <is>
          <t>Monthly Boxes Produced (in Units)</t>
        </is>
      </c>
      <c r="C42" s="238" t="n"/>
      <c r="D42" s="239">
        <f> 'Year 3'!C26/12</f>
        <v/>
      </c>
      <c r="E42" s="885" t="n"/>
      <c r="F42" s="885" t="n"/>
      <c r="G42" s="885" t="n"/>
      <c r="H42" s="885" t="n"/>
      <c r="I42" s="885" t="n"/>
      <c r="J42" s="885" t="n"/>
    </row>
    <row r="43">
      <c r="A43" s="885" t="n"/>
      <c r="B43" s="266" t="inlineStr">
        <is>
          <t>Cost/Box (in ₹)</t>
        </is>
      </c>
      <c r="C43" s="241" t="n"/>
      <c r="D43" s="242">
        <f>'Year 2'!D5</f>
        <v/>
      </c>
      <c r="E43" s="885" t="n"/>
      <c r="F43" s="885" t="n"/>
      <c r="G43" s="885" t="n"/>
      <c r="H43" s="885" t="n"/>
      <c r="I43" s="885" t="n"/>
      <c r="J43" s="885" t="n"/>
    </row>
    <row r="44">
      <c r="A44" s="885" t="n"/>
      <c r="B44" s="266" t="inlineStr">
        <is>
          <t>Revenue/Box (in ₹)</t>
        </is>
      </c>
      <c r="C44" s="241" t="n"/>
      <c r="D44" s="242">
        <f>'Year 2'!D6</f>
        <v/>
      </c>
      <c r="E44" s="885" t="n"/>
      <c r="F44" s="885" t="n"/>
      <c r="G44" s="885" t="n"/>
      <c r="H44" s="885" t="n"/>
      <c r="I44" s="885" t="n"/>
      <c r="J44" s="885" t="n"/>
    </row>
    <row r="45">
      <c r="A45" s="885" t="n"/>
      <c r="B45" s="243" t="inlineStr">
        <is>
          <t>Monthly Indirect Expense (in ₹)</t>
        </is>
      </c>
      <c r="C45" s="244" t="n"/>
      <c r="D45" s="217">
        <f>('Year 2'!$E$88/12)/4</f>
        <v/>
      </c>
      <c r="E45" s="885" t="n"/>
      <c r="F45" s="885" t="n"/>
      <c r="G45" s="885" t="n"/>
      <c r="H45" s="885" t="n"/>
      <c r="I45" s="885" t="n"/>
      <c r="J45" s="885" t="n"/>
    </row>
    <row r="46">
      <c r="A46" s="1022" t="n"/>
      <c r="B46" s="1022" t="n"/>
      <c r="C46" s="1022" t="n"/>
      <c r="D46" s="1022" t="n"/>
      <c r="E46" s="1022" t="n"/>
      <c r="F46" s="1022" t="n"/>
      <c r="G46" s="245" t="inlineStr">
        <is>
          <t>* The working capital that we are investing in the first month is derived from the cash outflow that is required in the first month</t>
        </is>
      </c>
      <c r="H46" s="1022" t="n"/>
      <c r="I46" s="1022" t="n"/>
      <c r="J46" s="1022" t="n"/>
    </row>
    <row r="47">
      <c r="A47" s="885" t="n"/>
      <c r="B47" s="246" t="inlineStr">
        <is>
          <t>Month</t>
        </is>
      </c>
      <c r="C47" s="247" t="inlineStr">
        <is>
          <t>Cash Outflow</t>
        </is>
      </c>
      <c r="D47" s="248" t="inlineStr">
        <is>
          <t>Cash Inflow</t>
        </is>
      </c>
      <c r="E47" s="249" t="inlineStr">
        <is>
          <t>Difference (CO-CI)</t>
        </is>
      </c>
      <c r="F47" s="885" t="n"/>
      <c r="G47" s="250" t="inlineStr">
        <is>
          <t>Opening W.C.</t>
        </is>
      </c>
      <c r="H47" s="249" t="inlineStr">
        <is>
          <t>Net Cash Flow</t>
        </is>
      </c>
      <c r="I47" s="251" t="inlineStr">
        <is>
          <t>Closing W.C.</t>
        </is>
      </c>
      <c r="J47" s="885" t="n"/>
    </row>
    <row r="48">
      <c r="A48" s="885" t="n"/>
      <c r="B48" s="252" t="inlineStr">
        <is>
          <t>April</t>
        </is>
      </c>
      <c r="C48" s="138">
        <f>($D$42*$D$43)+$D$45</f>
        <v/>
      </c>
      <c r="D48" s="855">
        <f>$D$42*$D$44</f>
        <v/>
      </c>
      <c r="E48" s="253">
        <f>D48-C48</f>
        <v/>
      </c>
      <c r="F48" s="254" t="n"/>
      <c r="G48" s="255">
        <f>C48+D62</f>
        <v/>
      </c>
      <c r="H48" s="255">
        <f>E48</f>
        <v/>
      </c>
      <c r="I48" s="255">
        <f>G48+H48</f>
        <v/>
      </c>
      <c r="J48" s="885" t="n"/>
    </row>
    <row r="49">
      <c r="A49" s="885" t="n"/>
      <c r="B49" s="161" t="inlineStr">
        <is>
          <t>May</t>
        </is>
      </c>
      <c r="C49" s="140">
        <f>($D$42*$D$43)+$D$45</f>
        <v/>
      </c>
      <c r="D49" s="200">
        <f>$D$42*$D$44</f>
        <v/>
      </c>
      <c r="E49" s="256">
        <f>D49-C49</f>
        <v/>
      </c>
      <c r="F49" s="254" t="n"/>
      <c r="G49" s="257">
        <f>I48</f>
        <v/>
      </c>
      <c r="H49" s="257">
        <f>E49</f>
        <v/>
      </c>
      <c r="I49" s="257">
        <f>G49+H49</f>
        <v/>
      </c>
      <c r="J49" s="885" t="n"/>
    </row>
    <row r="50">
      <c r="A50" s="885" t="n"/>
      <c r="B50" s="161" t="inlineStr">
        <is>
          <t>June</t>
        </is>
      </c>
      <c r="C50" s="140">
        <f>($D$42*$D$43)+$D$45</f>
        <v/>
      </c>
      <c r="D50" s="200">
        <f>$D$42*$D$44</f>
        <v/>
      </c>
      <c r="E50" s="256">
        <f>D50-C50</f>
        <v/>
      </c>
      <c r="F50" s="254" t="n"/>
      <c r="G50" s="257">
        <f>I49</f>
        <v/>
      </c>
      <c r="H50" s="257">
        <f>E50</f>
        <v/>
      </c>
      <c r="I50" s="257">
        <f>G50+H50</f>
        <v/>
      </c>
      <c r="J50" s="885" t="n"/>
    </row>
    <row r="51">
      <c r="A51" s="885" t="n"/>
      <c r="B51" s="161" t="inlineStr">
        <is>
          <t>July</t>
        </is>
      </c>
      <c r="C51" s="140">
        <f>($D$42*$D$43)+$D$45</f>
        <v/>
      </c>
      <c r="D51" s="200">
        <f>$D$42*$D$44</f>
        <v/>
      </c>
      <c r="E51" s="256">
        <f>D51-C51</f>
        <v/>
      </c>
      <c r="F51" s="254" t="n"/>
      <c r="G51" s="257">
        <f>I50</f>
        <v/>
      </c>
      <c r="H51" s="257">
        <f>E51</f>
        <v/>
      </c>
      <c r="I51" s="257">
        <f>G51+H51</f>
        <v/>
      </c>
      <c r="J51" s="885" t="n"/>
    </row>
    <row r="52">
      <c r="A52" s="885" t="n"/>
      <c r="B52" s="161" t="inlineStr">
        <is>
          <t>August</t>
        </is>
      </c>
      <c r="C52" s="140">
        <f>($D$42*$D$43)+$D$45</f>
        <v/>
      </c>
      <c r="D52" s="200">
        <f>$D$42*$D$44</f>
        <v/>
      </c>
      <c r="E52" s="256">
        <f>D52-C52</f>
        <v/>
      </c>
      <c r="F52" s="254" t="n"/>
      <c r="G52" s="257">
        <f>I51</f>
        <v/>
      </c>
      <c r="H52" s="257">
        <f>E52</f>
        <v/>
      </c>
      <c r="I52" s="257">
        <f>G52+H52</f>
        <v/>
      </c>
      <c r="J52" s="885" t="n"/>
    </row>
    <row r="53">
      <c r="A53" s="885" t="n"/>
      <c r="B53" s="161" t="inlineStr">
        <is>
          <t>September</t>
        </is>
      </c>
      <c r="C53" s="140">
        <f>($D$42*$D$43)+$D$45</f>
        <v/>
      </c>
      <c r="D53" s="200">
        <f>$D$42*$D$44</f>
        <v/>
      </c>
      <c r="E53" s="256">
        <f>D53-C53</f>
        <v/>
      </c>
      <c r="F53" s="254" t="n"/>
      <c r="G53" s="257">
        <f>I52</f>
        <v/>
      </c>
      <c r="H53" s="257">
        <f>E53</f>
        <v/>
      </c>
      <c r="I53" s="257">
        <f>G53+H53</f>
        <v/>
      </c>
      <c r="J53" s="885" t="n"/>
    </row>
    <row r="54">
      <c r="A54" s="885" t="n"/>
      <c r="B54" s="161" t="inlineStr">
        <is>
          <t>October</t>
        </is>
      </c>
      <c r="C54" s="140">
        <f>($D$42*$D$43)+$D$45</f>
        <v/>
      </c>
      <c r="D54" s="200">
        <f>$D$42*$D$44</f>
        <v/>
      </c>
      <c r="E54" s="256">
        <f>D54-C54</f>
        <v/>
      </c>
      <c r="F54" s="254" t="n"/>
      <c r="G54" s="257">
        <f>I53</f>
        <v/>
      </c>
      <c r="H54" s="257">
        <f>E54</f>
        <v/>
      </c>
      <c r="I54" s="257">
        <f>G54+H54</f>
        <v/>
      </c>
      <c r="J54" s="885" t="n"/>
    </row>
    <row r="55">
      <c r="A55" s="885" t="n"/>
      <c r="B55" s="161" t="inlineStr">
        <is>
          <t>November</t>
        </is>
      </c>
      <c r="C55" s="140">
        <f>($D$42*$D$43)+$D$45</f>
        <v/>
      </c>
      <c r="D55" s="200">
        <f>$D$42*$D$44</f>
        <v/>
      </c>
      <c r="E55" s="256">
        <f>D55-C55</f>
        <v/>
      </c>
      <c r="F55" s="254" t="n"/>
      <c r="G55" s="257">
        <f>I54</f>
        <v/>
      </c>
      <c r="H55" s="257">
        <f>E55</f>
        <v/>
      </c>
      <c r="I55" s="257">
        <f>G55+H55</f>
        <v/>
      </c>
      <c r="J55" s="885" t="n"/>
    </row>
    <row r="56">
      <c r="A56" s="885" t="n"/>
      <c r="B56" s="161" t="inlineStr">
        <is>
          <t>December</t>
        </is>
      </c>
      <c r="C56" s="140">
        <f>($D$42*$D$43)+$D$45</f>
        <v/>
      </c>
      <c r="D56" s="200">
        <f>$D$42*$D$44</f>
        <v/>
      </c>
      <c r="E56" s="256">
        <f>D56-C56</f>
        <v/>
      </c>
      <c r="F56" s="254" t="n"/>
      <c r="G56" s="257">
        <f>I55</f>
        <v/>
      </c>
      <c r="H56" s="257">
        <f>E56</f>
        <v/>
      </c>
      <c r="I56" s="257">
        <f>G56+H56</f>
        <v/>
      </c>
      <c r="J56" s="885" t="n"/>
    </row>
    <row r="57">
      <c r="A57" s="885" t="n"/>
      <c r="B57" s="161" t="inlineStr">
        <is>
          <t>January</t>
        </is>
      </c>
      <c r="C57" s="140">
        <f>($D$42*$D$43)+$D$45</f>
        <v/>
      </c>
      <c r="D57" s="200">
        <f>$D$42*$D$44</f>
        <v/>
      </c>
      <c r="E57" s="256">
        <f>D57-C57</f>
        <v/>
      </c>
      <c r="F57" s="254" t="n"/>
      <c r="G57" s="257">
        <f>I56</f>
        <v/>
      </c>
      <c r="H57" s="257">
        <f>E57</f>
        <v/>
      </c>
      <c r="I57" s="257">
        <f>G57+H57</f>
        <v/>
      </c>
      <c r="J57" s="885" t="n"/>
    </row>
    <row r="58">
      <c r="A58" s="885" t="n"/>
      <c r="B58" s="161" t="inlineStr">
        <is>
          <t>February</t>
        </is>
      </c>
      <c r="C58" s="140">
        <f>($D$42*$D$43)+$D$45</f>
        <v/>
      </c>
      <c r="D58" s="200">
        <f>$D$42*$D$44</f>
        <v/>
      </c>
      <c r="E58" s="256">
        <f>D58-C58</f>
        <v/>
      </c>
      <c r="F58" s="254" t="n"/>
      <c r="G58" s="257">
        <f>I57</f>
        <v/>
      </c>
      <c r="H58" s="257">
        <f>E58</f>
        <v/>
      </c>
      <c r="I58" s="257">
        <f>G58+H58</f>
        <v/>
      </c>
      <c r="J58" s="885" t="n"/>
    </row>
    <row r="59">
      <c r="A59" s="885" t="n"/>
      <c r="B59" s="258" t="inlineStr">
        <is>
          <t>March</t>
        </is>
      </c>
      <c r="C59" s="142">
        <f>($D$42*$D$43)+$D$45</f>
        <v/>
      </c>
      <c r="D59" s="203">
        <f>$D$42*$D$44</f>
        <v/>
      </c>
      <c r="E59" s="259">
        <f>D59-C59</f>
        <v/>
      </c>
      <c r="F59" s="254" t="n"/>
      <c r="G59" s="260">
        <f>I58</f>
        <v/>
      </c>
      <c r="H59" s="260">
        <f>E59</f>
        <v/>
      </c>
      <c r="I59" s="260">
        <f>G59+H59</f>
        <v/>
      </c>
      <c r="J59" s="885" t="n"/>
    </row>
    <row r="60">
      <c r="A60" s="885" t="n"/>
      <c r="B60" s="885" t="n"/>
      <c r="C60" s="261">
        <f>SUM(C48:C59)</f>
        <v/>
      </c>
      <c r="D60" s="261">
        <f>SUM(D48:D59)</f>
        <v/>
      </c>
      <c r="E60" s="262">
        <f>D60-C60</f>
        <v/>
      </c>
      <c r="F60" s="885" t="n"/>
      <c r="G60" s="885" t="n"/>
      <c r="H60" s="885" t="n"/>
      <c r="I60" s="885" t="n"/>
      <c r="J60" s="885" t="n"/>
    </row>
    <row r="61">
      <c r="A61" s="1022" t="n"/>
      <c r="B61" s="1022" t="n"/>
      <c r="C61" s="1022" t="n"/>
      <c r="D61" s="1022" t="n"/>
      <c r="E61" s="1022" t="n"/>
      <c r="F61" s="1022" t="n"/>
      <c r="G61" s="1022" t="n"/>
      <c r="H61" s="1022" t="n"/>
      <c r="I61" s="1022" t="n"/>
      <c r="J61" s="1022" t="n"/>
    </row>
    <row r="62">
      <c r="A62" s="885" t="n"/>
      <c r="B62" s="155" t="inlineStr">
        <is>
          <t>Buffer Capital (Production Cost of 1.5 Months)</t>
        </is>
      </c>
      <c r="C62" s="1069" t="n"/>
      <c r="D62" s="228">
        <f>C48*1.5</f>
        <v/>
      </c>
      <c r="E62" s="885" t="n"/>
      <c r="F62" s="885" t="n"/>
      <c r="G62" s="885" t="n"/>
      <c r="H62" s="885" t="n"/>
      <c r="I62" s="885" t="n"/>
      <c r="J62" s="885" t="n"/>
    </row>
    <row r="63">
      <c r="A63" s="1022" t="n"/>
      <c r="B63" s="1022" t="n"/>
      <c r="C63" s="1022" t="n"/>
      <c r="D63" s="1022" t="n"/>
      <c r="E63" s="1022" t="n"/>
      <c r="F63" s="1022" t="n"/>
      <c r="G63" s="1022" t="n"/>
      <c r="H63" s="1022" t="n"/>
      <c r="I63" s="1022" t="n"/>
      <c r="J63" s="1022" t="n"/>
    </row>
    <row r="64">
      <c r="A64" s="885" t="n"/>
      <c r="B64" s="263" t="inlineStr">
        <is>
          <t>Total Yearly Turnover</t>
        </is>
      </c>
      <c r="C64" s="1074" t="n"/>
      <c r="D64" s="264">
        <f>D60</f>
        <v/>
      </c>
      <c r="E64" s="265" t="n"/>
      <c r="F64" s="885" t="n"/>
      <c r="G64" s="885" t="n"/>
      <c r="H64" s="885" t="n"/>
      <c r="I64" s="885" t="n"/>
      <c r="J64" s="885" t="n"/>
    </row>
    <row r="65">
      <c r="A65" s="885" t="n"/>
      <c r="B65" s="1084" t="inlineStr">
        <is>
          <t>Initial Working Capital</t>
        </is>
      </c>
      <c r="C65" s="1076" t="n"/>
      <c r="D65" s="267">
        <f>C48+D62</f>
        <v/>
      </c>
      <c r="E65" s="245" t="inlineStr">
        <is>
          <t xml:space="preserve">* Working Capital Required=Cash outflow for the first month + Contingency fund </t>
        </is>
      </c>
      <c r="F65" s="885" t="n"/>
      <c r="G65" s="885" t="n"/>
      <c r="H65" s="885" t="n"/>
      <c r="I65" s="885" t="n"/>
      <c r="J65" s="885" t="n"/>
    </row>
    <row r="66">
      <c r="A66" s="885" t="n"/>
      <c r="B66" s="1085" t="inlineStr">
        <is>
          <t>Working Capital Rotation</t>
        </is>
      </c>
      <c r="C66" s="1077" t="n"/>
      <c r="D66" s="268">
        <f>IFERROR(D64/D65,0)</f>
        <v/>
      </c>
      <c r="E66" s="885" t="n"/>
      <c r="F66" s="885" t="n"/>
      <c r="G66" s="885" t="n"/>
      <c r="H66" s="885" t="n"/>
      <c r="I66" s="885" t="n"/>
      <c r="J66" s="885" t="n"/>
    </row>
    <row r="67">
      <c r="A67" s="1022" t="n"/>
      <c r="B67" s="1022" t="n"/>
      <c r="C67" s="1022" t="n"/>
      <c r="D67" s="885" t="n"/>
      <c r="E67" s="1022" t="n"/>
      <c r="F67" s="1022" t="n"/>
      <c r="G67" s="1022" t="n"/>
      <c r="H67" s="1022" t="n"/>
      <c r="I67" s="1022" t="n"/>
      <c r="J67" s="1022" t="n"/>
    </row>
    <row r="68">
      <c r="A68" s="1022" t="n"/>
      <c r="B68" s="1022" t="n"/>
      <c r="C68" s="1022" t="n"/>
      <c r="D68" s="885" t="n"/>
      <c r="E68" s="1022" t="n"/>
      <c r="F68" s="1022" t="n"/>
      <c r="G68" s="1022" t="n"/>
      <c r="H68" s="1022" t="n"/>
      <c r="I68" s="1022" t="n"/>
      <c r="J68" s="1022" t="n"/>
    </row>
    <row r="69">
      <c r="A69" s="1022" t="n"/>
      <c r="B69" s="208" t="inlineStr">
        <is>
          <t>INFANT POWDER</t>
        </is>
      </c>
      <c r="C69" s="1022" t="n"/>
      <c r="D69" s="1022" t="n"/>
      <c r="E69" s="1022" t="n"/>
      <c r="F69" s="1022" t="n"/>
      <c r="G69" s="1022" t="n"/>
      <c r="H69" s="1022" t="n"/>
      <c r="I69" s="1022" t="n"/>
      <c r="J69" s="1022" t="n"/>
    </row>
    <row r="70">
      <c r="A70" s="1022" t="n"/>
      <c r="B70" s="1022" t="n"/>
      <c r="C70" s="1022" t="n"/>
      <c r="D70" s="1022" t="n"/>
      <c r="E70" s="1022" t="n"/>
      <c r="F70" s="1022" t="n"/>
      <c r="G70" s="1022" t="n"/>
      <c r="H70" s="1022" t="n"/>
      <c r="I70" s="1022" t="n"/>
      <c r="J70" s="1022" t="n"/>
    </row>
    <row r="71">
      <c r="A71" s="1022" t="n"/>
      <c r="B71" s="263" t="inlineStr">
        <is>
          <t>Monthly Boxes Produced (in Units)</t>
        </is>
      </c>
      <c r="C71" s="238" t="n"/>
      <c r="D71" s="239">
        <f>'Year 3'!C23/12</f>
        <v/>
      </c>
      <c r="E71" s="885" t="n"/>
      <c r="F71" s="1022" t="n"/>
      <c r="G71" s="1022" t="n"/>
      <c r="H71" s="1022" t="n"/>
      <c r="I71" s="1022" t="n"/>
      <c r="J71" s="1022" t="n"/>
    </row>
    <row r="72">
      <c r="A72" s="1022" t="n"/>
      <c r="B72" s="266" t="inlineStr">
        <is>
          <t>Cost/Box (in ₹)</t>
        </is>
      </c>
      <c r="C72" s="241" t="n"/>
      <c r="D72" s="242">
        <f>'Year 2'!E5</f>
        <v/>
      </c>
      <c r="E72" s="885" t="n"/>
      <c r="F72" s="862" t="n"/>
      <c r="G72" s="1022" t="n"/>
      <c r="H72" s="1022" t="n"/>
      <c r="I72" s="1022" t="n"/>
      <c r="J72" s="1022" t="n"/>
    </row>
    <row r="73">
      <c r="A73" s="1022" t="n"/>
      <c r="B73" s="266" t="inlineStr">
        <is>
          <t>Revenue/Box (in ₹)</t>
        </is>
      </c>
      <c r="C73" s="241" t="n"/>
      <c r="D73" s="242">
        <f>'Year 2'!E6</f>
        <v/>
      </c>
      <c r="E73" s="1022" t="n"/>
      <c r="F73" s="1022" t="n"/>
      <c r="G73" s="1022" t="n"/>
      <c r="H73" s="1022" t="n"/>
      <c r="I73" s="1022" t="n"/>
      <c r="J73" s="1022" t="n"/>
    </row>
    <row r="74">
      <c r="A74" s="1022" t="n"/>
      <c r="B74" s="243" t="inlineStr">
        <is>
          <t>Monthly Indirect Expense (in ₹)</t>
        </is>
      </c>
      <c r="C74" s="244" t="n"/>
      <c r="D74" s="217">
        <f>('Year 2'!$E$88/12)/4</f>
        <v/>
      </c>
      <c r="E74" s="1022" t="n"/>
      <c r="F74" s="1022" t="n"/>
      <c r="G74" s="1022" t="n"/>
      <c r="H74" s="1022" t="n"/>
      <c r="I74" s="1022" t="n"/>
      <c r="J74" s="1022" t="n"/>
    </row>
    <row r="75">
      <c r="A75" s="1022" t="n"/>
      <c r="B75" s="1022" t="n"/>
      <c r="C75" s="1022" t="n"/>
      <c r="D75" s="1022" t="n"/>
      <c r="E75" s="1022" t="n"/>
      <c r="F75" s="1022" t="n"/>
      <c r="G75" s="218" t="inlineStr">
        <is>
          <t>* The working capital that we are investing in the first month is derived from the cash outflow that is required in the first month</t>
        </is>
      </c>
      <c r="H75" s="1022" t="n"/>
      <c r="I75" s="1022" t="n"/>
      <c r="J75" s="1022" t="n"/>
    </row>
    <row r="76">
      <c r="A76" s="1022" t="n"/>
      <c r="B76" s="219" t="inlineStr">
        <is>
          <t>Month</t>
        </is>
      </c>
      <c r="C76" s="854" t="inlineStr">
        <is>
          <t>Cash Outflow</t>
        </is>
      </c>
      <c r="D76" s="221" t="inlineStr">
        <is>
          <t>Cash Inflow</t>
        </is>
      </c>
      <c r="E76" s="156" t="inlineStr">
        <is>
          <t>Difference (CO-CI)</t>
        </is>
      </c>
      <c r="F76" s="1022" t="n"/>
      <c r="G76" s="168" t="inlineStr">
        <is>
          <t>Opening W.C.</t>
        </is>
      </c>
      <c r="H76" s="156" t="inlineStr">
        <is>
          <t>Net Cash Flow</t>
        </is>
      </c>
      <c r="I76" s="222" t="inlineStr">
        <is>
          <t>Closing W.C.</t>
        </is>
      </c>
      <c r="J76" s="1022" t="n"/>
    </row>
    <row r="77">
      <c r="A77" s="1022" t="n"/>
      <c r="B77" s="223" t="inlineStr">
        <is>
          <t>April</t>
        </is>
      </c>
      <c r="C77" s="138">
        <f>($D$71*$D$72)+$D$74</f>
        <v/>
      </c>
      <c r="D77" s="138">
        <f>$D$71*$D$73</f>
        <v/>
      </c>
      <c r="E77" s="855">
        <f>D77-C77</f>
        <v/>
      </c>
      <c r="F77" s="1022" t="n"/>
      <c r="G77" s="138">
        <f>C77+D91</f>
        <v/>
      </c>
      <c r="H77" s="138">
        <f>E77</f>
        <v/>
      </c>
      <c r="I77" s="138">
        <f>G77+H77</f>
        <v/>
      </c>
      <c r="J77" s="1022" t="n"/>
    </row>
    <row r="78">
      <c r="A78" s="1022" t="n"/>
      <c r="B78" s="881" t="inlineStr">
        <is>
          <t>May</t>
        </is>
      </c>
      <c r="C78" s="140">
        <f>($D$71*$D$72)+$D$74</f>
        <v/>
      </c>
      <c r="D78" s="140">
        <f>$D$71*$D$73</f>
        <v/>
      </c>
      <c r="E78" s="200">
        <f>D78-C78</f>
        <v/>
      </c>
      <c r="F78" s="1022" t="n"/>
      <c r="G78" s="140">
        <f>I77</f>
        <v/>
      </c>
      <c r="H78" s="140">
        <f>E78</f>
        <v/>
      </c>
      <c r="I78" s="140">
        <f>G78+H78</f>
        <v/>
      </c>
      <c r="J78" s="1022" t="n"/>
    </row>
    <row r="79">
      <c r="A79" s="1022" t="n"/>
      <c r="B79" s="881" t="inlineStr">
        <is>
          <t>June</t>
        </is>
      </c>
      <c r="C79" s="140">
        <f>($D$71*$D$72)+$D$74</f>
        <v/>
      </c>
      <c r="D79" s="140">
        <f>$D$71*$D$73</f>
        <v/>
      </c>
      <c r="E79" s="200">
        <f>D79-C79</f>
        <v/>
      </c>
      <c r="F79" s="1022" t="n"/>
      <c r="G79" s="140">
        <f>I78</f>
        <v/>
      </c>
      <c r="H79" s="140">
        <f>E79</f>
        <v/>
      </c>
      <c r="I79" s="140">
        <f>G79+H79</f>
        <v/>
      </c>
      <c r="J79" s="1022" t="n"/>
    </row>
    <row r="80">
      <c r="A80" s="1022" t="n"/>
      <c r="B80" s="881" t="inlineStr">
        <is>
          <t>July</t>
        </is>
      </c>
      <c r="C80" s="140">
        <f>($D$71*$D$72)+$D$74</f>
        <v/>
      </c>
      <c r="D80" s="140">
        <f>$D$71*$D$73</f>
        <v/>
      </c>
      <c r="E80" s="200">
        <f>D80-C80</f>
        <v/>
      </c>
      <c r="F80" s="1022" t="n"/>
      <c r="G80" s="140">
        <f>I79</f>
        <v/>
      </c>
      <c r="H80" s="140">
        <f>E80</f>
        <v/>
      </c>
      <c r="I80" s="140">
        <f>G80+H80</f>
        <v/>
      </c>
      <c r="J80" s="1022" t="n"/>
    </row>
    <row r="81">
      <c r="A81" s="1022" t="n"/>
      <c r="B81" s="881" t="inlineStr">
        <is>
          <t>August</t>
        </is>
      </c>
      <c r="C81" s="140">
        <f>($D$71*$D$72)+$D$74</f>
        <v/>
      </c>
      <c r="D81" s="140">
        <f>$D$71*$D$73</f>
        <v/>
      </c>
      <c r="E81" s="200">
        <f>D81-C81</f>
        <v/>
      </c>
      <c r="F81" s="1022" t="n"/>
      <c r="G81" s="140">
        <f>I80</f>
        <v/>
      </c>
      <c r="H81" s="140">
        <f>E81</f>
        <v/>
      </c>
      <c r="I81" s="140">
        <f>G81+H81</f>
        <v/>
      </c>
      <c r="J81" s="1022" t="n"/>
    </row>
    <row r="82">
      <c r="A82" s="1022" t="n"/>
      <c r="B82" s="881" t="inlineStr">
        <is>
          <t>September</t>
        </is>
      </c>
      <c r="C82" s="140">
        <f>($D$71*$D$72)+$D$74</f>
        <v/>
      </c>
      <c r="D82" s="140">
        <f>$D$71*$D$73</f>
        <v/>
      </c>
      <c r="E82" s="200">
        <f>D82-C82</f>
        <v/>
      </c>
      <c r="F82" s="1022" t="n"/>
      <c r="G82" s="140">
        <f>I81</f>
        <v/>
      </c>
      <c r="H82" s="140">
        <f>E82</f>
        <v/>
      </c>
      <c r="I82" s="140">
        <f>G82+H82</f>
        <v/>
      </c>
      <c r="J82" s="1022" t="n"/>
    </row>
    <row r="83">
      <c r="A83" s="1022" t="n"/>
      <c r="B83" s="881" t="inlineStr">
        <is>
          <t>October</t>
        </is>
      </c>
      <c r="C83" s="140">
        <f>($D$71*$D$72)+$D$74</f>
        <v/>
      </c>
      <c r="D83" s="140">
        <f>$D$71*$D$73</f>
        <v/>
      </c>
      <c r="E83" s="200">
        <f>D83-C83</f>
        <v/>
      </c>
      <c r="F83" s="1022" t="n"/>
      <c r="G83" s="140">
        <f>I82</f>
        <v/>
      </c>
      <c r="H83" s="140">
        <f>E83</f>
        <v/>
      </c>
      <c r="I83" s="140">
        <f>G83+H83</f>
        <v/>
      </c>
      <c r="J83" s="1022" t="n"/>
    </row>
    <row r="84">
      <c r="A84" s="1022" t="n"/>
      <c r="B84" s="881" t="inlineStr">
        <is>
          <t>November</t>
        </is>
      </c>
      <c r="C84" s="140">
        <f>($D$71*$D$72)+$D$74</f>
        <v/>
      </c>
      <c r="D84" s="140">
        <f>$D$71*$D$73</f>
        <v/>
      </c>
      <c r="E84" s="200">
        <f>D84-C84</f>
        <v/>
      </c>
      <c r="F84" s="1022" t="n"/>
      <c r="G84" s="140">
        <f>I83</f>
        <v/>
      </c>
      <c r="H84" s="140">
        <f>E84</f>
        <v/>
      </c>
      <c r="I84" s="140">
        <f>G84+H84</f>
        <v/>
      </c>
      <c r="J84" s="1022" t="n"/>
    </row>
    <row r="85">
      <c r="A85" s="1022" t="n"/>
      <c r="B85" s="881" t="inlineStr">
        <is>
          <t>December</t>
        </is>
      </c>
      <c r="C85" s="140">
        <f>($D$71*$D$72)+$D$74</f>
        <v/>
      </c>
      <c r="D85" s="140">
        <f>$D$71*$D$73</f>
        <v/>
      </c>
      <c r="E85" s="200">
        <f>D85-C85</f>
        <v/>
      </c>
      <c r="F85" s="1022" t="n"/>
      <c r="G85" s="140">
        <f>I84</f>
        <v/>
      </c>
      <c r="H85" s="140">
        <f>E85</f>
        <v/>
      </c>
      <c r="I85" s="140">
        <f>G85+H85</f>
        <v/>
      </c>
      <c r="J85" s="1022" t="n"/>
    </row>
    <row r="86">
      <c r="A86" s="1022" t="n"/>
      <c r="B86" s="881" t="inlineStr">
        <is>
          <t>January</t>
        </is>
      </c>
      <c r="C86" s="140">
        <f>($D$71*$D$72)+$D$74</f>
        <v/>
      </c>
      <c r="D86" s="140">
        <f>$D$71*$D$73</f>
        <v/>
      </c>
      <c r="E86" s="200">
        <f>D86-C86</f>
        <v/>
      </c>
      <c r="F86" s="1022" t="n"/>
      <c r="G86" s="140">
        <f>I85</f>
        <v/>
      </c>
      <c r="H86" s="140">
        <f>E86</f>
        <v/>
      </c>
      <c r="I86" s="140">
        <f>G86+H86</f>
        <v/>
      </c>
      <c r="J86" s="1022" t="n"/>
    </row>
    <row r="87">
      <c r="A87" s="1022" t="n"/>
      <c r="B87" s="881" t="inlineStr">
        <is>
          <t>February</t>
        </is>
      </c>
      <c r="C87" s="140">
        <f>($D$71*$D$72)+$D$74</f>
        <v/>
      </c>
      <c r="D87" s="140">
        <f>$D$71*$D$73</f>
        <v/>
      </c>
      <c r="E87" s="200">
        <f>D87-C87</f>
        <v/>
      </c>
      <c r="F87" s="1022" t="n"/>
      <c r="G87" s="140">
        <f>I86</f>
        <v/>
      </c>
      <c r="H87" s="140">
        <f>E87</f>
        <v/>
      </c>
      <c r="I87" s="140">
        <f>G87+H87</f>
        <v/>
      </c>
      <c r="J87" s="1022" t="n"/>
    </row>
    <row r="88">
      <c r="A88" s="1022" t="n"/>
      <c r="B88" s="225" t="inlineStr">
        <is>
          <t>March</t>
        </is>
      </c>
      <c r="C88" s="142">
        <f>($D$71*$D$72)+$D$74</f>
        <v/>
      </c>
      <c r="D88" s="142">
        <f>$D$71*$D$73</f>
        <v/>
      </c>
      <c r="E88" s="203">
        <f>D88-C88</f>
        <v/>
      </c>
      <c r="F88" s="1022" t="n"/>
      <c r="G88" s="142">
        <f>I87</f>
        <v/>
      </c>
      <c r="H88" s="142">
        <f>E88</f>
        <v/>
      </c>
      <c r="I88" s="142">
        <f>G88+H88</f>
        <v/>
      </c>
      <c r="J88" s="1022" t="n"/>
    </row>
    <row r="89">
      <c r="A89" s="1022" t="n"/>
      <c r="B89" s="1022" t="n"/>
      <c r="C89" s="226">
        <f>SUM(C77:C88)</f>
        <v/>
      </c>
      <c r="D89" s="226">
        <f>SUM(D77:D88)</f>
        <v/>
      </c>
      <c r="E89" s="270">
        <f>D89-C89</f>
        <v/>
      </c>
      <c r="F89" s="1022" t="n"/>
      <c r="G89" s="1022" t="n"/>
      <c r="H89" s="1022" t="n"/>
      <c r="I89" s="1022" t="n"/>
      <c r="J89" s="1022" t="n"/>
    </row>
    <row r="90">
      <c r="A90" s="1022" t="n"/>
      <c r="B90" s="1022" t="n"/>
      <c r="C90" s="1022" t="n"/>
      <c r="D90" s="1022" t="n"/>
      <c r="E90" s="1022" t="n"/>
      <c r="F90" s="1022" t="n"/>
      <c r="G90" s="1022" t="n"/>
      <c r="H90" s="1022" t="n"/>
      <c r="I90" s="1022" t="n"/>
      <c r="J90" s="1022" t="n"/>
    </row>
    <row r="91">
      <c r="A91" s="1022" t="n"/>
      <c r="B91" s="155" t="inlineStr">
        <is>
          <t>Buffer Capital (Production Cost of 1.5 Months)</t>
        </is>
      </c>
      <c r="C91" s="1069" t="n"/>
      <c r="D91" s="228">
        <f>C77*1.5</f>
        <v/>
      </c>
      <c r="E91" s="1022" t="n"/>
      <c r="F91" s="1022" t="n"/>
      <c r="G91" s="1022" t="n"/>
      <c r="H91" s="1022" t="n"/>
      <c r="I91" s="1022" t="n"/>
      <c r="J91" s="1022" t="n"/>
    </row>
    <row r="92">
      <c r="A92" s="1022" t="n"/>
      <c r="B92" s="1022" t="n"/>
      <c r="C92" s="1022" t="n"/>
      <c r="D92" s="1022" t="n"/>
      <c r="E92" s="1022" t="n"/>
      <c r="F92" s="1022" t="n"/>
      <c r="G92" s="1022" t="n"/>
      <c r="H92" s="1022" t="n"/>
      <c r="I92" s="1022" t="n"/>
      <c r="J92" s="1022" t="n"/>
    </row>
    <row r="93">
      <c r="A93" s="1022" t="n"/>
      <c r="B93" s="229" t="inlineStr">
        <is>
          <t>Total Yearly Turnover</t>
        </is>
      </c>
      <c r="C93" s="1074" t="n"/>
      <c r="D93" s="476">
        <f>D89</f>
        <v/>
      </c>
      <c r="E93" s="231" t="n"/>
      <c r="F93" s="1022" t="n"/>
      <c r="G93" s="1022" t="n"/>
      <c r="H93" s="1022" t="n"/>
      <c r="I93" s="1022" t="n"/>
      <c r="J93" s="1022" t="n"/>
    </row>
    <row r="94">
      <c r="A94" s="1022" t="n"/>
      <c r="B94" s="132" t="inlineStr">
        <is>
          <t>Initial Working Capital</t>
        </is>
      </c>
      <c r="C94" s="1076" t="n"/>
      <c r="D94" s="233">
        <f>C77+D91</f>
        <v/>
      </c>
      <c r="E94" s="218" t="inlineStr">
        <is>
          <t xml:space="preserve">* Working Capital Required=Cash outflow for the first month + Contingency fund </t>
        </is>
      </c>
      <c r="F94" s="1022" t="n"/>
      <c r="G94" s="1022" t="n"/>
      <c r="H94" s="1022" t="n"/>
      <c r="I94" s="1022" t="n"/>
      <c r="J94" s="1022" t="n"/>
    </row>
    <row r="95">
      <c r="A95" s="1022" t="n"/>
      <c r="B95" s="133" t="inlineStr">
        <is>
          <t>Working Capital Rotation</t>
        </is>
      </c>
      <c r="C95" s="1077" t="n"/>
      <c r="D95" s="234">
        <f>IFERROR(D93/D94,0)</f>
        <v/>
      </c>
      <c r="E95" s="1022" t="n"/>
      <c r="F95" s="1022" t="n"/>
      <c r="G95" s="1022" t="n"/>
      <c r="H95" s="1022" t="n"/>
      <c r="I95" s="1022" t="n"/>
      <c r="J95" s="1022" t="n"/>
    </row>
    <row r="96">
      <c r="A96" s="1022" t="n"/>
      <c r="B96" s="1022" t="n"/>
      <c r="C96" s="1022" t="n"/>
      <c r="D96" s="235" t="n"/>
      <c r="E96" s="1022" t="n"/>
      <c r="F96" s="1022" t="n"/>
      <c r="G96" s="1022" t="n"/>
      <c r="H96" s="1022" t="n"/>
      <c r="I96" s="1022" t="n"/>
      <c r="J96" s="1022" t="n"/>
    </row>
    <row r="97">
      <c r="A97" s="1022" t="n"/>
      <c r="B97" s="1022" t="n"/>
      <c r="C97" s="1022" t="n"/>
      <c r="D97" s="235" t="n"/>
      <c r="E97" s="1022" t="n"/>
      <c r="F97" s="1022" t="n"/>
      <c r="G97" s="1022" t="n"/>
      <c r="H97" s="1022" t="n"/>
      <c r="I97" s="1022" t="n"/>
      <c r="J97" s="1022" t="n"/>
    </row>
    <row r="98">
      <c r="A98" s="885" t="n"/>
      <c r="B98" s="208" t="inlineStr">
        <is>
          <t>CHILDREN POWDER</t>
        </is>
      </c>
      <c r="C98" s="885" t="n"/>
      <c r="D98" s="236" t="n"/>
      <c r="E98" s="885" t="n"/>
      <c r="F98" s="885" t="n"/>
      <c r="G98" s="885" t="n"/>
      <c r="H98" s="885" t="n"/>
      <c r="I98" s="885" t="n"/>
      <c r="J98" s="885" t="n"/>
    </row>
    <row r="99">
      <c r="A99" s="1022" t="n"/>
      <c r="B99" s="1022" t="n"/>
      <c r="C99" s="1022" t="n"/>
      <c r="D99" s="1022" t="n"/>
      <c r="E99" s="1022" t="n"/>
      <c r="F99" s="1022" t="n"/>
      <c r="G99" s="1022" t="n"/>
      <c r="H99" s="1022" t="n"/>
      <c r="I99" s="1022" t="n"/>
      <c r="J99" s="1022" t="n"/>
    </row>
    <row r="100">
      <c r="A100" s="885" t="n"/>
      <c r="B100" s="263" t="inlineStr">
        <is>
          <t>Monthly Boxes Produced (in Units)</t>
        </is>
      </c>
      <c r="C100" s="238" t="n"/>
      <c r="D100" s="239">
        <f>'Year 3'!C24/12</f>
        <v/>
      </c>
      <c r="E100" s="885" t="n"/>
      <c r="F100" s="1022" t="n"/>
      <c r="G100" s="1022" t="n"/>
      <c r="H100" s="1022" t="n"/>
      <c r="I100" s="885" t="n"/>
      <c r="J100" s="885" t="n"/>
    </row>
    <row r="101">
      <c r="A101" s="885" t="n"/>
      <c r="B101" s="266" t="inlineStr">
        <is>
          <t>Cost/Box (in ₹)</t>
        </is>
      </c>
      <c r="C101" s="241" t="n"/>
      <c r="D101" s="242">
        <f>'Year 2'!F5</f>
        <v/>
      </c>
      <c r="E101" s="885" t="n"/>
      <c r="F101" s="862" t="n"/>
      <c r="G101" s="1022" t="n"/>
      <c r="H101" s="1022" t="n"/>
      <c r="I101" s="885" t="n"/>
      <c r="J101" s="885" t="n"/>
    </row>
    <row r="102">
      <c r="A102" s="885" t="n"/>
      <c r="B102" s="266" t="inlineStr">
        <is>
          <t>Revenue/Box (in ₹)</t>
        </is>
      </c>
      <c r="C102" s="241" t="n"/>
      <c r="D102" s="242">
        <f>'Year 2'!F6</f>
        <v/>
      </c>
      <c r="E102" s="1022" t="n"/>
      <c r="F102" s="1022" t="n"/>
      <c r="G102" s="1022" t="n"/>
      <c r="H102" s="1022" t="n"/>
      <c r="I102" s="885" t="n"/>
      <c r="J102" s="885" t="n"/>
    </row>
    <row r="103">
      <c r="A103" s="885" t="n"/>
      <c r="B103" s="243" t="inlineStr">
        <is>
          <t>Monthly Indirect Expense (in ₹)</t>
        </is>
      </c>
      <c r="C103" s="244" t="n"/>
      <c r="D103" s="217">
        <f>('Year 2'!$E$88/12)/4</f>
        <v/>
      </c>
      <c r="E103" s="1022" t="n"/>
      <c r="F103" s="1022" t="n"/>
      <c r="G103" s="1022" t="n"/>
      <c r="H103" s="1022" t="n"/>
      <c r="I103" s="885" t="n"/>
      <c r="J103" s="885" t="n"/>
    </row>
    <row r="104">
      <c r="A104" s="885" t="n"/>
      <c r="B104" s="1022" t="n"/>
      <c r="C104" s="1022" t="n"/>
      <c r="D104" s="1022" t="n"/>
      <c r="E104" s="1022" t="n"/>
      <c r="F104" s="1022" t="n"/>
      <c r="G104" s="218" t="inlineStr">
        <is>
          <t>* The working capital that we are investing in the first month is derived from the cash outflow that is required in the first month</t>
        </is>
      </c>
      <c r="H104" s="1022" t="n"/>
      <c r="I104" s="885" t="n"/>
      <c r="J104" s="885" t="n"/>
    </row>
    <row r="105">
      <c r="A105" s="885" t="n"/>
      <c r="B105" s="246" t="inlineStr">
        <is>
          <t>Month</t>
        </is>
      </c>
      <c r="C105" s="247" t="inlineStr">
        <is>
          <t>Cash Outflow</t>
        </is>
      </c>
      <c r="D105" s="248" t="inlineStr">
        <is>
          <t>Cash Inflow</t>
        </is>
      </c>
      <c r="E105" s="249" t="inlineStr">
        <is>
          <t>Difference (CO-CI)</t>
        </is>
      </c>
      <c r="F105" s="885" t="n"/>
      <c r="G105" s="250" t="inlineStr">
        <is>
          <t>Opening W.C.</t>
        </is>
      </c>
      <c r="H105" s="249" t="inlineStr">
        <is>
          <t>Net Cash Flow</t>
        </is>
      </c>
      <c r="I105" s="251" t="inlineStr">
        <is>
          <t>Closing W.C.</t>
        </is>
      </c>
      <c r="J105" s="885" t="n"/>
    </row>
    <row r="106">
      <c r="A106" s="885" t="n"/>
      <c r="B106" s="252" t="inlineStr">
        <is>
          <t>April</t>
        </is>
      </c>
      <c r="C106" s="255">
        <f>($D$100*$D$101)+$D$103</f>
        <v/>
      </c>
      <c r="D106" s="255">
        <f>$D$100*$D$102</f>
        <v/>
      </c>
      <c r="E106" s="253">
        <f>D106-C106</f>
        <v/>
      </c>
      <c r="F106" s="254" t="n"/>
      <c r="G106" s="255">
        <f>C106+D120</f>
        <v/>
      </c>
      <c r="H106" s="255">
        <f>E106</f>
        <v/>
      </c>
      <c r="I106" s="255">
        <f>G106+H106</f>
        <v/>
      </c>
      <c r="J106" s="885" t="n"/>
    </row>
    <row r="107">
      <c r="A107" s="885" t="n"/>
      <c r="B107" s="161" t="inlineStr">
        <is>
          <t>May</t>
        </is>
      </c>
      <c r="C107" s="257">
        <f>($D$100*$D$101)+$D$103</f>
        <v/>
      </c>
      <c r="D107" s="257">
        <f>$D$100*$D$102</f>
        <v/>
      </c>
      <c r="E107" s="256">
        <f>D107-C107</f>
        <v/>
      </c>
      <c r="F107" s="254" t="n"/>
      <c r="G107" s="257">
        <f>I106</f>
        <v/>
      </c>
      <c r="H107" s="257">
        <f>E107</f>
        <v/>
      </c>
      <c r="I107" s="257">
        <f>G107+H107</f>
        <v/>
      </c>
      <c r="J107" s="885" t="n"/>
    </row>
    <row r="108">
      <c r="A108" s="885" t="n"/>
      <c r="B108" s="161" t="inlineStr">
        <is>
          <t>June</t>
        </is>
      </c>
      <c r="C108" s="257">
        <f>($D$100*$D$101)+$D$103</f>
        <v/>
      </c>
      <c r="D108" s="257">
        <f>$D$100*$D$102</f>
        <v/>
      </c>
      <c r="E108" s="256">
        <f>D108-C108</f>
        <v/>
      </c>
      <c r="F108" s="254" t="n"/>
      <c r="G108" s="257">
        <f>I107</f>
        <v/>
      </c>
      <c r="H108" s="257">
        <f>E108</f>
        <v/>
      </c>
      <c r="I108" s="257">
        <f>G108+H108</f>
        <v/>
      </c>
      <c r="J108" s="885" t="n"/>
    </row>
    <row r="109">
      <c r="A109" s="885" t="n"/>
      <c r="B109" s="161" t="inlineStr">
        <is>
          <t>July</t>
        </is>
      </c>
      <c r="C109" s="257">
        <f>($D$100*$D$101)+$D$103</f>
        <v/>
      </c>
      <c r="D109" s="257">
        <f>$D$100*$D$102</f>
        <v/>
      </c>
      <c r="E109" s="256">
        <f>D109-C109</f>
        <v/>
      </c>
      <c r="F109" s="254" t="n"/>
      <c r="G109" s="257">
        <f>I108</f>
        <v/>
      </c>
      <c r="H109" s="257">
        <f>E109</f>
        <v/>
      </c>
      <c r="I109" s="257">
        <f>G109+H109</f>
        <v/>
      </c>
      <c r="J109" s="885" t="n"/>
    </row>
    <row r="110">
      <c r="A110" s="885" t="n"/>
      <c r="B110" s="161" t="inlineStr">
        <is>
          <t>August</t>
        </is>
      </c>
      <c r="C110" s="257">
        <f>($D$100*$D$101)+$D$103</f>
        <v/>
      </c>
      <c r="D110" s="257">
        <f>$D$100*$D$102</f>
        <v/>
      </c>
      <c r="E110" s="256">
        <f>D110-C110</f>
        <v/>
      </c>
      <c r="F110" s="254" t="n"/>
      <c r="G110" s="257">
        <f>I109</f>
        <v/>
      </c>
      <c r="H110" s="257">
        <f>E110</f>
        <v/>
      </c>
      <c r="I110" s="257">
        <f>G110+H110</f>
        <v/>
      </c>
      <c r="J110" s="885" t="n"/>
    </row>
    <row r="111">
      <c r="A111" s="885" t="n"/>
      <c r="B111" s="161" t="inlineStr">
        <is>
          <t>September</t>
        </is>
      </c>
      <c r="C111" s="257">
        <f>($D$100*$D$101)+$D$103</f>
        <v/>
      </c>
      <c r="D111" s="257">
        <f>$D$100*$D$102</f>
        <v/>
      </c>
      <c r="E111" s="256">
        <f>D111-C111</f>
        <v/>
      </c>
      <c r="F111" s="254" t="n"/>
      <c r="G111" s="257">
        <f>I110</f>
        <v/>
      </c>
      <c r="H111" s="257">
        <f>E111</f>
        <v/>
      </c>
      <c r="I111" s="257">
        <f>G111+H111</f>
        <v/>
      </c>
      <c r="J111" s="885" t="n"/>
    </row>
    <row r="112">
      <c r="A112" s="885" t="n"/>
      <c r="B112" s="161" t="inlineStr">
        <is>
          <t>October</t>
        </is>
      </c>
      <c r="C112" s="257">
        <f>($D$100*$D$101)+$D$103</f>
        <v/>
      </c>
      <c r="D112" s="257">
        <f>$D$100*$D$102</f>
        <v/>
      </c>
      <c r="E112" s="256">
        <f>D112-C112</f>
        <v/>
      </c>
      <c r="F112" s="254" t="n"/>
      <c r="G112" s="257">
        <f>I111</f>
        <v/>
      </c>
      <c r="H112" s="257">
        <f>E112</f>
        <v/>
      </c>
      <c r="I112" s="257">
        <f>G112+H112</f>
        <v/>
      </c>
      <c r="J112" s="885" t="n"/>
    </row>
    <row r="113">
      <c r="A113" s="885" t="n"/>
      <c r="B113" s="161" t="inlineStr">
        <is>
          <t>November</t>
        </is>
      </c>
      <c r="C113" s="257">
        <f>($D$100*$D$101)+$D$103</f>
        <v/>
      </c>
      <c r="D113" s="257">
        <f>$D$100*$D$102</f>
        <v/>
      </c>
      <c r="E113" s="256">
        <f>D113-C113</f>
        <v/>
      </c>
      <c r="F113" s="254" t="n"/>
      <c r="G113" s="257">
        <f>I112</f>
        <v/>
      </c>
      <c r="H113" s="257">
        <f>E113</f>
        <v/>
      </c>
      <c r="I113" s="257">
        <f>G113+H113</f>
        <v/>
      </c>
      <c r="J113" s="885" t="n"/>
    </row>
    <row r="114">
      <c r="A114" s="885" t="n"/>
      <c r="B114" s="161" t="inlineStr">
        <is>
          <t>December</t>
        </is>
      </c>
      <c r="C114" s="257">
        <f>($D$100*$D$101)+$D$103</f>
        <v/>
      </c>
      <c r="D114" s="257">
        <f>$D$100*$D$102</f>
        <v/>
      </c>
      <c r="E114" s="256">
        <f>D114-C114</f>
        <v/>
      </c>
      <c r="F114" s="254" t="n"/>
      <c r="G114" s="257">
        <f>I113</f>
        <v/>
      </c>
      <c r="H114" s="257">
        <f>E114</f>
        <v/>
      </c>
      <c r="I114" s="257">
        <f>G114+H114</f>
        <v/>
      </c>
      <c r="J114" s="885" t="n"/>
    </row>
    <row r="115">
      <c r="A115" s="885" t="n"/>
      <c r="B115" s="161" t="inlineStr">
        <is>
          <t>January</t>
        </is>
      </c>
      <c r="C115" s="257">
        <f>($D$100*$D$101)+$D$103</f>
        <v/>
      </c>
      <c r="D115" s="257">
        <f>$D$100*$D$102</f>
        <v/>
      </c>
      <c r="E115" s="256">
        <f>D115-C115</f>
        <v/>
      </c>
      <c r="F115" s="254" t="n"/>
      <c r="G115" s="257">
        <f>I114</f>
        <v/>
      </c>
      <c r="H115" s="257">
        <f>E115</f>
        <v/>
      </c>
      <c r="I115" s="257">
        <f>G115+H115</f>
        <v/>
      </c>
      <c r="J115" s="885" t="n"/>
    </row>
    <row r="116">
      <c r="A116" s="885" t="n"/>
      <c r="B116" s="161" t="inlineStr">
        <is>
          <t>February</t>
        </is>
      </c>
      <c r="C116" s="257">
        <f>($D$100*$D$101)+$D$103</f>
        <v/>
      </c>
      <c r="D116" s="257">
        <f>$D$100*$D$102</f>
        <v/>
      </c>
      <c r="E116" s="256">
        <f>D116-C116</f>
        <v/>
      </c>
      <c r="F116" s="254" t="n"/>
      <c r="G116" s="257">
        <f>I115</f>
        <v/>
      </c>
      <c r="H116" s="257">
        <f>E116</f>
        <v/>
      </c>
      <c r="I116" s="257">
        <f>G116+H116</f>
        <v/>
      </c>
      <c r="J116" s="885" t="n"/>
    </row>
    <row r="117">
      <c r="A117" s="885" t="n"/>
      <c r="B117" s="258" t="inlineStr">
        <is>
          <t>March</t>
        </is>
      </c>
      <c r="C117" s="260">
        <f>($D$100*$D$101)+$D$103</f>
        <v/>
      </c>
      <c r="D117" s="260">
        <f>$D$100*$D$102</f>
        <v/>
      </c>
      <c r="E117" s="259">
        <f>D117-C117</f>
        <v/>
      </c>
      <c r="F117" s="254" t="n"/>
      <c r="G117" s="260">
        <f>I116</f>
        <v/>
      </c>
      <c r="H117" s="260">
        <f>E117</f>
        <v/>
      </c>
      <c r="I117" s="260">
        <f>G117+H117</f>
        <v/>
      </c>
      <c r="J117" s="885" t="n"/>
    </row>
    <row r="118">
      <c r="A118" s="885" t="n"/>
      <c r="B118" s="885" t="n"/>
      <c r="C118" s="261">
        <f>SUM(C106:C117)</f>
        <v/>
      </c>
      <c r="D118" s="261">
        <f>SUM(D106:D117)</f>
        <v/>
      </c>
      <c r="E118" s="262">
        <f>D118-C118</f>
        <v/>
      </c>
      <c r="F118" s="885" t="n"/>
      <c r="G118" s="885" t="n"/>
      <c r="H118" s="885" t="n"/>
      <c r="I118" s="885" t="n"/>
      <c r="J118" s="885" t="n"/>
    </row>
    <row r="119">
      <c r="A119" s="1022" t="n"/>
      <c r="B119" s="1022" t="n"/>
      <c r="C119" s="1022" t="n"/>
      <c r="D119" s="1022" t="n"/>
      <c r="E119" s="1022" t="n"/>
      <c r="F119" s="1022" t="n"/>
      <c r="G119" s="1022" t="n"/>
      <c r="H119" s="1022" t="n"/>
      <c r="I119" s="1022" t="n"/>
      <c r="J119" s="1022" t="n"/>
    </row>
    <row r="120">
      <c r="A120" s="885" t="n"/>
      <c r="B120" s="155" t="inlineStr">
        <is>
          <t>Buffer Capital (Production Cost of 1.5 Months)</t>
        </is>
      </c>
      <c r="C120" s="1069" t="n"/>
      <c r="D120" s="269">
        <f>C106*1.5</f>
        <v/>
      </c>
      <c r="E120" s="885" t="n"/>
      <c r="F120" s="885" t="n"/>
      <c r="G120" s="885" t="n"/>
      <c r="H120" s="885" t="n"/>
      <c r="I120" s="885" t="n"/>
      <c r="J120" s="885" t="n"/>
    </row>
    <row r="121">
      <c r="A121" s="1022" t="n"/>
      <c r="B121" s="1022" t="n"/>
      <c r="C121" s="1022" t="n"/>
      <c r="D121" s="1022" t="n"/>
      <c r="E121" s="1022" t="n"/>
      <c r="F121" s="1022" t="n"/>
      <c r="G121" s="1022" t="n"/>
      <c r="H121" s="1022" t="n"/>
      <c r="I121" s="1022" t="n"/>
      <c r="J121" s="1022" t="n"/>
    </row>
    <row r="122">
      <c r="A122" s="885" t="n"/>
      <c r="B122" s="263" t="inlineStr">
        <is>
          <t>Total Yearly Turnover</t>
        </is>
      </c>
      <c r="C122" s="1074" t="n"/>
      <c r="D122" s="264">
        <f>D118</f>
        <v/>
      </c>
      <c r="E122" s="265" t="n"/>
      <c r="F122" s="885" t="n"/>
      <c r="G122" s="885" t="n"/>
      <c r="H122" s="885" t="n"/>
      <c r="I122" s="885" t="n"/>
      <c r="J122" s="885" t="n"/>
    </row>
    <row r="123">
      <c r="A123" s="885" t="n"/>
      <c r="B123" s="1084" t="inlineStr">
        <is>
          <t>Initial Working Capital</t>
        </is>
      </c>
      <c r="C123" s="1076" t="n"/>
      <c r="D123" s="267">
        <f>C106+D120</f>
        <v/>
      </c>
      <c r="E123" s="245" t="inlineStr">
        <is>
          <t xml:space="preserve">* Working Capital Required=Cash outflow for the first month + Contingency fund </t>
        </is>
      </c>
      <c r="F123" s="885" t="n"/>
      <c r="G123" s="885" t="n"/>
      <c r="H123" s="885" t="n"/>
      <c r="I123" s="885" t="n"/>
      <c r="J123" s="885" t="n"/>
    </row>
    <row r="124">
      <c r="A124" s="885" t="n"/>
      <c r="B124" s="1085" t="inlineStr">
        <is>
          <t>Working Capital Rotation</t>
        </is>
      </c>
      <c r="C124" s="1077" t="n"/>
      <c r="D124" s="268">
        <f>IFERROR(D122/D123,0)</f>
        <v/>
      </c>
      <c r="E124" s="885" t="n"/>
      <c r="F124" s="885" t="n"/>
      <c r="G124" s="885" t="n"/>
      <c r="H124" s="885" t="n"/>
      <c r="I124" s="885" t="n"/>
      <c r="J124" s="885" t="n"/>
    </row>
    <row r="125">
      <c r="A125" s="885" t="n"/>
      <c r="B125" s="885" t="n"/>
      <c r="C125" s="885" t="n"/>
      <c r="D125" s="236" t="n"/>
      <c r="E125" s="885" t="n"/>
      <c r="F125" s="885" t="n"/>
      <c r="G125" s="885" t="n"/>
      <c r="H125" s="885" t="n"/>
      <c r="I125" s="885" t="n"/>
      <c r="J125" s="885" t="n"/>
    </row>
  </sheetData>
  <mergeCells count="19">
    <mergeCell ref="B91:C91"/>
    <mergeCell ref="B62:C62"/>
    <mergeCell ref="H10:I10"/>
    <mergeCell ref="B66:C66"/>
    <mergeCell ref="B93:C93"/>
    <mergeCell ref="B122:C122"/>
    <mergeCell ref="B120:C120"/>
    <mergeCell ref="B37:C37"/>
    <mergeCell ref="B2:E2"/>
    <mergeCell ref="B65:C65"/>
    <mergeCell ref="G2:I2"/>
    <mergeCell ref="B64:C64"/>
    <mergeCell ref="B33:C33"/>
    <mergeCell ref="B124:C124"/>
    <mergeCell ref="B95:C95"/>
    <mergeCell ref="B123:C123"/>
    <mergeCell ref="B36:C36"/>
    <mergeCell ref="B94:C94"/>
    <mergeCell ref="B35:C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F1C131"/>
    <outlinePr summaryBelow="0" summaryRight="0"/>
    <pageSetUpPr/>
  </sheetPr>
  <dimension ref="A1:AB1009"/>
  <sheetViews>
    <sheetView showGridLines="0" workbookViewId="0">
      <selection activeCell="A1" sqref="A1"/>
    </sheetView>
  </sheetViews>
  <sheetFormatPr baseColWidth="8" defaultColWidth="12.63" defaultRowHeight="15.75" customHeight="1"/>
  <cols>
    <col width="3.38" customWidth="1" style="1068" min="1" max="1"/>
    <col width="17" customWidth="1" style="1068" min="2" max="2"/>
    <col width="22.88" customWidth="1" style="1068" min="3" max="3"/>
    <col width="18.75" customWidth="1" style="1068" min="4" max="4"/>
    <col width="18.25" customWidth="1" style="1068" min="5" max="5"/>
    <col width="17.5" customWidth="1" style="1068" min="6" max="6"/>
    <col width="13.13" customWidth="1" style="1068" min="8" max="8"/>
    <col width="12.88" customWidth="1" style="1068" min="9" max="9"/>
    <col width="13" customWidth="1" style="1068" min="10" max="10"/>
    <col width="14.88" customWidth="1" style="1068" min="11" max="11"/>
  </cols>
  <sheetData>
    <row r="1">
      <c r="A1" s="871" t="n"/>
      <c r="B1" s="871" t="n"/>
      <c r="C1" s="275" t="n"/>
      <c r="D1" s="275" t="n"/>
      <c r="E1" s="275" t="n"/>
      <c r="F1" s="871" t="n"/>
      <c r="G1" s="871" t="n"/>
      <c r="H1" s="871" t="n"/>
      <c r="I1" s="871" t="n"/>
      <c r="J1" s="871" t="n"/>
      <c r="K1" s="871" t="n"/>
      <c r="L1" s="871" t="n"/>
      <c r="M1" s="871" t="n"/>
      <c r="N1" s="871" t="n"/>
      <c r="O1" s="871" t="n"/>
      <c r="P1" s="871" t="n"/>
      <c r="Q1" s="871" t="n"/>
      <c r="R1" s="871" t="n"/>
      <c r="S1" s="871" t="n"/>
      <c r="T1" s="871" t="n"/>
      <c r="U1" s="871" t="n"/>
      <c r="V1" s="871" t="n"/>
      <c r="W1" s="871" t="n"/>
      <c r="X1" s="871" t="n"/>
      <c r="Y1" s="871" t="n"/>
      <c r="Z1" s="871" t="n"/>
      <c r="AA1" s="871" t="n"/>
      <c r="AB1" s="871" t="n"/>
    </row>
    <row r="2">
      <c r="A2" s="13" t="n"/>
      <c r="B2" s="1070" t="inlineStr">
        <is>
          <t>RAW MATERIAL COST</t>
        </is>
      </c>
      <c r="C2" s="1071" t="n"/>
      <c r="D2" s="1071" t="n"/>
      <c r="E2" s="1071" t="n"/>
      <c r="F2" s="1071" t="n"/>
      <c r="G2" s="1071" t="n"/>
      <c r="H2" s="1069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</row>
    <row r="3" ht="6.75" customHeight="1" s="1068">
      <c r="A3" s="13" t="n"/>
      <c r="B3" s="13" t="n"/>
      <c r="C3" s="12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  <c r="AA3" s="13" t="n"/>
      <c r="AB3" s="13" t="n"/>
    </row>
    <row r="4">
      <c r="A4" s="13" t="n"/>
      <c r="B4" s="657" t="inlineStr">
        <is>
          <t>Item No.</t>
        </is>
      </c>
      <c r="C4" s="657" t="inlineStr">
        <is>
          <t>Ingredient Name</t>
        </is>
      </c>
      <c r="D4" s="1072" t="inlineStr">
        <is>
          <t>In Grams</t>
        </is>
      </c>
      <c r="E4" s="1073" t="n"/>
      <c r="F4" s="1072" t="inlineStr">
        <is>
          <t>In Rupees</t>
        </is>
      </c>
      <c r="G4" s="1074" t="n"/>
      <c r="H4" s="107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</row>
    <row r="5">
      <c r="A5" s="13" t="n"/>
      <c r="B5" s="1075" t="n"/>
      <c r="C5" s="1075" t="n"/>
      <c r="D5" s="657" t="inlineStr">
        <is>
          <t>Quantity Per 100 g</t>
        </is>
      </c>
      <c r="E5" s="657" t="inlineStr">
        <is>
          <t xml:space="preserve">Quantity per 500 gm </t>
        </is>
      </c>
      <c r="F5" s="657" t="inlineStr">
        <is>
          <t>Rate / Kg</t>
        </is>
      </c>
      <c r="G5" s="657" t="inlineStr">
        <is>
          <t>Rate / Gram</t>
        </is>
      </c>
      <c r="H5" s="657" t="inlineStr">
        <is>
          <t>Rate Per 500 g</t>
        </is>
      </c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</row>
    <row r="6">
      <c r="A6" s="871" t="n"/>
      <c r="B6" s="882" t="n">
        <v>1</v>
      </c>
      <c r="C6" s="693" t="inlineStr">
        <is>
          <t>Skimmed Milk Powder</t>
        </is>
      </c>
      <c r="D6" s="160" t="n">
        <v>35</v>
      </c>
      <c r="E6" s="160">
        <f>D6*5</f>
        <v/>
      </c>
      <c r="F6" s="882" t="n">
        <v>320</v>
      </c>
      <c r="G6" s="882">
        <f>F6/1000</f>
        <v/>
      </c>
      <c r="H6" s="882">
        <f>E6*G6</f>
        <v/>
      </c>
      <c r="I6" s="871" t="n"/>
      <c r="J6" s="871" t="n"/>
      <c r="K6" s="871" t="n"/>
      <c r="L6" s="871" t="n"/>
      <c r="M6" s="871" t="n"/>
      <c r="N6" s="871" t="n"/>
      <c r="O6" s="871" t="n"/>
      <c r="P6" s="871" t="n"/>
      <c r="Q6" s="871" t="n"/>
      <c r="R6" s="871" t="n"/>
      <c r="S6" s="871" t="n"/>
      <c r="T6" s="871" t="n"/>
      <c r="U6" s="871" t="n"/>
      <c r="V6" s="871" t="n"/>
      <c r="W6" s="871" t="n"/>
      <c r="X6" s="871" t="n"/>
      <c r="Y6" s="871" t="n"/>
      <c r="Z6" s="871" t="n"/>
      <c r="AA6" s="871" t="n"/>
      <c r="AB6" s="871" t="n"/>
    </row>
    <row r="7">
      <c r="A7" s="871" t="n"/>
      <c r="B7" s="882" t="n">
        <v>2</v>
      </c>
      <c r="C7" s="693" t="inlineStr">
        <is>
          <t>Maltodextrin</t>
        </is>
      </c>
      <c r="D7" s="160" t="n">
        <v>23.84</v>
      </c>
      <c r="E7" s="160">
        <f>D7*5</f>
        <v/>
      </c>
      <c r="F7" s="882" t="n">
        <v>70</v>
      </c>
      <c r="G7" s="882">
        <f>F7/1000</f>
        <v/>
      </c>
      <c r="H7" s="882">
        <f>E7*G7</f>
        <v/>
      </c>
      <c r="I7" s="871" t="n"/>
      <c r="J7" s="871" t="n"/>
      <c r="K7" s="871" t="n"/>
      <c r="L7" s="871" t="n"/>
      <c r="M7" s="871" t="n"/>
      <c r="N7" s="871" t="n"/>
      <c r="O7" s="871" t="n"/>
      <c r="P7" s="871" t="n"/>
      <c r="Q7" s="871" t="n"/>
      <c r="R7" s="871" t="n"/>
      <c r="S7" s="871" t="n"/>
      <c r="T7" s="871" t="n"/>
      <c r="U7" s="871" t="n"/>
      <c r="V7" s="871" t="n"/>
      <c r="W7" s="871" t="n"/>
      <c r="X7" s="871" t="n"/>
      <c r="Y7" s="871" t="n"/>
      <c r="Z7" s="871" t="n"/>
      <c r="AA7" s="871" t="n"/>
      <c r="AB7" s="871" t="n"/>
    </row>
    <row r="8">
      <c r="A8" s="871" t="n"/>
      <c r="B8" s="882" t="n">
        <v>3</v>
      </c>
      <c r="C8" s="693" t="inlineStr">
        <is>
          <t>Fructooligosaccharides</t>
        </is>
      </c>
      <c r="D8" s="160" t="n">
        <v>5</v>
      </c>
      <c r="E8" s="160">
        <f>D8*5</f>
        <v/>
      </c>
      <c r="F8" s="882" t="n">
        <v>170</v>
      </c>
      <c r="G8" s="882">
        <f>F8/1000</f>
        <v/>
      </c>
      <c r="H8" s="882">
        <f>E8*G8</f>
        <v/>
      </c>
      <c r="I8" s="871" t="n"/>
      <c r="J8" s="871" t="n"/>
      <c r="K8" s="871" t="n"/>
      <c r="L8" s="871" t="n"/>
      <c r="M8" s="871" t="n"/>
      <c r="N8" s="871" t="n"/>
      <c r="O8" s="871" t="n"/>
      <c r="P8" s="871" t="n"/>
      <c r="Q8" s="871" t="n"/>
      <c r="R8" s="871" t="n"/>
      <c r="S8" s="871" t="n"/>
      <c r="T8" s="871" t="n"/>
      <c r="U8" s="871" t="n"/>
      <c r="V8" s="871" t="n"/>
      <c r="W8" s="871" t="n"/>
      <c r="X8" s="871" t="n"/>
      <c r="Y8" s="871" t="n"/>
      <c r="Z8" s="871" t="n"/>
      <c r="AA8" s="871" t="n"/>
      <c r="AB8" s="871" t="n"/>
    </row>
    <row r="9">
      <c r="A9" s="871" t="n"/>
      <c r="B9" s="882" t="n">
        <v>4</v>
      </c>
      <c r="C9" s="693" t="inlineStr">
        <is>
          <t>Rice Protein</t>
        </is>
      </c>
      <c r="D9" s="160" t="n">
        <v>7</v>
      </c>
      <c r="E9" s="160">
        <f>D9*5</f>
        <v/>
      </c>
      <c r="F9" s="882" t="n">
        <v>270</v>
      </c>
      <c r="G9" s="882">
        <f>F9/1000</f>
        <v/>
      </c>
      <c r="H9" s="882">
        <f>E9*G9</f>
        <v/>
      </c>
      <c r="I9" s="871" t="n"/>
      <c r="J9" s="871" t="n"/>
      <c r="K9" s="871" t="n"/>
      <c r="L9" s="871" t="n"/>
      <c r="M9" s="871" t="n"/>
      <c r="N9" s="871" t="n"/>
      <c r="O9" s="871" t="n"/>
      <c r="P9" s="871" t="n"/>
      <c r="Q9" s="871" t="n"/>
      <c r="R9" s="871" t="n"/>
      <c r="S9" s="871" t="n"/>
      <c r="T9" s="871" t="n"/>
      <c r="U9" s="871" t="n"/>
      <c r="V9" s="871" t="n"/>
      <c r="W9" s="871" t="n"/>
      <c r="X9" s="871" t="n"/>
      <c r="Y9" s="871" t="n"/>
      <c r="Z9" s="871" t="n"/>
      <c r="AA9" s="871" t="n"/>
      <c r="AB9" s="871" t="n"/>
    </row>
    <row r="10">
      <c r="A10" s="871" t="n"/>
      <c r="B10" s="882" t="n">
        <v>5</v>
      </c>
      <c r="C10" s="693" t="inlineStr">
        <is>
          <t>Soy Protein</t>
        </is>
      </c>
      <c r="D10" s="160" t="n">
        <v>13</v>
      </c>
      <c r="E10" s="160">
        <f>D10*5</f>
        <v/>
      </c>
      <c r="F10" s="882" t="n">
        <v>290</v>
      </c>
      <c r="G10" s="882">
        <f>F10/1000</f>
        <v/>
      </c>
      <c r="H10" s="882">
        <f>E10*G10</f>
        <v/>
      </c>
      <c r="I10" s="871" t="n"/>
      <c r="J10" s="871" t="n"/>
      <c r="K10" s="871" t="n"/>
      <c r="L10" s="871" t="n"/>
      <c r="M10" s="871" t="n"/>
      <c r="N10" s="871" t="n"/>
      <c r="O10" s="871" t="n"/>
      <c r="P10" s="871" t="n"/>
      <c r="Q10" s="871" t="n"/>
      <c r="R10" s="871" t="n"/>
      <c r="S10" s="871" t="n"/>
      <c r="T10" s="871" t="n"/>
      <c r="U10" s="871" t="n"/>
      <c r="V10" s="871" t="n"/>
      <c r="W10" s="871" t="n"/>
      <c r="X10" s="871" t="n"/>
      <c r="Y10" s="871" t="n"/>
      <c r="Z10" s="871" t="n"/>
      <c r="AA10" s="871" t="n"/>
      <c r="AB10" s="871" t="n"/>
    </row>
    <row r="11">
      <c r="A11" s="871" t="n"/>
      <c r="B11" s="882" t="n">
        <v>6</v>
      </c>
      <c r="C11" s="693" t="inlineStr">
        <is>
          <t>Shingada Flour</t>
        </is>
      </c>
      <c r="D11" s="160" t="n">
        <v>2</v>
      </c>
      <c r="E11" s="160">
        <f>D11*5</f>
        <v/>
      </c>
      <c r="F11" s="882" t="n">
        <v>190</v>
      </c>
      <c r="G11" s="882">
        <f>F11/1000</f>
        <v/>
      </c>
      <c r="H11" s="882">
        <f>E11*G11</f>
        <v/>
      </c>
      <c r="I11" s="871" t="n"/>
      <c r="J11" s="871" t="n"/>
      <c r="K11" s="871" t="n"/>
      <c r="L11" s="871" t="n"/>
      <c r="M11" s="871" t="n"/>
      <c r="N11" s="871" t="n"/>
      <c r="O11" s="871" t="n"/>
      <c r="P11" s="871" t="n"/>
      <c r="Q11" s="871" t="n"/>
      <c r="R11" s="871" t="n"/>
      <c r="S11" s="871" t="n"/>
      <c r="T11" s="871" t="n"/>
      <c r="U11" s="871" t="n"/>
      <c r="V11" s="871" t="n"/>
      <c r="W11" s="871" t="n"/>
      <c r="X11" s="871" t="n"/>
      <c r="Y11" s="871" t="n"/>
      <c r="Z11" s="871" t="n"/>
      <c r="AA11" s="871" t="n"/>
      <c r="AB11" s="871" t="n"/>
    </row>
    <row r="12">
      <c r="A12" s="871" t="n"/>
      <c r="B12" s="882" t="n">
        <v>7</v>
      </c>
      <c r="C12" s="693" t="inlineStr">
        <is>
          <t>Cocoa Powder</t>
        </is>
      </c>
      <c r="D12" s="160" t="n">
        <v>8</v>
      </c>
      <c r="E12" s="160">
        <f>D12*5</f>
        <v/>
      </c>
      <c r="F12" s="882" t="n">
        <v>600</v>
      </c>
      <c r="G12" s="882">
        <f>F12/1000</f>
        <v/>
      </c>
      <c r="H12" s="882">
        <f>E12*G12</f>
        <v/>
      </c>
      <c r="I12" s="963" t="n">
        <v>1</v>
      </c>
      <c r="J12" s="28" t="inlineStr">
        <is>
          <t>KESAR PISTA</t>
        </is>
      </c>
      <c r="K12" s="28" t="n"/>
      <c r="L12" s="871" t="n"/>
      <c r="M12" s="871" t="n"/>
      <c r="N12" s="871" t="n"/>
      <c r="O12" s="871" t="n"/>
      <c r="P12" s="871" t="n"/>
      <c r="Q12" s="871" t="n"/>
      <c r="R12" s="871" t="n"/>
      <c r="S12" s="871" t="n"/>
      <c r="T12" s="871" t="n"/>
      <c r="U12" s="871" t="n"/>
      <c r="V12" s="871" t="n"/>
      <c r="W12" s="871" t="n"/>
      <c r="X12" s="871" t="n"/>
      <c r="Y12" s="871" t="n"/>
      <c r="Z12" s="871" t="n"/>
      <c r="AA12" s="871" t="n"/>
      <c r="AB12" s="871" t="n"/>
    </row>
    <row r="13">
      <c r="A13" s="871" t="n"/>
      <c r="B13" s="882" t="n">
        <v>8</v>
      </c>
      <c r="C13" s="693" t="inlineStr">
        <is>
          <t>Vitamin and Mineral Premix</t>
        </is>
      </c>
      <c r="D13" s="160" t="n">
        <v>3.5</v>
      </c>
      <c r="E13" s="160">
        <f>D13*5</f>
        <v/>
      </c>
      <c r="F13" s="882" t="n">
        <v>850</v>
      </c>
      <c r="G13" s="882">
        <f>F13/1000</f>
        <v/>
      </c>
      <c r="H13" s="882">
        <f>E13*G13</f>
        <v/>
      </c>
      <c r="I13" s="963" t="n">
        <v>2</v>
      </c>
      <c r="J13" s="871" t="inlineStr">
        <is>
          <t>CHOCOLATE</t>
        </is>
      </c>
      <c r="K13" s="871" t="n"/>
      <c r="L13" s="84" t="n"/>
      <c r="M13" s="871" t="n"/>
      <c r="N13" s="871" t="n"/>
      <c r="O13" s="871" t="n"/>
      <c r="P13" s="871" t="n"/>
      <c r="Q13" s="871" t="n"/>
      <c r="R13" s="871" t="n"/>
      <c r="S13" s="871" t="n"/>
      <c r="T13" s="871" t="n"/>
      <c r="U13" s="871" t="n"/>
      <c r="V13" s="871" t="n"/>
      <c r="W13" s="871" t="n"/>
      <c r="X13" s="871" t="n"/>
      <c r="Y13" s="871" t="n"/>
      <c r="Z13" s="871" t="n"/>
      <c r="AA13" s="871" t="n"/>
      <c r="AB13" s="871" t="n"/>
    </row>
    <row r="14">
      <c r="A14" s="871" t="n"/>
      <c r="B14" s="882" t="n">
        <v>9</v>
      </c>
      <c r="C14" s="693" t="inlineStr">
        <is>
          <t>Culture</t>
        </is>
      </c>
      <c r="D14" s="160" t="n">
        <v>0.1</v>
      </c>
      <c r="E14" s="160">
        <f>D14*5</f>
        <v/>
      </c>
      <c r="F14" s="882" t="n">
        <v>480</v>
      </c>
      <c r="G14" s="882">
        <f>F14/1000</f>
        <v/>
      </c>
      <c r="H14" s="882">
        <f>E14*G14</f>
        <v/>
      </c>
      <c r="I14" s="871" t="n"/>
      <c r="N14" s="871" t="n"/>
      <c r="O14" s="871" t="n"/>
      <c r="P14" s="871" t="n"/>
      <c r="Q14" s="871" t="n"/>
      <c r="R14" s="871" t="n"/>
      <c r="S14" s="871" t="n"/>
      <c r="T14" s="871" t="n"/>
      <c r="U14" s="871" t="n"/>
      <c r="V14" s="871" t="n"/>
      <c r="W14" s="871" t="n"/>
      <c r="X14" s="871" t="n"/>
      <c r="Y14" s="871" t="n"/>
      <c r="Z14" s="871" t="n"/>
      <c r="AA14" s="871" t="n"/>
      <c r="AB14" s="871" t="n"/>
    </row>
    <row r="15">
      <c r="A15" s="871" t="n"/>
      <c r="B15" s="882" t="n">
        <v>10</v>
      </c>
      <c r="C15" s="693" t="inlineStr">
        <is>
          <t>Sucralose</t>
        </is>
      </c>
      <c r="D15" s="160" t="n">
        <v>0.06</v>
      </c>
      <c r="E15" s="160">
        <f>D15*5</f>
        <v/>
      </c>
      <c r="F15" s="882" t="n">
        <v>1450</v>
      </c>
      <c r="G15" s="882">
        <f>F15/1000</f>
        <v/>
      </c>
      <c r="H15" s="882">
        <f>E15*G15</f>
        <v/>
      </c>
      <c r="I15" s="871" t="n"/>
      <c r="N15" s="871" t="n"/>
      <c r="O15" s="871" t="n"/>
      <c r="P15" s="871" t="n"/>
      <c r="Q15" s="871" t="n"/>
      <c r="R15" s="871" t="n"/>
      <c r="S15" s="871" t="n"/>
      <c r="T15" s="871" t="n"/>
      <c r="U15" s="871" t="n"/>
      <c r="V15" s="871" t="n"/>
      <c r="W15" s="871" t="n"/>
      <c r="X15" s="871" t="n"/>
      <c r="Y15" s="871" t="n"/>
      <c r="Z15" s="871" t="n"/>
      <c r="AA15" s="871" t="n"/>
      <c r="AB15" s="871" t="n"/>
    </row>
    <row r="16">
      <c r="A16" s="871" t="n"/>
      <c r="B16" s="882" t="n">
        <v>11</v>
      </c>
      <c r="C16" s="693" t="inlineStr">
        <is>
          <t>Nature Identical Flavour</t>
        </is>
      </c>
      <c r="D16" s="160" t="n">
        <v>2</v>
      </c>
      <c r="E16" s="160">
        <f>D16*5</f>
        <v/>
      </c>
      <c r="F16" s="882" t="n">
        <v>700</v>
      </c>
      <c r="G16" s="882">
        <f>F16/1000</f>
        <v/>
      </c>
      <c r="H16" s="882">
        <f>E16*G16</f>
        <v/>
      </c>
      <c r="I16" s="871" t="n"/>
      <c r="J16" s="103" t="inlineStr">
        <is>
          <t>KG</t>
        </is>
      </c>
      <c r="K16" s="103" t="inlineStr">
        <is>
          <t>BOXES</t>
        </is>
      </c>
      <c r="L16" s="270" t="inlineStr">
        <is>
          <t>COST</t>
        </is>
      </c>
      <c r="M16" s="961" t="n"/>
      <c r="N16" s="871" t="n"/>
      <c r="O16" s="871" t="n"/>
      <c r="P16" s="871" t="n"/>
      <c r="Q16" s="871" t="n"/>
      <c r="R16" s="871" t="n"/>
      <c r="S16" s="871" t="n"/>
      <c r="T16" s="871" t="n"/>
      <c r="U16" s="871" t="n"/>
      <c r="V16" s="871" t="n"/>
      <c r="W16" s="871" t="n"/>
      <c r="X16" s="871" t="n"/>
      <c r="Y16" s="871" t="n"/>
      <c r="Z16" s="871" t="n"/>
      <c r="AA16" s="871" t="n"/>
      <c r="AB16" s="871" t="n"/>
    </row>
    <row r="17">
      <c r="A17" s="871" t="n"/>
      <c r="B17" s="97" t="n">
        <v>12</v>
      </c>
      <c r="C17" s="697" t="inlineStr">
        <is>
          <t xml:space="preserve">Multisense </t>
        </is>
      </c>
      <c r="D17" s="271" t="n">
        <v>0.5</v>
      </c>
      <c r="E17" s="271">
        <f>D17*5</f>
        <v/>
      </c>
      <c r="F17" s="97" t="n">
        <v>2500</v>
      </c>
      <c r="G17" s="97">
        <f>F17/1000</f>
        <v/>
      </c>
      <c r="H17" s="97">
        <f>E17*G17</f>
        <v/>
      </c>
      <c r="I17" s="871" t="n"/>
      <c r="J17" s="882">
        <f>(K17*500)/1000</f>
        <v/>
      </c>
      <c r="K17" s="882" t="n">
        <v>800</v>
      </c>
      <c r="L17" s="272">
        <f> K17*H25</f>
        <v/>
      </c>
      <c r="M17" s="961" t="inlineStr">
        <is>
          <t>COGS_ Preg</t>
        </is>
      </c>
      <c r="N17" s="871" t="n"/>
      <c r="O17" s="871" t="n"/>
      <c r="P17" s="871" t="n"/>
      <c r="Q17" s="871" t="n"/>
      <c r="R17" s="871" t="n"/>
      <c r="S17" s="871" t="n"/>
      <c r="T17" s="871" t="n"/>
      <c r="U17" s="871" t="n"/>
      <c r="V17" s="871" t="n"/>
      <c r="W17" s="871" t="n"/>
      <c r="X17" s="871" t="n"/>
      <c r="Y17" s="871" t="n"/>
      <c r="Z17" s="871" t="n"/>
      <c r="AA17" s="871" t="n"/>
      <c r="AB17" s="871" t="n"/>
    </row>
    <row r="18">
      <c r="A18" s="871" t="n"/>
      <c r="B18" s="871" t="n"/>
      <c r="C18" s="275" t="n"/>
      <c r="D18" s="274">
        <f>SUM(D6:D17)</f>
        <v/>
      </c>
      <c r="E18" s="274">
        <f>SUM(E6:E17)</f>
        <v/>
      </c>
      <c r="F18" s="871" t="n"/>
      <c r="G18" s="871" t="n"/>
      <c r="H18" s="103">
        <f>SUM(H6:H17)</f>
        <v/>
      </c>
      <c r="I18" s="871" t="n"/>
      <c r="J18" s="882">
        <f>(K18*500)/1000</f>
        <v/>
      </c>
      <c r="K18" s="882" t="n">
        <v>800</v>
      </c>
      <c r="L18" s="882">
        <f> K18*'LP BOM'!H28</f>
        <v/>
      </c>
      <c r="M18" s="961" t="inlineStr">
        <is>
          <t>COGS_Lact</t>
        </is>
      </c>
      <c r="N18" s="871" t="n"/>
      <c r="O18" s="871" t="n"/>
      <c r="P18" s="871" t="n"/>
      <c r="Q18" s="871" t="n"/>
      <c r="R18" s="871" t="n"/>
      <c r="S18" s="871" t="n"/>
      <c r="T18" s="871" t="n"/>
      <c r="U18" s="871" t="n"/>
      <c r="V18" s="871" t="n"/>
      <c r="W18" s="871" t="n"/>
      <c r="X18" s="871" t="n"/>
      <c r="Y18" s="871" t="n"/>
      <c r="Z18" s="871" t="n"/>
      <c r="AA18" s="871" t="n"/>
      <c r="AB18" s="871" t="n"/>
    </row>
    <row r="19">
      <c r="A19" s="871" t="n"/>
      <c r="B19" s="871" t="n"/>
      <c r="C19" s="275" t="n"/>
      <c r="D19" s="275" t="n"/>
      <c r="E19" s="275" t="n"/>
      <c r="F19" s="871" t="n"/>
      <c r="G19" s="871" t="n"/>
      <c r="H19" s="871" t="n"/>
      <c r="I19" s="871" t="n"/>
      <c r="J19" s="276">
        <f>J17+J18</f>
        <v/>
      </c>
      <c r="K19" s="276">
        <f>K17+K18</f>
        <v/>
      </c>
      <c r="L19" s="276">
        <f>L17+L18</f>
        <v/>
      </c>
      <c r="M19" s="961" t="inlineStr">
        <is>
          <t>TOTAL</t>
        </is>
      </c>
      <c r="N19" s="871" t="n"/>
      <c r="O19" s="871" t="n"/>
      <c r="P19" s="871" t="n"/>
      <c r="Q19" s="871" t="n"/>
      <c r="R19" s="871" t="n"/>
      <c r="S19" s="871" t="n"/>
      <c r="T19" s="871" t="n"/>
      <c r="U19" s="871" t="n"/>
      <c r="V19" s="871" t="n"/>
      <c r="W19" s="871" t="n"/>
      <c r="X19" s="871" t="n"/>
      <c r="Y19" s="871" t="n"/>
      <c r="Z19" s="871" t="n"/>
      <c r="AA19" s="871" t="n"/>
      <c r="AB19" s="871" t="n"/>
    </row>
    <row r="20">
      <c r="A20" s="13" t="n"/>
      <c r="B20" s="1070" t="inlineStr">
        <is>
          <t>OTHER COSTS</t>
        </is>
      </c>
      <c r="C20" s="1071" t="n"/>
      <c r="D20" s="1071" t="n"/>
      <c r="E20" s="1071" t="n"/>
      <c r="F20" s="1071" t="n"/>
      <c r="G20" s="1071" t="n"/>
      <c r="H20" s="1069" t="n"/>
      <c r="I20" s="13" t="n"/>
      <c r="J20" s="13" t="n"/>
      <c r="K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</row>
    <row r="21" ht="6.75" customHeight="1" s="1068">
      <c r="A21" s="13" t="n"/>
      <c r="B21" s="13" t="n"/>
      <c r="C21" s="12" t="n"/>
      <c r="D21" s="13" t="n"/>
      <c r="E21" s="13" t="n"/>
      <c r="F21" s="13" t="n"/>
      <c r="G21" s="13" t="n"/>
      <c r="H21" s="13" t="n"/>
      <c r="I21" s="13" t="n"/>
      <c r="J21" s="13" t="n"/>
      <c r="K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</row>
    <row r="22">
      <c r="A22" s="871" t="n"/>
      <c r="B22" s="223" t="n"/>
      <c r="C22" s="278" t="inlineStr">
        <is>
          <t>Packaging cost</t>
        </is>
      </c>
      <c r="D22" s="278" t="n"/>
      <c r="E22" s="278" t="n"/>
      <c r="F22" s="279" t="n"/>
      <c r="G22" s="187" t="n"/>
      <c r="H22" s="131" t="n">
        <v>20</v>
      </c>
      <c r="I22" s="871" t="n"/>
      <c r="J22" s="871" t="n"/>
      <c r="K22" s="871" t="n"/>
      <c r="M22" s="871" t="n"/>
      <c r="N22" s="871" t="n"/>
      <c r="O22" s="871" t="n"/>
      <c r="P22" s="871" t="n"/>
      <c r="Q22" s="871" t="n"/>
      <c r="R22" s="871" t="n"/>
      <c r="S22" s="871" t="n"/>
      <c r="T22" s="871" t="n"/>
      <c r="U22" s="871" t="n"/>
      <c r="V22" s="871" t="n"/>
      <c r="W22" s="871" t="n"/>
      <c r="X22" s="871" t="n"/>
      <c r="Y22" s="871" t="n"/>
      <c r="Z22" s="871" t="n"/>
      <c r="AA22" s="871" t="n"/>
      <c r="AB22" s="871" t="n"/>
    </row>
    <row r="23">
      <c r="A23" s="871" t="n"/>
      <c r="B23" s="225" t="n"/>
      <c r="C23" s="281" t="inlineStr">
        <is>
          <t>Conversion cost</t>
        </is>
      </c>
      <c r="D23" s="281" t="n"/>
      <c r="E23" s="281" t="n"/>
      <c r="F23" s="282" t="n"/>
      <c r="G23" s="192" t="n"/>
      <c r="H23" s="283">
        <f>'Contract (1 yr)'!C43</f>
        <v/>
      </c>
      <c r="I23" s="871" t="n"/>
      <c r="J23" s="871" t="n"/>
      <c r="K23" s="871" t="n"/>
      <c r="M23" s="871" t="n"/>
      <c r="N23" s="871" t="n"/>
      <c r="O23" s="871" t="n"/>
      <c r="P23" s="871" t="n"/>
      <c r="Q23" s="871" t="n"/>
      <c r="R23" s="871" t="n"/>
      <c r="S23" s="871" t="n"/>
      <c r="T23" s="871" t="n"/>
      <c r="U23" s="871" t="n"/>
      <c r="V23" s="871" t="n"/>
      <c r="W23" s="871" t="n"/>
      <c r="X23" s="871" t="n"/>
      <c r="Y23" s="871" t="n"/>
      <c r="Z23" s="871" t="n"/>
      <c r="AA23" s="871" t="n"/>
      <c r="AB23" s="871" t="n"/>
    </row>
    <row r="24" ht="6.75" customHeight="1" s="1068">
      <c r="A24" s="13" t="n"/>
      <c r="B24" s="13" t="n"/>
      <c r="C24" s="12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</row>
    <row r="25">
      <c r="A25" s="871" t="n"/>
      <c r="B25" s="871" t="n"/>
      <c r="C25" s="275" t="n"/>
      <c r="D25" s="275" t="n"/>
      <c r="E25" s="275" t="n"/>
      <c r="F25" s="815" t="inlineStr">
        <is>
          <t>TOTAL COST / BOX</t>
        </is>
      </c>
      <c r="G25" s="1069" t="n"/>
      <c r="H25" s="284">
        <f>SUM(H18:H23)</f>
        <v/>
      </c>
      <c r="I25" s="871" t="n"/>
      <c r="J25" s="285" t="n"/>
      <c r="K25" s="871" t="n"/>
      <c r="L25" s="871" t="n"/>
      <c r="M25" s="871" t="n"/>
      <c r="N25" s="871" t="n"/>
      <c r="O25" s="871" t="n"/>
      <c r="P25" s="871" t="n"/>
      <c r="Q25" s="871" t="n"/>
      <c r="R25" s="871" t="n"/>
      <c r="S25" s="871" t="n"/>
      <c r="T25" s="871" t="n"/>
      <c r="U25" s="871" t="n"/>
      <c r="V25" s="871" t="n"/>
      <c r="W25" s="871" t="n"/>
      <c r="X25" s="871" t="n"/>
      <c r="Y25" s="871" t="n"/>
      <c r="Z25" s="871" t="n"/>
      <c r="AA25" s="871" t="n"/>
      <c r="AB25" s="871" t="n"/>
    </row>
    <row r="26" ht="6.75" customHeight="1" s="1068">
      <c r="A26" s="13" t="n"/>
      <c r="B26" s="13" t="n"/>
      <c r="C26" s="12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</row>
    <row r="27">
      <c r="A27" s="871" t="n"/>
      <c r="B27" s="871" t="n"/>
      <c r="C27" s="275" t="n"/>
      <c r="D27" s="275" t="n"/>
      <c r="E27" s="275" t="n"/>
      <c r="F27" s="815" t="inlineStr">
        <is>
          <t>COST / BATCH</t>
        </is>
      </c>
      <c r="G27" s="1069" t="n"/>
      <c r="H27" s="286" t="n">
        <v>20000000</v>
      </c>
      <c r="I27" s="871" t="n"/>
      <c r="J27" s="871" t="n"/>
      <c r="K27" s="871" t="n"/>
      <c r="L27" s="871" t="n"/>
      <c r="M27" s="871" t="n"/>
      <c r="N27" s="871" t="n"/>
      <c r="O27" s="871" t="n"/>
      <c r="P27" s="871" t="n"/>
      <c r="Q27" s="871" t="n"/>
      <c r="R27" s="871" t="n"/>
      <c r="S27" s="871" t="n"/>
      <c r="T27" s="871" t="n"/>
      <c r="U27" s="871" t="n"/>
      <c r="V27" s="871" t="n"/>
      <c r="W27" s="871" t="n"/>
      <c r="X27" s="871" t="n"/>
      <c r="Y27" s="871" t="n"/>
      <c r="Z27" s="871" t="n"/>
      <c r="AA27" s="871" t="n"/>
      <c r="AB27" s="871" t="n"/>
    </row>
    <row r="28" ht="6.75" customHeight="1" s="1068">
      <c r="A28" s="13" t="n"/>
      <c r="B28" s="13" t="n"/>
      <c r="C28" s="12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</row>
    <row r="29">
      <c r="A29" s="871" t="n"/>
      <c r="B29" s="871" t="n"/>
      <c r="C29" s="275" t="n"/>
      <c r="D29" s="275" t="n"/>
      <c r="E29" s="275" t="n"/>
      <c r="F29" s="815" t="inlineStr">
        <is>
          <t>BOXES / BATCH</t>
        </is>
      </c>
      <c r="G29" s="1069" t="n"/>
      <c r="H29" s="286">
        <f>H27/H25</f>
        <v/>
      </c>
      <c r="I29" s="871" t="n"/>
      <c r="J29" s="871" t="n"/>
      <c r="K29" s="871" t="n"/>
      <c r="L29" s="871" t="n"/>
      <c r="M29" s="871" t="n"/>
      <c r="N29" s="871" t="n"/>
      <c r="O29" s="871" t="n"/>
      <c r="P29" s="871" t="n"/>
      <c r="Q29" s="871" t="n"/>
      <c r="R29" s="871" t="n"/>
      <c r="S29" s="871" t="n"/>
      <c r="T29" s="871" t="n"/>
      <c r="U29" s="871" t="n"/>
      <c r="V29" s="871" t="n"/>
      <c r="W29" s="871" t="n"/>
      <c r="X29" s="871" t="n"/>
      <c r="Y29" s="871" t="n"/>
      <c r="Z29" s="871" t="n"/>
      <c r="AA29" s="871" t="n"/>
      <c r="AB29" s="871" t="n"/>
    </row>
    <row r="30" ht="6.75" customHeight="1" s="1068">
      <c r="A30" s="13" t="n"/>
      <c r="B30" s="13" t="n"/>
      <c r="C30" s="12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</row>
    <row r="31">
      <c r="A31" s="871" t="n"/>
      <c r="B31" s="871" t="n"/>
      <c r="C31" s="275" t="n"/>
      <c r="D31" s="275" t="n"/>
      <c r="E31" s="275" t="n"/>
      <c r="F31" s="815" t="inlineStr">
        <is>
          <t>AS PER PROJETIONS SHEET</t>
        </is>
      </c>
      <c r="G31" s="1071" t="n"/>
      <c r="H31" s="1069" t="n"/>
      <c r="I31" s="871" t="n"/>
      <c r="J31" s="871" t="n"/>
      <c r="K31" s="871" t="n"/>
      <c r="L31" s="871" t="n"/>
      <c r="M31" s="871" t="n"/>
      <c r="N31" s="871" t="n"/>
      <c r="O31" s="871" t="n"/>
      <c r="P31" s="871" t="n"/>
      <c r="Q31" s="871" t="n"/>
      <c r="R31" s="871" t="n"/>
      <c r="S31" s="871" t="n"/>
      <c r="T31" s="871" t="n"/>
      <c r="U31" s="871" t="n"/>
      <c r="V31" s="871" t="n"/>
      <c r="W31" s="871" t="n"/>
      <c r="X31" s="871" t="n"/>
      <c r="Y31" s="871" t="n"/>
      <c r="Z31" s="871" t="n"/>
      <c r="AA31" s="871" t="n"/>
      <c r="AB31" s="871" t="n"/>
    </row>
    <row r="32">
      <c r="A32" s="871" t="n"/>
      <c r="B32" s="871" t="n"/>
      <c r="C32" s="275" t="n"/>
      <c r="D32" s="275" t="n"/>
      <c r="E32" s="275" t="n"/>
      <c r="F32" s="555" t="inlineStr">
        <is>
          <t>Total Cost (Excl. GST)</t>
        </is>
      </c>
      <c r="G32" s="1073" t="n"/>
      <c r="H32" s="1086">
        <f>H25</f>
        <v/>
      </c>
      <c r="I32" s="287" t="inlineStr">
        <is>
          <t>VS</t>
        </is>
      </c>
      <c r="J32" s="288">
        <f>H25</f>
        <v/>
      </c>
      <c r="K32" s="871" t="n"/>
      <c r="L32" s="871" t="n"/>
      <c r="M32" s="871" t="n"/>
      <c r="N32" s="871" t="n"/>
      <c r="O32" s="871" t="n"/>
      <c r="P32" s="871" t="n"/>
      <c r="Q32" s="871" t="n"/>
      <c r="R32" s="871" t="n"/>
      <c r="S32" s="871" t="n"/>
      <c r="T32" s="871" t="n"/>
      <c r="U32" s="871" t="n"/>
      <c r="V32" s="871" t="n"/>
      <c r="W32" s="871" t="n"/>
      <c r="X32" s="871" t="n"/>
      <c r="Y32" s="871" t="n"/>
      <c r="Z32" s="871" t="n"/>
      <c r="AA32" s="871" t="n"/>
      <c r="AB32" s="871" t="n"/>
    </row>
    <row r="33">
      <c r="A33" s="871" t="n"/>
      <c r="B33" s="871" t="n"/>
      <c r="C33" s="275" t="n"/>
      <c r="D33" s="275" t="n"/>
      <c r="E33" s="275" t="n"/>
      <c r="F33" s="559" t="inlineStr">
        <is>
          <t>GST 18%</t>
        </is>
      </c>
      <c r="G33" s="1076" t="n"/>
      <c r="H33" s="25" t="n"/>
      <c r="I33" s="871" t="n"/>
      <c r="J33" s="871" t="n"/>
      <c r="K33" s="871" t="n"/>
      <c r="L33" s="871" t="n"/>
      <c r="M33" s="871" t="n"/>
      <c r="N33" s="871" t="n"/>
      <c r="O33" s="871" t="n"/>
      <c r="P33" s="871" t="n"/>
      <c r="Q33" s="871" t="n"/>
      <c r="R33" s="871" t="n"/>
      <c r="S33" s="871" t="n"/>
      <c r="T33" s="871" t="n"/>
      <c r="U33" s="871" t="n"/>
      <c r="V33" s="871" t="n"/>
      <c r="W33" s="871" t="n"/>
      <c r="X33" s="871" t="n"/>
      <c r="Y33" s="871" t="n"/>
      <c r="Z33" s="871" t="n"/>
      <c r="AA33" s="871" t="n"/>
      <c r="AB33" s="871" t="n"/>
    </row>
    <row r="34">
      <c r="A34" s="871" t="n"/>
      <c r="B34" s="871" t="n"/>
      <c r="C34" s="275" t="n"/>
      <c r="D34" s="275" t="n"/>
      <c r="E34" s="275" t="n"/>
      <c r="F34" s="562" t="inlineStr">
        <is>
          <t>Total Cost (Incl. GST)</t>
        </is>
      </c>
      <c r="G34" s="1077" t="n"/>
      <c r="H34" s="328" t="n"/>
      <c r="I34" s="871" t="n"/>
      <c r="J34" s="871" t="n"/>
      <c r="K34" s="871" t="n"/>
      <c r="L34" s="871" t="n"/>
      <c r="M34" s="871" t="n"/>
      <c r="N34" s="871" t="n"/>
      <c r="O34" s="871" t="n"/>
      <c r="P34" s="871" t="n"/>
      <c r="Q34" s="871" t="n"/>
      <c r="R34" s="871" t="n"/>
      <c r="S34" s="871" t="n"/>
      <c r="T34" s="871" t="n"/>
      <c r="U34" s="871" t="n"/>
      <c r="V34" s="871" t="n"/>
      <c r="W34" s="871" t="n"/>
      <c r="X34" s="871" t="n"/>
      <c r="Y34" s="871" t="n"/>
      <c r="Z34" s="871" t="n"/>
      <c r="AA34" s="871" t="n"/>
      <c r="AB34" s="871" t="n"/>
    </row>
    <row r="35">
      <c r="A35" s="871" t="n"/>
      <c r="B35" s="871" t="n"/>
      <c r="C35" s="275" t="n"/>
      <c r="D35" s="275" t="n"/>
      <c r="E35" s="275" t="n"/>
      <c r="F35" s="871" t="n"/>
      <c r="G35" s="871" t="n"/>
      <c r="H35" s="871" t="n"/>
      <c r="I35" s="871" t="n"/>
      <c r="J35" s="871" t="n"/>
      <c r="K35" s="871" t="n"/>
      <c r="L35" s="871" t="n"/>
      <c r="M35" s="871" t="n"/>
      <c r="N35" s="871" t="n"/>
      <c r="O35" s="871" t="n"/>
      <c r="P35" s="871" t="n"/>
      <c r="Q35" s="871" t="n"/>
      <c r="R35" s="871" t="n"/>
      <c r="S35" s="871" t="n"/>
      <c r="T35" s="871" t="n"/>
      <c r="U35" s="871" t="n"/>
      <c r="V35" s="871" t="n"/>
      <c r="W35" s="871" t="n"/>
      <c r="X35" s="871" t="n"/>
      <c r="Y35" s="871" t="n"/>
      <c r="Z35" s="871" t="n"/>
      <c r="AA35" s="871" t="n"/>
      <c r="AB35" s="871" t="n"/>
    </row>
    <row r="36">
      <c r="A36" s="871" t="n"/>
      <c r="B36" s="871" t="n"/>
      <c r="C36" s="275" t="n"/>
      <c r="D36" s="275" t="n"/>
      <c r="E36" s="275" t="n"/>
      <c r="F36" s="871" t="n"/>
      <c r="G36" s="871" t="n"/>
      <c r="H36" s="871" t="n"/>
      <c r="I36" s="871" t="n"/>
      <c r="J36" s="871" t="n"/>
      <c r="K36" s="871" t="n"/>
      <c r="L36" s="871" t="n"/>
      <c r="M36" s="871" t="n"/>
      <c r="N36" s="871" t="n"/>
      <c r="O36" s="871" t="n"/>
      <c r="P36" s="871" t="n"/>
      <c r="Q36" s="871" t="n"/>
      <c r="R36" s="871" t="n"/>
      <c r="S36" s="871" t="n"/>
      <c r="T36" s="871" t="n"/>
      <c r="U36" s="871" t="n"/>
      <c r="V36" s="871" t="n"/>
      <c r="W36" s="871" t="n"/>
      <c r="X36" s="871" t="n"/>
      <c r="Y36" s="871" t="n"/>
      <c r="Z36" s="871" t="n"/>
      <c r="AA36" s="871" t="n"/>
      <c r="AB36" s="871" t="n"/>
    </row>
    <row r="37">
      <c r="A37" s="871" t="n"/>
      <c r="B37" s="871" t="inlineStr">
        <is>
          <t>Mawa Kulfi</t>
        </is>
      </c>
      <c r="C37" s="275" t="n"/>
      <c r="D37" s="275" t="n"/>
      <c r="E37" s="275" t="n"/>
      <c r="F37" s="871" t="n"/>
      <c r="G37" s="871" t="n"/>
      <c r="H37" s="871" t="n"/>
      <c r="I37" s="871" t="n"/>
      <c r="J37" s="871" t="n"/>
      <c r="K37" s="871" t="n"/>
      <c r="L37" s="871" t="n"/>
      <c r="M37" s="871" t="n"/>
      <c r="N37" s="871" t="n"/>
      <c r="O37" s="871" t="n"/>
      <c r="P37" s="871" t="n"/>
      <c r="Q37" s="871" t="n"/>
      <c r="R37" s="871" t="n"/>
      <c r="S37" s="871" t="n"/>
      <c r="T37" s="871" t="n"/>
      <c r="U37" s="871" t="n"/>
      <c r="V37" s="871" t="n"/>
      <c r="W37" s="871" t="n"/>
      <c r="X37" s="871" t="n"/>
      <c r="Y37" s="871" t="n"/>
      <c r="Z37" s="871" t="n"/>
      <c r="AA37" s="871" t="n"/>
      <c r="AB37" s="871" t="n"/>
    </row>
    <row r="38">
      <c r="A38" s="871" t="n"/>
      <c r="B38" s="657" t="inlineStr">
        <is>
          <t>Item No.</t>
        </is>
      </c>
      <c r="C38" s="657" t="inlineStr">
        <is>
          <t>Ingredient Name</t>
        </is>
      </c>
      <c r="D38" s="1072" t="inlineStr">
        <is>
          <t>In Grams</t>
        </is>
      </c>
      <c r="E38" s="1073" t="n"/>
      <c r="F38" s="1072" t="inlineStr">
        <is>
          <t>In Rupees</t>
        </is>
      </c>
      <c r="G38" s="1074" t="n"/>
      <c r="H38" s="1073" t="n"/>
      <c r="I38" s="871" t="n"/>
      <c r="J38" s="871" t="n"/>
      <c r="K38" s="871" t="n"/>
      <c r="L38" s="871" t="n"/>
      <c r="M38" s="871" t="n"/>
      <c r="N38" s="871" t="n"/>
      <c r="O38" s="871" t="n"/>
      <c r="P38" s="871" t="n"/>
      <c r="Q38" s="871" t="n"/>
      <c r="R38" s="871" t="n"/>
      <c r="S38" s="871" t="n"/>
      <c r="T38" s="871" t="n"/>
      <c r="U38" s="871" t="n"/>
      <c r="V38" s="871" t="n"/>
      <c r="W38" s="871" t="n"/>
      <c r="X38" s="871" t="n"/>
      <c r="Y38" s="871" t="n"/>
      <c r="Z38" s="871" t="n"/>
      <c r="AA38" s="871" t="n"/>
      <c r="AB38" s="871" t="n"/>
    </row>
    <row r="39">
      <c r="A39" s="871" t="n"/>
      <c r="B39" s="1075" t="n"/>
      <c r="C39" s="1075" t="n"/>
      <c r="D39" s="657" t="inlineStr">
        <is>
          <t>Quantity Per 100 g</t>
        </is>
      </c>
      <c r="E39" s="657" t="inlineStr">
        <is>
          <t xml:space="preserve">Quantity per 500 gm </t>
        </is>
      </c>
      <c r="F39" s="657" t="inlineStr">
        <is>
          <t>Rate / Kg</t>
        </is>
      </c>
      <c r="G39" s="657" t="inlineStr">
        <is>
          <t>Rate / Gram</t>
        </is>
      </c>
      <c r="H39" s="657" t="inlineStr">
        <is>
          <t>Rate Per 500 g</t>
        </is>
      </c>
      <c r="I39" s="871" t="n"/>
      <c r="J39" s="871" t="n"/>
      <c r="K39" s="871" t="n"/>
      <c r="L39" s="871" t="n"/>
      <c r="M39" s="871" t="n"/>
      <c r="N39" s="871" t="n"/>
      <c r="O39" s="871" t="n"/>
      <c r="P39" s="871" t="n"/>
      <c r="Q39" s="871" t="n"/>
      <c r="R39" s="871" t="n"/>
      <c r="S39" s="871" t="n"/>
      <c r="T39" s="871" t="n"/>
      <c r="U39" s="871" t="n"/>
      <c r="V39" s="871" t="n"/>
      <c r="W39" s="871" t="n"/>
      <c r="X39" s="871" t="n"/>
      <c r="Y39" s="871" t="n"/>
      <c r="Z39" s="871" t="n"/>
      <c r="AA39" s="871" t="n"/>
      <c r="AB39" s="871" t="n"/>
    </row>
    <row r="40">
      <c r="A40" s="871" t="n"/>
      <c r="B40" s="882" t="n">
        <v>1</v>
      </c>
      <c r="C40" s="693" t="inlineStr">
        <is>
          <t>Skimmed Milk Powder</t>
        </is>
      </c>
      <c r="D40" s="160" t="n">
        <v>36</v>
      </c>
      <c r="E40" s="160">
        <f>D40*5</f>
        <v/>
      </c>
      <c r="F40" s="882" t="n">
        <v>240</v>
      </c>
      <c r="G40" s="882">
        <f>F40/1000</f>
        <v/>
      </c>
      <c r="H40" s="882">
        <f>E40*G40</f>
        <v/>
      </c>
      <c r="I40" s="871" t="n"/>
      <c r="J40" s="871" t="n"/>
      <c r="K40" s="871" t="n"/>
      <c r="L40" s="871" t="n"/>
      <c r="M40" s="871" t="n"/>
      <c r="N40" s="871" t="n"/>
      <c r="O40" s="871" t="n"/>
      <c r="P40" s="871" t="n"/>
      <c r="Q40" s="871" t="n"/>
      <c r="R40" s="871" t="n"/>
      <c r="S40" s="871" t="n"/>
      <c r="T40" s="871" t="n"/>
      <c r="U40" s="871" t="n"/>
      <c r="V40" s="871" t="n"/>
      <c r="W40" s="871" t="n"/>
      <c r="X40" s="871" t="n"/>
      <c r="Y40" s="871" t="n"/>
      <c r="Z40" s="871" t="n"/>
      <c r="AA40" s="871" t="n"/>
      <c r="AB40" s="871" t="n"/>
    </row>
    <row r="41">
      <c r="A41" s="871" t="n"/>
      <c r="B41" s="882" t="n">
        <v>2</v>
      </c>
      <c r="C41" s="693" t="inlineStr">
        <is>
          <t>Maltodextrin</t>
        </is>
      </c>
      <c r="D41" s="160" t="n">
        <v>27.84</v>
      </c>
      <c r="E41" s="160">
        <f>D41*5</f>
        <v/>
      </c>
      <c r="F41" s="882" t="n">
        <v>70</v>
      </c>
      <c r="G41" s="882">
        <f>F41/1000</f>
        <v/>
      </c>
      <c r="H41" s="882">
        <f>E41*G41</f>
        <v/>
      </c>
      <c r="I41" s="871" t="n"/>
      <c r="J41" s="871" t="n"/>
      <c r="K41" s="871" t="n"/>
      <c r="L41" s="871" t="n"/>
      <c r="M41" s="871" t="n"/>
      <c r="N41" s="871" t="n"/>
      <c r="O41" s="871" t="n"/>
      <c r="P41" s="871" t="n"/>
      <c r="Q41" s="871" t="n"/>
      <c r="R41" s="871" t="n"/>
      <c r="S41" s="871" t="n"/>
      <c r="T41" s="871" t="n"/>
      <c r="U41" s="871" t="n"/>
      <c r="V41" s="871" t="n"/>
      <c r="W41" s="871" t="n"/>
      <c r="X41" s="871" t="n"/>
      <c r="Y41" s="871" t="n"/>
      <c r="Z41" s="871" t="n"/>
      <c r="AA41" s="871" t="n"/>
      <c r="AB41" s="871" t="n"/>
    </row>
    <row r="42">
      <c r="A42" s="871" t="n"/>
      <c r="B42" s="882" t="n">
        <v>3</v>
      </c>
      <c r="C42" s="693" t="inlineStr">
        <is>
          <t>Fructooligosaccharides</t>
        </is>
      </c>
      <c r="D42" s="160" t="n">
        <v>5</v>
      </c>
      <c r="E42" s="160">
        <f>D42*5</f>
        <v/>
      </c>
      <c r="F42" s="882" t="n">
        <v>170</v>
      </c>
      <c r="G42" s="882">
        <f>F42/1000</f>
        <v/>
      </c>
      <c r="H42" s="882">
        <f>E42*G42</f>
        <v/>
      </c>
      <c r="I42" s="871" t="n"/>
      <c r="J42" s="871" t="n"/>
      <c r="K42" s="871" t="n"/>
      <c r="L42" s="871" t="n"/>
      <c r="M42" s="871" t="n"/>
      <c r="N42" s="871" t="n"/>
      <c r="O42" s="871" t="n"/>
      <c r="P42" s="871" t="n"/>
      <c r="Q42" s="871" t="n"/>
      <c r="R42" s="871" t="n"/>
      <c r="S42" s="871" t="n"/>
      <c r="T42" s="871" t="n"/>
      <c r="U42" s="871" t="n"/>
      <c r="V42" s="871" t="n"/>
      <c r="W42" s="871" t="n"/>
      <c r="X42" s="871" t="n"/>
      <c r="Y42" s="871" t="n"/>
      <c r="Z42" s="871" t="n"/>
      <c r="AA42" s="871" t="n"/>
      <c r="AB42" s="871" t="n"/>
    </row>
    <row r="43">
      <c r="A43" s="871" t="n"/>
      <c r="B43" s="882" t="n">
        <v>4</v>
      </c>
      <c r="C43" s="693" t="inlineStr">
        <is>
          <t>Rice Protein</t>
        </is>
      </c>
      <c r="D43" s="160" t="n">
        <v>8</v>
      </c>
      <c r="E43" s="160">
        <f>D43*5</f>
        <v/>
      </c>
      <c r="F43" s="882" t="n">
        <v>270</v>
      </c>
      <c r="G43" s="882">
        <f>F43/1000</f>
        <v/>
      </c>
      <c r="H43" s="882">
        <f>E43*G43</f>
        <v/>
      </c>
      <c r="I43" s="871" t="n"/>
      <c r="J43" s="871" t="n"/>
      <c r="K43" s="871" t="n"/>
      <c r="L43" s="871" t="n"/>
      <c r="M43" s="871" t="n"/>
      <c r="N43" s="871" t="n"/>
      <c r="O43" s="871" t="n"/>
      <c r="P43" s="871" t="n"/>
      <c r="Q43" s="871" t="n"/>
      <c r="R43" s="871" t="n"/>
      <c r="S43" s="871" t="n"/>
      <c r="T43" s="871" t="n"/>
      <c r="U43" s="871" t="n"/>
      <c r="V43" s="871" t="n"/>
      <c r="W43" s="871" t="n"/>
      <c r="X43" s="871" t="n"/>
      <c r="Y43" s="871" t="n"/>
      <c r="Z43" s="871" t="n"/>
      <c r="AA43" s="871" t="n"/>
      <c r="AB43" s="871" t="n"/>
    </row>
    <row r="44">
      <c r="A44" s="871" t="n"/>
      <c r="B44" s="882" t="n">
        <v>5</v>
      </c>
      <c r="C44" s="693" t="inlineStr">
        <is>
          <t>Soy Protein</t>
        </is>
      </c>
      <c r="D44" s="160" t="n">
        <v>15</v>
      </c>
      <c r="E44" s="160">
        <f>D44*5</f>
        <v/>
      </c>
      <c r="F44" s="882" t="n">
        <v>290</v>
      </c>
      <c r="G44" s="882">
        <f>F44/1000</f>
        <v/>
      </c>
      <c r="H44" s="882">
        <f>E44*G44</f>
        <v/>
      </c>
      <c r="I44" s="871" t="n"/>
      <c r="J44" s="871" t="n"/>
      <c r="K44" s="871" t="n"/>
      <c r="L44" s="871" t="n"/>
      <c r="M44" s="871" t="n"/>
      <c r="N44" s="871" t="n"/>
      <c r="O44" s="871" t="n"/>
      <c r="P44" s="871" t="n"/>
      <c r="Q44" s="871" t="n"/>
      <c r="R44" s="871" t="n"/>
      <c r="S44" s="871" t="n"/>
      <c r="T44" s="871" t="n"/>
      <c r="U44" s="871" t="n"/>
      <c r="V44" s="871" t="n"/>
      <c r="W44" s="871" t="n"/>
      <c r="X44" s="871" t="n"/>
      <c r="Y44" s="871" t="n"/>
      <c r="Z44" s="871" t="n"/>
      <c r="AA44" s="871" t="n"/>
      <c r="AB44" s="871" t="n"/>
    </row>
    <row r="45">
      <c r="A45" s="871" t="n"/>
      <c r="B45" s="882" t="n">
        <v>6</v>
      </c>
      <c r="C45" s="693" t="inlineStr">
        <is>
          <t>Shingada Flour</t>
        </is>
      </c>
      <c r="D45" s="160" t="n">
        <v>2</v>
      </c>
      <c r="E45" s="160">
        <f>D45*5</f>
        <v/>
      </c>
      <c r="F45" s="882" t="n">
        <v>190</v>
      </c>
      <c r="G45" s="882">
        <f>F45/1000</f>
        <v/>
      </c>
      <c r="H45" s="882">
        <f>E45*G45</f>
        <v/>
      </c>
      <c r="I45" s="871" t="n"/>
      <c r="J45" s="871" t="n"/>
      <c r="K45" s="871" t="n"/>
      <c r="L45" s="871" t="n"/>
      <c r="M45" s="871" t="n"/>
      <c r="N45" s="871" t="n"/>
      <c r="O45" s="871" t="n"/>
      <c r="P45" s="871" t="n"/>
      <c r="Q45" s="871" t="n"/>
      <c r="R45" s="871" t="n"/>
      <c r="S45" s="871" t="n"/>
      <c r="T45" s="871" t="n"/>
      <c r="U45" s="871" t="n"/>
      <c r="V45" s="871" t="n"/>
      <c r="W45" s="871" t="n"/>
      <c r="X45" s="871" t="n"/>
      <c r="Y45" s="871" t="n"/>
      <c r="Z45" s="871" t="n"/>
      <c r="AA45" s="871" t="n"/>
      <c r="AB45" s="871" t="n"/>
    </row>
    <row r="46">
      <c r="A46" s="871" t="n"/>
      <c r="B46" s="882" t="n">
        <v>7</v>
      </c>
      <c r="C46" s="693" t="n"/>
      <c r="D46" s="160" t="n">
        <v>0</v>
      </c>
      <c r="E46" s="160">
        <f>D46*5</f>
        <v/>
      </c>
      <c r="F46" s="882" t="n">
        <v>600</v>
      </c>
      <c r="G46" s="882">
        <f>F46/1000</f>
        <v/>
      </c>
      <c r="H46" s="882">
        <f>E46*G46</f>
        <v/>
      </c>
      <c r="I46" s="871" t="n"/>
      <c r="J46" s="871" t="n"/>
      <c r="K46" s="871" t="n"/>
      <c r="L46" s="871" t="n"/>
      <c r="M46" s="871" t="n"/>
      <c r="N46" s="871" t="n"/>
      <c r="O46" s="871" t="n"/>
      <c r="P46" s="871" t="n"/>
      <c r="Q46" s="871" t="n"/>
      <c r="R46" s="871" t="n"/>
      <c r="S46" s="871" t="n"/>
      <c r="T46" s="871" t="n"/>
      <c r="U46" s="871" t="n"/>
      <c r="V46" s="871" t="n"/>
      <c r="W46" s="871" t="n"/>
      <c r="X46" s="871" t="n"/>
      <c r="Y46" s="871" t="n"/>
      <c r="Z46" s="871" t="n"/>
      <c r="AA46" s="871" t="n"/>
      <c r="AB46" s="871" t="n"/>
    </row>
    <row r="47">
      <c r="A47" s="871" t="n"/>
      <c r="B47" s="882" t="n">
        <v>8</v>
      </c>
      <c r="C47" s="693" t="inlineStr">
        <is>
          <t>Vitamin and Mineral Premix</t>
        </is>
      </c>
      <c r="D47" s="160" t="n">
        <v>3.5</v>
      </c>
      <c r="E47" s="160">
        <f>D47*5</f>
        <v/>
      </c>
      <c r="F47" s="882" t="n">
        <v>850</v>
      </c>
      <c r="G47" s="882">
        <f>F47/1000</f>
        <v/>
      </c>
      <c r="H47" s="882">
        <f>E47*G47</f>
        <v/>
      </c>
      <c r="I47" s="871" t="n"/>
      <c r="J47" s="871" t="n"/>
      <c r="K47" s="871" t="n"/>
      <c r="L47" s="871" t="n"/>
      <c r="M47" s="871" t="n"/>
      <c r="N47" s="871" t="n"/>
      <c r="O47" s="871" t="n"/>
      <c r="P47" s="871" t="n"/>
      <c r="Q47" s="871" t="n"/>
      <c r="R47" s="871" t="n"/>
      <c r="S47" s="871" t="n"/>
      <c r="T47" s="871" t="n"/>
      <c r="U47" s="871" t="n"/>
      <c r="V47" s="871" t="n"/>
      <c r="W47" s="871" t="n"/>
      <c r="X47" s="871" t="n"/>
      <c r="Y47" s="871" t="n"/>
      <c r="Z47" s="871" t="n"/>
      <c r="AA47" s="871" t="n"/>
      <c r="AB47" s="871" t="n"/>
    </row>
    <row r="48">
      <c r="A48" s="871" t="n"/>
      <c r="B48" s="882" t="n">
        <v>9</v>
      </c>
      <c r="C48" s="693" t="inlineStr">
        <is>
          <t>Culture</t>
        </is>
      </c>
      <c r="D48" s="160" t="n">
        <v>0.1</v>
      </c>
      <c r="E48" s="160">
        <f>D48*5</f>
        <v/>
      </c>
      <c r="F48" s="882" t="n">
        <v>480</v>
      </c>
      <c r="G48" s="882">
        <f>F48/1000</f>
        <v/>
      </c>
      <c r="H48" s="882">
        <f>E48*G48</f>
        <v/>
      </c>
      <c r="I48" s="871" t="n"/>
      <c r="J48" s="871" t="n"/>
      <c r="K48" s="871" t="n"/>
      <c r="L48" s="871" t="n"/>
      <c r="M48" s="871" t="n"/>
      <c r="N48" s="871" t="n"/>
      <c r="O48" s="871" t="n"/>
      <c r="P48" s="871" t="n"/>
      <c r="Q48" s="871" t="n"/>
      <c r="R48" s="871" t="n"/>
      <c r="S48" s="871" t="n"/>
      <c r="T48" s="871" t="n"/>
      <c r="U48" s="871" t="n"/>
      <c r="V48" s="871" t="n"/>
      <c r="W48" s="871" t="n"/>
      <c r="X48" s="871" t="n"/>
      <c r="Y48" s="871" t="n"/>
      <c r="Z48" s="871" t="n"/>
      <c r="AA48" s="871" t="n"/>
      <c r="AB48" s="871" t="n"/>
    </row>
    <row r="49">
      <c r="A49" s="871" t="n"/>
      <c r="B49" s="882" t="n">
        <v>10</v>
      </c>
      <c r="C49" s="693" t="inlineStr">
        <is>
          <t>Sucralose</t>
        </is>
      </c>
      <c r="D49" s="160" t="n">
        <v>0.06</v>
      </c>
      <c r="E49" s="160">
        <f>D49*5</f>
        <v/>
      </c>
      <c r="F49" s="882" t="n">
        <v>1300</v>
      </c>
      <c r="G49" s="882">
        <f>F49/1000</f>
        <v/>
      </c>
      <c r="H49" s="882">
        <f>E49*G49</f>
        <v/>
      </c>
      <c r="I49" s="871" t="n"/>
      <c r="J49" s="871" t="n"/>
      <c r="K49" s="871" t="n"/>
      <c r="L49" s="871" t="n"/>
      <c r="M49" s="871" t="n"/>
      <c r="N49" s="871" t="n"/>
      <c r="O49" s="871" t="n"/>
      <c r="P49" s="871" t="n"/>
      <c r="Q49" s="871" t="n"/>
      <c r="R49" s="871" t="n"/>
      <c r="S49" s="871" t="n"/>
      <c r="T49" s="871" t="n"/>
      <c r="U49" s="871" t="n"/>
      <c r="V49" s="871" t="n"/>
      <c r="W49" s="871" t="n"/>
      <c r="X49" s="871" t="n"/>
      <c r="Y49" s="871" t="n"/>
      <c r="Z49" s="871" t="n"/>
      <c r="AA49" s="871" t="n"/>
      <c r="AB49" s="871" t="n"/>
    </row>
    <row r="50">
      <c r="A50" s="871" t="n"/>
      <c r="B50" s="882" t="n">
        <v>11</v>
      </c>
      <c r="C50" s="693" t="inlineStr">
        <is>
          <t>Nature Identical Flavour</t>
        </is>
      </c>
      <c r="D50" s="160" t="n">
        <v>2</v>
      </c>
      <c r="E50" s="160">
        <f>D50*5</f>
        <v/>
      </c>
      <c r="F50" s="882" t="n">
        <v>700</v>
      </c>
      <c r="G50" s="882">
        <f>F50/1000</f>
        <v/>
      </c>
      <c r="H50" s="882">
        <f>E50*G50</f>
        <v/>
      </c>
      <c r="I50" s="871" t="n"/>
      <c r="J50" s="871" t="n"/>
      <c r="K50" s="871" t="n"/>
      <c r="L50" s="871" t="n"/>
      <c r="M50" s="871" t="n"/>
      <c r="N50" s="871" t="n"/>
      <c r="O50" s="871" t="n"/>
      <c r="P50" s="871" t="n"/>
      <c r="Q50" s="871" t="n"/>
      <c r="R50" s="871" t="n"/>
      <c r="S50" s="871" t="n"/>
      <c r="T50" s="871" t="n"/>
      <c r="U50" s="871" t="n"/>
      <c r="V50" s="871" t="n"/>
      <c r="W50" s="871" t="n"/>
      <c r="X50" s="871" t="n"/>
      <c r="Y50" s="871" t="n"/>
      <c r="Z50" s="871" t="n"/>
      <c r="AA50" s="871" t="n"/>
      <c r="AB50" s="871" t="n"/>
    </row>
    <row r="51">
      <c r="A51" s="871" t="n"/>
      <c r="B51" s="97" t="n">
        <v>12</v>
      </c>
      <c r="C51" s="697" t="inlineStr">
        <is>
          <t xml:space="preserve">Multisense </t>
        </is>
      </c>
      <c r="D51" s="271" t="n">
        <v>0.5</v>
      </c>
      <c r="E51" s="271">
        <f>D51*5</f>
        <v/>
      </c>
      <c r="F51" s="97" t="n"/>
      <c r="G51" s="97">
        <f>F51/1000</f>
        <v/>
      </c>
      <c r="H51" s="97">
        <f>E51*G51</f>
        <v/>
      </c>
      <c r="I51" s="871" t="n"/>
      <c r="J51" s="871" t="n"/>
      <c r="K51" s="871" t="n"/>
      <c r="L51" s="871" t="n"/>
      <c r="M51" s="871" t="n"/>
      <c r="N51" s="871" t="n"/>
      <c r="O51" s="871" t="n"/>
      <c r="P51" s="871" t="n"/>
      <c r="Q51" s="871" t="n"/>
      <c r="R51" s="871" t="n"/>
      <c r="S51" s="871" t="n"/>
      <c r="T51" s="871" t="n"/>
      <c r="U51" s="871" t="n"/>
      <c r="V51" s="871" t="n"/>
      <c r="W51" s="871" t="n"/>
      <c r="X51" s="871" t="n"/>
      <c r="Y51" s="871" t="n"/>
      <c r="Z51" s="871" t="n"/>
      <c r="AA51" s="871" t="n"/>
      <c r="AB51" s="871" t="n"/>
    </row>
    <row r="52">
      <c r="A52" s="871" t="n"/>
      <c r="B52" s="871" t="n"/>
      <c r="C52" s="275" t="n"/>
      <c r="D52" s="274">
        <f>SUM(D40:D51)</f>
        <v/>
      </c>
      <c r="E52" s="274">
        <f>SUM(E40:E51)</f>
        <v/>
      </c>
      <c r="F52" s="871" t="n"/>
      <c r="G52" s="871" t="n"/>
      <c r="H52" s="103">
        <f>SUM(H40:H51)</f>
        <v/>
      </c>
      <c r="I52" s="871" t="n"/>
      <c r="J52" s="871" t="n"/>
      <c r="K52" s="871" t="n"/>
      <c r="L52" s="871" t="n"/>
      <c r="M52" s="871" t="n"/>
      <c r="N52" s="871" t="n"/>
      <c r="O52" s="871" t="n"/>
      <c r="P52" s="871" t="n"/>
      <c r="Q52" s="871" t="n"/>
      <c r="R52" s="871" t="n"/>
      <c r="S52" s="871" t="n"/>
      <c r="T52" s="871" t="n"/>
      <c r="U52" s="871" t="n"/>
      <c r="V52" s="871" t="n"/>
      <c r="W52" s="871" t="n"/>
      <c r="X52" s="871" t="n"/>
      <c r="Y52" s="871" t="n"/>
      <c r="Z52" s="871" t="n"/>
      <c r="AA52" s="871" t="n"/>
      <c r="AB52" s="871" t="n"/>
    </row>
    <row r="53">
      <c r="A53" s="871" t="n"/>
      <c r="B53" s="291" t="n"/>
      <c r="C53" s="290" t="n"/>
      <c r="D53" s="290" t="n"/>
      <c r="E53" s="290" t="n"/>
      <c r="F53" s="290" t="n"/>
      <c r="G53" s="290" t="n"/>
      <c r="H53" s="290" t="n"/>
      <c r="I53" s="871" t="n"/>
      <c r="J53" s="871" t="n"/>
      <c r="K53" s="871" t="n"/>
      <c r="L53" s="871" t="n"/>
      <c r="M53" s="871" t="n"/>
      <c r="N53" s="871" t="n"/>
      <c r="O53" s="871" t="n"/>
      <c r="P53" s="871" t="n"/>
      <c r="Q53" s="871" t="n"/>
      <c r="R53" s="871" t="n"/>
      <c r="S53" s="871" t="n"/>
      <c r="T53" s="871" t="n"/>
      <c r="U53" s="871" t="n"/>
      <c r="V53" s="871" t="n"/>
      <c r="W53" s="871" t="n"/>
      <c r="X53" s="871" t="n"/>
      <c r="Y53" s="871" t="n"/>
      <c r="Z53" s="871" t="n"/>
      <c r="AA53" s="871" t="n"/>
      <c r="AB53" s="871" t="n"/>
    </row>
    <row r="54">
      <c r="A54" s="871" t="n"/>
      <c r="B54" s="291" t="n"/>
      <c r="C54" s="290" t="n"/>
      <c r="D54" s="290" t="n"/>
      <c r="E54" s="290" t="n"/>
      <c r="F54" s="290" t="n"/>
      <c r="G54" s="290" t="n"/>
      <c r="H54" s="290" t="n"/>
      <c r="I54" s="871" t="n"/>
      <c r="J54" s="871" t="n"/>
      <c r="K54" s="871" t="n"/>
      <c r="L54" s="871" t="n"/>
      <c r="M54" s="871" t="n"/>
      <c r="N54" s="871" t="n"/>
      <c r="O54" s="871" t="n"/>
      <c r="P54" s="871" t="n"/>
      <c r="Q54" s="871" t="n"/>
      <c r="R54" s="871" t="n"/>
      <c r="S54" s="871" t="n"/>
      <c r="T54" s="871" t="n"/>
      <c r="U54" s="871" t="n"/>
      <c r="V54" s="871" t="n"/>
      <c r="W54" s="871" t="n"/>
      <c r="X54" s="871" t="n"/>
      <c r="Y54" s="871" t="n"/>
      <c r="Z54" s="871" t="n"/>
      <c r="AA54" s="871" t="n"/>
      <c r="AB54" s="871" t="n"/>
    </row>
    <row r="55">
      <c r="A55" s="871" t="n"/>
      <c r="B55" s="292" t="n"/>
      <c r="C55" s="290" t="n"/>
      <c r="D55" s="290" t="n"/>
      <c r="E55" s="290" t="n"/>
      <c r="F55" s="290" t="n"/>
      <c r="G55" s="290" t="n"/>
      <c r="H55" s="290" t="n"/>
      <c r="I55" s="871" t="n"/>
      <c r="J55" s="871" t="n"/>
      <c r="K55" s="871" t="n"/>
      <c r="L55" s="871" t="n"/>
      <c r="M55" s="871" t="n"/>
      <c r="N55" s="871" t="n"/>
      <c r="O55" s="871" t="n"/>
      <c r="P55" s="871" t="n"/>
      <c r="Q55" s="871" t="n"/>
      <c r="R55" s="871" t="n"/>
      <c r="S55" s="871" t="n"/>
      <c r="T55" s="871" t="n"/>
      <c r="U55" s="871" t="n"/>
      <c r="V55" s="871" t="n"/>
      <c r="W55" s="871" t="n"/>
      <c r="X55" s="871" t="n"/>
      <c r="Y55" s="871" t="n"/>
      <c r="Z55" s="871" t="n"/>
      <c r="AA55" s="871" t="n"/>
      <c r="AB55" s="871" t="n"/>
    </row>
    <row r="56">
      <c r="A56" s="871" t="n"/>
      <c r="B56" s="292" t="n"/>
      <c r="C56" s="290" t="n"/>
      <c r="D56" s="290" t="n"/>
      <c r="E56" s="290" t="n"/>
      <c r="F56" s="290" t="n"/>
      <c r="G56" s="290" t="n"/>
      <c r="H56" s="290" t="n"/>
      <c r="I56" s="871" t="n"/>
      <c r="J56" s="871" t="n"/>
      <c r="K56" s="871" t="n"/>
      <c r="L56" s="871" t="n"/>
      <c r="M56" s="871" t="n"/>
      <c r="N56" s="871" t="n"/>
      <c r="O56" s="871" t="n"/>
      <c r="P56" s="871" t="n"/>
      <c r="Q56" s="871" t="n"/>
      <c r="R56" s="871" t="n"/>
      <c r="S56" s="871" t="n"/>
      <c r="T56" s="871" t="n"/>
      <c r="U56" s="871" t="n"/>
      <c r="V56" s="871" t="n"/>
      <c r="W56" s="871" t="n"/>
      <c r="X56" s="871" t="n"/>
      <c r="Y56" s="871" t="n"/>
      <c r="Z56" s="871" t="n"/>
      <c r="AA56" s="871" t="n"/>
      <c r="AB56" s="871" t="n"/>
    </row>
    <row r="57">
      <c r="A57" s="871" t="n"/>
      <c r="B57" s="292" t="n"/>
      <c r="C57" s="290" t="n"/>
      <c r="D57" s="290" t="n"/>
      <c r="E57" s="290" t="n"/>
      <c r="F57" s="290" t="n"/>
      <c r="G57" s="290" t="n"/>
      <c r="H57" s="290" t="n"/>
      <c r="I57" s="871" t="n"/>
      <c r="J57" s="871" t="n"/>
      <c r="K57" s="871" t="n"/>
      <c r="L57" s="871" t="n"/>
      <c r="M57" s="871" t="n"/>
      <c r="N57" s="871" t="n"/>
      <c r="O57" s="871" t="n"/>
      <c r="P57" s="871" t="n"/>
      <c r="Q57" s="871" t="n"/>
      <c r="R57" s="871" t="n"/>
      <c r="S57" s="871" t="n"/>
      <c r="T57" s="871" t="n"/>
      <c r="U57" s="871" t="n"/>
      <c r="V57" s="871" t="n"/>
      <c r="W57" s="871" t="n"/>
      <c r="X57" s="871" t="n"/>
      <c r="Y57" s="871" t="n"/>
      <c r="Z57" s="871" t="n"/>
      <c r="AA57" s="871" t="n"/>
      <c r="AB57" s="871" t="n"/>
    </row>
    <row r="58">
      <c r="A58" s="871" t="n"/>
      <c r="B58" s="292" t="n"/>
      <c r="C58" s="290" t="n"/>
      <c r="D58" s="290" t="n"/>
      <c r="E58" s="290" t="n"/>
      <c r="F58" s="290" t="n"/>
      <c r="G58" s="290" t="n"/>
      <c r="H58" s="290" t="n"/>
      <c r="I58" s="871" t="n"/>
      <c r="J58" s="871" t="n"/>
      <c r="K58" s="871" t="n"/>
      <c r="L58" s="871" t="n"/>
      <c r="M58" s="871" t="n"/>
      <c r="N58" s="871" t="n"/>
      <c r="O58" s="871" t="n"/>
      <c r="P58" s="871" t="n"/>
      <c r="Q58" s="871" t="n"/>
      <c r="R58" s="871" t="n"/>
      <c r="S58" s="871" t="n"/>
      <c r="T58" s="871" t="n"/>
      <c r="U58" s="871" t="n"/>
      <c r="V58" s="871" t="n"/>
      <c r="W58" s="871" t="n"/>
      <c r="X58" s="871" t="n"/>
      <c r="Y58" s="871" t="n"/>
      <c r="Z58" s="871" t="n"/>
      <c r="AA58" s="871" t="n"/>
      <c r="AB58" s="871" t="n"/>
    </row>
    <row r="59">
      <c r="A59" s="871" t="n"/>
      <c r="B59" s="292" t="n"/>
      <c r="C59" s="290" t="n"/>
      <c r="D59" s="290" t="n"/>
      <c r="E59" s="290" t="n"/>
      <c r="F59" s="290" t="n"/>
      <c r="G59" s="290" t="n"/>
      <c r="H59" s="290" t="n"/>
      <c r="I59" s="871" t="n"/>
      <c r="J59" s="871" t="n"/>
      <c r="K59" s="871" t="n"/>
      <c r="L59" s="871" t="n"/>
      <c r="M59" s="871" t="n"/>
      <c r="N59" s="871" t="n"/>
      <c r="O59" s="871" t="n"/>
      <c r="P59" s="871" t="n"/>
      <c r="Q59" s="871" t="n"/>
      <c r="R59" s="871" t="n"/>
      <c r="S59" s="871" t="n"/>
      <c r="T59" s="871" t="n"/>
      <c r="U59" s="871" t="n"/>
      <c r="V59" s="871" t="n"/>
      <c r="W59" s="871" t="n"/>
      <c r="X59" s="871" t="n"/>
      <c r="Y59" s="871" t="n"/>
      <c r="Z59" s="871" t="n"/>
      <c r="AA59" s="871" t="n"/>
      <c r="AB59" s="871" t="n"/>
    </row>
    <row r="60">
      <c r="A60" s="871" t="n"/>
      <c r="B60" s="292" t="n"/>
      <c r="C60" s="290" t="n"/>
      <c r="D60" s="290" t="n"/>
      <c r="E60" s="290" t="n"/>
      <c r="F60" s="290" t="n"/>
      <c r="G60" s="290" t="n"/>
      <c r="H60" s="290" t="n"/>
      <c r="I60" s="871" t="n"/>
      <c r="J60" s="871" t="n"/>
      <c r="K60" s="871" t="n"/>
      <c r="L60" s="871" t="n"/>
      <c r="M60" s="871" t="n"/>
      <c r="N60" s="871" t="n"/>
      <c r="O60" s="871" t="n"/>
      <c r="P60" s="871" t="n"/>
      <c r="Q60" s="871" t="n"/>
      <c r="R60" s="871" t="n"/>
      <c r="S60" s="871" t="n"/>
      <c r="T60" s="871" t="n"/>
      <c r="U60" s="871" t="n"/>
      <c r="V60" s="871" t="n"/>
      <c r="W60" s="871" t="n"/>
      <c r="X60" s="871" t="n"/>
      <c r="Y60" s="871" t="n"/>
      <c r="Z60" s="871" t="n"/>
      <c r="AA60" s="871" t="n"/>
      <c r="AB60" s="871" t="n"/>
    </row>
    <row r="61">
      <c r="A61" s="871" t="n"/>
      <c r="B61" s="293" t="n"/>
      <c r="C61" s="290" t="n"/>
      <c r="D61" s="290" t="n"/>
      <c r="E61" s="290" t="n"/>
      <c r="F61" s="290" t="n"/>
      <c r="G61" s="290" t="n"/>
      <c r="H61" s="290" t="n"/>
      <c r="I61" s="871" t="n"/>
      <c r="J61" s="871" t="n"/>
      <c r="K61" s="871" t="n"/>
      <c r="L61" s="871" t="n"/>
      <c r="M61" s="871" t="n"/>
      <c r="N61" s="871" t="n"/>
      <c r="O61" s="871" t="n"/>
      <c r="P61" s="871" t="n"/>
      <c r="Q61" s="871" t="n"/>
      <c r="R61" s="871" t="n"/>
      <c r="S61" s="871" t="n"/>
      <c r="T61" s="871" t="n"/>
      <c r="U61" s="871" t="n"/>
      <c r="V61" s="871" t="n"/>
      <c r="W61" s="871" t="n"/>
      <c r="X61" s="871" t="n"/>
      <c r="Y61" s="871" t="n"/>
      <c r="Z61" s="871" t="n"/>
      <c r="AA61" s="871" t="n"/>
      <c r="AB61" s="871" t="n"/>
    </row>
    <row r="62">
      <c r="A62" s="871" t="n"/>
      <c r="B62" s="871" t="n"/>
      <c r="C62" s="275" t="n"/>
      <c r="D62" s="275" t="n"/>
      <c r="E62" s="275" t="n"/>
      <c r="F62" s="871" t="n"/>
      <c r="G62" s="871" t="n"/>
      <c r="H62" s="871" t="n"/>
      <c r="I62" s="871" t="n"/>
      <c r="J62" s="871" t="n"/>
      <c r="K62" s="871" t="n"/>
      <c r="L62" s="871" t="n"/>
      <c r="M62" s="871" t="n"/>
      <c r="N62" s="871" t="n"/>
      <c r="O62" s="871" t="n"/>
      <c r="P62" s="871" t="n"/>
      <c r="Q62" s="871" t="n"/>
      <c r="R62" s="871" t="n"/>
      <c r="S62" s="871" t="n"/>
      <c r="T62" s="871" t="n"/>
      <c r="U62" s="871" t="n"/>
      <c r="V62" s="871" t="n"/>
      <c r="W62" s="871" t="n"/>
      <c r="X62" s="871" t="n"/>
      <c r="Y62" s="871" t="n"/>
      <c r="Z62" s="871" t="n"/>
      <c r="AA62" s="871" t="n"/>
      <c r="AB62" s="871" t="n"/>
    </row>
    <row r="63">
      <c r="A63" s="871" t="n"/>
      <c r="B63" s="871" t="n"/>
      <c r="C63" s="275" t="n"/>
      <c r="D63" s="275" t="n"/>
      <c r="E63" s="275" t="n"/>
      <c r="F63" s="871" t="n"/>
      <c r="G63" s="871" t="n"/>
      <c r="H63" s="871" t="n"/>
      <c r="I63" s="871" t="n"/>
      <c r="J63" s="871" t="n"/>
      <c r="K63" s="871" t="n"/>
      <c r="L63" s="871" t="n"/>
      <c r="M63" s="871" t="n"/>
      <c r="N63" s="871" t="n"/>
      <c r="O63" s="871" t="n"/>
      <c r="P63" s="871" t="n"/>
      <c r="Q63" s="871" t="n"/>
      <c r="R63" s="871" t="n"/>
      <c r="S63" s="871" t="n"/>
      <c r="T63" s="871" t="n"/>
      <c r="U63" s="871" t="n"/>
      <c r="V63" s="871" t="n"/>
      <c r="W63" s="871" t="n"/>
      <c r="X63" s="871" t="n"/>
      <c r="Y63" s="871" t="n"/>
      <c r="Z63" s="871" t="n"/>
      <c r="AA63" s="871" t="n"/>
      <c r="AB63" s="871" t="n"/>
    </row>
    <row r="64">
      <c r="A64" s="871" t="n"/>
      <c r="B64" s="871" t="n"/>
      <c r="C64" s="275" t="n"/>
      <c r="D64" s="275" t="n"/>
      <c r="E64" s="275" t="n"/>
      <c r="F64" s="871" t="n"/>
      <c r="G64" s="871" t="n"/>
      <c r="H64" s="871" t="n"/>
      <c r="I64" s="871" t="n"/>
      <c r="J64" s="871" t="n"/>
      <c r="K64" s="871" t="n"/>
      <c r="L64" s="871" t="n"/>
      <c r="M64" s="871" t="n"/>
      <c r="N64" s="871" t="n"/>
      <c r="O64" s="871" t="n"/>
      <c r="P64" s="871" t="n"/>
      <c r="Q64" s="871" t="n"/>
      <c r="R64" s="871" t="n"/>
      <c r="S64" s="871" t="n"/>
      <c r="T64" s="871" t="n"/>
      <c r="U64" s="871" t="n"/>
      <c r="V64" s="871" t="n"/>
      <c r="W64" s="871" t="n"/>
      <c r="X64" s="871" t="n"/>
      <c r="Y64" s="871" t="n"/>
      <c r="Z64" s="871" t="n"/>
      <c r="AA64" s="871" t="n"/>
      <c r="AB64" s="871" t="n"/>
    </row>
    <row r="65">
      <c r="A65" s="871" t="n"/>
      <c r="B65" s="871" t="n"/>
      <c r="C65" s="275" t="n"/>
      <c r="D65" s="275" t="n"/>
      <c r="E65" s="275" t="n"/>
      <c r="F65" s="871" t="n"/>
      <c r="G65" s="871" t="n"/>
      <c r="H65" s="871" t="n"/>
      <c r="I65" s="871" t="n"/>
      <c r="J65" s="871" t="n"/>
      <c r="K65" s="871" t="n"/>
      <c r="L65" s="871" t="n"/>
      <c r="M65" s="871" t="n"/>
      <c r="N65" s="871" t="n"/>
      <c r="O65" s="871" t="n"/>
      <c r="P65" s="871" t="n"/>
      <c r="Q65" s="871" t="n"/>
      <c r="R65" s="871" t="n"/>
      <c r="S65" s="871" t="n"/>
      <c r="T65" s="871" t="n"/>
      <c r="U65" s="871" t="n"/>
      <c r="V65" s="871" t="n"/>
      <c r="W65" s="871" t="n"/>
      <c r="X65" s="871" t="n"/>
      <c r="Y65" s="871" t="n"/>
      <c r="Z65" s="871" t="n"/>
      <c r="AA65" s="871" t="n"/>
      <c r="AB65" s="871" t="n"/>
    </row>
    <row r="66">
      <c r="A66" s="871" t="n"/>
      <c r="B66" s="871" t="n"/>
      <c r="C66" s="275" t="n"/>
      <c r="D66" s="275" t="n"/>
      <c r="E66" s="275" t="n"/>
      <c r="F66" s="871" t="n"/>
      <c r="G66" s="871" t="n"/>
      <c r="H66" s="871" t="n"/>
      <c r="I66" s="871" t="n"/>
      <c r="J66" s="871" t="n"/>
      <c r="K66" s="871" t="n"/>
      <c r="L66" s="871" t="n"/>
      <c r="M66" s="871" t="n"/>
      <c r="N66" s="871" t="n"/>
      <c r="O66" s="871" t="n"/>
      <c r="P66" s="871" t="n"/>
      <c r="Q66" s="871" t="n"/>
      <c r="R66" s="871" t="n"/>
      <c r="S66" s="871" t="n"/>
      <c r="T66" s="871" t="n"/>
      <c r="U66" s="871" t="n"/>
      <c r="V66" s="871" t="n"/>
      <c r="W66" s="871" t="n"/>
      <c r="X66" s="871" t="n"/>
      <c r="Y66" s="871" t="n"/>
      <c r="Z66" s="871" t="n"/>
      <c r="AA66" s="871" t="n"/>
      <c r="AB66" s="871" t="n"/>
    </row>
    <row r="67">
      <c r="A67" s="871" t="n"/>
      <c r="B67" s="871" t="n"/>
      <c r="C67" s="275" t="n"/>
      <c r="D67" s="275" t="n"/>
      <c r="E67" s="275" t="n"/>
      <c r="F67" s="871" t="n"/>
      <c r="G67" s="871" t="n"/>
      <c r="H67" s="871" t="n"/>
      <c r="I67" s="871" t="n"/>
      <c r="J67" s="871" t="n"/>
      <c r="K67" s="871" t="n"/>
      <c r="L67" s="871" t="n"/>
      <c r="M67" s="871" t="n"/>
      <c r="N67" s="871" t="n"/>
      <c r="O67" s="871" t="n"/>
      <c r="P67" s="871" t="n"/>
      <c r="Q67" s="871" t="n"/>
      <c r="R67" s="871" t="n"/>
      <c r="S67" s="871" t="n"/>
      <c r="T67" s="871" t="n"/>
      <c r="U67" s="871" t="n"/>
      <c r="V67" s="871" t="n"/>
      <c r="W67" s="871" t="n"/>
      <c r="X67" s="871" t="n"/>
      <c r="Y67" s="871" t="n"/>
      <c r="Z67" s="871" t="n"/>
      <c r="AA67" s="871" t="n"/>
      <c r="AB67" s="871" t="n"/>
    </row>
    <row r="68">
      <c r="A68" s="871" t="n"/>
      <c r="B68" s="871" t="n"/>
      <c r="C68" s="275" t="n"/>
      <c r="D68" s="275" t="n"/>
      <c r="E68" s="275" t="n"/>
      <c r="F68" s="871" t="n"/>
      <c r="G68" s="871" t="n"/>
      <c r="H68" s="871" t="n"/>
      <c r="I68" s="871" t="n"/>
      <c r="J68" s="871" t="n"/>
      <c r="K68" s="871" t="n"/>
      <c r="L68" s="871" t="n"/>
      <c r="M68" s="871" t="n"/>
      <c r="N68" s="871" t="n"/>
      <c r="O68" s="871" t="n"/>
      <c r="P68" s="871" t="n"/>
      <c r="Q68" s="871" t="n"/>
      <c r="R68" s="871" t="n"/>
      <c r="S68" s="871" t="n"/>
      <c r="T68" s="871" t="n"/>
      <c r="U68" s="871" t="n"/>
      <c r="V68" s="871" t="n"/>
      <c r="W68" s="871" t="n"/>
      <c r="X68" s="871" t="n"/>
      <c r="Y68" s="871" t="n"/>
      <c r="Z68" s="871" t="n"/>
      <c r="AA68" s="871" t="n"/>
      <c r="AB68" s="871" t="n"/>
    </row>
    <row r="69">
      <c r="A69" s="871" t="n"/>
      <c r="B69" s="871" t="n"/>
      <c r="C69" s="275" t="n"/>
      <c r="D69" s="275" t="n"/>
      <c r="E69" s="275" t="n"/>
      <c r="F69" s="871" t="n"/>
      <c r="G69" s="871" t="n"/>
      <c r="H69" s="871" t="n"/>
      <c r="I69" s="871" t="n"/>
      <c r="J69" s="871" t="n"/>
      <c r="K69" s="871" t="n"/>
      <c r="L69" s="871" t="n"/>
      <c r="M69" s="871" t="n"/>
      <c r="N69" s="871" t="n"/>
      <c r="O69" s="871" t="n"/>
      <c r="P69" s="871" t="n"/>
      <c r="Q69" s="871" t="n"/>
      <c r="R69" s="871" t="n"/>
      <c r="S69" s="871" t="n"/>
      <c r="T69" s="871" t="n"/>
      <c r="U69" s="871" t="n"/>
      <c r="V69" s="871" t="n"/>
      <c r="W69" s="871" t="n"/>
      <c r="X69" s="871" t="n"/>
      <c r="Y69" s="871" t="n"/>
      <c r="Z69" s="871" t="n"/>
      <c r="AA69" s="871" t="n"/>
      <c r="AB69" s="871" t="n"/>
    </row>
    <row r="70">
      <c r="A70" s="871" t="n"/>
      <c r="B70" s="871" t="n"/>
      <c r="C70" s="275" t="n"/>
      <c r="D70" s="275" t="n"/>
      <c r="E70" s="275" t="n"/>
      <c r="F70" s="871" t="n"/>
      <c r="G70" s="871" t="n"/>
      <c r="H70" s="871" t="n"/>
      <c r="I70" s="871" t="n"/>
      <c r="J70" s="871" t="n"/>
      <c r="K70" s="871" t="n"/>
      <c r="L70" s="871" t="n"/>
      <c r="M70" s="871" t="n"/>
      <c r="N70" s="871" t="n"/>
      <c r="O70" s="871" t="n"/>
      <c r="P70" s="871" t="n"/>
      <c r="Q70" s="871" t="n"/>
      <c r="R70" s="871" t="n"/>
      <c r="S70" s="871" t="n"/>
      <c r="T70" s="871" t="n"/>
      <c r="U70" s="871" t="n"/>
      <c r="V70" s="871" t="n"/>
      <c r="W70" s="871" t="n"/>
      <c r="X70" s="871" t="n"/>
      <c r="Y70" s="871" t="n"/>
      <c r="Z70" s="871" t="n"/>
      <c r="AA70" s="871" t="n"/>
      <c r="AB70" s="871" t="n"/>
    </row>
    <row r="71">
      <c r="A71" s="871" t="n"/>
      <c r="B71" s="871" t="n"/>
      <c r="C71" s="275" t="n"/>
      <c r="D71" s="275" t="n"/>
      <c r="E71" s="275" t="n"/>
      <c r="F71" s="871" t="n"/>
      <c r="G71" s="871" t="n"/>
      <c r="H71" s="871" t="n"/>
      <c r="I71" s="871" t="n"/>
      <c r="J71" s="871" t="n"/>
      <c r="K71" s="871" t="n"/>
      <c r="L71" s="871" t="n"/>
      <c r="M71" s="871" t="n"/>
      <c r="N71" s="871" t="n"/>
      <c r="O71" s="871" t="n"/>
      <c r="P71" s="871" t="n"/>
      <c r="Q71" s="871" t="n"/>
      <c r="R71" s="871" t="n"/>
      <c r="S71" s="871" t="n"/>
      <c r="T71" s="871" t="n"/>
      <c r="U71" s="871" t="n"/>
      <c r="V71" s="871" t="n"/>
      <c r="W71" s="871" t="n"/>
      <c r="X71" s="871" t="n"/>
      <c r="Y71" s="871" t="n"/>
      <c r="Z71" s="871" t="n"/>
      <c r="AA71" s="871" t="n"/>
      <c r="AB71" s="871" t="n"/>
    </row>
    <row r="72">
      <c r="A72" s="871" t="n"/>
      <c r="B72" s="871" t="n"/>
      <c r="C72" s="275" t="n"/>
      <c r="D72" s="275" t="n"/>
      <c r="E72" s="275" t="n"/>
      <c r="F72" s="871" t="n"/>
      <c r="G72" s="871" t="n"/>
      <c r="H72" s="871" t="n"/>
      <c r="I72" s="871" t="n"/>
      <c r="J72" s="871" t="n"/>
      <c r="K72" s="871" t="n"/>
      <c r="L72" s="871" t="n"/>
      <c r="M72" s="871" t="n"/>
      <c r="N72" s="871" t="n"/>
      <c r="O72" s="871" t="n"/>
      <c r="P72" s="871" t="n"/>
      <c r="Q72" s="871" t="n"/>
      <c r="R72" s="871" t="n"/>
      <c r="S72" s="871" t="n"/>
      <c r="T72" s="871" t="n"/>
      <c r="U72" s="871" t="n"/>
      <c r="V72" s="871" t="n"/>
      <c r="W72" s="871" t="n"/>
      <c r="X72" s="871" t="n"/>
      <c r="Y72" s="871" t="n"/>
      <c r="Z72" s="871" t="n"/>
      <c r="AA72" s="871" t="n"/>
      <c r="AB72" s="871" t="n"/>
    </row>
    <row r="73">
      <c r="A73" s="871" t="n"/>
      <c r="B73" s="871" t="n"/>
      <c r="C73" s="275" t="n"/>
      <c r="D73" s="275" t="n"/>
      <c r="E73" s="275" t="n"/>
      <c r="F73" s="871" t="n"/>
      <c r="G73" s="871" t="n"/>
      <c r="H73" s="871" t="n"/>
      <c r="I73" s="871" t="n"/>
      <c r="J73" s="871" t="n"/>
      <c r="K73" s="871" t="n"/>
      <c r="L73" s="871" t="n"/>
      <c r="M73" s="871" t="n"/>
      <c r="N73" s="871" t="n"/>
      <c r="O73" s="871" t="n"/>
      <c r="P73" s="871" t="n"/>
      <c r="Q73" s="871" t="n"/>
      <c r="R73" s="871" t="n"/>
      <c r="S73" s="871" t="n"/>
      <c r="T73" s="871" t="n"/>
      <c r="U73" s="871" t="n"/>
      <c r="V73" s="871" t="n"/>
      <c r="W73" s="871" t="n"/>
      <c r="X73" s="871" t="n"/>
      <c r="Y73" s="871" t="n"/>
      <c r="Z73" s="871" t="n"/>
      <c r="AA73" s="871" t="n"/>
      <c r="AB73" s="871" t="n"/>
    </row>
    <row r="74">
      <c r="A74" s="871" t="n"/>
      <c r="B74" s="871" t="n"/>
      <c r="C74" s="275" t="n"/>
      <c r="D74" s="275" t="n"/>
      <c r="E74" s="275" t="n"/>
      <c r="F74" s="871" t="n"/>
      <c r="G74" s="871" t="n"/>
      <c r="H74" s="871" t="n"/>
      <c r="I74" s="871" t="n"/>
      <c r="J74" s="871" t="n"/>
      <c r="K74" s="871" t="n"/>
      <c r="L74" s="871" t="n"/>
      <c r="M74" s="871" t="n"/>
      <c r="N74" s="871" t="n"/>
      <c r="O74" s="871" t="n"/>
      <c r="P74" s="871" t="n"/>
      <c r="Q74" s="871" t="n"/>
      <c r="R74" s="871" t="n"/>
      <c r="S74" s="871" t="n"/>
      <c r="T74" s="871" t="n"/>
      <c r="U74" s="871" t="n"/>
      <c r="V74" s="871" t="n"/>
      <c r="W74" s="871" t="n"/>
      <c r="X74" s="871" t="n"/>
      <c r="Y74" s="871" t="n"/>
      <c r="Z74" s="871" t="n"/>
      <c r="AA74" s="871" t="n"/>
      <c r="AB74" s="871" t="n"/>
    </row>
    <row r="75">
      <c r="A75" s="871" t="n"/>
      <c r="B75" s="871" t="n"/>
      <c r="C75" s="275" t="n"/>
      <c r="D75" s="275" t="n"/>
      <c r="E75" s="275" t="n"/>
      <c r="F75" s="871" t="n"/>
      <c r="G75" s="871" t="n"/>
      <c r="H75" s="871" t="n"/>
      <c r="I75" s="871" t="n"/>
      <c r="J75" s="871" t="n"/>
      <c r="K75" s="871" t="n"/>
      <c r="L75" s="871" t="n"/>
      <c r="M75" s="871" t="n"/>
      <c r="N75" s="871" t="n"/>
      <c r="O75" s="871" t="n"/>
      <c r="P75" s="871" t="n"/>
      <c r="Q75" s="871" t="n"/>
      <c r="R75" s="871" t="n"/>
      <c r="S75" s="871" t="n"/>
      <c r="T75" s="871" t="n"/>
      <c r="U75" s="871" t="n"/>
      <c r="V75" s="871" t="n"/>
      <c r="W75" s="871" t="n"/>
      <c r="X75" s="871" t="n"/>
      <c r="Y75" s="871" t="n"/>
      <c r="Z75" s="871" t="n"/>
      <c r="AA75" s="871" t="n"/>
      <c r="AB75" s="871" t="n"/>
    </row>
    <row r="76">
      <c r="A76" s="871" t="n"/>
      <c r="B76" s="871" t="n"/>
      <c r="C76" s="275" t="n"/>
      <c r="D76" s="275" t="n"/>
      <c r="E76" s="275" t="n"/>
      <c r="F76" s="871" t="n"/>
      <c r="G76" s="871" t="n"/>
      <c r="H76" s="871" t="n"/>
      <c r="I76" s="871" t="n"/>
      <c r="J76" s="871" t="n"/>
      <c r="K76" s="871" t="n"/>
      <c r="L76" s="871" t="n"/>
      <c r="M76" s="871" t="n"/>
      <c r="N76" s="871" t="n"/>
      <c r="O76" s="871" t="n"/>
      <c r="P76" s="871" t="n"/>
      <c r="Q76" s="871" t="n"/>
      <c r="R76" s="871" t="n"/>
      <c r="S76" s="871" t="n"/>
      <c r="T76" s="871" t="n"/>
      <c r="U76" s="871" t="n"/>
      <c r="V76" s="871" t="n"/>
      <c r="W76" s="871" t="n"/>
      <c r="X76" s="871" t="n"/>
      <c r="Y76" s="871" t="n"/>
      <c r="Z76" s="871" t="n"/>
      <c r="AA76" s="871" t="n"/>
      <c r="AB76" s="871" t="n"/>
    </row>
    <row r="77">
      <c r="A77" s="871" t="n"/>
      <c r="B77" s="871" t="n"/>
      <c r="C77" s="275" t="n"/>
      <c r="D77" s="275" t="n"/>
      <c r="E77" s="275" t="n"/>
      <c r="F77" s="871" t="n"/>
      <c r="G77" s="871" t="n"/>
      <c r="H77" s="871" t="n"/>
      <c r="I77" s="871" t="n"/>
      <c r="J77" s="871" t="n"/>
      <c r="K77" s="871" t="n"/>
      <c r="L77" s="871" t="n"/>
      <c r="M77" s="871" t="n"/>
      <c r="N77" s="871" t="n"/>
      <c r="O77" s="871" t="n"/>
      <c r="P77" s="871" t="n"/>
      <c r="Q77" s="871" t="n"/>
      <c r="R77" s="871" t="n"/>
      <c r="S77" s="871" t="n"/>
      <c r="T77" s="871" t="n"/>
      <c r="U77" s="871" t="n"/>
      <c r="V77" s="871" t="n"/>
      <c r="W77" s="871" t="n"/>
      <c r="X77" s="871" t="n"/>
      <c r="Y77" s="871" t="n"/>
      <c r="Z77" s="871" t="n"/>
      <c r="AA77" s="871" t="n"/>
      <c r="AB77" s="871" t="n"/>
    </row>
    <row r="78">
      <c r="A78" s="871" t="n"/>
      <c r="B78" s="871" t="n"/>
      <c r="C78" s="275" t="n"/>
      <c r="D78" s="275" t="n"/>
      <c r="E78" s="275" t="n"/>
      <c r="F78" s="871" t="n"/>
      <c r="G78" s="871" t="n"/>
      <c r="H78" s="871" t="n"/>
      <c r="I78" s="871" t="n"/>
      <c r="J78" s="871" t="n"/>
      <c r="K78" s="871" t="n"/>
      <c r="L78" s="871" t="n"/>
      <c r="M78" s="871" t="n"/>
      <c r="N78" s="871" t="n"/>
      <c r="O78" s="871" t="n"/>
      <c r="P78" s="871" t="n"/>
      <c r="Q78" s="871" t="n"/>
      <c r="R78" s="871" t="n"/>
      <c r="S78" s="871" t="n"/>
      <c r="T78" s="871" t="n"/>
      <c r="U78" s="871" t="n"/>
      <c r="V78" s="871" t="n"/>
      <c r="W78" s="871" t="n"/>
      <c r="X78" s="871" t="n"/>
      <c r="Y78" s="871" t="n"/>
      <c r="Z78" s="871" t="n"/>
      <c r="AA78" s="871" t="n"/>
      <c r="AB78" s="871" t="n"/>
    </row>
    <row r="79">
      <c r="A79" s="871" t="n"/>
      <c r="B79" s="871" t="n"/>
      <c r="C79" s="275" t="n"/>
      <c r="D79" s="275" t="n"/>
      <c r="E79" s="275" t="n"/>
      <c r="F79" s="871" t="n"/>
      <c r="G79" s="871" t="n"/>
      <c r="H79" s="871" t="n"/>
      <c r="I79" s="871" t="n"/>
      <c r="J79" s="871" t="n"/>
      <c r="K79" s="871" t="n"/>
      <c r="L79" s="871" t="n"/>
      <c r="M79" s="871" t="n"/>
      <c r="N79" s="871" t="n"/>
      <c r="O79" s="871" t="n"/>
      <c r="P79" s="871" t="n"/>
      <c r="Q79" s="871" t="n"/>
      <c r="R79" s="871" t="n"/>
      <c r="S79" s="871" t="n"/>
      <c r="T79" s="871" t="n"/>
      <c r="U79" s="871" t="n"/>
      <c r="V79" s="871" t="n"/>
      <c r="W79" s="871" t="n"/>
      <c r="X79" s="871" t="n"/>
      <c r="Y79" s="871" t="n"/>
      <c r="Z79" s="871" t="n"/>
      <c r="AA79" s="871" t="n"/>
      <c r="AB79" s="871" t="n"/>
    </row>
    <row r="80">
      <c r="A80" s="871" t="n"/>
      <c r="B80" s="871" t="n"/>
      <c r="C80" s="275" t="n"/>
      <c r="D80" s="275" t="n"/>
      <c r="E80" s="275" t="n"/>
      <c r="F80" s="871" t="n"/>
      <c r="G80" s="871" t="n"/>
      <c r="H80" s="871" t="n"/>
      <c r="I80" s="871" t="n"/>
      <c r="J80" s="871" t="n"/>
      <c r="K80" s="871" t="n"/>
      <c r="L80" s="871" t="n"/>
      <c r="M80" s="871" t="n"/>
      <c r="N80" s="871" t="n"/>
      <c r="O80" s="871" t="n"/>
      <c r="P80" s="871" t="n"/>
      <c r="Q80" s="871" t="n"/>
      <c r="R80" s="871" t="n"/>
      <c r="S80" s="871" t="n"/>
      <c r="T80" s="871" t="n"/>
      <c r="U80" s="871" t="n"/>
      <c r="V80" s="871" t="n"/>
      <c r="W80" s="871" t="n"/>
      <c r="X80" s="871" t="n"/>
      <c r="Y80" s="871" t="n"/>
      <c r="Z80" s="871" t="n"/>
      <c r="AA80" s="871" t="n"/>
      <c r="AB80" s="871" t="n"/>
    </row>
    <row r="81">
      <c r="A81" s="871" t="n"/>
      <c r="B81" s="871" t="n"/>
      <c r="C81" s="275" t="n"/>
      <c r="D81" s="275" t="n"/>
      <c r="E81" s="275" t="n"/>
      <c r="F81" s="871" t="n"/>
      <c r="G81" s="871" t="n"/>
      <c r="H81" s="871" t="n"/>
      <c r="I81" s="871" t="n"/>
      <c r="J81" s="871" t="n"/>
      <c r="K81" s="871" t="n"/>
      <c r="L81" s="871" t="n"/>
      <c r="M81" s="871" t="n"/>
      <c r="N81" s="871" t="n"/>
      <c r="O81" s="871" t="n"/>
      <c r="P81" s="871" t="n"/>
      <c r="Q81" s="871" t="n"/>
      <c r="R81" s="871" t="n"/>
      <c r="S81" s="871" t="n"/>
      <c r="T81" s="871" t="n"/>
      <c r="U81" s="871" t="n"/>
      <c r="V81" s="871" t="n"/>
      <c r="W81" s="871" t="n"/>
      <c r="X81" s="871" t="n"/>
      <c r="Y81" s="871" t="n"/>
      <c r="Z81" s="871" t="n"/>
      <c r="AA81" s="871" t="n"/>
      <c r="AB81" s="871" t="n"/>
    </row>
    <row r="82">
      <c r="A82" s="871" t="n"/>
      <c r="B82" s="871" t="n"/>
      <c r="C82" s="275" t="n"/>
      <c r="D82" s="275" t="n"/>
      <c r="E82" s="275" t="n"/>
      <c r="F82" s="871" t="n"/>
      <c r="G82" s="871" t="n"/>
      <c r="H82" s="871" t="n"/>
      <c r="I82" s="871" t="n"/>
      <c r="J82" s="871" t="n"/>
      <c r="K82" s="871" t="n"/>
      <c r="L82" s="871" t="n"/>
      <c r="M82" s="871" t="n"/>
      <c r="N82" s="871" t="n"/>
      <c r="O82" s="871" t="n"/>
      <c r="P82" s="871" t="n"/>
      <c r="Q82" s="871" t="n"/>
      <c r="R82" s="871" t="n"/>
      <c r="S82" s="871" t="n"/>
      <c r="T82" s="871" t="n"/>
      <c r="U82" s="871" t="n"/>
      <c r="V82" s="871" t="n"/>
      <c r="W82" s="871" t="n"/>
      <c r="X82" s="871" t="n"/>
      <c r="Y82" s="871" t="n"/>
      <c r="Z82" s="871" t="n"/>
      <c r="AA82" s="871" t="n"/>
      <c r="AB82" s="871" t="n"/>
    </row>
    <row r="83">
      <c r="A83" s="871" t="n"/>
      <c r="B83" s="871" t="n"/>
      <c r="C83" s="275" t="n"/>
      <c r="D83" s="275" t="n"/>
      <c r="E83" s="275" t="n"/>
      <c r="F83" s="871" t="n"/>
      <c r="G83" s="871" t="n"/>
      <c r="H83" s="871" t="n"/>
      <c r="I83" s="871" t="n"/>
      <c r="J83" s="871" t="n"/>
      <c r="K83" s="871" t="n"/>
      <c r="L83" s="871" t="n"/>
      <c r="M83" s="871" t="n"/>
      <c r="N83" s="871" t="n"/>
      <c r="O83" s="871" t="n"/>
      <c r="P83" s="871" t="n"/>
      <c r="Q83" s="871" t="n"/>
      <c r="R83" s="871" t="n"/>
      <c r="S83" s="871" t="n"/>
      <c r="T83" s="871" t="n"/>
      <c r="U83" s="871" t="n"/>
      <c r="V83" s="871" t="n"/>
      <c r="W83" s="871" t="n"/>
      <c r="X83" s="871" t="n"/>
      <c r="Y83" s="871" t="n"/>
      <c r="Z83" s="871" t="n"/>
      <c r="AA83" s="871" t="n"/>
      <c r="AB83" s="871" t="n"/>
    </row>
    <row r="84">
      <c r="A84" s="871" t="n"/>
      <c r="B84" s="871" t="n"/>
      <c r="C84" s="275" t="n"/>
      <c r="D84" s="275" t="n"/>
      <c r="E84" s="275" t="n"/>
      <c r="F84" s="871" t="n"/>
      <c r="G84" s="871" t="n"/>
      <c r="H84" s="871" t="n"/>
      <c r="I84" s="871" t="n"/>
      <c r="J84" s="871" t="n"/>
      <c r="K84" s="871" t="n"/>
      <c r="L84" s="871" t="n"/>
      <c r="M84" s="871" t="n"/>
      <c r="N84" s="871" t="n"/>
      <c r="O84" s="871" t="n"/>
      <c r="P84" s="871" t="n"/>
      <c r="Q84" s="871" t="n"/>
      <c r="R84" s="871" t="n"/>
      <c r="S84" s="871" t="n"/>
      <c r="T84" s="871" t="n"/>
      <c r="U84" s="871" t="n"/>
      <c r="V84" s="871" t="n"/>
      <c r="W84" s="871" t="n"/>
      <c r="X84" s="871" t="n"/>
      <c r="Y84" s="871" t="n"/>
      <c r="Z84" s="871" t="n"/>
      <c r="AA84" s="871" t="n"/>
      <c r="AB84" s="871" t="n"/>
    </row>
    <row r="85">
      <c r="A85" s="871" t="n"/>
      <c r="B85" s="871" t="n"/>
      <c r="C85" s="275" t="n"/>
      <c r="D85" s="275" t="n"/>
      <c r="E85" s="275" t="n"/>
      <c r="F85" s="871" t="n"/>
      <c r="G85" s="871" t="n"/>
      <c r="H85" s="871" t="n"/>
      <c r="I85" s="871" t="n"/>
      <c r="J85" s="871" t="n"/>
      <c r="K85" s="871" t="n"/>
      <c r="L85" s="871" t="n"/>
      <c r="M85" s="871" t="n"/>
      <c r="N85" s="871" t="n"/>
      <c r="O85" s="871" t="n"/>
      <c r="P85" s="871" t="n"/>
      <c r="Q85" s="871" t="n"/>
      <c r="R85" s="871" t="n"/>
      <c r="S85" s="871" t="n"/>
      <c r="T85" s="871" t="n"/>
      <c r="U85" s="871" t="n"/>
      <c r="V85" s="871" t="n"/>
      <c r="W85" s="871" t="n"/>
      <c r="X85" s="871" t="n"/>
      <c r="Y85" s="871" t="n"/>
      <c r="Z85" s="871" t="n"/>
      <c r="AA85" s="871" t="n"/>
      <c r="AB85" s="871" t="n"/>
    </row>
    <row r="86">
      <c r="A86" s="871" t="n"/>
      <c r="B86" s="871" t="n"/>
      <c r="C86" s="275" t="n"/>
      <c r="D86" s="275" t="n"/>
      <c r="E86" s="275" t="n"/>
      <c r="F86" s="871" t="n"/>
      <c r="G86" s="871" t="n"/>
      <c r="H86" s="871" t="n"/>
      <c r="I86" s="871" t="n"/>
      <c r="J86" s="871" t="n"/>
      <c r="K86" s="871" t="n"/>
      <c r="L86" s="871" t="n"/>
      <c r="M86" s="871" t="n"/>
      <c r="N86" s="871" t="n"/>
      <c r="O86" s="871" t="n"/>
      <c r="P86" s="871" t="n"/>
      <c r="Q86" s="871" t="n"/>
      <c r="R86" s="871" t="n"/>
      <c r="S86" s="871" t="n"/>
      <c r="T86" s="871" t="n"/>
      <c r="U86" s="871" t="n"/>
      <c r="V86" s="871" t="n"/>
      <c r="W86" s="871" t="n"/>
      <c r="X86" s="871" t="n"/>
      <c r="Y86" s="871" t="n"/>
      <c r="Z86" s="871" t="n"/>
      <c r="AA86" s="871" t="n"/>
      <c r="AB86" s="871" t="n"/>
    </row>
    <row r="87">
      <c r="A87" s="871" t="n"/>
      <c r="B87" s="871" t="n"/>
      <c r="C87" s="275" t="n"/>
      <c r="D87" s="275" t="n"/>
      <c r="E87" s="275" t="n"/>
      <c r="F87" s="871" t="n"/>
      <c r="G87" s="871" t="n"/>
      <c r="H87" s="871" t="n"/>
      <c r="I87" s="871" t="n"/>
      <c r="J87" s="871" t="n"/>
      <c r="K87" s="871" t="n"/>
      <c r="L87" s="871" t="n"/>
      <c r="M87" s="871" t="n"/>
      <c r="N87" s="871" t="n"/>
      <c r="O87" s="871" t="n"/>
      <c r="P87" s="871" t="n"/>
      <c r="Q87" s="871" t="n"/>
      <c r="R87" s="871" t="n"/>
      <c r="S87" s="871" t="n"/>
      <c r="T87" s="871" t="n"/>
      <c r="U87" s="871" t="n"/>
      <c r="V87" s="871" t="n"/>
      <c r="W87" s="871" t="n"/>
      <c r="X87" s="871" t="n"/>
      <c r="Y87" s="871" t="n"/>
      <c r="Z87" s="871" t="n"/>
      <c r="AA87" s="871" t="n"/>
      <c r="AB87" s="871" t="n"/>
    </row>
    <row r="88">
      <c r="A88" s="871" t="n"/>
      <c r="B88" s="871" t="n"/>
      <c r="C88" s="275" t="n"/>
      <c r="D88" s="275" t="n"/>
      <c r="E88" s="275" t="n"/>
      <c r="F88" s="871" t="n"/>
      <c r="G88" s="871" t="n"/>
      <c r="H88" s="871" t="n"/>
      <c r="I88" s="871" t="n"/>
      <c r="J88" s="871" t="n"/>
      <c r="K88" s="871" t="n"/>
      <c r="L88" s="871" t="n"/>
      <c r="M88" s="871" t="n"/>
      <c r="N88" s="871" t="n"/>
      <c r="O88" s="871" t="n"/>
      <c r="P88" s="871" t="n"/>
      <c r="Q88" s="871" t="n"/>
      <c r="R88" s="871" t="n"/>
      <c r="S88" s="871" t="n"/>
      <c r="T88" s="871" t="n"/>
      <c r="U88" s="871" t="n"/>
      <c r="V88" s="871" t="n"/>
      <c r="W88" s="871" t="n"/>
      <c r="X88" s="871" t="n"/>
      <c r="Y88" s="871" t="n"/>
      <c r="Z88" s="871" t="n"/>
      <c r="AA88" s="871" t="n"/>
      <c r="AB88" s="871" t="n"/>
    </row>
    <row r="89">
      <c r="A89" s="871" t="n"/>
      <c r="B89" s="871" t="n"/>
      <c r="C89" s="275" t="n"/>
      <c r="D89" s="275" t="n"/>
      <c r="E89" s="275" t="n"/>
      <c r="F89" s="871" t="n"/>
      <c r="G89" s="871" t="n"/>
      <c r="H89" s="871" t="n"/>
      <c r="I89" s="871" t="n"/>
      <c r="J89" s="871" t="n"/>
      <c r="K89" s="871" t="n"/>
      <c r="L89" s="871" t="n"/>
      <c r="M89" s="871" t="n"/>
      <c r="N89" s="871" t="n"/>
      <c r="O89" s="871" t="n"/>
      <c r="P89" s="871" t="n"/>
      <c r="Q89" s="871" t="n"/>
      <c r="R89" s="871" t="n"/>
      <c r="S89" s="871" t="n"/>
      <c r="T89" s="871" t="n"/>
      <c r="U89" s="871" t="n"/>
      <c r="V89" s="871" t="n"/>
      <c r="W89" s="871" t="n"/>
      <c r="X89" s="871" t="n"/>
      <c r="Y89" s="871" t="n"/>
      <c r="Z89" s="871" t="n"/>
      <c r="AA89" s="871" t="n"/>
      <c r="AB89" s="871" t="n"/>
    </row>
    <row r="90">
      <c r="A90" s="871" t="n"/>
      <c r="B90" s="871" t="n"/>
      <c r="C90" s="275" t="n"/>
      <c r="D90" s="275" t="n"/>
      <c r="E90" s="275" t="n"/>
      <c r="F90" s="871" t="n"/>
      <c r="G90" s="871" t="n"/>
      <c r="H90" s="871" t="n"/>
      <c r="I90" s="871" t="n"/>
      <c r="J90" s="871" t="n"/>
      <c r="K90" s="871" t="n"/>
      <c r="L90" s="871" t="n"/>
      <c r="M90" s="871" t="n"/>
      <c r="N90" s="871" t="n"/>
      <c r="O90" s="871" t="n"/>
      <c r="P90" s="871" t="n"/>
      <c r="Q90" s="871" t="n"/>
      <c r="R90" s="871" t="n"/>
      <c r="S90" s="871" t="n"/>
      <c r="T90" s="871" t="n"/>
      <c r="U90" s="871" t="n"/>
      <c r="V90" s="871" t="n"/>
      <c r="W90" s="871" t="n"/>
      <c r="X90" s="871" t="n"/>
      <c r="Y90" s="871" t="n"/>
      <c r="Z90" s="871" t="n"/>
      <c r="AA90" s="871" t="n"/>
      <c r="AB90" s="871" t="n"/>
    </row>
    <row r="91">
      <c r="A91" s="871" t="n"/>
      <c r="B91" s="871" t="n"/>
      <c r="C91" s="275" t="n"/>
      <c r="D91" s="275" t="n"/>
      <c r="E91" s="275" t="n"/>
      <c r="F91" s="871" t="n"/>
      <c r="G91" s="871" t="n"/>
      <c r="H91" s="871" t="n"/>
      <c r="I91" s="871" t="n"/>
      <c r="J91" s="871" t="n"/>
      <c r="K91" s="871" t="n"/>
      <c r="L91" s="871" t="n"/>
      <c r="M91" s="871" t="n"/>
      <c r="N91" s="871" t="n"/>
      <c r="O91" s="871" t="n"/>
      <c r="P91" s="871" t="n"/>
      <c r="Q91" s="871" t="n"/>
      <c r="R91" s="871" t="n"/>
      <c r="S91" s="871" t="n"/>
      <c r="T91" s="871" t="n"/>
      <c r="U91" s="871" t="n"/>
      <c r="V91" s="871" t="n"/>
      <c r="W91" s="871" t="n"/>
      <c r="X91" s="871" t="n"/>
      <c r="Y91" s="871" t="n"/>
      <c r="Z91" s="871" t="n"/>
      <c r="AA91" s="871" t="n"/>
      <c r="AB91" s="871" t="n"/>
    </row>
    <row r="92">
      <c r="A92" s="871" t="n"/>
      <c r="B92" s="871" t="n"/>
      <c r="C92" s="275" t="n"/>
      <c r="D92" s="275" t="n"/>
      <c r="E92" s="275" t="n"/>
      <c r="F92" s="871" t="n"/>
      <c r="G92" s="871" t="n"/>
      <c r="H92" s="871" t="n"/>
      <c r="I92" s="871" t="n"/>
      <c r="J92" s="871" t="n"/>
      <c r="K92" s="871" t="n"/>
      <c r="L92" s="871" t="n"/>
      <c r="M92" s="871" t="n"/>
      <c r="N92" s="871" t="n"/>
      <c r="O92" s="871" t="n"/>
      <c r="P92" s="871" t="n"/>
      <c r="Q92" s="871" t="n"/>
      <c r="R92" s="871" t="n"/>
      <c r="S92" s="871" t="n"/>
      <c r="T92" s="871" t="n"/>
      <c r="U92" s="871" t="n"/>
      <c r="V92" s="871" t="n"/>
      <c r="W92" s="871" t="n"/>
      <c r="X92" s="871" t="n"/>
      <c r="Y92" s="871" t="n"/>
      <c r="Z92" s="871" t="n"/>
      <c r="AA92" s="871" t="n"/>
      <c r="AB92" s="871" t="n"/>
    </row>
    <row r="93">
      <c r="A93" s="871" t="n"/>
      <c r="B93" s="871" t="n"/>
      <c r="C93" s="275" t="n"/>
      <c r="D93" s="275" t="n"/>
      <c r="E93" s="275" t="n"/>
      <c r="F93" s="871" t="n"/>
      <c r="G93" s="871" t="n"/>
      <c r="H93" s="871" t="n"/>
      <c r="I93" s="871" t="n"/>
      <c r="J93" s="871" t="n"/>
      <c r="K93" s="871" t="n"/>
      <c r="L93" s="871" t="n"/>
      <c r="M93" s="871" t="n"/>
      <c r="N93" s="871" t="n"/>
      <c r="O93" s="871" t="n"/>
      <c r="P93" s="871" t="n"/>
      <c r="Q93" s="871" t="n"/>
      <c r="R93" s="871" t="n"/>
      <c r="S93" s="871" t="n"/>
      <c r="T93" s="871" t="n"/>
      <c r="U93" s="871" t="n"/>
      <c r="V93" s="871" t="n"/>
      <c r="W93" s="871" t="n"/>
      <c r="X93" s="871" t="n"/>
      <c r="Y93" s="871" t="n"/>
      <c r="Z93" s="871" t="n"/>
      <c r="AA93" s="871" t="n"/>
      <c r="AB93" s="871" t="n"/>
    </row>
    <row r="94">
      <c r="A94" s="871" t="n"/>
      <c r="B94" s="871" t="n"/>
      <c r="C94" s="275" t="n"/>
      <c r="D94" s="275" t="n"/>
      <c r="E94" s="275" t="n"/>
      <c r="F94" s="871" t="n"/>
      <c r="G94" s="871" t="n"/>
      <c r="H94" s="871" t="n"/>
      <c r="I94" s="871" t="n"/>
      <c r="J94" s="871" t="n"/>
      <c r="K94" s="871" t="n"/>
      <c r="L94" s="871" t="n"/>
      <c r="M94" s="871" t="n"/>
      <c r="N94" s="871" t="n"/>
      <c r="O94" s="871" t="n"/>
      <c r="P94" s="871" t="n"/>
      <c r="Q94" s="871" t="n"/>
      <c r="R94" s="871" t="n"/>
      <c r="S94" s="871" t="n"/>
      <c r="T94" s="871" t="n"/>
      <c r="U94" s="871" t="n"/>
      <c r="V94" s="871" t="n"/>
      <c r="W94" s="871" t="n"/>
      <c r="X94" s="871" t="n"/>
      <c r="Y94" s="871" t="n"/>
      <c r="Z94" s="871" t="n"/>
      <c r="AA94" s="871" t="n"/>
      <c r="AB94" s="871" t="n"/>
    </row>
    <row r="95">
      <c r="A95" s="871" t="n"/>
      <c r="B95" s="871" t="n"/>
      <c r="C95" s="275" t="n"/>
      <c r="D95" s="275" t="n"/>
      <c r="E95" s="275" t="n"/>
      <c r="F95" s="871" t="n"/>
      <c r="G95" s="871" t="n"/>
      <c r="H95" s="871" t="n"/>
      <c r="I95" s="871" t="n"/>
      <c r="J95" s="871" t="n"/>
      <c r="K95" s="871" t="n"/>
      <c r="L95" s="871" t="n"/>
      <c r="M95" s="871" t="n"/>
      <c r="N95" s="871" t="n"/>
      <c r="O95" s="871" t="n"/>
      <c r="P95" s="871" t="n"/>
      <c r="Q95" s="871" t="n"/>
      <c r="R95" s="871" t="n"/>
      <c r="S95" s="871" t="n"/>
      <c r="T95" s="871" t="n"/>
      <c r="U95" s="871" t="n"/>
      <c r="V95" s="871" t="n"/>
      <c r="W95" s="871" t="n"/>
      <c r="X95" s="871" t="n"/>
      <c r="Y95" s="871" t="n"/>
      <c r="Z95" s="871" t="n"/>
      <c r="AA95" s="871" t="n"/>
      <c r="AB95" s="871" t="n"/>
    </row>
    <row r="96">
      <c r="A96" s="871" t="n"/>
      <c r="B96" s="871" t="n"/>
      <c r="C96" s="275" t="n"/>
      <c r="D96" s="275" t="n"/>
      <c r="E96" s="275" t="n"/>
      <c r="F96" s="871" t="n"/>
      <c r="G96" s="871" t="n"/>
      <c r="H96" s="871" t="n"/>
      <c r="I96" s="871" t="n"/>
      <c r="J96" s="871" t="n"/>
      <c r="K96" s="871" t="n"/>
      <c r="L96" s="871" t="n"/>
      <c r="M96" s="871" t="n"/>
      <c r="N96" s="871" t="n"/>
      <c r="O96" s="871" t="n"/>
      <c r="P96" s="871" t="n"/>
      <c r="Q96" s="871" t="n"/>
      <c r="R96" s="871" t="n"/>
      <c r="S96" s="871" t="n"/>
      <c r="T96" s="871" t="n"/>
      <c r="U96" s="871" t="n"/>
      <c r="V96" s="871" t="n"/>
      <c r="W96" s="871" t="n"/>
      <c r="X96" s="871" t="n"/>
      <c r="Y96" s="871" t="n"/>
      <c r="Z96" s="871" t="n"/>
      <c r="AA96" s="871" t="n"/>
      <c r="AB96" s="871" t="n"/>
    </row>
    <row r="97">
      <c r="A97" s="871" t="n"/>
      <c r="B97" s="871" t="n"/>
      <c r="C97" s="275" t="n"/>
      <c r="D97" s="275" t="n"/>
      <c r="E97" s="275" t="n"/>
      <c r="F97" s="871" t="n"/>
      <c r="G97" s="871" t="n"/>
      <c r="H97" s="871" t="n"/>
      <c r="I97" s="871" t="n"/>
      <c r="J97" s="871" t="n"/>
      <c r="K97" s="871" t="n"/>
      <c r="L97" s="871" t="n"/>
      <c r="M97" s="871" t="n"/>
      <c r="N97" s="871" t="n"/>
      <c r="O97" s="871" t="n"/>
      <c r="P97" s="871" t="n"/>
      <c r="Q97" s="871" t="n"/>
      <c r="R97" s="871" t="n"/>
      <c r="S97" s="871" t="n"/>
      <c r="T97" s="871" t="n"/>
      <c r="U97" s="871" t="n"/>
      <c r="V97" s="871" t="n"/>
      <c r="W97" s="871" t="n"/>
      <c r="X97" s="871" t="n"/>
      <c r="Y97" s="871" t="n"/>
      <c r="Z97" s="871" t="n"/>
      <c r="AA97" s="871" t="n"/>
      <c r="AB97" s="871" t="n"/>
    </row>
    <row r="98">
      <c r="A98" s="871" t="n"/>
      <c r="B98" s="871" t="n"/>
      <c r="C98" s="275" t="n"/>
      <c r="D98" s="275" t="n"/>
      <c r="E98" s="275" t="n"/>
      <c r="F98" s="871" t="n"/>
      <c r="G98" s="871" t="n"/>
      <c r="H98" s="871" t="n"/>
      <c r="I98" s="871" t="n"/>
      <c r="J98" s="871" t="n"/>
      <c r="K98" s="871" t="n"/>
      <c r="L98" s="871" t="n"/>
      <c r="M98" s="871" t="n"/>
      <c r="N98" s="871" t="n"/>
      <c r="O98" s="871" t="n"/>
      <c r="P98" s="871" t="n"/>
      <c r="Q98" s="871" t="n"/>
      <c r="R98" s="871" t="n"/>
      <c r="S98" s="871" t="n"/>
      <c r="T98" s="871" t="n"/>
      <c r="U98" s="871" t="n"/>
      <c r="V98" s="871" t="n"/>
      <c r="W98" s="871" t="n"/>
      <c r="X98" s="871" t="n"/>
      <c r="Y98" s="871" t="n"/>
      <c r="Z98" s="871" t="n"/>
      <c r="AA98" s="871" t="n"/>
      <c r="AB98" s="871" t="n"/>
    </row>
    <row r="99">
      <c r="A99" s="871" t="n"/>
      <c r="B99" s="871" t="n"/>
      <c r="C99" s="275" t="n"/>
      <c r="D99" s="275" t="n"/>
      <c r="E99" s="275" t="n"/>
      <c r="F99" s="871" t="n"/>
      <c r="G99" s="871" t="n"/>
      <c r="H99" s="871" t="n"/>
      <c r="I99" s="871" t="n"/>
      <c r="J99" s="871" t="n"/>
      <c r="K99" s="871" t="n"/>
      <c r="L99" s="871" t="n"/>
      <c r="M99" s="871" t="n"/>
      <c r="N99" s="871" t="n"/>
      <c r="O99" s="871" t="n"/>
      <c r="P99" s="871" t="n"/>
      <c r="Q99" s="871" t="n"/>
      <c r="R99" s="871" t="n"/>
      <c r="S99" s="871" t="n"/>
      <c r="T99" s="871" t="n"/>
      <c r="U99" s="871" t="n"/>
      <c r="V99" s="871" t="n"/>
      <c r="W99" s="871" t="n"/>
      <c r="X99" s="871" t="n"/>
      <c r="Y99" s="871" t="n"/>
      <c r="Z99" s="871" t="n"/>
      <c r="AA99" s="871" t="n"/>
      <c r="AB99" s="871" t="n"/>
    </row>
    <row r="100">
      <c r="A100" s="871" t="n"/>
      <c r="B100" s="871" t="n"/>
      <c r="C100" s="275" t="n"/>
      <c r="D100" s="275" t="n"/>
      <c r="E100" s="275" t="n"/>
      <c r="F100" s="871" t="n"/>
      <c r="G100" s="871" t="n"/>
      <c r="H100" s="871" t="n"/>
      <c r="I100" s="871" t="n"/>
      <c r="J100" s="871" t="n"/>
      <c r="K100" s="871" t="n"/>
      <c r="L100" s="871" t="n"/>
      <c r="M100" s="871" t="n"/>
      <c r="N100" s="871" t="n"/>
      <c r="O100" s="871" t="n"/>
      <c r="P100" s="871" t="n"/>
      <c r="Q100" s="871" t="n"/>
      <c r="R100" s="871" t="n"/>
      <c r="S100" s="871" t="n"/>
      <c r="T100" s="871" t="n"/>
      <c r="U100" s="871" t="n"/>
      <c r="V100" s="871" t="n"/>
      <c r="W100" s="871" t="n"/>
      <c r="X100" s="871" t="n"/>
      <c r="Y100" s="871" t="n"/>
      <c r="Z100" s="871" t="n"/>
      <c r="AA100" s="871" t="n"/>
      <c r="AB100" s="871" t="n"/>
    </row>
    <row r="101">
      <c r="A101" s="871" t="n"/>
      <c r="B101" s="871" t="n"/>
      <c r="C101" s="275" t="n"/>
      <c r="D101" s="275" t="n"/>
      <c r="E101" s="275" t="n"/>
      <c r="F101" s="871" t="n"/>
      <c r="G101" s="871" t="n"/>
      <c r="H101" s="871" t="n"/>
      <c r="I101" s="871" t="n"/>
      <c r="J101" s="871" t="n"/>
      <c r="K101" s="871" t="n"/>
      <c r="L101" s="871" t="n"/>
      <c r="M101" s="871" t="n"/>
      <c r="N101" s="871" t="n"/>
      <c r="O101" s="871" t="n"/>
      <c r="P101" s="871" t="n"/>
      <c r="Q101" s="871" t="n"/>
      <c r="R101" s="871" t="n"/>
      <c r="S101" s="871" t="n"/>
      <c r="T101" s="871" t="n"/>
      <c r="U101" s="871" t="n"/>
      <c r="V101" s="871" t="n"/>
      <c r="W101" s="871" t="n"/>
      <c r="X101" s="871" t="n"/>
      <c r="Y101" s="871" t="n"/>
      <c r="Z101" s="871" t="n"/>
      <c r="AA101" s="871" t="n"/>
      <c r="AB101" s="871" t="n"/>
    </row>
    <row r="102">
      <c r="A102" s="871" t="n"/>
      <c r="B102" s="871" t="n"/>
      <c r="C102" s="275" t="n"/>
      <c r="D102" s="275" t="n"/>
      <c r="E102" s="275" t="n"/>
      <c r="F102" s="871" t="n"/>
      <c r="G102" s="871" t="n"/>
      <c r="H102" s="871" t="n"/>
      <c r="I102" s="871" t="n"/>
      <c r="J102" s="871" t="n"/>
      <c r="K102" s="871" t="n"/>
      <c r="L102" s="871" t="n"/>
      <c r="M102" s="871" t="n"/>
      <c r="N102" s="871" t="n"/>
      <c r="O102" s="871" t="n"/>
      <c r="P102" s="871" t="n"/>
      <c r="Q102" s="871" t="n"/>
      <c r="R102" s="871" t="n"/>
      <c r="S102" s="871" t="n"/>
      <c r="T102" s="871" t="n"/>
      <c r="U102" s="871" t="n"/>
      <c r="V102" s="871" t="n"/>
      <c r="W102" s="871" t="n"/>
      <c r="X102" s="871" t="n"/>
      <c r="Y102" s="871" t="n"/>
      <c r="Z102" s="871" t="n"/>
      <c r="AA102" s="871" t="n"/>
      <c r="AB102" s="871" t="n"/>
    </row>
    <row r="103">
      <c r="A103" s="871" t="n"/>
      <c r="B103" s="871" t="n"/>
      <c r="C103" s="275" t="n"/>
      <c r="D103" s="275" t="n"/>
      <c r="E103" s="275" t="n"/>
      <c r="F103" s="871" t="n"/>
      <c r="G103" s="871" t="n"/>
      <c r="H103" s="871" t="n"/>
      <c r="I103" s="871" t="n"/>
      <c r="J103" s="871" t="n"/>
      <c r="K103" s="871" t="n"/>
      <c r="L103" s="871" t="n"/>
      <c r="M103" s="871" t="n"/>
      <c r="N103" s="871" t="n"/>
      <c r="O103" s="871" t="n"/>
      <c r="P103" s="871" t="n"/>
      <c r="Q103" s="871" t="n"/>
      <c r="R103" s="871" t="n"/>
      <c r="S103" s="871" t="n"/>
      <c r="T103" s="871" t="n"/>
      <c r="U103" s="871" t="n"/>
      <c r="V103" s="871" t="n"/>
      <c r="W103" s="871" t="n"/>
      <c r="X103" s="871" t="n"/>
      <c r="Y103" s="871" t="n"/>
      <c r="Z103" s="871" t="n"/>
      <c r="AA103" s="871" t="n"/>
      <c r="AB103" s="871" t="n"/>
    </row>
    <row r="104">
      <c r="A104" s="871" t="n"/>
      <c r="B104" s="871" t="n"/>
      <c r="C104" s="275" t="n"/>
      <c r="D104" s="275" t="n"/>
      <c r="E104" s="275" t="n"/>
      <c r="F104" s="871" t="n"/>
      <c r="G104" s="871" t="n"/>
      <c r="H104" s="871" t="n"/>
      <c r="I104" s="871" t="n"/>
      <c r="J104" s="871" t="n"/>
      <c r="K104" s="871" t="n"/>
      <c r="L104" s="871" t="n"/>
      <c r="M104" s="871" t="n"/>
      <c r="N104" s="871" t="n"/>
      <c r="O104" s="871" t="n"/>
      <c r="P104" s="871" t="n"/>
      <c r="Q104" s="871" t="n"/>
      <c r="R104" s="871" t="n"/>
      <c r="S104" s="871" t="n"/>
      <c r="T104" s="871" t="n"/>
      <c r="U104" s="871" t="n"/>
      <c r="V104" s="871" t="n"/>
      <c r="W104" s="871" t="n"/>
      <c r="X104" s="871" t="n"/>
      <c r="Y104" s="871" t="n"/>
      <c r="Z104" s="871" t="n"/>
      <c r="AA104" s="871" t="n"/>
      <c r="AB104" s="871" t="n"/>
    </row>
    <row r="105">
      <c r="A105" s="871" t="n"/>
      <c r="B105" s="871" t="n"/>
      <c r="C105" s="275" t="n"/>
      <c r="D105" s="275" t="n"/>
      <c r="E105" s="275" t="n"/>
      <c r="F105" s="871" t="n"/>
      <c r="G105" s="871" t="n"/>
      <c r="H105" s="871" t="n"/>
      <c r="I105" s="871" t="n"/>
      <c r="J105" s="871" t="n"/>
      <c r="K105" s="871" t="n"/>
      <c r="L105" s="871" t="n"/>
      <c r="M105" s="871" t="n"/>
      <c r="N105" s="871" t="n"/>
      <c r="O105" s="871" t="n"/>
      <c r="P105" s="871" t="n"/>
      <c r="Q105" s="871" t="n"/>
      <c r="R105" s="871" t="n"/>
      <c r="S105" s="871" t="n"/>
      <c r="T105" s="871" t="n"/>
      <c r="U105" s="871" t="n"/>
      <c r="V105" s="871" t="n"/>
      <c r="W105" s="871" t="n"/>
      <c r="X105" s="871" t="n"/>
      <c r="Y105" s="871" t="n"/>
      <c r="Z105" s="871" t="n"/>
      <c r="AA105" s="871" t="n"/>
      <c r="AB105" s="871" t="n"/>
    </row>
    <row r="106">
      <c r="A106" s="871" t="n"/>
      <c r="B106" s="871" t="n"/>
      <c r="C106" s="275" t="n"/>
      <c r="D106" s="275" t="n"/>
      <c r="E106" s="275" t="n"/>
      <c r="F106" s="871" t="n"/>
      <c r="G106" s="871" t="n"/>
      <c r="H106" s="871" t="n"/>
      <c r="I106" s="871" t="n"/>
      <c r="J106" s="871" t="n"/>
      <c r="K106" s="871" t="n"/>
      <c r="L106" s="871" t="n"/>
      <c r="M106" s="871" t="n"/>
      <c r="N106" s="871" t="n"/>
      <c r="O106" s="871" t="n"/>
      <c r="P106" s="871" t="n"/>
      <c r="Q106" s="871" t="n"/>
      <c r="R106" s="871" t="n"/>
      <c r="S106" s="871" t="n"/>
      <c r="T106" s="871" t="n"/>
      <c r="U106" s="871" t="n"/>
      <c r="V106" s="871" t="n"/>
      <c r="W106" s="871" t="n"/>
      <c r="X106" s="871" t="n"/>
      <c r="Y106" s="871" t="n"/>
      <c r="Z106" s="871" t="n"/>
      <c r="AA106" s="871" t="n"/>
      <c r="AB106" s="871" t="n"/>
    </row>
    <row r="107">
      <c r="A107" s="871" t="n"/>
      <c r="B107" s="871" t="n"/>
      <c r="C107" s="275" t="n"/>
      <c r="D107" s="275" t="n"/>
      <c r="E107" s="275" t="n"/>
      <c r="F107" s="871" t="n"/>
      <c r="G107" s="871" t="n"/>
      <c r="H107" s="871" t="n"/>
      <c r="I107" s="871" t="n"/>
      <c r="J107" s="871" t="n"/>
      <c r="K107" s="871" t="n"/>
      <c r="L107" s="871" t="n"/>
      <c r="M107" s="871" t="n"/>
      <c r="N107" s="871" t="n"/>
      <c r="O107" s="871" t="n"/>
      <c r="P107" s="871" t="n"/>
      <c r="Q107" s="871" t="n"/>
      <c r="R107" s="871" t="n"/>
      <c r="S107" s="871" t="n"/>
      <c r="T107" s="871" t="n"/>
      <c r="U107" s="871" t="n"/>
      <c r="V107" s="871" t="n"/>
      <c r="W107" s="871" t="n"/>
      <c r="X107" s="871" t="n"/>
      <c r="Y107" s="871" t="n"/>
      <c r="Z107" s="871" t="n"/>
      <c r="AA107" s="871" t="n"/>
      <c r="AB107" s="871" t="n"/>
    </row>
    <row r="108">
      <c r="A108" s="871" t="n"/>
      <c r="B108" s="871" t="n"/>
      <c r="C108" s="275" t="n"/>
      <c r="D108" s="275" t="n"/>
      <c r="E108" s="275" t="n"/>
      <c r="F108" s="871" t="n"/>
      <c r="G108" s="871" t="n"/>
      <c r="H108" s="871" t="n"/>
      <c r="I108" s="871" t="n"/>
      <c r="J108" s="871" t="n"/>
      <c r="K108" s="871" t="n"/>
      <c r="L108" s="871" t="n"/>
      <c r="M108" s="871" t="n"/>
      <c r="N108" s="871" t="n"/>
      <c r="O108" s="871" t="n"/>
      <c r="P108" s="871" t="n"/>
      <c r="Q108" s="871" t="n"/>
      <c r="R108" s="871" t="n"/>
      <c r="S108" s="871" t="n"/>
      <c r="T108" s="871" t="n"/>
      <c r="U108" s="871" t="n"/>
      <c r="V108" s="871" t="n"/>
      <c r="W108" s="871" t="n"/>
      <c r="X108" s="871" t="n"/>
      <c r="Y108" s="871" t="n"/>
      <c r="Z108" s="871" t="n"/>
      <c r="AA108" s="871" t="n"/>
      <c r="AB108" s="871" t="n"/>
    </row>
    <row r="109">
      <c r="A109" s="871" t="n"/>
      <c r="B109" s="871" t="n"/>
      <c r="C109" s="275" t="n"/>
      <c r="D109" s="275" t="n"/>
      <c r="E109" s="275" t="n"/>
      <c r="F109" s="871" t="n"/>
      <c r="G109" s="871" t="n"/>
      <c r="H109" s="871" t="n"/>
      <c r="I109" s="871" t="n"/>
      <c r="J109" s="871" t="n"/>
      <c r="K109" s="871" t="n"/>
      <c r="L109" s="871" t="n"/>
      <c r="M109" s="871" t="n"/>
      <c r="N109" s="871" t="n"/>
      <c r="O109" s="871" t="n"/>
      <c r="P109" s="871" t="n"/>
      <c r="Q109" s="871" t="n"/>
      <c r="R109" s="871" t="n"/>
      <c r="S109" s="871" t="n"/>
      <c r="T109" s="871" t="n"/>
      <c r="U109" s="871" t="n"/>
      <c r="V109" s="871" t="n"/>
      <c r="W109" s="871" t="n"/>
      <c r="X109" s="871" t="n"/>
      <c r="Y109" s="871" t="n"/>
      <c r="Z109" s="871" t="n"/>
      <c r="AA109" s="871" t="n"/>
      <c r="AB109" s="871" t="n"/>
    </row>
    <row r="110">
      <c r="A110" s="871" t="n"/>
      <c r="B110" s="871" t="n"/>
      <c r="C110" s="275" t="n"/>
      <c r="D110" s="275" t="n"/>
      <c r="E110" s="275" t="n"/>
      <c r="F110" s="871" t="n"/>
      <c r="G110" s="871" t="n"/>
      <c r="H110" s="871" t="n"/>
      <c r="I110" s="871" t="n"/>
      <c r="J110" s="871" t="n"/>
      <c r="K110" s="871" t="n"/>
      <c r="L110" s="871" t="n"/>
      <c r="M110" s="871" t="n"/>
      <c r="N110" s="871" t="n"/>
      <c r="O110" s="871" t="n"/>
      <c r="P110" s="871" t="n"/>
      <c r="Q110" s="871" t="n"/>
      <c r="R110" s="871" t="n"/>
      <c r="S110" s="871" t="n"/>
      <c r="T110" s="871" t="n"/>
      <c r="U110" s="871" t="n"/>
      <c r="V110" s="871" t="n"/>
      <c r="W110" s="871" t="n"/>
      <c r="X110" s="871" t="n"/>
      <c r="Y110" s="871" t="n"/>
      <c r="Z110" s="871" t="n"/>
      <c r="AA110" s="871" t="n"/>
      <c r="AB110" s="871" t="n"/>
    </row>
    <row r="111">
      <c r="A111" s="871" t="n"/>
      <c r="B111" s="871" t="n"/>
      <c r="C111" s="275" t="n"/>
      <c r="D111" s="275" t="n"/>
      <c r="E111" s="275" t="n"/>
      <c r="F111" s="871" t="n"/>
      <c r="G111" s="871" t="n"/>
      <c r="H111" s="871" t="n"/>
      <c r="I111" s="871" t="n"/>
      <c r="J111" s="871" t="n"/>
      <c r="K111" s="871" t="n"/>
      <c r="L111" s="871" t="n"/>
      <c r="M111" s="871" t="n"/>
      <c r="N111" s="871" t="n"/>
      <c r="O111" s="871" t="n"/>
      <c r="P111" s="871" t="n"/>
      <c r="Q111" s="871" t="n"/>
      <c r="R111" s="871" t="n"/>
      <c r="S111" s="871" t="n"/>
      <c r="T111" s="871" t="n"/>
      <c r="U111" s="871" t="n"/>
      <c r="V111" s="871" t="n"/>
      <c r="W111" s="871" t="n"/>
      <c r="X111" s="871" t="n"/>
      <c r="Y111" s="871" t="n"/>
      <c r="Z111" s="871" t="n"/>
      <c r="AA111" s="871" t="n"/>
      <c r="AB111" s="871" t="n"/>
    </row>
    <row r="112">
      <c r="A112" s="871" t="n"/>
      <c r="B112" s="871" t="n"/>
      <c r="C112" s="275" t="n"/>
      <c r="D112" s="275" t="n"/>
      <c r="E112" s="275" t="n"/>
      <c r="F112" s="871" t="n"/>
      <c r="G112" s="871" t="n"/>
      <c r="H112" s="871" t="n"/>
      <c r="I112" s="871" t="n"/>
      <c r="J112" s="871" t="n"/>
      <c r="K112" s="871" t="n"/>
      <c r="L112" s="871" t="n"/>
      <c r="M112" s="871" t="n"/>
      <c r="N112" s="871" t="n"/>
      <c r="O112" s="871" t="n"/>
      <c r="P112" s="871" t="n"/>
      <c r="Q112" s="871" t="n"/>
      <c r="R112" s="871" t="n"/>
      <c r="S112" s="871" t="n"/>
      <c r="T112" s="871" t="n"/>
      <c r="U112" s="871" t="n"/>
      <c r="V112" s="871" t="n"/>
      <c r="W112" s="871" t="n"/>
      <c r="X112" s="871" t="n"/>
      <c r="Y112" s="871" t="n"/>
      <c r="Z112" s="871" t="n"/>
      <c r="AA112" s="871" t="n"/>
      <c r="AB112" s="871" t="n"/>
    </row>
    <row r="113">
      <c r="A113" s="871" t="n"/>
      <c r="B113" s="871" t="n"/>
      <c r="C113" s="275" t="n"/>
      <c r="D113" s="275" t="n"/>
      <c r="E113" s="275" t="n"/>
      <c r="F113" s="871" t="n"/>
      <c r="G113" s="871" t="n"/>
      <c r="H113" s="871" t="n"/>
      <c r="I113" s="871" t="n"/>
      <c r="J113" s="871" t="n"/>
      <c r="K113" s="871" t="n"/>
      <c r="L113" s="871" t="n"/>
      <c r="M113" s="871" t="n"/>
      <c r="N113" s="871" t="n"/>
      <c r="O113" s="871" t="n"/>
      <c r="P113" s="871" t="n"/>
      <c r="Q113" s="871" t="n"/>
      <c r="R113" s="871" t="n"/>
      <c r="S113" s="871" t="n"/>
      <c r="T113" s="871" t="n"/>
      <c r="U113" s="871" t="n"/>
      <c r="V113" s="871" t="n"/>
      <c r="W113" s="871" t="n"/>
      <c r="X113" s="871" t="n"/>
      <c r="Y113" s="871" t="n"/>
      <c r="Z113" s="871" t="n"/>
      <c r="AA113" s="871" t="n"/>
      <c r="AB113" s="871" t="n"/>
    </row>
    <row r="114">
      <c r="A114" s="871" t="n"/>
      <c r="B114" s="871" t="n"/>
      <c r="C114" s="275" t="n"/>
      <c r="D114" s="275" t="n"/>
      <c r="E114" s="275" t="n"/>
      <c r="F114" s="871" t="n"/>
      <c r="G114" s="871" t="n"/>
      <c r="H114" s="871" t="n"/>
      <c r="I114" s="871" t="n"/>
      <c r="J114" s="871" t="n"/>
      <c r="K114" s="871" t="n"/>
      <c r="L114" s="871" t="n"/>
      <c r="M114" s="871" t="n"/>
      <c r="N114" s="871" t="n"/>
      <c r="O114" s="871" t="n"/>
      <c r="P114" s="871" t="n"/>
      <c r="Q114" s="871" t="n"/>
      <c r="R114" s="871" t="n"/>
      <c r="S114" s="871" t="n"/>
      <c r="T114" s="871" t="n"/>
      <c r="U114" s="871" t="n"/>
      <c r="V114" s="871" t="n"/>
      <c r="W114" s="871" t="n"/>
      <c r="X114" s="871" t="n"/>
      <c r="Y114" s="871" t="n"/>
      <c r="Z114" s="871" t="n"/>
      <c r="AA114" s="871" t="n"/>
      <c r="AB114" s="871" t="n"/>
    </row>
    <row r="115">
      <c r="A115" s="871" t="n"/>
      <c r="B115" s="871" t="n"/>
      <c r="C115" s="275" t="n"/>
      <c r="D115" s="275" t="n"/>
      <c r="E115" s="275" t="n"/>
      <c r="F115" s="871" t="n"/>
      <c r="G115" s="871" t="n"/>
      <c r="H115" s="871" t="n"/>
      <c r="I115" s="871" t="n"/>
      <c r="J115" s="871" t="n"/>
      <c r="K115" s="871" t="n"/>
      <c r="L115" s="871" t="n"/>
      <c r="M115" s="871" t="n"/>
      <c r="N115" s="871" t="n"/>
      <c r="O115" s="871" t="n"/>
      <c r="P115" s="871" t="n"/>
      <c r="Q115" s="871" t="n"/>
      <c r="R115" s="871" t="n"/>
      <c r="S115" s="871" t="n"/>
      <c r="T115" s="871" t="n"/>
      <c r="U115" s="871" t="n"/>
      <c r="V115" s="871" t="n"/>
      <c r="W115" s="871" t="n"/>
      <c r="X115" s="871" t="n"/>
      <c r="Y115" s="871" t="n"/>
      <c r="Z115" s="871" t="n"/>
      <c r="AA115" s="871" t="n"/>
      <c r="AB115" s="871" t="n"/>
    </row>
    <row r="116">
      <c r="A116" s="871" t="n"/>
      <c r="B116" s="871" t="n"/>
      <c r="C116" s="275" t="n"/>
      <c r="D116" s="275" t="n"/>
      <c r="E116" s="275" t="n"/>
      <c r="F116" s="871" t="n"/>
      <c r="G116" s="871" t="n"/>
      <c r="H116" s="871" t="n"/>
      <c r="I116" s="871" t="n"/>
      <c r="J116" s="871" t="n"/>
      <c r="K116" s="871" t="n"/>
      <c r="L116" s="871" t="n"/>
      <c r="M116" s="871" t="n"/>
      <c r="N116" s="871" t="n"/>
      <c r="O116" s="871" t="n"/>
      <c r="P116" s="871" t="n"/>
      <c r="Q116" s="871" t="n"/>
      <c r="R116" s="871" t="n"/>
      <c r="S116" s="871" t="n"/>
      <c r="T116" s="871" t="n"/>
      <c r="U116" s="871" t="n"/>
      <c r="V116" s="871" t="n"/>
      <c r="W116" s="871" t="n"/>
      <c r="X116" s="871" t="n"/>
      <c r="Y116" s="871" t="n"/>
      <c r="Z116" s="871" t="n"/>
      <c r="AA116" s="871" t="n"/>
      <c r="AB116" s="871" t="n"/>
    </row>
    <row r="117">
      <c r="A117" s="871" t="n"/>
      <c r="B117" s="871" t="n"/>
      <c r="C117" s="275" t="n"/>
      <c r="D117" s="275" t="n"/>
      <c r="E117" s="275" t="n"/>
      <c r="F117" s="871" t="n"/>
      <c r="G117" s="871" t="n"/>
      <c r="H117" s="871" t="n"/>
      <c r="I117" s="871" t="n"/>
      <c r="J117" s="871" t="n"/>
      <c r="K117" s="871" t="n"/>
      <c r="L117" s="871" t="n"/>
      <c r="M117" s="871" t="n"/>
      <c r="N117" s="871" t="n"/>
      <c r="O117" s="871" t="n"/>
      <c r="P117" s="871" t="n"/>
      <c r="Q117" s="871" t="n"/>
      <c r="R117" s="871" t="n"/>
      <c r="S117" s="871" t="n"/>
      <c r="T117" s="871" t="n"/>
      <c r="U117" s="871" t="n"/>
      <c r="V117" s="871" t="n"/>
      <c r="W117" s="871" t="n"/>
      <c r="X117" s="871" t="n"/>
      <c r="Y117" s="871" t="n"/>
      <c r="Z117" s="871" t="n"/>
      <c r="AA117" s="871" t="n"/>
      <c r="AB117" s="871" t="n"/>
    </row>
    <row r="118">
      <c r="A118" s="871" t="n"/>
      <c r="B118" s="871" t="n"/>
      <c r="C118" s="275" t="n"/>
      <c r="D118" s="275" t="n"/>
      <c r="E118" s="275" t="n"/>
      <c r="F118" s="871" t="n"/>
      <c r="G118" s="871" t="n"/>
      <c r="H118" s="871" t="n"/>
      <c r="I118" s="871" t="n"/>
      <c r="J118" s="871" t="n"/>
      <c r="K118" s="871" t="n"/>
      <c r="L118" s="871" t="n"/>
      <c r="M118" s="871" t="n"/>
      <c r="N118" s="871" t="n"/>
      <c r="O118" s="871" t="n"/>
      <c r="P118" s="871" t="n"/>
      <c r="Q118" s="871" t="n"/>
      <c r="R118" s="871" t="n"/>
      <c r="S118" s="871" t="n"/>
      <c r="T118" s="871" t="n"/>
      <c r="U118" s="871" t="n"/>
      <c r="V118" s="871" t="n"/>
      <c r="W118" s="871" t="n"/>
      <c r="X118" s="871" t="n"/>
      <c r="Y118" s="871" t="n"/>
      <c r="Z118" s="871" t="n"/>
      <c r="AA118" s="871" t="n"/>
      <c r="AB118" s="871" t="n"/>
    </row>
    <row r="119">
      <c r="A119" s="871" t="n"/>
      <c r="B119" s="871" t="n"/>
      <c r="C119" s="275" t="n"/>
      <c r="D119" s="275" t="n"/>
      <c r="E119" s="275" t="n"/>
      <c r="F119" s="871" t="n"/>
      <c r="G119" s="871" t="n"/>
      <c r="H119" s="871" t="n"/>
      <c r="I119" s="871" t="n"/>
      <c r="J119" s="871" t="n"/>
      <c r="K119" s="871" t="n"/>
      <c r="L119" s="871" t="n"/>
      <c r="M119" s="871" t="n"/>
      <c r="N119" s="871" t="n"/>
      <c r="O119" s="871" t="n"/>
      <c r="P119" s="871" t="n"/>
      <c r="Q119" s="871" t="n"/>
      <c r="R119" s="871" t="n"/>
      <c r="S119" s="871" t="n"/>
      <c r="T119" s="871" t="n"/>
      <c r="U119" s="871" t="n"/>
      <c r="V119" s="871" t="n"/>
      <c r="W119" s="871" t="n"/>
      <c r="X119" s="871" t="n"/>
      <c r="Y119" s="871" t="n"/>
      <c r="Z119" s="871" t="n"/>
      <c r="AA119" s="871" t="n"/>
      <c r="AB119" s="871" t="n"/>
    </row>
    <row r="120">
      <c r="A120" s="871" t="n"/>
      <c r="B120" s="871" t="n"/>
      <c r="C120" s="275" t="n"/>
      <c r="D120" s="275" t="n"/>
      <c r="E120" s="275" t="n"/>
      <c r="F120" s="871" t="n"/>
      <c r="G120" s="871" t="n"/>
      <c r="H120" s="871" t="n"/>
      <c r="I120" s="871" t="n"/>
      <c r="J120" s="871" t="n"/>
      <c r="K120" s="871" t="n"/>
      <c r="L120" s="871" t="n"/>
      <c r="M120" s="871" t="n"/>
      <c r="N120" s="871" t="n"/>
      <c r="O120" s="871" t="n"/>
      <c r="P120" s="871" t="n"/>
      <c r="Q120" s="871" t="n"/>
      <c r="R120" s="871" t="n"/>
      <c r="S120" s="871" t="n"/>
      <c r="T120" s="871" t="n"/>
      <c r="U120" s="871" t="n"/>
      <c r="V120" s="871" t="n"/>
      <c r="W120" s="871" t="n"/>
      <c r="X120" s="871" t="n"/>
      <c r="Y120" s="871" t="n"/>
      <c r="Z120" s="871" t="n"/>
      <c r="AA120" s="871" t="n"/>
      <c r="AB120" s="871" t="n"/>
    </row>
    <row r="121">
      <c r="A121" s="871" t="n"/>
      <c r="B121" s="871" t="n"/>
      <c r="C121" s="275" t="n"/>
      <c r="D121" s="275" t="n"/>
      <c r="E121" s="275" t="n"/>
      <c r="F121" s="871" t="n"/>
      <c r="G121" s="871" t="n"/>
      <c r="H121" s="871" t="n"/>
      <c r="I121" s="871" t="n"/>
      <c r="J121" s="871" t="n"/>
      <c r="K121" s="871" t="n"/>
      <c r="L121" s="871" t="n"/>
      <c r="M121" s="871" t="n"/>
      <c r="N121" s="871" t="n"/>
      <c r="O121" s="871" t="n"/>
      <c r="P121" s="871" t="n"/>
      <c r="Q121" s="871" t="n"/>
      <c r="R121" s="871" t="n"/>
      <c r="S121" s="871" t="n"/>
      <c r="T121" s="871" t="n"/>
      <c r="U121" s="871" t="n"/>
      <c r="V121" s="871" t="n"/>
      <c r="W121" s="871" t="n"/>
      <c r="X121" s="871" t="n"/>
      <c r="Y121" s="871" t="n"/>
      <c r="Z121" s="871" t="n"/>
      <c r="AA121" s="871" t="n"/>
      <c r="AB121" s="871" t="n"/>
    </row>
    <row r="122">
      <c r="A122" s="871" t="n"/>
      <c r="B122" s="871" t="n"/>
      <c r="C122" s="275" t="n"/>
      <c r="D122" s="275" t="n"/>
      <c r="E122" s="275" t="n"/>
      <c r="F122" s="871" t="n"/>
      <c r="G122" s="871" t="n"/>
      <c r="H122" s="871" t="n"/>
      <c r="I122" s="871" t="n"/>
      <c r="J122" s="871" t="n"/>
      <c r="K122" s="871" t="n"/>
      <c r="L122" s="871" t="n"/>
      <c r="M122" s="871" t="n"/>
      <c r="N122" s="871" t="n"/>
      <c r="O122" s="871" t="n"/>
      <c r="P122" s="871" t="n"/>
      <c r="Q122" s="871" t="n"/>
      <c r="R122" s="871" t="n"/>
      <c r="S122" s="871" t="n"/>
      <c r="T122" s="871" t="n"/>
      <c r="U122" s="871" t="n"/>
      <c r="V122" s="871" t="n"/>
      <c r="W122" s="871" t="n"/>
      <c r="X122" s="871" t="n"/>
      <c r="Y122" s="871" t="n"/>
      <c r="Z122" s="871" t="n"/>
      <c r="AA122" s="871" t="n"/>
      <c r="AB122" s="871" t="n"/>
    </row>
    <row r="123">
      <c r="A123" s="871" t="n"/>
      <c r="B123" s="871" t="n"/>
      <c r="C123" s="275" t="n"/>
      <c r="D123" s="275" t="n"/>
      <c r="E123" s="275" t="n"/>
      <c r="F123" s="871" t="n"/>
      <c r="G123" s="871" t="n"/>
      <c r="H123" s="871" t="n"/>
      <c r="I123" s="871" t="n"/>
      <c r="J123" s="871" t="n"/>
      <c r="K123" s="871" t="n"/>
      <c r="L123" s="871" t="n"/>
      <c r="M123" s="871" t="n"/>
      <c r="N123" s="871" t="n"/>
      <c r="O123" s="871" t="n"/>
      <c r="P123" s="871" t="n"/>
      <c r="Q123" s="871" t="n"/>
      <c r="R123" s="871" t="n"/>
      <c r="S123" s="871" t="n"/>
      <c r="T123" s="871" t="n"/>
      <c r="U123" s="871" t="n"/>
      <c r="V123" s="871" t="n"/>
      <c r="W123" s="871" t="n"/>
      <c r="X123" s="871" t="n"/>
      <c r="Y123" s="871" t="n"/>
      <c r="Z123" s="871" t="n"/>
      <c r="AA123" s="871" t="n"/>
      <c r="AB123" s="871" t="n"/>
    </row>
    <row r="124">
      <c r="A124" s="871" t="n"/>
      <c r="B124" s="871" t="n"/>
      <c r="C124" s="275" t="n"/>
      <c r="D124" s="275" t="n"/>
      <c r="E124" s="275" t="n"/>
      <c r="F124" s="871" t="n"/>
      <c r="G124" s="871" t="n"/>
      <c r="H124" s="871" t="n"/>
      <c r="I124" s="871" t="n"/>
      <c r="J124" s="871" t="n"/>
      <c r="K124" s="871" t="n"/>
      <c r="L124" s="871" t="n"/>
      <c r="M124" s="871" t="n"/>
      <c r="N124" s="871" t="n"/>
      <c r="O124" s="871" t="n"/>
      <c r="P124" s="871" t="n"/>
      <c r="Q124" s="871" t="n"/>
      <c r="R124" s="871" t="n"/>
      <c r="S124" s="871" t="n"/>
      <c r="T124" s="871" t="n"/>
      <c r="U124" s="871" t="n"/>
      <c r="V124" s="871" t="n"/>
      <c r="W124" s="871" t="n"/>
      <c r="X124" s="871" t="n"/>
      <c r="Y124" s="871" t="n"/>
      <c r="Z124" s="871" t="n"/>
      <c r="AA124" s="871" t="n"/>
      <c r="AB124" s="871" t="n"/>
    </row>
    <row r="125">
      <c r="A125" s="871" t="n"/>
      <c r="B125" s="871" t="n"/>
      <c r="C125" s="275" t="n"/>
      <c r="D125" s="275" t="n"/>
      <c r="E125" s="275" t="n"/>
      <c r="F125" s="871" t="n"/>
      <c r="G125" s="871" t="n"/>
      <c r="H125" s="871" t="n"/>
      <c r="I125" s="871" t="n"/>
      <c r="J125" s="871" t="n"/>
      <c r="K125" s="871" t="n"/>
      <c r="L125" s="871" t="n"/>
      <c r="M125" s="871" t="n"/>
      <c r="N125" s="871" t="n"/>
      <c r="O125" s="871" t="n"/>
      <c r="P125" s="871" t="n"/>
      <c r="Q125" s="871" t="n"/>
      <c r="R125" s="871" t="n"/>
      <c r="S125" s="871" t="n"/>
      <c r="T125" s="871" t="n"/>
      <c r="U125" s="871" t="n"/>
      <c r="V125" s="871" t="n"/>
      <c r="W125" s="871" t="n"/>
      <c r="X125" s="871" t="n"/>
      <c r="Y125" s="871" t="n"/>
      <c r="Z125" s="871" t="n"/>
      <c r="AA125" s="871" t="n"/>
      <c r="AB125" s="871" t="n"/>
    </row>
    <row r="126">
      <c r="A126" s="871" t="n"/>
      <c r="B126" s="871" t="n"/>
      <c r="C126" s="275" t="n"/>
      <c r="D126" s="275" t="n"/>
      <c r="E126" s="275" t="n"/>
      <c r="F126" s="871" t="n"/>
      <c r="G126" s="871" t="n"/>
      <c r="H126" s="871" t="n"/>
      <c r="I126" s="871" t="n"/>
      <c r="J126" s="871" t="n"/>
      <c r="K126" s="871" t="n"/>
      <c r="L126" s="871" t="n"/>
      <c r="M126" s="871" t="n"/>
      <c r="N126" s="871" t="n"/>
      <c r="O126" s="871" t="n"/>
      <c r="P126" s="871" t="n"/>
      <c r="Q126" s="871" t="n"/>
      <c r="R126" s="871" t="n"/>
      <c r="S126" s="871" t="n"/>
      <c r="T126" s="871" t="n"/>
      <c r="U126" s="871" t="n"/>
      <c r="V126" s="871" t="n"/>
      <c r="W126" s="871" t="n"/>
      <c r="X126" s="871" t="n"/>
      <c r="Y126" s="871" t="n"/>
      <c r="Z126" s="871" t="n"/>
      <c r="AA126" s="871" t="n"/>
      <c r="AB126" s="871" t="n"/>
    </row>
    <row r="127">
      <c r="A127" s="871" t="n"/>
      <c r="B127" s="871" t="n"/>
      <c r="C127" s="275" t="n"/>
      <c r="D127" s="275" t="n"/>
      <c r="E127" s="275" t="n"/>
      <c r="F127" s="871" t="n"/>
      <c r="G127" s="871" t="n"/>
      <c r="H127" s="871" t="n"/>
      <c r="I127" s="871" t="n"/>
      <c r="J127" s="871" t="n"/>
      <c r="K127" s="871" t="n"/>
      <c r="L127" s="871" t="n"/>
      <c r="M127" s="871" t="n"/>
      <c r="N127" s="871" t="n"/>
      <c r="O127" s="871" t="n"/>
      <c r="P127" s="871" t="n"/>
      <c r="Q127" s="871" t="n"/>
      <c r="R127" s="871" t="n"/>
      <c r="S127" s="871" t="n"/>
      <c r="T127" s="871" t="n"/>
      <c r="U127" s="871" t="n"/>
      <c r="V127" s="871" t="n"/>
      <c r="W127" s="871" t="n"/>
      <c r="X127" s="871" t="n"/>
      <c r="Y127" s="871" t="n"/>
      <c r="Z127" s="871" t="n"/>
      <c r="AA127" s="871" t="n"/>
      <c r="AB127" s="871" t="n"/>
    </row>
    <row r="128">
      <c r="A128" s="871" t="n"/>
      <c r="B128" s="871" t="n"/>
      <c r="C128" s="275" t="n"/>
      <c r="D128" s="275" t="n"/>
      <c r="E128" s="275" t="n"/>
      <c r="F128" s="871" t="n"/>
      <c r="G128" s="871" t="n"/>
      <c r="H128" s="871" t="n"/>
      <c r="I128" s="871" t="n"/>
      <c r="J128" s="871" t="n"/>
      <c r="K128" s="871" t="n"/>
      <c r="L128" s="871" t="n"/>
      <c r="M128" s="871" t="n"/>
      <c r="N128" s="871" t="n"/>
      <c r="O128" s="871" t="n"/>
      <c r="P128" s="871" t="n"/>
      <c r="Q128" s="871" t="n"/>
      <c r="R128" s="871" t="n"/>
      <c r="S128" s="871" t="n"/>
      <c r="T128" s="871" t="n"/>
      <c r="U128" s="871" t="n"/>
      <c r="V128" s="871" t="n"/>
      <c r="W128" s="871" t="n"/>
      <c r="X128" s="871" t="n"/>
      <c r="Y128" s="871" t="n"/>
      <c r="Z128" s="871" t="n"/>
      <c r="AA128" s="871" t="n"/>
      <c r="AB128" s="871" t="n"/>
    </row>
    <row r="129">
      <c r="A129" s="871" t="n"/>
      <c r="B129" s="871" t="n"/>
      <c r="C129" s="275" t="n"/>
      <c r="D129" s="275" t="n"/>
      <c r="E129" s="275" t="n"/>
      <c r="F129" s="871" t="n"/>
      <c r="G129" s="871" t="n"/>
      <c r="H129" s="871" t="n"/>
      <c r="I129" s="871" t="n"/>
      <c r="J129" s="871" t="n"/>
      <c r="K129" s="871" t="n"/>
      <c r="L129" s="871" t="n"/>
      <c r="M129" s="871" t="n"/>
      <c r="N129" s="871" t="n"/>
      <c r="O129" s="871" t="n"/>
      <c r="P129" s="871" t="n"/>
      <c r="Q129" s="871" t="n"/>
      <c r="R129" s="871" t="n"/>
      <c r="S129" s="871" t="n"/>
      <c r="T129" s="871" t="n"/>
      <c r="U129" s="871" t="n"/>
      <c r="V129" s="871" t="n"/>
      <c r="W129" s="871" t="n"/>
      <c r="X129" s="871" t="n"/>
      <c r="Y129" s="871" t="n"/>
      <c r="Z129" s="871" t="n"/>
      <c r="AA129" s="871" t="n"/>
      <c r="AB129" s="871" t="n"/>
    </row>
    <row r="130">
      <c r="A130" s="871" t="n"/>
      <c r="B130" s="871" t="n"/>
      <c r="C130" s="275" t="n"/>
      <c r="D130" s="275" t="n"/>
      <c r="E130" s="275" t="n"/>
      <c r="F130" s="871" t="n"/>
      <c r="G130" s="871" t="n"/>
      <c r="H130" s="871" t="n"/>
      <c r="I130" s="871" t="n"/>
      <c r="J130" s="871" t="n"/>
      <c r="K130" s="871" t="n"/>
      <c r="L130" s="871" t="n"/>
      <c r="M130" s="871" t="n"/>
      <c r="N130" s="871" t="n"/>
      <c r="O130" s="871" t="n"/>
      <c r="P130" s="871" t="n"/>
      <c r="Q130" s="871" t="n"/>
      <c r="R130" s="871" t="n"/>
      <c r="S130" s="871" t="n"/>
      <c r="T130" s="871" t="n"/>
      <c r="U130" s="871" t="n"/>
      <c r="V130" s="871" t="n"/>
      <c r="W130" s="871" t="n"/>
      <c r="X130" s="871" t="n"/>
      <c r="Y130" s="871" t="n"/>
      <c r="Z130" s="871" t="n"/>
      <c r="AA130" s="871" t="n"/>
      <c r="AB130" s="871" t="n"/>
    </row>
    <row r="131">
      <c r="A131" s="871" t="n"/>
      <c r="B131" s="871" t="n"/>
      <c r="C131" s="275" t="n"/>
      <c r="D131" s="275" t="n"/>
      <c r="E131" s="275" t="n"/>
      <c r="F131" s="871" t="n"/>
      <c r="G131" s="871" t="n"/>
      <c r="H131" s="871" t="n"/>
      <c r="I131" s="871" t="n"/>
      <c r="J131" s="871" t="n"/>
      <c r="K131" s="871" t="n"/>
      <c r="L131" s="871" t="n"/>
      <c r="M131" s="871" t="n"/>
      <c r="N131" s="871" t="n"/>
      <c r="O131" s="871" t="n"/>
      <c r="P131" s="871" t="n"/>
      <c r="Q131" s="871" t="n"/>
      <c r="R131" s="871" t="n"/>
      <c r="S131" s="871" t="n"/>
      <c r="T131" s="871" t="n"/>
      <c r="U131" s="871" t="n"/>
      <c r="V131" s="871" t="n"/>
      <c r="W131" s="871" t="n"/>
      <c r="X131" s="871" t="n"/>
      <c r="Y131" s="871" t="n"/>
      <c r="Z131" s="871" t="n"/>
      <c r="AA131" s="871" t="n"/>
      <c r="AB131" s="871" t="n"/>
    </row>
    <row r="132">
      <c r="A132" s="871" t="n"/>
      <c r="B132" s="871" t="n"/>
      <c r="C132" s="275" t="n"/>
      <c r="D132" s="275" t="n"/>
      <c r="E132" s="275" t="n"/>
      <c r="F132" s="871" t="n"/>
      <c r="G132" s="871" t="n"/>
      <c r="H132" s="871" t="n"/>
      <c r="I132" s="871" t="n"/>
      <c r="J132" s="871" t="n"/>
      <c r="K132" s="871" t="n"/>
      <c r="L132" s="871" t="n"/>
      <c r="M132" s="871" t="n"/>
      <c r="N132" s="871" t="n"/>
      <c r="O132" s="871" t="n"/>
      <c r="P132" s="871" t="n"/>
      <c r="Q132" s="871" t="n"/>
      <c r="R132" s="871" t="n"/>
      <c r="S132" s="871" t="n"/>
      <c r="T132" s="871" t="n"/>
      <c r="U132" s="871" t="n"/>
      <c r="V132" s="871" t="n"/>
      <c r="W132" s="871" t="n"/>
      <c r="X132" s="871" t="n"/>
      <c r="Y132" s="871" t="n"/>
      <c r="Z132" s="871" t="n"/>
      <c r="AA132" s="871" t="n"/>
      <c r="AB132" s="871" t="n"/>
    </row>
    <row r="133">
      <c r="A133" s="871" t="n"/>
      <c r="B133" s="871" t="n"/>
      <c r="C133" s="275" t="n"/>
      <c r="D133" s="275" t="n"/>
      <c r="E133" s="275" t="n"/>
      <c r="F133" s="871" t="n"/>
      <c r="G133" s="871" t="n"/>
      <c r="H133" s="871" t="n"/>
      <c r="I133" s="871" t="n"/>
      <c r="J133" s="871" t="n"/>
      <c r="K133" s="871" t="n"/>
      <c r="L133" s="871" t="n"/>
      <c r="M133" s="871" t="n"/>
      <c r="N133" s="871" t="n"/>
      <c r="O133" s="871" t="n"/>
      <c r="P133" s="871" t="n"/>
      <c r="Q133" s="871" t="n"/>
      <c r="R133" s="871" t="n"/>
      <c r="S133" s="871" t="n"/>
      <c r="T133" s="871" t="n"/>
      <c r="U133" s="871" t="n"/>
      <c r="V133" s="871" t="n"/>
      <c r="W133" s="871" t="n"/>
      <c r="X133" s="871" t="n"/>
      <c r="Y133" s="871" t="n"/>
      <c r="Z133" s="871" t="n"/>
      <c r="AA133" s="871" t="n"/>
      <c r="AB133" s="871" t="n"/>
    </row>
    <row r="134">
      <c r="A134" s="871" t="n"/>
      <c r="B134" s="871" t="n"/>
      <c r="C134" s="275" t="n"/>
      <c r="D134" s="275" t="n"/>
      <c r="E134" s="275" t="n"/>
      <c r="F134" s="871" t="n"/>
      <c r="G134" s="871" t="n"/>
      <c r="H134" s="871" t="n"/>
      <c r="I134" s="871" t="n"/>
      <c r="J134" s="871" t="n"/>
      <c r="K134" s="871" t="n"/>
      <c r="L134" s="871" t="n"/>
      <c r="M134" s="871" t="n"/>
      <c r="N134" s="871" t="n"/>
      <c r="O134" s="871" t="n"/>
      <c r="P134" s="871" t="n"/>
      <c r="Q134" s="871" t="n"/>
      <c r="R134" s="871" t="n"/>
      <c r="S134" s="871" t="n"/>
      <c r="T134" s="871" t="n"/>
      <c r="U134" s="871" t="n"/>
      <c r="V134" s="871" t="n"/>
      <c r="W134" s="871" t="n"/>
      <c r="X134" s="871" t="n"/>
      <c r="Y134" s="871" t="n"/>
      <c r="Z134" s="871" t="n"/>
      <c r="AA134" s="871" t="n"/>
      <c r="AB134" s="871" t="n"/>
    </row>
    <row r="135">
      <c r="A135" s="871" t="n"/>
      <c r="B135" s="871" t="n"/>
      <c r="C135" s="275" t="n"/>
      <c r="D135" s="275" t="n"/>
      <c r="E135" s="275" t="n"/>
      <c r="F135" s="871" t="n"/>
      <c r="G135" s="871" t="n"/>
      <c r="H135" s="871" t="n"/>
      <c r="I135" s="871" t="n"/>
      <c r="J135" s="871" t="n"/>
      <c r="K135" s="871" t="n"/>
      <c r="L135" s="871" t="n"/>
      <c r="M135" s="871" t="n"/>
      <c r="N135" s="871" t="n"/>
      <c r="O135" s="871" t="n"/>
      <c r="P135" s="871" t="n"/>
      <c r="Q135" s="871" t="n"/>
      <c r="R135" s="871" t="n"/>
      <c r="S135" s="871" t="n"/>
      <c r="T135" s="871" t="n"/>
      <c r="U135" s="871" t="n"/>
      <c r="V135" s="871" t="n"/>
      <c r="W135" s="871" t="n"/>
      <c r="X135" s="871" t="n"/>
      <c r="Y135" s="871" t="n"/>
      <c r="Z135" s="871" t="n"/>
      <c r="AA135" s="871" t="n"/>
      <c r="AB135" s="871" t="n"/>
    </row>
    <row r="136">
      <c r="A136" s="871" t="n"/>
      <c r="B136" s="871" t="n"/>
      <c r="C136" s="275" t="n"/>
      <c r="D136" s="275" t="n"/>
      <c r="E136" s="275" t="n"/>
      <c r="F136" s="871" t="n"/>
      <c r="G136" s="871" t="n"/>
      <c r="H136" s="871" t="n"/>
      <c r="I136" s="871" t="n"/>
      <c r="J136" s="871" t="n"/>
      <c r="K136" s="871" t="n"/>
      <c r="L136" s="871" t="n"/>
      <c r="M136" s="871" t="n"/>
      <c r="N136" s="871" t="n"/>
      <c r="O136" s="871" t="n"/>
      <c r="P136" s="871" t="n"/>
      <c r="Q136" s="871" t="n"/>
      <c r="R136" s="871" t="n"/>
      <c r="S136" s="871" t="n"/>
      <c r="T136" s="871" t="n"/>
      <c r="U136" s="871" t="n"/>
      <c r="V136" s="871" t="n"/>
      <c r="W136" s="871" t="n"/>
      <c r="X136" s="871" t="n"/>
      <c r="Y136" s="871" t="n"/>
      <c r="Z136" s="871" t="n"/>
      <c r="AA136" s="871" t="n"/>
      <c r="AB136" s="871" t="n"/>
    </row>
    <row r="137">
      <c r="A137" s="871" t="n"/>
      <c r="B137" s="871" t="n"/>
      <c r="C137" s="275" t="n"/>
      <c r="D137" s="275" t="n"/>
      <c r="E137" s="275" t="n"/>
      <c r="F137" s="871" t="n"/>
      <c r="G137" s="871" t="n"/>
      <c r="H137" s="871" t="n"/>
      <c r="I137" s="871" t="n"/>
      <c r="J137" s="871" t="n"/>
      <c r="K137" s="871" t="n"/>
      <c r="L137" s="871" t="n"/>
      <c r="M137" s="871" t="n"/>
      <c r="N137" s="871" t="n"/>
      <c r="O137" s="871" t="n"/>
      <c r="P137" s="871" t="n"/>
      <c r="Q137" s="871" t="n"/>
      <c r="R137" s="871" t="n"/>
      <c r="S137" s="871" t="n"/>
      <c r="T137" s="871" t="n"/>
      <c r="U137" s="871" t="n"/>
      <c r="V137" s="871" t="n"/>
      <c r="W137" s="871" t="n"/>
      <c r="X137" s="871" t="n"/>
      <c r="Y137" s="871" t="n"/>
      <c r="Z137" s="871" t="n"/>
      <c r="AA137" s="871" t="n"/>
      <c r="AB137" s="871" t="n"/>
    </row>
    <row r="138">
      <c r="A138" s="871" t="n"/>
      <c r="B138" s="871" t="n"/>
      <c r="C138" s="275" t="n"/>
      <c r="D138" s="275" t="n"/>
      <c r="E138" s="275" t="n"/>
      <c r="F138" s="871" t="n"/>
      <c r="G138" s="871" t="n"/>
      <c r="H138" s="871" t="n"/>
      <c r="I138" s="871" t="n"/>
      <c r="J138" s="871" t="n"/>
      <c r="K138" s="871" t="n"/>
      <c r="L138" s="871" t="n"/>
      <c r="M138" s="871" t="n"/>
      <c r="N138" s="871" t="n"/>
      <c r="O138" s="871" t="n"/>
      <c r="P138" s="871" t="n"/>
      <c r="Q138" s="871" t="n"/>
      <c r="R138" s="871" t="n"/>
      <c r="S138" s="871" t="n"/>
      <c r="T138" s="871" t="n"/>
      <c r="U138" s="871" t="n"/>
      <c r="V138" s="871" t="n"/>
      <c r="W138" s="871" t="n"/>
      <c r="X138" s="871" t="n"/>
      <c r="Y138" s="871" t="n"/>
      <c r="Z138" s="871" t="n"/>
      <c r="AA138" s="871" t="n"/>
      <c r="AB138" s="871" t="n"/>
    </row>
    <row r="139">
      <c r="A139" s="871" t="n"/>
      <c r="B139" s="871" t="n"/>
      <c r="C139" s="275" t="n"/>
      <c r="D139" s="275" t="n"/>
      <c r="E139" s="275" t="n"/>
      <c r="F139" s="871" t="n"/>
      <c r="G139" s="871" t="n"/>
      <c r="H139" s="871" t="n"/>
      <c r="I139" s="871" t="n"/>
      <c r="J139" s="871" t="n"/>
      <c r="K139" s="871" t="n"/>
      <c r="L139" s="871" t="n"/>
      <c r="M139" s="871" t="n"/>
      <c r="N139" s="871" t="n"/>
      <c r="O139" s="871" t="n"/>
      <c r="P139" s="871" t="n"/>
      <c r="Q139" s="871" t="n"/>
      <c r="R139" s="871" t="n"/>
      <c r="S139" s="871" t="n"/>
      <c r="T139" s="871" t="n"/>
      <c r="U139" s="871" t="n"/>
      <c r="V139" s="871" t="n"/>
      <c r="W139" s="871" t="n"/>
      <c r="X139" s="871" t="n"/>
      <c r="Y139" s="871" t="n"/>
      <c r="Z139" s="871" t="n"/>
      <c r="AA139" s="871" t="n"/>
      <c r="AB139" s="871" t="n"/>
    </row>
    <row r="140">
      <c r="A140" s="871" t="n"/>
      <c r="B140" s="871" t="n"/>
      <c r="C140" s="275" t="n"/>
      <c r="D140" s="275" t="n"/>
      <c r="E140" s="275" t="n"/>
      <c r="F140" s="871" t="n"/>
      <c r="G140" s="871" t="n"/>
      <c r="H140" s="871" t="n"/>
      <c r="I140" s="871" t="n"/>
      <c r="J140" s="871" t="n"/>
      <c r="K140" s="871" t="n"/>
      <c r="L140" s="871" t="n"/>
      <c r="M140" s="871" t="n"/>
      <c r="N140" s="871" t="n"/>
      <c r="O140" s="871" t="n"/>
      <c r="P140" s="871" t="n"/>
      <c r="Q140" s="871" t="n"/>
      <c r="R140" s="871" t="n"/>
      <c r="S140" s="871" t="n"/>
      <c r="T140" s="871" t="n"/>
      <c r="U140" s="871" t="n"/>
      <c r="V140" s="871" t="n"/>
      <c r="W140" s="871" t="n"/>
      <c r="X140" s="871" t="n"/>
      <c r="Y140" s="871" t="n"/>
      <c r="Z140" s="871" t="n"/>
      <c r="AA140" s="871" t="n"/>
      <c r="AB140" s="871" t="n"/>
    </row>
    <row r="141">
      <c r="A141" s="871" t="n"/>
      <c r="B141" s="871" t="n"/>
      <c r="C141" s="275" t="n"/>
      <c r="D141" s="275" t="n"/>
      <c r="E141" s="275" t="n"/>
      <c r="F141" s="871" t="n"/>
      <c r="G141" s="871" t="n"/>
      <c r="H141" s="871" t="n"/>
      <c r="I141" s="871" t="n"/>
      <c r="J141" s="871" t="n"/>
      <c r="K141" s="871" t="n"/>
      <c r="L141" s="871" t="n"/>
      <c r="M141" s="871" t="n"/>
      <c r="N141" s="871" t="n"/>
      <c r="O141" s="871" t="n"/>
      <c r="P141" s="871" t="n"/>
      <c r="Q141" s="871" t="n"/>
      <c r="R141" s="871" t="n"/>
      <c r="S141" s="871" t="n"/>
      <c r="T141" s="871" t="n"/>
      <c r="U141" s="871" t="n"/>
      <c r="V141" s="871" t="n"/>
      <c r="W141" s="871" t="n"/>
      <c r="X141" s="871" t="n"/>
      <c r="Y141" s="871" t="n"/>
      <c r="Z141" s="871" t="n"/>
      <c r="AA141" s="871" t="n"/>
      <c r="AB141" s="871" t="n"/>
    </row>
    <row r="142">
      <c r="A142" s="871" t="n"/>
      <c r="B142" s="871" t="n"/>
      <c r="C142" s="275" t="n"/>
      <c r="D142" s="275" t="n"/>
      <c r="E142" s="275" t="n"/>
      <c r="F142" s="871" t="n"/>
      <c r="G142" s="871" t="n"/>
      <c r="H142" s="871" t="n"/>
      <c r="I142" s="871" t="n"/>
      <c r="J142" s="871" t="n"/>
      <c r="K142" s="871" t="n"/>
      <c r="L142" s="871" t="n"/>
      <c r="M142" s="871" t="n"/>
      <c r="N142" s="871" t="n"/>
      <c r="O142" s="871" t="n"/>
      <c r="P142" s="871" t="n"/>
      <c r="Q142" s="871" t="n"/>
      <c r="R142" s="871" t="n"/>
      <c r="S142" s="871" t="n"/>
      <c r="T142" s="871" t="n"/>
      <c r="U142" s="871" t="n"/>
      <c r="V142" s="871" t="n"/>
      <c r="W142" s="871" t="n"/>
      <c r="X142" s="871" t="n"/>
      <c r="Y142" s="871" t="n"/>
      <c r="Z142" s="871" t="n"/>
      <c r="AA142" s="871" t="n"/>
      <c r="AB142" s="871" t="n"/>
    </row>
    <row r="143">
      <c r="A143" s="871" t="n"/>
      <c r="B143" s="871" t="n"/>
      <c r="C143" s="275" t="n"/>
      <c r="D143" s="275" t="n"/>
      <c r="E143" s="275" t="n"/>
      <c r="F143" s="871" t="n"/>
      <c r="G143" s="871" t="n"/>
      <c r="H143" s="871" t="n"/>
      <c r="I143" s="871" t="n"/>
      <c r="J143" s="871" t="n"/>
      <c r="K143" s="871" t="n"/>
      <c r="L143" s="871" t="n"/>
      <c r="M143" s="871" t="n"/>
      <c r="N143" s="871" t="n"/>
      <c r="O143" s="871" t="n"/>
      <c r="P143" s="871" t="n"/>
      <c r="Q143" s="871" t="n"/>
      <c r="R143" s="871" t="n"/>
      <c r="S143" s="871" t="n"/>
      <c r="T143" s="871" t="n"/>
      <c r="U143" s="871" t="n"/>
      <c r="V143" s="871" t="n"/>
      <c r="W143" s="871" t="n"/>
      <c r="X143" s="871" t="n"/>
      <c r="Y143" s="871" t="n"/>
      <c r="Z143" s="871" t="n"/>
      <c r="AA143" s="871" t="n"/>
      <c r="AB143" s="871" t="n"/>
    </row>
    <row r="144">
      <c r="A144" s="871" t="n"/>
      <c r="B144" s="871" t="n"/>
      <c r="C144" s="275" t="n"/>
      <c r="D144" s="275" t="n"/>
      <c r="E144" s="275" t="n"/>
      <c r="F144" s="871" t="n"/>
      <c r="G144" s="871" t="n"/>
      <c r="H144" s="871" t="n"/>
      <c r="I144" s="871" t="n"/>
      <c r="J144" s="871" t="n"/>
      <c r="K144" s="871" t="n"/>
      <c r="L144" s="871" t="n"/>
      <c r="M144" s="871" t="n"/>
      <c r="N144" s="871" t="n"/>
      <c r="O144" s="871" t="n"/>
      <c r="P144" s="871" t="n"/>
      <c r="Q144" s="871" t="n"/>
      <c r="R144" s="871" t="n"/>
      <c r="S144" s="871" t="n"/>
      <c r="T144" s="871" t="n"/>
      <c r="U144" s="871" t="n"/>
      <c r="V144" s="871" t="n"/>
      <c r="W144" s="871" t="n"/>
      <c r="X144" s="871" t="n"/>
      <c r="Y144" s="871" t="n"/>
      <c r="Z144" s="871" t="n"/>
      <c r="AA144" s="871" t="n"/>
      <c r="AB144" s="871" t="n"/>
    </row>
    <row r="145">
      <c r="A145" s="871" t="n"/>
      <c r="B145" s="871" t="n"/>
      <c r="C145" s="275" t="n"/>
      <c r="D145" s="275" t="n"/>
      <c r="E145" s="275" t="n"/>
      <c r="F145" s="871" t="n"/>
      <c r="G145" s="871" t="n"/>
      <c r="H145" s="871" t="n"/>
      <c r="I145" s="871" t="n"/>
      <c r="J145" s="871" t="n"/>
      <c r="K145" s="871" t="n"/>
      <c r="L145" s="871" t="n"/>
      <c r="M145" s="871" t="n"/>
      <c r="N145" s="871" t="n"/>
      <c r="O145" s="871" t="n"/>
      <c r="P145" s="871" t="n"/>
      <c r="Q145" s="871" t="n"/>
      <c r="R145" s="871" t="n"/>
      <c r="S145" s="871" t="n"/>
      <c r="T145" s="871" t="n"/>
      <c r="U145" s="871" t="n"/>
      <c r="V145" s="871" t="n"/>
      <c r="W145" s="871" t="n"/>
      <c r="X145" s="871" t="n"/>
      <c r="Y145" s="871" t="n"/>
      <c r="Z145" s="871" t="n"/>
      <c r="AA145" s="871" t="n"/>
      <c r="AB145" s="871" t="n"/>
    </row>
    <row r="146">
      <c r="A146" s="871" t="n"/>
      <c r="B146" s="871" t="n"/>
      <c r="C146" s="275" t="n"/>
      <c r="D146" s="275" t="n"/>
      <c r="E146" s="275" t="n"/>
      <c r="F146" s="871" t="n"/>
      <c r="G146" s="871" t="n"/>
      <c r="H146" s="871" t="n"/>
      <c r="I146" s="871" t="n"/>
      <c r="J146" s="871" t="n"/>
      <c r="K146" s="871" t="n"/>
      <c r="L146" s="871" t="n"/>
      <c r="M146" s="871" t="n"/>
      <c r="N146" s="871" t="n"/>
      <c r="O146" s="871" t="n"/>
      <c r="P146" s="871" t="n"/>
      <c r="Q146" s="871" t="n"/>
      <c r="R146" s="871" t="n"/>
      <c r="S146" s="871" t="n"/>
      <c r="T146" s="871" t="n"/>
      <c r="U146" s="871" t="n"/>
      <c r="V146" s="871" t="n"/>
      <c r="W146" s="871" t="n"/>
      <c r="X146" s="871" t="n"/>
      <c r="Y146" s="871" t="n"/>
      <c r="Z146" s="871" t="n"/>
      <c r="AA146" s="871" t="n"/>
      <c r="AB146" s="871" t="n"/>
    </row>
    <row r="147">
      <c r="A147" s="871" t="n"/>
      <c r="B147" s="871" t="n"/>
      <c r="C147" s="275" t="n"/>
      <c r="D147" s="275" t="n"/>
      <c r="E147" s="275" t="n"/>
      <c r="F147" s="871" t="n"/>
      <c r="G147" s="871" t="n"/>
      <c r="H147" s="871" t="n"/>
      <c r="I147" s="871" t="n"/>
      <c r="J147" s="871" t="n"/>
      <c r="K147" s="871" t="n"/>
      <c r="L147" s="871" t="n"/>
      <c r="M147" s="871" t="n"/>
      <c r="N147" s="871" t="n"/>
      <c r="O147" s="871" t="n"/>
      <c r="P147" s="871" t="n"/>
      <c r="Q147" s="871" t="n"/>
      <c r="R147" s="871" t="n"/>
      <c r="S147" s="871" t="n"/>
      <c r="T147" s="871" t="n"/>
      <c r="U147" s="871" t="n"/>
      <c r="V147" s="871" t="n"/>
      <c r="W147" s="871" t="n"/>
      <c r="X147" s="871" t="n"/>
      <c r="Y147" s="871" t="n"/>
      <c r="Z147" s="871" t="n"/>
      <c r="AA147" s="871" t="n"/>
      <c r="AB147" s="871" t="n"/>
    </row>
    <row r="148">
      <c r="A148" s="871" t="n"/>
      <c r="B148" s="871" t="n"/>
      <c r="C148" s="275" t="n"/>
      <c r="D148" s="275" t="n"/>
      <c r="E148" s="275" t="n"/>
      <c r="F148" s="871" t="n"/>
      <c r="G148" s="871" t="n"/>
      <c r="H148" s="871" t="n"/>
      <c r="I148" s="871" t="n"/>
      <c r="J148" s="871" t="n"/>
      <c r="K148" s="871" t="n"/>
      <c r="L148" s="871" t="n"/>
      <c r="M148" s="871" t="n"/>
      <c r="N148" s="871" t="n"/>
      <c r="O148" s="871" t="n"/>
      <c r="P148" s="871" t="n"/>
      <c r="Q148" s="871" t="n"/>
      <c r="R148" s="871" t="n"/>
      <c r="S148" s="871" t="n"/>
      <c r="T148" s="871" t="n"/>
      <c r="U148" s="871" t="n"/>
      <c r="V148" s="871" t="n"/>
      <c r="W148" s="871" t="n"/>
      <c r="X148" s="871" t="n"/>
      <c r="Y148" s="871" t="n"/>
      <c r="Z148" s="871" t="n"/>
      <c r="AA148" s="871" t="n"/>
      <c r="AB148" s="871" t="n"/>
    </row>
    <row r="149">
      <c r="A149" s="871" t="n"/>
      <c r="B149" s="871" t="n"/>
      <c r="C149" s="275" t="n"/>
      <c r="D149" s="275" t="n"/>
      <c r="E149" s="275" t="n"/>
      <c r="F149" s="871" t="n"/>
      <c r="G149" s="871" t="n"/>
      <c r="H149" s="871" t="n"/>
      <c r="I149" s="871" t="n"/>
      <c r="J149" s="871" t="n"/>
      <c r="K149" s="871" t="n"/>
      <c r="L149" s="871" t="n"/>
      <c r="M149" s="871" t="n"/>
      <c r="N149" s="871" t="n"/>
      <c r="O149" s="871" t="n"/>
      <c r="P149" s="871" t="n"/>
      <c r="Q149" s="871" t="n"/>
      <c r="R149" s="871" t="n"/>
      <c r="S149" s="871" t="n"/>
      <c r="T149" s="871" t="n"/>
      <c r="U149" s="871" t="n"/>
      <c r="V149" s="871" t="n"/>
      <c r="W149" s="871" t="n"/>
      <c r="X149" s="871" t="n"/>
      <c r="Y149" s="871" t="n"/>
      <c r="Z149" s="871" t="n"/>
      <c r="AA149" s="871" t="n"/>
      <c r="AB149" s="871" t="n"/>
    </row>
    <row r="150">
      <c r="A150" s="871" t="n"/>
      <c r="B150" s="871" t="n"/>
      <c r="C150" s="275" t="n"/>
      <c r="D150" s="275" t="n"/>
      <c r="E150" s="275" t="n"/>
      <c r="F150" s="871" t="n"/>
      <c r="G150" s="871" t="n"/>
      <c r="H150" s="871" t="n"/>
      <c r="I150" s="871" t="n"/>
      <c r="J150" s="871" t="n"/>
      <c r="K150" s="871" t="n"/>
      <c r="L150" s="871" t="n"/>
      <c r="M150" s="871" t="n"/>
      <c r="N150" s="871" t="n"/>
      <c r="O150" s="871" t="n"/>
      <c r="P150" s="871" t="n"/>
      <c r="Q150" s="871" t="n"/>
      <c r="R150" s="871" t="n"/>
      <c r="S150" s="871" t="n"/>
      <c r="T150" s="871" t="n"/>
      <c r="U150" s="871" t="n"/>
      <c r="V150" s="871" t="n"/>
      <c r="W150" s="871" t="n"/>
      <c r="X150" s="871" t="n"/>
      <c r="Y150" s="871" t="n"/>
      <c r="Z150" s="871" t="n"/>
      <c r="AA150" s="871" t="n"/>
      <c r="AB150" s="871" t="n"/>
    </row>
    <row r="151">
      <c r="A151" s="871" t="n"/>
      <c r="B151" s="871" t="n"/>
      <c r="C151" s="275" t="n"/>
      <c r="D151" s="275" t="n"/>
      <c r="E151" s="275" t="n"/>
      <c r="F151" s="871" t="n"/>
      <c r="G151" s="871" t="n"/>
      <c r="H151" s="871" t="n"/>
      <c r="I151" s="871" t="n"/>
      <c r="J151" s="871" t="n"/>
      <c r="K151" s="871" t="n"/>
      <c r="L151" s="871" t="n"/>
      <c r="M151" s="871" t="n"/>
      <c r="N151" s="871" t="n"/>
      <c r="O151" s="871" t="n"/>
      <c r="P151" s="871" t="n"/>
      <c r="Q151" s="871" t="n"/>
      <c r="R151" s="871" t="n"/>
      <c r="S151" s="871" t="n"/>
      <c r="T151" s="871" t="n"/>
      <c r="U151" s="871" t="n"/>
      <c r="V151" s="871" t="n"/>
      <c r="W151" s="871" t="n"/>
      <c r="X151" s="871" t="n"/>
      <c r="Y151" s="871" t="n"/>
      <c r="Z151" s="871" t="n"/>
      <c r="AA151" s="871" t="n"/>
      <c r="AB151" s="871" t="n"/>
    </row>
    <row r="152">
      <c r="A152" s="871" t="n"/>
      <c r="B152" s="871" t="n"/>
      <c r="C152" s="275" t="n"/>
      <c r="D152" s="275" t="n"/>
      <c r="E152" s="275" t="n"/>
      <c r="F152" s="871" t="n"/>
      <c r="G152" s="871" t="n"/>
      <c r="H152" s="871" t="n"/>
      <c r="I152" s="871" t="n"/>
      <c r="J152" s="871" t="n"/>
      <c r="K152" s="871" t="n"/>
      <c r="L152" s="871" t="n"/>
      <c r="M152" s="871" t="n"/>
      <c r="N152" s="871" t="n"/>
      <c r="O152" s="871" t="n"/>
      <c r="P152" s="871" t="n"/>
      <c r="Q152" s="871" t="n"/>
      <c r="R152" s="871" t="n"/>
      <c r="S152" s="871" t="n"/>
      <c r="T152" s="871" t="n"/>
      <c r="U152" s="871" t="n"/>
      <c r="V152" s="871" t="n"/>
      <c r="W152" s="871" t="n"/>
      <c r="X152" s="871" t="n"/>
      <c r="Y152" s="871" t="n"/>
      <c r="Z152" s="871" t="n"/>
      <c r="AA152" s="871" t="n"/>
      <c r="AB152" s="871" t="n"/>
    </row>
    <row r="153">
      <c r="A153" s="871" t="n"/>
      <c r="B153" s="871" t="n"/>
      <c r="C153" s="275" t="n"/>
      <c r="D153" s="275" t="n"/>
      <c r="E153" s="275" t="n"/>
      <c r="F153" s="871" t="n"/>
      <c r="G153" s="871" t="n"/>
      <c r="H153" s="871" t="n"/>
      <c r="I153" s="871" t="n"/>
      <c r="J153" s="871" t="n"/>
      <c r="K153" s="871" t="n"/>
      <c r="L153" s="871" t="n"/>
      <c r="M153" s="871" t="n"/>
      <c r="N153" s="871" t="n"/>
      <c r="O153" s="871" t="n"/>
      <c r="P153" s="871" t="n"/>
      <c r="Q153" s="871" t="n"/>
      <c r="R153" s="871" t="n"/>
      <c r="S153" s="871" t="n"/>
      <c r="T153" s="871" t="n"/>
      <c r="U153" s="871" t="n"/>
      <c r="V153" s="871" t="n"/>
      <c r="W153" s="871" t="n"/>
      <c r="X153" s="871" t="n"/>
      <c r="Y153" s="871" t="n"/>
      <c r="Z153" s="871" t="n"/>
      <c r="AA153" s="871" t="n"/>
      <c r="AB153" s="871" t="n"/>
    </row>
    <row r="154">
      <c r="A154" s="871" t="n"/>
      <c r="B154" s="871" t="n"/>
      <c r="C154" s="275" t="n"/>
      <c r="D154" s="275" t="n"/>
      <c r="E154" s="275" t="n"/>
      <c r="F154" s="871" t="n"/>
      <c r="G154" s="871" t="n"/>
      <c r="H154" s="871" t="n"/>
      <c r="I154" s="871" t="n"/>
      <c r="J154" s="871" t="n"/>
      <c r="K154" s="871" t="n"/>
      <c r="L154" s="871" t="n"/>
      <c r="M154" s="871" t="n"/>
      <c r="N154" s="871" t="n"/>
      <c r="O154" s="871" t="n"/>
      <c r="P154" s="871" t="n"/>
      <c r="Q154" s="871" t="n"/>
      <c r="R154" s="871" t="n"/>
      <c r="S154" s="871" t="n"/>
      <c r="T154" s="871" t="n"/>
      <c r="U154" s="871" t="n"/>
      <c r="V154" s="871" t="n"/>
      <c r="W154" s="871" t="n"/>
      <c r="X154" s="871" t="n"/>
      <c r="Y154" s="871" t="n"/>
      <c r="Z154" s="871" t="n"/>
      <c r="AA154" s="871" t="n"/>
      <c r="AB154" s="871" t="n"/>
    </row>
    <row r="155">
      <c r="A155" s="871" t="n"/>
      <c r="B155" s="871" t="n"/>
      <c r="C155" s="275" t="n"/>
      <c r="D155" s="275" t="n"/>
      <c r="E155" s="275" t="n"/>
      <c r="F155" s="871" t="n"/>
      <c r="G155" s="871" t="n"/>
      <c r="H155" s="871" t="n"/>
      <c r="I155" s="871" t="n"/>
      <c r="J155" s="871" t="n"/>
      <c r="K155" s="871" t="n"/>
      <c r="L155" s="871" t="n"/>
      <c r="M155" s="871" t="n"/>
      <c r="N155" s="871" t="n"/>
      <c r="O155" s="871" t="n"/>
      <c r="P155" s="871" t="n"/>
      <c r="Q155" s="871" t="n"/>
      <c r="R155" s="871" t="n"/>
      <c r="S155" s="871" t="n"/>
      <c r="T155" s="871" t="n"/>
      <c r="U155" s="871" t="n"/>
      <c r="V155" s="871" t="n"/>
      <c r="W155" s="871" t="n"/>
      <c r="X155" s="871" t="n"/>
      <c r="Y155" s="871" t="n"/>
      <c r="Z155" s="871" t="n"/>
      <c r="AA155" s="871" t="n"/>
      <c r="AB155" s="871" t="n"/>
    </row>
    <row r="156">
      <c r="A156" s="871" t="n"/>
      <c r="B156" s="871" t="n"/>
      <c r="C156" s="275" t="n"/>
      <c r="D156" s="275" t="n"/>
      <c r="E156" s="275" t="n"/>
      <c r="F156" s="871" t="n"/>
      <c r="G156" s="871" t="n"/>
      <c r="H156" s="871" t="n"/>
      <c r="I156" s="871" t="n"/>
      <c r="J156" s="871" t="n"/>
      <c r="K156" s="871" t="n"/>
      <c r="L156" s="871" t="n"/>
      <c r="M156" s="871" t="n"/>
      <c r="N156" s="871" t="n"/>
      <c r="O156" s="871" t="n"/>
      <c r="P156" s="871" t="n"/>
      <c r="Q156" s="871" t="n"/>
      <c r="R156" s="871" t="n"/>
      <c r="S156" s="871" t="n"/>
      <c r="T156" s="871" t="n"/>
      <c r="U156" s="871" t="n"/>
      <c r="V156" s="871" t="n"/>
      <c r="W156" s="871" t="n"/>
      <c r="X156" s="871" t="n"/>
      <c r="Y156" s="871" t="n"/>
      <c r="Z156" s="871" t="n"/>
      <c r="AA156" s="871" t="n"/>
      <c r="AB156" s="871" t="n"/>
    </row>
    <row r="157">
      <c r="A157" s="871" t="n"/>
      <c r="B157" s="871" t="n"/>
      <c r="C157" s="275" t="n"/>
      <c r="D157" s="275" t="n"/>
      <c r="E157" s="275" t="n"/>
      <c r="F157" s="871" t="n"/>
      <c r="G157" s="871" t="n"/>
      <c r="H157" s="871" t="n"/>
      <c r="I157" s="871" t="n"/>
      <c r="J157" s="871" t="n"/>
      <c r="K157" s="871" t="n"/>
      <c r="L157" s="871" t="n"/>
      <c r="M157" s="871" t="n"/>
      <c r="N157" s="871" t="n"/>
      <c r="O157" s="871" t="n"/>
      <c r="P157" s="871" t="n"/>
      <c r="Q157" s="871" t="n"/>
      <c r="R157" s="871" t="n"/>
      <c r="S157" s="871" t="n"/>
      <c r="T157" s="871" t="n"/>
      <c r="U157" s="871" t="n"/>
      <c r="V157" s="871" t="n"/>
      <c r="W157" s="871" t="n"/>
      <c r="X157" s="871" t="n"/>
      <c r="Y157" s="871" t="n"/>
      <c r="Z157" s="871" t="n"/>
      <c r="AA157" s="871" t="n"/>
      <c r="AB157" s="871" t="n"/>
    </row>
    <row r="158">
      <c r="A158" s="871" t="n"/>
      <c r="B158" s="871" t="n"/>
      <c r="C158" s="275" t="n"/>
      <c r="D158" s="275" t="n"/>
      <c r="E158" s="275" t="n"/>
      <c r="F158" s="871" t="n"/>
      <c r="G158" s="871" t="n"/>
      <c r="H158" s="871" t="n"/>
      <c r="I158" s="871" t="n"/>
      <c r="J158" s="871" t="n"/>
      <c r="K158" s="871" t="n"/>
      <c r="L158" s="871" t="n"/>
      <c r="M158" s="871" t="n"/>
      <c r="N158" s="871" t="n"/>
      <c r="O158" s="871" t="n"/>
      <c r="P158" s="871" t="n"/>
      <c r="Q158" s="871" t="n"/>
      <c r="R158" s="871" t="n"/>
      <c r="S158" s="871" t="n"/>
      <c r="T158" s="871" t="n"/>
      <c r="U158" s="871" t="n"/>
      <c r="V158" s="871" t="n"/>
      <c r="W158" s="871" t="n"/>
      <c r="X158" s="871" t="n"/>
      <c r="Y158" s="871" t="n"/>
      <c r="Z158" s="871" t="n"/>
      <c r="AA158" s="871" t="n"/>
      <c r="AB158" s="871" t="n"/>
    </row>
    <row r="159">
      <c r="A159" s="871" t="n"/>
      <c r="B159" s="871" t="n"/>
      <c r="C159" s="275" t="n"/>
      <c r="D159" s="275" t="n"/>
      <c r="E159" s="275" t="n"/>
      <c r="F159" s="871" t="n"/>
      <c r="G159" s="871" t="n"/>
      <c r="H159" s="871" t="n"/>
      <c r="I159" s="871" t="n"/>
      <c r="J159" s="871" t="n"/>
      <c r="K159" s="871" t="n"/>
      <c r="L159" s="871" t="n"/>
      <c r="M159" s="871" t="n"/>
      <c r="N159" s="871" t="n"/>
      <c r="O159" s="871" t="n"/>
      <c r="P159" s="871" t="n"/>
      <c r="Q159" s="871" t="n"/>
      <c r="R159" s="871" t="n"/>
      <c r="S159" s="871" t="n"/>
      <c r="T159" s="871" t="n"/>
      <c r="U159" s="871" t="n"/>
      <c r="V159" s="871" t="n"/>
      <c r="W159" s="871" t="n"/>
      <c r="X159" s="871" t="n"/>
      <c r="Y159" s="871" t="n"/>
      <c r="Z159" s="871" t="n"/>
      <c r="AA159" s="871" t="n"/>
      <c r="AB159" s="871" t="n"/>
    </row>
    <row r="160">
      <c r="A160" s="871" t="n"/>
      <c r="B160" s="871" t="n"/>
      <c r="C160" s="275" t="n"/>
      <c r="D160" s="275" t="n"/>
      <c r="E160" s="275" t="n"/>
      <c r="F160" s="871" t="n"/>
      <c r="G160" s="871" t="n"/>
      <c r="H160" s="871" t="n"/>
      <c r="I160" s="871" t="n"/>
      <c r="J160" s="871" t="n"/>
      <c r="K160" s="871" t="n"/>
      <c r="L160" s="871" t="n"/>
      <c r="M160" s="871" t="n"/>
      <c r="N160" s="871" t="n"/>
      <c r="O160" s="871" t="n"/>
      <c r="P160" s="871" t="n"/>
      <c r="Q160" s="871" t="n"/>
      <c r="R160" s="871" t="n"/>
      <c r="S160" s="871" t="n"/>
      <c r="T160" s="871" t="n"/>
      <c r="U160" s="871" t="n"/>
      <c r="V160" s="871" t="n"/>
      <c r="W160" s="871" t="n"/>
      <c r="X160" s="871" t="n"/>
      <c r="Y160" s="871" t="n"/>
      <c r="Z160" s="871" t="n"/>
      <c r="AA160" s="871" t="n"/>
      <c r="AB160" s="871" t="n"/>
    </row>
    <row r="161">
      <c r="A161" s="871" t="n"/>
      <c r="B161" s="871" t="n"/>
      <c r="C161" s="275" t="n"/>
      <c r="D161" s="275" t="n"/>
      <c r="E161" s="275" t="n"/>
      <c r="F161" s="871" t="n"/>
      <c r="G161" s="871" t="n"/>
      <c r="H161" s="871" t="n"/>
      <c r="I161" s="871" t="n"/>
      <c r="J161" s="871" t="n"/>
      <c r="K161" s="871" t="n"/>
      <c r="L161" s="871" t="n"/>
      <c r="M161" s="871" t="n"/>
      <c r="N161" s="871" t="n"/>
      <c r="O161" s="871" t="n"/>
      <c r="P161" s="871" t="n"/>
      <c r="Q161" s="871" t="n"/>
      <c r="R161" s="871" t="n"/>
      <c r="S161" s="871" t="n"/>
      <c r="T161" s="871" t="n"/>
      <c r="U161" s="871" t="n"/>
      <c r="V161" s="871" t="n"/>
      <c r="W161" s="871" t="n"/>
      <c r="X161" s="871" t="n"/>
      <c r="Y161" s="871" t="n"/>
      <c r="Z161" s="871" t="n"/>
      <c r="AA161" s="871" t="n"/>
      <c r="AB161" s="871" t="n"/>
    </row>
    <row r="162">
      <c r="A162" s="871" t="n"/>
      <c r="B162" s="871" t="n"/>
      <c r="C162" s="275" t="n"/>
      <c r="D162" s="275" t="n"/>
      <c r="E162" s="275" t="n"/>
      <c r="F162" s="871" t="n"/>
      <c r="G162" s="871" t="n"/>
      <c r="H162" s="871" t="n"/>
      <c r="I162" s="871" t="n"/>
      <c r="J162" s="871" t="n"/>
      <c r="K162" s="871" t="n"/>
      <c r="L162" s="871" t="n"/>
      <c r="M162" s="871" t="n"/>
      <c r="N162" s="871" t="n"/>
      <c r="O162" s="871" t="n"/>
      <c r="P162" s="871" t="n"/>
      <c r="Q162" s="871" t="n"/>
      <c r="R162" s="871" t="n"/>
      <c r="S162" s="871" t="n"/>
      <c r="T162" s="871" t="n"/>
      <c r="U162" s="871" t="n"/>
      <c r="V162" s="871" t="n"/>
      <c r="W162" s="871" t="n"/>
      <c r="X162" s="871" t="n"/>
      <c r="Y162" s="871" t="n"/>
      <c r="Z162" s="871" t="n"/>
      <c r="AA162" s="871" t="n"/>
      <c r="AB162" s="871" t="n"/>
    </row>
    <row r="163">
      <c r="A163" s="871" t="n"/>
      <c r="B163" s="871" t="n"/>
      <c r="C163" s="275" t="n"/>
      <c r="D163" s="275" t="n"/>
      <c r="E163" s="275" t="n"/>
      <c r="F163" s="871" t="n"/>
      <c r="G163" s="871" t="n"/>
      <c r="H163" s="871" t="n"/>
      <c r="I163" s="871" t="n"/>
      <c r="J163" s="871" t="n"/>
      <c r="K163" s="871" t="n"/>
      <c r="L163" s="871" t="n"/>
      <c r="M163" s="871" t="n"/>
      <c r="N163" s="871" t="n"/>
      <c r="O163" s="871" t="n"/>
      <c r="P163" s="871" t="n"/>
      <c r="Q163" s="871" t="n"/>
      <c r="R163" s="871" t="n"/>
      <c r="S163" s="871" t="n"/>
      <c r="T163" s="871" t="n"/>
      <c r="U163" s="871" t="n"/>
      <c r="V163" s="871" t="n"/>
      <c r="W163" s="871" t="n"/>
      <c r="X163" s="871" t="n"/>
      <c r="Y163" s="871" t="n"/>
      <c r="Z163" s="871" t="n"/>
      <c r="AA163" s="871" t="n"/>
      <c r="AB163" s="871" t="n"/>
    </row>
    <row r="164">
      <c r="A164" s="871" t="n"/>
      <c r="B164" s="871" t="n"/>
      <c r="C164" s="275" t="n"/>
      <c r="D164" s="275" t="n"/>
      <c r="E164" s="275" t="n"/>
      <c r="F164" s="871" t="n"/>
      <c r="G164" s="871" t="n"/>
      <c r="H164" s="871" t="n"/>
      <c r="I164" s="871" t="n"/>
      <c r="J164" s="871" t="n"/>
      <c r="K164" s="871" t="n"/>
      <c r="L164" s="871" t="n"/>
      <c r="M164" s="871" t="n"/>
      <c r="N164" s="871" t="n"/>
      <c r="O164" s="871" t="n"/>
      <c r="P164" s="871" t="n"/>
      <c r="Q164" s="871" t="n"/>
      <c r="R164" s="871" t="n"/>
      <c r="S164" s="871" t="n"/>
      <c r="T164" s="871" t="n"/>
      <c r="U164" s="871" t="n"/>
      <c r="V164" s="871" t="n"/>
      <c r="W164" s="871" t="n"/>
      <c r="X164" s="871" t="n"/>
      <c r="Y164" s="871" t="n"/>
      <c r="Z164" s="871" t="n"/>
      <c r="AA164" s="871" t="n"/>
      <c r="AB164" s="871" t="n"/>
    </row>
    <row r="165">
      <c r="A165" s="871" t="n"/>
      <c r="B165" s="871" t="n"/>
      <c r="C165" s="275" t="n"/>
      <c r="D165" s="275" t="n"/>
      <c r="E165" s="275" t="n"/>
      <c r="F165" s="871" t="n"/>
      <c r="G165" s="871" t="n"/>
      <c r="H165" s="871" t="n"/>
      <c r="I165" s="871" t="n"/>
      <c r="J165" s="871" t="n"/>
      <c r="K165" s="871" t="n"/>
      <c r="L165" s="871" t="n"/>
      <c r="M165" s="871" t="n"/>
      <c r="N165" s="871" t="n"/>
      <c r="O165" s="871" t="n"/>
      <c r="P165" s="871" t="n"/>
      <c r="Q165" s="871" t="n"/>
      <c r="R165" s="871" t="n"/>
      <c r="S165" s="871" t="n"/>
      <c r="T165" s="871" t="n"/>
      <c r="U165" s="871" t="n"/>
      <c r="V165" s="871" t="n"/>
      <c r="W165" s="871" t="n"/>
      <c r="X165" s="871" t="n"/>
      <c r="Y165" s="871" t="n"/>
      <c r="Z165" s="871" t="n"/>
      <c r="AA165" s="871" t="n"/>
      <c r="AB165" s="871" t="n"/>
    </row>
    <row r="166">
      <c r="A166" s="871" t="n"/>
      <c r="B166" s="871" t="n"/>
      <c r="C166" s="275" t="n"/>
      <c r="D166" s="275" t="n"/>
      <c r="E166" s="275" t="n"/>
      <c r="F166" s="871" t="n"/>
      <c r="G166" s="871" t="n"/>
      <c r="H166" s="871" t="n"/>
      <c r="I166" s="871" t="n"/>
      <c r="J166" s="871" t="n"/>
      <c r="K166" s="871" t="n"/>
      <c r="L166" s="871" t="n"/>
      <c r="M166" s="871" t="n"/>
      <c r="N166" s="871" t="n"/>
      <c r="O166" s="871" t="n"/>
      <c r="P166" s="871" t="n"/>
      <c r="Q166" s="871" t="n"/>
      <c r="R166" s="871" t="n"/>
      <c r="S166" s="871" t="n"/>
      <c r="T166" s="871" t="n"/>
      <c r="U166" s="871" t="n"/>
      <c r="V166" s="871" t="n"/>
      <c r="W166" s="871" t="n"/>
      <c r="X166" s="871" t="n"/>
      <c r="Y166" s="871" t="n"/>
      <c r="Z166" s="871" t="n"/>
      <c r="AA166" s="871" t="n"/>
      <c r="AB166" s="871" t="n"/>
    </row>
    <row r="167">
      <c r="A167" s="871" t="n"/>
      <c r="B167" s="871" t="n"/>
      <c r="C167" s="275" t="n"/>
      <c r="D167" s="275" t="n"/>
      <c r="E167" s="275" t="n"/>
      <c r="F167" s="871" t="n"/>
      <c r="G167" s="871" t="n"/>
      <c r="H167" s="871" t="n"/>
      <c r="I167" s="871" t="n"/>
      <c r="J167" s="871" t="n"/>
      <c r="K167" s="871" t="n"/>
      <c r="L167" s="871" t="n"/>
      <c r="M167" s="871" t="n"/>
      <c r="N167" s="871" t="n"/>
      <c r="O167" s="871" t="n"/>
      <c r="P167" s="871" t="n"/>
      <c r="Q167" s="871" t="n"/>
      <c r="R167" s="871" t="n"/>
      <c r="S167" s="871" t="n"/>
      <c r="T167" s="871" t="n"/>
      <c r="U167" s="871" t="n"/>
      <c r="V167" s="871" t="n"/>
      <c r="W167" s="871" t="n"/>
      <c r="X167" s="871" t="n"/>
      <c r="Y167" s="871" t="n"/>
      <c r="Z167" s="871" t="n"/>
      <c r="AA167" s="871" t="n"/>
      <c r="AB167" s="871" t="n"/>
    </row>
    <row r="168">
      <c r="A168" s="871" t="n"/>
      <c r="B168" s="871" t="n"/>
      <c r="C168" s="275" t="n"/>
      <c r="D168" s="275" t="n"/>
      <c r="E168" s="275" t="n"/>
      <c r="F168" s="871" t="n"/>
      <c r="G168" s="871" t="n"/>
      <c r="H168" s="871" t="n"/>
      <c r="I168" s="871" t="n"/>
      <c r="J168" s="871" t="n"/>
      <c r="K168" s="871" t="n"/>
      <c r="L168" s="871" t="n"/>
      <c r="M168" s="871" t="n"/>
      <c r="N168" s="871" t="n"/>
      <c r="O168" s="871" t="n"/>
      <c r="P168" s="871" t="n"/>
      <c r="Q168" s="871" t="n"/>
      <c r="R168" s="871" t="n"/>
      <c r="S168" s="871" t="n"/>
      <c r="T168" s="871" t="n"/>
      <c r="U168" s="871" t="n"/>
      <c r="V168" s="871" t="n"/>
      <c r="W168" s="871" t="n"/>
      <c r="X168" s="871" t="n"/>
      <c r="Y168" s="871" t="n"/>
      <c r="Z168" s="871" t="n"/>
      <c r="AA168" s="871" t="n"/>
      <c r="AB168" s="871" t="n"/>
    </row>
    <row r="169">
      <c r="A169" s="871" t="n"/>
      <c r="B169" s="871" t="n"/>
      <c r="C169" s="275" t="n"/>
      <c r="D169" s="275" t="n"/>
      <c r="E169" s="275" t="n"/>
      <c r="F169" s="871" t="n"/>
      <c r="G169" s="871" t="n"/>
      <c r="H169" s="871" t="n"/>
      <c r="I169" s="871" t="n"/>
      <c r="J169" s="871" t="n"/>
      <c r="K169" s="871" t="n"/>
      <c r="L169" s="871" t="n"/>
      <c r="M169" s="871" t="n"/>
      <c r="N169" s="871" t="n"/>
      <c r="O169" s="871" t="n"/>
      <c r="P169" s="871" t="n"/>
      <c r="Q169" s="871" t="n"/>
      <c r="R169" s="871" t="n"/>
      <c r="S169" s="871" t="n"/>
      <c r="T169" s="871" t="n"/>
      <c r="U169" s="871" t="n"/>
      <c r="V169" s="871" t="n"/>
      <c r="W169" s="871" t="n"/>
      <c r="X169" s="871" t="n"/>
      <c r="Y169" s="871" t="n"/>
      <c r="Z169" s="871" t="n"/>
      <c r="AA169" s="871" t="n"/>
      <c r="AB169" s="871" t="n"/>
    </row>
    <row r="170">
      <c r="A170" s="871" t="n"/>
      <c r="B170" s="871" t="n"/>
      <c r="C170" s="275" t="n"/>
      <c r="D170" s="275" t="n"/>
      <c r="E170" s="275" t="n"/>
      <c r="F170" s="871" t="n"/>
      <c r="G170" s="871" t="n"/>
      <c r="H170" s="871" t="n"/>
      <c r="I170" s="871" t="n"/>
      <c r="J170" s="871" t="n"/>
      <c r="K170" s="871" t="n"/>
      <c r="L170" s="871" t="n"/>
      <c r="M170" s="871" t="n"/>
      <c r="N170" s="871" t="n"/>
      <c r="O170" s="871" t="n"/>
      <c r="P170" s="871" t="n"/>
      <c r="Q170" s="871" t="n"/>
      <c r="R170" s="871" t="n"/>
      <c r="S170" s="871" t="n"/>
      <c r="T170" s="871" t="n"/>
      <c r="U170" s="871" t="n"/>
      <c r="V170" s="871" t="n"/>
      <c r="W170" s="871" t="n"/>
      <c r="X170" s="871" t="n"/>
      <c r="Y170" s="871" t="n"/>
      <c r="Z170" s="871" t="n"/>
      <c r="AA170" s="871" t="n"/>
      <c r="AB170" s="871" t="n"/>
    </row>
    <row r="171">
      <c r="A171" s="871" t="n"/>
      <c r="B171" s="871" t="n"/>
      <c r="C171" s="275" t="n"/>
      <c r="D171" s="275" t="n"/>
      <c r="E171" s="275" t="n"/>
      <c r="F171" s="871" t="n"/>
      <c r="G171" s="871" t="n"/>
      <c r="H171" s="871" t="n"/>
      <c r="I171" s="871" t="n"/>
      <c r="J171" s="871" t="n"/>
      <c r="K171" s="871" t="n"/>
      <c r="L171" s="871" t="n"/>
      <c r="M171" s="871" t="n"/>
      <c r="N171" s="871" t="n"/>
      <c r="O171" s="871" t="n"/>
      <c r="P171" s="871" t="n"/>
      <c r="Q171" s="871" t="n"/>
      <c r="R171" s="871" t="n"/>
      <c r="S171" s="871" t="n"/>
      <c r="T171" s="871" t="n"/>
      <c r="U171" s="871" t="n"/>
      <c r="V171" s="871" t="n"/>
      <c r="W171" s="871" t="n"/>
      <c r="X171" s="871" t="n"/>
      <c r="Y171" s="871" t="n"/>
      <c r="Z171" s="871" t="n"/>
      <c r="AA171" s="871" t="n"/>
      <c r="AB171" s="871" t="n"/>
    </row>
    <row r="172">
      <c r="A172" s="871" t="n"/>
      <c r="B172" s="871" t="n"/>
      <c r="C172" s="275" t="n"/>
      <c r="D172" s="275" t="n"/>
      <c r="E172" s="275" t="n"/>
      <c r="F172" s="871" t="n"/>
      <c r="G172" s="871" t="n"/>
      <c r="H172" s="871" t="n"/>
      <c r="I172" s="871" t="n"/>
      <c r="J172" s="871" t="n"/>
      <c r="K172" s="871" t="n"/>
      <c r="L172" s="871" t="n"/>
      <c r="M172" s="871" t="n"/>
      <c r="N172" s="871" t="n"/>
      <c r="O172" s="871" t="n"/>
      <c r="P172" s="871" t="n"/>
      <c r="Q172" s="871" t="n"/>
      <c r="R172" s="871" t="n"/>
      <c r="S172" s="871" t="n"/>
      <c r="T172" s="871" t="n"/>
      <c r="U172" s="871" t="n"/>
      <c r="V172" s="871" t="n"/>
      <c r="W172" s="871" t="n"/>
      <c r="X172" s="871" t="n"/>
      <c r="Y172" s="871" t="n"/>
      <c r="Z172" s="871" t="n"/>
      <c r="AA172" s="871" t="n"/>
      <c r="AB172" s="871" t="n"/>
    </row>
    <row r="173">
      <c r="A173" s="871" t="n"/>
      <c r="B173" s="871" t="n"/>
      <c r="C173" s="275" t="n"/>
      <c r="D173" s="275" t="n"/>
      <c r="E173" s="275" t="n"/>
      <c r="F173" s="871" t="n"/>
      <c r="G173" s="871" t="n"/>
      <c r="H173" s="871" t="n"/>
      <c r="I173" s="871" t="n"/>
      <c r="J173" s="871" t="n"/>
      <c r="K173" s="871" t="n"/>
      <c r="L173" s="871" t="n"/>
      <c r="M173" s="871" t="n"/>
      <c r="N173" s="871" t="n"/>
      <c r="O173" s="871" t="n"/>
      <c r="P173" s="871" t="n"/>
      <c r="Q173" s="871" t="n"/>
      <c r="R173" s="871" t="n"/>
      <c r="S173" s="871" t="n"/>
      <c r="T173" s="871" t="n"/>
      <c r="U173" s="871" t="n"/>
      <c r="V173" s="871" t="n"/>
      <c r="W173" s="871" t="n"/>
      <c r="X173" s="871" t="n"/>
      <c r="Y173" s="871" t="n"/>
      <c r="Z173" s="871" t="n"/>
      <c r="AA173" s="871" t="n"/>
      <c r="AB173" s="871" t="n"/>
    </row>
    <row r="174">
      <c r="A174" s="871" t="n"/>
      <c r="B174" s="871" t="n"/>
      <c r="C174" s="275" t="n"/>
      <c r="D174" s="275" t="n"/>
      <c r="E174" s="275" t="n"/>
      <c r="F174" s="871" t="n"/>
      <c r="G174" s="871" t="n"/>
      <c r="H174" s="871" t="n"/>
      <c r="I174" s="871" t="n"/>
      <c r="J174" s="871" t="n"/>
      <c r="K174" s="871" t="n"/>
      <c r="L174" s="871" t="n"/>
      <c r="M174" s="871" t="n"/>
      <c r="N174" s="871" t="n"/>
      <c r="O174" s="871" t="n"/>
      <c r="P174" s="871" t="n"/>
      <c r="Q174" s="871" t="n"/>
      <c r="R174" s="871" t="n"/>
      <c r="S174" s="871" t="n"/>
      <c r="T174" s="871" t="n"/>
      <c r="U174" s="871" t="n"/>
      <c r="V174" s="871" t="n"/>
      <c r="W174" s="871" t="n"/>
      <c r="X174" s="871" t="n"/>
      <c r="Y174" s="871" t="n"/>
      <c r="Z174" s="871" t="n"/>
      <c r="AA174" s="871" t="n"/>
      <c r="AB174" s="871" t="n"/>
    </row>
    <row r="175">
      <c r="A175" s="871" t="n"/>
      <c r="B175" s="871" t="n"/>
      <c r="C175" s="275" t="n"/>
      <c r="D175" s="275" t="n"/>
      <c r="E175" s="275" t="n"/>
      <c r="F175" s="871" t="n"/>
      <c r="G175" s="871" t="n"/>
      <c r="H175" s="871" t="n"/>
      <c r="I175" s="871" t="n"/>
      <c r="J175" s="871" t="n"/>
      <c r="K175" s="871" t="n"/>
      <c r="L175" s="871" t="n"/>
      <c r="M175" s="871" t="n"/>
      <c r="N175" s="871" t="n"/>
      <c r="O175" s="871" t="n"/>
      <c r="P175" s="871" t="n"/>
      <c r="Q175" s="871" t="n"/>
      <c r="R175" s="871" t="n"/>
      <c r="S175" s="871" t="n"/>
      <c r="T175" s="871" t="n"/>
      <c r="U175" s="871" t="n"/>
      <c r="V175" s="871" t="n"/>
      <c r="W175" s="871" t="n"/>
      <c r="X175" s="871" t="n"/>
      <c r="Y175" s="871" t="n"/>
      <c r="Z175" s="871" t="n"/>
      <c r="AA175" s="871" t="n"/>
      <c r="AB175" s="871" t="n"/>
    </row>
    <row r="176">
      <c r="A176" s="871" t="n"/>
      <c r="B176" s="871" t="n"/>
      <c r="C176" s="275" t="n"/>
      <c r="D176" s="275" t="n"/>
      <c r="E176" s="275" t="n"/>
      <c r="F176" s="871" t="n"/>
      <c r="G176" s="871" t="n"/>
      <c r="H176" s="871" t="n"/>
      <c r="I176" s="871" t="n"/>
      <c r="J176" s="871" t="n"/>
      <c r="K176" s="871" t="n"/>
      <c r="L176" s="871" t="n"/>
      <c r="M176" s="871" t="n"/>
      <c r="N176" s="871" t="n"/>
      <c r="O176" s="871" t="n"/>
      <c r="P176" s="871" t="n"/>
      <c r="Q176" s="871" t="n"/>
      <c r="R176" s="871" t="n"/>
      <c r="S176" s="871" t="n"/>
      <c r="T176" s="871" t="n"/>
      <c r="U176" s="871" t="n"/>
      <c r="V176" s="871" t="n"/>
      <c r="W176" s="871" t="n"/>
      <c r="X176" s="871" t="n"/>
      <c r="Y176" s="871" t="n"/>
      <c r="Z176" s="871" t="n"/>
      <c r="AA176" s="871" t="n"/>
      <c r="AB176" s="871" t="n"/>
    </row>
    <row r="177">
      <c r="A177" s="871" t="n"/>
      <c r="B177" s="871" t="n"/>
      <c r="C177" s="275" t="n"/>
      <c r="D177" s="275" t="n"/>
      <c r="E177" s="275" t="n"/>
      <c r="F177" s="871" t="n"/>
      <c r="G177" s="871" t="n"/>
      <c r="H177" s="871" t="n"/>
      <c r="I177" s="871" t="n"/>
      <c r="J177" s="871" t="n"/>
      <c r="K177" s="871" t="n"/>
      <c r="L177" s="871" t="n"/>
      <c r="M177" s="871" t="n"/>
      <c r="N177" s="871" t="n"/>
      <c r="O177" s="871" t="n"/>
      <c r="P177" s="871" t="n"/>
      <c r="Q177" s="871" t="n"/>
      <c r="R177" s="871" t="n"/>
      <c r="S177" s="871" t="n"/>
      <c r="T177" s="871" t="n"/>
      <c r="U177" s="871" t="n"/>
      <c r="V177" s="871" t="n"/>
      <c r="W177" s="871" t="n"/>
      <c r="X177" s="871" t="n"/>
      <c r="Y177" s="871" t="n"/>
      <c r="Z177" s="871" t="n"/>
      <c r="AA177" s="871" t="n"/>
      <c r="AB177" s="871" t="n"/>
    </row>
    <row r="178">
      <c r="A178" s="871" t="n"/>
      <c r="B178" s="871" t="n"/>
      <c r="C178" s="275" t="n"/>
      <c r="D178" s="275" t="n"/>
      <c r="E178" s="275" t="n"/>
      <c r="F178" s="871" t="n"/>
      <c r="G178" s="871" t="n"/>
      <c r="H178" s="871" t="n"/>
      <c r="I178" s="871" t="n"/>
      <c r="J178" s="871" t="n"/>
      <c r="K178" s="871" t="n"/>
      <c r="L178" s="871" t="n"/>
      <c r="M178" s="871" t="n"/>
      <c r="N178" s="871" t="n"/>
      <c r="O178" s="871" t="n"/>
      <c r="P178" s="871" t="n"/>
      <c r="Q178" s="871" t="n"/>
      <c r="R178" s="871" t="n"/>
      <c r="S178" s="871" t="n"/>
      <c r="T178" s="871" t="n"/>
      <c r="U178" s="871" t="n"/>
      <c r="V178" s="871" t="n"/>
      <c r="W178" s="871" t="n"/>
      <c r="X178" s="871" t="n"/>
      <c r="Y178" s="871" t="n"/>
      <c r="Z178" s="871" t="n"/>
      <c r="AA178" s="871" t="n"/>
      <c r="AB178" s="871" t="n"/>
    </row>
    <row r="179">
      <c r="A179" s="871" t="n"/>
      <c r="B179" s="871" t="n"/>
      <c r="C179" s="275" t="n"/>
      <c r="D179" s="275" t="n"/>
      <c r="E179" s="275" t="n"/>
      <c r="F179" s="871" t="n"/>
      <c r="G179" s="871" t="n"/>
      <c r="H179" s="871" t="n"/>
      <c r="I179" s="871" t="n"/>
      <c r="J179" s="871" t="n"/>
      <c r="K179" s="871" t="n"/>
      <c r="L179" s="871" t="n"/>
      <c r="M179" s="871" t="n"/>
      <c r="N179" s="871" t="n"/>
      <c r="O179" s="871" t="n"/>
      <c r="P179" s="871" t="n"/>
      <c r="Q179" s="871" t="n"/>
      <c r="R179" s="871" t="n"/>
      <c r="S179" s="871" t="n"/>
      <c r="T179" s="871" t="n"/>
      <c r="U179" s="871" t="n"/>
      <c r="V179" s="871" t="n"/>
      <c r="W179" s="871" t="n"/>
      <c r="X179" s="871" t="n"/>
      <c r="Y179" s="871" t="n"/>
      <c r="Z179" s="871" t="n"/>
      <c r="AA179" s="871" t="n"/>
      <c r="AB179" s="871" t="n"/>
    </row>
    <row r="180">
      <c r="A180" s="871" t="n"/>
      <c r="B180" s="871" t="n"/>
      <c r="C180" s="275" t="n"/>
      <c r="D180" s="275" t="n"/>
      <c r="E180" s="275" t="n"/>
      <c r="F180" s="871" t="n"/>
      <c r="G180" s="871" t="n"/>
      <c r="H180" s="871" t="n"/>
      <c r="I180" s="871" t="n"/>
      <c r="J180" s="871" t="n"/>
      <c r="K180" s="871" t="n"/>
      <c r="L180" s="871" t="n"/>
      <c r="M180" s="871" t="n"/>
      <c r="N180" s="871" t="n"/>
      <c r="O180" s="871" t="n"/>
      <c r="P180" s="871" t="n"/>
      <c r="Q180" s="871" t="n"/>
      <c r="R180" s="871" t="n"/>
      <c r="S180" s="871" t="n"/>
      <c r="T180" s="871" t="n"/>
      <c r="U180" s="871" t="n"/>
      <c r="V180" s="871" t="n"/>
      <c r="W180" s="871" t="n"/>
      <c r="X180" s="871" t="n"/>
      <c r="Y180" s="871" t="n"/>
      <c r="Z180" s="871" t="n"/>
      <c r="AA180" s="871" t="n"/>
      <c r="AB180" s="871" t="n"/>
    </row>
    <row r="181">
      <c r="A181" s="871" t="n"/>
      <c r="B181" s="871" t="n"/>
      <c r="C181" s="275" t="n"/>
      <c r="D181" s="275" t="n"/>
      <c r="E181" s="275" t="n"/>
      <c r="F181" s="871" t="n"/>
      <c r="G181" s="871" t="n"/>
      <c r="H181" s="871" t="n"/>
      <c r="I181" s="871" t="n"/>
      <c r="J181" s="871" t="n"/>
      <c r="K181" s="871" t="n"/>
      <c r="L181" s="871" t="n"/>
      <c r="M181" s="871" t="n"/>
      <c r="N181" s="871" t="n"/>
      <c r="O181" s="871" t="n"/>
      <c r="P181" s="871" t="n"/>
      <c r="Q181" s="871" t="n"/>
      <c r="R181" s="871" t="n"/>
      <c r="S181" s="871" t="n"/>
      <c r="T181" s="871" t="n"/>
      <c r="U181" s="871" t="n"/>
      <c r="V181" s="871" t="n"/>
      <c r="W181" s="871" t="n"/>
      <c r="X181" s="871" t="n"/>
      <c r="Y181" s="871" t="n"/>
      <c r="Z181" s="871" t="n"/>
      <c r="AA181" s="871" t="n"/>
      <c r="AB181" s="871" t="n"/>
    </row>
    <row r="182">
      <c r="A182" s="871" t="n"/>
      <c r="B182" s="871" t="n"/>
      <c r="C182" s="275" t="n"/>
      <c r="D182" s="275" t="n"/>
      <c r="E182" s="275" t="n"/>
      <c r="F182" s="871" t="n"/>
      <c r="G182" s="871" t="n"/>
      <c r="H182" s="871" t="n"/>
      <c r="I182" s="871" t="n"/>
      <c r="J182" s="871" t="n"/>
      <c r="K182" s="871" t="n"/>
      <c r="L182" s="871" t="n"/>
      <c r="M182" s="871" t="n"/>
      <c r="N182" s="871" t="n"/>
      <c r="O182" s="871" t="n"/>
      <c r="P182" s="871" t="n"/>
      <c r="Q182" s="871" t="n"/>
      <c r="R182" s="871" t="n"/>
      <c r="S182" s="871" t="n"/>
      <c r="T182" s="871" t="n"/>
      <c r="U182" s="871" t="n"/>
      <c r="V182" s="871" t="n"/>
      <c r="W182" s="871" t="n"/>
      <c r="X182" s="871" t="n"/>
      <c r="Y182" s="871" t="n"/>
      <c r="Z182" s="871" t="n"/>
      <c r="AA182" s="871" t="n"/>
      <c r="AB182" s="871" t="n"/>
    </row>
    <row r="183">
      <c r="A183" s="871" t="n"/>
      <c r="B183" s="871" t="n"/>
      <c r="C183" s="275" t="n"/>
      <c r="D183" s="275" t="n"/>
      <c r="E183" s="275" t="n"/>
      <c r="F183" s="871" t="n"/>
      <c r="G183" s="871" t="n"/>
      <c r="H183" s="871" t="n"/>
      <c r="I183" s="871" t="n"/>
      <c r="J183" s="871" t="n"/>
      <c r="K183" s="871" t="n"/>
      <c r="L183" s="871" t="n"/>
      <c r="M183" s="871" t="n"/>
      <c r="N183" s="871" t="n"/>
      <c r="O183" s="871" t="n"/>
      <c r="P183" s="871" t="n"/>
      <c r="Q183" s="871" t="n"/>
      <c r="R183" s="871" t="n"/>
      <c r="S183" s="871" t="n"/>
      <c r="T183" s="871" t="n"/>
      <c r="U183" s="871" t="n"/>
      <c r="V183" s="871" t="n"/>
      <c r="W183" s="871" t="n"/>
      <c r="X183" s="871" t="n"/>
      <c r="Y183" s="871" t="n"/>
      <c r="Z183" s="871" t="n"/>
      <c r="AA183" s="871" t="n"/>
      <c r="AB183" s="871" t="n"/>
    </row>
    <row r="184">
      <c r="A184" s="871" t="n"/>
      <c r="B184" s="871" t="n"/>
      <c r="C184" s="275" t="n"/>
      <c r="D184" s="275" t="n"/>
      <c r="E184" s="275" t="n"/>
      <c r="F184" s="871" t="n"/>
      <c r="G184" s="871" t="n"/>
      <c r="H184" s="871" t="n"/>
      <c r="I184" s="871" t="n"/>
      <c r="J184" s="871" t="n"/>
      <c r="K184" s="871" t="n"/>
      <c r="L184" s="871" t="n"/>
      <c r="M184" s="871" t="n"/>
      <c r="N184" s="871" t="n"/>
      <c r="O184" s="871" t="n"/>
      <c r="P184" s="871" t="n"/>
      <c r="Q184" s="871" t="n"/>
      <c r="R184" s="871" t="n"/>
      <c r="S184" s="871" t="n"/>
      <c r="T184" s="871" t="n"/>
      <c r="U184" s="871" t="n"/>
      <c r="V184" s="871" t="n"/>
      <c r="W184" s="871" t="n"/>
      <c r="X184" s="871" t="n"/>
      <c r="Y184" s="871" t="n"/>
      <c r="Z184" s="871" t="n"/>
      <c r="AA184" s="871" t="n"/>
      <c r="AB184" s="871" t="n"/>
    </row>
    <row r="185">
      <c r="A185" s="871" t="n"/>
      <c r="B185" s="871" t="n"/>
      <c r="C185" s="275" t="n"/>
      <c r="D185" s="275" t="n"/>
      <c r="E185" s="275" t="n"/>
      <c r="F185" s="871" t="n"/>
      <c r="G185" s="871" t="n"/>
      <c r="H185" s="871" t="n"/>
      <c r="I185" s="871" t="n"/>
      <c r="J185" s="871" t="n"/>
      <c r="K185" s="871" t="n"/>
      <c r="L185" s="871" t="n"/>
      <c r="M185" s="871" t="n"/>
      <c r="N185" s="871" t="n"/>
      <c r="O185" s="871" t="n"/>
      <c r="P185" s="871" t="n"/>
      <c r="Q185" s="871" t="n"/>
      <c r="R185" s="871" t="n"/>
      <c r="S185" s="871" t="n"/>
      <c r="T185" s="871" t="n"/>
      <c r="U185" s="871" t="n"/>
      <c r="V185" s="871" t="n"/>
      <c r="W185" s="871" t="n"/>
      <c r="X185" s="871" t="n"/>
      <c r="Y185" s="871" t="n"/>
      <c r="Z185" s="871" t="n"/>
      <c r="AA185" s="871" t="n"/>
      <c r="AB185" s="871" t="n"/>
    </row>
    <row r="186">
      <c r="A186" s="871" t="n"/>
      <c r="B186" s="871" t="n"/>
      <c r="C186" s="275" t="n"/>
      <c r="D186" s="275" t="n"/>
      <c r="E186" s="275" t="n"/>
      <c r="F186" s="871" t="n"/>
      <c r="G186" s="871" t="n"/>
      <c r="H186" s="871" t="n"/>
      <c r="I186" s="871" t="n"/>
      <c r="J186" s="871" t="n"/>
      <c r="K186" s="871" t="n"/>
      <c r="L186" s="871" t="n"/>
      <c r="M186" s="871" t="n"/>
      <c r="N186" s="871" t="n"/>
      <c r="O186" s="871" t="n"/>
      <c r="P186" s="871" t="n"/>
      <c r="Q186" s="871" t="n"/>
      <c r="R186" s="871" t="n"/>
      <c r="S186" s="871" t="n"/>
      <c r="T186" s="871" t="n"/>
      <c r="U186" s="871" t="n"/>
      <c r="V186" s="871" t="n"/>
      <c r="W186" s="871" t="n"/>
      <c r="X186" s="871" t="n"/>
      <c r="Y186" s="871" t="n"/>
      <c r="Z186" s="871" t="n"/>
      <c r="AA186" s="871" t="n"/>
      <c r="AB186" s="871" t="n"/>
    </row>
    <row r="187">
      <c r="A187" s="871" t="n"/>
      <c r="B187" s="871" t="n"/>
      <c r="C187" s="275" t="n"/>
      <c r="D187" s="275" t="n"/>
      <c r="E187" s="275" t="n"/>
      <c r="F187" s="871" t="n"/>
      <c r="G187" s="871" t="n"/>
      <c r="H187" s="871" t="n"/>
      <c r="I187" s="871" t="n"/>
      <c r="J187" s="871" t="n"/>
      <c r="K187" s="871" t="n"/>
      <c r="L187" s="871" t="n"/>
      <c r="M187" s="871" t="n"/>
      <c r="N187" s="871" t="n"/>
      <c r="O187" s="871" t="n"/>
      <c r="P187" s="871" t="n"/>
      <c r="Q187" s="871" t="n"/>
      <c r="R187" s="871" t="n"/>
      <c r="S187" s="871" t="n"/>
      <c r="T187" s="871" t="n"/>
      <c r="U187" s="871" t="n"/>
      <c r="V187" s="871" t="n"/>
      <c r="W187" s="871" t="n"/>
      <c r="X187" s="871" t="n"/>
      <c r="Y187" s="871" t="n"/>
      <c r="Z187" s="871" t="n"/>
      <c r="AA187" s="871" t="n"/>
      <c r="AB187" s="871" t="n"/>
    </row>
    <row r="188">
      <c r="A188" s="871" t="n"/>
      <c r="B188" s="871" t="n"/>
      <c r="C188" s="275" t="n"/>
      <c r="D188" s="275" t="n"/>
      <c r="E188" s="275" t="n"/>
      <c r="F188" s="871" t="n"/>
      <c r="G188" s="871" t="n"/>
      <c r="H188" s="871" t="n"/>
      <c r="I188" s="871" t="n"/>
      <c r="J188" s="871" t="n"/>
      <c r="K188" s="871" t="n"/>
      <c r="L188" s="871" t="n"/>
      <c r="M188" s="871" t="n"/>
      <c r="N188" s="871" t="n"/>
      <c r="O188" s="871" t="n"/>
      <c r="P188" s="871" t="n"/>
      <c r="Q188" s="871" t="n"/>
      <c r="R188" s="871" t="n"/>
      <c r="S188" s="871" t="n"/>
      <c r="T188" s="871" t="n"/>
      <c r="U188" s="871" t="n"/>
      <c r="V188" s="871" t="n"/>
      <c r="W188" s="871" t="n"/>
      <c r="X188" s="871" t="n"/>
      <c r="Y188" s="871" t="n"/>
      <c r="Z188" s="871" t="n"/>
      <c r="AA188" s="871" t="n"/>
      <c r="AB188" s="871" t="n"/>
    </row>
    <row r="189">
      <c r="A189" s="871" t="n"/>
      <c r="B189" s="871" t="n"/>
      <c r="C189" s="275" t="n"/>
      <c r="D189" s="275" t="n"/>
      <c r="E189" s="275" t="n"/>
      <c r="F189" s="871" t="n"/>
      <c r="G189" s="871" t="n"/>
      <c r="H189" s="871" t="n"/>
      <c r="I189" s="871" t="n"/>
      <c r="J189" s="871" t="n"/>
      <c r="K189" s="871" t="n"/>
      <c r="L189" s="871" t="n"/>
      <c r="M189" s="871" t="n"/>
      <c r="N189" s="871" t="n"/>
      <c r="O189" s="871" t="n"/>
      <c r="P189" s="871" t="n"/>
      <c r="Q189" s="871" t="n"/>
      <c r="R189" s="871" t="n"/>
      <c r="S189" s="871" t="n"/>
      <c r="T189" s="871" t="n"/>
      <c r="U189" s="871" t="n"/>
      <c r="V189" s="871" t="n"/>
      <c r="W189" s="871" t="n"/>
      <c r="X189" s="871" t="n"/>
      <c r="Y189" s="871" t="n"/>
      <c r="Z189" s="871" t="n"/>
      <c r="AA189" s="871" t="n"/>
      <c r="AB189" s="871" t="n"/>
    </row>
    <row r="190">
      <c r="A190" s="871" t="n"/>
      <c r="B190" s="871" t="n"/>
      <c r="C190" s="275" t="n"/>
      <c r="D190" s="275" t="n"/>
      <c r="E190" s="275" t="n"/>
      <c r="F190" s="871" t="n"/>
      <c r="G190" s="871" t="n"/>
      <c r="H190" s="871" t="n"/>
      <c r="I190" s="871" t="n"/>
      <c r="J190" s="871" t="n"/>
      <c r="K190" s="871" t="n"/>
      <c r="L190" s="871" t="n"/>
      <c r="M190" s="871" t="n"/>
      <c r="N190" s="871" t="n"/>
      <c r="O190" s="871" t="n"/>
      <c r="P190" s="871" t="n"/>
      <c r="Q190" s="871" t="n"/>
      <c r="R190" s="871" t="n"/>
      <c r="S190" s="871" t="n"/>
      <c r="T190" s="871" t="n"/>
      <c r="U190" s="871" t="n"/>
      <c r="V190" s="871" t="n"/>
      <c r="W190" s="871" t="n"/>
      <c r="X190" s="871" t="n"/>
      <c r="Y190" s="871" t="n"/>
      <c r="Z190" s="871" t="n"/>
      <c r="AA190" s="871" t="n"/>
      <c r="AB190" s="871" t="n"/>
    </row>
    <row r="191">
      <c r="A191" s="871" t="n"/>
      <c r="B191" s="871" t="n"/>
      <c r="C191" s="275" t="n"/>
      <c r="D191" s="275" t="n"/>
      <c r="E191" s="275" t="n"/>
      <c r="F191" s="871" t="n"/>
      <c r="G191" s="871" t="n"/>
      <c r="H191" s="871" t="n"/>
      <c r="I191" s="871" t="n"/>
      <c r="J191" s="871" t="n"/>
      <c r="K191" s="871" t="n"/>
      <c r="L191" s="871" t="n"/>
      <c r="M191" s="871" t="n"/>
      <c r="N191" s="871" t="n"/>
      <c r="O191" s="871" t="n"/>
      <c r="P191" s="871" t="n"/>
      <c r="Q191" s="871" t="n"/>
      <c r="R191" s="871" t="n"/>
      <c r="S191" s="871" t="n"/>
      <c r="T191" s="871" t="n"/>
      <c r="U191" s="871" t="n"/>
      <c r="V191" s="871" t="n"/>
      <c r="W191" s="871" t="n"/>
      <c r="X191" s="871" t="n"/>
      <c r="Y191" s="871" t="n"/>
      <c r="Z191" s="871" t="n"/>
      <c r="AA191" s="871" t="n"/>
      <c r="AB191" s="871" t="n"/>
    </row>
    <row r="192">
      <c r="A192" s="871" t="n"/>
      <c r="B192" s="871" t="n"/>
      <c r="C192" s="275" t="n"/>
      <c r="D192" s="275" t="n"/>
      <c r="E192" s="275" t="n"/>
      <c r="F192" s="871" t="n"/>
      <c r="G192" s="871" t="n"/>
      <c r="H192" s="871" t="n"/>
      <c r="I192" s="871" t="n"/>
      <c r="J192" s="871" t="n"/>
      <c r="K192" s="871" t="n"/>
      <c r="L192" s="871" t="n"/>
      <c r="M192" s="871" t="n"/>
      <c r="N192" s="871" t="n"/>
      <c r="O192" s="871" t="n"/>
      <c r="P192" s="871" t="n"/>
      <c r="Q192" s="871" t="n"/>
      <c r="R192" s="871" t="n"/>
      <c r="S192" s="871" t="n"/>
      <c r="T192" s="871" t="n"/>
      <c r="U192" s="871" t="n"/>
      <c r="V192" s="871" t="n"/>
      <c r="W192" s="871" t="n"/>
      <c r="X192" s="871" t="n"/>
      <c r="Y192" s="871" t="n"/>
      <c r="Z192" s="871" t="n"/>
      <c r="AA192" s="871" t="n"/>
      <c r="AB192" s="871" t="n"/>
    </row>
    <row r="193">
      <c r="A193" s="871" t="n"/>
      <c r="B193" s="871" t="n"/>
      <c r="C193" s="275" t="n"/>
      <c r="D193" s="275" t="n"/>
      <c r="E193" s="275" t="n"/>
      <c r="F193" s="871" t="n"/>
      <c r="G193" s="871" t="n"/>
      <c r="H193" s="871" t="n"/>
      <c r="I193" s="871" t="n"/>
      <c r="J193" s="871" t="n"/>
      <c r="K193" s="871" t="n"/>
      <c r="L193" s="871" t="n"/>
      <c r="M193" s="871" t="n"/>
      <c r="N193" s="871" t="n"/>
      <c r="O193" s="871" t="n"/>
      <c r="P193" s="871" t="n"/>
      <c r="Q193" s="871" t="n"/>
      <c r="R193" s="871" t="n"/>
      <c r="S193" s="871" t="n"/>
      <c r="T193" s="871" t="n"/>
      <c r="U193" s="871" t="n"/>
      <c r="V193" s="871" t="n"/>
      <c r="W193" s="871" t="n"/>
      <c r="X193" s="871" t="n"/>
      <c r="Y193" s="871" t="n"/>
      <c r="Z193" s="871" t="n"/>
      <c r="AA193" s="871" t="n"/>
      <c r="AB193" s="871" t="n"/>
    </row>
    <row r="194">
      <c r="A194" s="871" t="n"/>
      <c r="B194" s="871" t="n"/>
      <c r="C194" s="275" t="n"/>
      <c r="D194" s="275" t="n"/>
      <c r="E194" s="275" t="n"/>
      <c r="F194" s="871" t="n"/>
      <c r="G194" s="871" t="n"/>
      <c r="H194" s="871" t="n"/>
      <c r="I194" s="871" t="n"/>
      <c r="J194" s="871" t="n"/>
      <c r="K194" s="871" t="n"/>
      <c r="L194" s="871" t="n"/>
      <c r="M194" s="871" t="n"/>
      <c r="N194" s="871" t="n"/>
      <c r="O194" s="871" t="n"/>
      <c r="P194" s="871" t="n"/>
      <c r="Q194" s="871" t="n"/>
      <c r="R194" s="871" t="n"/>
      <c r="S194" s="871" t="n"/>
      <c r="T194" s="871" t="n"/>
      <c r="U194" s="871" t="n"/>
      <c r="V194" s="871" t="n"/>
      <c r="W194" s="871" t="n"/>
      <c r="X194" s="871" t="n"/>
      <c r="Y194" s="871" t="n"/>
      <c r="Z194" s="871" t="n"/>
      <c r="AA194" s="871" t="n"/>
      <c r="AB194" s="871" t="n"/>
    </row>
    <row r="195">
      <c r="A195" s="871" t="n"/>
      <c r="B195" s="871" t="n"/>
      <c r="C195" s="275" t="n"/>
      <c r="D195" s="275" t="n"/>
      <c r="E195" s="275" t="n"/>
      <c r="F195" s="871" t="n"/>
      <c r="G195" s="871" t="n"/>
      <c r="H195" s="871" t="n"/>
      <c r="I195" s="871" t="n"/>
      <c r="J195" s="871" t="n"/>
      <c r="K195" s="871" t="n"/>
      <c r="L195" s="871" t="n"/>
      <c r="M195" s="871" t="n"/>
      <c r="N195" s="871" t="n"/>
      <c r="O195" s="871" t="n"/>
      <c r="P195" s="871" t="n"/>
      <c r="Q195" s="871" t="n"/>
      <c r="R195" s="871" t="n"/>
      <c r="S195" s="871" t="n"/>
      <c r="T195" s="871" t="n"/>
      <c r="U195" s="871" t="n"/>
      <c r="V195" s="871" t="n"/>
      <c r="W195" s="871" t="n"/>
      <c r="X195" s="871" t="n"/>
      <c r="Y195" s="871" t="n"/>
      <c r="Z195" s="871" t="n"/>
      <c r="AA195" s="871" t="n"/>
      <c r="AB195" s="871" t="n"/>
    </row>
    <row r="196">
      <c r="A196" s="871" t="n"/>
      <c r="B196" s="871" t="n"/>
      <c r="C196" s="275" t="n"/>
      <c r="D196" s="275" t="n"/>
      <c r="E196" s="275" t="n"/>
      <c r="F196" s="871" t="n"/>
      <c r="G196" s="871" t="n"/>
      <c r="H196" s="871" t="n"/>
      <c r="I196" s="871" t="n"/>
      <c r="J196" s="871" t="n"/>
      <c r="K196" s="871" t="n"/>
      <c r="L196" s="871" t="n"/>
      <c r="M196" s="871" t="n"/>
      <c r="N196" s="871" t="n"/>
      <c r="O196" s="871" t="n"/>
      <c r="P196" s="871" t="n"/>
      <c r="Q196" s="871" t="n"/>
      <c r="R196" s="871" t="n"/>
      <c r="S196" s="871" t="n"/>
      <c r="T196" s="871" t="n"/>
      <c r="U196" s="871" t="n"/>
      <c r="V196" s="871" t="n"/>
      <c r="W196" s="871" t="n"/>
      <c r="X196" s="871" t="n"/>
      <c r="Y196" s="871" t="n"/>
      <c r="Z196" s="871" t="n"/>
      <c r="AA196" s="871" t="n"/>
      <c r="AB196" s="871" t="n"/>
    </row>
    <row r="197">
      <c r="A197" s="871" t="n"/>
      <c r="B197" s="871" t="n"/>
      <c r="C197" s="275" t="n"/>
      <c r="D197" s="275" t="n"/>
      <c r="E197" s="275" t="n"/>
      <c r="F197" s="871" t="n"/>
      <c r="G197" s="871" t="n"/>
      <c r="H197" s="871" t="n"/>
      <c r="I197" s="871" t="n"/>
      <c r="J197" s="871" t="n"/>
      <c r="K197" s="871" t="n"/>
      <c r="L197" s="871" t="n"/>
      <c r="M197" s="871" t="n"/>
      <c r="N197" s="871" t="n"/>
      <c r="O197" s="871" t="n"/>
      <c r="P197" s="871" t="n"/>
      <c r="Q197" s="871" t="n"/>
      <c r="R197" s="871" t="n"/>
      <c r="S197" s="871" t="n"/>
      <c r="T197" s="871" t="n"/>
      <c r="U197" s="871" t="n"/>
      <c r="V197" s="871" t="n"/>
      <c r="W197" s="871" t="n"/>
      <c r="X197" s="871" t="n"/>
      <c r="Y197" s="871" t="n"/>
      <c r="Z197" s="871" t="n"/>
      <c r="AA197" s="871" t="n"/>
      <c r="AB197" s="871" t="n"/>
    </row>
    <row r="198">
      <c r="A198" s="871" t="n"/>
      <c r="B198" s="871" t="n"/>
      <c r="C198" s="275" t="n"/>
      <c r="D198" s="275" t="n"/>
      <c r="E198" s="275" t="n"/>
      <c r="F198" s="871" t="n"/>
      <c r="G198" s="871" t="n"/>
      <c r="H198" s="871" t="n"/>
      <c r="I198" s="871" t="n"/>
      <c r="J198" s="871" t="n"/>
      <c r="K198" s="871" t="n"/>
      <c r="L198" s="871" t="n"/>
      <c r="M198" s="871" t="n"/>
      <c r="N198" s="871" t="n"/>
      <c r="O198" s="871" t="n"/>
      <c r="P198" s="871" t="n"/>
      <c r="Q198" s="871" t="n"/>
      <c r="R198" s="871" t="n"/>
      <c r="S198" s="871" t="n"/>
      <c r="T198" s="871" t="n"/>
      <c r="U198" s="871" t="n"/>
      <c r="V198" s="871" t="n"/>
      <c r="W198" s="871" t="n"/>
      <c r="X198" s="871" t="n"/>
      <c r="Y198" s="871" t="n"/>
      <c r="Z198" s="871" t="n"/>
      <c r="AA198" s="871" t="n"/>
      <c r="AB198" s="871" t="n"/>
    </row>
    <row r="199">
      <c r="A199" s="871" t="n"/>
      <c r="B199" s="871" t="n"/>
      <c r="C199" s="275" t="n"/>
      <c r="D199" s="275" t="n"/>
      <c r="E199" s="275" t="n"/>
      <c r="F199" s="871" t="n"/>
      <c r="G199" s="871" t="n"/>
      <c r="H199" s="871" t="n"/>
      <c r="I199" s="871" t="n"/>
      <c r="J199" s="871" t="n"/>
      <c r="K199" s="871" t="n"/>
      <c r="L199" s="871" t="n"/>
      <c r="M199" s="871" t="n"/>
      <c r="N199" s="871" t="n"/>
      <c r="O199" s="871" t="n"/>
      <c r="P199" s="871" t="n"/>
      <c r="Q199" s="871" t="n"/>
      <c r="R199" s="871" t="n"/>
      <c r="S199" s="871" t="n"/>
      <c r="T199" s="871" t="n"/>
      <c r="U199" s="871" t="n"/>
      <c r="V199" s="871" t="n"/>
      <c r="W199" s="871" t="n"/>
      <c r="X199" s="871" t="n"/>
      <c r="Y199" s="871" t="n"/>
      <c r="Z199" s="871" t="n"/>
      <c r="AA199" s="871" t="n"/>
      <c r="AB199" s="871" t="n"/>
    </row>
    <row r="200">
      <c r="A200" s="871" t="n"/>
      <c r="B200" s="871" t="n"/>
      <c r="C200" s="275" t="n"/>
      <c r="D200" s="275" t="n"/>
      <c r="E200" s="275" t="n"/>
      <c r="F200" s="871" t="n"/>
      <c r="G200" s="871" t="n"/>
      <c r="H200" s="871" t="n"/>
      <c r="I200" s="871" t="n"/>
      <c r="J200" s="871" t="n"/>
      <c r="K200" s="871" t="n"/>
      <c r="L200" s="871" t="n"/>
      <c r="M200" s="871" t="n"/>
      <c r="N200" s="871" t="n"/>
      <c r="O200" s="871" t="n"/>
      <c r="P200" s="871" t="n"/>
      <c r="Q200" s="871" t="n"/>
      <c r="R200" s="871" t="n"/>
      <c r="S200" s="871" t="n"/>
      <c r="T200" s="871" t="n"/>
      <c r="U200" s="871" t="n"/>
      <c r="V200" s="871" t="n"/>
      <c r="W200" s="871" t="n"/>
      <c r="X200" s="871" t="n"/>
      <c r="Y200" s="871" t="n"/>
      <c r="Z200" s="871" t="n"/>
      <c r="AA200" s="871" t="n"/>
      <c r="AB200" s="871" t="n"/>
    </row>
    <row r="201">
      <c r="A201" s="871" t="n"/>
      <c r="B201" s="871" t="n"/>
      <c r="C201" s="275" t="n"/>
      <c r="D201" s="275" t="n"/>
      <c r="E201" s="275" t="n"/>
      <c r="F201" s="871" t="n"/>
      <c r="G201" s="871" t="n"/>
      <c r="H201" s="871" t="n"/>
      <c r="I201" s="871" t="n"/>
      <c r="J201" s="871" t="n"/>
      <c r="K201" s="871" t="n"/>
      <c r="L201" s="871" t="n"/>
      <c r="M201" s="871" t="n"/>
      <c r="N201" s="871" t="n"/>
      <c r="O201" s="871" t="n"/>
      <c r="P201" s="871" t="n"/>
      <c r="Q201" s="871" t="n"/>
      <c r="R201" s="871" t="n"/>
      <c r="S201" s="871" t="n"/>
      <c r="T201" s="871" t="n"/>
      <c r="U201" s="871" t="n"/>
      <c r="V201" s="871" t="n"/>
      <c r="W201" s="871" t="n"/>
      <c r="X201" s="871" t="n"/>
      <c r="Y201" s="871" t="n"/>
      <c r="Z201" s="871" t="n"/>
      <c r="AA201" s="871" t="n"/>
      <c r="AB201" s="871" t="n"/>
    </row>
    <row r="202">
      <c r="A202" s="871" t="n"/>
      <c r="B202" s="871" t="n"/>
      <c r="C202" s="275" t="n"/>
      <c r="D202" s="275" t="n"/>
      <c r="E202" s="275" t="n"/>
      <c r="F202" s="871" t="n"/>
      <c r="G202" s="871" t="n"/>
      <c r="H202" s="871" t="n"/>
      <c r="I202" s="871" t="n"/>
      <c r="J202" s="871" t="n"/>
      <c r="K202" s="871" t="n"/>
      <c r="L202" s="871" t="n"/>
      <c r="M202" s="871" t="n"/>
      <c r="N202" s="871" t="n"/>
      <c r="O202" s="871" t="n"/>
      <c r="P202" s="871" t="n"/>
      <c r="Q202" s="871" t="n"/>
      <c r="R202" s="871" t="n"/>
      <c r="S202" s="871" t="n"/>
      <c r="T202" s="871" t="n"/>
      <c r="U202" s="871" t="n"/>
      <c r="V202" s="871" t="n"/>
      <c r="W202" s="871" t="n"/>
      <c r="X202" s="871" t="n"/>
      <c r="Y202" s="871" t="n"/>
      <c r="Z202" s="871" t="n"/>
      <c r="AA202" s="871" t="n"/>
      <c r="AB202" s="871" t="n"/>
    </row>
    <row r="203">
      <c r="A203" s="871" t="n"/>
      <c r="B203" s="871" t="n"/>
      <c r="C203" s="275" t="n"/>
      <c r="D203" s="275" t="n"/>
      <c r="E203" s="275" t="n"/>
      <c r="F203" s="871" t="n"/>
      <c r="G203" s="871" t="n"/>
      <c r="H203" s="871" t="n"/>
      <c r="I203" s="871" t="n"/>
      <c r="J203" s="871" t="n"/>
      <c r="K203" s="871" t="n"/>
      <c r="L203" s="871" t="n"/>
      <c r="M203" s="871" t="n"/>
      <c r="N203" s="871" t="n"/>
      <c r="O203" s="871" t="n"/>
      <c r="P203" s="871" t="n"/>
      <c r="Q203" s="871" t="n"/>
      <c r="R203" s="871" t="n"/>
      <c r="S203" s="871" t="n"/>
      <c r="T203" s="871" t="n"/>
      <c r="U203" s="871" t="n"/>
      <c r="V203" s="871" t="n"/>
      <c r="W203" s="871" t="n"/>
      <c r="X203" s="871" t="n"/>
      <c r="Y203" s="871" t="n"/>
      <c r="Z203" s="871" t="n"/>
      <c r="AA203" s="871" t="n"/>
      <c r="AB203" s="871" t="n"/>
    </row>
    <row r="204">
      <c r="A204" s="871" t="n"/>
      <c r="B204" s="871" t="n"/>
      <c r="C204" s="275" t="n"/>
      <c r="D204" s="275" t="n"/>
      <c r="E204" s="275" t="n"/>
      <c r="F204" s="871" t="n"/>
      <c r="G204" s="871" t="n"/>
      <c r="H204" s="871" t="n"/>
      <c r="I204" s="871" t="n"/>
      <c r="J204" s="871" t="n"/>
      <c r="K204" s="871" t="n"/>
      <c r="L204" s="871" t="n"/>
      <c r="M204" s="871" t="n"/>
      <c r="N204" s="871" t="n"/>
      <c r="O204" s="871" t="n"/>
      <c r="P204" s="871" t="n"/>
      <c r="Q204" s="871" t="n"/>
      <c r="R204" s="871" t="n"/>
      <c r="S204" s="871" t="n"/>
      <c r="T204" s="871" t="n"/>
      <c r="U204" s="871" t="n"/>
      <c r="V204" s="871" t="n"/>
      <c r="W204" s="871" t="n"/>
      <c r="X204" s="871" t="n"/>
      <c r="Y204" s="871" t="n"/>
      <c r="Z204" s="871" t="n"/>
      <c r="AA204" s="871" t="n"/>
      <c r="AB204" s="871" t="n"/>
    </row>
    <row r="205">
      <c r="A205" s="871" t="n"/>
      <c r="B205" s="871" t="n"/>
      <c r="C205" s="275" t="n"/>
      <c r="D205" s="275" t="n"/>
      <c r="E205" s="275" t="n"/>
      <c r="F205" s="871" t="n"/>
      <c r="G205" s="871" t="n"/>
      <c r="H205" s="871" t="n"/>
      <c r="I205" s="871" t="n"/>
      <c r="J205" s="871" t="n"/>
      <c r="K205" s="871" t="n"/>
      <c r="L205" s="871" t="n"/>
      <c r="M205" s="871" t="n"/>
      <c r="N205" s="871" t="n"/>
      <c r="O205" s="871" t="n"/>
      <c r="P205" s="871" t="n"/>
      <c r="Q205" s="871" t="n"/>
      <c r="R205" s="871" t="n"/>
      <c r="S205" s="871" t="n"/>
      <c r="T205" s="871" t="n"/>
      <c r="U205" s="871" t="n"/>
      <c r="V205" s="871" t="n"/>
      <c r="W205" s="871" t="n"/>
      <c r="X205" s="871" t="n"/>
      <c r="Y205" s="871" t="n"/>
      <c r="Z205" s="871" t="n"/>
      <c r="AA205" s="871" t="n"/>
      <c r="AB205" s="871" t="n"/>
    </row>
    <row r="206">
      <c r="A206" s="871" t="n"/>
      <c r="B206" s="871" t="n"/>
      <c r="C206" s="275" t="n"/>
      <c r="D206" s="275" t="n"/>
      <c r="E206" s="275" t="n"/>
      <c r="F206" s="871" t="n"/>
      <c r="G206" s="871" t="n"/>
      <c r="H206" s="871" t="n"/>
      <c r="I206" s="871" t="n"/>
      <c r="J206" s="871" t="n"/>
      <c r="K206" s="871" t="n"/>
      <c r="L206" s="871" t="n"/>
      <c r="M206" s="871" t="n"/>
      <c r="N206" s="871" t="n"/>
      <c r="O206" s="871" t="n"/>
      <c r="P206" s="871" t="n"/>
      <c r="Q206" s="871" t="n"/>
      <c r="R206" s="871" t="n"/>
      <c r="S206" s="871" t="n"/>
      <c r="T206" s="871" t="n"/>
      <c r="U206" s="871" t="n"/>
      <c r="V206" s="871" t="n"/>
      <c r="W206" s="871" t="n"/>
      <c r="X206" s="871" t="n"/>
      <c r="Y206" s="871" t="n"/>
      <c r="Z206" s="871" t="n"/>
      <c r="AA206" s="871" t="n"/>
      <c r="AB206" s="871" t="n"/>
    </row>
    <row r="207">
      <c r="A207" s="871" t="n"/>
      <c r="B207" s="871" t="n"/>
      <c r="C207" s="275" t="n"/>
      <c r="D207" s="275" t="n"/>
      <c r="E207" s="275" t="n"/>
      <c r="F207" s="871" t="n"/>
      <c r="G207" s="871" t="n"/>
      <c r="H207" s="871" t="n"/>
      <c r="I207" s="871" t="n"/>
      <c r="J207" s="871" t="n"/>
      <c r="K207" s="871" t="n"/>
      <c r="L207" s="871" t="n"/>
      <c r="M207" s="871" t="n"/>
      <c r="N207" s="871" t="n"/>
      <c r="O207" s="871" t="n"/>
      <c r="P207" s="871" t="n"/>
      <c r="Q207" s="871" t="n"/>
      <c r="R207" s="871" t="n"/>
      <c r="S207" s="871" t="n"/>
      <c r="T207" s="871" t="n"/>
      <c r="U207" s="871" t="n"/>
      <c r="V207" s="871" t="n"/>
      <c r="W207" s="871" t="n"/>
      <c r="X207" s="871" t="n"/>
      <c r="Y207" s="871" t="n"/>
      <c r="Z207" s="871" t="n"/>
      <c r="AA207" s="871" t="n"/>
      <c r="AB207" s="871" t="n"/>
    </row>
    <row r="208">
      <c r="A208" s="871" t="n"/>
      <c r="B208" s="871" t="n"/>
      <c r="C208" s="275" t="n"/>
      <c r="D208" s="275" t="n"/>
      <c r="E208" s="275" t="n"/>
      <c r="F208" s="871" t="n"/>
      <c r="G208" s="871" t="n"/>
      <c r="H208" s="871" t="n"/>
      <c r="I208" s="871" t="n"/>
      <c r="J208" s="871" t="n"/>
      <c r="K208" s="871" t="n"/>
      <c r="L208" s="871" t="n"/>
      <c r="M208" s="871" t="n"/>
      <c r="N208" s="871" t="n"/>
      <c r="O208" s="871" t="n"/>
      <c r="P208" s="871" t="n"/>
      <c r="Q208" s="871" t="n"/>
      <c r="R208" s="871" t="n"/>
      <c r="S208" s="871" t="n"/>
      <c r="T208" s="871" t="n"/>
      <c r="U208" s="871" t="n"/>
      <c r="V208" s="871" t="n"/>
      <c r="W208" s="871" t="n"/>
      <c r="X208" s="871" t="n"/>
      <c r="Y208" s="871" t="n"/>
      <c r="Z208" s="871" t="n"/>
      <c r="AA208" s="871" t="n"/>
      <c r="AB208" s="871" t="n"/>
    </row>
    <row r="209">
      <c r="A209" s="871" t="n"/>
      <c r="B209" s="871" t="n"/>
      <c r="C209" s="275" t="n"/>
      <c r="D209" s="275" t="n"/>
      <c r="E209" s="275" t="n"/>
      <c r="F209" s="871" t="n"/>
      <c r="G209" s="871" t="n"/>
      <c r="H209" s="871" t="n"/>
      <c r="I209" s="871" t="n"/>
      <c r="J209" s="871" t="n"/>
      <c r="K209" s="871" t="n"/>
      <c r="L209" s="871" t="n"/>
      <c r="M209" s="871" t="n"/>
      <c r="N209" s="871" t="n"/>
      <c r="O209" s="871" t="n"/>
      <c r="P209" s="871" t="n"/>
      <c r="Q209" s="871" t="n"/>
      <c r="R209" s="871" t="n"/>
      <c r="S209" s="871" t="n"/>
      <c r="T209" s="871" t="n"/>
      <c r="U209" s="871" t="n"/>
      <c r="V209" s="871" t="n"/>
      <c r="W209" s="871" t="n"/>
      <c r="X209" s="871" t="n"/>
      <c r="Y209" s="871" t="n"/>
      <c r="Z209" s="871" t="n"/>
      <c r="AA209" s="871" t="n"/>
      <c r="AB209" s="871" t="n"/>
    </row>
    <row r="210">
      <c r="A210" s="871" t="n"/>
      <c r="B210" s="871" t="n"/>
      <c r="C210" s="275" t="n"/>
      <c r="D210" s="275" t="n"/>
      <c r="E210" s="275" t="n"/>
      <c r="F210" s="871" t="n"/>
      <c r="G210" s="871" t="n"/>
      <c r="H210" s="871" t="n"/>
      <c r="I210" s="871" t="n"/>
      <c r="J210" s="871" t="n"/>
      <c r="K210" s="871" t="n"/>
      <c r="L210" s="871" t="n"/>
      <c r="M210" s="871" t="n"/>
      <c r="N210" s="871" t="n"/>
      <c r="O210" s="871" t="n"/>
      <c r="P210" s="871" t="n"/>
      <c r="Q210" s="871" t="n"/>
      <c r="R210" s="871" t="n"/>
      <c r="S210" s="871" t="n"/>
      <c r="T210" s="871" t="n"/>
      <c r="U210" s="871" t="n"/>
      <c r="V210" s="871" t="n"/>
      <c r="W210" s="871" t="n"/>
      <c r="X210" s="871" t="n"/>
      <c r="Y210" s="871" t="n"/>
      <c r="Z210" s="871" t="n"/>
      <c r="AA210" s="871" t="n"/>
      <c r="AB210" s="871" t="n"/>
    </row>
    <row r="211">
      <c r="A211" s="871" t="n"/>
      <c r="B211" s="871" t="n"/>
      <c r="C211" s="275" t="n"/>
      <c r="D211" s="275" t="n"/>
      <c r="E211" s="275" t="n"/>
      <c r="F211" s="871" t="n"/>
      <c r="G211" s="871" t="n"/>
      <c r="H211" s="871" t="n"/>
      <c r="I211" s="871" t="n"/>
      <c r="J211" s="871" t="n"/>
      <c r="K211" s="871" t="n"/>
      <c r="L211" s="871" t="n"/>
      <c r="M211" s="871" t="n"/>
      <c r="N211" s="871" t="n"/>
      <c r="O211" s="871" t="n"/>
      <c r="P211" s="871" t="n"/>
      <c r="Q211" s="871" t="n"/>
      <c r="R211" s="871" t="n"/>
      <c r="S211" s="871" t="n"/>
      <c r="T211" s="871" t="n"/>
      <c r="U211" s="871" t="n"/>
      <c r="V211" s="871" t="n"/>
      <c r="W211" s="871" t="n"/>
      <c r="X211" s="871" t="n"/>
      <c r="Y211" s="871" t="n"/>
      <c r="Z211" s="871" t="n"/>
      <c r="AA211" s="871" t="n"/>
      <c r="AB211" s="871" t="n"/>
    </row>
    <row r="212">
      <c r="A212" s="871" t="n"/>
      <c r="B212" s="871" t="n"/>
      <c r="C212" s="275" t="n"/>
      <c r="D212" s="275" t="n"/>
      <c r="E212" s="275" t="n"/>
      <c r="F212" s="871" t="n"/>
      <c r="G212" s="871" t="n"/>
      <c r="H212" s="871" t="n"/>
      <c r="I212" s="871" t="n"/>
      <c r="J212" s="871" t="n"/>
      <c r="K212" s="871" t="n"/>
      <c r="L212" s="871" t="n"/>
      <c r="M212" s="871" t="n"/>
      <c r="N212" s="871" t="n"/>
      <c r="O212" s="871" t="n"/>
      <c r="P212" s="871" t="n"/>
      <c r="Q212" s="871" t="n"/>
      <c r="R212" s="871" t="n"/>
      <c r="S212" s="871" t="n"/>
      <c r="T212" s="871" t="n"/>
      <c r="U212" s="871" t="n"/>
      <c r="V212" s="871" t="n"/>
      <c r="W212" s="871" t="n"/>
      <c r="X212" s="871" t="n"/>
      <c r="Y212" s="871" t="n"/>
      <c r="Z212" s="871" t="n"/>
      <c r="AA212" s="871" t="n"/>
      <c r="AB212" s="871" t="n"/>
    </row>
    <row r="213">
      <c r="A213" s="871" t="n"/>
      <c r="B213" s="871" t="n"/>
      <c r="C213" s="275" t="n"/>
      <c r="D213" s="275" t="n"/>
      <c r="E213" s="275" t="n"/>
      <c r="F213" s="871" t="n"/>
      <c r="G213" s="871" t="n"/>
      <c r="H213" s="871" t="n"/>
      <c r="I213" s="871" t="n"/>
      <c r="J213" s="871" t="n"/>
      <c r="K213" s="871" t="n"/>
      <c r="L213" s="871" t="n"/>
      <c r="M213" s="871" t="n"/>
      <c r="N213" s="871" t="n"/>
      <c r="O213" s="871" t="n"/>
      <c r="P213" s="871" t="n"/>
      <c r="Q213" s="871" t="n"/>
      <c r="R213" s="871" t="n"/>
      <c r="S213" s="871" t="n"/>
      <c r="T213" s="871" t="n"/>
      <c r="U213" s="871" t="n"/>
      <c r="V213" s="871" t="n"/>
      <c r="W213" s="871" t="n"/>
      <c r="X213" s="871" t="n"/>
      <c r="Y213" s="871" t="n"/>
      <c r="Z213" s="871" t="n"/>
      <c r="AA213" s="871" t="n"/>
      <c r="AB213" s="871" t="n"/>
    </row>
    <row r="214">
      <c r="A214" s="871" t="n"/>
      <c r="B214" s="871" t="n"/>
      <c r="C214" s="275" t="n"/>
      <c r="D214" s="275" t="n"/>
      <c r="E214" s="275" t="n"/>
      <c r="F214" s="871" t="n"/>
      <c r="G214" s="871" t="n"/>
      <c r="H214" s="871" t="n"/>
      <c r="I214" s="871" t="n"/>
      <c r="J214" s="871" t="n"/>
      <c r="K214" s="871" t="n"/>
      <c r="L214" s="871" t="n"/>
      <c r="M214" s="871" t="n"/>
      <c r="N214" s="871" t="n"/>
      <c r="O214" s="871" t="n"/>
      <c r="P214" s="871" t="n"/>
      <c r="Q214" s="871" t="n"/>
      <c r="R214" s="871" t="n"/>
      <c r="S214" s="871" t="n"/>
      <c r="T214" s="871" t="n"/>
      <c r="U214" s="871" t="n"/>
      <c r="V214" s="871" t="n"/>
      <c r="W214" s="871" t="n"/>
      <c r="X214" s="871" t="n"/>
      <c r="Y214" s="871" t="n"/>
      <c r="Z214" s="871" t="n"/>
      <c r="AA214" s="871" t="n"/>
      <c r="AB214" s="871" t="n"/>
    </row>
    <row r="215">
      <c r="A215" s="871" t="n"/>
      <c r="B215" s="871" t="n"/>
      <c r="C215" s="275" t="n"/>
      <c r="D215" s="275" t="n"/>
      <c r="E215" s="275" t="n"/>
      <c r="F215" s="871" t="n"/>
      <c r="G215" s="871" t="n"/>
      <c r="H215" s="871" t="n"/>
      <c r="I215" s="871" t="n"/>
      <c r="J215" s="871" t="n"/>
      <c r="K215" s="871" t="n"/>
      <c r="L215" s="871" t="n"/>
      <c r="M215" s="871" t="n"/>
      <c r="N215" s="871" t="n"/>
      <c r="O215" s="871" t="n"/>
      <c r="P215" s="871" t="n"/>
      <c r="Q215" s="871" t="n"/>
      <c r="R215" s="871" t="n"/>
      <c r="S215" s="871" t="n"/>
      <c r="T215" s="871" t="n"/>
      <c r="U215" s="871" t="n"/>
      <c r="V215" s="871" t="n"/>
      <c r="W215" s="871" t="n"/>
      <c r="X215" s="871" t="n"/>
      <c r="Y215" s="871" t="n"/>
      <c r="Z215" s="871" t="n"/>
      <c r="AA215" s="871" t="n"/>
      <c r="AB215" s="871" t="n"/>
    </row>
    <row r="216">
      <c r="A216" s="871" t="n"/>
      <c r="B216" s="871" t="n"/>
      <c r="C216" s="275" t="n"/>
      <c r="D216" s="275" t="n"/>
      <c r="E216" s="275" t="n"/>
      <c r="F216" s="871" t="n"/>
      <c r="G216" s="871" t="n"/>
      <c r="H216" s="871" t="n"/>
      <c r="I216" s="871" t="n"/>
      <c r="J216" s="871" t="n"/>
      <c r="K216" s="871" t="n"/>
      <c r="L216" s="871" t="n"/>
      <c r="M216" s="871" t="n"/>
      <c r="N216" s="871" t="n"/>
      <c r="O216" s="871" t="n"/>
      <c r="P216" s="871" t="n"/>
      <c r="Q216" s="871" t="n"/>
      <c r="R216" s="871" t="n"/>
      <c r="S216" s="871" t="n"/>
      <c r="T216" s="871" t="n"/>
      <c r="U216" s="871" t="n"/>
      <c r="V216" s="871" t="n"/>
      <c r="W216" s="871" t="n"/>
      <c r="X216" s="871" t="n"/>
      <c r="Y216" s="871" t="n"/>
      <c r="Z216" s="871" t="n"/>
      <c r="AA216" s="871" t="n"/>
      <c r="AB216" s="871" t="n"/>
    </row>
    <row r="217">
      <c r="A217" s="871" t="n"/>
      <c r="B217" s="871" t="n"/>
      <c r="C217" s="275" t="n"/>
      <c r="D217" s="275" t="n"/>
      <c r="E217" s="275" t="n"/>
      <c r="F217" s="871" t="n"/>
      <c r="G217" s="871" t="n"/>
      <c r="H217" s="871" t="n"/>
      <c r="I217" s="871" t="n"/>
      <c r="J217" s="871" t="n"/>
      <c r="K217" s="871" t="n"/>
      <c r="L217" s="871" t="n"/>
      <c r="M217" s="871" t="n"/>
      <c r="N217" s="871" t="n"/>
      <c r="O217" s="871" t="n"/>
      <c r="P217" s="871" t="n"/>
      <c r="Q217" s="871" t="n"/>
      <c r="R217" s="871" t="n"/>
      <c r="S217" s="871" t="n"/>
      <c r="T217" s="871" t="n"/>
      <c r="U217" s="871" t="n"/>
      <c r="V217" s="871" t="n"/>
      <c r="W217" s="871" t="n"/>
      <c r="X217" s="871" t="n"/>
      <c r="Y217" s="871" t="n"/>
      <c r="Z217" s="871" t="n"/>
      <c r="AA217" s="871" t="n"/>
      <c r="AB217" s="871" t="n"/>
    </row>
    <row r="218">
      <c r="A218" s="871" t="n"/>
      <c r="B218" s="871" t="n"/>
      <c r="C218" s="275" t="n"/>
      <c r="D218" s="275" t="n"/>
      <c r="E218" s="275" t="n"/>
      <c r="F218" s="871" t="n"/>
      <c r="G218" s="871" t="n"/>
      <c r="H218" s="871" t="n"/>
      <c r="I218" s="871" t="n"/>
      <c r="J218" s="871" t="n"/>
      <c r="K218" s="871" t="n"/>
      <c r="L218" s="871" t="n"/>
      <c r="M218" s="871" t="n"/>
      <c r="N218" s="871" t="n"/>
      <c r="O218" s="871" t="n"/>
      <c r="P218" s="871" t="n"/>
      <c r="Q218" s="871" t="n"/>
      <c r="R218" s="871" t="n"/>
      <c r="S218" s="871" t="n"/>
      <c r="T218" s="871" t="n"/>
      <c r="U218" s="871" t="n"/>
      <c r="V218" s="871" t="n"/>
      <c r="W218" s="871" t="n"/>
      <c r="X218" s="871" t="n"/>
      <c r="Y218" s="871" t="n"/>
      <c r="Z218" s="871" t="n"/>
      <c r="AA218" s="871" t="n"/>
      <c r="AB218" s="871" t="n"/>
    </row>
    <row r="219">
      <c r="A219" s="871" t="n"/>
      <c r="B219" s="871" t="n"/>
      <c r="C219" s="275" t="n"/>
      <c r="D219" s="275" t="n"/>
      <c r="E219" s="275" t="n"/>
      <c r="F219" s="871" t="n"/>
      <c r="G219" s="871" t="n"/>
      <c r="H219" s="871" t="n"/>
      <c r="I219" s="871" t="n"/>
      <c r="J219" s="871" t="n"/>
      <c r="K219" s="871" t="n"/>
      <c r="L219" s="871" t="n"/>
      <c r="M219" s="871" t="n"/>
      <c r="N219" s="871" t="n"/>
      <c r="O219" s="871" t="n"/>
      <c r="P219" s="871" t="n"/>
      <c r="Q219" s="871" t="n"/>
      <c r="R219" s="871" t="n"/>
      <c r="S219" s="871" t="n"/>
      <c r="T219" s="871" t="n"/>
      <c r="U219" s="871" t="n"/>
      <c r="V219" s="871" t="n"/>
      <c r="W219" s="871" t="n"/>
      <c r="X219" s="871" t="n"/>
      <c r="Y219" s="871" t="n"/>
      <c r="Z219" s="871" t="n"/>
      <c r="AA219" s="871" t="n"/>
      <c r="AB219" s="871" t="n"/>
    </row>
    <row r="220">
      <c r="A220" s="871" t="n"/>
      <c r="B220" s="871" t="n"/>
      <c r="C220" s="275" t="n"/>
      <c r="D220" s="275" t="n"/>
      <c r="E220" s="275" t="n"/>
      <c r="F220" s="871" t="n"/>
      <c r="G220" s="871" t="n"/>
      <c r="H220" s="871" t="n"/>
      <c r="I220" s="871" t="n"/>
      <c r="J220" s="871" t="n"/>
      <c r="K220" s="871" t="n"/>
      <c r="L220" s="871" t="n"/>
      <c r="M220" s="871" t="n"/>
      <c r="N220" s="871" t="n"/>
      <c r="O220" s="871" t="n"/>
      <c r="P220" s="871" t="n"/>
      <c r="Q220" s="871" t="n"/>
      <c r="R220" s="871" t="n"/>
      <c r="S220" s="871" t="n"/>
      <c r="T220" s="871" t="n"/>
      <c r="U220" s="871" t="n"/>
      <c r="V220" s="871" t="n"/>
      <c r="W220" s="871" t="n"/>
      <c r="X220" s="871" t="n"/>
      <c r="Y220" s="871" t="n"/>
      <c r="Z220" s="871" t="n"/>
      <c r="AA220" s="871" t="n"/>
      <c r="AB220" s="871" t="n"/>
    </row>
    <row r="221">
      <c r="A221" s="871" t="n"/>
      <c r="B221" s="871" t="n"/>
      <c r="C221" s="275" t="n"/>
      <c r="D221" s="275" t="n"/>
      <c r="E221" s="275" t="n"/>
      <c r="F221" s="871" t="n"/>
      <c r="G221" s="871" t="n"/>
      <c r="H221" s="871" t="n"/>
      <c r="I221" s="871" t="n"/>
      <c r="J221" s="871" t="n"/>
      <c r="K221" s="871" t="n"/>
      <c r="L221" s="871" t="n"/>
      <c r="M221" s="871" t="n"/>
      <c r="N221" s="871" t="n"/>
      <c r="O221" s="871" t="n"/>
      <c r="P221" s="871" t="n"/>
      <c r="Q221" s="871" t="n"/>
      <c r="R221" s="871" t="n"/>
      <c r="S221" s="871" t="n"/>
      <c r="T221" s="871" t="n"/>
      <c r="U221" s="871" t="n"/>
      <c r="V221" s="871" t="n"/>
      <c r="W221" s="871" t="n"/>
      <c r="X221" s="871" t="n"/>
      <c r="Y221" s="871" t="n"/>
      <c r="Z221" s="871" t="n"/>
      <c r="AA221" s="871" t="n"/>
      <c r="AB221" s="871" t="n"/>
    </row>
    <row r="222">
      <c r="A222" s="871" t="n"/>
      <c r="B222" s="871" t="n"/>
      <c r="C222" s="275" t="n"/>
      <c r="D222" s="275" t="n"/>
      <c r="E222" s="275" t="n"/>
      <c r="F222" s="871" t="n"/>
      <c r="G222" s="871" t="n"/>
      <c r="H222" s="871" t="n"/>
      <c r="I222" s="871" t="n"/>
      <c r="J222" s="871" t="n"/>
      <c r="K222" s="871" t="n"/>
      <c r="L222" s="871" t="n"/>
      <c r="M222" s="871" t="n"/>
      <c r="N222" s="871" t="n"/>
      <c r="O222" s="871" t="n"/>
      <c r="P222" s="871" t="n"/>
      <c r="Q222" s="871" t="n"/>
      <c r="R222" s="871" t="n"/>
      <c r="S222" s="871" t="n"/>
      <c r="T222" s="871" t="n"/>
      <c r="U222" s="871" t="n"/>
      <c r="V222" s="871" t="n"/>
      <c r="W222" s="871" t="n"/>
      <c r="X222" s="871" t="n"/>
      <c r="Y222" s="871" t="n"/>
      <c r="Z222" s="871" t="n"/>
      <c r="AA222" s="871" t="n"/>
      <c r="AB222" s="871" t="n"/>
    </row>
    <row r="223">
      <c r="A223" s="871" t="n"/>
      <c r="B223" s="871" t="n"/>
      <c r="C223" s="275" t="n"/>
      <c r="D223" s="275" t="n"/>
      <c r="E223" s="275" t="n"/>
      <c r="F223" s="871" t="n"/>
      <c r="G223" s="871" t="n"/>
      <c r="H223" s="871" t="n"/>
      <c r="I223" s="871" t="n"/>
      <c r="J223" s="871" t="n"/>
      <c r="K223" s="871" t="n"/>
      <c r="L223" s="871" t="n"/>
      <c r="M223" s="871" t="n"/>
      <c r="N223" s="871" t="n"/>
      <c r="O223" s="871" t="n"/>
      <c r="P223" s="871" t="n"/>
      <c r="Q223" s="871" t="n"/>
      <c r="R223" s="871" t="n"/>
      <c r="S223" s="871" t="n"/>
      <c r="T223" s="871" t="n"/>
      <c r="U223" s="871" t="n"/>
      <c r="V223" s="871" t="n"/>
      <c r="W223" s="871" t="n"/>
      <c r="X223" s="871" t="n"/>
      <c r="Y223" s="871" t="n"/>
      <c r="Z223" s="871" t="n"/>
      <c r="AA223" s="871" t="n"/>
      <c r="AB223" s="871" t="n"/>
    </row>
    <row r="224">
      <c r="A224" s="871" t="n"/>
      <c r="B224" s="871" t="n"/>
      <c r="C224" s="275" t="n"/>
      <c r="D224" s="275" t="n"/>
      <c r="E224" s="275" t="n"/>
      <c r="F224" s="871" t="n"/>
      <c r="G224" s="871" t="n"/>
      <c r="H224" s="871" t="n"/>
      <c r="I224" s="871" t="n"/>
      <c r="J224" s="871" t="n"/>
      <c r="K224" s="871" t="n"/>
      <c r="L224" s="871" t="n"/>
      <c r="M224" s="871" t="n"/>
      <c r="N224" s="871" t="n"/>
      <c r="O224" s="871" t="n"/>
      <c r="P224" s="871" t="n"/>
      <c r="Q224" s="871" t="n"/>
      <c r="R224" s="871" t="n"/>
      <c r="S224" s="871" t="n"/>
      <c r="T224" s="871" t="n"/>
      <c r="U224" s="871" t="n"/>
      <c r="V224" s="871" t="n"/>
      <c r="W224" s="871" t="n"/>
      <c r="X224" s="871" t="n"/>
      <c r="Y224" s="871" t="n"/>
      <c r="Z224" s="871" t="n"/>
      <c r="AA224" s="871" t="n"/>
      <c r="AB224" s="871" t="n"/>
    </row>
    <row r="225">
      <c r="A225" s="871" t="n"/>
      <c r="B225" s="871" t="n"/>
      <c r="C225" s="275" t="n"/>
      <c r="D225" s="275" t="n"/>
      <c r="E225" s="275" t="n"/>
      <c r="F225" s="871" t="n"/>
      <c r="G225" s="871" t="n"/>
      <c r="H225" s="871" t="n"/>
      <c r="I225" s="871" t="n"/>
      <c r="J225" s="871" t="n"/>
      <c r="K225" s="871" t="n"/>
      <c r="L225" s="871" t="n"/>
      <c r="M225" s="871" t="n"/>
      <c r="N225" s="871" t="n"/>
      <c r="O225" s="871" t="n"/>
      <c r="P225" s="871" t="n"/>
      <c r="Q225" s="871" t="n"/>
      <c r="R225" s="871" t="n"/>
      <c r="S225" s="871" t="n"/>
      <c r="T225" s="871" t="n"/>
      <c r="U225" s="871" t="n"/>
      <c r="V225" s="871" t="n"/>
      <c r="W225" s="871" t="n"/>
      <c r="X225" s="871" t="n"/>
      <c r="Y225" s="871" t="n"/>
      <c r="Z225" s="871" t="n"/>
      <c r="AA225" s="871" t="n"/>
      <c r="AB225" s="871" t="n"/>
    </row>
    <row r="226">
      <c r="A226" s="871" t="n"/>
      <c r="B226" s="871" t="n"/>
      <c r="C226" s="275" t="n"/>
      <c r="D226" s="275" t="n"/>
      <c r="E226" s="275" t="n"/>
      <c r="F226" s="871" t="n"/>
      <c r="G226" s="871" t="n"/>
      <c r="H226" s="871" t="n"/>
      <c r="I226" s="871" t="n"/>
      <c r="J226" s="871" t="n"/>
      <c r="K226" s="871" t="n"/>
      <c r="L226" s="871" t="n"/>
      <c r="M226" s="871" t="n"/>
      <c r="N226" s="871" t="n"/>
      <c r="O226" s="871" t="n"/>
      <c r="P226" s="871" t="n"/>
      <c r="Q226" s="871" t="n"/>
      <c r="R226" s="871" t="n"/>
      <c r="S226" s="871" t="n"/>
      <c r="T226" s="871" t="n"/>
      <c r="U226" s="871" t="n"/>
      <c r="V226" s="871" t="n"/>
      <c r="W226" s="871" t="n"/>
      <c r="X226" s="871" t="n"/>
      <c r="Y226" s="871" t="n"/>
      <c r="Z226" s="871" t="n"/>
      <c r="AA226" s="871" t="n"/>
      <c r="AB226" s="871" t="n"/>
    </row>
    <row r="227">
      <c r="A227" s="871" t="n"/>
      <c r="B227" s="871" t="n"/>
      <c r="C227" s="275" t="n"/>
      <c r="D227" s="275" t="n"/>
      <c r="E227" s="275" t="n"/>
      <c r="F227" s="871" t="n"/>
      <c r="G227" s="871" t="n"/>
      <c r="H227" s="871" t="n"/>
      <c r="I227" s="871" t="n"/>
      <c r="J227" s="871" t="n"/>
      <c r="K227" s="871" t="n"/>
      <c r="L227" s="871" t="n"/>
      <c r="M227" s="871" t="n"/>
      <c r="N227" s="871" t="n"/>
      <c r="O227" s="871" t="n"/>
      <c r="P227" s="871" t="n"/>
      <c r="Q227" s="871" t="n"/>
      <c r="R227" s="871" t="n"/>
      <c r="S227" s="871" t="n"/>
      <c r="T227" s="871" t="n"/>
      <c r="U227" s="871" t="n"/>
      <c r="V227" s="871" t="n"/>
      <c r="W227" s="871" t="n"/>
      <c r="X227" s="871" t="n"/>
      <c r="Y227" s="871" t="n"/>
      <c r="Z227" s="871" t="n"/>
      <c r="AA227" s="871" t="n"/>
      <c r="AB227" s="871" t="n"/>
    </row>
    <row r="228">
      <c r="A228" s="871" t="n"/>
      <c r="B228" s="871" t="n"/>
      <c r="C228" s="275" t="n"/>
      <c r="D228" s="275" t="n"/>
      <c r="E228" s="275" t="n"/>
      <c r="F228" s="871" t="n"/>
      <c r="G228" s="871" t="n"/>
      <c r="H228" s="871" t="n"/>
      <c r="I228" s="871" t="n"/>
      <c r="J228" s="871" t="n"/>
      <c r="K228" s="871" t="n"/>
      <c r="L228" s="871" t="n"/>
      <c r="M228" s="871" t="n"/>
      <c r="N228" s="871" t="n"/>
      <c r="O228" s="871" t="n"/>
      <c r="P228" s="871" t="n"/>
      <c r="Q228" s="871" t="n"/>
      <c r="R228" s="871" t="n"/>
      <c r="S228" s="871" t="n"/>
      <c r="T228" s="871" t="n"/>
      <c r="U228" s="871" t="n"/>
      <c r="V228" s="871" t="n"/>
      <c r="W228" s="871" t="n"/>
      <c r="X228" s="871" t="n"/>
      <c r="Y228" s="871" t="n"/>
      <c r="Z228" s="871" t="n"/>
      <c r="AA228" s="871" t="n"/>
      <c r="AB228" s="871" t="n"/>
    </row>
    <row r="229">
      <c r="A229" s="871" t="n"/>
      <c r="B229" s="871" t="n"/>
      <c r="C229" s="275" t="n"/>
      <c r="D229" s="275" t="n"/>
      <c r="E229" s="275" t="n"/>
      <c r="F229" s="871" t="n"/>
      <c r="G229" s="871" t="n"/>
      <c r="H229" s="871" t="n"/>
      <c r="I229" s="871" t="n"/>
      <c r="J229" s="871" t="n"/>
      <c r="K229" s="871" t="n"/>
      <c r="L229" s="871" t="n"/>
      <c r="M229" s="871" t="n"/>
      <c r="N229" s="871" t="n"/>
      <c r="O229" s="871" t="n"/>
      <c r="P229" s="871" t="n"/>
      <c r="Q229" s="871" t="n"/>
      <c r="R229" s="871" t="n"/>
      <c r="S229" s="871" t="n"/>
      <c r="T229" s="871" t="n"/>
      <c r="U229" s="871" t="n"/>
      <c r="V229" s="871" t="n"/>
      <c r="W229" s="871" t="n"/>
      <c r="X229" s="871" t="n"/>
      <c r="Y229" s="871" t="n"/>
      <c r="Z229" s="871" t="n"/>
      <c r="AA229" s="871" t="n"/>
      <c r="AB229" s="871" t="n"/>
    </row>
    <row r="230">
      <c r="A230" s="871" t="n"/>
      <c r="B230" s="871" t="n"/>
      <c r="C230" s="275" t="n"/>
      <c r="D230" s="275" t="n"/>
      <c r="E230" s="275" t="n"/>
      <c r="F230" s="871" t="n"/>
      <c r="G230" s="871" t="n"/>
      <c r="H230" s="871" t="n"/>
      <c r="I230" s="871" t="n"/>
      <c r="J230" s="871" t="n"/>
      <c r="K230" s="871" t="n"/>
      <c r="L230" s="871" t="n"/>
      <c r="M230" s="871" t="n"/>
      <c r="N230" s="871" t="n"/>
      <c r="O230" s="871" t="n"/>
      <c r="P230" s="871" t="n"/>
      <c r="Q230" s="871" t="n"/>
      <c r="R230" s="871" t="n"/>
      <c r="S230" s="871" t="n"/>
      <c r="T230" s="871" t="n"/>
      <c r="U230" s="871" t="n"/>
      <c r="V230" s="871" t="n"/>
      <c r="W230" s="871" t="n"/>
      <c r="X230" s="871" t="n"/>
      <c r="Y230" s="871" t="n"/>
      <c r="Z230" s="871" t="n"/>
      <c r="AA230" s="871" t="n"/>
      <c r="AB230" s="871" t="n"/>
    </row>
    <row r="231">
      <c r="A231" s="871" t="n"/>
      <c r="B231" s="871" t="n"/>
      <c r="C231" s="275" t="n"/>
      <c r="D231" s="275" t="n"/>
      <c r="E231" s="275" t="n"/>
      <c r="F231" s="871" t="n"/>
      <c r="G231" s="871" t="n"/>
      <c r="H231" s="871" t="n"/>
      <c r="I231" s="871" t="n"/>
      <c r="J231" s="871" t="n"/>
      <c r="K231" s="871" t="n"/>
      <c r="L231" s="871" t="n"/>
      <c r="M231" s="871" t="n"/>
      <c r="N231" s="871" t="n"/>
      <c r="O231" s="871" t="n"/>
      <c r="P231" s="871" t="n"/>
      <c r="Q231" s="871" t="n"/>
      <c r="R231" s="871" t="n"/>
      <c r="S231" s="871" t="n"/>
      <c r="T231" s="871" t="n"/>
      <c r="U231" s="871" t="n"/>
      <c r="V231" s="871" t="n"/>
      <c r="W231" s="871" t="n"/>
      <c r="X231" s="871" t="n"/>
      <c r="Y231" s="871" t="n"/>
      <c r="Z231" s="871" t="n"/>
      <c r="AA231" s="871" t="n"/>
      <c r="AB231" s="871" t="n"/>
    </row>
    <row r="232">
      <c r="A232" s="871" t="n"/>
      <c r="B232" s="871" t="n"/>
      <c r="C232" s="275" t="n"/>
      <c r="D232" s="275" t="n"/>
      <c r="E232" s="275" t="n"/>
      <c r="F232" s="871" t="n"/>
      <c r="G232" s="871" t="n"/>
      <c r="H232" s="871" t="n"/>
      <c r="I232" s="871" t="n"/>
      <c r="J232" s="871" t="n"/>
      <c r="K232" s="871" t="n"/>
      <c r="L232" s="871" t="n"/>
      <c r="M232" s="871" t="n"/>
      <c r="N232" s="871" t="n"/>
      <c r="O232" s="871" t="n"/>
      <c r="P232" s="871" t="n"/>
      <c r="Q232" s="871" t="n"/>
      <c r="R232" s="871" t="n"/>
      <c r="S232" s="871" t="n"/>
      <c r="T232" s="871" t="n"/>
      <c r="U232" s="871" t="n"/>
      <c r="V232" s="871" t="n"/>
      <c r="W232" s="871" t="n"/>
      <c r="X232" s="871" t="n"/>
      <c r="Y232" s="871" t="n"/>
      <c r="Z232" s="871" t="n"/>
      <c r="AA232" s="871" t="n"/>
      <c r="AB232" s="871" t="n"/>
    </row>
    <row r="233">
      <c r="A233" s="871" t="n"/>
      <c r="B233" s="871" t="n"/>
      <c r="C233" s="275" t="n"/>
      <c r="D233" s="275" t="n"/>
      <c r="E233" s="275" t="n"/>
      <c r="F233" s="871" t="n"/>
      <c r="G233" s="871" t="n"/>
      <c r="H233" s="871" t="n"/>
      <c r="I233" s="871" t="n"/>
      <c r="J233" s="871" t="n"/>
      <c r="K233" s="871" t="n"/>
      <c r="L233" s="871" t="n"/>
      <c r="M233" s="871" t="n"/>
      <c r="N233" s="871" t="n"/>
      <c r="O233" s="871" t="n"/>
      <c r="P233" s="871" t="n"/>
      <c r="Q233" s="871" t="n"/>
      <c r="R233" s="871" t="n"/>
      <c r="S233" s="871" t="n"/>
      <c r="T233" s="871" t="n"/>
      <c r="U233" s="871" t="n"/>
      <c r="V233" s="871" t="n"/>
      <c r="W233" s="871" t="n"/>
      <c r="X233" s="871" t="n"/>
      <c r="Y233" s="871" t="n"/>
      <c r="Z233" s="871" t="n"/>
      <c r="AA233" s="871" t="n"/>
      <c r="AB233" s="871" t="n"/>
    </row>
    <row r="234">
      <c r="A234" s="871" t="n"/>
      <c r="B234" s="871" t="n"/>
      <c r="C234" s="275" t="n"/>
      <c r="D234" s="275" t="n"/>
      <c r="E234" s="275" t="n"/>
      <c r="F234" s="871" t="n"/>
      <c r="G234" s="871" t="n"/>
      <c r="H234" s="871" t="n"/>
      <c r="I234" s="871" t="n"/>
      <c r="J234" s="871" t="n"/>
      <c r="K234" s="871" t="n"/>
      <c r="L234" s="871" t="n"/>
      <c r="M234" s="871" t="n"/>
      <c r="N234" s="871" t="n"/>
      <c r="O234" s="871" t="n"/>
      <c r="P234" s="871" t="n"/>
      <c r="Q234" s="871" t="n"/>
      <c r="R234" s="871" t="n"/>
      <c r="S234" s="871" t="n"/>
      <c r="T234" s="871" t="n"/>
      <c r="U234" s="871" t="n"/>
      <c r="V234" s="871" t="n"/>
      <c r="W234" s="871" t="n"/>
      <c r="X234" s="871" t="n"/>
      <c r="Y234" s="871" t="n"/>
      <c r="Z234" s="871" t="n"/>
      <c r="AA234" s="871" t="n"/>
      <c r="AB234" s="871" t="n"/>
    </row>
    <row r="235">
      <c r="A235" s="871" t="n"/>
      <c r="B235" s="871" t="n"/>
      <c r="C235" s="275" t="n"/>
      <c r="D235" s="275" t="n"/>
      <c r="E235" s="275" t="n"/>
      <c r="F235" s="871" t="n"/>
      <c r="G235" s="871" t="n"/>
      <c r="H235" s="871" t="n"/>
      <c r="I235" s="871" t="n"/>
      <c r="J235" s="871" t="n"/>
      <c r="K235" s="871" t="n"/>
      <c r="L235" s="871" t="n"/>
      <c r="M235" s="871" t="n"/>
      <c r="N235" s="871" t="n"/>
      <c r="O235" s="871" t="n"/>
      <c r="P235" s="871" t="n"/>
      <c r="Q235" s="871" t="n"/>
      <c r="R235" s="871" t="n"/>
      <c r="S235" s="871" t="n"/>
      <c r="T235" s="871" t="n"/>
      <c r="U235" s="871" t="n"/>
      <c r="V235" s="871" t="n"/>
      <c r="W235" s="871" t="n"/>
      <c r="X235" s="871" t="n"/>
      <c r="Y235" s="871" t="n"/>
      <c r="Z235" s="871" t="n"/>
      <c r="AA235" s="871" t="n"/>
      <c r="AB235" s="871" t="n"/>
    </row>
    <row r="236">
      <c r="A236" s="871" t="n"/>
      <c r="B236" s="871" t="n"/>
      <c r="C236" s="275" t="n"/>
      <c r="D236" s="275" t="n"/>
      <c r="E236" s="275" t="n"/>
      <c r="F236" s="871" t="n"/>
      <c r="G236" s="871" t="n"/>
      <c r="H236" s="871" t="n"/>
      <c r="I236" s="871" t="n"/>
      <c r="J236" s="871" t="n"/>
      <c r="K236" s="871" t="n"/>
      <c r="L236" s="871" t="n"/>
      <c r="M236" s="871" t="n"/>
      <c r="N236" s="871" t="n"/>
      <c r="O236" s="871" t="n"/>
      <c r="P236" s="871" t="n"/>
      <c r="Q236" s="871" t="n"/>
      <c r="R236" s="871" t="n"/>
      <c r="S236" s="871" t="n"/>
      <c r="T236" s="871" t="n"/>
      <c r="U236" s="871" t="n"/>
      <c r="V236" s="871" t="n"/>
      <c r="W236" s="871" t="n"/>
      <c r="X236" s="871" t="n"/>
      <c r="Y236" s="871" t="n"/>
      <c r="Z236" s="871" t="n"/>
      <c r="AA236" s="871" t="n"/>
      <c r="AB236" s="871" t="n"/>
    </row>
    <row r="237">
      <c r="A237" s="871" t="n"/>
      <c r="B237" s="871" t="n"/>
      <c r="C237" s="275" t="n"/>
      <c r="D237" s="275" t="n"/>
      <c r="E237" s="275" t="n"/>
      <c r="F237" s="871" t="n"/>
      <c r="G237" s="871" t="n"/>
      <c r="H237" s="871" t="n"/>
      <c r="I237" s="871" t="n"/>
      <c r="J237" s="871" t="n"/>
      <c r="K237" s="871" t="n"/>
      <c r="L237" s="871" t="n"/>
      <c r="M237" s="871" t="n"/>
      <c r="N237" s="871" t="n"/>
      <c r="O237" s="871" t="n"/>
      <c r="P237" s="871" t="n"/>
      <c r="Q237" s="871" t="n"/>
      <c r="R237" s="871" t="n"/>
      <c r="S237" s="871" t="n"/>
      <c r="T237" s="871" t="n"/>
      <c r="U237" s="871" t="n"/>
      <c r="V237" s="871" t="n"/>
      <c r="W237" s="871" t="n"/>
      <c r="X237" s="871" t="n"/>
      <c r="Y237" s="871" t="n"/>
      <c r="Z237" s="871" t="n"/>
      <c r="AA237" s="871" t="n"/>
      <c r="AB237" s="871" t="n"/>
    </row>
    <row r="238">
      <c r="A238" s="871" t="n"/>
      <c r="B238" s="871" t="n"/>
      <c r="C238" s="275" t="n"/>
      <c r="D238" s="275" t="n"/>
      <c r="E238" s="275" t="n"/>
      <c r="F238" s="871" t="n"/>
      <c r="G238" s="871" t="n"/>
      <c r="H238" s="871" t="n"/>
      <c r="I238" s="871" t="n"/>
      <c r="J238" s="871" t="n"/>
      <c r="K238" s="871" t="n"/>
      <c r="L238" s="871" t="n"/>
      <c r="M238" s="871" t="n"/>
      <c r="N238" s="871" t="n"/>
      <c r="O238" s="871" t="n"/>
      <c r="P238" s="871" t="n"/>
      <c r="Q238" s="871" t="n"/>
      <c r="R238" s="871" t="n"/>
      <c r="S238" s="871" t="n"/>
      <c r="T238" s="871" t="n"/>
      <c r="U238" s="871" t="n"/>
      <c r="V238" s="871" t="n"/>
      <c r="W238" s="871" t="n"/>
      <c r="X238" s="871" t="n"/>
      <c r="Y238" s="871" t="n"/>
      <c r="Z238" s="871" t="n"/>
      <c r="AA238" s="871" t="n"/>
      <c r="AB238" s="871" t="n"/>
    </row>
    <row r="239">
      <c r="A239" s="871" t="n"/>
      <c r="B239" s="871" t="n"/>
      <c r="C239" s="275" t="n"/>
      <c r="D239" s="275" t="n"/>
      <c r="E239" s="275" t="n"/>
      <c r="F239" s="871" t="n"/>
      <c r="G239" s="871" t="n"/>
      <c r="H239" s="871" t="n"/>
      <c r="I239" s="871" t="n"/>
      <c r="J239" s="871" t="n"/>
      <c r="K239" s="871" t="n"/>
      <c r="L239" s="871" t="n"/>
      <c r="M239" s="871" t="n"/>
      <c r="N239" s="871" t="n"/>
      <c r="O239" s="871" t="n"/>
      <c r="P239" s="871" t="n"/>
      <c r="Q239" s="871" t="n"/>
      <c r="R239" s="871" t="n"/>
      <c r="S239" s="871" t="n"/>
      <c r="T239" s="871" t="n"/>
      <c r="U239" s="871" t="n"/>
      <c r="V239" s="871" t="n"/>
      <c r="W239" s="871" t="n"/>
      <c r="X239" s="871" t="n"/>
      <c r="Y239" s="871" t="n"/>
      <c r="Z239" s="871" t="n"/>
      <c r="AA239" s="871" t="n"/>
      <c r="AB239" s="871" t="n"/>
    </row>
    <row r="240">
      <c r="A240" s="871" t="n"/>
      <c r="B240" s="871" t="n"/>
      <c r="C240" s="275" t="n"/>
      <c r="D240" s="275" t="n"/>
      <c r="E240" s="275" t="n"/>
      <c r="F240" s="871" t="n"/>
      <c r="G240" s="871" t="n"/>
      <c r="H240" s="871" t="n"/>
      <c r="I240" s="871" t="n"/>
      <c r="J240" s="871" t="n"/>
      <c r="K240" s="871" t="n"/>
      <c r="L240" s="871" t="n"/>
      <c r="M240" s="871" t="n"/>
      <c r="N240" s="871" t="n"/>
      <c r="O240" s="871" t="n"/>
      <c r="P240" s="871" t="n"/>
      <c r="Q240" s="871" t="n"/>
      <c r="R240" s="871" t="n"/>
      <c r="S240" s="871" t="n"/>
      <c r="T240" s="871" t="n"/>
      <c r="U240" s="871" t="n"/>
      <c r="V240" s="871" t="n"/>
      <c r="W240" s="871" t="n"/>
      <c r="X240" s="871" t="n"/>
      <c r="Y240" s="871" t="n"/>
      <c r="Z240" s="871" t="n"/>
      <c r="AA240" s="871" t="n"/>
      <c r="AB240" s="871" t="n"/>
    </row>
    <row r="241">
      <c r="A241" s="871" t="n"/>
      <c r="B241" s="871" t="n"/>
      <c r="C241" s="275" t="n"/>
      <c r="D241" s="275" t="n"/>
      <c r="E241" s="275" t="n"/>
      <c r="F241" s="871" t="n"/>
      <c r="G241" s="871" t="n"/>
      <c r="H241" s="871" t="n"/>
      <c r="I241" s="871" t="n"/>
      <c r="J241" s="871" t="n"/>
      <c r="K241" s="871" t="n"/>
      <c r="L241" s="871" t="n"/>
      <c r="M241" s="871" t="n"/>
      <c r="N241" s="871" t="n"/>
      <c r="O241" s="871" t="n"/>
      <c r="P241" s="871" t="n"/>
      <c r="Q241" s="871" t="n"/>
      <c r="R241" s="871" t="n"/>
      <c r="S241" s="871" t="n"/>
      <c r="T241" s="871" t="n"/>
      <c r="U241" s="871" t="n"/>
      <c r="V241" s="871" t="n"/>
      <c r="W241" s="871" t="n"/>
      <c r="X241" s="871" t="n"/>
      <c r="Y241" s="871" t="n"/>
      <c r="Z241" s="871" t="n"/>
      <c r="AA241" s="871" t="n"/>
      <c r="AB241" s="871" t="n"/>
    </row>
    <row r="242">
      <c r="A242" s="871" t="n"/>
      <c r="B242" s="871" t="n"/>
      <c r="C242" s="275" t="n"/>
      <c r="D242" s="275" t="n"/>
      <c r="E242" s="275" t="n"/>
      <c r="F242" s="871" t="n"/>
      <c r="G242" s="871" t="n"/>
      <c r="H242" s="871" t="n"/>
      <c r="I242" s="871" t="n"/>
      <c r="J242" s="871" t="n"/>
      <c r="K242" s="871" t="n"/>
      <c r="L242" s="871" t="n"/>
      <c r="M242" s="871" t="n"/>
      <c r="N242" s="871" t="n"/>
      <c r="O242" s="871" t="n"/>
      <c r="P242" s="871" t="n"/>
      <c r="Q242" s="871" t="n"/>
      <c r="R242" s="871" t="n"/>
      <c r="S242" s="871" t="n"/>
      <c r="T242" s="871" t="n"/>
      <c r="U242" s="871" t="n"/>
      <c r="V242" s="871" t="n"/>
      <c r="W242" s="871" t="n"/>
      <c r="X242" s="871" t="n"/>
      <c r="Y242" s="871" t="n"/>
      <c r="Z242" s="871" t="n"/>
      <c r="AA242" s="871" t="n"/>
      <c r="AB242" s="871" t="n"/>
    </row>
    <row r="243">
      <c r="A243" s="871" t="n"/>
      <c r="B243" s="871" t="n"/>
      <c r="C243" s="275" t="n"/>
      <c r="D243" s="275" t="n"/>
      <c r="E243" s="275" t="n"/>
      <c r="F243" s="871" t="n"/>
      <c r="G243" s="871" t="n"/>
      <c r="H243" s="871" t="n"/>
      <c r="I243" s="871" t="n"/>
      <c r="J243" s="871" t="n"/>
      <c r="K243" s="871" t="n"/>
      <c r="L243" s="871" t="n"/>
      <c r="M243" s="871" t="n"/>
      <c r="N243" s="871" t="n"/>
      <c r="O243" s="871" t="n"/>
      <c r="P243" s="871" t="n"/>
      <c r="Q243" s="871" t="n"/>
      <c r="R243" s="871" t="n"/>
      <c r="S243" s="871" t="n"/>
      <c r="T243" s="871" t="n"/>
      <c r="U243" s="871" t="n"/>
      <c r="V243" s="871" t="n"/>
      <c r="W243" s="871" t="n"/>
      <c r="X243" s="871" t="n"/>
      <c r="Y243" s="871" t="n"/>
      <c r="Z243" s="871" t="n"/>
      <c r="AA243" s="871" t="n"/>
      <c r="AB243" s="871" t="n"/>
    </row>
    <row r="244">
      <c r="A244" s="871" t="n"/>
      <c r="B244" s="871" t="n"/>
      <c r="C244" s="275" t="n"/>
      <c r="D244" s="275" t="n"/>
      <c r="E244" s="275" t="n"/>
      <c r="F244" s="871" t="n"/>
      <c r="G244" s="871" t="n"/>
      <c r="H244" s="871" t="n"/>
      <c r="I244" s="871" t="n"/>
      <c r="J244" s="871" t="n"/>
      <c r="K244" s="871" t="n"/>
      <c r="L244" s="871" t="n"/>
      <c r="M244" s="871" t="n"/>
      <c r="N244" s="871" t="n"/>
      <c r="O244" s="871" t="n"/>
      <c r="P244" s="871" t="n"/>
      <c r="Q244" s="871" t="n"/>
      <c r="R244" s="871" t="n"/>
      <c r="S244" s="871" t="n"/>
      <c r="T244" s="871" t="n"/>
      <c r="U244" s="871" t="n"/>
      <c r="V244" s="871" t="n"/>
      <c r="W244" s="871" t="n"/>
      <c r="X244" s="871" t="n"/>
      <c r="Y244" s="871" t="n"/>
      <c r="Z244" s="871" t="n"/>
      <c r="AA244" s="871" t="n"/>
      <c r="AB244" s="871" t="n"/>
    </row>
    <row r="245">
      <c r="A245" s="871" t="n"/>
      <c r="B245" s="871" t="n"/>
      <c r="C245" s="275" t="n"/>
      <c r="D245" s="275" t="n"/>
      <c r="E245" s="275" t="n"/>
      <c r="F245" s="871" t="n"/>
      <c r="G245" s="871" t="n"/>
      <c r="H245" s="871" t="n"/>
      <c r="I245" s="871" t="n"/>
      <c r="J245" s="871" t="n"/>
      <c r="K245" s="871" t="n"/>
      <c r="L245" s="871" t="n"/>
      <c r="M245" s="871" t="n"/>
      <c r="N245" s="871" t="n"/>
      <c r="O245" s="871" t="n"/>
      <c r="P245" s="871" t="n"/>
      <c r="Q245" s="871" t="n"/>
      <c r="R245" s="871" t="n"/>
      <c r="S245" s="871" t="n"/>
      <c r="T245" s="871" t="n"/>
      <c r="U245" s="871" t="n"/>
      <c r="V245" s="871" t="n"/>
      <c r="W245" s="871" t="n"/>
      <c r="X245" s="871" t="n"/>
      <c r="Y245" s="871" t="n"/>
      <c r="Z245" s="871" t="n"/>
      <c r="AA245" s="871" t="n"/>
      <c r="AB245" s="871" t="n"/>
    </row>
    <row r="246">
      <c r="A246" s="871" t="n"/>
      <c r="B246" s="871" t="n"/>
      <c r="C246" s="275" t="n"/>
      <c r="D246" s="275" t="n"/>
      <c r="E246" s="275" t="n"/>
      <c r="F246" s="871" t="n"/>
      <c r="G246" s="871" t="n"/>
      <c r="H246" s="871" t="n"/>
      <c r="I246" s="871" t="n"/>
      <c r="J246" s="871" t="n"/>
      <c r="K246" s="871" t="n"/>
      <c r="L246" s="871" t="n"/>
      <c r="M246" s="871" t="n"/>
      <c r="N246" s="871" t="n"/>
      <c r="O246" s="871" t="n"/>
      <c r="P246" s="871" t="n"/>
      <c r="Q246" s="871" t="n"/>
      <c r="R246" s="871" t="n"/>
      <c r="S246" s="871" t="n"/>
      <c r="T246" s="871" t="n"/>
      <c r="U246" s="871" t="n"/>
      <c r="V246" s="871" t="n"/>
      <c r="W246" s="871" t="n"/>
      <c r="X246" s="871" t="n"/>
      <c r="Y246" s="871" t="n"/>
      <c r="Z246" s="871" t="n"/>
      <c r="AA246" s="871" t="n"/>
      <c r="AB246" s="871" t="n"/>
    </row>
    <row r="247">
      <c r="A247" s="871" t="n"/>
      <c r="B247" s="871" t="n"/>
      <c r="C247" s="275" t="n"/>
      <c r="D247" s="275" t="n"/>
      <c r="E247" s="275" t="n"/>
      <c r="F247" s="871" t="n"/>
      <c r="G247" s="871" t="n"/>
      <c r="H247" s="871" t="n"/>
      <c r="I247" s="871" t="n"/>
      <c r="J247" s="871" t="n"/>
      <c r="K247" s="871" t="n"/>
      <c r="L247" s="871" t="n"/>
      <c r="M247" s="871" t="n"/>
      <c r="N247" s="871" t="n"/>
      <c r="O247" s="871" t="n"/>
      <c r="P247" s="871" t="n"/>
      <c r="Q247" s="871" t="n"/>
      <c r="R247" s="871" t="n"/>
      <c r="S247" s="871" t="n"/>
      <c r="T247" s="871" t="n"/>
      <c r="U247" s="871" t="n"/>
      <c r="V247" s="871" t="n"/>
      <c r="W247" s="871" t="n"/>
      <c r="X247" s="871" t="n"/>
      <c r="Y247" s="871" t="n"/>
      <c r="Z247" s="871" t="n"/>
      <c r="AA247" s="871" t="n"/>
      <c r="AB247" s="871" t="n"/>
    </row>
    <row r="248">
      <c r="A248" s="871" t="n"/>
      <c r="B248" s="871" t="n"/>
      <c r="C248" s="275" t="n"/>
      <c r="D248" s="275" t="n"/>
      <c r="E248" s="275" t="n"/>
      <c r="F248" s="871" t="n"/>
      <c r="G248" s="871" t="n"/>
      <c r="H248" s="871" t="n"/>
      <c r="I248" s="871" t="n"/>
      <c r="J248" s="871" t="n"/>
      <c r="K248" s="871" t="n"/>
      <c r="L248" s="871" t="n"/>
      <c r="M248" s="871" t="n"/>
      <c r="N248" s="871" t="n"/>
      <c r="O248" s="871" t="n"/>
      <c r="P248" s="871" t="n"/>
      <c r="Q248" s="871" t="n"/>
      <c r="R248" s="871" t="n"/>
      <c r="S248" s="871" t="n"/>
      <c r="T248" s="871" t="n"/>
      <c r="U248" s="871" t="n"/>
      <c r="V248" s="871" t="n"/>
      <c r="W248" s="871" t="n"/>
      <c r="X248" s="871" t="n"/>
      <c r="Y248" s="871" t="n"/>
      <c r="Z248" s="871" t="n"/>
      <c r="AA248" s="871" t="n"/>
      <c r="AB248" s="871" t="n"/>
    </row>
    <row r="249">
      <c r="A249" s="871" t="n"/>
      <c r="B249" s="871" t="n"/>
      <c r="C249" s="275" t="n"/>
      <c r="D249" s="275" t="n"/>
      <c r="E249" s="275" t="n"/>
      <c r="F249" s="871" t="n"/>
      <c r="G249" s="871" t="n"/>
      <c r="H249" s="871" t="n"/>
      <c r="I249" s="871" t="n"/>
      <c r="J249" s="871" t="n"/>
      <c r="K249" s="871" t="n"/>
      <c r="L249" s="871" t="n"/>
      <c r="M249" s="871" t="n"/>
      <c r="N249" s="871" t="n"/>
      <c r="O249" s="871" t="n"/>
      <c r="P249" s="871" t="n"/>
      <c r="Q249" s="871" t="n"/>
      <c r="R249" s="871" t="n"/>
      <c r="S249" s="871" t="n"/>
      <c r="T249" s="871" t="n"/>
      <c r="U249" s="871" t="n"/>
      <c r="V249" s="871" t="n"/>
      <c r="W249" s="871" t="n"/>
      <c r="X249" s="871" t="n"/>
      <c r="Y249" s="871" t="n"/>
      <c r="Z249" s="871" t="n"/>
      <c r="AA249" s="871" t="n"/>
      <c r="AB249" s="871" t="n"/>
    </row>
    <row r="250">
      <c r="A250" s="871" t="n"/>
      <c r="B250" s="871" t="n"/>
      <c r="C250" s="275" t="n"/>
      <c r="D250" s="275" t="n"/>
      <c r="E250" s="275" t="n"/>
      <c r="F250" s="871" t="n"/>
      <c r="G250" s="871" t="n"/>
      <c r="H250" s="871" t="n"/>
      <c r="I250" s="871" t="n"/>
      <c r="J250" s="871" t="n"/>
      <c r="K250" s="871" t="n"/>
      <c r="L250" s="871" t="n"/>
      <c r="M250" s="871" t="n"/>
      <c r="N250" s="871" t="n"/>
      <c r="O250" s="871" t="n"/>
      <c r="P250" s="871" t="n"/>
      <c r="Q250" s="871" t="n"/>
      <c r="R250" s="871" t="n"/>
      <c r="S250" s="871" t="n"/>
      <c r="T250" s="871" t="n"/>
      <c r="U250" s="871" t="n"/>
      <c r="V250" s="871" t="n"/>
      <c r="W250" s="871" t="n"/>
      <c r="X250" s="871" t="n"/>
      <c r="Y250" s="871" t="n"/>
      <c r="Z250" s="871" t="n"/>
      <c r="AA250" s="871" t="n"/>
      <c r="AB250" s="871" t="n"/>
    </row>
    <row r="251">
      <c r="A251" s="871" t="n"/>
      <c r="B251" s="871" t="n"/>
      <c r="C251" s="275" t="n"/>
      <c r="D251" s="275" t="n"/>
      <c r="E251" s="275" t="n"/>
      <c r="F251" s="871" t="n"/>
      <c r="G251" s="871" t="n"/>
      <c r="H251" s="871" t="n"/>
      <c r="I251" s="871" t="n"/>
      <c r="J251" s="871" t="n"/>
      <c r="K251" s="871" t="n"/>
      <c r="L251" s="871" t="n"/>
      <c r="M251" s="871" t="n"/>
      <c r="N251" s="871" t="n"/>
      <c r="O251" s="871" t="n"/>
      <c r="P251" s="871" t="n"/>
      <c r="Q251" s="871" t="n"/>
      <c r="R251" s="871" t="n"/>
      <c r="S251" s="871" t="n"/>
      <c r="T251" s="871" t="n"/>
      <c r="U251" s="871" t="n"/>
      <c r="V251" s="871" t="n"/>
      <c r="W251" s="871" t="n"/>
      <c r="X251" s="871" t="n"/>
      <c r="Y251" s="871" t="n"/>
      <c r="Z251" s="871" t="n"/>
      <c r="AA251" s="871" t="n"/>
      <c r="AB251" s="871" t="n"/>
    </row>
    <row r="252">
      <c r="A252" s="871" t="n"/>
      <c r="B252" s="871" t="n"/>
      <c r="C252" s="275" t="n"/>
      <c r="D252" s="275" t="n"/>
      <c r="E252" s="275" t="n"/>
      <c r="F252" s="871" t="n"/>
      <c r="G252" s="871" t="n"/>
      <c r="H252" s="871" t="n"/>
      <c r="I252" s="871" t="n"/>
      <c r="J252" s="871" t="n"/>
      <c r="K252" s="871" t="n"/>
      <c r="L252" s="871" t="n"/>
      <c r="M252" s="871" t="n"/>
      <c r="N252" s="871" t="n"/>
      <c r="O252" s="871" t="n"/>
      <c r="P252" s="871" t="n"/>
      <c r="Q252" s="871" t="n"/>
      <c r="R252" s="871" t="n"/>
      <c r="S252" s="871" t="n"/>
      <c r="T252" s="871" t="n"/>
      <c r="U252" s="871" t="n"/>
      <c r="V252" s="871" t="n"/>
      <c r="W252" s="871" t="n"/>
      <c r="X252" s="871" t="n"/>
      <c r="Y252" s="871" t="n"/>
      <c r="Z252" s="871" t="n"/>
      <c r="AA252" s="871" t="n"/>
      <c r="AB252" s="871" t="n"/>
    </row>
    <row r="253">
      <c r="A253" s="871" t="n"/>
      <c r="B253" s="871" t="n"/>
      <c r="C253" s="275" t="n"/>
      <c r="D253" s="275" t="n"/>
      <c r="E253" s="275" t="n"/>
      <c r="F253" s="871" t="n"/>
      <c r="G253" s="871" t="n"/>
      <c r="H253" s="871" t="n"/>
      <c r="I253" s="871" t="n"/>
      <c r="J253" s="871" t="n"/>
      <c r="K253" s="871" t="n"/>
      <c r="L253" s="871" t="n"/>
      <c r="M253" s="871" t="n"/>
      <c r="N253" s="871" t="n"/>
      <c r="O253" s="871" t="n"/>
      <c r="P253" s="871" t="n"/>
      <c r="Q253" s="871" t="n"/>
      <c r="R253" s="871" t="n"/>
      <c r="S253" s="871" t="n"/>
      <c r="T253" s="871" t="n"/>
      <c r="U253" s="871" t="n"/>
      <c r="V253" s="871" t="n"/>
      <c r="W253" s="871" t="n"/>
      <c r="X253" s="871" t="n"/>
      <c r="Y253" s="871" t="n"/>
      <c r="Z253" s="871" t="n"/>
      <c r="AA253" s="871" t="n"/>
      <c r="AB253" s="871" t="n"/>
    </row>
    <row r="254">
      <c r="A254" s="871" t="n"/>
      <c r="B254" s="871" t="n"/>
      <c r="C254" s="275" t="n"/>
      <c r="D254" s="275" t="n"/>
      <c r="E254" s="275" t="n"/>
      <c r="F254" s="871" t="n"/>
      <c r="G254" s="871" t="n"/>
      <c r="H254" s="871" t="n"/>
      <c r="I254" s="871" t="n"/>
      <c r="J254" s="871" t="n"/>
      <c r="K254" s="871" t="n"/>
      <c r="L254" s="871" t="n"/>
      <c r="M254" s="871" t="n"/>
      <c r="N254" s="871" t="n"/>
      <c r="O254" s="871" t="n"/>
      <c r="P254" s="871" t="n"/>
      <c r="Q254" s="871" t="n"/>
      <c r="R254" s="871" t="n"/>
      <c r="S254" s="871" t="n"/>
      <c r="T254" s="871" t="n"/>
      <c r="U254" s="871" t="n"/>
      <c r="V254" s="871" t="n"/>
      <c r="W254" s="871" t="n"/>
      <c r="X254" s="871" t="n"/>
      <c r="Y254" s="871" t="n"/>
      <c r="Z254" s="871" t="n"/>
      <c r="AA254" s="871" t="n"/>
      <c r="AB254" s="871" t="n"/>
    </row>
    <row r="255">
      <c r="A255" s="871" t="n"/>
      <c r="B255" s="871" t="n"/>
      <c r="C255" s="275" t="n"/>
      <c r="D255" s="275" t="n"/>
      <c r="E255" s="275" t="n"/>
      <c r="F255" s="871" t="n"/>
      <c r="G255" s="871" t="n"/>
      <c r="H255" s="871" t="n"/>
      <c r="I255" s="871" t="n"/>
      <c r="J255" s="871" t="n"/>
      <c r="K255" s="871" t="n"/>
      <c r="L255" s="871" t="n"/>
      <c r="M255" s="871" t="n"/>
      <c r="N255" s="871" t="n"/>
      <c r="O255" s="871" t="n"/>
      <c r="P255" s="871" t="n"/>
      <c r="Q255" s="871" t="n"/>
      <c r="R255" s="871" t="n"/>
      <c r="S255" s="871" t="n"/>
      <c r="T255" s="871" t="n"/>
      <c r="U255" s="871" t="n"/>
      <c r="V255" s="871" t="n"/>
      <c r="W255" s="871" t="n"/>
      <c r="X255" s="871" t="n"/>
      <c r="Y255" s="871" t="n"/>
      <c r="Z255" s="871" t="n"/>
      <c r="AA255" s="871" t="n"/>
      <c r="AB255" s="871" t="n"/>
    </row>
    <row r="256">
      <c r="A256" s="871" t="n"/>
      <c r="B256" s="871" t="n"/>
      <c r="C256" s="275" t="n"/>
      <c r="D256" s="275" t="n"/>
      <c r="E256" s="275" t="n"/>
      <c r="F256" s="871" t="n"/>
      <c r="G256" s="871" t="n"/>
      <c r="H256" s="871" t="n"/>
      <c r="I256" s="871" t="n"/>
      <c r="J256" s="871" t="n"/>
      <c r="K256" s="871" t="n"/>
      <c r="L256" s="871" t="n"/>
      <c r="M256" s="871" t="n"/>
      <c r="N256" s="871" t="n"/>
      <c r="O256" s="871" t="n"/>
      <c r="P256" s="871" t="n"/>
      <c r="Q256" s="871" t="n"/>
      <c r="R256" s="871" t="n"/>
      <c r="S256" s="871" t="n"/>
      <c r="T256" s="871" t="n"/>
      <c r="U256" s="871" t="n"/>
      <c r="V256" s="871" t="n"/>
      <c r="W256" s="871" t="n"/>
      <c r="X256" s="871" t="n"/>
      <c r="Y256" s="871" t="n"/>
      <c r="Z256" s="871" t="n"/>
      <c r="AA256" s="871" t="n"/>
      <c r="AB256" s="871" t="n"/>
    </row>
    <row r="257">
      <c r="A257" s="871" t="n"/>
      <c r="B257" s="871" t="n"/>
      <c r="C257" s="275" t="n"/>
      <c r="D257" s="275" t="n"/>
      <c r="E257" s="275" t="n"/>
      <c r="F257" s="871" t="n"/>
      <c r="G257" s="871" t="n"/>
      <c r="H257" s="871" t="n"/>
      <c r="I257" s="871" t="n"/>
      <c r="J257" s="871" t="n"/>
      <c r="K257" s="871" t="n"/>
      <c r="L257" s="871" t="n"/>
      <c r="M257" s="871" t="n"/>
      <c r="N257" s="871" t="n"/>
      <c r="O257" s="871" t="n"/>
      <c r="P257" s="871" t="n"/>
      <c r="Q257" s="871" t="n"/>
      <c r="R257" s="871" t="n"/>
      <c r="S257" s="871" t="n"/>
      <c r="T257" s="871" t="n"/>
      <c r="U257" s="871" t="n"/>
      <c r="V257" s="871" t="n"/>
      <c r="W257" s="871" t="n"/>
      <c r="X257" s="871" t="n"/>
      <c r="Y257" s="871" t="n"/>
      <c r="Z257" s="871" t="n"/>
      <c r="AA257" s="871" t="n"/>
      <c r="AB257" s="871" t="n"/>
    </row>
    <row r="258">
      <c r="A258" s="871" t="n"/>
      <c r="B258" s="871" t="n"/>
      <c r="C258" s="275" t="n"/>
      <c r="D258" s="275" t="n"/>
      <c r="E258" s="275" t="n"/>
      <c r="F258" s="871" t="n"/>
      <c r="G258" s="871" t="n"/>
      <c r="H258" s="871" t="n"/>
      <c r="I258" s="871" t="n"/>
      <c r="J258" s="871" t="n"/>
      <c r="K258" s="871" t="n"/>
      <c r="L258" s="871" t="n"/>
      <c r="M258" s="871" t="n"/>
      <c r="N258" s="871" t="n"/>
      <c r="O258" s="871" t="n"/>
      <c r="P258" s="871" t="n"/>
      <c r="Q258" s="871" t="n"/>
      <c r="R258" s="871" t="n"/>
      <c r="S258" s="871" t="n"/>
      <c r="T258" s="871" t="n"/>
      <c r="U258" s="871" t="n"/>
      <c r="V258" s="871" t="n"/>
      <c r="W258" s="871" t="n"/>
      <c r="X258" s="871" t="n"/>
      <c r="Y258" s="871" t="n"/>
      <c r="Z258" s="871" t="n"/>
      <c r="AA258" s="871" t="n"/>
      <c r="AB258" s="871" t="n"/>
    </row>
    <row r="259">
      <c r="A259" s="871" t="n"/>
      <c r="B259" s="871" t="n"/>
      <c r="C259" s="275" t="n"/>
      <c r="D259" s="275" t="n"/>
      <c r="E259" s="275" t="n"/>
      <c r="F259" s="871" t="n"/>
      <c r="G259" s="871" t="n"/>
      <c r="H259" s="871" t="n"/>
      <c r="I259" s="871" t="n"/>
      <c r="J259" s="871" t="n"/>
      <c r="K259" s="871" t="n"/>
      <c r="L259" s="871" t="n"/>
      <c r="M259" s="871" t="n"/>
      <c r="N259" s="871" t="n"/>
      <c r="O259" s="871" t="n"/>
      <c r="P259" s="871" t="n"/>
      <c r="Q259" s="871" t="n"/>
      <c r="R259" s="871" t="n"/>
      <c r="S259" s="871" t="n"/>
      <c r="T259" s="871" t="n"/>
      <c r="U259" s="871" t="n"/>
      <c r="V259" s="871" t="n"/>
      <c r="W259" s="871" t="n"/>
      <c r="X259" s="871" t="n"/>
      <c r="Y259" s="871" t="n"/>
      <c r="Z259" s="871" t="n"/>
      <c r="AA259" s="871" t="n"/>
      <c r="AB259" s="871" t="n"/>
    </row>
    <row r="260">
      <c r="A260" s="871" t="n"/>
      <c r="B260" s="871" t="n"/>
      <c r="C260" s="275" t="n"/>
      <c r="D260" s="275" t="n"/>
      <c r="E260" s="275" t="n"/>
      <c r="F260" s="871" t="n"/>
      <c r="G260" s="871" t="n"/>
      <c r="H260" s="871" t="n"/>
      <c r="I260" s="871" t="n"/>
      <c r="J260" s="871" t="n"/>
      <c r="K260" s="871" t="n"/>
      <c r="L260" s="871" t="n"/>
      <c r="M260" s="871" t="n"/>
      <c r="N260" s="871" t="n"/>
      <c r="O260" s="871" t="n"/>
      <c r="P260" s="871" t="n"/>
      <c r="Q260" s="871" t="n"/>
      <c r="R260" s="871" t="n"/>
      <c r="S260" s="871" t="n"/>
      <c r="T260" s="871" t="n"/>
      <c r="U260" s="871" t="n"/>
      <c r="V260" s="871" t="n"/>
      <c r="W260" s="871" t="n"/>
      <c r="X260" s="871" t="n"/>
      <c r="Y260" s="871" t="n"/>
      <c r="Z260" s="871" t="n"/>
      <c r="AA260" s="871" t="n"/>
      <c r="AB260" s="871" t="n"/>
    </row>
    <row r="261">
      <c r="A261" s="871" t="n"/>
      <c r="B261" s="871" t="n"/>
      <c r="C261" s="275" t="n"/>
      <c r="D261" s="275" t="n"/>
      <c r="E261" s="275" t="n"/>
      <c r="F261" s="871" t="n"/>
      <c r="G261" s="871" t="n"/>
      <c r="H261" s="871" t="n"/>
      <c r="I261" s="871" t="n"/>
      <c r="J261" s="871" t="n"/>
      <c r="K261" s="871" t="n"/>
      <c r="L261" s="871" t="n"/>
      <c r="M261" s="871" t="n"/>
      <c r="N261" s="871" t="n"/>
      <c r="O261" s="871" t="n"/>
      <c r="P261" s="871" t="n"/>
      <c r="Q261" s="871" t="n"/>
      <c r="R261" s="871" t="n"/>
      <c r="S261" s="871" t="n"/>
      <c r="T261" s="871" t="n"/>
      <c r="U261" s="871" t="n"/>
      <c r="V261" s="871" t="n"/>
      <c r="W261" s="871" t="n"/>
      <c r="X261" s="871" t="n"/>
      <c r="Y261" s="871" t="n"/>
      <c r="Z261" s="871" t="n"/>
      <c r="AA261" s="871" t="n"/>
      <c r="AB261" s="871" t="n"/>
    </row>
    <row r="262">
      <c r="A262" s="871" t="n"/>
      <c r="B262" s="871" t="n"/>
      <c r="C262" s="275" t="n"/>
      <c r="D262" s="275" t="n"/>
      <c r="E262" s="275" t="n"/>
      <c r="F262" s="871" t="n"/>
      <c r="G262" s="871" t="n"/>
      <c r="H262" s="871" t="n"/>
      <c r="I262" s="871" t="n"/>
      <c r="J262" s="871" t="n"/>
      <c r="K262" s="871" t="n"/>
      <c r="L262" s="871" t="n"/>
      <c r="M262" s="871" t="n"/>
      <c r="N262" s="871" t="n"/>
      <c r="O262" s="871" t="n"/>
      <c r="P262" s="871" t="n"/>
      <c r="Q262" s="871" t="n"/>
      <c r="R262" s="871" t="n"/>
      <c r="S262" s="871" t="n"/>
      <c r="T262" s="871" t="n"/>
      <c r="U262" s="871" t="n"/>
      <c r="V262" s="871" t="n"/>
      <c r="W262" s="871" t="n"/>
      <c r="X262" s="871" t="n"/>
      <c r="Y262" s="871" t="n"/>
      <c r="Z262" s="871" t="n"/>
      <c r="AA262" s="871" t="n"/>
      <c r="AB262" s="871" t="n"/>
    </row>
    <row r="263">
      <c r="A263" s="871" t="n"/>
      <c r="B263" s="871" t="n"/>
      <c r="C263" s="275" t="n"/>
      <c r="D263" s="275" t="n"/>
      <c r="E263" s="275" t="n"/>
      <c r="F263" s="871" t="n"/>
      <c r="G263" s="871" t="n"/>
      <c r="H263" s="871" t="n"/>
      <c r="I263" s="871" t="n"/>
      <c r="J263" s="871" t="n"/>
      <c r="K263" s="871" t="n"/>
      <c r="L263" s="871" t="n"/>
      <c r="M263" s="871" t="n"/>
      <c r="N263" s="871" t="n"/>
      <c r="O263" s="871" t="n"/>
      <c r="P263" s="871" t="n"/>
      <c r="Q263" s="871" t="n"/>
      <c r="R263" s="871" t="n"/>
      <c r="S263" s="871" t="n"/>
      <c r="T263" s="871" t="n"/>
      <c r="U263" s="871" t="n"/>
      <c r="V263" s="871" t="n"/>
      <c r="W263" s="871" t="n"/>
      <c r="X263" s="871" t="n"/>
      <c r="Y263" s="871" t="n"/>
      <c r="Z263" s="871" t="n"/>
      <c r="AA263" s="871" t="n"/>
      <c r="AB263" s="871" t="n"/>
    </row>
    <row r="264">
      <c r="A264" s="871" t="n"/>
      <c r="B264" s="871" t="n"/>
      <c r="C264" s="275" t="n"/>
      <c r="D264" s="275" t="n"/>
      <c r="E264" s="275" t="n"/>
      <c r="F264" s="871" t="n"/>
      <c r="G264" s="871" t="n"/>
      <c r="H264" s="871" t="n"/>
      <c r="I264" s="871" t="n"/>
      <c r="J264" s="871" t="n"/>
      <c r="K264" s="871" t="n"/>
      <c r="L264" s="871" t="n"/>
      <c r="M264" s="871" t="n"/>
      <c r="N264" s="871" t="n"/>
      <c r="O264" s="871" t="n"/>
      <c r="P264" s="871" t="n"/>
      <c r="Q264" s="871" t="n"/>
      <c r="R264" s="871" t="n"/>
      <c r="S264" s="871" t="n"/>
      <c r="T264" s="871" t="n"/>
      <c r="U264" s="871" t="n"/>
      <c r="V264" s="871" t="n"/>
      <c r="W264" s="871" t="n"/>
      <c r="X264" s="871" t="n"/>
      <c r="Y264" s="871" t="n"/>
      <c r="Z264" s="871" t="n"/>
      <c r="AA264" s="871" t="n"/>
      <c r="AB264" s="871" t="n"/>
    </row>
    <row r="265">
      <c r="A265" s="871" t="n"/>
      <c r="B265" s="871" t="n"/>
      <c r="C265" s="275" t="n"/>
      <c r="D265" s="275" t="n"/>
      <c r="E265" s="275" t="n"/>
      <c r="F265" s="871" t="n"/>
      <c r="G265" s="871" t="n"/>
      <c r="H265" s="871" t="n"/>
      <c r="I265" s="871" t="n"/>
      <c r="J265" s="871" t="n"/>
      <c r="K265" s="871" t="n"/>
      <c r="L265" s="871" t="n"/>
      <c r="M265" s="871" t="n"/>
      <c r="N265" s="871" t="n"/>
      <c r="O265" s="871" t="n"/>
      <c r="P265" s="871" t="n"/>
      <c r="Q265" s="871" t="n"/>
      <c r="R265" s="871" t="n"/>
      <c r="S265" s="871" t="n"/>
      <c r="T265" s="871" t="n"/>
      <c r="U265" s="871" t="n"/>
      <c r="V265" s="871" t="n"/>
      <c r="W265" s="871" t="n"/>
      <c r="X265" s="871" t="n"/>
      <c r="Y265" s="871" t="n"/>
      <c r="Z265" s="871" t="n"/>
      <c r="AA265" s="871" t="n"/>
      <c r="AB265" s="871" t="n"/>
    </row>
    <row r="266">
      <c r="A266" s="871" t="n"/>
      <c r="B266" s="871" t="n"/>
      <c r="C266" s="275" t="n"/>
      <c r="D266" s="275" t="n"/>
      <c r="E266" s="275" t="n"/>
      <c r="F266" s="871" t="n"/>
      <c r="G266" s="871" t="n"/>
      <c r="H266" s="871" t="n"/>
      <c r="I266" s="871" t="n"/>
      <c r="J266" s="871" t="n"/>
      <c r="K266" s="871" t="n"/>
      <c r="L266" s="871" t="n"/>
      <c r="M266" s="871" t="n"/>
      <c r="N266" s="871" t="n"/>
      <c r="O266" s="871" t="n"/>
      <c r="P266" s="871" t="n"/>
      <c r="Q266" s="871" t="n"/>
      <c r="R266" s="871" t="n"/>
      <c r="S266" s="871" t="n"/>
      <c r="T266" s="871" t="n"/>
      <c r="U266" s="871" t="n"/>
      <c r="V266" s="871" t="n"/>
      <c r="W266" s="871" t="n"/>
      <c r="X266" s="871" t="n"/>
      <c r="Y266" s="871" t="n"/>
      <c r="Z266" s="871" t="n"/>
      <c r="AA266" s="871" t="n"/>
      <c r="AB266" s="871" t="n"/>
    </row>
    <row r="267">
      <c r="A267" s="871" t="n"/>
      <c r="B267" s="871" t="n"/>
      <c r="C267" s="275" t="n"/>
      <c r="D267" s="275" t="n"/>
      <c r="E267" s="275" t="n"/>
      <c r="F267" s="871" t="n"/>
      <c r="G267" s="871" t="n"/>
      <c r="H267" s="871" t="n"/>
      <c r="I267" s="871" t="n"/>
      <c r="J267" s="871" t="n"/>
      <c r="K267" s="871" t="n"/>
      <c r="L267" s="871" t="n"/>
      <c r="M267" s="871" t="n"/>
      <c r="N267" s="871" t="n"/>
      <c r="O267" s="871" t="n"/>
      <c r="P267" s="871" t="n"/>
      <c r="Q267" s="871" t="n"/>
      <c r="R267" s="871" t="n"/>
      <c r="S267" s="871" t="n"/>
      <c r="T267" s="871" t="n"/>
      <c r="U267" s="871" t="n"/>
      <c r="V267" s="871" t="n"/>
      <c r="W267" s="871" t="n"/>
      <c r="X267" s="871" t="n"/>
      <c r="Y267" s="871" t="n"/>
      <c r="Z267" s="871" t="n"/>
      <c r="AA267" s="871" t="n"/>
      <c r="AB267" s="871" t="n"/>
    </row>
    <row r="268">
      <c r="A268" s="871" t="n"/>
      <c r="B268" s="871" t="n"/>
      <c r="C268" s="275" t="n"/>
      <c r="D268" s="275" t="n"/>
      <c r="E268" s="275" t="n"/>
      <c r="F268" s="871" t="n"/>
      <c r="G268" s="871" t="n"/>
      <c r="H268" s="871" t="n"/>
      <c r="I268" s="871" t="n"/>
      <c r="J268" s="871" t="n"/>
      <c r="K268" s="871" t="n"/>
      <c r="L268" s="871" t="n"/>
      <c r="M268" s="871" t="n"/>
      <c r="N268" s="871" t="n"/>
      <c r="O268" s="871" t="n"/>
      <c r="P268" s="871" t="n"/>
      <c r="Q268" s="871" t="n"/>
      <c r="R268" s="871" t="n"/>
      <c r="S268" s="871" t="n"/>
      <c r="T268" s="871" t="n"/>
      <c r="U268" s="871" t="n"/>
      <c r="V268" s="871" t="n"/>
      <c r="W268" s="871" t="n"/>
      <c r="X268" s="871" t="n"/>
      <c r="Y268" s="871" t="n"/>
      <c r="Z268" s="871" t="n"/>
      <c r="AA268" s="871" t="n"/>
      <c r="AB268" s="871" t="n"/>
    </row>
    <row r="269">
      <c r="A269" s="871" t="n"/>
      <c r="B269" s="871" t="n"/>
      <c r="C269" s="275" t="n"/>
      <c r="D269" s="275" t="n"/>
      <c r="E269" s="275" t="n"/>
      <c r="F269" s="871" t="n"/>
      <c r="G269" s="871" t="n"/>
      <c r="H269" s="871" t="n"/>
      <c r="I269" s="871" t="n"/>
      <c r="J269" s="871" t="n"/>
      <c r="K269" s="871" t="n"/>
      <c r="L269" s="871" t="n"/>
      <c r="M269" s="871" t="n"/>
      <c r="N269" s="871" t="n"/>
      <c r="O269" s="871" t="n"/>
      <c r="P269" s="871" t="n"/>
      <c r="Q269" s="871" t="n"/>
      <c r="R269" s="871" t="n"/>
      <c r="S269" s="871" t="n"/>
      <c r="T269" s="871" t="n"/>
      <c r="U269" s="871" t="n"/>
      <c r="V269" s="871" t="n"/>
      <c r="W269" s="871" t="n"/>
      <c r="X269" s="871" t="n"/>
      <c r="Y269" s="871" t="n"/>
      <c r="Z269" s="871" t="n"/>
      <c r="AA269" s="871" t="n"/>
      <c r="AB269" s="871" t="n"/>
    </row>
    <row r="270">
      <c r="A270" s="871" t="n"/>
      <c r="B270" s="871" t="n"/>
      <c r="C270" s="275" t="n"/>
      <c r="D270" s="275" t="n"/>
      <c r="E270" s="275" t="n"/>
      <c r="F270" s="871" t="n"/>
      <c r="G270" s="871" t="n"/>
      <c r="H270" s="871" t="n"/>
      <c r="I270" s="871" t="n"/>
      <c r="J270" s="871" t="n"/>
      <c r="K270" s="871" t="n"/>
      <c r="L270" s="871" t="n"/>
      <c r="M270" s="871" t="n"/>
      <c r="N270" s="871" t="n"/>
      <c r="O270" s="871" t="n"/>
      <c r="P270" s="871" t="n"/>
      <c r="Q270" s="871" t="n"/>
      <c r="R270" s="871" t="n"/>
      <c r="S270" s="871" t="n"/>
      <c r="T270" s="871" t="n"/>
      <c r="U270" s="871" t="n"/>
      <c r="V270" s="871" t="n"/>
      <c r="W270" s="871" t="n"/>
      <c r="X270" s="871" t="n"/>
      <c r="Y270" s="871" t="n"/>
      <c r="Z270" s="871" t="n"/>
      <c r="AA270" s="871" t="n"/>
      <c r="AB270" s="871" t="n"/>
    </row>
    <row r="271">
      <c r="A271" s="871" t="n"/>
      <c r="B271" s="871" t="n"/>
      <c r="C271" s="275" t="n"/>
      <c r="D271" s="275" t="n"/>
      <c r="E271" s="275" t="n"/>
      <c r="F271" s="871" t="n"/>
      <c r="G271" s="871" t="n"/>
      <c r="H271" s="871" t="n"/>
      <c r="I271" s="871" t="n"/>
      <c r="J271" s="871" t="n"/>
      <c r="K271" s="871" t="n"/>
      <c r="L271" s="871" t="n"/>
      <c r="M271" s="871" t="n"/>
      <c r="N271" s="871" t="n"/>
      <c r="O271" s="871" t="n"/>
      <c r="P271" s="871" t="n"/>
      <c r="Q271" s="871" t="n"/>
      <c r="R271" s="871" t="n"/>
      <c r="S271" s="871" t="n"/>
      <c r="T271" s="871" t="n"/>
      <c r="U271" s="871" t="n"/>
      <c r="V271" s="871" t="n"/>
      <c r="W271" s="871" t="n"/>
      <c r="X271" s="871" t="n"/>
      <c r="Y271" s="871" t="n"/>
      <c r="Z271" s="871" t="n"/>
      <c r="AA271" s="871" t="n"/>
      <c r="AB271" s="871" t="n"/>
    </row>
    <row r="272">
      <c r="A272" s="871" t="n"/>
      <c r="B272" s="871" t="n"/>
      <c r="C272" s="275" t="n"/>
      <c r="D272" s="275" t="n"/>
      <c r="E272" s="275" t="n"/>
      <c r="F272" s="871" t="n"/>
      <c r="G272" s="871" t="n"/>
      <c r="H272" s="871" t="n"/>
      <c r="I272" s="871" t="n"/>
      <c r="J272" s="871" t="n"/>
      <c r="K272" s="871" t="n"/>
      <c r="L272" s="871" t="n"/>
      <c r="M272" s="871" t="n"/>
      <c r="N272" s="871" t="n"/>
      <c r="O272" s="871" t="n"/>
      <c r="P272" s="871" t="n"/>
      <c r="Q272" s="871" t="n"/>
      <c r="R272" s="871" t="n"/>
      <c r="S272" s="871" t="n"/>
      <c r="T272" s="871" t="n"/>
      <c r="U272" s="871" t="n"/>
      <c r="V272" s="871" t="n"/>
      <c r="W272" s="871" t="n"/>
      <c r="X272" s="871" t="n"/>
      <c r="Y272" s="871" t="n"/>
      <c r="Z272" s="871" t="n"/>
      <c r="AA272" s="871" t="n"/>
      <c r="AB272" s="871" t="n"/>
    </row>
    <row r="273">
      <c r="A273" s="871" t="n"/>
      <c r="B273" s="871" t="n"/>
      <c r="C273" s="275" t="n"/>
      <c r="D273" s="275" t="n"/>
      <c r="E273" s="275" t="n"/>
      <c r="F273" s="871" t="n"/>
      <c r="G273" s="871" t="n"/>
      <c r="H273" s="871" t="n"/>
      <c r="I273" s="871" t="n"/>
      <c r="J273" s="871" t="n"/>
      <c r="K273" s="871" t="n"/>
      <c r="L273" s="871" t="n"/>
      <c r="M273" s="871" t="n"/>
      <c r="N273" s="871" t="n"/>
      <c r="O273" s="871" t="n"/>
      <c r="P273" s="871" t="n"/>
      <c r="Q273" s="871" t="n"/>
      <c r="R273" s="871" t="n"/>
      <c r="S273" s="871" t="n"/>
      <c r="T273" s="871" t="n"/>
      <c r="U273" s="871" t="n"/>
      <c r="V273" s="871" t="n"/>
      <c r="W273" s="871" t="n"/>
      <c r="X273" s="871" t="n"/>
      <c r="Y273" s="871" t="n"/>
      <c r="Z273" s="871" t="n"/>
      <c r="AA273" s="871" t="n"/>
      <c r="AB273" s="871" t="n"/>
    </row>
    <row r="274">
      <c r="A274" s="871" t="n"/>
      <c r="B274" s="871" t="n"/>
      <c r="C274" s="275" t="n"/>
      <c r="D274" s="275" t="n"/>
      <c r="E274" s="275" t="n"/>
      <c r="F274" s="871" t="n"/>
      <c r="G274" s="871" t="n"/>
      <c r="H274" s="871" t="n"/>
      <c r="I274" s="871" t="n"/>
      <c r="J274" s="871" t="n"/>
      <c r="K274" s="871" t="n"/>
      <c r="L274" s="871" t="n"/>
      <c r="M274" s="871" t="n"/>
      <c r="N274" s="871" t="n"/>
      <c r="O274" s="871" t="n"/>
      <c r="P274" s="871" t="n"/>
      <c r="Q274" s="871" t="n"/>
      <c r="R274" s="871" t="n"/>
      <c r="S274" s="871" t="n"/>
      <c r="T274" s="871" t="n"/>
      <c r="U274" s="871" t="n"/>
      <c r="V274" s="871" t="n"/>
      <c r="W274" s="871" t="n"/>
      <c r="X274" s="871" t="n"/>
      <c r="Y274" s="871" t="n"/>
      <c r="Z274" s="871" t="n"/>
      <c r="AA274" s="871" t="n"/>
      <c r="AB274" s="871" t="n"/>
    </row>
    <row r="275">
      <c r="A275" s="871" t="n"/>
      <c r="B275" s="871" t="n"/>
      <c r="C275" s="275" t="n"/>
      <c r="D275" s="275" t="n"/>
      <c r="E275" s="275" t="n"/>
      <c r="F275" s="871" t="n"/>
      <c r="G275" s="871" t="n"/>
      <c r="H275" s="871" t="n"/>
      <c r="I275" s="871" t="n"/>
      <c r="J275" s="871" t="n"/>
      <c r="K275" s="871" t="n"/>
      <c r="L275" s="871" t="n"/>
      <c r="M275" s="871" t="n"/>
      <c r="N275" s="871" t="n"/>
      <c r="O275" s="871" t="n"/>
      <c r="P275" s="871" t="n"/>
      <c r="Q275" s="871" t="n"/>
      <c r="R275" s="871" t="n"/>
      <c r="S275" s="871" t="n"/>
      <c r="T275" s="871" t="n"/>
      <c r="U275" s="871" t="n"/>
      <c r="V275" s="871" t="n"/>
      <c r="W275" s="871" t="n"/>
      <c r="X275" s="871" t="n"/>
      <c r="Y275" s="871" t="n"/>
      <c r="Z275" s="871" t="n"/>
      <c r="AA275" s="871" t="n"/>
      <c r="AB275" s="871" t="n"/>
    </row>
    <row r="276">
      <c r="A276" s="871" t="n"/>
      <c r="B276" s="871" t="n"/>
      <c r="C276" s="275" t="n"/>
      <c r="D276" s="275" t="n"/>
      <c r="E276" s="275" t="n"/>
      <c r="F276" s="871" t="n"/>
      <c r="G276" s="871" t="n"/>
      <c r="H276" s="871" t="n"/>
      <c r="I276" s="871" t="n"/>
      <c r="J276" s="871" t="n"/>
      <c r="K276" s="871" t="n"/>
      <c r="L276" s="871" t="n"/>
      <c r="M276" s="871" t="n"/>
      <c r="N276" s="871" t="n"/>
      <c r="O276" s="871" t="n"/>
      <c r="P276" s="871" t="n"/>
      <c r="Q276" s="871" t="n"/>
      <c r="R276" s="871" t="n"/>
      <c r="S276" s="871" t="n"/>
      <c r="T276" s="871" t="n"/>
      <c r="U276" s="871" t="n"/>
      <c r="V276" s="871" t="n"/>
      <c r="W276" s="871" t="n"/>
      <c r="X276" s="871" t="n"/>
      <c r="Y276" s="871" t="n"/>
      <c r="Z276" s="871" t="n"/>
      <c r="AA276" s="871" t="n"/>
      <c r="AB276" s="871" t="n"/>
    </row>
    <row r="277">
      <c r="A277" s="871" t="n"/>
      <c r="B277" s="871" t="n"/>
      <c r="C277" s="275" t="n"/>
      <c r="D277" s="275" t="n"/>
      <c r="E277" s="275" t="n"/>
      <c r="F277" s="871" t="n"/>
      <c r="G277" s="871" t="n"/>
      <c r="H277" s="871" t="n"/>
      <c r="I277" s="871" t="n"/>
      <c r="J277" s="871" t="n"/>
      <c r="K277" s="871" t="n"/>
      <c r="L277" s="871" t="n"/>
      <c r="M277" s="871" t="n"/>
      <c r="N277" s="871" t="n"/>
      <c r="O277" s="871" t="n"/>
      <c r="P277" s="871" t="n"/>
      <c r="Q277" s="871" t="n"/>
      <c r="R277" s="871" t="n"/>
      <c r="S277" s="871" t="n"/>
      <c r="T277" s="871" t="n"/>
      <c r="U277" s="871" t="n"/>
      <c r="V277" s="871" t="n"/>
      <c r="W277" s="871" t="n"/>
      <c r="X277" s="871" t="n"/>
      <c r="Y277" s="871" t="n"/>
      <c r="Z277" s="871" t="n"/>
      <c r="AA277" s="871" t="n"/>
      <c r="AB277" s="871" t="n"/>
    </row>
    <row r="278">
      <c r="A278" s="871" t="n"/>
      <c r="B278" s="871" t="n"/>
      <c r="C278" s="275" t="n"/>
      <c r="D278" s="275" t="n"/>
      <c r="E278" s="275" t="n"/>
      <c r="F278" s="871" t="n"/>
      <c r="G278" s="871" t="n"/>
      <c r="H278" s="871" t="n"/>
      <c r="I278" s="871" t="n"/>
      <c r="J278" s="871" t="n"/>
      <c r="K278" s="871" t="n"/>
      <c r="L278" s="871" t="n"/>
      <c r="M278" s="871" t="n"/>
      <c r="N278" s="871" t="n"/>
      <c r="O278" s="871" t="n"/>
      <c r="P278" s="871" t="n"/>
      <c r="Q278" s="871" t="n"/>
      <c r="R278" s="871" t="n"/>
      <c r="S278" s="871" t="n"/>
      <c r="T278" s="871" t="n"/>
      <c r="U278" s="871" t="n"/>
      <c r="V278" s="871" t="n"/>
      <c r="W278" s="871" t="n"/>
      <c r="X278" s="871" t="n"/>
      <c r="Y278" s="871" t="n"/>
      <c r="Z278" s="871" t="n"/>
      <c r="AA278" s="871" t="n"/>
      <c r="AB278" s="871" t="n"/>
    </row>
    <row r="279">
      <c r="A279" s="871" t="n"/>
      <c r="B279" s="871" t="n"/>
      <c r="C279" s="275" t="n"/>
      <c r="D279" s="275" t="n"/>
      <c r="E279" s="275" t="n"/>
      <c r="F279" s="871" t="n"/>
      <c r="G279" s="871" t="n"/>
      <c r="H279" s="871" t="n"/>
      <c r="I279" s="871" t="n"/>
      <c r="J279" s="871" t="n"/>
      <c r="K279" s="871" t="n"/>
      <c r="L279" s="871" t="n"/>
      <c r="M279" s="871" t="n"/>
      <c r="N279" s="871" t="n"/>
      <c r="O279" s="871" t="n"/>
      <c r="P279" s="871" t="n"/>
      <c r="Q279" s="871" t="n"/>
      <c r="R279" s="871" t="n"/>
      <c r="S279" s="871" t="n"/>
      <c r="T279" s="871" t="n"/>
      <c r="U279" s="871" t="n"/>
      <c r="V279" s="871" t="n"/>
      <c r="W279" s="871" t="n"/>
      <c r="X279" s="871" t="n"/>
      <c r="Y279" s="871" t="n"/>
      <c r="Z279" s="871" t="n"/>
      <c r="AA279" s="871" t="n"/>
      <c r="AB279" s="871" t="n"/>
    </row>
    <row r="280">
      <c r="A280" s="871" t="n"/>
      <c r="B280" s="871" t="n"/>
      <c r="C280" s="275" t="n"/>
      <c r="D280" s="275" t="n"/>
      <c r="E280" s="275" t="n"/>
      <c r="F280" s="871" t="n"/>
      <c r="G280" s="871" t="n"/>
      <c r="H280" s="871" t="n"/>
      <c r="I280" s="871" t="n"/>
      <c r="J280" s="871" t="n"/>
      <c r="K280" s="871" t="n"/>
      <c r="L280" s="871" t="n"/>
      <c r="M280" s="871" t="n"/>
      <c r="N280" s="871" t="n"/>
      <c r="O280" s="871" t="n"/>
      <c r="P280" s="871" t="n"/>
      <c r="Q280" s="871" t="n"/>
      <c r="R280" s="871" t="n"/>
      <c r="S280" s="871" t="n"/>
      <c r="T280" s="871" t="n"/>
      <c r="U280" s="871" t="n"/>
      <c r="V280" s="871" t="n"/>
      <c r="W280" s="871" t="n"/>
      <c r="X280" s="871" t="n"/>
      <c r="Y280" s="871" t="n"/>
      <c r="Z280" s="871" t="n"/>
      <c r="AA280" s="871" t="n"/>
      <c r="AB280" s="871" t="n"/>
    </row>
    <row r="281">
      <c r="A281" s="871" t="n"/>
      <c r="B281" s="871" t="n"/>
      <c r="C281" s="275" t="n"/>
      <c r="D281" s="275" t="n"/>
      <c r="E281" s="275" t="n"/>
      <c r="F281" s="871" t="n"/>
      <c r="G281" s="871" t="n"/>
      <c r="H281" s="871" t="n"/>
      <c r="I281" s="871" t="n"/>
      <c r="J281" s="871" t="n"/>
      <c r="K281" s="871" t="n"/>
      <c r="L281" s="871" t="n"/>
      <c r="M281" s="871" t="n"/>
      <c r="N281" s="871" t="n"/>
      <c r="O281" s="871" t="n"/>
      <c r="P281" s="871" t="n"/>
      <c r="Q281" s="871" t="n"/>
      <c r="R281" s="871" t="n"/>
      <c r="S281" s="871" t="n"/>
      <c r="T281" s="871" t="n"/>
      <c r="U281" s="871" t="n"/>
      <c r="V281" s="871" t="n"/>
      <c r="W281" s="871" t="n"/>
      <c r="X281" s="871" t="n"/>
      <c r="Y281" s="871" t="n"/>
      <c r="Z281" s="871" t="n"/>
      <c r="AA281" s="871" t="n"/>
      <c r="AB281" s="871" t="n"/>
    </row>
    <row r="282">
      <c r="A282" s="871" t="n"/>
      <c r="B282" s="871" t="n"/>
      <c r="C282" s="275" t="n"/>
      <c r="D282" s="275" t="n"/>
      <c r="E282" s="275" t="n"/>
      <c r="F282" s="871" t="n"/>
      <c r="G282" s="871" t="n"/>
      <c r="H282" s="871" t="n"/>
      <c r="I282" s="871" t="n"/>
      <c r="J282" s="871" t="n"/>
      <c r="K282" s="871" t="n"/>
      <c r="L282" s="871" t="n"/>
      <c r="M282" s="871" t="n"/>
      <c r="N282" s="871" t="n"/>
      <c r="O282" s="871" t="n"/>
      <c r="P282" s="871" t="n"/>
      <c r="Q282" s="871" t="n"/>
      <c r="R282" s="871" t="n"/>
      <c r="S282" s="871" t="n"/>
      <c r="T282" s="871" t="n"/>
      <c r="U282" s="871" t="n"/>
      <c r="V282" s="871" t="n"/>
      <c r="W282" s="871" t="n"/>
      <c r="X282" s="871" t="n"/>
      <c r="Y282" s="871" t="n"/>
      <c r="Z282" s="871" t="n"/>
      <c r="AA282" s="871" t="n"/>
      <c r="AB282" s="871" t="n"/>
    </row>
    <row r="283">
      <c r="A283" s="871" t="n"/>
      <c r="B283" s="871" t="n"/>
      <c r="C283" s="275" t="n"/>
      <c r="D283" s="275" t="n"/>
      <c r="E283" s="275" t="n"/>
      <c r="F283" s="871" t="n"/>
      <c r="G283" s="871" t="n"/>
      <c r="H283" s="871" t="n"/>
      <c r="I283" s="871" t="n"/>
      <c r="J283" s="871" t="n"/>
      <c r="K283" s="871" t="n"/>
      <c r="L283" s="871" t="n"/>
      <c r="M283" s="871" t="n"/>
      <c r="N283" s="871" t="n"/>
      <c r="O283" s="871" t="n"/>
      <c r="P283" s="871" t="n"/>
      <c r="Q283" s="871" t="n"/>
      <c r="R283" s="871" t="n"/>
      <c r="S283" s="871" t="n"/>
      <c r="T283" s="871" t="n"/>
      <c r="U283" s="871" t="n"/>
      <c r="V283" s="871" t="n"/>
      <c r="W283" s="871" t="n"/>
      <c r="X283" s="871" t="n"/>
      <c r="Y283" s="871" t="n"/>
      <c r="Z283" s="871" t="n"/>
      <c r="AA283" s="871" t="n"/>
      <c r="AB283" s="871" t="n"/>
    </row>
    <row r="284">
      <c r="A284" s="871" t="n"/>
      <c r="B284" s="871" t="n"/>
      <c r="C284" s="275" t="n"/>
      <c r="D284" s="275" t="n"/>
      <c r="E284" s="275" t="n"/>
      <c r="F284" s="871" t="n"/>
      <c r="G284" s="871" t="n"/>
      <c r="H284" s="871" t="n"/>
      <c r="I284" s="871" t="n"/>
      <c r="J284" s="871" t="n"/>
      <c r="K284" s="871" t="n"/>
      <c r="L284" s="871" t="n"/>
      <c r="M284" s="871" t="n"/>
      <c r="N284" s="871" t="n"/>
      <c r="O284" s="871" t="n"/>
      <c r="P284" s="871" t="n"/>
      <c r="Q284" s="871" t="n"/>
      <c r="R284" s="871" t="n"/>
      <c r="S284" s="871" t="n"/>
      <c r="T284" s="871" t="n"/>
      <c r="U284" s="871" t="n"/>
      <c r="V284" s="871" t="n"/>
      <c r="W284" s="871" t="n"/>
      <c r="X284" s="871" t="n"/>
      <c r="Y284" s="871" t="n"/>
      <c r="Z284" s="871" t="n"/>
      <c r="AA284" s="871" t="n"/>
      <c r="AB284" s="871" t="n"/>
    </row>
    <row r="285">
      <c r="A285" s="871" t="n"/>
      <c r="B285" s="871" t="n"/>
      <c r="C285" s="275" t="n"/>
      <c r="D285" s="275" t="n"/>
      <c r="E285" s="275" t="n"/>
      <c r="F285" s="871" t="n"/>
      <c r="G285" s="871" t="n"/>
      <c r="H285" s="871" t="n"/>
      <c r="I285" s="871" t="n"/>
      <c r="J285" s="871" t="n"/>
      <c r="K285" s="871" t="n"/>
      <c r="L285" s="871" t="n"/>
      <c r="M285" s="871" t="n"/>
      <c r="N285" s="871" t="n"/>
      <c r="O285" s="871" t="n"/>
      <c r="P285" s="871" t="n"/>
      <c r="Q285" s="871" t="n"/>
      <c r="R285" s="871" t="n"/>
      <c r="S285" s="871" t="n"/>
      <c r="T285" s="871" t="n"/>
      <c r="U285" s="871" t="n"/>
      <c r="V285" s="871" t="n"/>
      <c r="W285" s="871" t="n"/>
      <c r="X285" s="871" t="n"/>
      <c r="Y285" s="871" t="n"/>
      <c r="Z285" s="871" t="n"/>
      <c r="AA285" s="871" t="n"/>
      <c r="AB285" s="871" t="n"/>
    </row>
    <row r="286">
      <c r="A286" s="871" t="n"/>
      <c r="B286" s="871" t="n"/>
      <c r="C286" s="275" t="n"/>
      <c r="D286" s="275" t="n"/>
      <c r="E286" s="275" t="n"/>
      <c r="F286" s="871" t="n"/>
      <c r="G286" s="871" t="n"/>
      <c r="H286" s="871" t="n"/>
      <c r="I286" s="871" t="n"/>
      <c r="J286" s="871" t="n"/>
      <c r="K286" s="871" t="n"/>
      <c r="L286" s="871" t="n"/>
      <c r="M286" s="871" t="n"/>
      <c r="N286" s="871" t="n"/>
      <c r="O286" s="871" t="n"/>
      <c r="P286" s="871" t="n"/>
      <c r="Q286" s="871" t="n"/>
      <c r="R286" s="871" t="n"/>
      <c r="S286" s="871" t="n"/>
      <c r="T286" s="871" t="n"/>
      <c r="U286" s="871" t="n"/>
      <c r="V286" s="871" t="n"/>
      <c r="W286" s="871" t="n"/>
      <c r="X286" s="871" t="n"/>
      <c r="Y286" s="871" t="n"/>
      <c r="Z286" s="871" t="n"/>
      <c r="AA286" s="871" t="n"/>
      <c r="AB286" s="871" t="n"/>
    </row>
    <row r="287">
      <c r="A287" s="871" t="n"/>
      <c r="B287" s="871" t="n"/>
      <c r="C287" s="275" t="n"/>
      <c r="D287" s="275" t="n"/>
      <c r="E287" s="275" t="n"/>
      <c r="F287" s="871" t="n"/>
      <c r="G287" s="871" t="n"/>
      <c r="H287" s="871" t="n"/>
      <c r="I287" s="871" t="n"/>
      <c r="J287" s="871" t="n"/>
      <c r="K287" s="871" t="n"/>
      <c r="L287" s="871" t="n"/>
      <c r="M287" s="871" t="n"/>
      <c r="N287" s="871" t="n"/>
      <c r="O287" s="871" t="n"/>
      <c r="P287" s="871" t="n"/>
      <c r="Q287" s="871" t="n"/>
      <c r="R287" s="871" t="n"/>
      <c r="S287" s="871" t="n"/>
      <c r="T287" s="871" t="n"/>
      <c r="U287" s="871" t="n"/>
      <c r="V287" s="871" t="n"/>
      <c r="W287" s="871" t="n"/>
      <c r="X287" s="871" t="n"/>
      <c r="Y287" s="871" t="n"/>
      <c r="Z287" s="871" t="n"/>
      <c r="AA287" s="871" t="n"/>
      <c r="AB287" s="871" t="n"/>
    </row>
    <row r="288">
      <c r="A288" s="871" t="n"/>
      <c r="B288" s="871" t="n"/>
      <c r="C288" s="275" t="n"/>
      <c r="D288" s="275" t="n"/>
      <c r="E288" s="275" t="n"/>
      <c r="F288" s="871" t="n"/>
      <c r="G288" s="871" t="n"/>
      <c r="H288" s="871" t="n"/>
      <c r="I288" s="871" t="n"/>
      <c r="J288" s="871" t="n"/>
      <c r="K288" s="871" t="n"/>
      <c r="L288" s="871" t="n"/>
      <c r="M288" s="871" t="n"/>
      <c r="N288" s="871" t="n"/>
      <c r="O288" s="871" t="n"/>
      <c r="P288" s="871" t="n"/>
      <c r="Q288" s="871" t="n"/>
      <c r="R288" s="871" t="n"/>
      <c r="S288" s="871" t="n"/>
      <c r="T288" s="871" t="n"/>
      <c r="U288" s="871" t="n"/>
      <c r="V288" s="871" t="n"/>
      <c r="W288" s="871" t="n"/>
      <c r="X288" s="871" t="n"/>
      <c r="Y288" s="871" t="n"/>
      <c r="Z288" s="871" t="n"/>
      <c r="AA288" s="871" t="n"/>
      <c r="AB288" s="871" t="n"/>
    </row>
    <row r="289">
      <c r="A289" s="871" t="n"/>
      <c r="B289" s="871" t="n"/>
      <c r="C289" s="275" t="n"/>
      <c r="D289" s="275" t="n"/>
      <c r="E289" s="275" t="n"/>
      <c r="F289" s="871" t="n"/>
      <c r="G289" s="871" t="n"/>
      <c r="H289" s="871" t="n"/>
      <c r="I289" s="871" t="n"/>
      <c r="J289" s="871" t="n"/>
      <c r="K289" s="871" t="n"/>
      <c r="L289" s="871" t="n"/>
      <c r="M289" s="871" t="n"/>
      <c r="N289" s="871" t="n"/>
      <c r="O289" s="871" t="n"/>
      <c r="P289" s="871" t="n"/>
      <c r="Q289" s="871" t="n"/>
      <c r="R289" s="871" t="n"/>
      <c r="S289" s="871" t="n"/>
      <c r="T289" s="871" t="n"/>
      <c r="U289" s="871" t="n"/>
      <c r="V289" s="871" t="n"/>
      <c r="W289" s="871" t="n"/>
      <c r="X289" s="871" t="n"/>
      <c r="Y289" s="871" t="n"/>
      <c r="Z289" s="871" t="n"/>
      <c r="AA289" s="871" t="n"/>
      <c r="AB289" s="871" t="n"/>
    </row>
    <row r="290">
      <c r="A290" s="871" t="n"/>
      <c r="B290" s="871" t="n"/>
      <c r="C290" s="275" t="n"/>
      <c r="D290" s="275" t="n"/>
      <c r="E290" s="275" t="n"/>
      <c r="F290" s="871" t="n"/>
      <c r="G290" s="871" t="n"/>
      <c r="H290" s="871" t="n"/>
      <c r="I290" s="871" t="n"/>
      <c r="J290" s="871" t="n"/>
      <c r="K290" s="871" t="n"/>
      <c r="L290" s="871" t="n"/>
      <c r="M290" s="871" t="n"/>
      <c r="N290" s="871" t="n"/>
      <c r="O290" s="871" t="n"/>
      <c r="P290" s="871" t="n"/>
      <c r="Q290" s="871" t="n"/>
      <c r="R290" s="871" t="n"/>
      <c r="S290" s="871" t="n"/>
      <c r="T290" s="871" t="n"/>
      <c r="U290" s="871" t="n"/>
      <c r="V290" s="871" t="n"/>
      <c r="W290" s="871" t="n"/>
      <c r="X290" s="871" t="n"/>
      <c r="Y290" s="871" t="n"/>
      <c r="Z290" s="871" t="n"/>
      <c r="AA290" s="871" t="n"/>
      <c r="AB290" s="871" t="n"/>
    </row>
    <row r="291">
      <c r="A291" s="871" t="n"/>
      <c r="B291" s="871" t="n"/>
      <c r="C291" s="275" t="n"/>
      <c r="D291" s="275" t="n"/>
      <c r="E291" s="275" t="n"/>
      <c r="F291" s="871" t="n"/>
      <c r="G291" s="871" t="n"/>
      <c r="H291" s="871" t="n"/>
      <c r="I291" s="871" t="n"/>
      <c r="J291" s="871" t="n"/>
      <c r="K291" s="871" t="n"/>
      <c r="L291" s="871" t="n"/>
      <c r="M291" s="871" t="n"/>
      <c r="N291" s="871" t="n"/>
      <c r="O291" s="871" t="n"/>
      <c r="P291" s="871" t="n"/>
      <c r="Q291" s="871" t="n"/>
      <c r="R291" s="871" t="n"/>
      <c r="S291" s="871" t="n"/>
      <c r="T291" s="871" t="n"/>
      <c r="U291" s="871" t="n"/>
      <c r="V291" s="871" t="n"/>
      <c r="W291" s="871" t="n"/>
      <c r="X291" s="871" t="n"/>
      <c r="Y291" s="871" t="n"/>
      <c r="Z291" s="871" t="n"/>
      <c r="AA291" s="871" t="n"/>
      <c r="AB291" s="871" t="n"/>
    </row>
    <row r="292">
      <c r="A292" s="871" t="n"/>
      <c r="B292" s="871" t="n"/>
      <c r="C292" s="275" t="n"/>
      <c r="D292" s="275" t="n"/>
      <c r="E292" s="275" t="n"/>
      <c r="F292" s="871" t="n"/>
      <c r="G292" s="871" t="n"/>
      <c r="H292" s="871" t="n"/>
      <c r="I292" s="871" t="n"/>
      <c r="J292" s="871" t="n"/>
      <c r="K292" s="871" t="n"/>
      <c r="L292" s="871" t="n"/>
      <c r="M292" s="871" t="n"/>
      <c r="N292" s="871" t="n"/>
      <c r="O292" s="871" t="n"/>
      <c r="P292" s="871" t="n"/>
      <c r="Q292" s="871" t="n"/>
      <c r="R292" s="871" t="n"/>
      <c r="S292" s="871" t="n"/>
      <c r="T292" s="871" t="n"/>
      <c r="U292" s="871" t="n"/>
      <c r="V292" s="871" t="n"/>
      <c r="W292" s="871" t="n"/>
      <c r="X292" s="871" t="n"/>
      <c r="Y292" s="871" t="n"/>
      <c r="Z292" s="871" t="n"/>
      <c r="AA292" s="871" t="n"/>
      <c r="AB292" s="871" t="n"/>
    </row>
    <row r="293">
      <c r="A293" s="871" t="n"/>
      <c r="B293" s="871" t="n"/>
      <c r="C293" s="275" t="n"/>
      <c r="D293" s="275" t="n"/>
      <c r="E293" s="275" t="n"/>
      <c r="F293" s="871" t="n"/>
      <c r="G293" s="871" t="n"/>
      <c r="H293" s="871" t="n"/>
      <c r="I293" s="871" t="n"/>
      <c r="J293" s="871" t="n"/>
      <c r="K293" s="871" t="n"/>
      <c r="L293" s="871" t="n"/>
      <c r="M293" s="871" t="n"/>
      <c r="N293" s="871" t="n"/>
      <c r="O293" s="871" t="n"/>
      <c r="P293" s="871" t="n"/>
      <c r="Q293" s="871" t="n"/>
      <c r="R293" s="871" t="n"/>
      <c r="S293" s="871" t="n"/>
      <c r="T293" s="871" t="n"/>
      <c r="U293" s="871" t="n"/>
      <c r="V293" s="871" t="n"/>
      <c r="W293" s="871" t="n"/>
      <c r="X293" s="871" t="n"/>
      <c r="Y293" s="871" t="n"/>
      <c r="Z293" s="871" t="n"/>
      <c r="AA293" s="871" t="n"/>
      <c r="AB293" s="871" t="n"/>
    </row>
    <row r="294">
      <c r="A294" s="871" t="n"/>
      <c r="B294" s="871" t="n"/>
      <c r="C294" s="275" t="n"/>
      <c r="D294" s="275" t="n"/>
      <c r="E294" s="275" t="n"/>
      <c r="F294" s="871" t="n"/>
      <c r="G294" s="871" t="n"/>
      <c r="H294" s="871" t="n"/>
      <c r="I294" s="871" t="n"/>
      <c r="J294" s="871" t="n"/>
      <c r="K294" s="871" t="n"/>
      <c r="L294" s="871" t="n"/>
      <c r="M294" s="871" t="n"/>
      <c r="N294" s="871" t="n"/>
      <c r="O294" s="871" t="n"/>
      <c r="P294" s="871" t="n"/>
      <c r="Q294" s="871" t="n"/>
      <c r="R294" s="871" t="n"/>
      <c r="S294" s="871" t="n"/>
      <c r="T294" s="871" t="n"/>
      <c r="U294" s="871" t="n"/>
      <c r="V294" s="871" t="n"/>
      <c r="W294" s="871" t="n"/>
      <c r="X294" s="871" t="n"/>
      <c r="Y294" s="871" t="n"/>
      <c r="Z294" s="871" t="n"/>
      <c r="AA294" s="871" t="n"/>
      <c r="AB294" s="871" t="n"/>
    </row>
    <row r="295">
      <c r="A295" s="871" t="n"/>
      <c r="B295" s="871" t="n"/>
      <c r="C295" s="275" t="n"/>
      <c r="D295" s="275" t="n"/>
      <c r="E295" s="275" t="n"/>
      <c r="F295" s="871" t="n"/>
      <c r="G295" s="871" t="n"/>
      <c r="H295" s="871" t="n"/>
      <c r="I295" s="871" t="n"/>
      <c r="J295" s="871" t="n"/>
      <c r="K295" s="871" t="n"/>
      <c r="L295" s="871" t="n"/>
      <c r="M295" s="871" t="n"/>
      <c r="N295" s="871" t="n"/>
      <c r="O295" s="871" t="n"/>
      <c r="P295" s="871" t="n"/>
      <c r="Q295" s="871" t="n"/>
      <c r="R295" s="871" t="n"/>
      <c r="S295" s="871" t="n"/>
      <c r="T295" s="871" t="n"/>
      <c r="U295" s="871" t="n"/>
      <c r="V295" s="871" t="n"/>
      <c r="W295" s="871" t="n"/>
      <c r="X295" s="871" t="n"/>
      <c r="Y295" s="871" t="n"/>
      <c r="Z295" s="871" t="n"/>
      <c r="AA295" s="871" t="n"/>
      <c r="AB295" s="871" t="n"/>
    </row>
    <row r="296">
      <c r="A296" s="871" t="n"/>
      <c r="B296" s="871" t="n"/>
      <c r="C296" s="275" t="n"/>
      <c r="D296" s="275" t="n"/>
      <c r="E296" s="275" t="n"/>
      <c r="F296" s="871" t="n"/>
      <c r="G296" s="871" t="n"/>
      <c r="H296" s="871" t="n"/>
      <c r="I296" s="871" t="n"/>
      <c r="J296" s="871" t="n"/>
      <c r="K296" s="871" t="n"/>
      <c r="L296" s="871" t="n"/>
      <c r="M296" s="871" t="n"/>
      <c r="N296" s="871" t="n"/>
      <c r="O296" s="871" t="n"/>
      <c r="P296" s="871" t="n"/>
      <c r="Q296" s="871" t="n"/>
      <c r="R296" s="871" t="n"/>
      <c r="S296" s="871" t="n"/>
      <c r="T296" s="871" t="n"/>
      <c r="U296" s="871" t="n"/>
      <c r="V296" s="871" t="n"/>
      <c r="W296" s="871" t="n"/>
      <c r="X296" s="871" t="n"/>
      <c r="Y296" s="871" t="n"/>
      <c r="Z296" s="871" t="n"/>
      <c r="AA296" s="871" t="n"/>
      <c r="AB296" s="871" t="n"/>
    </row>
    <row r="297">
      <c r="A297" s="871" t="n"/>
      <c r="B297" s="871" t="n"/>
      <c r="C297" s="275" t="n"/>
      <c r="D297" s="275" t="n"/>
      <c r="E297" s="275" t="n"/>
      <c r="F297" s="871" t="n"/>
      <c r="G297" s="871" t="n"/>
      <c r="H297" s="871" t="n"/>
      <c r="I297" s="871" t="n"/>
      <c r="J297" s="871" t="n"/>
      <c r="K297" s="871" t="n"/>
      <c r="L297" s="871" t="n"/>
      <c r="M297" s="871" t="n"/>
      <c r="N297" s="871" t="n"/>
      <c r="O297" s="871" t="n"/>
      <c r="P297" s="871" t="n"/>
      <c r="Q297" s="871" t="n"/>
      <c r="R297" s="871" t="n"/>
      <c r="S297" s="871" t="n"/>
      <c r="T297" s="871" t="n"/>
      <c r="U297" s="871" t="n"/>
      <c r="V297" s="871" t="n"/>
      <c r="W297" s="871" t="n"/>
      <c r="X297" s="871" t="n"/>
      <c r="Y297" s="871" t="n"/>
      <c r="Z297" s="871" t="n"/>
      <c r="AA297" s="871" t="n"/>
      <c r="AB297" s="871" t="n"/>
    </row>
    <row r="298">
      <c r="A298" s="871" t="n"/>
      <c r="B298" s="871" t="n"/>
      <c r="C298" s="275" t="n"/>
      <c r="D298" s="275" t="n"/>
      <c r="E298" s="275" t="n"/>
      <c r="F298" s="871" t="n"/>
      <c r="G298" s="871" t="n"/>
      <c r="H298" s="871" t="n"/>
      <c r="I298" s="871" t="n"/>
      <c r="J298" s="871" t="n"/>
      <c r="K298" s="871" t="n"/>
      <c r="L298" s="871" t="n"/>
      <c r="M298" s="871" t="n"/>
      <c r="N298" s="871" t="n"/>
      <c r="O298" s="871" t="n"/>
      <c r="P298" s="871" t="n"/>
      <c r="Q298" s="871" t="n"/>
      <c r="R298" s="871" t="n"/>
      <c r="S298" s="871" t="n"/>
      <c r="T298" s="871" t="n"/>
      <c r="U298" s="871" t="n"/>
      <c r="V298" s="871" t="n"/>
      <c r="W298" s="871" t="n"/>
      <c r="X298" s="871" t="n"/>
      <c r="Y298" s="871" t="n"/>
      <c r="Z298" s="871" t="n"/>
      <c r="AA298" s="871" t="n"/>
      <c r="AB298" s="871" t="n"/>
    </row>
    <row r="299">
      <c r="A299" s="871" t="n"/>
      <c r="B299" s="871" t="n"/>
      <c r="C299" s="275" t="n"/>
      <c r="D299" s="275" t="n"/>
      <c r="E299" s="275" t="n"/>
      <c r="F299" s="871" t="n"/>
      <c r="G299" s="871" t="n"/>
      <c r="H299" s="871" t="n"/>
      <c r="I299" s="871" t="n"/>
      <c r="J299" s="871" t="n"/>
      <c r="K299" s="871" t="n"/>
      <c r="L299" s="871" t="n"/>
      <c r="M299" s="871" t="n"/>
      <c r="N299" s="871" t="n"/>
      <c r="O299" s="871" t="n"/>
      <c r="P299" s="871" t="n"/>
      <c r="Q299" s="871" t="n"/>
      <c r="R299" s="871" t="n"/>
      <c r="S299" s="871" t="n"/>
      <c r="T299" s="871" t="n"/>
      <c r="U299" s="871" t="n"/>
      <c r="V299" s="871" t="n"/>
      <c r="W299" s="871" t="n"/>
      <c r="X299" s="871" t="n"/>
      <c r="Y299" s="871" t="n"/>
      <c r="Z299" s="871" t="n"/>
      <c r="AA299" s="871" t="n"/>
      <c r="AB299" s="871" t="n"/>
    </row>
    <row r="300">
      <c r="A300" s="871" t="n"/>
      <c r="B300" s="871" t="n"/>
      <c r="C300" s="275" t="n"/>
      <c r="D300" s="275" t="n"/>
      <c r="E300" s="275" t="n"/>
      <c r="F300" s="871" t="n"/>
      <c r="G300" s="871" t="n"/>
      <c r="H300" s="871" t="n"/>
      <c r="I300" s="871" t="n"/>
      <c r="J300" s="871" t="n"/>
      <c r="K300" s="871" t="n"/>
      <c r="L300" s="871" t="n"/>
      <c r="M300" s="871" t="n"/>
      <c r="N300" s="871" t="n"/>
      <c r="O300" s="871" t="n"/>
      <c r="P300" s="871" t="n"/>
      <c r="Q300" s="871" t="n"/>
      <c r="R300" s="871" t="n"/>
      <c r="S300" s="871" t="n"/>
      <c r="T300" s="871" t="n"/>
      <c r="U300" s="871" t="n"/>
      <c r="V300" s="871" t="n"/>
      <c r="W300" s="871" t="n"/>
      <c r="X300" s="871" t="n"/>
      <c r="Y300" s="871" t="n"/>
      <c r="Z300" s="871" t="n"/>
      <c r="AA300" s="871" t="n"/>
      <c r="AB300" s="871" t="n"/>
    </row>
    <row r="301">
      <c r="A301" s="871" t="n"/>
      <c r="B301" s="871" t="n"/>
      <c r="C301" s="275" t="n"/>
      <c r="D301" s="275" t="n"/>
      <c r="E301" s="275" t="n"/>
      <c r="F301" s="871" t="n"/>
      <c r="G301" s="871" t="n"/>
      <c r="H301" s="871" t="n"/>
      <c r="I301" s="871" t="n"/>
      <c r="J301" s="871" t="n"/>
      <c r="K301" s="871" t="n"/>
      <c r="L301" s="871" t="n"/>
      <c r="M301" s="871" t="n"/>
      <c r="N301" s="871" t="n"/>
      <c r="O301" s="871" t="n"/>
      <c r="P301" s="871" t="n"/>
      <c r="Q301" s="871" t="n"/>
      <c r="R301" s="871" t="n"/>
      <c r="S301" s="871" t="n"/>
      <c r="T301" s="871" t="n"/>
      <c r="U301" s="871" t="n"/>
      <c r="V301" s="871" t="n"/>
      <c r="W301" s="871" t="n"/>
      <c r="X301" s="871" t="n"/>
      <c r="Y301" s="871" t="n"/>
      <c r="Z301" s="871" t="n"/>
      <c r="AA301" s="871" t="n"/>
      <c r="AB301" s="871" t="n"/>
    </row>
    <row r="302">
      <c r="A302" s="871" t="n"/>
      <c r="B302" s="871" t="n"/>
      <c r="C302" s="275" t="n"/>
      <c r="D302" s="275" t="n"/>
      <c r="E302" s="275" t="n"/>
      <c r="F302" s="871" t="n"/>
      <c r="G302" s="871" t="n"/>
      <c r="H302" s="871" t="n"/>
      <c r="I302" s="871" t="n"/>
      <c r="J302" s="871" t="n"/>
      <c r="K302" s="871" t="n"/>
      <c r="L302" s="871" t="n"/>
      <c r="M302" s="871" t="n"/>
      <c r="N302" s="871" t="n"/>
      <c r="O302" s="871" t="n"/>
      <c r="P302" s="871" t="n"/>
      <c r="Q302" s="871" t="n"/>
      <c r="R302" s="871" t="n"/>
      <c r="S302" s="871" t="n"/>
      <c r="T302" s="871" t="n"/>
      <c r="U302" s="871" t="n"/>
      <c r="V302" s="871" t="n"/>
      <c r="W302" s="871" t="n"/>
      <c r="X302" s="871" t="n"/>
      <c r="Y302" s="871" t="n"/>
      <c r="Z302" s="871" t="n"/>
      <c r="AA302" s="871" t="n"/>
      <c r="AB302" s="871" t="n"/>
    </row>
    <row r="303">
      <c r="A303" s="871" t="n"/>
      <c r="B303" s="871" t="n"/>
      <c r="C303" s="275" t="n"/>
      <c r="D303" s="275" t="n"/>
      <c r="E303" s="275" t="n"/>
      <c r="F303" s="871" t="n"/>
      <c r="G303" s="871" t="n"/>
      <c r="H303" s="871" t="n"/>
      <c r="I303" s="871" t="n"/>
      <c r="J303" s="871" t="n"/>
      <c r="K303" s="871" t="n"/>
      <c r="L303" s="871" t="n"/>
      <c r="M303" s="871" t="n"/>
      <c r="N303" s="871" t="n"/>
      <c r="O303" s="871" t="n"/>
      <c r="P303" s="871" t="n"/>
      <c r="Q303" s="871" t="n"/>
      <c r="R303" s="871" t="n"/>
      <c r="S303" s="871" t="n"/>
      <c r="T303" s="871" t="n"/>
      <c r="U303" s="871" t="n"/>
      <c r="V303" s="871" t="n"/>
      <c r="W303" s="871" t="n"/>
      <c r="X303" s="871" t="n"/>
      <c r="Y303" s="871" t="n"/>
      <c r="Z303" s="871" t="n"/>
      <c r="AA303" s="871" t="n"/>
      <c r="AB303" s="871" t="n"/>
    </row>
    <row r="304">
      <c r="A304" s="871" t="n"/>
      <c r="B304" s="871" t="n"/>
      <c r="C304" s="275" t="n"/>
      <c r="D304" s="275" t="n"/>
      <c r="E304" s="275" t="n"/>
      <c r="F304" s="871" t="n"/>
      <c r="G304" s="871" t="n"/>
      <c r="H304" s="871" t="n"/>
      <c r="I304" s="871" t="n"/>
      <c r="J304" s="871" t="n"/>
      <c r="K304" s="871" t="n"/>
      <c r="L304" s="871" t="n"/>
      <c r="M304" s="871" t="n"/>
      <c r="N304" s="871" t="n"/>
      <c r="O304" s="871" t="n"/>
      <c r="P304" s="871" t="n"/>
      <c r="Q304" s="871" t="n"/>
      <c r="R304" s="871" t="n"/>
      <c r="S304" s="871" t="n"/>
      <c r="T304" s="871" t="n"/>
      <c r="U304" s="871" t="n"/>
      <c r="V304" s="871" t="n"/>
      <c r="W304" s="871" t="n"/>
      <c r="X304" s="871" t="n"/>
      <c r="Y304" s="871" t="n"/>
      <c r="Z304" s="871" t="n"/>
      <c r="AA304" s="871" t="n"/>
      <c r="AB304" s="871" t="n"/>
    </row>
    <row r="305">
      <c r="A305" s="871" t="n"/>
      <c r="B305" s="871" t="n"/>
      <c r="C305" s="275" t="n"/>
      <c r="D305" s="275" t="n"/>
      <c r="E305" s="275" t="n"/>
      <c r="F305" s="871" t="n"/>
      <c r="G305" s="871" t="n"/>
      <c r="H305" s="871" t="n"/>
      <c r="I305" s="871" t="n"/>
      <c r="J305" s="871" t="n"/>
      <c r="K305" s="871" t="n"/>
      <c r="L305" s="871" t="n"/>
      <c r="M305" s="871" t="n"/>
      <c r="N305" s="871" t="n"/>
      <c r="O305" s="871" t="n"/>
      <c r="P305" s="871" t="n"/>
      <c r="Q305" s="871" t="n"/>
      <c r="R305" s="871" t="n"/>
      <c r="S305" s="871" t="n"/>
      <c r="T305" s="871" t="n"/>
      <c r="U305" s="871" t="n"/>
      <c r="V305" s="871" t="n"/>
      <c r="W305" s="871" t="n"/>
      <c r="X305" s="871" t="n"/>
      <c r="Y305" s="871" t="n"/>
      <c r="Z305" s="871" t="n"/>
      <c r="AA305" s="871" t="n"/>
      <c r="AB305" s="871" t="n"/>
    </row>
    <row r="306">
      <c r="A306" s="871" t="n"/>
      <c r="B306" s="871" t="n"/>
      <c r="C306" s="275" t="n"/>
      <c r="D306" s="275" t="n"/>
      <c r="E306" s="275" t="n"/>
      <c r="F306" s="871" t="n"/>
      <c r="G306" s="871" t="n"/>
      <c r="H306" s="871" t="n"/>
      <c r="I306" s="871" t="n"/>
      <c r="J306" s="871" t="n"/>
      <c r="K306" s="871" t="n"/>
      <c r="L306" s="871" t="n"/>
      <c r="M306" s="871" t="n"/>
      <c r="N306" s="871" t="n"/>
      <c r="O306" s="871" t="n"/>
      <c r="P306" s="871" t="n"/>
      <c r="Q306" s="871" t="n"/>
      <c r="R306" s="871" t="n"/>
      <c r="S306" s="871" t="n"/>
      <c r="T306" s="871" t="n"/>
      <c r="U306" s="871" t="n"/>
      <c r="V306" s="871" t="n"/>
      <c r="W306" s="871" t="n"/>
      <c r="X306" s="871" t="n"/>
      <c r="Y306" s="871" t="n"/>
      <c r="Z306" s="871" t="n"/>
      <c r="AA306" s="871" t="n"/>
      <c r="AB306" s="871" t="n"/>
    </row>
    <row r="307">
      <c r="A307" s="871" t="n"/>
      <c r="B307" s="871" t="n"/>
      <c r="C307" s="275" t="n"/>
      <c r="D307" s="275" t="n"/>
      <c r="E307" s="275" t="n"/>
      <c r="F307" s="871" t="n"/>
      <c r="G307" s="871" t="n"/>
      <c r="H307" s="871" t="n"/>
      <c r="I307" s="871" t="n"/>
      <c r="J307" s="871" t="n"/>
      <c r="K307" s="871" t="n"/>
      <c r="L307" s="871" t="n"/>
      <c r="M307" s="871" t="n"/>
      <c r="N307" s="871" t="n"/>
      <c r="O307" s="871" t="n"/>
      <c r="P307" s="871" t="n"/>
      <c r="Q307" s="871" t="n"/>
      <c r="R307" s="871" t="n"/>
      <c r="S307" s="871" t="n"/>
      <c r="T307" s="871" t="n"/>
      <c r="U307" s="871" t="n"/>
      <c r="V307" s="871" t="n"/>
      <c r="W307" s="871" t="n"/>
      <c r="X307" s="871" t="n"/>
      <c r="Y307" s="871" t="n"/>
      <c r="Z307" s="871" t="n"/>
      <c r="AA307" s="871" t="n"/>
      <c r="AB307" s="871" t="n"/>
    </row>
    <row r="308">
      <c r="A308" s="871" t="n"/>
      <c r="B308" s="871" t="n"/>
      <c r="C308" s="275" t="n"/>
      <c r="D308" s="275" t="n"/>
      <c r="E308" s="275" t="n"/>
      <c r="F308" s="871" t="n"/>
      <c r="G308" s="871" t="n"/>
      <c r="H308" s="871" t="n"/>
      <c r="I308" s="871" t="n"/>
      <c r="J308" s="871" t="n"/>
      <c r="K308" s="871" t="n"/>
      <c r="L308" s="871" t="n"/>
      <c r="M308" s="871" t="n"/>
      <c r="N308" s="871" t="n"/>
      <c r="O308" s="871" t="n"/>
      <c r="P308" s="871" t="n"/>
      <c r="Q308" s="871" t="n"/>
      <c r="R308" s="871" t="n"/>
      <c r="S308" s="871" t="n"/>
      <c r="T308" s="871" t="n"/>
      <c r="U308" s="871" t="n"/>
      <c r="V308" s="871" t="n"/>
      <c r="W308" s="871" t="n"/>
      <c r="X308" s="871" t="n"/>
      <c r="Y308" s="871" t="n"/>
      <c r="Z308" s="871" t="n"/>
      <c r="AA308" s="871" t="n"/>
      <c r="AB308" s="871" t="n"/>
    </row>
    <row r="309">
      <c r="A309" s="871" t="n"/>
      <c r="B309" s="871" t="n"/>
      <c r="C309" s="275" t="n"/>
      <c r="D309" s="275" t="n"/>
      <c r="E309" s="275" t="n"/>
      <c r="F309" s="871" t="n"/>
      <c r="G309" s="871" t="n"/>
      <c r="H309" s="871" t="n"/>
      <c r="I309" s="871" t="n"/>
      <c r="J309" s="871" t="n"/>
      <c r="K309" s="871" t="n"/>
      <c r="L309" s="871" t="n"/>
      <c r="M309" s="871" t="n"/>
      <c r="N309" s="871" t="n"/>
      <c r="O309" s="871" t="n"/>
      <c r="P309" s="871" t="n"/>
      <c r="Q309" s="871" t="n"/>
      <c r="R309" s="871" t="n"/>
      <c r="S309" s="871" t="n"/>
      <c r="T309" s="871" t="n"/>
      <c r="U309" s="871" t="n"/>
      <c r="V309" s="871" t="n"/>
      <c r="W309" s="871" t="n"/>
      <c r="X309" s="871" t="n"/>
      <c r="Y309" s="871" t="n"/>
      <c r="Z309" s="871" t="n"/>
      <c r="AA309" s="871" t="n"/>
      <c r="AB309" s="871" t="n"/>
    </row>
    <row r="310">
      <c r="A310" s="871" t="n"/>
      <c r="B310" s="871" t="n"/>
      <c r="C310" s="275" t="n"/>
      <c r="D310" s="275" t="n"/>
      <c r="E310" s="275" t="n"/>
      <c r="F310" s="871" t="n"/>
      <c r="G310" s="871" t="n"/>
      <c r="H310" s="871" t="n"/>
      <c r="I310" s="871" t="n"/>
      <c r="J310" s="871" t="n"/>
      <c r="K310" s="871" t="n"/>
      <c r="L310" s="871" t="n"/>
      <c r="M310" s="871" t="n"/>
      <c r="N310" s="871" t="n"/>
      <c r="O310" s="871" t="n"/>
      <c r="P310" s="871" t="n"/>
      <c r="Q310" s="871" t="n"/>
      <c r="R310" s="871" t="n"/>
      <c r="S310" s="871" t="n"/>
      <c r="T310" s="871" t="n"/>
      <c r="U310" s="871" t="n"/>
      <c r="V310" s="871" t="n"/>
      <c r="W310" s="871" t="n"/>
      <c r="X310" s="871" t="n"/>
      <c r="Y310" s="871" t="n"/>
      <c r="Z310" s="871" t="n"/>
      <c r="AA310" s="871" t="n"/>
      <c r="AB310" s="871" t="n"/>
    </row>
    <row r="311">
      <c r="A311" s="871" t="n"/>
      <c r="B311" s="871" t="n"/>
      <c r="C311" s="275" t="n"/>
      <c r="D311" s="275" t="n"/>
      <c r="E311" s="275" t="n"/>
      <c r="F311" s="871" t="n"/>
      <c r="G311" s="871" t="n"/>
      <c r="H311" s="871" t="n"/>
      <c r="I311" s="871" t="n"/>
      <c r="J311" s="871" t="n"/>
      <c r="K311" s="871" t="n"/>
      <c r="L311" s="871" t="n"/>
      <c r="M311" s="871" t="n"/>
      <c r="N311" s="871" t="n"/>
      <c r="O311" s="871" t="n"/>
      <c r="P311" s="871" t="n"/>
      <c r="Q311" s="871" t="n"/>
      <c r="R311" s="871" t="n"/>
      <c r="S311" s="871" t="n"/>
      <c r="T311" s="871" t="n"/>
      <c r="U311" s="871" t="n"/>
      <c r="V311" s="871" t="n"/>
      <c r="W311" s="871" t="n"/>
      <c r="X311" s="871" t="n"/>
      <c r="Y311" s="871" t="n"/>
      <c r="Z311" s="871" t="n"/>
      <c r="AA311" s="871" t="n"/>
      <c r="AB311" s="871" t="n"/>
    </row>
    <row r="312">
      <c r="A312" s="871" t="n"/>
      <c r="B312" s="871" t="n"/>
      <c r="C312" s="275" t="n"/>
      <c r="D312" s="275" t="n"/>
      <c r="E312" s="275" t="n"/>
      <c r="F312" s="871" t="n"/>
      <c r="G312" s="871" t="n"/>
      <c r="H312" s="871" t="n"/>
      <c r="I312" s="871" t="n"/>
      <c r="J312" s="871" t="n"/>
      <c r="K312" s="871" t="n"/>
      <c r="L312" s="871" t="n"/>
      <c r="M312" s="871" t="n"/>
      <c r="N312" s="871" t="n"/>
      <c r="O312" s="871" t="n"/>
      <c r="P312" s="871" t="n"/>
      <c r="Q312" s="871" t="n"/>
      <c r="R312" s="871" t="n"/>
      <c r="S312" s="871" t="n"/>
      <c r="T312" s="871" t="n"/>
      <c r="U312" s="871" t="n"/>
      <c r="V312" s="871" t="n"/>
      <c r="W312" s="871" t="n"/>
      <c r="X312" s="871" t="n"/>
      <c r="Y312" s="871" t="n"/>
      <c r="Z312" s="871" t="n"/>
      <c r="AA312" s="871" t="n"/>
      <c r="AB312" s="871" t="n"/>
    </row>
    <row r="313">
      <c r="A313" s="871" t="n"/>
      <c r="B313" s="871" t="n"/>
      <c r="C313" s="275" t="n"/>
      <c r="D313" s="275" t="n"/>
      <c r="E313" s="275" t="n"/>
      <c r="F313" s="871" t="n"/>
      <c r="G313" s="871" t="n"/>
      <c r="H313" s="871" t="n"/>
      <c r="I313" s="871" t="n"/>
      <c r="J313" s="871" t="n"/>
      <c r="K313" s="871" t="n"/>
      <c r="L313" s="871" t="n"/>
      <c r="M313" s="871" t="n"/>
      <c r="N313" s="871" t="n"/>
      <c r="O313" s="871" t="n"/>
      <c r="P313" s="871" t="n"/>
      <c r="Q313" s="871" t="n"/>
      <c r="R313" s="871" t="n"/>
      <c r="S313" s="871" t="n"/>
      <c r="T313" s="871" t="n"/>
      <c r="U313" s="871" t="n"/>
      <c r="V313" s="871" t="n"/>
      <c r="W313" s="871" t="n"/>
      <c r="X313" s="871" t="n"/>
      <c r="Y313" s="871" t="n"/>
      <c r="Z313" s="871" t="n"/>
      <c r="AA313" s="871" t="n"/>
      <c r="AB313" s="871" t="n"/>
    </row>
    <row r="314">
      <c r="A314" s="871" t="n"/>
      <c r="B314" s="871" t="n"/>
      <c r="C314" s="275" t="n"/>
      <c r="D314" s="275" t="n"/>
      <c r="E314" s="275" t="n"/>
      <c r="F314" s="871" t="n"/>
      <c r="G314" s="871" t="n"/>
      <c r="H314" s="871" t="n"/>
      <c r="I314" s="871" t="n"/>
      <c r="J314" s="871" t="n"/>
      <c r="K314" s="871" t="n"/>
      <c r="L314" s="871" t="n"/>
      <c r="M314" s="871" t="n"/>
      <c r="N314" s="871" t="n"/>
      <c r="O314" s="871" t="n"/>
      <c r="P314" s="871" t="n"/>
      <c r="Q314" s="871" t="n"/>
      <c r="R314" s="871" t="n"/>
      <c r="S314" s="871" t="n"/>
      <c r="T314" s="871" t="n"/>
      <c r="U314" s="871" t="n"/>
      <c r="V314" s="871" t="n"/>
      <c r="W314" s="871" t="n"/>
      <c r="X314" s="871" t="n"/>
      <c r="Y314" s="871" t="n"/>
      <c r="Z314" s="871" t="n"/>
      <c r="AA314" s="871" t="n"/>
      <c r="AB314" s="871" t="n"/>
    </row>
    <row r="315">
      <c r="A315" s="871" t="n"/>
      <c r="B315" s="871" t="n"/>
      <c r="C315" s="275" t="n"/>
      <c r="D315" s="275" t="n"/>
      <c r="E315" s="275" t="n"/>
      <c r="F315" s="871" t="n"/>
      <c r="G315" s="871" t="n"/>
      <c r="H315" s="871" t="n"/>
      <c r="I315" s="871" t="n"/>
      <c r="J315" s="871" t="n"/>
      <c r="K315" s="871" t="n"/>
      <c r="L315" s="871" t="n"/>
      <c r="M315" s="871" t="n"/>
      <c r="N315" s="871" t="n"/>
      <c r="O315" s="871" t="n"/>
      <c r="P315" s="871" t="n"/>
      <c r="Q315" s="871" t="n"/>
      <c r="R315" s="871" t="n"/>
      <c r="S315" s="871" t="n"/>
      <c r="T315" s="871" t="n"/>
      <c r="U315" s="871" t="n"/>
      <c r="V315" s="871" t="n"/>
      <c r="W315" s="871" t="n"/>
      <c r="X315" s="871" t="n"/>
      <c r="Y315" s="871" t="n"/>
      <c r="Z315" s="871" t="n"/>
      <c r="AA315" s="871" t="n"/>
      <c r="AB315" s="871" t="n"/>
    </row>
    <row r="316">
      <c r="A316" s="871" t="n"/>
      <c r="B316" s="871" t="n"/>
      <c r="C316" s="275" t="n"/>
      <c r="D316" s="275" t="n"/>
      <c r="E316" s="275" t="n"/>
      <c r="F316" s="871" t="n"/>
      <c r="G316" s="871" t="n"/>
      <c r="H316" s="871" t="n"/>
      <c r="I316" s="871" t="n"/>
      <c r="J316" s="871" t="n"/>
      <c r="K316" s="871" t="n"/>
      <c r="L316" s="871" t="n"/>
      <c r="M316" s="871" t="n"/>
      <c r="N316" s="871" t="n"/>
      <c r="O316" s="871" t="n"/>
      <c r="P316" s="871" t="n"/>
      <c r="Q316" s="871" t="n"/>
      <c r="R316" s="871" t="n"/>
      <c r="S316" s="871" t="n"/>
      <c r="T316" s="871" t="n"/>
      <c r="U316" s="871" t="n"/>
      <c r="V316" s="871" t="n"/>
      <c r="W316" s="871" t="n"/>
      <c r="X316" s="871" t="n"/>
      <c r="Y316" s="871" t="n"/>
      <c r="Z316" s="871" t="n"/>
      <c r="AA316" s="871" t="n"/>
      <c r="AB316" s="871" t="n"/>
    </row>
    <row r="317">
      <c r="A317" s="871" t="n"/>
      <c r="B317" s="871" t="n"/>
      <c r="C317" s="275" t="n"/>
      <c r="D317" s="275" t="n"/>
      <c r="E317" s="275" t="n"/>
      <c r="F317" s="871" t="n"/>
      <c r="G317" s="871" t="n"/>
      <c r="H317" s="871" t="n"/>
      <c r="I317" s="871" t="n"/>
      <c r="J317" s="871" t="n"/>
      <c r="K317" s="871" t="n"/>
      <c r="L317" s="871" t="n"/>
      <c r="M317" s="871" t="n"/>
      <c r="N317" s="871" t="n"/>
      <c r="O317" s="871" t="n"/>
      <c r="P317" s="871" t="n"/>
      <c r="Q317" s="871" t="n"/>
      <c r="R317" s="871" t="n"/>
      <c r="S317" s="871" t="n"/>
      <c r="T317" s="871" t="n"/>
      <c r="U317" s="871" t="n"/>
      <c r="V317" s="871" t="n"/>
      <c r="W317" s="871" t="n"/>
      <c r="X317" s="871" t="n"/>
      <c r="Y317" s="871" t="n"/>
      <c r="Z317" s="871" t="n"/>
      <c r="AA317" s="871" t="n"/>
      <c r="AB317" s="871" t="n"/>
    </row>
    <row r="318">
      <c r="A318" s="871" t="n"/>
      <c r="B318" s="871" t="n"/>
      <c r="C318" s="275" t="n"/>
      <c r="D318" s="275" t="n"/>
      <c r="E318" s="275" t="n"/>
      <c r="F318" s="871" t="n"/>
      <c r="G318" s="871" t="n"/>
      <c r="H318" s="871" t="n"/>
      <c r="I318" s="871" t="n"/>
      <c r="J318" s="871" t="n"/>
      <c r="K318" s="871" t="n"/>
      <c r="L318" s="871" t="n"/>
      <c r="M318" s="871" t="n"/>
      <c r="N318" s="871" t="n"/>
      <c r="O318" s="871" t="n"/>
      <c r="P318" s="871" t="n"/>
      <c r="Q318" s="871" t="n"/>
      <c r="R318" s="871" t="n"/>
      <c r="S318" s="871" t="n"/>
      <c r="T318" s="871" t="n"/>
      <c r="U318" s="871" t="n"/>
      <c r="V318" s="871" t="n"/>
      <c r="W318" s="871" t="n"/>
      <c r="X318" s="871" t="n"/>
      <c r="Y318" s="871" t="n"/>
      <c r="Z318" s="871" t="n"/>
      <c r="AA318" s="871" t="n"/>
      <c r="AB318" s="871" t="n"/>
    </row>
    <row r="319">
      <c r="A319" s="871" t="n"/>
      <c r="B319" s="871" t="n"/>
      <c r="C319" s="275" t="n"/>
      <c r="D319" s="275" t="n"/>
      <c r="E319" s="275" t="n"/>
      <c r="F319" s="871" t="n"/>
      <c r="G319" s="871" t="n"/>
      <c r="H319" s="871" t="n"/>
      <c r="I319" s="871" t="n"/>
      <c r="J319" s="871" t="n"/>
      <c r="K319" s="871" t="n"/>
      <c r="L319" s="871" t="n"/>
      <c r="M319" s="871" t="n"/>
      <c r="N319" s="871" t="n"/>
      <c r="O319" s="871" t="n"/>
      <c r="P319" s="871" t="n"/>
      <c r="Q319" s="871" t="n"/>
      <c r="R319" s="871" t="n"/>
      <c r="S319" s="871" t="n"/>
      <c r="T319" s="871" t="n"/>
      <c r="U319" s="871" t="n"/>
      <c r="V319" s="871" t="n"/>
      <c r="W319" s="871" t="n"/>
      <c r="X319" s="871" t="n"/>
      <c r="Y319" s="871" t="n"/>
      <c r="Z319" s="871" t="n"/>
      <c r="AA319" s="871" t="n"/>
      <c r="AB319" s="871" t="n"/>
    </row>
    <row r="320">
      <c r="A320" s="871" t="n"/>
      <c r="B320" s="871" t="n"/>
      <c r="C320" s="275" t="n"/>
      <c r="D320" s="275" t="n"/>
      <c r="E320" s="275" t="n"/>
      <c r="F320" s="871" t="n"/>
      <c r="G320" s="871" t="n"/>
      <c r="H320" s="871" t="n"/>
      <c r="I320" s="871" t="n"/>
      <c r="J320" s="871" t="n"/>
      <c r="K320" s="871" t="n"/>
      <c r="L320" s="871" t="n"/>
      <c r="M320" s="871" t="n"/>
      <c r="N320" s="871" t="n"/>
      <c r="O320" s="871" t="n"/>
      <c r="P320" s="871" t="n"/>
      <c r="Q320" s="871" t="n"/>
      <c r="R320" s="871" t="n"/>
      <c r="S320" s="871" t="n"/>
      <c r="T320" s="871" t="n"/>
      <c r="U320" s="871" t="n"/>
      <c r="V320" s="871" t="n"/>
      <c r="W320" s="871" t="n"/>
      <c r="X320" s="871" t="n"/>
      <c r="Y320" s="871" t="n"/>
      <c r="Z320" s="871" t="n"/>
      <c r="AA320" s="871" t="n"/>
      <c r="AB320" s="871" t="n"/>
    </row>
    <row r="321">
      <c r="A321" s="871" t="n"/>
      <c r="B321" s="871" t="n"/>
      <c r="C321" s="275" t="n"/>
      <c r="D321" s="275" t="n"/>
      <c r="E321" s="275" t="n"/>
      <c r="F321" s="871" t="n"/>
      <c r="G321" s="871" t="n"/>
      <c r="H321" s="871" t="n"/>
      <c r="I321" s="871" t="n"/>
      <c r="J321" s="871" t="n"/>
      <c r="K321" s="871" t="n"/>
      <c r="L321" s="871" t="n"/>
      <c r="M321" s="871" t="n"/>
      <c r="N321" s="871" t="n"/>
      <c r="O321" s="871" t="n"/>
      <c r="P321" s="871" t="n"/>
      <c r="Q321" s="871" t="n"/>
      <c r="R321" s="871" t="n"/>
      <c r="S321" s="871" t="n"/>
      <c r="T321" s="871" t="n"/>
      <c r="U321" s="871" t="n"/>
      <c r="V321" s="871" t="n"/>
      <c r="W321" s="871" t="n"/>
      <c r="X321" s="871" t="n"/>
      <c r="Y321" s="871" t="n"/>
      <c r="Z321" s="871" t="n"/>
      <c r="AA321" s="871" t="n"/>
      <c r="AB321" s="871" t="n"/>
    </row>
    <row r="322">
      <c r="A322" s="871" t="n"/>
      <c r="B322" s="871" t="n"/>
      <c r="C322" s="275" t="n"/>
      <c r="D322" s="275" t="n"/>
      <c r="E322" s="275" t="n"/>
      <c r="F322" s="871" t="n"/>
      <c r="G322" s="871" t="n"/>
      <c r="H322" s="871" t="n"/>
      <c r="I322" s="871" t="n"/>
      <c r="J322" s="871" t="n"/>
      <c r="K322" s="871" t="n"/>
      <c r="L322" s="871" t="n"/>
      <c r="M322" s="871" t="n"/>
      <c r="N322" s="871" t="n"/>
      <c r="O322" s="871" t="n"/>
      <c r="P322" s="871" t="n"/>
      <c r="Q322" s="871" t="n"/>
      <c r="R322" s="871" t="n"/>
      <c r="S322" s="871" t="n"/>
      <c r="T322" s="871" t="n"/>
      <c r="U322" s="871" t="n"/>
      <c r="V322" s="871" t="n"/>
      <c r="W322" s="871" t="n"/>
      <c r="X322" s="871" t="n"/>
      <c r="Y322" s="871" t="n"/>
      <c r="Z322" s="871" t="n"/>
      <c r="AA322" s="871" t="n"/>
      <c r="AB322" s="871" t="n"/>
    </row>
    <row r="323">
      <c r="A323" s="871" t="n"/>
      <c r="B323" s="871" t="n"/>
      <c r="C323" s="275" t="n"/>
      <c r="D323" s="275" t="n"/>
      <c r="E323" s="275" t="n"/>
      <c r="F323" s="871" t="n"/>
      <c r="G323" s="871" t="n"/>
      <c r="H323" s="871" t="n"/>
      <c r="I323" s="871" t="n"/>
      <c r="J323" s="871" t="n"/>
      <c r="K323" s="871" t="n"/>
      <c r="L323" s="871" t="n"/>
      <c r="M323" s="871" t="n"/>
      <c r="N323" s="871" t="n"/>
      <c r="O323" s="871" t="n"/>
      <c r="P323" s="871" t="n"/>
      <c r="Q323" s="871" t="n"/>
      <c r="R323" s="871" t="n"/>
      <c r="S323" s="871" t="n"/>
      <c r="T323" s="871" t="n"/>
      <c r="U323" s="871" t="n"/>
      <c r="V323" s="871" t="n"/>
      <c r="W323" s="871" t="n"/>
      <c r="X323" s="871" t="n"/>
      <c r="Y323" s="871" t="n"/>
      <c r="Z323" s="871" t="n"/>
      <c r="AA323" s="871" t="n"/>
      <c r="AB323" s="871" t="n"/>
    </row>
    <row r="324">
      <c r="A324" s="871" t="n"/>
      <c r="B324" s="871" t="n"/>
      <c r="C324" s="275" t="n"/>
      <c r="D324" s="275" t="n"/>
      <c r="E324" s="275" t="n"/>
      <c r="F324" s="871" t="n"/>
      <c r="G324" s="871" t="n"/>
      <c r="H324" s="871" t="n"/>
      <c r="I324" s="871" t="n"/>
      <c r="J324" s="871" t="n"/>
      <c r="K324" s="871" t="n"/>
      <c r="L324" s="871" t="n"/>
      <c r="M324" s="871" t="n"/>
      <c r="N324" s="871" t="n"/>
      <c r="O324" s="871" t="n"/>
      <c r="P324" s="871" t="n"/>
      <c r="Q324" s="871" t="n"/>
      <c r="R324" s="871" t="n"/>
      <c r="S324" s="871" t="n"/>
      <c r="T324" s="871" t="n"/>
      <c r="U324" s="871" t="n"/>
      <c r="V324" s="871" t="n"/>
      <c r="W324" s="871" t="n"/>
      <c r="X324" s="871" t="n"/>
      <c r="Y324" s="871" t="n"/>
      <c r="Z324" s="871" t="n"/>
      <c r="AA324" s="871" t="n"/>
      <c r="AB324" s="871" t="n"/>
    </row>
    <row r="325">
      <c r="A325" s="871" t="n"/>
      <c r="B325" s="871" t="n"/>
      <c r="C325" s="275" t="n"/>
      <c r="D325" s="275" t="n"/>
      <c r="E325" s="275" t="n"/>
      <c r="F325" s="871" t="n"/>
      <c r="G325" s="871" t="n"/>
      <c r="H325" s="871" t="n"/>
      <c r="I325" s="871" t="n"/>
      <c r="J325" s="871" t="n"/>
      <c r="K325" s="871" t="n"/>
      <c r="L325" s="871" t="n"/>
      <c r="M325" s="871" t="n"/>
      <c r="N325" s="871" t="n"/>
      <c r="O325" s="871" t="n"/>
      <c r="P325" s="871" t="n"/>
      <c r="Q325" s="871" t="n"/>
      <c r="R325" s="871" t="n"/>
      <c r="S325" s="871" t="n"/>
      <c r="T325" s="871" t="n"/>
      <c r="U325" s="871" t="n"/>
      <c r="V325" s="871" t="n"/>
      <c r="W325" s="871" t="n"/>
      <c r="X325" s="871" t="n"/>
      <c r="Y325" s="871" t="n"/>
      <c r="Z325" s="871" t="n"/>
      <c r="AA325" s="871" t="n"/>
      <c r="AB325" s="871" t="n"/>
    </row>
    <row r="326">
      <c r="A326" s="871" t="n"/>
      <c r="B326" s="871" t="n"/>
      <c r="C326" s="275" t="n"/>
      <c r="D326" s="275" t="n"/>
      <c r="E326" s="275" t="n"/>
      <c r="F326" s="871" t="n"/>
      <c r="G326" s="871" t="n"/>
      <c r="H326" s="871" t="n"/>
      <c r="I326" s="871" t="n"/>
      <c r="J326" s="871" t="n"/>
      <c r="K326" s="871" t="n"/>
      <c r="L326" s="871" t="n"/>
      <c r="M326" s="871" t="n"/>
      <c r="N326" s="871" t="n"/>
      <c r="O326" s="871" t="n"/>
      <c r="P326" s="871" t="n"/>
      <c r="Q326" s="871" t="n"/>
      <c r="R326" s="871" t="n"/>
      <c r="S326" s="871" t="n"/>
      <c r="T326" s="871" t="n"/>
      <c r="U326" s="871" t="n"/>
      <c r="V326" s="871" t="n"/>
      <c r="W326" s="871" t="n"/>
      <c r="X326" s="871" t="n"/>
      <c r="Y326" s="871" t="n"/>
      <c r="Z326" s="871" t="n"/>
      <c r="AA326" s="871" t="n"/>
      <c r="AB326" s="871" t="n"/>
    </row>
    <row r="327">
      <c r="A327" s="871" t="n"/>
      <c r="B327" s="871" t="n"/>
      <c r="C327" s="275" t="n"/>
      <c r="D327" s="275" t="n"/>
      <c r="E327" s="275" t="n"/>
      <c r="F327" s="871" t="n"/>
      <c r="G327" s="871" t="n"/>
      <c r="H327" s="871" t="n"/>
      <c r="I327" s="871" t="n"/>
      <c r="J327" s="871" t="n"/>
      <c r="K327" s="871" t="n"/>
      <c r="L327" s="871" t="n"/>
      <c r="M327" s="871" t="n"/>
      <c r="N327" s="871" t="n"/>
      <c r="O327" s="871" t="n"/>
      <c r="P327" s="871" t="n"/>
      <c r="Q327" s="871" t="n"/>
      <c r="R327" s="871" t="n"/>
      <c r="S327" s="871" t="n"/>
      <c r="T327" s="871" t="n"/>
      <c r="U327" s="871" t="n"/>
      <c r="V327" s="871" t="n"/>
      <c r="W327" s="871" t="n"/>
      <c r="X327" s="871" t="n"/>
      <c r="Y327" s="871" t="n"/>
      <c r="Z327" s="871" t="n"/>
      <c r="AA327" s="871" t="n"/>
      <c r="AB327" s="871" t="n"/>
    </row>
    <row r="328">
      <c r="A328" s="871" t="n"/>
      <c r="B328" s="871" t="n"/>
      <c r="C328" s="275" t="n"/>
      <c r="D328" s="275" t="n"/>
      <c r="E328" s="275" t="n"/>
      <c r="F328" s="871" t="n"/>
      <c r="G328" s="871" t="n"/>
      <c r="H328" s="871" t="n"/>
      <c r="I328" s="871" t="n"/>
      <c r="J328" s="871" t="n"/>
      <c r="K328" s="871" t="n"/>
      <c r="L328" s="871" t="n"/>
      <c r="M328" s="871" t="n"/>
      <c r="N328" s="871" t="n"/>
      <c r="O328" s="871" t="n"/>
      <c r="P328" s="871" t="n"/>
      <c r="Q328" s="871" t="n"/>
      <c r="R328" s="871" t="n"/>
      <c r="S328" s="871" t="n"/>
      <c r="T328" s="871" t="n"/>
      <c r="U328" s="871" t="n"/>
      <c r="V328" s="871" t="n"/>
      <c r="W328" s="871" t="n"/>
      <c r="X328" s="871" t="n"/>
      <c r="Y328" s="871" t="n"/>
      <c r="Z328" s="871" t="n"/>
      <c r="AA328" s="871" t="n"/>
      <c r="AB328" s="871" t="n"/>
    </row>
    <row r="329">
      <c r="A329" s="871" t="n"/>
      <c r="B329" s="871" t="n"/>
      <c r="C329" s="275" t="n"/>
      <c r="D329" s="275" t="n"/>
      <c r="E329" s="275" t="n"/>
      <c r="F329" s="871" t="n"/>
      <c r="G329" s="871" t="n"/>
      <c r="H329" s="871" t="n"/>
      <c r="I329" s="871" t="n"/>
      <c r="J329" s="871" t="n"/>
      <c r="K329" s="871" t="n"/>
      <c r="L329" s="871" t="n"/>
      <c r="M329" s="871" t="n"/>
      <c r="N329" s="871" t="n"/>
      <c r="O329" s="871" t="n"/>
      <c r="P329" s="871" t="n"/>
      <c r="Q329" s="871" t="n"/>
      <c r="R329" s="871" t="n"/>
      <c r="S329" s="871" t="n"/>
      <c r="T329" s="871" t="n"/>
      <c r="U329" s="871" t="n"/>
      <c r="V329" s="871" t="n"/>
      <c r="W329" s="871" t="n"/>
      <c r="X329" s="871" t="n"/>
      <c r="Y329" s="871" t="n"/>
      <c r="Z329" s="871" t="n"/>
      <c r="AA329" s="871" t="n"/>
      <c r="AB329" s="871" t="n"/>
    </row>
    <row r="330">
      <c r="A330" s="871" t="n"/>
      <c r="B330" s="871" t="n"/>
      <c r="C330" s="275" t="n"/>
      <c r="D330" s="275" t="n"/>
      <c r="E330" s="275" t="n"/>
      <c r="F330" s="871" t="n"/>
      <c r="G330" s="871" t="n"/>
      <c r="H330" s="871" t="n"/>
      <c r="I330" s="871" t="n"/>
      <c r="J330" s="871" t="n"/>
      <c r="K330" s="871" t="n"/>
      <c r="L330" s="871" t="n"/>
      <c r="M330" s="871" t="n"/>
      <c r="N330" s="871" t="n"/>
      <c r="O330" s="871" t="n"/>
      <c r="P330" s="871" t="n"/>
      <c r="Q330" s="871" t="n"/>
      <c r="R330" s="871" t="n"/>
      <c r="S330" s="871" t="n"/>
      <c r="T330" s="871" t="n"/>
      <c r="U330" s="871" t="n"/>
      <c r="V330" s="871" t="n"/>
      <c r="W330" s="871" t="n"/>
      <c r="X330" s="871" t="n"/>
      <c r="Y330" s="871" t="n"/>
      <c r="Z330" s="871" t="n"/>
      <c r="AA330" s="871" t="n"/>
      <c r="AB330" s="871" t="n"/>
    </row>
    <row r="331">
      <c r="A331" s="871" t="n"/>
      <c r="B331" s="871" t="n"/>
      <c r="C331" s="275" t="n"/>
      <c r="D331" s="275" t="n"/>
      <c r="E331" s="275" t="n"/>
      <c r="F331" s="871" t="n"/>
      <c r="G331" s="871" t="n"/>
      <c r="H331" s="871" t="n"/>
      <c r="I331" s="871" t="n"/>
      <c r="J331" s="871" t="n"/>
      <c r="K331" s="871" t="n"/>
      <c r="L331" s="871" t="n"/>
      <c r="M331" s="871" t="n"/>
      <c r="N331" s="871" t="n"/>
      <c r="O331" s="871" t="n"/>
      <c r="P331" s="871" t="n"/>
      <c r="Q331" s="871" t="n"/>
      <c r="R331" s="871" t="n"/>
      <c r="S331" s="871" t="n"/>
      <c r="T331" s="871" t="n"/>
      <c r="U331" s="871" t="n"/>
      <c r="V331" s="871" t="n"/>
      <c r="W331" s="871" t="n"/>
      <c r="X331" s="871" t="n"/>
      <c r="Y331" s="871" t="n"/>
      <c r="Z331" s="871" t="n"/>
      <c r="AA331" s="871" t="n"/>
      <c r="AB331" s="871" t="n"/>
    </row>
    <row r="332">
      <c r="A332" s="871" t="n"/>
      <c r="B332" s="871" t="n"/>
      <c r="C332" s="275" t="n"/>
      <c r="D332" s="275" t="n"/>
      <c r="E332" s="275" t="n"/>
      <c r="F332" s="871" t="n"/>
      <c r="G332" s="871" t="n"/>
      <c r="H332" s="871" t="n"/>
      <c r="I332" s="871" t="n"/>
      <c r="J332" s="871" t="n"/>
      <c r="K332" s="871" t="n"/>
      <c r="L332" s="871" t="n"/>
      <c r="M332" s="871" t="n"/>
      <c r="N332" s="871" t="n"/>
      <c r="O332" s="871" t="n"/>
      <c r="P332" s="871" t="n"/>
      <c r="Q332" s="871" t="n"/>
      <c r="R332" s="871" t="n"/>
      <c r="S332" s="871" t="n"/>
      <c r="T332" s="871" t="n"/>
      <c r="U332" s="871" t="n"/>
      <c r="V332" s="871" t="n"/>
      <c r="W332" s="871" t="n"/>
      <c r="X332" s="871" t="n"/>
      <c r="Y332" s="871" t="n"/>
      <c r="Z332" s="871" t="n"/>
      <c r="AA332" s="871" t="n"/>
      <c r="AB332" s="871" t="n"/>
    </row>
    <row r="333">
      <c r="A333" s="871" t="n"/>
      <c r="B333" s="871" t="n"/>
      <c r="C333" s="275" t="n"/>
      <c r="D333" s="275" t="n"/>
      <c r="E333" s="275" t="n"/>
      <c r="F333" s="871" t="n"/>
      <c r="G333" s="871" t="n"/>
      <c r="H333" s="871" t="n"/>
      <c r="I333" s="871" t="n"/>
      <c r="J333" s="871" t="n"/>
      <c r="K333" s="871" t="n"/>
      <c r="L333" s="871" t="n"/>
      <c r="M333" s="871" t="n"/>
      <c r="N333" s="871" t="n"/>
      <c r="O333" s="871" t="n"/>
      <c r="P333" s="871" t="n"/>
      <c r="Q333" s="871" t="n"/>
      <c r="R333" s="871" t="n"/>
      <c r="S333" s="871" t="n"/>
      <c r="T333" s="871" t="n"/>
      <c r="U333" s="871" t="n"/>
      <c r="V333" s="871" t="n"/>
      <c r="W333" s="871" t="n"/>
      <c r="X333" s="871" t="n"/>
      <c r="Y333" s="871" t="n"/>
      <c r="Z333" s="871" t="n"/>
      <c r="AA333" s="871" t="n"/>
      <c r="AB333" s="871" t="n"/>
    </row>
    <row r="334">
      <c r="A334" s="871" t="n"/>
      <c r="B334" s="871" t="n"/>
      <c r="C334" s="275" t="n"/>
      <c r="D334" s="275" t="n"/>
      <c r="E334" s="275" t="n"/>
      <c r="F334" s="871" t="n"/>
      <c r="G334" s="871" t="n"/>
      <c r="H334" s="871" t="n"/>
      <c r="I334" s="871" t="n"/>
      <c r="J334" s="871" t="n"/>
      <c r="K334" s="871" t="n"/>
      <c r="L334" s="871" t="n"/>
      <c r="M334" s="871" t="n"/>
      <c r="N334" s="871" t="n"/>
      <c r="O334" s="871" t="n"/>
      <c r="P334" s="871" t="n"/>
      <c r="Q334" s="871" t="n"/>
      <c r="R334" s="871" t="n"/>
      <c r="S334" s="871" t="n"/>
      <c r="T334" s="871" t="n"/>
      <c r="U334" s="871" t="n"/>
      <c r="V334" s="871" t="n"/>
      <c r="W334" s="871" t="n"/>
      <c r="X334" s="871" t="n"/>
      <c r="Y334" s="871" t="n"/>
      <c r="Z334" s="871" t="n"/>
      <c r="AA334" s="871" t="n"/>
      <c r="AB334" s="871" t="n"/>
    </row>
    <row r="335">
      <c r="A335" s="871" t="n"/>
      <c r="B335" s="871" t="n"/>
      <c r="C335" s="275" t="n"/>
      <c r="D335" s="275" t="n"/>
      <c r="E335" s="275" t="n"/>
      <c r="F335" s="871" t="n"/>
      <c r="G335" s="871" t="n"/>
      <c r="H335" s="871" t="n"/>
      <c r="I335" s="871" t="n"/>
      <c r="J335" s="871" t="n"/>
      <c r="K335" s="871" t="n"/>
      <c r="L335" s="871" t="n"/>
      <c r="M335" s="871" t="n"/>
      <c r="N335" s="871" t="n"/>
      <c r="O335" s="871" t="n"/>
      <c r="P335" s="871" t="n"/>
      <c r="Q335" s="871" t="n"/>
      <c r="R335" s="871" t="n"/>
      <c r="S335" s="871" t="n"/>
      <c r="T335" s="871" t="n"/>
      <c r="U335" s="871" t="n"/>
      <c r="V335" s="871" t="n"/>
      <c r="W335" s="871" t="n"/>
      <c r="X335" s="871" t="n"/>
      <c r="Y335" s="871" t="n"/>
      <c r="Z335" s="871" t="n"/>
      <c r="AA335" s="871" t="n"/>
      <c r="AB335" s="871" t="n"/>
    </row>
    <row r="336">
      <c r="A336" s="871" t="n"/>
      <c r="B336" s="871" t="n"/>
      <c r="C336" s="275" t="n"/>
      <c r="D336" s="275" t="n"/>
      <c r="E336" s="275" t="n"/>
      <c r="F336" s="871" t="n"/>
      <c r="G336" s="871" t="n"/>
      <c r="H336" s="871" t="n"/>
      <c r="I336" s="871" t="n"/>
      <c r="J336" s="871" t="n"/>
      <c r="K336" s="871" t="n"/>
      <c r="L336" s="871" t="n"/>
      <c r="M336" s="871" t="n"/>
      <c r="N336" s="871" t="n"/>
      <c r="O336" s="871" t="n"/>
      <c r="P336" s="871" t="n"/>
      <c r="Q336" s="871" t="n"/>
      <c r="R336" s="871" t="n"/>
      <c r="S336" s="871" t="n"/>
      <c r="T336" s="871" t="n"/>
      <c r="U336" s="871" t="n"/>
      <c r="V336" s="871" t="n"/>
      <c r="W336" s="871" t="n"/>
      <c r="X336" s="871" t="n"/>
      <c r="Y336" s="871" t="n"/>
      <c r="Z336" s="871" t="n"/>
      <c r="AA336" s="871" t="n"/>
      <c r="AB336" s="871" t="n"/>
    </row>
    <row r="337">
      <c r="A337" s="871" t="n"/>
      <c r="B337" s="871" t="n"/>
      <c r="C337" s="275" t="n"/>
      <c r="D337" s="275" t="n"/>
      <c r="E337" s="275" t="n"/>
      <c r="F337" s="871" t="n"/>
      <c r="G337" s="871" t="n"/>
      <c r="H337" s="871" t="n"/>
      <c r="I337" s="871" t="n"/>
      <c r="J337" s="871" t="n"/>
      <c r="K337" s="871" t="n"/>
      <c r="L337" s="871" t="n"/>
      <c r="M337" s="871" t="n"/>
      <c r="N337" s="871" t="n"/>
      <c r="O337" s="871" t="n"/>
      <c r="P337" s="871" t="n"/>
      <c r="Q337" s="871" t="n"/>
      <c r="R337" s="871" t="n"/>
      <c r="S337" s="871" t="n"/>
      <c r="T337" s="871" t="n"/>
      <c r="U337" s="871" t="n"/>
      <c r="V337" s="871" t="n"/>
      <c r="W337" s="871" t="n"/>
      <c r="X337" s="871" t="n"/>
      <c r="Y337" s="871" t="n"/>
      <c r="Z337" s="871" t="n"/>
      <c r="AA337" s="871" t="n"/>
      <c r="AB337" s="871" t="n"/>
    </row>
    <row r="338">
      <c r="A338" s="871" t="n"/>
      <c r="B338" s="871" t="n"/>
      <c r="C338" s="275" t="n"/>
      <c r="D338" s="275" t="n"/>
      <c r="E338" s="275" t="n"/>
      <c r="F338" s="871" t="n"/>
      <c r="G338" s="871" t="n"/>
      <c r="H338" s="871" t="n"/>
      <c r="I338" s="871" t="n"/>
      <c r="J338" s="871" t="n"/>
      <c r="K338" s="871" t="n"/>
      <c r="L338" s="871" t="n"/>
      <c r="M338" s="871" t="n"/>
      <c r="N338" s="871" t="n"/>
      <c r="O338" s="871" t="n"/>
      <c r="P338" s="871" t="n"/>
      <c r="Q338" s="871" t="n"/>
      <c r="R338" s="871" t="n"/>
      <c r="S338" s="871" t="n"/>
      <c r="T338" s="871" t="n"/>
      <c r="U338" s="871" t="n"/>
      <c r="V338" s="871" t="n"/>
      <c r="W338" s="871" t="n"/>
      <c r="X338" s="871" t="n"/>
      <c r="Y338" s="871" t="n"/>
      <c r="Z338" s="871" t="n"/>
      <c r="AA338" s="871" t="n"/>
      <c r="AB338" s="871" t="n"/>
    </row>
    <row r="339">
      <c r="A339" s="871" t="n"/>
      <c r="B339" s="871" t="n"/>
      <c r="C339" s="275" t="n"/>
      <c r="D339" s="275" t="n"/>
      <c r="E339" s="275" t="n"/>
      <c r="F339" s="871" t="n"/>
      <c r="G339" s="871" t="n"/>
      <c r="H339" s="871" t="n"/>
      <c r="I339" s="871" t="n"/>
      <c r="J339" s="871" t="n"/>
      <c r="K339" s="871" t="n"/>
      <c r="L339" s="871" t="n"/>
      <c r="M339" s="871" t="n"/>
      <c r="N339" s="871" t="n"/>
      <c r="O339" s="871" t="n"/>
      <c r="P339" s="871" t="n"/>
      <c r="Q339" s="871" t="n"/>
      <c r="R339" s="871" t="n"/>
      <c r="S339" s="871" t="n"/>
      <c r="T339" s="871" t="n"/>
      <c r="U339" s="871" t="n"/>
      <c r="V339" s="871" t="n"/>
      <c r="W339" s="871" t="n"/>
      <c r="X339" s="871" t="n"/>
      <c r="Y339" s="871" t="n"/>
      <c r="Z339" s="871" t="n"/>
      <c r="AA339" s="871" t="n"/>
      <c r="AB339" s="871" t="n"/>
    </row>
    <row r="340">
      <c r="A340" s="871" t="n"/>
      <c r="B340" s="871" t="n"/>
      <c r="C340" s="275" t="n"/>
      <c r="D340" s="275" t="n"/>
      <c r="E340" s="275" t="n"/>
      <c r="F340" s="871" t="n"/>
      <c r="G340" s="871" t="n"/>
      <c r="H340" s="871" t="n"/>
      <c r="I340" s="871" t="n"/>
      <c r="J340" s="871" t="n"/>
      <c r="K340" s="871" t="n"/>
      <c r="L340" s="871" t="n"/>
      <c r="M340" s="871" t="n"/>
      <c r="N340" s="871" t="n"/>
      <c r="O340" s="871" t="n"/>
      <c r="P340" s="871" t="n"/>
      <c r="Q340" s="871" t="n"/>
      <c r="R340" s="871" t="n"/>
      <c r="S340" s="871" t="n"/>
      <c r="T340" s="871" t="n"/>
      <c r="U340" s="871" t="n"/>
      <c r="V340" s="871" t="n"/>
      <c r="W340" s="871" t="n"/>
      <c r="X340" s="871" t="n"/>
      <c r="Y340" s="871" t="n"/>
      <c r="Z340" s="871" t="n"/>
      <c r="AA340" s="871" t="n"/>
      <c r="AB340" s="871" t="n"/>
    </row>
    <row r="341">
      <c r="A341" s="871" t="n"/>
      <c r="B341" s="871" t="n"/>
      <c r="C341" s="275" t="n"/>
      <c r="D341" s="275" t="n"/>
      <c r="E341" s="275" t="n"/>
      <c r="F341" s="871" t="n"/>
      <c r="G341" s="871" t="n"/>
      <c r="H341" s="871" t="n"/>
      <c r="I341" s="871" t="n"/>
      <c r="J341" s="871" t="n"/>
      <c r="K341" s="871" t="n"/>
      <c r="L341" s="871" t="n"/>
      <c r="M341" s="871" t="n"/>
      <c r="N341" s="871" t="n"/>
      <c r="O341" s="871" t="n"/>
      <c r="P341" s="871" t="n"/>
      <c r="Q341" s="871" t="n"/>
      <c r="R341" s="871" t="n"/>
      <c r="S341" s="871" t="n"/>
      <c r="T341" s="871" t="n"/>
      <c r="U341" s="871" t="n"/>
      <c r="V341" s="871" t="n"/>
      <c r="W341" s="871" t="n"/>
      <c r="X341" s="871" t="n"/>
      <c r="Y341" s="871" t="n"/>
      <c r="Z341" s="871" t="n"/>
      <c r="AA341" s="871" t="n"/>
      <c r="AB341" s="871" t="n"/>
    </row>
    <row r="342">
      <c r="A342" s="871" t="n"/>
      <c r="B342" s="871" t="n"/>
      <c r="C342" s="275" t="n"/>
      <c r="D342" s="275" t="n"/>
      <c r="E342" s="275" t="n"/>
      <c r="F342" s="871" t="n"/>
      <c r="G342" s="871" t="n"/>
      <c r="H342" s="871" t="n"/>
      <c r="I342" s="871" t="n"/>
      <c r="J342" s="871" t="n"/>
      <c r="K342" s="871" t="n"/>
      <c r="L342" s="871" t="n"/>
      <c r="M342" s="871" t="n"/>
      <c r="N342" s="871" t="n"/>
      <c r="O342" s="871" t="n"/>
      <c r="P342" s="871" t="n"/>
      <c r="Q342" s="871" t="n"/>
      <c r="R342" s="871" t="n"/>
      <c r="S342" s="871" t="n"/>
      <c r="T342" s="871" t="n"/>
      <c r="U342" s="871" t="n"/>
      <c r="V342" s="871" t="n"/>
      <c r="W342" s="871" t="n"/>
      <c r="X342" s="871" t="n"/>
      <c r="Y342" s="871" t="n"/>
      <c r="Z342" s="871" t="n"/>
      <c r="AA342" s="871" t="n"/>
      <c r="AB342" s="871" t="n"/>
    </row>
    <row r="343">
      <c r="A343" s="871" t="n"/>
      <c r="B343" s="871" t="n"/>
      <c r="C343" s="275" t="n"/>
      <c r="D343" s="275" t="n"/>
      <c r="E343" s="275" t="n"/>
      <c r="F343" s="871" t="n"/>
      <c r="G343" s="871" t="n"/>
      <c r="H343" s="871" t="n"/>
      <c r="I343" s="871" t="n"/>
      <c r="J343" s="871" t="n"/>
      <c r="K343" s="871" t="n"/>
      <c r="L343" s="871" t="n"/>
      <c r="M343" s="871" t="n"/>
      <c r="N343" s="871" t="n"/>
      <c r="O343" s="871" t="n"/>
      <c r="P343" s="871" t="n"/>
      <c r="Q343" s="871" t="n"/>
      <c r="R343" s="871" t="n"/>
      <c r="S343" s="871" t="n"/>
      <c r="T343" s="871" t="n"/>
      <c r="U343" s="871" t="n"/>
      <c r="V343" s="871" t="n"/>
      <c r="W343" s="871" t="n"/>
      <c r="X343" s="871" t="n"/>
      <c r="Y343" s="871" t="n"/>
      <c r="Z343" s="871" t="n"/>
      <c r="AA343" s="871" t="n"/>
      <c r="AB343" s="871" t="n"/>
    </row>
    <row r="344">
      <c r="A344" s="871" t="n"/>
      <c r="B344" s="871" t="n"/>
      <c r="C344" s="275" t="n"/>
      <c r="D344" s="275" t="n"/>
      <c r="E344" s="275" t="n"/>
      <c r="F344" s="871" t="n"/>
      <c r="G344" s="871" t="n"/>
      <c r="H344" s="871" t="n"/>
      <c r="I344" s="871" t="n"/>
      <c r="J344" s="871" t="n"/>
      <c r="K344" s="871" t="n"/>
      <c r="L344" s="871" t="n"/>
      <c r="M344" s="871" t="n"/>
      <c r="N344" s="871" t="n"/>
      <c r="O344" s="871" t="n"/>
      <c r="P344" s="871" t="n"/>
      <c r="Q344" s="871" t="n"/>
      <c r="R344" s="871" t="n"/>
      <c r="S344" s="871" t="n"/>
      <c r="T344" s="871" t="n"/>
      <c r="U344" s="871" t="n"/>
      <c r="V344" s="871" t="n"/>
      <c r="W344" s="871" t="n"/>
      <c r="X344" s="871" t="n"/>
      <c r="Y344" s="871" t="n"/>
      <c r="Z344" s="871" t="n"/>
      <c r="AA344" s="871" t="n"/>
      <c r="AB344" s="871" t="n"/>
    </row>
    <row r="345">
      <c r="A345" s="871" t="n"/>
      <c r="B345" s="871" t="n"/>
      <c r="C345" s="275" t="n"/>
      <c r="D345" s="275" t="n"/>
      <c r="E345" s="275" t="n"/>
      <c r="F345" s="871" t="n"/>
      <c r="G345" s="871" t="n"/>
      <c r="H345" s="871" t="n"/>
      <c r="I345" s="871" t="n"/>
      <c r="J345" s="871" t="n"/>
      <c r="K345" s="871" t="n"/>
      <c r="L345" s="871" t="n"/>
      <c r="M345" s="871" t="n"/>
      <c r="N345" s="871" t="n"/>
      <c r="O345" s="871" t="n"/>
      <c r="P345" s="871" t="n"/>
      <c r="Q345" s="871" t="n"/>
      <c r="R345" s="871" t="n"/>
      <c r="S345" s="871" t="n"/>
      <c r="T345" s="871" t="n"/>
      <c r="U345" s="871" t="n"/>
      <c r="V345" s="871" t="n"/>
      <c r="W345" s="871" t="n"/>
      <c r="X345" s="871" t="n"/>
      <c r="Y345" s="871" t="n"/>
      <c r="Z345" s="871" t="n"/>
      <c r="AA345" s="871" t="n"/>
      <c r="AB345" s="871" t="n"/>
    </row>
    <row r="346">
      <c r="A346" s="871" t="n"/>
      <c r="B346" s="871" t="n"/>
      <c r="C346" s="275" t="n"/>
      <c r="D346" s="275" t="n"/>
      <c r="E346" s="275" t="n"/>
      <c r="F346" s="871" t="n"/>
      <c r="G346" s="871" t="n"/>
      <c r="H346" s="871" t="n"/>
      <c r="I346" s="871" t="n"/>
      <c r="J346" s="871" t="n"/>
      <c r="K346" s="871" t="n"/>
      <c r="L346" s="871" t="n"/>
      <c r="M346" s="871" t="n"/>
      <c r="N346" s="871" t="n"/>
      <c r="O346" s="871" t="n"/>
      <c r="P346" s="871" t="n"/>
      <c r="Q346" s="871" t="n"/>
      <c r="R346" s="871" t="n"/>
      <c r="S346" s="871" t="n"/>
      <c r="T346" s="871" t="n"/>
      <c r="U346" s="871" t="n"/>
      <c r="V346" s="871" t="n"/>
      <c r="W346" s="871" t="n"/>
      <c r="X346" s="871" t="n"/>
      <c r="Y346" s="871" t="n"/>
      <c r="Z346" s="871" t="n"/>
      <c r="AA346" s="871" t="n"/>
      <c r="AB346" s="871" t="n"/>
    </row>
    <row r="347">
      <c r="A347" s="871" t="n"/>
      <c r="B347" s="871" t="n"/>
      <c r="C347" s="275" t="n"/>
      <c r="D347" s="275" t="n"/>
      <c r="E347" s="275" t="n"/>
      <c r="F347" s="871" t="n"/>
      <c r="G347" s="871" t="n"/>
      <c r="H347" s="871" t="n"/>
      <c r="I347" s="871" t="n"/>
      <c r="J347" s="871" t="n"/>
      <c r="K347" s="871" t="n"/>
      <c r="L347" s="871" t="n"/>
      <c r="M347" s="871" t="n"/>
      <c r="N347" s="871" t="n"/>
      <c r="O347" s="871" t="n"/>
      <c r="P347" s="871" t="n"/>
      <c r="Q347" s="871" t="n"/>
      <c r="R347" s="871" t="n"/>
      <c r="S347" s="871" t="n"/>
      <c r="T347" s="871" t="n"/>
      <c r="U347" s="871" t="n"/>
      <c r="V347" s="871" t="n"/>
      <c r="W347" s="871" t="n"/>
      <c r="X347" s="871" t="n"/>
      <c r="Y347" s="871" t="n"/>
      <c r="Z347" s="871" t="n"/>
      <c r="AA347" s="871" t="n"/>
      <c r="AB347" s="871" t="n"/>
    </row>
    <row r="348">
      <c r="A348" s="871" t="n"/>
      <c r="B348" s="871" t="n"/>
      <c r="C348" s="275" t="n"/>
      <c r="D348" s="275" t="n"/>
      <c r="E348" s="275" t="n"/>
      <c r="F348" s="871" t="n"/>
      <c r="G348" s="871" t="n"/>
      <c r="H348" s="871" t="n"/>
      <c r="I348" s="871" t="n"/>
      <c r="J348" s="871" t="n"/>
      <c r="K348" s="871" t="n"/>
      <c r="L348" s="871" t="n"/>
      <c r="M348" s="871" t="n"/>
      <c r="N348" s="871" t="n"/>
      <c r="O348" s="871" t="n"/>
      <c r="P348" s="871" t="n"/>
      <c r="Q348" s="871" t="n"/>
      <c r="R348" s="871" t="n"/>
      <c r="S348" s="871" t="n"/>
      <c r="T348" s="871" t="n"/>
      <c r="U348" s="871" t="n"/>
      <c r="V348" s="871" t="n"/>
      <c r="W348" s="871" t="n"/>
      <c r="X348" s="871" t="n"/>
      <c r="Y348" s="871" t="n"/>
      <c r="Z348" s="871" t="n"/>
      <c r="AA348" s="871" t="n"/>
      <c r="AB348" s="871" t="n"/>
    </row>
    <row r="349">
      <c r="A349" s="871" t="n"/>
      <c r="B349" s="871" t="n"/>
      <c r="C349" s="275" t="n"/>
      <c r="D349" s="275" t="n"/>
      <c r="E349" s="275" t="n"/>
      <c r="F349" s="871" t="n"/>
      <c r="G349" s="871" t="n"/>
      <c r="H349" s="871" t="n"/>
      <c r="I349" s="871" t="n"/>
      <c r="J349" s="871" t="n"/>
      <c r="K349" s="871" t="n"/>
      <c r="L349" s="871" t="n"/>
      <c r="M349" s="871" t="n"/>
      <c r="N349" s="871" t="n"/>
      <c r="O349" s="871" t="n"/>
      <c r="P349" s="871" t="n"/>
      <c r="Q349" s="871" t="n"/>
      <c r="R349" s="871" t="n"/>
      <c r="S349" s="871" t="n"/>
      <c r="T349" s="871" t="n"/>
      <c r="U349" s="871" t="n"/>
      <c r="V349" s="871" t="n"/>
      <c r="W349" s="871" t="n"/>
      <c r="X349" s="871" t="n"/>
      <c r="Y349" s="871" t="n"/>
      <c r="Z349" s="871" t="n"/>
      <c r="AA349" s="871" t="n"/>
      <c r="AB349" s="871" t="n"/>
    </row>
    <row r="350">
      <c r="A350" s="871" t="n"/>
      <c r="B350" s="871" t="n"/>
      <c r="C350" s="275" t="n"/>
      <c r="D350" s="275" t="n"/>
      <c r="E350" s="275" t="n"/>
      <c r="F350" s="871" t="n"/>
      <c r="G350" s="871" t="n"/>
      <c r="H350" s="871" t="n"/>
      <c r="I350" s="871" t="n"/>
      <c r="J350" s="871" t="n"/>
      <c r="K350" s="871" t="n"/>
      <c r="L350" s="871" t="n"/>
      <c r="M350" s="871" t="n"/>
      <c r="N350" s="871" t="n"/>
      <c r="O350" s="871" t="n"/>
      <c r="P350" s="871" t="n"/>
      <c r="Q350" s="871" t="n"/>
      <c r="R350" s="871" t="n"/>
      <c r="S350" s="871" t="n"/>
      <c r="T350" s="871" t="n"/>
      <c r="U350" s="871" t="n"/>
      <c r="V350" s="871" t="n"/>
      <c r="W350" s="871" t="n"/>
      <c r="X350" s="871" t="n"/>
      <c r="Y350" s="871" t="n"/>
      <c r="Z350" s="871" t="n"/>
      <c r="AA350" s="871" t="n"/>
      <c r="AB350" s="871" t="n"/>
    </row>
    <row r="351">
      <c r="A351" s="871" t="n"/>
      <c r="B351" s="871" t="n"/>
      <c r="C351" s="275" t="n"/>
      <c r="D351" s="275" t="n"/>
      <c r="E351" s="275" t="n"/>
      <c r="F351" s="871" t="n"/>
      <c r="G351" s="871" t="n"/>
      <c r="H351" s="871" t="n"/>
      <c r="I351" s="871" t="n"/>
      <c r="J351" s="871" t="n"/>
      <c r="K351" s="871" t="n"/>
      <c r="L351" s="871" t="n"/>
      <c r="M351" s="871" t="n"/>
      <c r="N351" s="871" t="n"/>
      <c r="O351" s="871" t="n"/>
      <c r="P351" s="871" t="n"/>
      <c r="Q351" s="871" t="n"/>
      <c r="R351" s="871" t="n"/>
      <c r="S351" s="871" t="n"/>
      <c r="T351" s="871" t="n"/>
      <c r="U351" s="871" t="n"/>
      <c r="V351" s="871" t="n"/>
      <c r="W351" s="871" t="n"/>
      <c r="X351" s="871" t="n"/>
      <c r="Y351" s="871" t="n"/>
      <c r="Z351" s="871" t="n"/>
      <c r="AA351" s="871" t="n"/>
      <c r="AB351" s="871" t="n"/>
    </row>
    <row r="352">
      <c r="A352" s="871" t="n"/>
      <c r="B352" s="871" t="n"/>
      <c r="C352" s="275" t="n"/>
      <c r="D352" s="275" t="n"/>
      <c r="E352" s="275" t="n"/>
      <c r="F352" s="871" t="n"/>
      <c r="G352" s="871" t="n"/>
      <c r="H352" s="871" t="n"/>
      <c r="I352" s="871" t="n"/>
      <c r="J352" s="871" t="n"/>
      <c r="K352" s="871" t="n"/>
      <c r="L352" s="871" t="n"/>
      <c r="M352" s="871" t="n"/>
      <c r="N352" s="871" t="n"/>
      <c r="O352" s="871" t="n"/>
      <c r="P352" s="871" t="n"/>
      <c r="Q352" s="871" t="n"/>
      <c r="R352" s="871" t="n"/>
      <c r="S352" s="871" t="n"/>
      <c r="T352" s="871" t="n"/>
      <c r="U352" s="871" t="n"/>
      <c r="V352" s="871" t="n"/>
      <c r="W352" s="871" t="n"/>
      <c r="X352" s="871" t="n"/>
      <c r="Y352" s="871" t="n"/>
      <c r="Z352" s="871" t="n"/>
      <c r="AA352" s="871" t="n"/>
      <c r="AB352" s="871" t="n"/>
    </row>
    <row r="353">
      <c r="A353" s="871" t="n"/>
      <c r="B353" s="871" t="n"/>
      <c r="C353" s="275" t="n"/>
      <c r="D353" s="275" t="n"/>
      <c r="E353" s="275" t="n"/>
      <c r="F353" s="871" t="n"/>
      <c r="G353" s="871" t="n"/>
      <c r="H353" s="871" t="n"/>
      <c r="I353" s="871" t="n"/>
      <c r="J353" s="871" t="n"/>
      <c r="K353" s="871" t="n"/>
      <c r="L353" s="871" t="n"/>
      <c r="M353" s="871" t="n"/>
      <c r="N353" s="871" t="n"/>
      <c r="O353" s="871" t="n"/>
      <c r="P353" s="871" t="n"/>
      <c r="Q353" s="871" t="n"/>
      <c r="R353" s="871" t="n"/>
      <c r="S353" s="871" t="n"/>
      <c r="T353" s="871" t="n"/>
      <c r="U353" s="871" t="n"/>
      <c r="V353" s="871" t="n"/>
      <c r="W353" s="871" t="n"/>
      <c r="X353" s="871" t="n"/>
      <c r="Y353" s="871" t="n"/>
      <c r="Z353" s="871" t="n"/>
      <c r="AA353" s="871" t="n"/>
      <c r="AB353" s="871" t="n"/>
    </row>
    <row r="354">
      <c r="A354" s="871" t="n"/>
      <c r="B354" s="871" t="n"/>
      <c r="C354" s="275" t="n"/>
      <c r="D354" s="275" t="n"/>
      <c r="E354" s="275" t="n"/>
      <c r="F354" s="871" t="n"/>
      <c r="G354" s="871" t="n"/>
      <c r="H354" s="871" t="n"/>
      <c r="I354" s="871" t="n"/>
      <c r="J354" s="871" t="n"/>
      <c r="K354" s="871" t="n"/>
      <c r="L354" s="871" t="n"/>
      <c r="M354" s="871" t="n"/>
      <c r="N354" s="871" t="n"/>
      <c r="O354" s="871" t="n"/>
      <c r="P354" s="871" t="n"/>
      <c r="Q354" s="871" t="n"/>
      <c r="R354" s="871" t="n"/>
      <c r="S354" s="871" t="n"/>
      <c r="T354" s="871" t="n"/>
      <c r="U354" s="871" t="n"/>
      <c r="V354" s="871" t="n"/>
      <c r="W354" s="871" t="n"/>
      <c r="X354" s="871" t="n"/>
      <c r="Y354" s="871" t="n"/>
      <c r="Z354" s="871" t="n"/>
      <c r="AA354" s="871" t="n"/>
      <c r="AB354" s="871" t="n"/>
    </row>
    <row r="355">
      <c r="A355" s="871" t="n"/>
      <c r="B355" s="871" t="n"/>
      <c r="C355" s="275" t="n"/>
      <c r="D355" s="275" t="n"/>
      <c r="E355" s="275" t="n"/>
      <c r="F355" s="871" t="n"/>
      <c r="G355" s="871" t="n"/>
      <c r="H355" s="871" t="n"/>
      <c r="I355" s="871" t="n"/>
      <c r="J355" s="871" t="n"/>
      <c r="K355" s="871" t="n"/>
      <c r="L355" s="871" t="n"/>
      <c r="M355" s="871" t="n"/>
      <c r="N355" s="871" t="n"/>
      <c r="O355" s="871" t="n"/>
      <c r="P355" s="871" t="n"/>
      <c r="Q355" s="871" t="n"/>
      <c r="R355" s="871" t="n"/>
      <c r="S355" s="871" t="n"/>
      <c r="T355" s="871" t="n"/>
      <c r="U355" s="871" t="n"/>
      <c r="V355" s="871" t="n"/>
      <c r="W355" s="871" t="n"/>
      <c r="X355" s="871" t="n"/>
      <c r="Y355" s="871" t="n"/>
      <c r="Z355" s="871" t="n"/>
      <c r="AA355" s="871" t="n"/>
      <c r="AB355" s="871" t="n"/>
    </row>
    <row r="356">
      <c r="A356" s="871" t="n"/>
      <c r="B356" s="871" t="n"/>
      <c r="C356" s="275" t="n"/>
      <c r="D356" s="275" t="n"/>
      <c r="E356" s="275" t="n"/>
      <c r="F356" s="871" t="n"/>
      <c r="G356" s="871" t="n"/>
      <c r="H356" s="871" t="n"/>
      <c r="I356" s="871" t="n"/>
      <c r="J356" s="871" t="n"/>
      <c r="K356" s="871" t="n"/>
      <c r="L356" s="871" t="n"/>
      <c r="M356" s="871" t="n"/>
      <c r="N356" s="871" t="n"/>
      <c r="O356" s="871" t="n"/>
      <c r="P356" s="871" t="n"/>
      <c r="Q356" s="871" t="n"/>
      <c r="R356" s="871" t="n"/>
      <c r="S356" s="871" t="n"/>
      <c r="T356" s="871" t="n"/>
      <c r="U356" s="871" t="n"/>
      <c r="V356" s="871" t="n"/>
      <c r="W356" s="871" t="n"/>
      <c r="X356" s="871" t="n"/>
      <c r="Y356" s="871" t="n"/>
      <c r="Z356" s="871" t="n"/>
      <c r="AA356" s="871" t="n"/>
      <c r="AB356" s="871" t="n"/>
    </row>
    <row r="357">
      <c r="A357" s="871" t="n"/>
      <c r="B357" s="871" t="n"/>
      <c r="C357" s="275" t="n"/>
      <c r="D357" s="275" t="n"/>
      <c r="E357" s="275" t="n"/>
      <c r="F357" s="871" t="n"/>
      <c r="G357" s="871" t="n"/>
      <c r="H357" s="871" t="n"/>
      <c r="I357" s="871" t="n"/>
      <c r="J357" s="871" t="n"/>
      <c r="K357" s="871" t="n"/>
      <c r="L357" s="871" t="n"/>
      <c r="M357" s="871" t="n"/>
      <c r="N357" s="871" t="n"/>
      <c r="O357" s="871" t="n"/>
      <c r="P357" s="871" t="n"/>
      <c r="Q357" s="871" t="n"/>
      <c r="R357" s="871" t="n"/>
      <c r="S357" s="871" t="n"/>
      <c r="T357" s="871" t="n"/>
      <c r="U357" s="871" t="n"/>
      <c r="V357" s="871" t="n"/>
      <c r="W357" s="871" t="n"/>
      <c r="X357" s="871" t="n"/>
      <c r="Y357" s="871" t="n"/>
      <c r="Z357" s="871" t="n"/>
      <c r="AA357" s="871" t="n"/>
      <c r="AB357" s="871" t="n"/>
    </row>
    <row r="358">
      <c r="A358" s="871" t="n"/>
      <c r="B358" s="871" t="n"/>
      <c r="C358" s="275" t="n"/>
      <c r="D358" s="275" t="n"/>
      <c r="E358" s="275" t="n"/>
      <c r="F358" s="871" t="n"/>
      <c r="G358" s="871" t="n"/>
      <c r="H358" s="871" t="n"/>
      <c r="I358" s="871" t="n"/>
      <c r="J358" s="871" t="n"/>
      <c r="K358" s="871" t="n"/>
      <c r="L358" s="871" t="n"/>
      <c r="M358" s="871" t="n"/>
      <c r="N358" s="871" t="n"/>
      <c r="O358" s="871" t="n"/>
      <c r="P358" s="871" t="n"/>
      <c r="Q358" s="871" t="n"/>
      <c r="R358" s="871" t="n"/>
      <c r="S358" s="871" t="n"/>
      <c r="T358" s="871" t="n"/>
      <c r="U358" s="871" t="n"/>
      <c r="V358" s="871" t="n"/>
      <c r="W358" s="871" t="n"/>
      <c r="X358" s="871" t="n"/>
      <c r="Y358" s="871" t="n"/>
      <c r="Z358" s="871" t="n"/>
      <c r="AA358" s="871" t="n"/>
      <c r="AB358" s="871" t="n"/>
    </row>
    <row r="359">
      <c r="A359" s="871" t="n"/>
      <c r="B359" s="871" t="n"/>
      <c r="C359" s="275" t="n"/>
      <c r="D359" s="275" t="n"/>
      <c r="E359" s="275" t="n"/>
      <c r="F359" s="871" t="n"/>
      <c r="G359" s="871" t="n"/>
      <c r="H359" s="871" t="n"/>
      <c r="I359" s="871" t="n"/>
      <c r="J359" s="871" t="n"/>
      <c r="K359" s="871" t="n"/>
      <c r="L359" s="871" t="n"/>
      <c r="M359" s="871" t="n"/>
      <c r="N359" s="871" t="n"/>
      <c r="O359" s="871" t="n"/>
      <c r="P359" s="871" t="n"/>
      <c r="Q359" s="871" t="n"/>
      <c r="R359" s="871" t="n"/>
      <c r="S359" s="871" t="n"/>
      <c r="T359" s="871" t="n"/>
      <c r="U359" s="871" t="n"/>
      <c r="V359" s="871" t="n"/>
      <c r="W359" s="871" t="n"/>
      <c r="X359" s="871" t="n"/>
      <c r="Y359" s="871" t="n"/>
      <c r="Z359" s="871" t="n"/>
      <c r="AA359" s="871" t="n"/>
      <c r="AB359" s="871" t="n"/>
    </row>
    <row r="360">
      <c r="A360" s="871" t="n"/>
      <c r="B360" s="871" t="n"/>
      <c r="C360" s="275" t="n"/>
      <c r="D360" s="275" t="n"/>
      <c r="E360" s="275" t="n"/>
      <c r="F360" s="871" t="n"/>
      <c r="G360" s="871" t="n"/>
      <c r="H360" s="871" t="n"/>
      <c r="I360" s="871" t="n"/>
      <c r="J360" s="871" t="n"/>
      <c r="K360" s="871" t="n"/>
      <c r="L360" s="871" t="n"/>
      <c r="M360" s="871" t="n"/>
      <c r="N360" s="871" t="n"/>
      <c r="O360" s="871" t="n"/>
      <c r="P360" s="871" t="n"/>
      <c r="Q360" s="871" t="n"/>
      <c r="R360" s="871" t="n"/>
      <c r="S360" s="871" t="n"/>
      <c r="T360" s="871" t="n"/>
      <c r="U360" s="871" t="n"/>
      <c r="V360" s="871" t="n"/>
      <c r="W360" s="871" t="n"/>
      <c r="X360" s="871" t="n"/>
      <c r="Y360" s="871" t="n"/>
      <c r="Z360" s="871" t="n"/>
      <c r="AA360" s="871" t="n"/>
      <c r="AB360" s="871" t="n"/>
    </row>
    <row r="361">
      <c r="A361" s="871" t="n"/>
      <c r="B361" s="871" t="n"/>
      <c r="C361" s="275" t="n"/>
      <c r="D361" s="275" t="n"/>
      <c r="E361" s="275" t="n"/>
      <c r="F361" s="871" t="n"/>
      <c r="G361" s="871" t="n"/>
      <c r="H361" s="871" t="n"/>
      <c r="I361" s="871" t="n"/>
      <c r="J361" s="871" t="n"/>
      <c r="K361" s="871" t="n"/>
      <c r="L361" s="871" t="n"/>
      <c r="M361" s="871" t="n"/>
      <c r="N361" s="871" t="n"/>
      <c r="O361" s="871" t="n"/>
      <c r="P361" s="871" t="n"/>
      <c r="Q361" s="871" t="n"/>
      <c r="R361" s="871" t="n"/>
      <c r="S361" s="871" t="n"/>
      <c r="T361" s="871" t="n"/>
      <c r="U361" s="871" t="n"/>
      <c r="V361" s="871" t="n"/>
      <c r="W361" s="871" t="n"/>
      <c r="X361" s="871" t="n"/>
      <c r="Y361" s="871" t="n"/>
      <c r="Z361" s="871" t="n"/>
      <c r="AA361" s="871" t="n"/>
      <c r="AB361" s="871" t="n"/>
    </row>
    <row r="362">
      <c r="A362" s="871" t="n"/>
      <c r="B362" s="871" t="n"/>
      <c r="C362" s="275" t="n"/>
      <c r="D362" s="275" t="n"/>
      <c r="E362" s="275" t="n"/>
      <c r="F362" s="871" t="n"/>
      <c r="G362" s="871" t="n"/>
      <c r="H362" s="871" t="n"/>
      <c r="I362" s="871" t="n"/>
      <c r="J362" s="871" t="n"/>
      <c r="K362" s="871" t="n"/>
      <c r="L362" s="871" t="n"/>
      <c r="M362" s="871" t="n"/>
      <c r="N362" s="871" t="n"/>
      <c r="O362" s="871" t="n"/>
      <c r="P362" s="871" t="n"/>
      <c r="Q362" s="871" t="n"/>
      <c r="R362" s="871" t="n"/>
      <c r="S362" s="871" t="n"/>
      <c r="T362" s="871" t="n"/>
      <c r="U362" s="871" t="n"/>
      <c r="V362" s="871" t="n"/>
      <c r="W362" s="871" t="n"/>
      <c r="X362" s="871" t="n"/>
      <c r="Y362" s="871" t="n"/>
      <c r="Z362" s="871" t="n"/>
      <c r="AA362" s="871" t="n"/>
      <c r="AB362" s="871" t="n"/>
    </row>
    <row r="363">
      <c r="A363" s="871" t="n"/>
      <c r="B363" s="871" t="n"/>
      <c r="C363" s="275" t="n"/>
      <c r="D363" s="275" t="n"/>
      <c r="E363" s="275" t="n"/>
      <c r="F363" s="871" t="n"/>
      <c r="G363" s="871" t="n"/>
      <c r="H363" s="871" t="n"/>
      <c r="I363" s="871" t="n"/>
      <c r="J363" s="871" t="n"/>
      <c r="K363" s="871" t="n"/>
      <c r="L363" s="871" t="n"/>
      <c r="M363" s="871" t="n"/>
      <c r="N363" s="871" t="n"/>
      <c r="O363" s="871" t="n"/>
      <c r="P363" s="871" t="n"/>
      <c r="Q363" s="871" t="n"/>
      <c r="R363" s="871" t="n"/>
      <c r="S363" s="871" t="n"/>
      <c r="T363" s="871" t="n"/>
      <c r="U363" s="871" t="n"/>
      <c r="V363" s="871" t="n"/>
      <c r="W363" s="871" t="n"/>
      <c r="X363" s="871" t="n"/>
      <c r="Y363" s="871" t="n"/>
      <c r="Z363" s="871" t="n"/>
      <c r="AA363" s="871" t="n"/>
      <c r="AB363" s="871" t="n"/>
    </row>
    <row r="364">
      <c r="A364" s="871" t="n"/>
      <c r="B364" s="871" t="n"/>
      <c r="C364" s="275" t="n"/>
      <c r="D364" s="275" t="n"/>
      <c r="E364" s="275" t="n"/>
      <c r="F364" s="871" t="n"/>
      <c r="G364" s="871" t="n"/>
      <c r="H364" s="871" t="n"/>
      <c r="I364" s="871" t="n"/>
      <c r="J364" s="871" t="n"/>
      <c r="K364" s="871" t="n"/>
      <c r="L364" s="871" t="n"/>
      <c r="M364" s="871" t="n"/>
      <c r="N364" s="871" t="n"/>
      <c r="O364" s="871" t="n"/>
      <c r="P364" s="871" t="n"/>
      <c r="Q364" s="871" t="n"/>
      <c r="R364" s="871" t="n"/>
      <c r="S364" s="871" t="n"/>
      <c r="T364" s="871" t="n"/>
      <c r="U364" s="871" t="n"/>
      <c r="V364" s="871" t="n"/>
      <c r="W364" s="871" t="n"/>
      <c r="X364" s="871" t="n"/>
      <c r="Y364" s="871" t="n"/>
      <c r="Z364" s="871" t="n"/>
      <c r="AA364" s="871" t="n"/>
      <c r="AB364" s="871" t="n"/>
    </row>
    <row r="365">
      <c r="A365" s="871" t="n"/>
      <c r="B365" s="871" t="n"/>
      <c r="C365" s="275" t="n"/>
      <c r="D365" s="275" t="n"/>
      <c r="E365" s="275" t="n"/>
      <c r="F365" s="871" t="n"/>
      <c r="G365" s="871" t="n"/>
      <c r="H365" s="871" t="n"/>
      <c r="I365" s="871" t="n"/>
      <c r="J365" s="871" t="n"/>
      <c r="K365" s="871" t="n"/>
      <c r="L365" s="871" t="n"/>
      <c r="M365" s="871" t="n"/>
      <c r="N365" s="871" t="n"/>
      <c r="O365" s="871" t="n"/>
      <c r="P365" s="871" t="n"/>
      <c r="Q365" s="871" t="n"/>
      <c r="R365" s="871" t="n"/>
      <c r="S365" s="871" t="n"/>
      <c r="T365" s="871" t="n"/>
      <c r="U365" s="871" t="n"/>
      <c r="V365" s="871" t="n"/>
      <c r="W365" s="871" t="n"/>
      <c r="X365" s="871" t="n"/>
      <c r="Y365" s="871" t="n"/>
      <c r="Z365" s="871" t="n"/>
      <c r="AA365" s="871" t="n"/>
      <c r="AB365" s="871" t="n"/>
    </row>
    <row r="366">
      <c r="A366" s="871" t="n"/>
      <c r="B366" s="871" t="n"/>
      <c r="C366" s="275" t="n"/>
      <c r="D366" s="275" t="n"/>
      <c r="E366" s="275" t="n"/>
      <c r="F366" s="871" t="n"/>
      <c r="G366" s="871" t="n"/>
      <c r="H366" s="871" t="n"/>
      <c r="I366" s="871" t="n"/>
      <c r="J366" s="871" t="n"/>
      <c r="K366" s="871" t="n"/>
      <c r="L366" s="871" t="n"/>
      <c r="M366" s="871" t="n"/>
      <c r="N366" s="871" t="n"/>
      <c r="O366" s="871" t="n"/>
      <c r="P366" s="871" t="n"/>
      <c r="Q366" s="871" t="n"/>
      <c r="R366" s="871" t="n"/>
      <c r="S366" s="871" t="n"/>
      <c r="T366" s="871" t="n"/>
      <c r="U366" s="871" t="n"/>
      <c r="V366" s="871" t="n"/>
      <c r="W366" s="871" t="n"/>
      <c r="X366" s="871" t="n"/>
      <c r="Y366" s="871" t="n"/>
      <c r="Z366" s="871" t="n"/>
      <c r="AA366" s="871" t="n"/>
      <c r="AB366" s="871" t="n"/>
    </row>
    <row r="367">
      <c r="A367" s="871" t="n"/>
      <c r="B367" s="871" t="n"/>
      <c r="C367" s="275" t="n"/>
      <c r="D367" s="275" t="n"/>
      <c r="E367" s="275" t="n"/>
      <c r="F367" s="871" t="n"/>
      <c r="G367" s="871" t="n"/>
      <c r="H367" s="871" t="n"/>
      <c r="I367" s="871" t="n"/>
      <c r="J367" s="871" t="n"/>
      <c r="K367" s="871" t="n"/>
      <c r="L367" s="871" t="n"/>
      <c r="M367" s="871" t="n"/>
      <c r="N367" s="871" t="n"/>
      <c r="O367" s="871" t="n"/>
      <c r="P367" s="871" t="n"/>
      <c r="Q367" s="871" t="n"/>
      <c r="R367" s="871" t="n"/>
      <c r="S367" s="871" t="n"/>
      <c r="T367" s="871" t="n"/>
      <c r="U367" s="871" t="n"/>
      <c r="V367" s="871" t="n"/>
      <c r="W367" s="871" t="n"/>
      <c r="X367" s="871" t="n"/>
      <c r="Y367" s="871" t="n"/>
      <c r="Z367" s="871" t="n"/>
      <c r="AA367" s="871" t="n"/>
      <c r="AB367" s="871" t="n"/>
    </row>
    <row r="368">
      <c r="A368" s="871" t="n"/>
      <c r="B368" s="871" t="n"/>
      <c r="C368" s="275" t="n"/>
      <c r="D368" s="275" t="n"/>
      <c r="E368" s="275" t="n"/>
      <c r="F368" s="871" t="n"/>
      <c r="G368" s="871" t="n"/>
      <c r="H368" s="871" t="n"/>
      <c r="I368" s="871" t="n"/>
      <c r="J368" s="871" t="n"/>
      <c r="K368" s="871" t="n"/>
      <c r="L368" s="871" t="n"/>
      <c r="M368" s="871" t="n"/>
      <c r="N368" s="871" t="n"/>
      <c r="O368" s="871" t="n"/>
      <c r="P368" s="871" t="n"/>
      <c r="Q368" s="871" t="n"/>
      <c r="R368" s="871" t="n"/>
      <c r="S368" s="871" t="n"/>
      <c r="T368" s="871" t="n"/>
      <c r="U368" s="871" t="n"/>
      <c r="V368" s="871" t="n"/>
      <c r="W368" s="871" t="n"/>
      <c r="X368" s="871" t="n"/>
      <c r="Y368" s="871" t="n"/>
      <c r="Z368" s="871" t="n"/>
      <c r="AA368" s="871" t="n"/>
      <c r="AB368" s="871" t="n"/>
    </row>
    <row r="369">
      <c r="A369" s="871" t="n"/>
      <c r="B369" s="871" t="n"/>
      <c r="C369" s="275" t="n"/>
      <c r="D369" s="275" t="n"/>
      <c r="E369" s="275" t="n"/>
      <c r="F369" s="871" t="n"/>
      <c r="G369" s="871" t="n"/>
      <c r="H369" s="871" t="n"/>
      <c r="I369" s="871" t="n"/>
      <c r="J369" s="871" t="n"/>
      <c r="K369" s="871" t="n"/>
      <c r="L369" s="871" t="n"/>
      <c r="M369" s="871" t="n"/>
      <c r="N369" s="871" t="n"/>
      <c r="O369" s="871" t="n"/>
      <c r="P369" s="871" t="n"/>
      <c r="Q369" s="871" t="n"/>
      <c r="R369" s="871" t="n"/>
      <c r="S369" s="871" t="n"/>
      <c r="T369" s="871" t="n"/>
      <c r="U369" s="871" t="n"/>
      <c r="V369" s="871" t="n"/>
      <c r="W369" s="871" t="n"/>
      <c r="X369" s="871" t="n"/>
      <c r="Y369" s="871" t="n"/>
      <c r="Z369" s="871" t="n"/>
      <c r="AA369" s="871" t="n"/>
      <c r="AB369" s="871" t="n"/>
    </row>
    <row r="370">
      <c r="A370" s="871" t="n"/>
      <c r="B370" s="871" t="n"/>
      <c r="C370" s="275" t="n"/>
      <c r="D370" s="275" t="n"/>
      <c r="E370" s="275" t="n"/>
      <c r="F370" s="871" t="n"/>
      <c r="G370" s="871" t="n"/>
      <c r="H370" s="871" t="n"/>
      <c r="I370" s="871" t="n"/>
      <c r="J370" s="871" t="n"/>
      <c r="K370" s="871" t="n"/>
      <c r="L370" s="871" t="n"/>
      <c r="M370" s="871" t="n"/>
      <c r="N370" s="871" t="n"/>
      <c r="O370" s="871" t="n"/>
      <c r="P370" s="871" t="n"/>
      <c r="Q370" s="871" t="n"/>
      <c r="R370" s="871" t="n"/>
      <c r="S370" s="871" t="n"/>
      <c r="T370" s="871" t="n"/>
      <c r="U370" s="871" t="n"/>
      <c r="V370" s="871" t="n"/>
      <c r="W370" s="871" t="n"/>
      <c r="X370" s="871" t="n"/>
      <c r="Y370" s="871" t="n"/>
      <c r="Z370" s="871" t="n"/>
      <c r="AA370" s="871" t="n"/>
      <c r="AB370" s="871" t="n"/>
    </row>
    <row r="371">
      <c r="A371" s="871" t="n"/>
      <c r="B371" s="871" t="n"/>
      <c r="C371" s="275" t="n"/>
      <c r="D371" s="275" t="n"/>
      <c r="E371" s="275" t="n"/>
      <c r="F371" s="871" t="n"/>
      <c r="G371" s="871" t="n"/>
      <c r="H371" s="871" t="n"/>
      <c r="I371" s="871" t="n"/>
      <c r="J371" s="871" t="n"/>
      <c r="K371" s="871" t="n"/>
      <c r="L371" s="871" t="n"/>
      <c r="M371" s="871" t="n"/>
      <c r="N371" s="871" t="n"/>
      <c r="O371" s="871" t="n"/>
      <c r="P371" s="871" t="n"/>
      <c r="Q371" s="871" t="n"/>
      <c r="R371" s="871" t="n"/>
      <c r="S371" s="871" t="n"/>
      <c r="T371" s="871" t="n"/>
      <c r="U371" s="871" t="n"/>
      <c r="V371" s="871" t="n"/>
      <c r="W371" s="871" t="n"/>
      <c r="X371" s="871" t="n"/>
      <c r="Y371" s="871" t="n"/>
      <c r="Z371" s="871" t="n"/>
      <c r="AA371" s="871" t="n"/>
      <c r="AB371" s="871" t="n"/>
    </row>
    <row r="372">
      <c r="A372" s="871" t="n"/>
      <c r="B372" s="871" t="n"/>
      <c r="C372" s="275" t="n"/>
      <c r="D372" s="275" t="n"/>
      <c r="E372" s="275" t="n"/>
      <c r="F372" s="871" t="n"/>
      <c r="G372" s="871" t="n"/>
      <c r="H372" s="871" t="n"/>
      <c r="I372" s="871" t="n"/>
      <c r="J372" s="871" t="n"/>
      <c r="K372" s="871" t="n"/>
      <c r="L372" s="871" t="n"/>
      <c r="M372" s="871" t="n"/>
      <c r="N372" s="871" t="n"/>
      <c r="O372" s="871" t="n"/>
      <c r="P372" s="871" t="n"/>
      <c r="Q372" s="871" t="n"/>
      <c r="R372" s="871" t="n"/>
      <c r="S372" s="871" t="n"/>
      <c r="T372" s="871" t="n"/>
      <c r="U372" s="871" t="n"/>
      <c r="V372" s="871" t="n"/>
      <c r="W372" s="871" t="n"/>
      <c r="X372" s="871" t="n"/>
      <c r="Y372" s="871" t="n"/>
      <c r="Z372" s="871" t="n"/>
      <c r="AA372" s="871" t="n"/>
      <c r="AB372" s="871" t="n"/>
    </row>
    <row r="373">
      <c r="A373" s="871" t="n"/>
      <c r="B373" s="871" t="n"/>
      <c r="C373" s="275" t="n"/>
      <c r="D373" s="275" t="n"/>
      <c r="E373" s="275" t="n"/>
      <c r="F373" s="871" t="n"/>
      <c r="G373" s="871" t="n"/>
      <c r="H373" s="871" t="n"/>
      <c r="I373" s="871" t="n"/>
      <c r="J373" s="871" t="n"/>
      <c r="K373" s="871" t="n"/>
      <c r="L373" s="871" t="n"/>
      <c r="M373" s="871" t="n"/>
      <c r="N373" s="871" t="n"/>
      <c r="O373" s="871" t="n"/>
      <c r="P373" s="871" t="n"/>
      <c r="Q373" s="871" t="n"/>
      <c r="R373" s="871" t="n"/>
      <c r="S373" s="871" t="n"/>
      <c r="T373" s="871" t="n"/>
      <c r="U373" s="871" t="n"/>
      <c r="V373" s="871" t="n"/>
      <c r="W373" s="871" t="n"/>
      <c r="X373" s="871" t="n"/>
      <c r="Y373" s="871" t="n"/>
      <c r="Z373" s="871" t="n"/>
      <c r="AA373" s="871" t="n"/>
      <c r="AB373" s="871" t="n"/>
    </row>
    <row r="374">
      <c r="A374" s="871" t="n"/>
      <c r="B374" s="871" t="n"/>
      <c r="C374" s="275" t="n"/>
      <c r="D374" s="275" t="n"/>
      <c r="E374" s="275" t="n"/>
      <c r="F374" s="871" t="n"/>
      <c r="G374" s="871" t="n"/>
      <c r="H374" s="871" t="n"/>
      <c r="I374" s="871" t="n"/>
      <c r="J374" s="871" t="n"/>
      <c r="K374" s="871" t="n"/>
      <c r="L374" s="871" t="n"/>
      <c r="M374" s="871" t="n"/>
      <c r="N374" s="871" t="n"/>
      <c r="O374" s="871" t="n"/>
      <c r="P374" s="871" t="n"/>
      <c r="Q374" s="871" t="n"/>
      <c r="R374" s="871" t="n"/>
      <c r="S374" s="871" t="n"/>
      <c r="T374" s="871" t="n"/>
      <c r="U374" s="871" t="n"/>
      <c r="V374" s="871" t="n"/>
      <c r="W374" s="871" t="n"/>
      <c r="X374" s="871" t="n"/>
      <c r="Y374" s="871" t="n"/>
      <c r="Z374" s="871" t="n"/>
      <c r="AA374" s="871" t="n"/>
      <c r="AB374" s="871" t="n"/>
    </row>
    <row r="375">
      <c r="A375" s="871" t="n"/>
      <c r="B375" s="871" t="n"/>
      <c r="C375" s="275" t="n"/>
      <c r="D375" s="275" t="n"/>
      <c r="E375" s="275" t="n"/>
      <c r="F375" s="871" t="n"/>
      <c r="G375" s="871" t="n"/>
      <c r="H375" s="871" t="n"/>
      <c r="I375" s="871" t="n"/>
      <c r="J375" s="871" t="n"/>
      <c r="K375" s="871" t="n"/>
      <c r="L375" s="871" t="n"/>
      <c r="M375" s="871" t="n"/>
      <c r="N375" s="871" t="n"/>
      <c r="O375" s="871" t="n"/>
      <c r="P375" s="871" t="n"/>
      <c r="Q375" s="871" t="n"/>
      <c r="R375" s="871" t="n"/>
      <c r="S375" s="871" t="n"/>
      <c r="T375" s="871" t="n"/>
      <c r="U375" s="871" t="n"/>
      <c r="V375" s="871" t="n"/>
      <c r="W375" s="871" t="n"/>
      <c r="X375" s="871" t="n"/>
      <c r="Y375" s="871" t="n"/>
      <c r="Z375" s="871" t="n"/>
      <c r="AA375" s="871" t="n"/>
      <c r="AB375" s="871" t="n"/>
    </row>
    <row r="376">
      <c r="A376" s="871" t="n"/>
      <c r="B376" s="871" t="n"/>
      <c r="C376" s="275" t="n"/>
      <c r="D376" s="275" t="n"/>
      <c r="E376" s="275" t="n"/>
      <c r="F376" s="871" t="n"/>
      <c r="G376" s="871" t="n"/>
      <c r="H376" s="871" t="n"/>
      <c r="I376" s="871" t="n"/>
      <c r="J376" s="871" t="n"/>
      <c r="K376" s="871" t="n"/>
      <c r="L376" s="871" t="n"/>
      <c r="M376" s="871" t="n"/>
      <c r="N376" s="871" t="n"/>
      <c r="O376" s="871" t="n"/>
      <c r="P376" s="871" t="n"/>
      <c r="Q376" s="871" t="n"/>
      <c r="R376" s="871" t="n"/>
      <c r="S376" s="871" t="n"/>
      <c r="T376" s="871" t="n"/>
      <c r="U376" s="871" t="n"/>
      <c r="V376" s="871" t="n"/>
      <c r="W376" s="871" t="n"/>
      <c r="X376" s="871" t="n"/>
      <c r="Y376" s="871" t="n"/>
      <c r="Z376" s="871" t="n"/>
      <c r="AA376" s="871" t="n"/>
      <c r="AB376" s="871" t="n"/>
    </row>
    <row r="377">
      <c r="A377" s="871" t="n"/>
      <c r="B377" s="871" t="n"/>
      <c r="C377" s="275" t="n"/>
      <c r="D377" s="275" t="n"/>
      <c r="E377" s="275" t="n"/>
      <c r="F377" s="871" t="n"/>
      <c r="G377" s="871" t="n"/>
      <c r="H377" s="871" t="n"/>
      <c r="I377" s="871" t="n"/>
      <c r="J377" s="871" t="n"/>
      <c r="K377" s="871" t="n"/>
      <c r="L377" s="871" t="n"/>
      <c r="M377" s="871" t="n"/>
      <c r="N377" s="871" t="n"/>
      <c r="O377" s="871" t="n"/>
      <c r="P377" s="871" t="n"/>
      <c r="Q377" s="871" t="n"/>
      <c r="R377" s="871" t="n"/>
      <c r="S377" s="871" t="n"/>
      <c r="T377" s="871" t="n"/>
      <c r="U377" s="871" t="n"/>
      <c r="V377" s="871" t="n"/>
      <c r="W377" s="871" t="n"/>
      <c r="X377" s="871" t="n"/>
      <c r="Y377" s="871" t="n"/>
      <c r="Z377" s="871" t="n"/>
      <c r="AA377" s="871" t="n"/>
      <c r="AB377" s="871" t="n"/>
    </row>
    <row r="378">
      <c r="A378" s="871" t="n"/>
      <c r="B378" s="871" t="n"/>
      <c r="C378" s="275" t="n"/>
      <c r="D378" s="275" t="n"/>
      <c r="E378" s="275" t="n"/>
      <c r="F378" s="871" t="n"/>
      <c r="G378" s="871" t="n"/>
      <c r="H378" s="871" t="n"/>
      <c r="I378" s="871" t="n"/>
      <c r="J378" s="871" t="n"/>
      <c r="K378" s="871" t="n"/>
      <c r="L378" s="871" t="n"/>
      <c r="M378" s="871" t="n"/>
      <c r="N378" s="871" t="n"/>
      <c r="O378" s="871" t="n"/>
      <c r="P378" s="871" t="n"/>
      <c r="Q378" s="871" t="n"/>
      <c r="R378" s="871" t="n"/>
      <c r="S378" s="871" t="n"/>
      <c r="T378" s="871" t="n"/>
      <c r="U378" s="871" t="n"/>
      <c r="V378" s="871" t="n"/>
      <c r="W378" s="871" t="n"/>
      <c r="X378" s="871" t="n"/>
      <c r="Y378" s="871" t="n"/>
      <c r="Z378" s="871" t="n"/>
      <c r="AA378" s="871" t="n"/>
      <c r="AB378" s="871" t="n"/>
    </row>
    <row r="379">
      <c r="A379" s="871" t="n"/>
      <c r="B379" s="871" t="n"/>
      <c r="C379" s="275" t="n"/>
      <c r="D379" s="275" t="n"/>
      <c r="E379" s="275" t="n"/>
      <c r="F379" s="871" t="n"/>
      <c r="G379" s="871" t="n"/>
      <c r="H379" s="871" t="n"/>
      <c r="I379" s="871" t="n"/>
      <c r="J379" s="871" t="n"/>
      <c r="K379" s="871" t="n"/>
      <c r="L379" s="871" t="n"/>
      <c r="M379" s="871" t="n"/>
      <c r="N379" s="871" t="n"/>
      <c r="O379" s="871" t="n"/>
      <c r="P379" s="871" t="n"/>
      <c r="Q379" s="871" t="n"/>
      <c r="R379" s="871" t="n"/>
      <c r="S379" s="871" t="n"/>
      <c r="T379" s="871" t="n"/>
      <c r="U379" s="871" t="n"/>
      <c r="V379" s="871" t="n"/>
      <c r="W379" s="871" t="n"/>
      <c r="X379" s="871" t="n"/>
      <c r="Y379" s="871" t="n"/>
      <c r="Z379" s="871" t="n"/>
      <c r="AA379" s="871" t="n"/>
      <c r="AB379" s="871" t="n"/>
    </row>
    <row r="380">
      <c r="A380" s="871" t="n"/>
      <c r="B380" s="871" t="n"/>
      <c r="C380" s="275" t="n"/>
      <c r="D380" s="275" t="n"/>
      <c r="E380" s="275" t="n"/>
      <c r="F380" s="871" t="n"/>
      <c r="G380" s="871" t="n"/>
      <c r="H380" s="871" t="n"/>
      <c r="I380" s="871" t="n"/>
      <c r="J380" s="871" t="n"/>
      <c r="K380" s="871" t="n"/>
      <c r="L380" s="871" t="n"/>
      <c r="M380" s="871" t="n"/>
      <c r="N380" s="871" t="n"/>
      <c r="O380" s="871" t="n"/>
      <c r="P380" s="871" t="n"/>
      <c r="Q380" s="871" t="n"/>
      <c r="R380" s="871" t="n"/>
      <c r="S380" s="871" t="n"/>
      <c r="T380" s="871" t="n"/>
      <c r="U380" s="871" t="n"/>
      <c r="V380" s="871" t="n"/>
      <c r="W380" s="871" t="n"/>
      <c r="X380" s="871" t="n"/>
      <c r="Y380" s="871" t="n"/>
      <c r="Z380" s="871" t="n"/>
      <c r="AA380" s="871" t="n"/>
      <c r="AB380" s="871" t="n"/>
    </row>
    <row r="381">
      <c r="A381" s="871" t="n"/>
      <c r="B381" s="871" t="n"/>
      <c r="C381" s="275" t="n"/>
      <c r="D381" s="275" t="n"/>
      <c r="E381" s="275" t="n"/>
      <c r="F381" s="871" t="n"/>
      <c r="G381" s="871" t="n"/>
      <c r="H381" s="871" t="n"/>
      <c r="I381" s="871" t="n"/>
      <c r="J381" s="871" t="n"/>
      <c r="K381" s="871" t="n"/>
      <c r="L381" s="871" t="n"/>
      <c r="M381" s="871" t="n"/>
      <c r="N381" s="871" t="n"/>
      <c r="O381" s="871" t="n"/>
      <c r="P381" s="871" t="n"/>
      <c r="Q381" s="871" t="n"/>
      <c r="R381" s="871" t="n"/>
      <c r="S381" s="871" t="n"/>
      <c r="T381" s="871" t="n"/>
      <c r="U381" s="871" t="n"/>
      <c r="V381" s="871" t="n"/>
      <c r="W381" s="871" t="n"/>
      <c r="X381" s="871" t="n"/>
      <c r="Y381" s="871" t="n"/>
      <c r="Z381" s="871" t="n"/>
      <c r="AA381" s="871" t="n"/>
      <c r="AB381" s="871" t="n"/>
    </row>
    <row r="382">
      <c r="A382" s="871" t="n"/>
      <c r="B382" s="871" t="n"/>
      <c r="C382" s="275" t="n"/>
      <c r="D382" s="275" t="n"/>
      <c r="E382" s="275" t="n"/>
      <c r="F382" s="871" t="n"/>
      <c r="G382" s="871" t="n"/>
      <c r="H382" s="871" t="n"/>
      <c r="I382" s="871" t="n"/>
      <c r="J382" s="871" t="n"/>
      <c r="K382" s="871" t="n"/>
      <c r="L382" s="871" t="n"/>
      <c r="M382" s="871" t="n"/>
      <c r="N382" s="871" t="n"/>
      <c r="O382" s="871" t="n"/>
      <c r="P382" s="871" t="n"/>
      <c r="Q382" s="871" t="n"/>
      <c r="R382" s="871" t="n"/>
      <c r="S382" s="871" t="n"/>
      <c r="T382" s="871" t="n"/>
      <c r="U382" s="871" t="n"/>
      <c r="V382" s="871" t="n"/>
      <c r="W382" s="871" t="n"/>
      <c r="X382" s="871" t="n"/>
      <c r="Y382" s="871" t="n"/>
      <c r="Z382" s="871" t="n"/>
      <c r="AA382" s="871" t="n"/>
      <c r="AB382" s="871" t="n"/>
    </row>
    <row r="383">
      <c r="A383" s="871" t="n"/>
      <c r="B383" s="871" t="n"/>
      <c r="C383" s="275" t="n"/>
      <c r="D383" s="275" t="n"/>
      <c r="E383" s="275" t="n"/>
      <c r="F383" s="871" t="n"/>
      <c r="G383" s="871" t="n"/>
      <c r="H383" s="871" t="n"/>
      <c r="I383" s="871" t="n"/>
      <c r="J383" s="871" t="n"/>
      <c r="K383" s="871" t="n"/>
      <c r="L383" s="871" t="n"/>
      <c r="M383" s="871" t="n"/>
      <c r="N383" s="871" t="n"/>
      <c r="O383" s="871" t="n"/>
      <c r="P383" s="871" t="n"/>
      <c r="Q383" s="871" t="n"/>
      <c r="R383" s="871" t="n"/>
      <c r="S383" s="871" t="n"/>
      <c r="T383" s="871" t="n"/>
      <c r="U383" s="871" t="n"/>
      <c r="V383" s="871" t="n"/>
      <c r="W383" s="871" t="n"/>
      <c r="X383" s="871" t="n"/>
      <c r="Y383" s="871" t="n"/>
      <c r="Z383" s="871" t="n"/>
      <c r="AA383" s="871" t="n"/>
      <c r="AB383" s="871" t="n"/>
    </row>
    <row r="384">
      <c r="A384" s="871" t="n"/>
      <c r="B384" s="871" t="n"/>
      <c r="C384" s="275" t="n"/>
      <c r="D384" s="275" t="n"/>
      <c r="E384" s="275" t="n"/>
      <c r="F384" s="871" t="n"/>
      <c r="G384" s="871" t="n"/>
      <c r="H384" s="871" t="n"/>
      <c r="I384" s="871" t="n"/>
      <c r="J384" s="871" t="n"/>
      <c r="K384" s="871" t="n"/>
      <c r="L384" s="871" t="n"/>
      <c r="M384" s="871" t="n"/>
      <c r="N384" s="871" t="n"/>
      <c r="O384" s="871" t="n"/>
      <c r="P384" s="871" t="n"/>
      <c r="Q384" s="871" t="n"/>
      <c r="R384" s="871" t="n"/>
      <c r="S384" s="871" t="n"/>
      <c r="T384" s="871" t="n"/>
      <c r="U384" s="871" t="n"/>
      <c r="V384" s="871" t="n"/>
      <c r="W384" s="871" t="n"/>
      <c r="X384" s="871" t="n"/>
      <c r="Y384" s="871" t="n"/>
      <c r="Z384" s="871" t="n"/>
      <c r="AA384" s="871" t="n"/>
      <c r="AB384" s="871" t="n"/>
    </row>
    <row r="385">
      <c r="A385" s="871" t="n"/>
      <c r="B385" s="871" t="n"/>
      <c r="C385" s="275" t="n"/>
      <c r="D385" s="275" t="n"/>
      <c r="E385" s="275" t="n"/>
      <c r="F385" s="871" t="n"/>
      <c r="G385" s="871" t="n"/>
      <c r="H385" s="871" t="n"/>
      <c r="I385" s="871" t="n"/>
      <c r="J385" s="871" t="n"/>
      <c r="K385" s="871" t="n"/>
      <c r="L385" s="871" t="n"/>
      <c r="M385" s="871" t="n"/>
      <c r="N385" s="871" t="n"/>
      <c r="O385" s="871" t="n"/>
      <c r="P385" s="871" t="n"/>
      <c r="Q385" s="871" t="n"/>
      <c r="R385" s="871" t="n"/>
      <c r="S385" s="871" t="n"/>
      <c r="T385" s="871" t="n"/>
      <c r="U385" s="871" t="n"/>
      <c r="V385" s="871" t="n"/>
      <c r="W385" s="871" t="n"/>
      <c r="X385" s="871" t="n"/>
      <c r="Y385" s="871" t="n"/>
      <c r="Z385" s="871" t="n"/>
      <c r="AA385" s="871" t="n"/>
      <c r="AB385" s="871" t="n"/>
    </row>
    <row r="386">
      <c r="A386" s="871" t="n"/>
      <c r="B386" s="871" t="n"/>
      <c r="C386" s="275" t="n"/>
      <c r="D386" s="275" t="n"/>
      <c r="E386" s="275" t="n"/>
      <c r="F386" s="871" t="n"/>
      <c r="G386" s="871" t="n"/>
      <c r="H386" s="871" t="n"/>
      <c r="I386" s="871" t="n"/>
      <c r="J386" s="871" t="n"/>
      <c r="K386" s="871" t="n"/>
      <c r="L386" s="871" t="n"/>
      <c r="M386" s="871" t="n"/>
      <c r="N386" s="871" t="n"/>
      <c r="O386" s="871" t="n"/>
      <c r="P386" s="871" t="n"/>
      <c r="Q386" s="871" t="n"/>
      <c r="R386" s="871" t="n"/>
      <c r="S386" s="871" t="n"/>
      <c r="T386" s="871" t="n"/>
      <c r="U386" s="871" t="n"/>
      <c r="V386" s="871" t="n"/>
      <c r="W386" s="871" t="n"/>
      <c r="X386" s="871" t="n"/>
      <c r="Y386" s="871" t="n"/>
      <c r="Z386" s="871" t="n"/>
      <c r="AA386" s="871" t="n"/>
      <c r="AB386" s="871" t="n"/>
    </row>
    <row r="387">
      <c r="A387" s="871" t="n"/>
      <c r="B387" s="871" t="n"/>
      <c r="C387" s="275" t="n"/>
      <c r="D387" s="275" t="n"/>
      <c r="E387" s="275" t="n"/>
      <c r="F387" s="871" t="n"/>
      <c r="G387" s="871" t="n"/>
      <c r="H387" s="871" t="n"/>
      <c r="I387" s="871" t="n"/>
      <c r="J387" s="871" t="n"/>
      <c r="K387" s="871" t="n"/>
      <c r="L387" s="871" t="n"/>
      <c r="M387" s="871" t="n"/>
      <c r="N387" s="871" t="n"/>
      <c r="O387" s="871" t="n"/>
      <c r="P387" s="871" t="n"/>
      <c r="Q387" s="871" t="n"/>
      <c r="R387" s="871" t="n"/>
      <c r="S387" s="871" t="n"/>
      <c r="T387" s="871" t="n"/>
      <c r="U387" s="871" t="n"/>
      <c r="V387" s="871" t="n"/>
      <c r="W387" s="871" t="n"/>
      <c r="X387" s="871" t="n"/>
      <c r="Y387" s="871" t="n"/>
      <c r="Z387" s="871" t="n"/>
      <c r="AA387" s="871" t="n"/>
      <c r="AB387" s="871" t="n"/>
    </row>
    <row r="388">
      <c r="A388" s="871" t="n"/>
      <c r="B388" s="871" t="n"/>
      <c r="C388" s="275" t="n"/>
      <c r="D388" s="275" t="n"/>
      <c r="E388" s="275" t="n"/>
      <c r="F388" s="871" t="n"/>
      <c r="G388" s="871" t="n"/>
      <c r="H388" s="871" t="n"/>
      <c r="I388" s="871" t="n"/>
      <c r="J388" s="871" t="n"/>
      <c r="K388" s="871" t="n"/>
      <c r="L388" s="871" t="n"/>
      <c r="M388" s="871" t="n"/>
      <c r="N388" s="871" t="n"/>
      <c r="O388" s="871" t="n"/>
      <c r="P388" s="871" t="n"/>
      <c r="Q388" s="871" t="n"/>
      <c r="R388" s="871" t="n"/>
      <c r="S388" s="871" t="n"/>
      <c r="T388" s="871" t="n"/>
      <c r="U388" s="871" t="n"/>
      <c r="V388" s="871" t="n"/>
      <c r="W388" s="871" t="n"/>
      <c r="X388" s="871" t="n"/>
      <c r="Y388" s="871" t="n"/>
      <c r="Z388" s="871" t="n"/>
      <c r="AA388" s="871" t="n"/>
      <c r="AB388" s="871" t="n"/>
    </row>
    <row r="389">
      <c r="A389" s="871" t="n"/>
      <c r="B389" s="871" t="n"/>
      <c r="C389" s="275" t="n"/>
      <c r="D389" s="275" t="n"/>
      <c r="E389" s="275" t="n"/>
      <c r="F389" s="871" t="n"/>
      <c r="G389" s="871" t="n"/>
      <c r="H389" s="871" t="n"/>
      <c r="I389" s="871" t="n"/>
      <c r="J389" s="871" t="n"/>
      <c r="K389" s="871" t="n"/>
      <c r="L389" s="871" t="n"/>
      <c r="M389" s="871" t="n"/>
      <c r="N389" s="871" t="n"/>
      <c r="O389" s="871" t="n"/>
      <c r="P389" s="871" t="n"/>
      <c r="Q389" s="871" t="n"/>
      <c r="R389" s="871" t="n"/>
      <c r="S389" s="871" t="n"/>
      <c r="T389" s="871" t="n"/>
      <c r="U389" s="871" t="n"/>
      <c r="V389" s="871" t="n"/>
      <c r="W389" s="871" t="n"/>
      <c r="X389" s="871" t="n"/>
      <c r="Y389" s="871" t="n"/>
      <c r="Z389" s="871" t="n"/>
      <c r="AA389" s="871" t="n"/>
      <c r="AB389" s="871" t="n"/>
    </row>
    <row r="390">
      <c r="A390" s="871" t="n"/>
      <c r="B390" s="871" t="n"/>
      <c r="C390" s="275" t="n"/>
      <c r="D390" s="275" t="n"/>
      <c r="E390" s="275" t="n"/>
      <c r="F390" s="871" t="n"/>
      <c r="G390" s="871" t="n"/>
      <c r="H390" s="871" t="n"/>
      <c r="I390" s="871" t="n"/>
      <c r="J390" s="871" t="n"/>
      <c r="K390" s="871" t="n"/>
      <c r="L390" s="871" t="n"/>
      <c r="M390" s="871" t="n"/>
      <c r="N390" s="871" t="n"/>
      <c r="O390" s="871" t="n"/>
      <c r="P390" s="871" t="n"/>
      <c r="Q390" s="871" t="n"/>
      <c r="R390" s="871" t="n"/>
      <c r="S390" s="871" t="n"/>
      <c r="T390" s="871" t="n"/>
      <c r="U390" s="871" t="n"/>
      <c r="V390" s="871" t="n"/>
      <c r="W390" s="871" t="n"/>
      <c r="X390" s="871" t="n"/>
      <c r="Y390" s="871" t="n"/>
      <c r="Z390" s="871" t="n"/>
      <c r="AA390" s="871" t="n"/>
      <c r="AB390" s="871" t="n"/>
    </row>
    <row r="391">
      <c r="A391" s="871" t="n"/>
      <c r="B391" s="871" t="n"/>
      <c r="C391" s="275" t="n"/>
      <c r="D391" s="275" t="n"/>
      <c r="E391" s="275" t="n"/>
      <c r="F391" s="871" t="n"/>
      <c r="G391" s="871" t="n"/>
      <c r="H391" s="871" t="n"/>
      <c r="I391" s="871" t="n"/>
      <c r="J391" s="871" t="n"/>
      <c r="K391" s="871" t="n"/>
      <c r="L391" s="871" t="n"/>
      <c r="M391" s="871" t="n"/>
      <c r="N391" s="871" t="n"/>
      <c r="O391" s="871" t="n"/>
      <c r="P391" s="871" t="n"/>
      <c r="Q391" s="871" t="n"/>
      <c r="R391" s="871" t="n"/>
      <c r="S391" s="871" t="n"/>
      <c r="T391" s="871" t="n"/>
      <c r="U391" s="871" t="n"/>
      <c r="V391" s="871" t="n"/>
      <c r="W391" s="871" t="n"/>
      <c r="X391" s="871" t="n"/>
      <c r="Y391" s="871" t="n"/>
      <c r="Z391" s="871" t="n"/>
      <c r="AA391" s="871" t="n"/>
      <c r="AB391" s="871" t="n"/>
    </row>
    <row r="392">
      <c r="A392" s="871" t="n"/>
      <c r="B392" s="871" t="n"/>
      <c r="C392" s="275" t="n"/>
      <c r="D392" s="275" t="n"/>
      <c r="E392" s="275" t="n"/>
      <c r="F392" s="871" t="n"/>
      <c r="G392" s="871" t="n"/>
      <c r="H392" s="871" t="n"/>
      <c r="I392" s="871" t="n"/>
      <c r="J392" s="871" t="n"/>
      <c r="K392" s="871" t="n"/>
      <c r="L392" s="871" t="n"/>
      <c r="M392" s="871" t="n"/>
      <c r="N392" s="871" t="n"/>
      <c r="O392" s="871" t="n"/>
      <c r="P392" s="871" t="n"/>
      <c r="Q392" s="871" t="n"/>
      <c r="R392" s="871" t="n"/>
      <c r="S392" s="871" t="n"/>
      <c r="T392" s="871" t="n"/>
      <c r="U392" s="871" t="n"/>
      <c r="V392" s="871" t="n"/>
      <c r="W392" s="871" t="n"/>
      <c r="X392" s="871" t="n"/>
      <c r="Y392" s="871" t="n"/>
      <c r="Z392" s="871" t="n"/>
      <c r="AA392" s="871" t="n"/>
      <c r="AB392" s="871" t="n"/>
    </row>
    <row r="393">
      <c r="A393" s="871" t="n"/>
      <c r="B393" s="871" t="n"/>
      <c r="C393" s="275" t="n"/>
      <c r="D393" s="275" t="n"/>
      <c r="E393" s="275" t="n"/>
      <c r="F393" s="871" t="n"/>
      <c r="G393" s="871" t="n"/>
      <c r="H393" s="871" t="n"/>
      <c r="I393" s="871" t="n"/>
      <c r="J393" s="871" t="n"/>
      <c r="K393" s="871" t="n"/>
      <c r="L393" s="871" t="n"/>
      <c r="M393" s="871" t="n"/>
      <c r="N393" s="871" t="n"/>
      <c r="O393" s="871" t="n"/>
      <c r="P393" s="871" t="n"/>
      <c r="Q393" s="871" t="n"/>
      <c r="R393" s="871" t="n"/>
      <c r="S393" s="871" t="n"/>
      <c r="T393" s="871" t="n"/>
      <c r="U393" s="871" t="n"/>
      <c r="V393" s="871" t="n"/>
      <c r="W393" s="871" t="n"/>
      <c r="X393" s="871" t="n"/>
      <c r="Y393" s="871" t="n"/>
      <c r="Z393" s="871" t="n"/>
      <c r="AA393" s="871" t="n"/>
      <c r="AB393" s="871" t="n"/>
    </row>
    <row r="394">
      <c r="A394" s="871" t="n"/>
      <c r="B394" s="871" t="n"/>
      <c r="C394" s="275" t="n"/>
      <c r="D394" s="275" t="n"/>
      <c r="E394" s="275" t="n"/>
      <c r="F394" s="871" t="n"/>
      <c r="G394" s="871" t="n"/>
      <c r="H394" s="871" t="n"/>
      <c r="I394" s="871" t="n"/>
      <c r="J394" s="871" t="n"/>
      <c r="K394" s="871" t="n"/>
      <c r="L394" s="871" t="n"/>
      <c r="M394" s="871" t="n"/>
      <c r="N394" s="871" t="n"/>
      <c r="O394" s="871" t="n"/>
      <c r="P394" s="871" t="n"/>
      <c r="Q394" s="871" t="n"/>
      <c r="R394" s="871" t="n"/>
      <c r="S394" s="871" t="n"/>
      <c r="T394" s="871" t="n"/>
      <c r="U394" s="871" t="n"/>
      <c r="V394" s="871" t="n"/>
      <c r="W394" s="871" t="n"/>
      <c r="X394" s="871" t="n"/>
      <c r="Y394" s="871" t="n"/>
      <c r="Z394" s="871" t="n"/>
      <c r="AA394" s="871" t="n"/>
      <c r="AB394" s="871" t="n"/>
    </row>
    <row r="395">
      <c r="A395" s="871" t="n"/>
      <c r="B395" s="871" t="n"/>
      <c r="C395" s="275" t="n"/>
      <c r="D395" s="275" t="n"/>
      <c r="E395" s="275" t="n"/>
      <c r="F395" s="871" t="n"/>
      <c r="G395" s="871" t="n"/>
      <c r="H395" s="871" t="n"/>
      <c r="I395" s="871" t="n"/>
      <c r="J395" s="871" t="n"/>
      <c r="K395" s="871" t="n"/>
      <c r="L395" s="871" t="n"/>
      <c r="M395" s="871" t="n"/>
      <c r="N395" s="871" t="n"/>
      <c r="O395" s="871" t="n"/>
      <c r="P395" s="871" t="n"/>
      <c r="Q395" s="871" t="n"/>
      <c r="R395" s="871" t="n"/>
      <c r="S395" s="871" t="n"/>
      <c r="T395" s="871" t="n"/>
      <c r="U395" s="871" t="n"/>
      <c r="V395" s="871" t="n"/>
      <c r="W395" s="871" t="n"/>
      <c r="X395" s="871" t="n"/>
      <c r="Y395" s="871" t="n"/>
      <c r="Z395" s="871" t="n"/>
      <c r="AA395" s="871" t="n"/>
      <c r="AB395" s="871" t="n"/>
    </row>
    <row r="396">
      <c r="A396" s="871" t="n"/>
      <c r="B396" s="871" t="n"/>
      <c r="C396" s="275" t="n"/>
      <c r="D396" s="275" t="n"/>
      <c r="E396" s="275" t="n"/>
      <c r="F396" s="871" t="n"/>
      <c r="G396" s="871" t="n"/>
      <c r="H396" s="871" t="n"/>
      <c r="I396" s="871" t="n"/>
      <c r="J396" s="871" t="n"/>
      <c r="K396" s="871" t="n"/>
      <c r="L396" s="871" t="n"/>
      <c r="M396" s="871" t="n"/>
      <c r="N396" s="871" t="n"/>
      <c r="O396" s="871" t="n"/>
      <c r="P396" s="871" t="n"/>
      <c r="Q396" s="871" t="n"/>
      <c r="R396" s="871" t="n"/>
      <c r="S396" s="871" t="n"/>
      <c r="T396" s="871" t="n"/>
      <c r="U396" s="871" t="n"/>
      <c r="V396" s="871" t="n"/>
      <c r="W396" s="871" t="n"/>
      <c r="X396" s="871" t="n"/>
      <c r="Y396" s="871" t="n"/>
      <c r="Z396" s="871" t="n"/>
      <c r="AA396" s="871" t="n"/>
      <c r="AB396" s="871" t="n"/>
    </row>
    <row r="397">
      <c r="A397" s="871" t="n"/>
      <c r="B397" s="871" t="n"/>
      <c r="C397" s="275" t="n"/>
      <c r="D397" s="275" t="n"/>
      <c r="E397" s="275" t="n"/>
      <c r="F397" s="871" t="n"/>
      <c r="G397" s="871" t="n"/>
      <c r="H397" s="871" t="n"/>
      <c r="I397" s="871" t="n"/>
      <c r="J397" s="871" t="n"/>
      <c r="K397" s="871" t="n"/>
      <c r="L397" s="871" t="n"/>
      <c r="M397" s="871" t="n"/>
      <c r="N397" s="871" t="n"/>
      <c r="O397" s="871" t="n"/>
      <c r="P397" s="871" t="n"/>
      <c r="Q397" s="871" t="n"/>
      <c r="R397" s="871" t="n"/>
      <c r="S397" s="871" t="n"/>
      <c r="T397" s="871" t="n"/>
      <c r="U397" s="871" t="n"/>
      <c r="V397" s="871" t="n"/>
      <c r="W397" s="871" t="n"/>
      <c r="X397" s="871" t="n"/>
      <c r="Y397" s="871" t="n"/>
      <c r="Z397" s="871" t="n"/>
      <c r="AA397" s="871" t="n"/>
      <c r="AB397" s="871" t="n"/>
    </row>
    <row r="398">
      <c r="A398" s="871" t="n"/>
      <c r="B398" s="871" t="n"/>
      <c r="C398" s="275" t="n"/>
      <c r="D398" s="275" t="n"/>
      <c r="E398" s="275" t="n"/>
      <c r="F398" s="871" t="n"/>
      <c r="G398" s="871" t="n"/>
      <c r="H398" s="871" t="n"/>
      <c r="I398" s="871" t="n"/>
      <c r="J398" s="871" t="n"/>
      <c r="K398" s="871" t="n"/>
      <c r="L398" s="871" t="n"/>
      <c r="M398" s="871" t="n"/>
      <c r="N398" s="871" t="n"/>
      <c r="O398" s="871" t="n"/>
      <c r="P398" s="871" t="n"/>
      <c r="Q398" s="871" t="n"/>
      <c r="R398" s="871" t="n"/>
      <c r="S398" s="871" t="n"/>
      <c r="T398" s="871" t="n"/>
      <c r="U398" s="871" t="n"/>
      <c r="V398" s="871" t="n"/>
      <c r="W398" s="871" t="n"/>
      <c r="X398" s="871" t="n"/>
      <c r="Y398" s="871" t="n"/>
      <c r="Z398" s="871" t="n"/>
      <c r="AA398" s="871" t="n"/>
      <c r="AB398" s="871" t="n"/>
    </row>
    <row r="399">
      <c r="A399" s="871" t="n"/>
      <c r="B399" s="871" t="n"/>
      <c r="C399" s="275" t="n"/>
      <c r="D399" s="275" t="n"/>
      <c r="E399" s="275" t="n"/>
      <c r="F399" s="871" t="n"/>
      <c r="G399" s="871" t="n"/>
      <c r="H399" s="871" t="n"/>
      <c r="I399" s="871" t="n"/>
      <c r="J399" s="871" t="n"/>
      <c r="K399" s="871" t="n"/>
      <c r="L399" s="871" t="n"/>
      <c r="M399" s="871" t="n"/>
      <c r="N399" s="871" t="n"/>
      <c r="O399" s="871" t="n"/>
      <c r="P399" s="871" t="n"/>
      <c r="Q399" s="871" t="n"/>
      <c r="R399" s="871" t="n"/>
      <c r="S399" s="871" t="n"/>
      <c r="T399" s="871" t="n"/>
      <c r="U399" s="871" t="n"/>
      <c r="V399" s="871" t="n"/>
      <c r="W399" s="871" t="n"/>
      <c r="X399" s="871" t="n"/>
      <c r="Y399" s="871" t="n"/>
      <c r="Z399" s="871" t="n"/>
      <c r="AA399" s="871" t="n"/>
      <c r="AB399" s="871" t="n"/>
    </row>
    <row r="400">
      <c r="A400" s="871" t="n"/>
      <c r="B400" s="871" t="n"/>
      <c r="C400" s="275" t="n"/>
      <c r="D400" s="275" t="n"/>
      <c r="E400" s="275" t="n"/>
      <c r="F400" s="871" t="n"/>
      <c r="G400" s="871" t="n"/>
      <c r="H400" s="871" t="n"/>
      <c r="I400" s="871" t="n"/>
      <c r="J400" s="871" t="n"/>
      <c r="K400" s="871" t="n"/>
      <c r="L400" s="871" t="n"/>
      <c r="M400" s="871" t="n"/>
      <c r="N400" s="871" t="n"/>
      <c r="O400" s="871" t="n"/>
      <c r="P400" s="871" t="n"/>
      <c r="Q400" s="871" t="n"/>
      <c r="R400" s="871" t="n"/>
      <c r="S400" s="871" t="n"/>
      <c r="T400" s="871" t="n"/>
      <c r="U400" s="871" t="n"/>
      <c r="V400" s="871" t="n"/>
      <c r="W400" s="871" t="n"/>
      <c r="X400" s="871" t="n"/>
      <c r="Y400" s="871" t="n"/>
      <c r="Z400" s="871" t="n"/>
      <c r="AA400" s="871" t="n"/>
      <c r="AB400" s="871" t="n"/>
    </row>
    <row r="401">
      <c r="A401" s="871" t="n"/>
      <c r="B401" s="871" t="n"/>
      <c r="C401" s="275" t="n"/>
      <c r="D401" s="275" t="n"/>
      <c r="E401" s="275" t="n"/>
      <c r="F401" s="871" t="n"/>
      <c r="G401" s="871" t="n"/>
      <c r="H401" s="871" t="n"/>
      <c r="I401" s="871" t="n"/>
      <c r="J401" s="871" t="n"/>
      <c r="K401" s="871" t="n"/>
      <c r="L401" s="871" t="n"/>
      <c r="M401" s="871" t="n"/>
      <c r="N401" s="871" t="n"/>
      <c r="O401" s="871" t="n"/>
      <c r="P401" s="871" t="n"/>
      <c r="Q401" s="871" t="n"/>
      <c r="R401" s="871" t="n"/>
      <c r="S401" s="871" t="n"/>
      <c r="T401" s="871" t="n"/>
      <c r="U401" s="871" t="n"/>
      <c r="V401" s="871" t="n"/>
      <c r="W401" s="871" t="n"/>
      <c r="X401" s="871" t="n"/>
      <c r="Y401" s="871" t="n"/>
      <c r="Z401" s="871" t="n"/>
      <c r="AA401" s="871" t="n"/>
      <c r="AB401" s="871" t="n"/>
    </row>
    <row r="402">
      <c r="A402" s="871" t="n"/>
      <c r="B402" s="871" t="n"/>
      <c r="C402" s="275" t="n"/>
      <c r="D402" s="275" t="n"/>
      <c r="E402" s="275" t="n"/>
      <c r="F402" s="871" t="n"/>
      <c r="G402" s="871" t="n"/>
      <c r="H402" s="871" t="n"/>
      <c r="I402" s="871" t="n"/>
      <c r="J402" s="871" t="n"/>
      <c r="K402" s="871" t="n"/>
      <c r="L402" s="871" t="n"/>
      <c r="M402" s="871" t="n"/>
      <c r="N402" s="871" t="n"/>
      <c r="O402" s="871" t="n"/>
      <c r="P402" s="871" t="n"/>
      <c r="Q402" s="871" t="n"/>
      <c r="R402" s="871" t="n"/>
      <c r="S402" s="871" t="n"/>
      <c r="T402" s="871" t="n"/>
      <c r="U402" s="871" t="n"/>
      <c r="V402" s="871" t="n"/>
      <c r="W402" s="871" t="n"/>
      <c r="X402" s="871" t="n"/>
      <c r="Y402" s="871" t="n"/>
      <c r="Z402" s="871" t="n"/>
      <c r="AA402" s="871" t="n"/>
      <c r="AB402" s="871" t="n"/>
    </row>
    <row r="403">
      <c r="A403" s="871" t="n"/>
      <c r="B403" s="871" t="n"/>
      <c r="C403" s="275" t="n"/>
      <c r="D403" s="275" t="n"/>
      <c r="E403" s="275" t="n"/>
      <c r="F403" s="871" t="n"/>
      <c r="G403" s="871" t="n"/>
      <c r="H403" s="871" t="n"/>
      <c r="I403" s="871" t="n"/>
      <c r="J403" s="871" t="n"/>
      <c r="K403" s="871" t="n"/>
      <c r="L403" s="871" t="n"/>
      <c r="M403" s="871" t="n"/>
      <c r="N403" s="871" t="n"/>
      <c r="O403" s="871" t="n"/>
      <c r="P403" s="871" t="n"/>
      <c r="Q403" s="871" t="n"/>
      <c r="R403" s="871" t="n"/>
      <c r="S403" s="871" t="n"/>
      <c r="T403" s="871" t="n"/>
      <c r="U403" s="871" t="n"/>
      <c r="V403" s="871" t="n"/>
      <c r="W403" s="871" t="n"/>
      <c r="X403" s="871" t="n"/>
      <c r="Y403" s="871" t="n"/>
      <c r="Z403" s="871" t="n"/>
      <c r="AA403" s="871" t="n"/>
      <c r="AB403" s="871" t="n"/>
    </row>
    <row r="404">
      <c r="A404" s="871" t="n"/>
      <c r="B404" s="871" t="n"/>
      <c r="C404" s="275" t="n"/>
      <c r="D404" s="275" t="n"/>
      <c r="E404" s="275" t="n"/>
      <c r="F404" s="871" t="n"/>
      <c r="G404" s="871" t="n"/>
      <c r="H404" s="871" t="n"/>
      <c r="I404" s="871" t="n"/>
      <c r="J404" s="871" t="n"/>
      <c r="K404" s="871" t="n"/>
      <c r="L404" s="871" t="n"/>
      <c r="M404" s="871" t="n"/>
      <c r="N404" s="871" t="n"/>
      <c r="O404" s="871" t="n"/>
      <c r="P404" s="871" t="n"/>
      <c r="Q404" s="871" t="n"/>
      <c r="R404" s="871" t="n"/>
      <c r="S404" s="871" t="n"/>
      <c r="T404" s="871" t="n"/>
      <c r="U404" s="871" t="n"/>
      <c r="V404" s="871" t="n"/>
      <c r="W404" s="871" t="n"/>
      <c r="X404" s="871" t="n"/>
      <c r="Y404" s="871" t="n"/>
      <c r="Z404" s="871" t="n"/>
      <c r="AA404" s="871" t="n"/>
      <c r="AB404" s="871" t="n"/>
    </row>
    <row r="405">
      <c r="A405" s="871" t="n"/>
      <c r="B405" s="871" t="n"/>
      <c r="C405" s="275" t="n"/>
      <c r="D405" s="275" t="n"/>
      <c r="E405" s="275" t="n"/>
      <c r="F405" s="871" t="n"/>
      <c r="G405" s="871" t="n"/>
      <c r="H405" s="871" t="n"/>
      <c r="I405" s="871" t="n"/>
      <c r="J405" s="871" t="n"/>
      <c r="K405" s="871" t="n"/>
      <c r="L405" s="871" t="n"/>
      <c r="M405" s="871" t="n"/>
      <c r="N405" s="871" t="n"/>
      <c r="O405" s="871" t="n"/>
      <c r="P405" s="871" t="n"/>
      <c r="Q405" s="871" t="n"/>
      <c r="R405" s="871" t="n"/>
      <c r="S405" s="871" t="n"/>
      <c r="T405" s="871" t="n"/>
      <c r="U405" s="871" t="n"/>
      <c r="V405" s="871" t="n"/>
      <c r="W405" s="871" t="n"/>
      <c r="X405" s="871" t="n"/>
      <c r="Y405" s="871" t="n"/>
      <c r="Z405" s="871" t="n"/>
      <c r="AA405" s="871" t="n"/>
      <c r="AB405" s="871" t="n"/>
    </row>
    <row r="406">
      <c r="A406" s="871" t="n"/>
      <c r="B406" s="871" t="n"/>
      <c r="C406" s="275" t="n"/>
      <c r="D406" s="275" t="n"/>
      <c r="E406" s="275" t="n"/>
      <c r="F406" s="871" t="n"/>
      <c r="G406" s="871" t="n"/>
      <c r="H406" s="871" t="n"/>
      <c r="I406" s="871" t="n"/>
      <c r="J406" s="871" t="n"/>
      <c r="K406" s="871" t="n"/>
      <c r="L406" s="871" t="n"/>
      <c r="M406" s="871" t="n"/>
      <c r="N406" s="871" t="n"/>
      <c r="O406" s="871" t="n"/>
      <c r="P406" s="871" t="n"/>
      <c r="Q406" s="871" t="n"/>
      <c r="R406" s="871" t="n"/>
      <c r="S406" s="871" t="n"/>
      <c r="T406" s="871" t="n"/>
      <c r="U406" s="871" t="n"/>
      <c r="V406" s="871" t="n"/>
      <c r="W406" s="871" t="n"/>
      <c r="X406" s="871" t="n"/>
      <c r="Y406" s="871" t="n"/>
      <c r="Z406" s="871" t="n"/>
      <c r="AA406" s="871" t="n"/>
      <c r="AB406" s="871" t="n"/>
    </row>
    <row r="407">
      <c r="A407" s="871" t="n"/>
      <c r="B407" s="871" t="n"/>
      <c r="C407" s="275" t="n"/>
      <c r="D407" s="275" t="n"/>
      <c r="E407" s="275" t="n"/>
      <c r="F407" s="871" t="n"/>
      <c r="G407" s="871" t="n"/>
      <c r="H407" s="871" t="n"/>
      <c r="I407" s="871" t="n"/>
      <c r="J407" s="871" t="n"/>
      <c r="K407" s="871" t="n"/>
      <c r="L407" s="871" t="n"/>
      <c r="M407" s="871" t="n"/>
      <c r="N407" s="871" t="n"/>
      <c r="O407" s="871" t="n"/>
      <c r="P407" s="871" t="n"/>
      <c r="Q407" s="871" t="n"/>
      <c r="R407" s="871" t="n"/>
      <c r="S407" s="871" t="n"/>
      <c r="T407" s="871" t="n"/>
      <c r="U407" s="871" t="n"/>
      <c r="V407" s="871" t="n"/>
      <c r="W407" s="871" t="n"/>
      <c r="X407" s="871" t="n"/>
      <c r="Y407" s="871" t="n"/>
      <c r="Z407" s="871" t="n"/>
      <c r="AA407" s="871" t="n"/>
      <c r="AB407" s="871" t="n"/>
    </row>
    <row r="408">
      <c r="A408" s="871" t="n"/>
      <c r="B408" s="871" t="n"/>
      <c r="C408" s="275" t="n"/>
      <c r="D408" s="275" t="n"/>
      <c r="E408" s="275" t="n"/>
      <c r="F408" s="871" t="n"/>
      <c r="G408" s="871" t="n"/>
      <c r="H408" s="871" t="n"/>
      <c r="I408" s="871" t="n"/>
      <c r="J408" s="871" t="n"/>
      <c r="K408" s="871" t="n"/>
      <c r="L408" s="871" t="n"/>
      <c r="M408" s="871" t="n"/>
      <c r="N408" s="871" t="n"/>
      <c r="O408" s="871" t="n"/>
      <c r="P408" s="871" t="n"/>
      <c r="Q408" s="871" t="n"/>
      <c r="R408" s="871" t="n"/>
      <c r="S408" s="871" t="n"/>
      <c r="T408" s="871" t="n"/>
      <c r="U408" s="871" t="n"/>
      <c r="V408" s="871" t="n"/>
      <c r="W408" s="871" t="n"/>
      <c r="X408" s="871" t="n"/>
      <c r="Y408" s="871" t="n"/>
      <c r="Z408" s="871" t="n"/>
      <c r="AA408" s="871" t="n"/>
      <c r="AB408" s="871" t="n"/>
    </row>
    <row r="409">
      <c r="A409" s="871" t="n"/>
      <c r="B409" s="871" t="n"/>
      <c r="C409" s="275" t="n"/>
      <c r="D409" s="275" t="n"/>
      <c r="E409" s="275" t="n"/>
      <c r="F409" s="871" t="n"/>
      <c r="G409" s="871" t="n"/>
      <c r="H409" s="871" t="n"/>
      <c r="I409" s="871" t="n"/>
      <c r="J409" s="871" t="n"/>
      <c r="K409" s="871" t="n"/>
      <c r="L409" s="871" t="n"/>
      <c r="M409" s="871" t="n"/>
      <c r="N409" s="871" t="n"/>
      <c r="O409" s="871" t="n"/>
      <c r="P409" s="871" t="n"/>
      <c r="Q409" s="871" t="n"/>
      <c r="R409" s="871" t="n"/>
      <c r="S409" s="871" t="n"/>
      <c r="T409" s="871" t="n"/>
      <c r="U409" s="871" t="n"/>
      <c r="V409" s="871" t="n"/>
      <c r="W409" s="871" t="n"/>
      <c r="X409" s="871" t="n"/>
      <c r="Y409" s="871" t="n"/>
      <c r="Z409" s="871" t="n"/>
      <c r="AA409" s="871" t="n"/>
      <c r="AB409" s="871" t="n"/>
    </row>
    <row r="410">
      <c r="A410" s="871" t="n"/>
      <c r="B410" s="871" t="n"/>
      <c r="C410" s="275" t="n"/>
      <c r="D410" s="275" t="n"/>
      <c r="E410" s="275" t="n"/>
      <c r="F410" s="871" t="n"/>
      <c r="G410" s="871" t="n"/>
      <c r="H410" s="871" t="n"/>
      <c r="I410" s="871" t="n"/>
      <c r="J410" s="871" t="n"/>
      <c r="K410" s="871" t="n"/>
      <c r="L410" s="871" t="n"/>
      <c r="M410" s="871" t="n"/>
      <c r="N410" s="871" t="n"/>
      <c r="O410" s="871" t="n"/>
      <c r="P410" s="871" t="n"/>
      <c r="Q410" s="871" t="n"/>
      <c r="R410" s="871" t="n"/>
      <c r="S410" s="871" t="n"/>
      <c r="T410" s="871" t="n"/>
      <c r="U410" s="871" t="n"/>
      <c r="V410" s="871" t="n"/>
      <c r="W410" s="871" t="n"/>
      <c r="X410" s="871" t="n"/>
      <c r="Y410" s="871" t="n"/>
      <c r="Z410" s="871" t="n"/>
      <c r="AA410" s="871" t="n"/>
      <c r="AB410" s="871" t="n"/>
    </row>
    <row r="411">
      <c r="A411" s="871" t="n"/>
      <c r="B411" s="871" t="n"/>
      <c r="C411" s="275" t="n"/>
      <c r="D411" s="275" t="n"/>
      <c r="E411" s="275" t="n"/>
      <c r="F411" s="871" t="n"/>
      <c r="G411" s="871" t="n"/>
      <c r="H411" s="871" t="n"/>
      <c r="I411" s="871" t="n"/>
      <c r="J411" s="871" t="n"/>
      <c r="K411" s="871" t="n"/>
      <c r="L411" s="871" t="n"/>
      <c r="M411" s="871" t="n"/>
      <c r="N411" s="871" t="n"/>
      <c r="O411" s="871" t="n"/>
      <c r="P411" s="871" t="n"/>
      <c r="Q411" s="871" t="n"/>
      <c r="R411" s="871" t="n"/>
      <c r="S411" s="871" t="n"/>
      <c r="T411" s="871" t="n"/>
      <c r="U411" s="871" t="n"/>
      <c r="V411" s="871" t="n"/>
      <c r="W411" s="871" t="n"/>
      <c r="X411" s="871" t="n"/>
      <c r="Y411" s="871" t="n"/>
      <c r="Z411" s="871" t="n"/>
      <c r="AA411" s="871" t="n"/>
      <c r="AB411" s="871" t="n"/>
    </row>
    <row r="412">
      <c r="A412" s="871" t="n"/>
      <c r="B412" s="871" t="n"/>
      <c r="C412" s="275" t="n"/>
      <c r="D412" s="275" t="n"/>
      <c r="E412" s="275" t="n"/>
      <c r="F412" s="871" t="n"/>
      <c r="G412" s="871" t="n"/>
      <c r="H412" s="871" t="n"/>
      <c r="I412" s="871" t="n"/>
      <c r="J412" s="871" t="n"/>
      <c r="K412" s="871" t="n"/>
      <c r="L412" s="871" t="n"/>
      <c r="M412" s="871" t="n"/>
      <c r="N412" s="871" t="n"/>
      <c r="O412" s="871" t="n"/>
      <c r="P412" s="871" t="n"/>
      <c r="Q412" s="871" t="n"/>
      <c r="R412" s="871" t="n"/>
      <c r="S412" s="871" t="n"/>
      <c r="T412" s="871" t="n"/>
      <c r="U412" s="871" t="n"/>
      <c r="V412" s="871" t="n"/>
      <c r="W412" s="871" t="n"/>
      <c r="X412" s="871" t="n"/>
      <c r="Y412" s="871" t="n"/>
      <c r="Z412" s="871" t="n"/>
      <c r="AA412" s="871" t="n"/>
      <c r="AB412" s="871" t="n"/>
    </row>
    <row r="413">
      <c r="A413" s="871" t="n"/>
      <c r="B413" s="871" t="n"/>
      <c r="C413" s="275" t="n"/>
      <c r="D413" s="275" t="n"/>
      <c r="E413" s="275" t="n"/>
      <c r="F413" s="871" t="n"/>
      <c r="G413" s="871" t="n"/>
      <c r="H413" s="871" t="n"/>
      <c r="I413" s="871" t="n"/>
      <c r="J413" s="871" t="n"/>
      <c r="K413" s="871" t="n"/>
      <c r="L413" s="871" t="n"/>
      <c r="M413" s="871" t="n"/>
      <c r="N413" s="871" t="n"/>
      <c r="O413" s="871" t="n"/>
      <c r="P413" s="871" t="n"/>
      <c r="Q413" s="871" t="n"/>
      <c r="R413" s="871" t="n"/>
      <c r="S413" s="871" t="n"/>
      <c r="T413" s="871" t="n"/>
      <c r="U413" s="871" t="n"/>
      <c r="V413" s="871" t="n"/>
      <c r="W413" s="871" t="n"/>
      <c r="X413" s="871" t="n"/>
      <c r="Y413" s="871" t="n"/>
      <c r="Z413" s="871" t="n"/>
      <c r="AA413" s="871" t="n"/>
      <c r="AB413" s="871" t="n"/>
    </row>
    <row r="414">
      <c r="A414" s="871" t="n"/>
      <c r="B414" s="871" t="n"/>
      <c r="C414" s="275" t="n"/>
      <c r="D414" s="275" t="n"/>
      <c r="E414" s="275" t="n"/>
      <c r="F414" s="871" t="n"/>
      <c r="G414" s="871" t="n"/>
      <c r="H414" s="871" t="n"/>
      <c r="I414" s="871" t="n"/>
      <c r="J414" s="871" t="n"/>
      <c r="K414" s="871" t="n"/>
      <c r="L414" s="871" t="n"/>
      <c r="M414" s="871" t="n"/>
      <c r="N414" s="871" t="n"/>
      <c r="O414" s="871" t="n"/>
      <c r="P414" s="871" t="n"/>
      <c r="Q414" s="871" t="n"/>
      <c r="R414" s="871" t="n"/>
      <c r="S414" s="871" t="n"/>
      <c r="T414" s="871" t="n"/>
      <c r="U414" s="871" t="n"/>
      <c r="V414" s="871" t="n"/>
      <c r="W414" s="871" t="n"/>
      <c r="X414" s="871" t="n"/>
      <c r="Y414" s="871" t="n"/>
      <c r="Z414" s="871" t="n"/>
      <c r="AA414" s="871" t="n"/>
      <c r="AB414" s="871" t="n"/>
    </row>
    <row r="415">
      <c r="A415" s="871" t="n"/>
      <c r="B415" s="871" t="n"/>
      <c r="C415" s="275" t="n"/>
      <c r="D415" s="275" t="n"/>
      <c r="E415" s="275" t="n"/>
      <c r="F415" s="871" t="n"/>
      <c r="G415" s="871" t="n"/>
      <c r="H415" s="871" t="n"/>
      <c r="I415" s="871" t="n"/>
      <c r="J415" s="871" t="n"/>
      <c r="K415" s="871" t="n"/>
      <c r="L415" s="871" t="n"/>
      <c r="M415" s="871" t="n"/>
      <c r="N415" s="871" t="n"/>
      <c r="O415" s="871" t="n"/>
      <c r="P415" s="871" t="n"/>
      <c r="Q415" s="871" t="n"/>
      <c r="R415" s="871" t="n"/>
      <c r="S415" s="871" t="n"/>
      <c r="T415" s="871" t="n"/>
      <c r="U415" s="871" t="n"/>
      <c r="V415" s="871" t="n"/>
      <c r="W415" s="871" t="n"/>
      <c r="X415" s="871" t="n"/>
      <c r="Y415" s="871" t="n"/>
      <c r="Z415" s="871" t="n"/>
      <c r="AA415" s="871" t="n"/>
      <c r="AB415" s="871" t="n"/>
    </row>
    <row r="416">
      <c r="A416" s="871" t="n"/>
      <c r="B416" s="871" t="n"/>
      <c r="C416" s="275" t="n"/>
      <c r="D416" s="275" t="n"/>
      <c r="E416" s="275" t="n"/>
      <c r="F416" s="871" t="n"/>
      <c r="G416" s="871" t="n"/>
      <c r="H416" s="871" t="n"/>
      <c r="I416" s="871" t="n"/>
      <c r="J416" s="871" t="n"/>
      <c r="K416" s="871" t="n"/>
      <c r="L416" s="871" t="n"/>
      <c r="M416" s="871" t="n"/>
      <c r="N416" s="871" t="n"/>
      <c r="O416" s="871" t="n"/>
      <c r="P416" s="871" t="n"/>
      <c r="Q416" s="871" t="n"/>
      <c r="R416" s="871" t="n"/>
      <c r="S416" s="871" t="n"/>
      <c r="T416" s="871" t="n"/>
      <c r="U416" s="871" t="n"/>
      <c r="V416" s="871" t="n"/>
      <c r="W416" s="871" t="n"/>
      <c r="X416" s="871" t="n"/>
      <c r="Y416" s="871" t="n"/>
      <c r="Z416" s="871" t="n"/>
      <c r="AA416" s="871" t="n"/>
      <c r="AB416" s="871" t="n"/>
    </row>
    <row r="417">
      <c r="A417" s="871" t="n"/>
      <c r="B417" s="871" t="n"/>
      <c r="C417" s="275" t="n"/>
      <c r="D417" s="275" t="n"/>
      <c r="E417" s="275" t="n"/>
      <c r="F417" s="871" t="n"/>
      <c r="G417" s="871" t="n"/>
      <c r="H417" s="871" t="n"/>
      <c r="I417" s="871" t="n"/>
      <c r="J417" s="871" t="n"/>
      <c r="K417" s="871" t="n"/>
      <c r="L417" s="871" t="n"/>
      <c r="M417" s="871" t="n"/>
      <c r="N417" s="871" t="n"/>
      <c r="O417" s="871" t="n"/>
      <c r="P417" s="871" t="n"/>
      <c r="Q417" s="871" t="n"/>
      <c r="R417" s="871" t="n"/>
      <c r="S417" s="871" t="n"/>
      <c r="T417" s="871" t="n"/>
      <c r="U417" s="871" t="n"/>
      <c r="V417" s="871" t="n"/>
      <c r="W417" s="871" t="n"/>
      <c r="X417" s="871" t="n"/>
      <c r="Y417" s="871" t="n"/>
      <c r="Z417" s="871" t="n"/>
      <c r="AA417" s="871" t="n"/>
      <c r="AB417" s="871" t="n"/>
    </row>
    <row r="418">
      <c r="A418" s="871" t="n"/>
      <c r="B418" s="871" t="n"/>
      <c r="C418" s="275" t="n"/>
      <c r="D418" s="275" t="n"/>
      <c r="E418" s="275" t="n"/>
      <c r="F418" s="871" t="n"/>
      <c r="G418" s="871" t="n"/>
      <c r="H418" s="871" t="n"/>
      <c r="I418" s="871" t="n"/>
      <c r="J418" s="871" t="n"/>
      <c r="K418" s="871" t="n"/>
      <c r="L418" s="871" t="n"/>
      <c r="M418" s="871" t="n"/>
      <c r="N418" s="871" t="n"/>
      <c r="O418" s="871" t="n"/>
      <c r="P418" s="871" t="n"/>
      <c r="Q418" s="871" t="n"/>
      <c r="R418" s="871" t="n"/>
      <c r="S418" s="871" t="n"/>
      <c r="T418" s="871" t="n"/>
      <c r="U418" s="871" t="n"/>
      <c r="V418" s="871" t="n"/>
      <c r="W418" s="871" t="n"/>
      <c r="X418" s="871" t="n"/>
      <c r="Y418" s="871" t="n"/>
      <c r="Z418" s="871" t="n"/>
      <c r="AA418" s="871" t="n"/>
      <c r="AB418" s="871" t="n"/>
    </row>
    <row r="419">
      <c r="A419" s="871" t="n"/>
      <c r="B419" s="871" t="n"/>
      <c r="C419" s="275" t="n"/>
      <c r="D419" s="275" t="n"/>
      <c r="E419" s="275" t="n"/>
      <c r="F419" s="871" t="n"/>
      <c r="G419" s="871" t="n"/>
      <c r="H419" s="871" t="n"/>
      <c r="I419" s="871" t="n"/>
      <c r="J419" s="871" t="n"/>
      <c r="K419" s="871" t="n"/>
      <c r="L419" s="871" t="n"/>
      <c r="M419" s="871" t="n"/>
      <c r="N419" s="871" t="n"/>
      <c r="O419" s="871" t="n"/>
      <c r="P419" s="871" t="n"/>
      <c r="Q419" s="871" t="n"/>
      <c r="R419" s="871" t="n"/>
      <c r="S419" s="871" t="n"/>
      <c r="T419" s="871" t="n"/>
      <c r="U419" s="871" t="n"/>
      <c r="V419" s="871" t="n"/>
      <c r="W419" s="871" t="n"/>
      <c r="X419" s="871" t="n"/>
      <c r="Y419" s="871" t="n"/>
      <c r="Z419" s="871" t="n"/>
      <c r="AA419" s="871" t="n"/>
      <c r="AB419" s="871" t="n"/>
    </row>
    <row r="420">
      <c r="A420" s="871" t="n"/>
      <c r="B420" s="871" t="n"/>
      <c r="C420" s="275" t="n"/>
      <c r="D420" s="275" t="n"/>
      <c r="E420" s="275" t="n"/>
      <c r="F420" s="871" t="n"/>
      <c r="G420" s="871" t="n"/>
      <c r="H420" s="871" t="n"/>
      <c r="I420" s="871" t="n"/>
      <c r="J420" s="871" t="n"/>
      <c r="K420" s="871" t="n"/>
      <c r="L420" s="871" t="n"/>
      <c r="M420" s="871" t="n"/>
      <c r="N420" s="871" t="n"/>
      <c r="O420" s="871" t="n"/>
      <c r="P420" s="871" t="n"/>
      <c r="Q420" s="871" t="n"/>
      <c r="R420" s="871" t="n"/>
      <c r="S420" s="871" t="n"/>
      <c r="T420" s="871" t="n"/>
      <c r="U420" s="871" t="n"/>
      <c r="V420" s="871" t="n"/>
      <c r="W420" s="871" t="n"/>
      <c r="X420" s="871" t="n"/>
      <c r="Y420" s="871" t="n"/>
      <c r="Z420" s="871" t="n"/>
      <c r="AA420" s="871" t="n"/>
      <c r="AB420" s="871" t="n"/>
    </row>
    <row r="421">
      <c r="A421" s="871" t="n"/>
      <c r="B421" s="871" t="n"/>
      <c r="C421" s="275" t="n"/>
      <c r="D421" s="275" t="n"/>
      <c r="E421" s="275" t="n"/>
      <c r="F421" s="871" t="n"/>
      <c r="G421" s="871" t="n"/>
      <c r="H421" s="871" t="n"/>
      <c r="I421" s="871" t="n"/>
      <c r="J421" s="871" t="n"/>
      <c r="K421" s="871" t="n"/>
      <c r="L421" s="871" t="n"/>
      <c r="M421" s="871" t="n"/>
      <c r="N421" s="871" t="n"/>
      <c r="O421" s="871" t="n"/>
      <c r="P421" s="871" t="n"/>
      <c r="Q421" s="871" t="n"/>
      <c r="R421" s="871" t="n"/>
      <c r="S421" s="871" t="n"/>
      <c r="T421" s="871" t="n"/>
      <c r="U421" s="871" t="n"/>
      <c r="V421" s="871" t="n"/>
      <c r="W421" s="871" t="n"/>
      <c r="X421" s="871" t="n"/>
      <c r="Y421" s="871" t="n"/>
      <c r="Z421" s="871" t="n"/>
      <c r="AA421" s="871" t="n"/>
      <c r="AB421" s="871" t="n"/>
    </row>
    <row r="422">
      <c r="A422" s="871" t="n"/>
      <c r="B422" s="871" t="n"/>
      <c r="C422" s="275" t="n"/>
      <c r="D422" s="275" t="n"/>
      <c r="E422" s="275" t="n"/>
      <c r="F422" s="871" t="n"/>
      <c r="G422" s="871" t="n"/>
      <c r="H422" s="871" t="n"/>
      <c r="I422" s="871" t="n"/>
      <c r="J422" s="871" t="n"/>
      <c r="K422" s="871" t="n"/>
      <c r="L422" s="871" t="n"/>
      <c r="M422" s="871" t="n"/>
      <c r="N422" s="871" t="n"/>
      <c r="O422" s="871" t="n"/>
      <c r="P422" s="871" t="n"/>
      <c r="Q422" s="871" t="n"/>
      <c r="R422" s="871" t="n"/>
      <c r="S422" s="871" t="n"/>
      <c r="T422" s="871" t="n"/>
      <c r="U422" s="871" t="n"/>
      <c r="V422" s="871" t="n"/>
      <c r="W422" s="871" t="n"/>
      <c r="X422" s="871" t="n"/>
      <c r="Y422" s="871" t="n"/>
      <c r="Z422" s="871" t="n"/>
      <c r="AA422" s="871" t="n"/>
      <c r="AB422" s="871" t="n"/>
    </row>
    <row r="423">
      <c r="A423" s="871" t="n"/>
      <c r="B423" s="871" t="n"/>
      <c r="C423" s="275" t="n"/>
      <c r="D423" s="275" t="n"/>
      <c r="E423" s="275" t="n"/>
      <c r="F423" s="871" t="n"/>
      <c r="G423" s="871" t="n"/>
      <c r="H423" s="871" t="n"/>
      <c r="I423" s="871" t="n"/>
      <c r="J423" s="871" t="n"/>
      <c r="K423" s="871" t="n"/>
      <c r="L423" s="871" t="n"/>
      <c r="M423" s="871" t="n"/>
      <c r="N423" s="871" t="n"/>
      <c r="O423" s="871" t="n"/>
      <c r="P423" s="871" t="n"/>
      <c r="Q423" s="871" t="n"/>
      <c r="R423" s="871" t="n"/>
      <c r="S423" s="871" t="n"/>
      <c r="T423" s="871" t="n"/>
      <c r="U423" s="871" t="n"/>
      <c r="V423" s="871" t="n"/>
      <c r="W423" s="871" t="n"/>
      <c r="X423" s="871" t="n"/>
      <c r="Y423" s="871" t="n"/>
      <c r="Z423" s="871" t="n"/>
      <c r="AA423" s="871" t="n"/>
      <c r="AB423" s="871" t="n"/>
    </row>
    <row r="424">
      <c r="A424" s="871" t="n"/>
      <c r="B424" s="871" t="n"/>
      <c r="C424" s="275" t="n"/>
      <c r="D424" s="275" t="n"/>
      <c r="E424" s="275" t="n"/>
      <c r="F424" s="871" t="n"/>
      <c r="G424" s="871" t="n"/>
      <c r="H424" s="871" t="n"/>
      <c r="I424" s="871" t="n"/>
      <c r="J424" s="871" t="n"/>
      <c r="K424" s="871" t="n"/>
      <c r="L424" s="871" t="n"/>
      <c r="M424" s="871" t="n"/>
      <c r="N424" s="871" t="n"/>
      <c r="O424" s="871" t="n"/>
      <c r="P424" s="871" t="n"/>
      <c r="Q424" s="871" t="n"/>
      <c r="R424" s="871" t="n"/>
      <c r="S424" s="871" t="n"/>
      <c r="T424" s="871" t="n"/>
      <c r="U424" s="871" t="n"/>
      <c r="V424" s="871" t="n"/>
      <c r="W424" s="871" t="n"/>
      <c r="X424" s="871" t="n"/>
      <c r="Y424" s="871" t="n"/>
      <c r="Z424" s="871" t="n"/>
      <c r="AA424" s="871" t="n"/>
      <c r="AB424" s="871" t="n"/>
    </row>
    <row r="425">
      <c r="A425" s="871" t="n"/>
      <c r="B425" s="871" t="n"/>
      <c r="C425" s="275" t="n"/>
      <c r="D425" s="275" t="n"/>
      <c r="E425" s="275" t="n"/>
      <c r="F425" s="871" t="n"/>
      <c r="G425" s="871" t="n"/>
      <c r="H425" s="871" t="n"/>
      <c r="I425" s="871" t="n"/>
      <c r="J425" s="871" t="n"/>
      <c r="K425" s="871" t="n"/>
      <c r="L425" s="871" t="n"/>
      <c r="M425" s="871" t="n"/>
      <c r="N425" s="871" t="n"/>
      <c r="O425" s="871" t="n"/>
      <c r="P425" s="871" t="n"/>
      <c r="Q425" s="871" t="n"/>
      <c r="R425" s="871" t="n"/>
      <c r="S425" s="871" t="n"/>
      <c r="T425" s="871" t="n"/>
      <c r="U425" s="871" t="n"/>
      <c r="V425" s="871" t="n"/>
      <c r="W425" s="871" t="n"/>
      <c r="X425" s="871" t="n"/>
      <c r="Y425" s="871" t="n"/>
      <c r="Z425" s="871" t="n"/>
      <c r="AA425" s="871" t="n"/>
      <c r="AB425" s="871" t="n"/>
    </row>
    <row r="426">
      <c r="A426" s="871" t="n"/>
      <c r="B426" s="871" t="n"/>
      <c r="C426" s="275" t="n"/>
      <c r="D426" s="275" t="n"/>
      <c r="E426" s="275" t="n"/>
      <c r="F426" s="871" t="n"/>
      <c r="G426" s="871" t="n"/>
      <c r="H426" s="871" t="n"/>
      <c r="I426" s="871" t="n"/>
      <c r="J426" s="871" t="n"/>
      <c r="K426" s="871" t="n"/>
      <c r="L426" s="871" t="n"/>
      <c r="M426" s="871" t="n"/>
      <c r="N426" s="871" t="n"/>
      <c r="O426" s="871" t="n"/>
      <c r="P426" s="871" t="n"/>
      <c r="Q426" s="871" t="n"/>
      <c r="R426" s="871" t="n"/>
      <c r="S426" s="871" t="n"/>
      <c r="T426" s="871" t="n"/>
      <c r="U426" s="871" t="n"/>
      <c r="V426" s="871" t="n"/>
      <c r="W426" s="871" t="n"/>
      <c r="X426" s="871" t="n"/>
      <c r="Y426" s="871" t="n"/>
      <c r="Z426" s="871" t="n"/>
      <c r="AA426" s="871" t="n"/>
      <c r="AB426" s="871" t="n"/>
    </row>
    <row r="427">
      <c r="A427" s="871" t="n"/>
      <c r="B427" s="871" t="n"/>
      <c r="C427" s="275" t="n"/>
      <c r="D427" s="275" t="n"/>
      <c r="E427" s="275" t="n"/>
      <c r="F427" s="871" t="n"/>
      <c r="G427" s="871" t="n"/>
      <c r="H427" s="871" t="n"/>
      <c r="I427" s="871" t="n"/>
      <c r="J427" s="871" t="n"/>
      <c r="K427" s="871" t="n"/>
      <c r="L427" s="871" t="n"/>
      <c r="M427" s="871" t="n"/>
      <c r="N427" s="871" t="n"/>
      <c r="O427" s="871" t="n"/>
      <c r="P427" s="871" t="n"/>
      <c r="Q427" s="871" t="n"/>
      <c r="R427" s="871" t="n"/>
      <c r="S427" s="871" t="n"/>
      <c r="T427" s="871" t="n"/>
      <c r="U427" s="871" t="n"/>
      <c r="V427" s="871" t="n"/>
      <c r="W427" s="871" t="n"/>
      <c r="X427" s="871" t="n"/>
      <c r="Y427" s="871" t="n"/>
      <c r="Z427" s="871" t="n"/>
      <c r="AA427" s="871" t="n"/>
      <c r="AB427" s="871" t="n"/>
    </row>
    <row r="428">
      <c r="A428" s="871" t="n"/>
      <c r="B428" s="871" t="n"/>
      <c r="C428" s="275" t="n"/>
      <c r="D428" s="275" t="n"/>
      <c r="E428" s="275" t="n"/>
      <c r="F428" s="871" t="n"/>
      <c r="G428" s="871" t="n"/>
      <c r="H428" s="871" t="n"/>
      <c r="I428" s="871" t="n"/>
      <c r="J428" s="871" t="n"/>
      <c r="K428" s="871" t="n"/>
      <c r="L428" s="871" t="n"/>
      <c r="M428" s="871" t="n"/>
      <c r="N428" s="871" t="n"/>
      <c r="O428" s="871" t="n"/>
      <c r="P428" s="871" t="n"/>
      <c r="Q428" s="871" t="n"/>
      <c r="R428" s="871" t="n"/>
      <c r="S428" s="871" t="n"/>
      <c r="T428" s="871" t="n"/>
      <c r="U428" s="871" t="n"/>
      <c r="V428" s="871" t="n"/>
      <c r="W428" s="871" t="n"/>
      <c r="X428" s="871" t="n"/>
      <c r="Y428" s="871" t="n"/>
      <c r="Z428" s="871" t="n"/>
      <c r="AA428" s="871" t="n"/>
      <c r="AB428" s="871" t="n"/>
    </row>
    <row r="429">
      <c r="A429" s="871" t="n"/>
      <c r="B429" s="871" t="n"/>
      <c r="C429" s="275" t="n"/>
      <c r="D429" s="275" t="n"/>
      <c r="E429" s="275" t="n"/>
      <c r="F429" s="871" t="n"/>
      <c r="G429" s="871" t="n"/>
      <c r="H429" s="871" t="n"/>
      <c r="I429" s="871" t="n"/>
      <c r="J429" s="871" t="n"/>
      <c r="K429" s="871" t="n"/>
      <c r="L429" s="871" t="n"/>
      <c r="M429" s="871" t="n"/>
      <c r="N429" s="871" t="n"/>
      <c r="O429" s="871" t="n"/>
      <c r="P429" s="871" t="n"/>
      <c r="Q429" s="871" t="n"/>
      <c r="R429" s="871" t="n"/>
      <c r="S429" s="871" t="n"/>
      <c r="T429" s="871" t="n"/>
      <c r="U429" s="871" t="n"/>
      <c r="V429" s="871" t="n"/>
      <c r="W429" s="871" t="n"/>
      <c r="X429" s="871" t="n"/>
      <c r="Y429" s="871" t="n"/>
      <c r="Z429" s="871" t="n"/>
      <c r="AA429" s="871" t="n"/>
      <c r="AB429" s="871" t="n"/>
    </row>
    <row r="430">
      <c r="A430" s="871" t="n"/>
      <c r="B430" s="871" t="n"/>
      <c r="C430" s="275" t="n"/>
      <c r="D430" s="275" t="n"/>
      <c r="E430" s="275" t="n"/>
      <c r="F430" s="871" t="n"/>
      <c r="G430" s="871" t="n"/>
      <c r="H430" s="871" t="n"/>
      <c r="I430" s="871" t="n"/>
      <c r="J430" s="871" t="n"/>
      <c r="K430" s="871" t="n"/>
      <c r="L430" s="871" t="n"/>
      <c r="M430" s="871" t="n"/>
      <c r="N430" s="871" t="n"/>
      <c r="O430" s="871" t="n"/>
      <c r="P430" s="871" t="n"/>
      <c r="Q430" s="871" t="n"/>
      <c r="R430" s="871" t="n"/>
      <c r="S430" s="871" t="n"/>
      <c r="T430" s="871" t="n"/>
      <c r="U430" s="871" t="n"/>
      <c r="V430" s="871" t="n"/>
      <c r="W430" s="871" t="n"/>
      <c r="X430" s="871" t="n"/>
      <c r="Y430" s="871" t="n"/>
      <c r="Z430" s="871" t="n"/>
      <c r="AA430" s="871" t="n"/>
      <c r="AB430" s="871" t="n"/>
    </row>
    <row r="431">
      <c r="A431" s="871" t="n"/>
      <c r="B431" s="871" t="n"/>
      <c r="C431" s="275" t="n"/>
      <c r="D431" s="275" t="n"/>
      <c r="E431" s="275" t="n"/>
      <c r="F431" s="871" t="n"/>
      <c r="G431" s="871" t="n"/>
      <c r="H431" s="871" t="n"/>
      <c r="I431" s="871" t="n"/>
      <c r="J431" s="871" t="n"/>
      <c r="K431" s="871" t="n"/>
      <c r="L431" s="871" t="n"/>
      <c r="M431" s="871" t="n"/>
      <c r="N431" s="871" t="n"/>
      <c r="O431" s="871" t="n"/>
      <c r="P431" s="871" t="n"/>
      <c r="Q431" s="871" t="n"/>
      <c r="R431" s="871" t="n"/>
      <c r="S431" s="871" t="n"/>
      <c r="T431" s="871" t="n"/>
      <c r="U431" s="871" t="n"/>
      <c r="V431" s="871" t="n"/>
      <c r="W431" s="871" t="n"/>
      <c r="X431" s="871" t="n"/>
      <c r="Y431" s="871" t="n"/>
      <c r="Z431" s="871" t="n"/>
      <c r="AA431" s="871" t="n"/>
      <c r="AB431" s="871" t="n"/>
    </row>
    <row r="432">
      <c r="A432" s="871" t="n"/>
      <c r="B432" s="871" t="n"/>
      <c r="C432" s="275" t="n"/>
      <c r="D432" s="275" t="n"/>
      <c r="E432" s="275" t="n"/>
      <c r="F432" s="871" t="n"/>
      <c r="G432" s="871" t="n"/>
      <c r="H432" s="871" t="n"/>
      <c r="I432" s="871" t="n"/>
      <c r="J432" s="871" t="n"/>
      <c r="K432" s="871" t="n"/>
      <c r="L432" s="871" t="n"/>
      <c r="M432" s="871" t="n"/>
      <c r="N432" s="871" t="n"/>
      <c r="O432" s="871" t="n"/>
      <c r="P432" s="871" t="n"/>
      <c r="Q432" s="871" t="n"/>
      <c r="R432" s="871" t="n"/>
      <c r="S432" s="871" t="n"/>
      <c r="T432" s="871" t="n"/>
      <c r="U432" s="871" t="n"/>
      <c r="V432" s="871" t="n"/>
      <c r="W432" s="871" t="n"/>
      <c r="X432" s="871" t="n"/>
      <c r="Y432" s="871" t="n"/>
      <c r="Z432" s="871" t="n"/>
      <c r="AA432" s="871" t="n"/>
      <c r="AB432" s="871" t="n"/>
    </row>
    <row r="433">
      <c r="A433" s="871" t="n"/>
      <c r="B433" s="871" t="n"/>
      <c r="C433" s="275" t="n"/>
      <c r="D433" s="275" t="n"/>
      <c r="E433" s="275" t="n"/>
      <c r="F433" s="871" t="n"/>
      <c r="G433" s="871" t="n"/>
      <c r="H433" s="871" t="n"/>
      <c r="I433" s="871" t="n"/>
      <c r="J433" s="871" t="n"/>
      <c r="K433" s="871" t="n"/>
      <c r="L433" s="871" t="n"/>
      <c r="M433" s="871" t="n"/>
      <c r="N433" s="871" t="n"/>
      <c r="O433" s="871" t="n"/>
      <c r="P433" s="871" t="n"/>
      <c r="Q433" s="871" t="n"/>
      <c r="R433" s="871" t="n"/>
      <c r="S433" s="871" t="n"/>
      <c r="T433" s="871" t="n"/>
      <c r="U433" s="871" t="n"/>
      <c r="V433" s="871" t="n"/>
      <c r="W433" s="871" t="n"/>
      <c r="X433" s="871" t="n"/>
      <c r="Y433" s="871" t="n"/>
      <c r="Z433" s="871" t="n"/>
      <c r="AA433" s="871" t="n"/>
      <c r="AB433" s="871" t="n"/>
    </row>
    <row r="434">
      <c r="A434" s="871" t="n"/>
      <c r="B434" s="871" t="n"/>
      <c r="C434" s="275" t="n"/>
      <c r="D434" s="275" t="n"/>
      <c r="E434" s="275" t="n"/>
      <c r="F434" s="871" t="n"/>
      <c r="G434" s="871" t="n"/>
      <c r="H434" s="871" t="n"/>
      <c r="I434" s="871" t="n"/>
      <c r="J434" s="871" t="n"/>
      <c r="K434" s="871" t="n"/>
      <c r="L434" s="871" t="n"/>
      <c r="M434" s="871" t="n"/>
      <c r="N434" s="871" t="n"/>
      <c r="O434" s="871" t="n"/>
      <c r="P434" s="871" t="n"/>
      <c r="Q434" s="871" t="n"/>
      <c r="R434" s="871" t="n"/>
      <c r="S434" s="871" t="n"/>
      <c r="T434" s="871" t="n"/>
      <c r="U434" s="871" t="n"/>
      <c r="V434" s="871" t="n"/>
      <c r="W434" s="871" t="n"/>
      <c r="X434" s="871" t="n"/>
      <c r="Y434" s="871" t="n"/>
      <c r="Z434" s="871" t="n"/>
      <c r="AA434" s="871" t="n"/>
      <c r="AB434" s="871" t="n"/>
    </row>
    <row r="435">
      <c r="A435" s="871" t="n"/>
      <c r="B435" s="871" t="n"/>
      <c r="C435" s="275" t="n"/>
      <c r="D435" s="275" t="n"/>
      <c r="E435" s="275" t="n"/>
      <c r="F435" s="871" t="n"/>
      <c r="G435" s="871" t="n"/>
      <c r="H435" s="871" t="n"/>
      <c r="I435" s="871" t="n"/>
      <c r="J435" s="871" t="n"/>
      <c r="K435" s="871" t="n"/>
      <c r="L435" s="871" t="n"/>
      <c r="M435" s="871" t="n"/>
      <c r="N435" s="871" t="n"/>
      <c r="O435" s="871" t="n"/>
      <c r="P435" s="871" t="n"/>
      <c r="Q435" s="871" t="n"/>
      <c r="R435" s="871" t="n"/>
      <c r="S435" s="871" t="n"/>
      <c r="T435" s="871" t="n"/>
      <c r="U435" s="871" t="n"/>
      <c r="V435" s="871" t="n"/>
      <c r="W435" s="871" t="n"/>
      <c r="X435" s="871" t="n"/>
      <c r="Y435" s="871" t="n"/>
      <c r="Z435" s="871" t="n"/>
      <c r="AA435" s="871" t="n"/>
      <c r="AB435" s="871" t="n"/>
    </row>
    <row r="436">
      <c r="A436" s="871" t="n"/>
      <c r="B436" s="871" t="n"/>
      <c r="C436" s="275" t="n"/>
      <c r="D436" s="275" t="n"/>
      <c r="E436" s="275" t="n"/>
      <c r="F436" s="871" t="n"/>
      <c r="G436" s="871" t="n"/>
      <c r="H436" s="871" t="n"/>
      <c r="I436" s="871" t="n"/>
      <c r="J436" s="871" t="n"/>
      <c r="K436" s="871" t="n"/>
      <c r="L436" s="871" t="n"/>
      <c r="M436" s="871" t="n"/>
      <c r="N436" s="871" t="n"/>
      <c r="O436" s="871" t="n"/>
      <c r="P436" s="871" t="n"/>
      <c r="Q436" s="871" t="n"/>
      <c r="R436" s="871" t="n"/>
      <c r="S436" s="871" t="n"/>
      <c r="T436" s="871" t="n"/>
      <c r="U436" s="871" t="n"/>
      <c r="V436" s="871" t="n"/>
      <c r="W436" s="871" t="n"/>
      <c r="X436" s="871" t="n"/>
      <c r="Y436" s="871" t="n"/>
      <c r="Z436" s="871" t="n"/>
      <c r="AA436" s="871" t="n"/>
      <c r="AB436" s="871" t="n"/>
    </row>
    <row r="437">
      <c r="A437" s="871" t="n"/>
      <c r="B437" s="871" t="n"/>
      <c r="C437" s="275" t="n"/>
      <c r="D437" s="275" t="n"/>
      <c r="E437" s="275" t="n"/>
      <c r="F437" s="871" t="n"/>
      <c r="G437" s="871" t="n"/>
      <c r="H437" s="871" t="n"/>
      <c r="I437" s="871" t="n"/>
      <c r="J437" s="871" t="n"/>
      <c r="K437" s="871" t="n"/>
      <c r="L437" s="871" t="n"/>
      <c r="M437" s="871" t="n"/>
      <c r="N437" s="871" t="n"/>
      <c r="O437" s="871" t="n"/>
      <c r="P437" s="871" t="n"/>
      <c r="Q437" s="871" t="n"/>
      <c r="R437" s="871" t="n"/>
      <c r="S437" s="871" t="n"/>
      <c r="T437" s="871" t="n"/>
      <c r="U437" s="871" t="n"/>
      <c r="V437" s="871" t="n"/>
      <c r="W437" s="871" t="n"/>
      <c r="X437" s="871" t="n"/>
      <c r="Y437" s="871" t="n"/>
      <c r="Z437" s="871" t="n"/>
      <c r="AA437" s="871" t="n"/>
      <c r="AB437" s="871" t="n"/>
    </row>
    <row r="438">
      <c r="A438" s="871" t="n"/>
      <c r="B438" s="871" t="n"/>
      <c r="C438" s="275" t="n"/>
      <c r="D438" s="275" t="n"/>
      <c r="E438" s="275" t="n"/>
      <c r="F438" s="871" t="n"/>
      <c r="G438" s="871" t="n"/>
      <c r="H438" s="871" t="n"/>
      <c r="I438" s="871" t="n"/>
      <c r="J438" s="871" t="n"/>
      <c r="K438" s="871" t="n"/>
      <c r="L438" s="871" t="n"/>
      <c r="M438" s="871" t="n"/>
      <c r="N438" s="871" t="n"/>
      <c r="O438" s="871" t="n"/>
      <c r="P438" s="871" t="n"/>
      <c r="Q438" s="871" t="n"/>
      <c r="R438" s="871" t="n"/>
      <c r="S438" s="871" t="n"/>
      <c r="T438" s="871" t="n"/>
      <c r="U438" s="871" t="n"/>
      <c r="V438" s="871" t="n"/>
      <c r="W438" s="871" t="n"/>
      <c r="X438" s="871" t="n"/>
      <c r="Y438" s="871" t="n"/>
      <c r="Z438" s="871" t="n"/>
      <c r="AA438" s="871" t="n"/>
      <c r="AB438" s="871" t="n"/>
    </row>
    <row r="439">
      <c r="A439" s="871" t="n"/>
      <c r="B439" s="871" t="n"/>
      <c r="C439" s="275" t="n"/>
      <c r="D439" s="275" t="n"/>
      <c r="E439" s="275" t="n"/>
      <c r="F439" s="871" t="n"/>
      <c r="G439" s="871" t="n"/>
      <c r="H439" s="871" t="n"/>
      <c r="I439" s="871" t="n"/>
      <c r="J439" s="871" t="n"/>
      <c r="K439" s="871" t="n"/>
      <c r="L439" s="871" t="n"/>
      <c r="M439" s="871" t="n"/>
      <c r="N439" s="871" t="n"/>
      <c r="O439" s="871" t="n"/>
      <c r="P439" s="871" t="n"/>
      <c r="Q439" s="871" t="n"/>
      <c r="R439" s="871" t="n"/>
      <c r="S439" s="871" t="n"/>
      <c r="T439" s="871" t="n"/>
      <c r="U439" s="871" t="n"/>
      <c r="V439" s="871" t="n"/>
      <c r="W439" s="871" t="n"/>
      <c r="X439" s="871" t="n"/>
      <c r="Y439" s="871" t="n"/>
      <c r="Z439" s="871" t="n"/>
      <c r="AA439" s="871" t="n"/>
      <c r="AB439" s="871" t="n"/>
    </row>
    <row r="440">
      <c r="A440" s="871" t="n"/>
      <c r="B440" s="871" t="n"/>
      <c r="C440" s="275" t="n"/>
      <c r="D440" s="275" t="n"/>
      <c r="E440" s="275" t="n"/>
      <c r="F440" s="871" t="n"/>
      <c r="G440" s="871" t="n"/>
      <c r="H440" s="871" t="n"/>
      <c r="I440" s="871" t="n"/>
      <c r="J440" s="871" t="n"/>
      <c r="K440" s="871" t="n"/>
      <c r="L440" s="871" t="n"/>
      <c r="M440" s="871" t="n"/>
      <c r="N440" s="871" t="n"/>
      <c r="O440" s="871" t="n"/>
      <c r="P440" s="871" t="n"/>
      <c r="Q440" s="871" t="n"/>
      <c r="R440" s="871" t="n"/>
      <c r="S440" s="871" t="n"/>
      <c r="T440" s="871" t="n"/>
      <c r="U440" s="871" t="n"/>
      <c r="V440" s="871" t="n"/>
      <c r="W440" s="871" t="n"/>
      <c r="X440" s="871" t="n"/>
      <c r="Y440" s="871" t="n"/>
      <c r="Z440" s="871" t="n"/>
      <c r="AA440" s="871" t="n"/>
      <c r="AB440" s="871" t="n"/>
    </row>
    <row r="441">
      <c r="A441" s="871" t="n"/>
      <c r="B441" s="871" t="n"/>
      <c r="C441" s="275" t="n"/>
      <c r="D441" s="275" t="n"/>
      <c r="E441" s="275" t="n"/>
      <c r="F441" s="871" t="n"/>
      <c r="G441" s="871" t="n"/>
      <c r="H441" s="871" t="n"/>
      <c r="I441" s="871" t="n"/>
      <c r="J441" s="871" t="n"/>
      <c r="K441" s="871" t="n"/>
      <c r="L441" s="871" t="n"/>
      <c r="M441" s="871" t="n"/>
      <c r="N441" s="871" t="n"/>
      <c r="O441" s="871" t="n"/>
      <c r="P441" s="871" t="n"/>
      <c r="Q441" s="871" t="n"/>
      <c r="R441" s="871" t="n"/>
      <c r="S441" s="871" t="n"/>
      <c r="T441" s="871" t="n"/>
      <c r="U441" s="871" t="n"/>
      <c r="V441" s="871" t="n"/>
      <c r="W441" s="871" t="n"/>
      <c r="X441" s="871" t="n"/>
      <c r="Y441" s="871" t="n"/>
      <c r="Z441" s="871" t="n"/>
      <c r="AA441" s="871" t="n"/>
      <c r="AB441" s="871" t="n"/>
    </row>
    <row r="442">
      <c r="A442" s="871" t="n"/>
      <c r="B442" s="871" t="n"/>
      <c r="C442" s="275" t="n"/>
      <c r="D442" s="275" t="n"/>
      <c r="E442" s="275" t="n"/>
      <c r="F442" s="871" t="n"/>
      <c r="G442" s="871" t="n"/>
      <c r="H442" s="871" t="n"/>
      <c r="I442" s="871" t="n"/>
      <c r="J442" s="871" t="n"/>
      <c r="K442" s="871" t="n"/>
      <c r="L442" s="871" t="n"/>
      <c r="M442" s="871" t="n"/>
      <c r="N442" s="871" t="n"/>
      <c r="O442" s="871" t="n"/>
      <c r="P442" s="871" t="n"/>
      <c r="Q442" s="871" t="n"/>
      <c r="R442" s="871" t="n"/>
      <c r="S442" s="871" t="n"/>
      <c r="T442" s="871" t="n"/>
      <c r="U442" s="871" t="n"/>
      <c r="V442" s="871" t="n"/>
      <c r="W442" s="871" t="n"/>
      <c r="X442" s="871" t="n"/>
      <c r="Y442" s="871" t="n"/>
      <c r="Z442" s="871" t="n"/>
      <c r="AA442" s="871" t="n"/>
      <c r="AB442" s="871" t="n"/>
    </row>
    <row r="443">
      <c r="A443" s="871" t="n"/>
      <c r="B443" s="871" t="n"/>
      <c r="C443" s="275" t="n"/>
      <c r="D443" s="275" t="n"/>
      <c r="E443" s="275" t="n"/>
      <c r="F443" s="871" t="n"/>
      <c r="G443" s="871" t="n"/>
      <c r="H443" s="871" t="n"/>
      <c r="I443" s="871" t="n"/>
      <c r="J443" s="871" t="n"/>
      <c r="K443" s="871" t="n"/>
      <c r="L443" s="871" t="n"/>
      <c r="M443" s="871" t="n"/>
      <c r="N443" s="871" t="n"/>
      <c r="O443" s="871" t="n"/>
      <c r="P443" s="871" t="n"/>
      <c r="Q443" s="871" t="n"/>
      <c r="R443" s="871" t="n"/>
      <c r="S443" s="871" t="n"/>
      <c r="T443" s="871" t="n"/>
      <c r="U443" s="871" t="n"/>
      <c r="V443" s="871" t="n"/>
      <c r="W443" s="871" t="n"/>
      <c r="X443" s="871" t="n"/>
      <c r="Y443" s="871" t="n"/>
      <c r="Z443" s="871" t="n"/>
      <c r="AA443" s="871" t="n"/>
      <c r="AB443" s="871" t="n"/>
    </row>
    <row r="444">
      <c r="A444" s="871" t="n"/>
      <c r="B444" s="871" t="n"/>
      <c r="C444" s="275" t="n"/>
      <c r="D444" s="275" t="n"/>
      <c r="E444" s="275" t="n"/>
      <c r="F444" s="871" t="n"/>
      <c r="G444" s="871" t="n"/>
      <c r="H444" s="871" t="n"/>
      <c r="I444" s="871" t="n"/>
      <c r="J444" s="871" t="n"/>
      <c r="K444" s="871" t="n"/>
      <c r="L444" s="871" t="n"/>
      <c r="M444" s="871" t="n"/>
      <c r="N444" s="871" t="n"/>
      <c r="O444" s="871" t="n"/>
      <c r="P444" s="871" t="n"/>
      <c r="Q444" s="871" t="n"/>
      <c r="R444" s="871" t="n"/>
      <c r="S444" s="871" t="n"/>
      <c r="T444" s="871" t="n"/>
      <c r="U444" s="871" t="n"/>
      <c r="V444" s="871" t="n"/>
      <c r="W444" s="871" t="n"/>
      <c r="X444" s="871" t="n"/>
      <c r="Y444" s="871" t="n"/>
      <c r="Z444" s="871" t="n"/>
      <c r="AA444" s="871" t="n"/>
      <c r="AB444" s="871" t="n"/>
    </row>
    <row r="445">
      <c r="A445" s="871" t="n"/>
      <c r="B445" s="871" t="n"/>
      <c r="C445" s="275" t="n"/>
      <c r="D445" s="275" t="n"/>
      <c r="E445" s="275" t="n"/>
      <c r="F445" s="871" t="n"/>
      <c r="G445" s="871" t="n"/>
      <c r="H445" s="871" t="n"/>
      <c r="I445" s="871" t="n"/>
      <c r="J445" s="871" t="n"/>
      <c r="K445" s="871" t="n"/>
      <c r="L445" s="871" t="n"/>
      <c r="M445" s="871" t="n"/>
      <c r="N445" s="871" t="n"/>
      <c r="O445" s="871" t="n"/>
      <c r="P445" s="871" t="n"/>
      <c r="Q445" s="871" t="n"/>
      <c r="R445" s="871" t="n"/>
      <c r="S445" s="871" t="n"/>
      <c r="T445" s="871" t="n"/>
      <c r="U445" s="871" t="n"/>
      <c r="V445" s="871" t="n"/>
      <c r="W445" s="871" t="n"/>
      <c r="X445" s="871" t="n"/>
      <c r="Y445" s="871" t="n"/>
      <c r="Z445" s="871" t="n"/>
      <c r="AA445" s="871" t="n"/>
      <c r="AB445" s="871" t="n"/>
    </row>
    <row r="446">
      <c r="A446" s="871" t="n"/>
      <c r="B446" s="871" t="n"/>
      <c r="C446" s="275" t="n"/>
      <c r="D446" s="275" t="n"/>
      <c r="E446" s="275" t="n"/>
      <c r="F446" s="871" t="n"/>
      <c r="G446" s="871" t="n"/>
      <c r="H446" s="871" t="n"/>
      <c r="I446" s="871" t="n"/>
      <c r="J446" s="871" t="n"/>
      <c r="K446" s="871" t="n"/>
      <c r="L446" s="871" t="n"/>
      <c r="M446" s="871" t="n"/>
      <c r="N446" s="871" t="n"/>
      <c r="O446" s="871" t="n"/>
      <c r="P446" s="871" t="n"/>
      <c r="Q446" s="871" t="n"/>
      <c r="R446" s="871" t="n"/>
      <c r="S446" s="871" t="n"/>
      <c r="T446" s="871" t="n"/>
      <c r="U446" s="871" t="n"/>
      <c r="V446" s="871" t="n"/>
      <c r="W446" s="871" t="n"/>
      <c r="X446" s="871" t="n"/>
      <c r="Y446" s="871" t="n"/>
      <c r="Z446" s="871" t="n"/>
      <c r="AA446" s="871" t="n"/>
      <c r="AB446" s="871" t="n"/>
    </row>
    <row r="447">
      <c r="A447" s="871" t="n"/>
      <c r="B447" s="871" t="n"/>
      <c r="C447" s="275" t="n"/>
      <c r="D447" s="275" t="n"/>
      <c r="E447" s="275" t="n"/>
      <c r="F447" s="871" t="n"/>
      <c r="G447" s="871" t="n"/>
      <c r="H447" s="871" t="n"/>
      <c r="I447" s="871" t="n"/>
      <c r="J447" s="871" t="n"/>
      <c r="K447" s="871" t="n"/>
      <c r="L447" s="871" t="n"/>
      <c r="M447" s="871" t="n"/>
      <c r="N447" s="871" t="n"/>
      <c r="O447" s="871" t="n"/>
      <c r="P447" s="871" t="n"/>
      <c r="Q447" s="871" t="n"/>
      <c r="R447" s="871" t="n"/>
      <c r="S447" s="871" t="n"/>
      <c r="T447" s="871" t="n"/>
      <c r="U447" s="871" t="n"/>
      <c r="V447" s="871" t="n"/>
      <c r="W447" s="871" t="n"/>
      <c r="X447" s="871" t="n"/>
      <c r="Y447" s="871" t="n"/>
      <c r="Z447" s="871" t="n"/>
      <c r="AA447" s="871" t="n"/>
      <c r="AB447" s="871" t="n"/>
    </row>
    <row r="448">
      <c r="A448" s="871" t="n"/>
      <c r="B448" s="871" t="n"/>
      <c r="C448" s="275" t="n"/>
      <c r="D448" s="275" t="n"/>
      <c r="E448" s="275" t="n"/>
      <c r="F448" s="871" t="n"/>
      <c r="G448" s="871" t="n"/>
      <c r="H448" s="871" t="n"/>
      <c r="I448" s="871" t="n"/>
      <c r="J448" s="871" t="n"/>
      <c r="K448" s="871" t="n"/>
      <c r="L448" s="871" t="n"/>
      <c r="M448" s="871" t="n"/>
      <c r="N448" s="871" t="n"/>
      <c r="O448" s="871" t="n"/>
      <c r="P448" s="871" t="n"/>
      <c r="Q448" s="871" t="n"/>
      <c r="R448" s="871" t="n"/>
      <c r="S448" s="871" t="n"/>
      <c r="T448" s="871" t="n"/>
      <c r="U448" s="871" t="n"/>
      <c r="V448" s="871" t="n"/>
      <c r="W448" s="871" t="n"/>
      <c r="X448" s="871" t="n"/>
      <c r="Y448" s="871" t="n"/>
      <c r="Z448" s="871" t="n"/>
      <c r="AA448" s="871" t="n"/>
      <c r="AB448" s="871" t="n"/>
    </row>
    <row r="449">
      <c r="A449" s="871" t="n"/>
      <c r="B449" s="871" t="n"/>
      <c r="C449" s="275" t="n"/>
      <c r="D449" s="275" t="n"/>
      <c r="E449" s="275" t="n"/>
      <c r="F449" s="871" t="n"/>
      <c r="G449" s="871" t="n"/>
      <c r="H449" s="871" t="n"/>
      <c r="I449" s="871" t="n"/>
      <c r="J449" s="871" t="n"/>
      <c r="K449" s="871" t="n"/>
      <c r="L449" s="871" t="n"/>
      <c r="M449" s="871" t="n"/>
      <c r="N449" s="871" t="n"/>
      <c r="O449" s="871" t="n"/>
      <c r="P449" s="871" t="n"/>
      <c r="Q449" s="871" t="n"/>
      <c r="R449" s="871" t="n"/>
      <c r="S449" s="871" t="n"/>
      <c r="T449" s="871" t="n"/>
      <c r="U449" s="871" t="n"/>
      <c r="V449" s="871" t="n"/>
      <c r="W449" s="871" t="n"/>
      <c r="X449" s="871" t="n"/>
      <c r="Y449" s="871" t="n"/>
      <c r="Z449" s="871" t="n"/>
      <c r="AA449" s="871" t="n"/>
      <c r="AB449" s="871" t="n"/>
    </row>
    <row r="450">
      <c r="A450" s="871" t="n"/>
      <c r="B450" s="871" t="n"/>
      <c r="C450" s="275" t="n"/>
      <c r="D450" s="275" t="n"/>
      <c r="E450" s="275" t="n"/>
      <c r="F450" s="871" t="n"/>
      <c r="G450" s="871" t="n"/>
      <c r="H450" s="871" t="n"/>
      <c r="I450" s="871" t="n"/>
      <c r="J450" s="871" t="n"/>
      <c r="K450" s="871" t="n"/>
      <c r="L450" s="871" t="n"/>
      <c r="M450" s="871" t="n"/>
      <c r="N450" s="871" t="n"/>
      <c r="O450" s="871" t="n"/>
      <c r="P450" s="871" t="n"/>
      <c r="Q450" s="871" t="n"/>
      <c r="R450" s="871" t="n"/>
      <c r="S450" s="871" t="n"/>
      <c r="T450" s="871" t="n"/>
      <c r="U450" s="871" t="n"/>
      <c r="V450" s="871" t="n"/>
      <c r="W450" s="871" t="n"/>
      <c r="X450" s="871" t="n"/>
      <c r="Y450" s="871" t="n"/>
      <c r="Z450" s="871" t="n"/>
      <c r="AA450" s="871" t="n"/>
      <c r="AB450" s="871" t="n"/>
    </row>
    <row r="451">
      <c r="A451" s="871" t="n"/>
      <c r="B451" s="871" t="n"/>
      <c r="C451" s="275" t="n"/>
      <c r="D451" s="275" t="n"/>
      <c r="E451" s="275" t="n"/>
      <c r="F451" s="871" t="n"/>
      <c r="G451" s="871" t="n"/>
      <c r="H451" s="871" t="n"/>
      <c r="I451" s="871" t="n"/>
      <c r="J451" s="871" t="n"/>
      <c r="K451" s="871" t="n"/>
      <c r="L451" s="871" t="n"/>
      <c r="M451" s="871" t="n"/>
      <c r="N451" s="871" t="n"/>
      <c r="O451" s="871" t="n"/>
      <c r="P451" s="871" t="n"/>
      <c r="Q451" s="871" t="n"/>
      <c r="R451" s="871" t="n"/>
      <c r="S451" s="871" t="n"/>
      <c r="T451" s="871" t="n"/>
      <c r="U451" s="871" t="n"/>
      <c r="V451" s="871" t="n"/>
      <c r="W451" s="871" t="n"/>
      <c r="X451" s="871" t="n"/>
      <c r="Y451" s="871" t="n"/>
      <c r="Z451" s="871" t="n"/>
      <c r="AA451" s="871" t="n"/>
      <c r="AB451" s="871" t="n"/>
    </row>
    <row r="452">
      <c r="A452" s="871" t="n"/>
      <c r="B452" s="871" t="n"/>
      <c r="C452" s="275" t="n"/>
      <c r="D452" s="275" t="n"/>
      <c r="E452" s="275" t="n"/>
      <c r="F452" s="871" t="n"/>
      <c r="G452" s="871" t="n"/>
      <c r="H452" s="871" t="n"/>
      <c r="I452" s="871" t="n"/>
      <c r="J452" s="871" t="n"/>
      <c r="K452" s="871" t="n"/>
      <c r="L452" s="871" t="n"/>
      <c r="M452" s="871" t="n"/>
      <c r="N452" s="871" t="n"/>
      <c r="O452" s="871" t="n"/>
      <c r="P452" s="871" t="n"/>
      <c r="Q452" s="871" t="n"/>
      <c r="R452" s="871" t="n"/>
      <c r="S452" s="871" t="n"/>
      <c r="T452" s="871" t="n"/>
      <c r="U452" s="871" t="n"/>
      <c r="V452" s="871" t="n"/>
      <c r="W452" s="871" t="n"/>
      <c r="X452" s="871" t="n"/>
      <c r="Y452" s="871" t="n"/>
      <c r="Z452" s="871" t="n"/>
      <c r="AA452" s="871" t="n"/>
      <c r="AB452" s="871" t="n"/>
    </row>
    <row r="453">
      <c r="A453" s="871" t="n"/>
      <c r="B453" s="871" t="n"/>
      <c r="C453" s="275" t="n"/>
      <c r="D453" s="275" t="n"/>
      <c r="E453" s="275" t="n"/>
      <c r="F453" s="871" t="n"/>
      <c r="G453" s="871" t="n"/>
      <c r="H453" s="871" t="n"/>
      <c r="I453" s="871" t="n"/>
      <c r="J453" s="871" t="n"/>
      <c r="K453" s="871" t="n"/>
      <c r="L453" s="871" t="n"/>
      <c r="M453" s="871" t="n"/>
      <c r="N453" s="871" t="n"/>
      <c r="O453" s="871" t="n"/>
      <c r="P453" s="871" t="n"/>
      <c r="Q453" s="871" t="n"/>
      <c r="R453" s="871" t="n"/>
      <c r="S453" s="871" t="n"/>
      <c r="T453" s="871" t="n"/>
      <c r="U453" s="871" t="n"/>
      <c r="V453" s="871" t="n"/>
      <c r="W453" s="871" t="n"/>
      <c r="X453" s="871" t="n"/>
      <c r="Y453" s="871" t="n"/>
      <c r="Z453" s="871" t="n"/>
      <c r="AA453" s="871" t="n"/>
      <c r="AB453" s="871" t="n"/>
    </row>
    <row r="454">
      <c r="A454" s="871" t="n"/>
      <c r="B454" s="871" t="n"/>
      <c r="C454" s="275" t="n"/>
      <c r="D454" s="275" t="n"/>
      <c r="E454" s="275" t="n"/>
      <c r="F454" s="871" t="n"/>
      <c r="G454" s="871" t="n"/>
      <c r="H454" s="871" t="n"/>
      <c r="I454" s="871" t="n"/>
      <c r="J454" s="871" t="n"/>
      <c r="K454" s="871" t="n"/>
      <c r="L454" s="871" t="n"/>
      <c r="M454" s="871" t="n"/>
      <c r="N454" s="871" t="n"/>
      <c r="O454" s="871" t="n"/>
      <c r="P454" s="871" t="n"/>
      <c r="Q454" s="871" t="n"/>
      <c r="R454" s="871" t="n"/>
      <c r="S454" s="871" t="n"/>
      <c r="T454" s="871" t="n"/>
      <c r="U454" s="871" t="n"/>
      <c r="V454" s="871" t="n"/>
      <c r="W454" s="871" t="n"/>
      <c r="X454" s="871" t="n"/>
      <c r="Y454" s="871" t="n"/>
      <c r="Z454" s="871" t="n"/>
      <c r="AA454" s="871" t="n"/>
      <c r="AB454" s="871" t="n"/>
    </row>
    <row r="455">
      <c r="A455" s="871" t="n"/>
      <c r="B455" s="871" t="n"/>
      <c r="C455" s="275" t="n"/>
      <c r="D455" s="275" t="n"/>
      <c r="E455" s="275" t="n"/>
      <c r="F455" s="871" t="n"/>
      <c r="G455" s="871" t="n"/>
      <c r="H455" s="871" t="n"/>
      <c r="I455" s="871" t="n"/>
      <c r="J455" s="871" t="n"/>
      <c r="K455" s="871" t="n"/>
      <c r="L455" s="871" t="n"/>
      <c r="M455" s="871" t="n"/>
      <c r="N455" s="871" t="n"/>
      <c r="O455" s="871" t="n"/>
      <c r="P455" s="871" t="n"/>
      <c r="Q455" s="871" t="n"/>
      <c r="R455" s="871" t="n"/>
      <c r="S455" s="871" t="n"/>
      <c r="T455" s="871" t="n"/>
      <c r="U455" s="871" t="n"/>
      <c r="V455" s="871" t="n"/>
      <c r="W455" s="871" t="n"/>
      <c r="X455" s="871" t="n"/>
      <c r="Y455" s="871" t="n"/>
      <c r="Z455" s="871" t="n"/>
      <c r="AA455" s="871" t="n"/>
      <c r="AB455" s="871" t="n"/>
    </row>
    <row r="456">
      <c r="A456" s="871" t="n"/>
      <c r="B456" s="871" t="n"/>
      <c r="C456" s="275" t="n"/>
      <c r="D456" s="275" t="n"/>
      <c r="E456" s="275" t="n"/>
      <c r="F456" s="871" t="n"/>
      <c r="G456" s="871" t="n"/>
      <c r="H456" s="871" t="n"/>
      <c r="I456" s="871" t="n"/>
      <c r="J456" s="871" t="n"/>
      <c r="K456" s="871" t="n"/>
      <c r="L456" s="871" t="n"/>
      <c r="M456" s="871" t="n"/>
      <c r="N456" s="871" t="n"/>
      <c r="O456" s="871" t="n"/>
      <c r="P456" s="871" t="n"/>
      <c r="Q456" s="871" t="n"/>
      <c r="R456" s="871" t="n"/>
      <c r="S456" s="871" t="n"/>
      <c r="T456" s="871" t="n"/>
      <c r="U456" s="871" t="n"/>
      <c r="V456" s="871" t="n"/>
      <c r="W456" s="871" t="n"/>
      <c r="X456" s="871" t="n"/>
      <c r="Y456" s="871" t="n"/>
      <c r="Z456" s="871" t="n"/>
      <c r="AA456" s="871" t="n"/>
      <c r="AB456" s="871" t="n"/>
    </row>
    <row r="457">
      <c r="A457" s="871" t="n"/>
      <c r="B457" s="871" t="n"/>
      <c r="C457" s="275" t="n"/>
      <c r="D457" s="275" t="n"/>
      <c r="E457" s="275" t="n"/>
      <c r="F457" s="871" t="n"/>
      <c r="G457" s="871" t="n"/>
      <c r="H457" s="871" t="n"/>
      <c r="I457" s="871" t="n"/>
      <c r="J457" s="871" t="n"/>
      <c r="K457" s="871" t="n"/>
      <c r="L457" s="871" t="n"/>
      <c r="M457" s="871" t="n"/>
      <c r="N457" s="871" t="n"/>
      <c r="O457" s="871" t="n"/>
      <c r="P457" s="871" t="n"/>
      <c r="Q457" s="871" t="n"/>
      <c r="R457" s="871" t="n"/>
      <c r="S457" s="871" t="n"/>
      <c r="T457" s="871" t="n"/>
      <c r="U457" s="871" t="n"/>
      <c r="V457" s="871" t="n"/>
      <c r="W457" s="871" t="n"/>
      <c r="X457" s="871" t="n"/>
      <c r="Y457" s="871" t="n"/>
      <c r="Z457" s="871" t="n"/>
      <c r="AA457" s="871" t="n"/>
      <c r="AB457" s="871" t="n"/>
    </row>
    <row r="458">
      <c r="A458" s="871" t="n"/>
      <c r="B458" s="871" t="n"/>
      <c r="C458" s="275" t="n"/>
      <c r="D458" s="275" t="n"/>
      <c r="E458" s="275" t="n"/>
      <c r="F458" s="871" t="n"/>
      <c r="G458" s="871" t="n"/>
      <c r="H458" s="871" t="n"/>
      <c r="I458" s="871" t="n"/>
      <c r="J458" s="871" t="n"/>
      <c r="K458" s="871" t="n"/>
      <c r="L458" s="871" t="n"/>
      <c r="M458" s="871" t="n"/>
      <c r="N458" s="871" t="n"/>
      <c r="O458" s="871" t="n"/>
      <c r="P458" s="871" t="n"/>
      <c r="Q458" s="871" t="n"/>
      <c r="R458" s="871" t="n"/>
      <c r="S458" s="871" t="n"/>
      <c r="T458" s="871" t="n"/>
      <c r="U458" s="871" t="n"/>
      <c r="V458" s="871" t="n"/>
      <c r="W458" s="871" t="n"/>
      <c r="X458" s="871" t="n"/>
      <c r="Y458" s="871" t="n"/>
      <c r="Z458" s="871" t="n"/>
      <c r="AA458" s="871" t="n"/>
      <c r="AB458" s="871" t="n"/>
    </row>
    <row r="459">
      <c r="A459" s="871" t="n"/>
      <c r="B459" s="871" t="n"/>
      <c r="C459" s="275" t="n"/>
      <c r="D459" s="275" t="n"/>
      <c r="E459" s="275" t="n"/>
      <c r="F459" s="871" t="n"/>
      <c r="G459" s="871" t="n"/>
      <c r="H459" s="871" t="n"/>
      <c r="I459" s="871" t="n"/>
      <c r="J459" s="871" t="n"/>
      <c r="K459" s="871" t="n"/>
      <c r="L459" s="871" t="n"/>
      <c r="M459" s="871" t="n"/>
      <c r="N459" s="871" t="n"/>
      <c r="O459" s="871" t="n"/>
      <c r="P459" s="871" t="n"/>
      <c r="Q459" s="871" t="n"/>
      <c r="R459" s="871" t="n"/>
      <c r="S459" s="871" t="n"/>
      <c r="T459" s="871" t="n"/>
      <c r="U459" s="871" t="n"/>
      <c r="V459" s="871" t="n"/>
      <c r="W459" s="871" t="n"/>
      <c r="X459" s="871" t="n"/>
      <c r="Y459" s="871" t="n"/>
      <c r="Z459" s="871" t="n"/>
      <c r="AA459" s="871" t="n"/>
      <c r="AB459" s="871" t="n"/>
    </row>
    <row r="460">
      <c r="A460" s="871" t="n"/>
      <c r="B460" s="871" t="n"/>
      <c r="C460" s="275" t="n"/>
      <c r="D460" s="275" t="n"/>
      <c r="E460" s="275" t="n"/>
      <c r="F460" s="871" t="n"/>
      <c r="G460" s="871" t="n"/>
      <c r="H460" s="871" t="n"/>
      <c r="I460" s="871" t="n"/>
      <c r="J460" s="871" t="n"/>
      <c r="K460" s="871" t="n"/>
      <c r="L460" s="871" t="n"/>
      <c r="M460" s="871" t="n"/>
      <c r="N460" s="871" t="n"/>
      <c r="O460" s="871" t="n"/>
      <c r="P460" s="871" t="n"/>
      <c r="Q460" s="871" t="n"/>
      <c r="R460" s="871" t="n"/>
      <c r="S460" s="871" t="n"/>
      <c r="T460" s="871" t="n"/>
      <c r="U460" s="871" t="n"/>
      <c r="V460" s="871" t="n"/>
      <c r="W460" s="871" t="n"/>
      <c r="X460" s="871" t="n"/>
      <c r="Y460" s="871" t="n"/>
      <c r="Z460" s="871" t="n"/>
      <c r="AA460" s="871" t="n"/>
      <c r="AB460" s="871" t="n"/>
    </row>
    <row r="461">
      <c r="A461" s="871" t="n"/>
      <c r="B461" s="871" t="n"/>
      <c r="C461" s="275" t="n"/>
      <c r="D461" s="275" t="n"/>
      <c r="E461" s="275" t="n"/>
      <c r="F461" s="871" t="n"/>
      <c r="G461" s="871" t="n"/>
      <c r="H461" s="871" t="n"/>
      <c r="I461" s="871" t="n"/>
      <c r="J461" s="871" t="n"/>
      <c r="K461" s="871" t="n"/>
      <c r="L461" s="871" t="n"/>
      <c r="M461" s="871" t="n"/>
      <c r="N461" s="871" t="n"/>
      <c r="O461" s="871" t="n"/>
      <c r="P461" s="871" t="n"/>
      <c r="Q461" s="871" t="n"/>
      <c r="R461" s="871" t="n"/>
      <c r="S461" s="871" t="n"/>
      <c r="T461" s="871" t="n"/>
      <c r="U461" s="871" t="n"/>
      <c r="V461" s="871" t="n"/>
      <c r="W461" s="871" t="n"/>
      <c r="X461" s="871" t="n"/>
      <c r="Y461" s="871" t="n"/>
      <c r="Z461" s="871" t="n"/>
      <c r="AA461" s="871" t="n"/>
      <c r="AB461" s="871" t="n"/>
    </row>
    <row r="462">
      <c r="A462" s="871" t="n"/>
      <c r="B462" s="871" t="n"/>
      <c r="C462" s="275" t="n"/>
      <c r="D462" s="275" t="n"/>
      <c r="E462" s="275" t="n"/>
      <c r="F462" s="871" t="n"/>
      <c r="G462" s="871" t="n"/>
      <c r="H462" s="871" t="n"/>
      <c r="I462" s="871" t="n"/>
      <c r="J462" s="871" t="n"/>
      <c r="K462" s="871" t="n"/>
      <c r="L462" s="871" t="n"/>
      <c r="M462" s="871" t="n"/>
      <c r="N462" s="871" t="n"/>
      <c r="O462" s="871" t="n"/>
      <c r="P462" s="871" t="n"/>
      <c r="Q462" s="871" t="n"/>
      <c r="R462" s="871" t="n"/>
      <c r="S462" s="871" t="n"/>
      <c r="T462" s="871" t="n"/>
      <c r="U462" s="871" t="n"/>
      <c r="V462" s="871" t="n"/>
      <c r="W462" s="871" t="n"/>
      <c r="X462" s="871" t="n"/>
      <c r="Y462" s="871" t="n"/>
      <c r="Z462" s="871" t="n"/>
      <c r="AA462" s="871" t="n"/>
      <c r="AB462" s="871" t="n"/>
    </row>
    <row r="463">
      <c r="A463" s="871" t="n"/>
      <c r="B463" s="871" t="n"/>
      <c r="C463" s="275" t="n"/>
      <c r="D463" s="275" t="n"/>
      <c r="E463" s="275" t="n"/>
      <c r="F463" s="871" t="n"/>
      <c r="G463" s="871" t="n"/>
      <c r="H463" s="871" t="n"/>
      <c r="I463" s="871" t="n"/>
      <c r="J463" s="871" t="n"/>
      <c r="K463" s="871" t="n"/>
      <c r="L463" s="871" t="n"/>
      <c r="M463" s="871" t="n"/>
      <c r="N463" s="871" t="n"/>
      <c r="O463" s="871" t="n"/>
      <c r="P463" s="871" t="n"/>
      <c r="Q463" s="871" t="n"/>
      <c r="R463" s="871" t="n"/>
      <c r="S463" s="871" t="n"/>
      <c r="T463" s="871" t="n"/>
      <c r="U463" s="871" t="n"/>
      <c r="V463" s="871" t="n"/>
      <c r="W463" s="871" t="n"/>
      <c r="X463" s="871" t="n"/>
      <c r="Y463" s="871" t="n"/>
      <c r="Z463" s="871" t="n"/>
      <c r="AA463" s="871" t="n"/>
      <c r="AB463" s="871" t="n"/>
    </row>
    <row r="464">
      <c r="A464" s="871" t="n"/>
      <c r="B464" s="871" t="n"/>
      <c r="C464" s="275" t="n"/>
      <c r="D464" s="275" t="n"/>
      <c r="E464" s="275" t="n"/>
      <c r="F464" s="871" t="n"/>
      <c r="G464" s="871" t="n"/>
      <c r="H464" s="871" t="n"/>
      <c r="I464" s="871" t="n"/>
      <c r="J464" s="871" t="n"/>
      <c r="K464" s="871" t="n"/>
      <c r="L464" s="871" t="n"/>
      <c r="M464" s="871" t="n"/>
      <c r="N464" s="871" t="n"/>
      <c r="O464" s="871" t="n"/>
      <c r="P464" s="871" t="n"/>
      <c r="Q464" s="871" t="n"/>
      <c r="R464" s="871" t="n"/>
      <c r="S464" s="871" t="n"/>
      <c r="T464" s="871" t="n"/>
      <c r="U464" s="871" t="n"/>
      <c r="V464" s="871" t="n"/>
      <c r="W464" s="871" t="n"/>
      <c r="X464" s="871" t="n"/>
      <c r="Y464" s="871" t="n"/>
      <c r="Z464" s="871" t="n"/>
      <c r="AA464" s="871" t="n"/>
      <c r="AB464" s="871" t="n"/>
    </row>
    <row r="465">
      <c r="A465" s="871" t="n"/>
      <c r="B465" s="871" t="n"/>
      <c r="C465" s="275" t="n"/>
      <c r="D465" s="275" t="n"/>
      <c r="E465" s="275" t="n"/>
      <c r="F465" s="871" t="n"/>
      <c r="G465" s="871" t="n"/>
      <c r="H465" s="871" t="n"/>
      <c r="I465" s="871" t="n"/>
      <c r="J465" s="871" t="n"/>
      <c r="K465" s="871" t="n"/>
      <c r="L465" s="871" t="n"/>
      <c r="M465" s="871" t="n"/>
      <c r="N465" s="871" t="n"/>
      <c r="O465" s="871" t="n"/>
      <c r="P465" s="871" t="n"/>
      <c r="Q465" s="871" t="n"/>
      <c r="R465" s="871" t="n"/>
      <c r="S465" s="871" t="n"/>
      <c r="T465" s="871" t="n"/>
      <c r="U465" s="871" t="n"/>
      <c r="V465" s="871" t="n"/>
      <c r="W465" s="871" t="n"/>
      <c r="X465" s="871" t="n"/>
      <c r="Y465" s="871" t="n"/>
      <c r="Z465" s="871" t="n"/>
      <c r="AA465" s="871" t="n"/>
      <c r="AB465" s="871" t="n"/>
    </row>
    <row r="466">
      <c r="A466" s="871" t="n"/>
      <c r="B466" s="871" t="n"/>
      <c r="C466" s="275" t="n"/>
      <c r="D466" s="275" t="n"/>
      <c r="E466" s="275" t="n"/>
      <c r="F466" s="871" t="n"/>
      <c r="G466" s="871" t="n"/>
      <c r="H466" s="871" t="n"/>
      <c r="I466" s="871" t="n"/>
      <c r="J466" s="871" t="n"/>
      <c r="K466" s="871" t="n"/>
      <c r="L466" s="871" t="n"/>
      <c r="M466" s="871" t="n"/>
      <c r="N466" s="871" t="n"/>
      <c r="O466" s="871" t="n"/>
      <c r="P466" s="871" t="n"/>
      <c r="Q466" s="871" t="n"/>
      <c r="R466" s="871" t="n"/>
      <c r="S466" s="871" t="n"/>
      <c r="T466" s="871" t="n"/>
      <c r="U466" s="871" t="n"/>
      <c r="V466" s="871" t="n"/>
      <c r="W466" s="871" t="n"/>
      <c r="X466" s="871" t="n"/>
      <c r="Y466" s="871" t="n"/>
      <c r="Z466" s="871" t="n"/>
      <c r="AA466" s="871" t="n"/>
      <c r="AB466" s="871" t="n"/>
    </row>
    <row r="467">
      <c r="A467" s="871" t="n"/>
      <c r="B467" s="871" t="n"/>
      <c r="C467" s="275" t="n"/>
      <c r="D467" s="275" t="n"/>
      <c r="E467" s="275" t="n"/>
      <c r="F467" s="871" t="n"/>
      <c r="G467" s="871" t="n"/>
      <c r="H467" s="871" t="n"/>
      <c r="I467" s="871" t="n"/>
      <c r="J467" s="871" t="n"/>
      <c r="K467" s="871" t="n"/>
      <c r="L467" s="871" t="n"/>
      <c r="M467" s="871" t="n"/>
      <c r="N467" s="871" t="n"/>
      <c r="O467" s="871" t="n"/>
      <c r="P467" s="871" t="n"/>
      <c r="Q467" s="871" t="n"/>
      <c r="R467" s="871" t="n"/>
      <c r="S467" s="871" t="n"/>
      <c r="T467" s="871" t="n"/>
      <c r="U467" s="871" t="n"/>
      <c r="V467" s="871" t="n"/>
      <c r="W467" s="871" t="n"/>
      <c r="X467" s="871" t="n"/>
      <c r="Y467" s="871" t="n"/>
      <c r="Z467" s="871" t="n"/>
      <c r="AA467" s="871" t="n"/>
      <c r="AB467" s="871" t="n"/>
    </row>
    <row r="468">
      <c r="A468" s="871" t="n"/>
      <c r="B468" s="871" t="n"/>
      <c r="C468" s="275" t="n"/>
      <c r="D468" s="275" t="n"/>
      <c r="E468" s="275" t="n"/>
      <c r="F468" s="871" t="n"/>
      <c r="G468" s="871" t="n"/>
      <c r="H468" s="871" t="n"/>
      <c r="I468" s="871" t="n"/>
      <c r="J468" s="871" t="n"/>
      <c r="K468" s="871" t="n"/>
      <c r="L468" s="871" t="n"/>
      <c r="M468" s="871" t="n"/>
      <c r="N468" s="871" t="n"/>
      <c r="O468" s="871" t="n"/>
      <c r="P468" s="871" t="n"/>
      <c r="Q468" s="871" t="n"/>
      <c r="R468" s="871" t="n"/>
      <c r="S468" s="871" t="n"/>
      <c r="T468" s="871" t="n"/>
      <c r="U468" s="871" t="n"/>
      <c r="V468" s="871" t="n"/>
      <c r="W468" s="871" t="n"/>
      <c r="X468" s="871" t="n"/>
      <c r="Y468" s="871" t="n"/>
      <c r="Z468" s="871" t="n"/>
      <c r="AA468" s="871" t="n"/>
      <c r="AB468" s="871" t="n"/>
    </row>
    <row r="469">
      <c r="A469" s="871" t="n"/>
      <c r="B469" s="871" t="n"/>
      <c r="C469" s="275" t="n"/>
      <c r="D469" s="275" t="n"/>
      <c r="E469" s="275" t="n"/>
      <c r="F469" s="871" t="n"/>
      <c r="G469" s="871" t="n"/>
      <c r="H469" s="871" t="n"/>
      <c r="I469" s="871" t="n"/>
      <c r="J469" s="871" t="n"/>
      <c r="K469" s="871" t="n"/>
      <c r="L469" s="871" t="n"/>
      <c r="M469" s="871" t="n"/>
      <c r="N469" s="871" t="n"/>
      <c r="O469" s="871" t="n"/>
      <c r="P469" s="871" t="n"/>
      <c r="Q469" s="871" t="n"/>
      <c r="R469" s="871" t="n"/>
      <c r="S469" s="871" t="n"/>
      <c r="T469" s="871" t="n"/>
      <c r="U469" s="871" t="n"/>
      <c r="V469" s="871" t="n"/>
      <c r="W469" s="871" t="n"/>
      <c r="X469" s="871" t="n"/>
      <c r="Y469" s="871" t="n"/>
      <c r="Z469" s="871" t="n"/>
      <c r="AA469" s="871" t="n"/>
      <c r="AB469" s="871" t="n"/>
    </row>
    <row r="470">
      <c r="A470" s="871" t="n"/>
      <c r="B470" s="871" t="n"/>
      <c r="C470" s="275" t="n"/>
      <c r="D470" s="275" t="n"/>
      <c r="E470" s="275" t="n"/>
      <c r="F470" s="871" t="n"/>
      <c r="G470" s="871" t="n"/>
      <c r="H470" s="871" t="n"/>
      <c r="I470" s="871" t="n"/>
      <c r="J470" s="871" t="n"/>
      <c r="K470" s="871" t="n"/>
      <c r="L470" s="871" t="n"/>
      <c r="M470" s="871" t="n"/>
      <c r="N470" s="871" t="n"/>
      <c r="O470" s="871" t="n"/>
      <c r="P470" s="871" t="n"/>
      <c r="Q470" s="871" t="n"/>
      <c r="R470" s="871" t="n"/>
      <c r="S470" s="871" t="n"/>
      <c r="T470" s="871" t="n"/>
      <c r="U470" s="871" t="n"/>
      <c r="V470" s="871" t="n"/>
      <c r="W470" s="871" t="n"/>
      <c r="X470" s="871" t="n"/>
      <c r="Y470" s="871" t="n"/>
      <c r="Z470" s="871" t="n"/>
      <c r="AA470" s="871" t="n"/>
      <c r="AB470" s="871" t="n"/>
    </row>
    <row r="471">
      <c r="A471" s="871" t="n"/>
      <c r="B471" s="871" t="n"/>
      <c r="C471" s="275" t="n"/>
      <c r="D471" s="275" t="n"/>
      <c r="E471" s="275" t="n"/>
      <c r="F471" s="871" t="n"/>
      <c r="G471" s="871" t="n"/>
      <c r="H471" s="871" t="n"/>
      <c r="I471" s="871" t="n"/>
      <c r="J471" s="871" t="n"/>
      <c r="K471" s="871" t="n"/>
      <c r="L471" s="871" t="n"/>
      <c r="M471" s="871" t="n"/>
      <c r="N471" s="871" t="n"/>
      <c r="O471" s="871" t="n"/>
      <c r="P471" s="871" t="n"/>
      <c r="Q471" s="871" t="n"/>
      <c r="R471" s="871" t="n"/>
      <c r="S471" s="871" t="n"/>
      <c r="T471" s="871" t="n"/>
      <c r="U471" s="871" t="n"/>
      <c r="V471" s="871" t="n"/>
      <c r="W471" s="871" t="n"/>
      <c r="X471" s="871" t="n"/>
      <c r="Y471" s="871" t="n"/>
      <c r="Z471" s="871" t="n"/>
      <c r="AA471" s="871" t="n"/>
      <c r="AB471" s="871" t="n"/>
    </row>
    <row r="472">
      <c r="A472" s="871" t="n"/>
      <c r="B472" s="871" t="n"/>
      <c r="C472" s="275" t="n"/>
      <c r="D472" s="275" t="n"/>
      <c r="E472" s="275" t="n"/>
      <c r="F472" s="871" t="n"/>
      <c r="G472" s="871" t="n"/>
      <c r="H472" s="871" t="n"/>
      <c r="I472" s="871" t="n"/>
      <c r="J472" s="871" t="n"/>
      <c r="K472" s="871" t="n"/>
      <c r="L472" s="871" t="n"/>
      <c r="M472" s="871" t="n"/>
      <c r="N472" s="871" t="n"/>
      <c r="O472" s="871" t="n"/>
      <c r="P472" s="871" t="n"/>
      <c r="Q472" s="871" t="n"/>
      <c r="R472" s="871" t="n"/>
      <c r="S472" s="871" t="n"/>
      <c r="T472" s="871" t="n"/>
      <c r="U472" s="871" t="n"/>
      <c r="V472" s="871" t="n"/>
      <c r="W472" s="871" t="n"/>
      <c r="X472" s="871" t="n"/>
      <c r="Y472" s="871" t="n"/>
      <c r="Z472" s="871" t="n"/>
      <c r="AA472" s="871" t="n"/>
      <c r="AB472" s="871" t="n"/>
    </row>
    <row r="473">
      <c r="A473" s="871" t="n"/>
      <c r="B473" s="871" t="n"/>
      <c r="C473" s="275" t="n"/>
      <c r="D473" s="275" t="n"/>
      <c r="E473" s="275" t="n"/>
      <c r="F473" s="871" t="n"/>
      <c r="G473" s="871" t="n"/>
      <c r="H473" s="871" t="n"/>
      <c r="I473" s="871" t="n"/>
      <c r="J473" s="871" t="n"/>
      <c r="K473" s="871" t="n"/>
      <c r="L473" s="871" t="n"/>
      <c r="M473" s="871" t="n"/>
      <c r="N473" s="871" t="n"/>
      <c r="O473" s="871" t="n"/>
      <c r="P473" s="871" t="n"/>
      <c r="Q473" s="871" t="n"/>
      <c r="R473" s="871" t="n"/>
      <c r="S473" s="871" t="n"/>
      <c r="T473" s="871" t="n"/>
      <c r="U473" s="871" t="n"/>
      <c r="V473" s="871" t="n"/>
      <c r="W473" s="871" t="n"/>
      <c r="X473" s="871" t="n"/>
      <c r="Y473" s="871" t="n"/>
      <c r="Z473" s="871" t="n"/>
      <c r="AA473" s="871" t="n"/>
      <c r="AB473" s="871" t="n"/>
    </row>
    <row r="474">
      <c r="A474" s="871" t="n"/>
      <c r="B474" s="871" t="n"/>
      <c r="C474" s="275" t="n"/>
      <c r="D474" s="275" t="n"/>
      <c r="E474" s="275" t="n"/>
      <c r="F474" s="871" t="n"/>
      <c r="G474" s="871" t="n"/>
      <c r="H474" s="871" t="n"/>
      <c r="I474" s="871" t="n"/>
      <c r="J474" s="871" t="n"/>
      <c r="K474" s="871" t="n"/>
      <c r="L474" s="871" t="n"/>
      <c r="M474" s="871" t="n"/>
      <c r="N474" s="871" t="n"/>
      <c r="O474" s="871" t="n"/>
      <c r="P474" s="871" t="n"/>
      <c r="Q474" s="871" t="n"/>
      <c r="R474" s="871" t="n"/>
      <c r="S474" s="871" t="n"/>
      <c r="T474" s="871" t="n"/>
      <c r="U474" s="871" t="n"/>
      <c r="V474" s="871" t="n"/>
      <c r="W474" s="871" t="n"/>
      <c r="X474" s="871" t="n"/>
      <c r="Y474" s="871" t="n"/>
      <c r="Z474" s="871" t="n"/>
      <c r="AA474" s="871" t="n"/>
      <c r="AB474" s="871" t="n"/>
    </row>
    <row r="475">
      <c r="A475" s="871" t="n"/>
      <c r="B475" s="871" t="n"/>
      <c r="C475" s="275" t="n"/>
      <c r="D475" s="275" t="n"/>
      <c r="E475" s="275" t="n"/>
      <c r="F475" s="871" t="n"/>
      <c r="G475" s="871" t="n"/>
      <c r="H475" s="871" t="n"/>
      <c r="I475" s="871" t="n"/>
      <c r="J475" s="871" t="n"/>
      <c r="K475" s="871" t="n"/>
      <c r="L475" s="871" t="n"/>
      <c r="M475" s="871" t="n"/>
      <c r="N475" s="871" t="n"/>
      <c r="O475" s="871" t="n"/>
      <c r="P475" s="871" t="n"/>
      <c r="Q475" s="871" t="n"/>
      <c r="R475" s="871" t="n"/>
      <c r="S475" s="871" t="n"/>
      <c r="T475" s="871" t="n"/>
      <c r="U475" s="871" t="n"/>
      <c r="V475" s="871" t="n"/>
      <c r="W475" s="871" t="n"/>
      <c r="X475" s="871" t="n"/>
      <c r="Y475" s="871" t="n"/>
      <c r="Z475" s="871" t="n"/>
      <c r="AA475" s="871" t="n"/>
      <c r="AB475" s="871" t="n"/>
    </row>
    <row r="476">
      <c r="A476" s="871" t="n"/>
      <c r="B476" s="871" t="n"/>
      <c r="C476" s="275" t="n"/>
      <c r="D476" s="275" t="n"/>
      <c r="E476" s="275" t="n"/>
      <c r="F476" s="871" t="n"/>
      <c r="G476" s="871" t="n"/>
      <c r="H476" s="871" t="n"/>
      <c r="I476" s="871" t="n"/>
      <c r="J476" s="871" t="n"/>
      <c r="K476" s="871" t="n"/>
      <c r="L476" s="871" t="n"/>
      <c r="M476" s="871" t="n"/>
      <c r="N476" s="871" t="n"/>
      <c r="O476" s="871" t="n"/>
      <c r="P476" s="871" t="n"/>
      <c r="Q476" s="871" t="n"/>
      <c r="R476" s="871" t="n"/>
      <c r="S476" s="871" t="n"/>
      <c r="T476" s="871" t="n"/>
      <c r="U476" s="871" t="n"/>
      <c r="V476" s="871" t="n"/>
      <c r="W476" s="871" t="n"/>
      <c r="X476" s="871" t="n"/>
      <c r="Y476" s="871" t="n"/>
      <c r="Z476" s="871" t="n"/>
      <c r="AA476" s="871" t="n"/>
      <c r="AB476" s="871" t="n"/>
    </row>
    <row r="477">
      <c r="A477" s="871" t="n"/>
      <c r="B477" s="871" t="n"/>
      <c r="C477" s="275" t="n"/>
      <c r="D477" s="275" t="n"/>
      <c r="E477" s="275" t="n"/>
      <c r="F477" s="871" t="n"/>
      <c r="G477" s="871" t="n"/>
      <c r="H477" s="871" t="n"/>
      <c r="I477" s="871" t="n"/>
      <c r="J477" s="871" t="n"/>
      <c r="K477" s="871" t="n"/>
      <c r="L477" s="871" t="n"/>
      <c r="M477" s="871" t="n"/>
      <c r="N477" s="871" t="n"/>
      <c r="O477" s="871" t="n"/>
      <c r="P477" s="871" t="n"/>
      <c r="Q477" s="871" t="n"/>
      <c r="R477" s="871" t="n"/>
      <c r="S477" s="871" t="n"/>
      <c r="T477" s="871" t="n"/>
      <c r="U477" s="871" t="n"/>
      <c r="V477" s="871" t="n"/>
      <c r="W477" s="871" t="n"/>
      <c r="X477" s="871" t="n"/>
      <c r="Y477" s="871" t="n"/>
      <c r="Z477" s="871" t="n"/>
      <c r="AA477" s="871" t="n"/>
      <c r="AB477" s="871" t="n"/>
    </row>
    <row r="478">
      <c r="A478" s="871" t="n"/>
      <c r="B478" s="871" t="n"/>
      <c r="C478" s="275" t="n"/>
      <c r="D478" s="275" t="n"/>
      <c r="E478" s="275" t="n"/>
      <c r="F478" s="871" t="n"/>
      <c r="G478" s="871" t="n"/>
      <c r="H478" s="871" t="n"/>
      <c r="I478" s="871" t="n"/>
      <c r="J478" s="871" t="n"/>
      <c r="K478" s="871" t="n"/>
      <c r="L478" s="871" t="n"/>
      <c r="M478" s="871" t="n"/>
      <c r="N478" s="871" t="n"/>
      <c r="O478" s="871" t="n"/>
      <c r="P478" s="871" t="n"/>
      <c r="Q478" s="871" t="n"/>
      <c r="R478" s="871" t="n"/>
      <c r="S478" s="871" t="n"/>
      <c r="T478" s="871" t="n"/>
      <c r="U478" s="871" t="n"/>
      <c r="V478" s="871" t="n"/>
      <c r="W478" s="871" t="n"/>
      <c r="X478" s="871" t="n"/>
      <c r="Y478" s="871" t="n"/>
      <c r="Z478" s="871" t="n"/>
      <c r="AA478" s="871" t="n"/>
      <c r="AB478" s="871" t="n"/>
    </row>
    <row r="479">
      <c r="A479" s="871" t="n"/>
      <c r="B479" s="871" t="n"/>
      <c r="C479" s="275" t="n"/>
      <c r="D479" s="275" t="n"/>
      <c r="E479" s="275" t="n"/>
      <c r="F479" s="871" t="n"/>
      <c r="G479" s="871" t="n"/>
      <c r="H479" s="871" t="n"/>
      <c r="I479" s="871" t="n"/>
      <c r="J479" s="871" t="n"/>
      <c r="K479" s="871" t="n"/>
      <c r="L479" s="871" t="n"/>
      <c r="M479" s="871" t="n"/>
      <c r="N479" s="871" t="n"/>
      <c r="O479" s="871" t="n"/>
      <c r="P479" s="871" t="n"/>
      <c r="Q479" s="871" t="n"/>
      <c r="R479" s="871" t="n"/>
      <c r="S479" s="871" t="n"/>
      <c r="T479" s="871" t="n"/>
      <c r="U479" s="871" t="n"/>
      <c r="V479" s="871" t="n"/>
      <c r="W479" s="871" t="n"/>
      <c r="X479" s="871" t="n"/>
      <c r="Y479" s="871" t="n"/>
      <c r="Z479" s="871" t="n"/>
      <c r="AA479" s="871" t="n"/>
      <c r="AB479" s="871" t="n"/>
    </row>
    <row r="480">
      <c r="A480" s="871" t="n"/>
      <c r="B480" s="871" t="n"/>
      <c r="C480" s="275" t="n"/>
      <c r="D480" s="275" t="n"/>
      <c r="E480" s="275" t="n"/>
      <c r="F480" s="871" t="n"/>
      <c r="G480" s="871" t="n"/>
      <c r="H480" s="871" t="n"/>
      <c r="I480" s="871" t="n"/>
      <c r="J480" s="871" t="n"/>
      <c r="K480" s="871" t="n"/>
      <c r="L480" s="871" t="n"/>
      <c r="M480" s="871" t="n"/>
      <c r="N480" s="871" t="n"/>
      <c r="O480" s="871" t="n"/>
      <c r="P480" s="871" t="n"/>
      <c r="Q480" s="871" t="n"/>
      <c r="R480" s="871" t="n"/>
      <c r="S480" s="871" t="n"/>
      <c r="T480" s="871" t="n"/>
      <c r="U480" s="871" t="n"/>
      <c r="V480" s="871" t="n"/>
      <c r="W480" s="871" t="n"/>
      <c r="X480" s="871" t="n"/>
      <c r="Y480" s="871" t="n"/>
      <c r="Z480" s="871" t="n"/>
      <c r="AA480" s="871" t="n"/>
      <c r="AB480" s="871" t="n"/>
    </row>
    <row r="481">
      <c r="A481" s="871" t="n"/>
      <c r="B481" s="871" t="n"/>
      <c r="C481" s="275" t="n"/>
      <c r="D481" s="275" t="n"/>
      <c r="E481" s="275" t="n"/>
      <c r="F481" s="871" t="n"/>
      <c r="G481" s="871" t="n"/>
      <c r="H481" s="871" t="n"/>
      <c r="I481" s="871" t="n"/>
      <c r="J481" s="871" t="n"/>
      <c r="K481" s="871" t="n"/>
      <c r="L481" s="871" t="n"/>
      <c r="M481" s="871" t="n"/>
      <c r="N481" s="871" t="n"/>
      <c r="O481" s="871" t="n"/>
      <c r="P481" s="871" t="n"/>
      <c r="Q481" s="871" t="n"/>
      <c r="R481" s="871" t="n"/>
      <c r="S481" s="871" t="n"/>
      <c r="T481" s="871" t="n"/>
      <c r="U481" s="871" t="n"/>
      <c r="V481" s="871" t="n"/>
      <c r="W481" s="871" t="n"/>
      <c r="X481" s="871" t="n"/>
      <c r="Y481" s="871" t="n"/>
      <c r="Z481" s="871" t="n"/>
      <c r="AA481" s="871" t="n"/>
      <c r="AB481" s="871" t="n"/>
    </row>
    <row r="482">
      <c r="A482" s="871" t="n"/>
      <c r="B482" s="871" t="n"/>
      <c r="C482" s="275" t="n"/>
      <c r="D482" s="275" t="n"/>
      <c r="E482" s="275" t="n"/>
      <c r="F482" s="871" t="n"/>
      <c r="G482" s="871" t="n"/>
      <c r="H482" s="871" t="n"/>
      <c r="I482" s="871" t="n"/>
      <c r="J482" s="871" t="n"/>
      <c r="K482" s="871" t="n"/>
      <c r="L482" s="871" t="n"/>
      <c r="M482" s="871" t="n"/>
      <c r="N482" s="871" t="n"/>
      <c r="O482" s="871" t="n"/>
      <c r="P482" s="871" t="n"/>
      <c r="Q482" s="871" t="n"/>
      <c r="R482" s="871" t="n"/>
      <c r="S482" s="871" t="n"/>
      <c r="T482" s="871" t="n"/>
      <c r="U482" s="871" t="n"/>
      <c r="V482" s="871" t="n"/>
      <c r="W482" s="871" t="n"/>
      <c r="X482" s="871" t="n"/>
      <c r="Y482" s="871" t="n"/>
      <c r="Z482" s="871" t="n"/>
      <c r="AA482" s="871" t="n"/>
      <c r="AB482" s="871" t="n"/>
    </row>
    <row r="483">
      <c r="A483" s="871" t="n"/>
      <c r="B483" s="871" t="n"/>
      <c r="C483" s="275" t="n"/>
      <c r="D483" s="275" t="n"/>
      <c r="E483" s="275" t="n"/>
      <c r="F483" s="871" t="n"/>
      <c r="G483" s="871" t="n"/>
      <c r="H483" s="871" t="n"/>
      <c r="I483" s="871" t="n"/>
      <c r="J483" s="871" t="n"/>
      <c r="K483" s="871" t="n"/>
      <c r="L483" s="871" t="n"/>
      <c r="M483" s="871" t="n"/>
      <c r="N483" s="871" t="n"/>
      <c r="O483" s="871" t="n"/>
      <c r="P483" s="871" t="n"/>
      <c r="Q483" s="871" t="n"/>
      <c r="R483" s="871" t="n"/>
      <c r="S483" s="871" t="n"/>
      <c r="T483" s="871" t="n"/>
      <c r="U483" s="871" t="n"/>
      <c r="V483" s="871" t="n"/>
      <c r="W483" s="871" t="n"/>
      <c r="X483" s="871" t="n"/>
      <c r="Y483" s="871" t="n"/>
      <c r="Z483" s="871" t="n"/>
      <c r="AA483" s="871" t="n"/>
      <c r="AB483" s="871" t="n"/>
    </row>
    <row r="484">
      <c r="A484" s="871" t="n"/>
      <c r="B484" s="871" t="n"/>
      <c r="C484" s="275" t="n"/>
      <c r="D484" s="275" t="n"/>
      <c r="E484" s="275" t="n"/>
      <c r="F484" s="871" t="n"/>
      <c r="G484" s="871" t="n"/>
      <c r="H484" s="871" t="n"/>
      <c r="I484" s="871" t="n"/>
      <c r="J484" s="871" t="n"/>
      <c r="K484" s="871" t="n"/>
      <c r="L484" s="871" t="n"/>
      <c r="M484" s="871" t="n"/>
      <c r="N484" s="871" t="n"/>
      <c r="O484" s="871" t="n"/>
      <c r="P484" s="871" t="n"/>
      <c r="Q484" s="871" t="n"/>
      <c r="R484" s="871" t="n"/>
      <c r="S484" s="871" t="n"/>
      <c r="T484" s="871" t="n"/>
      <c r="U484" s="871" t="n"/>
      <c r="V484" s="871" t="n"/>
      <c r="W484" s="871" t="n"/>
      <c r="X484" s="871" t="n"/>
      <c r="Y484" s="871" t="n"/>
      <c r="Z484" s="871" t="n"/>
      <c r="AA484" s="871" t="n"/>
      <c r="AB484" s="871" t="n"/>
    </row>
    <row r="485">
      <c r="A485" s="871" t="n"/>
      <c r="B485" s="871" t="n"/>
      <c r="C485" s="275" t="n"/>
      <c r="D485" s="275" t="n"/>
      <c r="E485" s="275" t="n"/>
      <c r="F485" s="871" t="n"/>
      <c r="G485" s="871" t="n"/>
      <c r="H485" s="871" t="n"/>
      <c r="I485" s="871" t="n"/>
      <c r="J485" s="871" t="n"/>
      <c r="K485" s="871" t="n"/>
      <c r="L485" s="871" t="n"/>
      <c r="M485" s="871" t="n"/>
      <c r="N485" s="871" t="n"/>
      <c r="O485" s="871" t="n"/>
      <c r="P485" s="871" t="n"/>
      <c r="Q485" s="871" t="n"/>
      <c r="R485" s="871" t="n"/>
      <c r="S485" s="871" t="n"/>
      <c r="T485" s="871" t="n"/>
      <c r="U485" s="871" t="n"/>
      <c r="V485" s="871" t="n"/>
      <c r="W485" s="871" t="n"/>
      <c r="X485" s="871" t="n"/>
      <c r="Y485" s="871" t="n"/>
      <c r="Z485" s="871" t="n"/>
      <c r="AA485" s="871" t="n"/>
      <c r="AB485" s="871" t="n"/>
    </row>
    <row r="486">
      <c r="A486" s="871" t="n"/>
      <c r="B486" s="871" t="n"/>
      <c r="C486" s="275" t="n"/>
      <c r="D486" s="275" t="n"/>
      <c r="E486" s="275" t="n"/>
      <c r="F486" s="871" t="n"/>
      <c r="G486" s="871" t="n"/>
      <c r="H486" s="871" t="n"/>
      <c r="I486" s="871" t="n"/>
      <c r="J486" s="871" t="n"/>
      <c r="K486" s="871" t="n"/>
      <c r="L486" s="871" t="n"/>
      <c r="M486" s="871" t="n"/>
      <c r="N486" s="871" t="n"/>
      <c r="O486" s="871" t="n"/>
      <c r="P486" s="871" t="n"/>
      <c r="Q486" s="871" t="n"/>
      <c r="R486" s="871" t="n"/>
      <c r="S486" s="871" t="n"/>
      <c r="T486" s="871" t="n"/>
      <c r="U486" s="871" t="n"/>
      <c r="V486" s="871" t="n"/>
      <c r="W486" s="871" t="n"/>
      <c r="X486" s="871" t="n"/>
      <c r="Y486" s="871" t="n"/>
      <c r="Z486" s="871" t="n"/>
      <c r="AA486" s="871" t="n"/>
      <c r="AB486" s="871" t="n"/>
    </row>
    <row r="487">
      <c r="A487" s="871" t="n"/>
      <c r="B487" s="871" t="n"/>
      <c r="C487" s="275" t="n"/>
      <c r="D487" s="275" t="n"/>
      <c r="E487" s="275" t="n"/>
      <c r="F487" s="871" t="n"/>
      <c r="G487" s="871" t="n"/>
      <c r="H487" s="871" t="n"/>
      <c r="I487" s="871" t="n"/>
      <c r="J487" s="871" t="n"/>
      <c r="K487" s="871" t="n"/>
      <c r="L487" s="871" t="n"/>
      <c r="M487" s="871" t="n"/>
      <c r="N487" s="871" t="n"/>
      <c r="O487" s="871" t="n"/>
      <c r="P487" s="871" t="n"/>
      <c r="Q487" s="871" t="n"/>
      <c r="R487" s="871" t="n"/>
      <c r="S487" s="871" t="n"/>
      <c r="T487" s="871" t="n"/>
      <c r="U487" s="871" t="n"/>
      <c r="V487" s="871" t="n"/>
      <c r="W487" s="871" t="n"/>
      <c r="X487" s="871" t="n"/>
      <c r="Y487" s="871" t="n"/>
      <c r="Z487" s="871" t="n"/>
      <c r="AA487" s="871" t="n"/>
      <c r="AB487" s="871" t="n"/>
    </row>
    <row r="488">
      <c r="A488" s="871" t="n"/>
      <c r="B488" s="871" t="n"/>
      <c r="C488" s="275" t="n"/>
      <c r="D488" s="275" t="n"/>
      <c r="E488" s="275" t="n"/>
      <c r="F488" s="871" t="n"/>
      <c r="G488" s="871" t="n"/>
      <c r="H488" s="871" t="n"/>
      <c r="I488" s="871" t="n"/>
      <c r="J488" s="871" t="n"/>
      <c r="K488" s="871" t="n"/>
      <c r="L488" s="871" t="n"/>
      <c r="M488" s="871" t="n"/>
      <c r="N488" s="871" t="n"/>
      <c r="O488" s="871" t="n"/>
      <c r="P488" s="871" t="n"/>
      <c r="Q488" s="871" t="n"/>
      <c r="R488" s="871" t="n"/>
      <c r="S488" s="871" t="n"/>
      <c r="T488" s="871" t="n"/>
      <c r="U488" s="871" t="n"/>
      <c r="V488" s="871" t="n"/>
      <c r="W488" s="871" t="n"/>
      <c r="X488" s="871" t="n"/>
      <c r="Y488" s="871" t="n"/>
      <c r="Z488" s="871" t="n"/>
      <c r="AA488" s="871" t="n"/>
      <c r="AB488" s="871" t="n"/>
    </row>
    <row r="489">
      <c r="A489" s="871" t="n"/>
      <c r="B489" s="871" t="n"/>
      <c r="C489" s="275" t="n"/>
      <c r="D489" s="275" t="n"/>
      <c r="E489" s="275" t="n"/>
      <c r="F489" s="871" t="n"/>
      <c r="G489" s="871" t="n"/>
      <c r="H489" s="871" t="n"/>
      <c r="I489" s="871" t="n"/>
      <c r="J489" s="871" t="n"/>
      <c r="K489" s="871" t="n"/>
      <c r="L489" s="871" t="n"/>
      <c r="M489" s="871" t="n"/>
      <c r="N489" s="871" t="n"/>
      <c r="O489" s="871" t="n"/>
      <c r="P489" s="871" t="n"/>
      <c r="Q489" s="871" t="n"/>
      <c r="R489" s="871" t="n"/>
      <c r="S489" s="871" t="n"/>
      <c r="T489" s="871" t="n"/>
      <c r="U489" s="871" t="n"/>
      <c r="V489" s="871" t="n"/>
      <c r="W489" s="871" t="n"/>
      <c r="X489" s="871" t="n"/>
      <c r="Y489" s="871" t="n"/>
      <c r="Z489" s="871" t="n"/>
      <c r="AA489" s="871" t="n"/>
      <c r="AB489" s="871" t="n"/>
    </row>
    <row r="490">
      <c r="A490" s="871" t="n"/>
      <c r="B490" s="871" t="n"/>
      <c r="C490" s="275" t="n"/>
      <c r="D490" s="275" t="n"/>
      <c r="E490" s="275" t="n"/>
      <c r="F490" s="871" t="n"/>
      <c r="G490" s="871" t="n"/>
      <c r="H490" s="871" t="n"/>
      <c r="I490" s="871" t="n"/>
      <c r="J490" s="871" t="n"/>
      <c r="K490" s="871" t="n"/>
      <c r="L490" s="871" t="n"/>
      <c r="M490" s="871" t="n"/>
      <c r="N490" s="871" t="n"/>
      <c r="O490" s="871" t="n"/>
      <c r="P490" s="871" t="n"/>
      <c r="Q490" s="871" t="n"/>
      <c r="R490" s="871" t="n"/>
      <c r="S490" s="871" t="n"/>
      <c r="T490" s="871" t="n"/>
      <c r="U490" s="871" t="n"/>
      <c r="V490" s="871" t="n"/>
      <c r="W490" s="871" t="n"/>
      <c r="X490" s="871" t="n"/>
      <c r="Y490" s="871" t="n"/>
      <c r="Z490" s="871" t="n"/>
      <c r="AA490" s="871" t="n"/>
      <c r="AB490" s="871" t="n"/>
    </row>
    <row r="491">
      <c r="A491" s="871" t="n"/>
      <c r="B491" s="871" t="n"/>
      <c r="C491" s="275" t="n"/>
      <c r="D491" s="275" t="n"/>
      <c r="E491" s="275" t="n"/>
      <c r="F491" s="871" t="n"/>
      <c r="G491" s="871" t="n"/>
      <c r="H491" s="871" t="n"/>
      <c r="I491" s="871" t="n"/>
      <c r="J491" s="871" t="n"/>
      <c r="K491" s="871" t="n"/>
      <c r="L491" s="871" t="n"/>
      <c r="M491" s="871" t="n"/>
      <c r="N491" s="871" t="n"/>
      <c r="O491" s="871" t="n"/>
      <c r="P491" s="871" t="n"/>
      <c r="Q491" s="871" t="n"/>
      <c r="R491" s="871" t="n"/>
      <c r="S491" s="871" t="n"/>
      <c r="T491" s="871" t="n"/>
      <c r="U491" s="871" t="n"/>
      <c r="V491" s="871" t="n"/>
      <c r="W491" s="871" t="n"/>
      <c r="X491" s="871" t="n"/>
      <c r="Y491" s="871" t="n"/>
      <c r="Z491" s="871" t="n"/>
      <c r="AA491" s="871" t="n"/>
      <c r="AB491" s="871" t="n"/>
    </row>
    <row r="492">
      <c r="A492" s="871" t="n"/>
      <c r="B492" s="871" t="n"/>
      <c r="C492" s="275" t="n"/>
      <c r="D492" s="275" t="n"/>
      <c r="E492" s="275" t="n"/>
      <c r="F492" s="871" t="n"/>
      <c r="G492" s="871" t="n"/>
      <c r="H492" s="871" t="n"/>
      <c r="I492" s="871" t="n"/>
      <c r="J492" s="871" t="n"/>
      <c r="K492" s="871" t="n"/>
      <c r="L492" s="871" t="n"/>
      <c r="M492" s="871" t="n"/>
      <c r="N492" s="871" t="n"/>
      <c r="O492" s="871" t="n"/>
      <c r="P492" s="871" t="n"/>
      <c r="Q492" s="871" t="n"/>
      <c r="R492" s="871" t="n"/>
      <c r="S492" s="871" t="n"/>
      <c r="T492" s="871" t="n"/>
      <c r="U492" s="871" t="n"/>
      <c r="V492" s="871" t="n"/>
      <c r="W492" s="871" t="n"/>
      <c r="X492" s="871" t="n"/>
      <c r="Y492" s="871" t="n"/>
      <c r="Z492" s="871" t="n"/>
      <c r="AA492" s="871" t="n"/>
      <c r="AB492" s="871" t="n"/>
    </row>
    <row r="493">
      <c r="A493" s="871" t="n"/>
      <c r="B493" s="871" t="n"/>
      <c r="C493" s="275" t="n"/>
      <c r="D493" s="275" t="n"/>
      <c r="E493" s="275" t="n"/>
      <c r="F493" s="871" t="n"/>
      <c r="G493" s="871" t="n"/>
      <c r="H493" s="871" t="n"/>
      <c r="I493" s="871" t="n"/>
      <c r="J493" s="871" t="n"/>
      <c r="K493" s="871" t="n"/>
      <c r="L493" s="871" t="n"/>
      <c r="M493" s="871" t="n"/>
      <c r="N493" s="871" t="n"/>
      <c r="O493" s="871" t="n"/>
      <c r="P493" s="871" t="n"/>
      <c r="Q493" s="871" t="n"/>
      <c r="R493" s="871" t="n"/>
      <c r="S493" s="871" t="n"/>
      <c r="T493" s="871" t="n"/>
      <c r="U493" s="871" t="n"/>
      <c r="V493" s="871" t="n"/>
      <c r="W493" s="871" t="n"/>
      <c r="X493" s="871" t="n"/>
      <c r="Y493" s="871" t="n"/>
      <c r="Z493" s="871" t="n"/>
      <c r="AA493" s="871" t="n"/>
      <c r="AB493" s="871" t="n"/>
    </row>
    <row r="494">
      <c r="A494" s="871" t="n"/>
      <c r="B494" s="871" t="n"/>
      <c r="C494" s="275" t="n"/>
      <c r="D494" s="275" t="n"/>
      <c r="E494" s="275" t="n"/>
      <c r="F494" s="871" t="n"/>
      <c r="G494" s="871" t="n"/>
      <c r="H494" s="871" t="n"/>
      <c r="I494" s="871" t="n"/>
      <c r="J494" s="871" t="n"/>
      <c r="K494" s="871" t="n"/>
      <c r="L494" s="871" t="n"/>
      <c r="M494" s="871" t="n"/>
      <c r="N494" s="871" t="n"/>
      <c r="O494" s="871" t="n"/>
      <c r="P494" s="871" t="n"/>
      <c r="Q494" s="871" t="n"/>
      <c r="R494" s="871" t="n"/>
      <c r="S494" s="871" t="n"/>
      <c r="T494" s="871" t="n"/>
      <c r="U494" s="871" t="n"/>
      <c r="V494" s="871" t="n"/>
      <c r="W494" s="871" t="n"/>
      <c r="X494" s="871" t="n"/>
      <c r="Y494" s="871" t="n"/>
      <c r="Z494" s="871" t="n"/>
      <c r="AA494" s="871" t="n"/>
      <c r="AB494" s="871" t="n"/>
    </row>
    <row r="495">
      <c r="A495" s="871" t="n"/>
      <c r="B495" s="871" t="n"/>
      <c r="C495" s="275" t="n"/>
      <c r="D495" s="275" t="n"/>
      <c r="E495" s="275" t="n"/>
      <c r="F495" s="871" t="n"/>
      <c r="G495" s="871" t="n"/>
      <c r="H495" s="871" t="n"/>
      <c r="I495" s="871" t="n"/>
      <c r="J495" s="871" t="n"/>
      <c r="K495" s="871" t="n"/>
      <c r="L495" s="871" t="n"/>
      <c r="M495" s="871" t="n"/>
      <c r="N495" s="871" t="n"/>
      <c r="O495" s="871" t="n"/>
      <c r="P495" s="871" t="n"/>
      <c r="Q495" s="871" t="n"/>
      <c r="R495" s="871" t="n"/>
      <c r="S495" s="871" t="n"/>
      <c r="T495" s="871" t="n"/>
      <c r="U495" s="871" t="n"/>
      <c r="V495" s="871" t="n"/>
      <c r="W495" s="871" t="n"/>
      <c r="X495" s="871" t="n"/>
      <c r="Y495" s="871" t="n"/>
      <c r="Z495" s="871" t="n"/>
      <c r="AA495" s="871" t="n"/>
      <c r="AB495" s="871" t="n"/>
    </row>
    <row r="496">
      <c r="A496" s="871" t="n"/>
      <c r="B496" s="871" t="n"/>
      <c r="C496" s="275" t="n"/>
      <c r="D496" s="275" t="n"/>
      <c r="E496" s="275" t="n"/>
      <c r="F496" s="871" t="n"/>
      <c r="G496" s="871" t="n"/>
      <c r="H496" s="871" t="n"/>
      <c r="I496" s="871" t="n"/>
      <c r="J496" s="871" t="n"/>
      <c r="K496" s="871" t="n"/>
      <c r="L496" s="871" t="n"/>
      <c r="M496" s="871" t="n"/>
      <c r="N496" s="871" t="n"/>
      <c r="O496" s="871" t="n"/>
      <c r="P496" s="871" t="n"/>
      <c r="Q496" s="871" t="n"/>
      <c r="R496" s="871" t="n"/>
      <c r="S496" s="871" t="n"/>
      <c r="T496" s="871" t="n"/>
      <c r="U496" s="871" t="n"/>
      <c r="V496" s="871" t="n"/>
      <c r="W496" s="871" t="n"/>
      <c r="X496" s="871" t="n"/>
      <c r="Y496" s="871" t="n"/>
      <c r="Z496" s="871" t="n"/>
      <c r="AA496" s="871" t="n"/>
      <c r="AB496" s="871" t="n"/>
    </row>
    <row r="497">
      <c r="A497" s="871" t="n"/>
      <c r="B497" s="871" t="n"/>
      <c r="C497" s="275" t="n"/>
      <c r="D497" s="275" t="n"/>
      <c r="E497" s="275" t="n"/>
      <c r="F497" s="871" t="n"/>
      <c r="G497" s="871" t="n"/>
      <c r="H497" s="871" t="n"/>
      <c r="I497" s="871" t="n"/>
      <c r="J497" s="871" t="n"/>
      <c r="K497" s="871" t="n"/>
      <c r="L497" s="871" t="n"/>
      <c r="M497" s="871" t="n"/>
      <c r="N497" s="871" t="n"/>
      <c r="O497" s="871" t="n"/>
      <c r="P497" s="871" t="n"/>
      <c r="Q497" s="871" t="n"/>
      <c r="R497" s="871" t="n"/>
      <c r="S497" s="871" t="n"/>
      <c r="T497" s="871" t="n"/>
      <c r="U497" s="871" t="n"/>
      <c r="V497" s="871" t="n"/>
      <c r="W497" s="871" t="n"/>
      <c r="X497" s="871" t="n"/>
      <c r="Y497" s="871" t="n"/>
      <c r="Z497" s="871" t="n"/>
      <c r="AA497" s="871" t="n"/>
      <c r="AB497" s="871" t="n"/>
    </row>
    <row r="498">
      <c r="A498" s="871" t="n"/>
      <c r="B498" s="871" t="n"/>
      <c r="C498" s="275" t="n"/>
      <c r="D498" s="275" t="n"/>
      <c r="E498" s="275" t="n"/>
      <c r="F498" s="871" t="n"/>
      <c r="G498" s="871" t="n"/>
      <c r="H498" s="871" t="n"/>
      <c r="I498" s="871" t="n"/>
      <c r="J498" s="871" t="n"/>
      <c r="K498" s="871" t="n"/>
      <c r="L498" s="871" t="n"/>
      <c r="M498" s="871" t="n"/>
      <c r="N498" s="871" t="n"/>
      <c r="O498" s="871" t="n"/>
      <c r="P498" s="871" t="n"/>
      <c r="Q498" s="871" t="n"/>
      <c r="R498" s="871" t="n"/>
      <c r="S498" s="871" t="n"/>
      <c r="T498" s="871" t="n"/>
      <c r="U498" s="871" t="n"/>
      <c r="V498" s="871" t="n"/>
      <c r="W498" s="871" t="n"/>
      <c r="X498" s="871" t="n"/>
      <c r="Y498" s="871" t="n"/>
      <c r="Z498" s="871" t="n"/>
      <c r="AA498" s="871" t="n"/>
      <c r="AB498" s="871" t="n"/>
    </row>
    <row r="499">
      <c r="A499" s="871" t="n"/>
      <c r="B499" s="871" t="n"/>
      <c r="C499" s="275" t="n"/>
      <c r="D499" s="275" t="n"/>
      <c r="E499" s="275" t="n"/>
      <c r="F499" s="871" t="n"/>
      <c r="G499" s="871" t="n"/>
      <c r="H499" s="871" t="n"/>
      <c r="I499" s="871" t="n"/>
      <c r="J499" s="871" t="n"/>
      <c r="K499" s="871" t="n"/>
      <c r="L499" s="871" t="n"/>
      <c r="M499" s="871" t="n"/>
      <c r="N499" s="871" t="n"/>
      <c r="O499" s="871" t="n"/>
      <c r="P499" s="871" t="n"/>
      <c r="Q499" s="871" t="n"/>
      <c r="R499" s="871" t="n"/>
      <c r="S499" s="871" t="n"/>
      <c r="T499" s="871" t="n"/>
      <c r="U499" s="871" t="n"/>
      <c r="V499" s="871" t="n"/>
      <c r="W499" s="871" t="n"/>
      <c r="X499" s="871" t="n"/>
      <c r="Y499" s="871" t="n"/>
      <c r="Z499" s="871" t="n"/>
      <c r="AA499" s="871" t="n"/>
      <c r="AB499" s="871" t="n"/>
    </row>
    <row r="500">
      <c r="A500" s="871" t="n"/>
      <c r="B500" s="871" t="n"/>
      <c r="C500" s="275" t="n"/>
      <c r="D500" s="275" t="n"/>
      <c r="E500" s="275" t="n"/>
      <c r="F500" s="871" t="n"/>
      <c r="G500" s="871" t="n"/>
      <c r="H500" s="871" t="n"/>
      <c r="I500" s="871" t="n"/>
      <c r="J500" s="871" t="n"/>
      <c r="K500" s="871" t="n"/>
      <c r="L500" s="871" t="n"/>
      <c r="M500" s="871" t="n"/>
      <c r="N500" s="871" t="n"/>
      <c r="O500" s="871" t="n"/>
      <c r="P500" s="871" t="n"/>
      <c r="Q500" s="871" t="n"/>
      <c r="R500" s="871" t="n"/>
      <c r="S500" s="871" t="n"/>
      <c r="T500" s="871" t="n"/>
      <c r="U500" s="871" t="n"/>
      <c r="V500" s="871" t="n"/>
      <c r="W500" s="871" t="n"/>
      <c r="X500" s="871" t="n"/>
      <c r="Y500" s="871" t="n"/>
      <c r="Z500" s="871" t="n"/>
      <c r="AA500" s="871" t="n"/>
      <c r="AB500" s="871" t="n"/>
    </row>
    <row r="501">
      <c r="A501" s="871" t="n"/>
      <c r="B501" s="871" t="n"/>
      <c r="C501" s="275" t="n"/>
      <c r="D501" s="275" t="n"/>
      <c r="E501" s="275" t="n"/>
      <c r="F501" s="871" t="n"/>
      <c r="G501" s="871" t="n"/>
      <c r="H501" s="871" t="n"/>
      <c r="I501" s="871" t="n"/>
      <c r="J501" s="871" t="n"/>
      <c r="K501" s="871" t="n"/>
      <c r="L501" s="871" t="n"/>
      <c r="M501" s="871" t="n"/>
      <c r="N501" s="871" t="n"/>
      <c r="O501" s="871" t="n"/>
      <c r="P501" s="871" t="n"/>
      <c r="Q501" s="871" t="n"/>
      <c r="R501" s="871" t="n"/>
      <c r="S501" s="871" t="n"/>
      <c r="T501" s="871" t="n"/>
      <c r="U501" s="871" t="n"/>
      <c r="V501" s="871" t="n"/>
      <c r="W501" s="871" t="n"/>
      <c r="X501" s="871" t="n"/>
      <c r="Y501" s="871" t="n"/>
      <c r="Z501" s="871" t="n"/>
      <c r="AA501" s="871" t="n"/>
      <c r="AB501" s="871" t="n"/>
    </row>
    <row r="502">
      <c r="A502" s="871" t="n"/>
      <c r="B502" s="871" t="n"/>
      <c r="C502" s="275" t="n"/>
      <c r="D502" s="275" t="n"/>
      <c r="E502" s="275" t="n"/>
      <c r="F502" s="871" t="n"/>
      <c r="G502" s="871" t="n"/>
      <c r="H502" s="871" t="n"/>
      <c r="I502" s="871" t="n"/>
      <c r="J502" s="871" t="n"/>
      <c r="K502" s="871" t="n"/>
      <c r="L502" s="871" t="n"/>
      <c r="M502" s="871" t="n"/>
      <c r="N502" s="871" t="n"/>
      <c r="O502" s="871" t="n"/>
      <c r="P502" s="871" t="n"/>
      <c r="Q502" s="871" t="n"/>
      <c r="R502" s="871" t="n"/>
      <c r="S502" s="871" t="n"/>
      <c r="T502" s="871" t="n"/>
      <c r="U502" s="871" t="n"/>
      <c r="V502" s="871" t="n"/>
      <c r="W502" s="871" t="n"/>
      <c r="X502" s="871" t="n"/>
      <c r="Y502" s="871" t="n"/>
      <c r="Z502" s="871" t="n"/>
      <c r="AA502" s="871" t="n"/>
      <c r="AB502" s="871" t="n"/>
    </row>
    <row r="503">
      <c r="A503" s="871" t="n"/>
      <c r="B503" s="871" t="n"/>
      <c r="C503" s="275" t="n"/>
      <c r="D503" s="275" t="n"/>
      <c r="E503" s="275" t="n"/>
      <c r="F503" s="871" t="n"/>
      <c r="G503" s="871" t="n"/>
      <c r="H503" s="871" t="n"/>
      <c r="I503" s="871" t="n"/>
      <c r="J503" s="871" t="n"/>
      <c r="K503" s="871" t="n"/>
      <c r="L503" s="871" t="n"/>
      <c r="M503" s="871" t="n"/>
      <c r="N503" s="871" t="n"/>
      <c r="O503" s="871" t="n"/>
      <c r="P503" s="871" t="n"/>
      <c r="Q503" s="871" t="n"/>
      <c r="R503" s="871" t="n"/>
      <c r="S503" s="871" t="n"/>
      <c r="T503" s="871" t="n"/>
      <c r="U503" s="871" t="n"/>
      <c r="V503" s="871" t="n"/>
      <c r="W503" s="871" t="n"/>
      <c r="X503" s="871" t="n"/>
      <c r="Y503" s="871" t="n"/>
      <c r="Z503" s="871" t="n"/>
      <c r="AA503" s="871" t="n"/>
      <c r="AB503" s="871" t="n"/>
    </row>
    <row r="504">
      <c r="A504" s="871" t="n"/>
      <c r="B504" s="871" t="n"/>
      <c r="C504" s="275" t="n"/>
      <c r="D504" s="275" t="n"/>
      <c r="E504" s="275" t="n"/>
      <c r="F504" s="871" t="n"/>
      <c r="G504" s="871" t="n"/>
      <c r="H504" s="871" t="n"/>
      <c r="I504" s="871" t="n"/>
      <c r="J504" s="871" t="n"/>
      <c r="K504" s="871" t="n"/>
      <c r="L504" s="871" t="n"/>
      <c r="M504" s="871" t="n"/>
      <c r="N504" s="871" t="n"/>
      <c r="O504" s="871" t="n"/>
      <c r="P504" s="871" t="n"/>
      <c r="Q504" s="871" t="n"/>
      <c r="R504" s="871" t="n"/>
      <c r="S504" s="871" t="n"/>
      <c r="T504" s="871" t="n"/>
      <c r="U504" s="871" t="n"/>
      <c r="V504" s="871" t="n"/>
      <c r="W504" s="871" t="n"/>
      <c r="X504" s="871" t="n"/>
      <c r="Y504" s="871" t="n"/>
      <c r="Z504" s="871" t="n"/>
      <c r="AA504" s="871" t="n"/>
      <c r="AB504" s="871" t="n"/>
    </row>
    <row r="505">
      <c r="A505" s="871" t="n"/>
      <c r="B505" s="871" t="n"/>
      <c r="C505" s="275" t="n"/>
      <c r="D505" s="275" t="n"/>
      <c r="E505" s="275" t="n"/>
      <c r="F505" s="871" t="n"/>
      <c r="G505" s="871" t="n"/>
      <c r="H505" s="871" t="n"/>
      <c r="I505" s="871" t="n"/>
      <c r="J505" s="871" t="n"/>
      <c r="K505" s="871" t="n"/>
      <c r="L505" s="871" t="n"/>
      <c r="M505" s="871" t="n"/>
      <c r="N505" s="871" t="n"/>
      <c r="O505" s="871" t="n"/>
      <c r="P505" s="871" t="n"/>
      <c r="Q505" s="871" t="n"/>
      <c r="R505" s="871" t="n"/>
      <c r="S505" s="871" t="n"/>
      <c r="T505" s="871" t="n"/>
      <c r="U505" s="871" t="n"/>
      <c r="V505" s="871" t="n"/>
      <c r="W505" s="871" t="n"/>
      <c r="X505" s="871" t="n"/>
      <c r="Y505" s="871" t="n"/>
      <c r="Z505" s="871" t="n"/>
      <c r="AA505" s="871" t="n"/>
      <c r="AB505" s="871" t="n"/>
    </row>
    <row r="506">
      <c r="A506" s="871" t="n"/>
      <c r="B506" s="871" t="n"/>
      <c r="C506" s="275" t="n"/>
      <c r="D506" s="275" t="n"/>
      <c r="E506" s="275" t="n"/>
      <c r="F506" s="871" t="n"/>
      <c r="G506" s="871" t="n"/>
      <c r="H506" s="871" t="n"/>
      <c r="I506" s="871" t="n"/>
      <c r="J506" s="871" t="n"/>
      <c r="K506" s="871" t="n"/>
      <c r="L506" s="871" t="n"/>
      <c r="M506" s="871" t="n"/>
      <c r="N506" s="871" t="n"/>
      <c r="O506" s="871" t="n"/>
      <c r="P506" s="871" t="n"/>
      <c r="Q506" s="871" t="n"/>
      <c r="R506" s="871" t="n"/>
      <c r="S506" s="871" t="n"/>
      <c r="T506" s="871" t="n"/>
      <c r="U506" s="871" t="n"/>
      <c r="V506" s="871" t="n"/>
      <c r="W506" s="871" t="n"/>
      <c r="X506" s="871" t="n"/>
      <c r="Y506" s="871" t="n"/>
      <c r="Z506" s="871" t="n"/>
      <c r="AA506" s="871" t="n"/>
      <c r="AB506" s="871" t="n"/>
    </row>
    <row r="507">
      <c r="A507" s="871" t="n"/>
      <c r="B507" s="871" t="n"/>
      <c r="C507" s="275" t="n"/>
      <c r="D507" s="275" t="n"/>
      <c r="E507" s="275" t="n"/>
      <c r="F507" s="871" t="n"/>
      <c r="G507" s="871" t="n"/>
      <c r="H507" s="871" t="n"/>
      <c r="I507" s="871" t="n"/>
      <c r="J507" s="871" t="n"/>
      <c r="K507" s="871" t="n"/>
      <c r="L507" s="871" t="n"/>
      <c r="M507" s="871" t="n"/>
      <c r="N507" s="871" t="n"/>
      <c r="O507" s="871" t="n"/>
      <c r="P507" s="871" t="n"/>
      <c r="Q507" s="871" t="n"/>
      <c r="R507" s="871" t="n"/>
      <c r="S507" s="871" t="n"/>
      <c r="T507" s="871" t="n"/>
      <c r="U507" s="871" t="n"/>
      <c r="V507" s="871" t="n"/>
      <c r="W507" s="871" t="n"/>
      <c r="X507" s="871" t="n"/>
      <c r="Y507" s="871" t="n"/>
      <c r="Z507" s="871" t="n"/>
      <c r="AA507" s="871" t="n"/>
      <c r="AB507" s="871" t="n"/>
    </row>
    <row r="508">
      <c r="A508" s="871" t="n"/>
      <c r="B508" s="871" t="n"/>
      <c r="C508" s="275" t="n"/>
      <c r="D508" s="275" t="n"/>
      <c r="E508" s="275" t="n"/>
      <c r="F508" s="871" t="n"/>
      <c r="G508" s="871" t="n"/>
      <c r="H508" s="871" t="n"/>
      <c r="I508" s="871" t="n"/>
      <c r="J508" s="871" t="n"/>
      <c r="K508" s="871" t="n"/>
      <c r="L508" s="871" t="n"/>
      <c r="M508" s="871" t="n"/>
      <c r="N508" s="871" t="n"/>
      <c r="O508" s="871" t="n"/>
      <c r="P508" s="871" t="n"/>
      <c r="Q508" s="871" t="n"/>
      <c r="R508" s="871" t="n"/>
      <c r="S508" s="871" t="n"/>
      <c r="T508" s="871" t="n"/>
      <c r="U508" s="871" t="n"/>
      <c r="V508" s="871" t="n"/>
      <c r="W508" s="871" t="n"/>
      <c r="X508" s="871" t="n"/>
      <c r="Y508" s="871" t="n"/>
      <c r="Z508" s="871" t="n"/>
      <c r="AA508" s="871" t="n"/>
      <c r="AB508" s="871" t="n"/>
    </row>
    <row r="509">
      <c r="A509" s="871" t="n"/>
      <c r="B509" s="871" t="n"/>
      <c r="C509" s="275" t="n"/>
      <c r="D509" s="275" t="n"/>
      <c r="E509" s="275" t="n"/>
      <c r="F509" s="871" t="n"/>
      <c r="G509" s="871" t="n"/>
      <c r="H509" s="871" t="n"/>
      <c r="I509" s="871" t="n"/>
      <c r="J509" s="871" t="n"/>
      <c r="K509" s="871" t="n"/>
      <c r="L509" s="871" t="n"/>
      <c r="M509" s="871" t="n"/>
      <c r="N509" s="871" t="n"/>
      <c r="O509" s="871" t="n"/>
      <c r="P509" s="871" t="n"/>
      <c r="Q509" s="871" t="n"/>
      <c r="R509" s="871" t="n"/>
      <c r="S509" s="871" t="n"/>
      <c r="T509" s="871" t="n"/>
      <c r="U509" s="871" t="n"/>
      <c r="V509" s="871" t="n"/>
      <c r="W509" s="871" t="n"/>
      <c r="X509" s="871" t="n"/>
      <c r="Y509" s="871" t="n"/>
      <c r="Z509" s="871" t="n"/>
      <c r="AA509" s="871" t="n"/>
      <c r="AB509" s="871" t="n"/>
    </row>
    <row r="510">
      <c r="A510" s="871" t="n"/>
      <c r="B510" s="871" t="n"/>
      <c r="C510" s="275" t="n"/>
      <c r="D510" s="275" t="n"/>
      <c r="E510" s="275" t="n"/>
      <c r="F510" s="871" t="n"/>
      <c r="G510" s="871" t="n"/>
      <c r="H510" s="871" t="n"/>
      <c r="I510" s="871" t="n"/>
      <c r="J510" s="871" t="n"/>
      <c r="K510" s="871" t="n"/>
      <c r="L510" s="871" t="n"/>
      <c r="M510" s="871" t="n"/>
      <c r="N510" s="871" t="n"/>
      <c r="O510" s="871" t="n"/>
      <c r="P510" s="871" t="n"/>
      <c r="Q510" s="871" t="n"/>
      <c r="R510" s="871" t="n"/>
      <c r="S510" s="871" t="n"/>
      <c r="T510" s="871" t="n"/>
      <c r="U510" s="871" t="n"/>
      <c r="V510" s="871" t="n"/>
      <c r="W510" s="871" t="n"/>
      <c r="X510" s="871" t="n"/>
      <c r="Y510" s="871" t="n"/>
      <c r="Z510" s="871" t="n"/>
      <c r="AA510" s="871" t="n"/>
      <c r="AB510" s="871" t="n"/>
    </row>
    <row r="511">
      <c r="A511" s="871" t="n"/>
      <c r="B511" s="871" t="n"/>
      <c r="C511" s="275" t="n"/>
      <c r="D511" s="275" t="n"/>
      <c r="E511" s="275" t="n"/>
      <c r="F511" s="871" t="n"/>
      <c r="G511" s="871" t="n"/>
      <c r="H511" s="871" t="n"/>
      <c r="I511" s="871" t="n"/>
      <c r="J511" s="871" t="n"/>
      <c r="K511" s="871" t="n"/>
      <c r="L511" s="871" t="n"/>
      <c r="M511" s="871" t="n"/>
      <c r="N511" s="871" t="n"/>
      <c r="O511" s="871" t="n"/>
      <c r="P511" s="871" t="n"/>
      <c r="Q511" s="871" t="n"/>
      <c r="R511" s="871" t="n"/>
      <c r="S511" s="871" t="n"/>
      <c r="T511" s="871" t="n"/>
      <c r="U511" s="871" t="n"/>
      <c r="V511" s="871" t="n"/>
      <c r="W511" s="871" t="n"/>
      <c r="X511" s="871" t="n"/>
      <c r="Y511" s="871" t="n"/>
      <c r="Z511" s="871" t="n"/>
      <c r="AA511" s="871" t="n"/>
      <c r="AB511" s="871" t="n"/>
    </row>
    <row r="512">
      <c r="A512" s="871" t="n"/>
      <c r="B512" s="871" t="n"/>
      <c r="C512" s="275" t="n"/>
      <c r="D512" s="275" t="n"/>
      <c r="E512" s="275" t="n"/>
      <c r="F512" s="871" t="n"/>
      <c r="G512" s="871" t="n"/>
      <c r="H512" s="871" t="n"/>
      <c r="I512" s="871" t="n"/>
      <c r="J512" s="871" t="n"/>
      <c r="K512" s="871" t="n"/>
      <c r="L512" s="871" t="n"/>
      <c r="M512" s="871" t="n"/>
      <c r="N512" s="871" t="n"/>
      <c r="O512" s="871" t="n"/>
      <c r="P512" s="871" t="n"/>
      <c r="Q512" s="871" t="n"/>
      <c r="R512" s="871" t="n"/>
      <c r="S512" s="871" t="n"/>
      <c r="T512" s="871" t="n"/>
      <c r="U512" s="871" t="n"/>
      <c r="V512" s="871" t="n"/>
      <c r="W512" s="871" t="n"/>
      <c r="X512" s="871" t="n"/>
      <c r="Y512" s="871" t="n"/>
      <c r="Z512" s="871" t="n"/>
      <c r="AA512" s="871" t="n"/>
      <c r="AB512" s="871" t="n"/>
    </row>
    <row r="513">
      <c r="A513" s="871" t="n"/>
      <c r="B513" s="871" t="n"/>
      <c r="C513" s="275" t="n"/>
      <c r="D513" s="275" t="n"/>
      <c r="E513" s="275" t="n"/>
      <c r="F513" s="871" t="n"/>
      <c r="G513" s="871" t="n"/>
      <c r="H513" s="871" t="n"/>
      <c r="I513" s="871" t="n"/>
      <c r="J513" s="871" t="n"/>
      <c r="K513" s="871" t="n"/>
      <c r="L513" s="871" t="n"/>
      <c r="M513" s="871" t="n"/>
      <c r="N513" s="871" t="n"/>
      <c r="O513" s="871" t="n"/>
      <c r="P513" s="871" t="n"/>
      <c r="Q513" s="871" t="n"/>
      <c r="R513" s="871" t="n"/>
      <c r="S513" s="871" t="n"/>
      <c r="T513" s="871" t="n"/>
      <c r="U513" s="871" t="n"/>
      <c r="V513" s="871" t="n"/>
      <c r="W513" s="871" t="n"/>
      <c r="X513" s="871" t="n"/>
      <c r="Y513" s="871" t="n"/>
      <c r="Z513" s="871" t="n"/>
      <c r="AA513" s="871" t="n"/>
      <c r="AB513" s="871" t="n"/>
    </row>
    <row r="514">
      <c r="A514" s="871" t="n"/>
      <c r="B514" s="871" t="n"/>
      <c r="C514" s="275" t="n"/>
      <c r="D514" s="275" t="n"/>
      <c r="E514" s="275" t="n"/>
      <c r="F514" s="871" t="n"/>
      <c r="G514" s="871" t="n"/>
      <c r="H514" s="871" t="n"/>
      <c r="I514" s="871" t="n"/>
      <c r="J514" s="871" t="n"/>
      <c r="K514" s="871" t="n"/>
      <c r="L514" s="871" t="n"/>
      <c r="M514" s="871" t="n"/>
      <c r="N514" s="871" t="n"/>
      <c r="O514" s="871" t="n"/>
      <c r="P514" s="871" t="n"/>
      <c r="Q514" s="871" t="n"/>
      <c r="R514" s="871" t="n"/>
      <c r="S514" s="871" t="n"/>
      <c r="T514" s="871" t="n"/>
      <c r="U514" s="871" t="n"/>
      <c r="V514" s="871" t="n"/>
      <c r="W514" s="871" t="n"/>
      <c r="X514" s="871" t="n"/>
      <c r="Y514" s="871" t="n"/>
      <c r="Z514" s="871" t="n"/>
      <c r="AA514" s="871" t="n"/>
      <c r="AB514" s="871" t="n"/>
    </row>
    <row r="515">
      <c r="A515" s="871" t="n"/>
      <c r="B515" s="871" t="n"/>
      <c r="C515" s="275" t="n"/>
      <c r="D515" s="275" t="n"/>
      <c r="E515" s="275" t="n"/>
      <c r="F515" s="871" t="n"/>
      <c r="G515" s="871" t="n"/>
      <c r="H515" s="871" t="n"/>
      <c r="I515" s="871" t="n"/>
      <c r="J515" s="871" t="n"/>
      <c r="K515" s="871" t="n"/>
      <c r="L515" s="871" t="n"/>
      <c r="M515" s="871" t="n"/>
      <c r="N515" s="871" t="n"/>
      <c r="O515" s="871" t="n"/>
      <c r="P515" s="871" t="n"/>
      <c r="Q515" s="871" t="n"/>
      <c r="R515" s="871" t="n"/>
      <c r="S515" s="871" t="n"/>
      <c r="T515" s="871" t="n"/>
      <c r="U515" s="871" t="n"/>
      <c r="V515" s="871" t="n"/>
      <c r="W515" s="871" t="n"/>
      <c r="X515" s="871" t="n"/>
      <c r="Y515" s="871" t="n"/>
      <c r="Z515" s="871" t="n"/>
      <c r="AA515" s="871" t="n"/>
      <c r="AB515" s="871" t="n"/>
    </row>
    <row r="516">
      <c r="A516" s="871" t="n"/>
      <c r="B516" s="871" t="n"/>
      <c r="C516" s="275" t="n"/>
      <c r="D516" s="275" t="n"/>
      <c r="E516" s="275" t="n"/>
      <c r="F516" s="871" t="n"/>
      <c r="G516" s="871" t="n"/>
      <c r="H516" s="871" t="n"/>
      <c r="I516" s="871" t="n"/>
      <c r="J516" s="871" t="n"/>
      <c r="K516" s="871" t="n"/>
      <c r="L516" s="871" t="n"/>
      <c r="M516" s="871" t="n"/>
      <c r="N516" s="871" t="n"/>
      <c r="O516" s="871" t="n"/>
      <c r="P516" s="871" t="n"/>
      <c r="Q516" s="871" t="n"/>
      <c r="R516" s="871" t="n"/>
      <c r="S516" s="871" t="n"/>
      <c r="T516" s="871" t="n"/>
      <c r="U516" s="871" t="n"/>
      <c r="V516" s="871" t="n"/>
      <c r="W516" s="871" t="n"/>
      <c r="X516" s="871" t="n"/>
      <c r="Y516" s="871" t="n"/>
      <c r="Z516" s="871" t="n"/>
      <c r="AA516" s="871" t="n"/>
      <c r="AB516" s="871" t="n"/>
    </row>
    <row r="517">
      <c r="A517" s="871" t="n"/>
      <c r="B517" s="871" t="n"/>
      <c r="C517" s="275" t="n"/>
      <c r="D517" s="275" t="n"/>
      <c r="E517" s="275" t="n"/>
      <c r="F517" s="871" t="n"/>
      <c r="G517" s="871" t="n"/>
      <c r="H517" s="871" t="n"/>
      <c r="I517" s="871" t="n"/>
      <c r="J517" s="871" t="n"/>
      <c r="K517" s="871" t="n"/>
      <c r="L517" s="871" t="n"/>
      <c r="M517" s="871" t="n"/>
      <c r="N517" s="871" t="n"/>
      <c r="O517" s="871" t="n"/>
      <c r="P517" s="871" t="n"/>
      <c r="Q517" s="871" t="n"/>
      <c r="R517" s="871" t="n"/>
      <c r="S517" s="871" t="n"/>
      <c r="T517" s="871" t="n"/>
      <c r="U517" s="871" t="n"/>
      <c r="V517" s="871" t="n"/>
      <c r="W517" s="871" t="n"/>
      <c r="X517" s="871" t="n"/>
      <c r="Y517" s="871" t="n"/>
      <c r="Z517" s="871" t="n"/>
      <c r="AA517" s="871" t="n"/>
      <c r="AB517" s="871" t="n"/>
    </row>
    <row r="518">
      <c r="A518" s="871" t="n"/>
      <c r="B518" s="871" t="n"/>
      <c r="C518" s="275" t="n"/>
      <c r="D518" s="275" t="n"/>
      <c r="E518" s="275" t="n"/>
      <c r="F518" s="871" t="n"/>
      <c r="G518" s="871" t="n"/>
      <c r="H518" s="871" t="n"/>
      <c r="I518" s="871" t="n"/>
      <c r="J518" s="871" t="n"/>
      <c r="K518" s="871" t="n"/>
      <c r="L518" s="871" t="n"/>
      <c r="M518" s="871" t="n"/>
      <c r="N518" s="871" t="n"/>
      <c r="O518" s="871" t="n"/>
      <c r="P518" s="871" t="n"/>
      <c r="Q518" s="871" t="n"/>
      <c r="R518" s="871" t="n"/>
      <c r="S518" s="871" t="n"/>
      <c r="T518" s="871" t="n"/>
      <c r="U518" s="871" t="n"/>
      <c r="V518" s="871" t="n"/>
      <c r="W518" s="871" t="n"/>
      <c r="X518" s="871" t="n"/>
      <c r="Y518" s="871" t="n"/>
      <c r="Z518" s="871" t="n"/>
      <c r="AA518" s="871" t="n"/>
      <c r="AB518" s="871" t="n"/>
    </row>
    <row r="519">
      <c r="A519" s="871" t="n"/>
      <c r="B519" s="871" t="n"/>
      <c r="C519" s="275" t="n"/>
      <c r="D519" s="275" t="n"/>
      <c r="E519" s="275" t="n"/>
      <c r="F519" s="871" t="n"/>
      <c r="G519" s="871" t="n"/>
      <c r="H519" s="871" t="n"/>
      <c r="I519" s="871" t="n"/>
      <c r="J519" s="871" t="n"/>
      <c r="K519" s="871" t="n"/>
      <c r="L519" s="871" t="n"/>
      <c r="M519" s="871" t="n"/>
      <c r="N519" s="871" t="n"/>
      <c r="O519" s="871" t="n"/>
      <c r="P519" s="871" t="n"/>
      <c r="Q519" s="871" t="n"/>
      <c r="R519" s="871" t="n"/>
      <c r="S519" s="871" t="n"/>
      <c r="T519" s="871" t="n"/>
      <c r="U519" s="871" t="n"/>
      <c r="V519" s="871" t="n"/>
      <c r="W519" s="871" t="n"/>
      <c r="X519" s="871" t="n"/>
      <c r="Y519" s="871" t="n"/>
      <c r="Z519" s="871" t="n"/>
      <c r="AA519" s="871" t="n"/>
      <c r="AB519" s="871" t="n"/>
    </row>
    <row r="520">
      <c r="A520" s="871" t="n"/>
      <c r="B520" s="871" t="n"/>
      <c r="C520" s="275" t="n"/>
      <c r="D520" s="275" t="n"/>
      <c r="E520" s="275" t="n"/>
      <c r="F520" s="871" t="n"/>
      <c r="G520" s="871" t="n"/>
      <c r="H520" s="871" t="n"/>
      <c r="I520" s="871" t="n"/>
      <c r="J520" s="871" t="n"/>
      <c r="K520" s="871" t="n"/>
      <c r="L520" s="871" t="n"/>
      <c r="M520" s="871" t="n"/>
      <c r="N520" s="871" t="n"/>
      <c r="O520" s="871" t="n"/>
      <c r="P520" s="871" t="n"/>
      <c r="Q520" s="871" t="n"/>
      <c r="R520" s="871" t="n"/>
      <c r="S520" s="871" t="n"/>
      <c r="T520" s="871" t="n"/>
      <c r="U520" s="871" t="n"/>
      <c r="V520" s="871" t="n"/>
      <c r="W520" s="871" t="n"/>
      <c r="X520" s="871" t="n"/>
      <c r="Y520" s="871" t="n"/>
      <c r="Z520" s="871" t="n"/>
      <c r="AA520" s="871" t="n"/>
      <c r="AB520" s="871" t="n"/>
    </row>
    <row r="521">
      <c r="A521" s="871" t="n"/>
      <c r="B521" s="871" t="n"/>
      <c r="C521" s="275" t="n"/>
      <c r="D521" s="275" t="n"/>
      <c r="E521" s="275" t="n"/>
      <c r="F521" s="871" t="n"/>
      <c r="G521" s="871" t="n"/>
      <c r="H521" s="871" t="n"/>
      <c r="I521" s="871" t="n"/>
      <c r="J521" s="871" t="n"/>
      <c r="K521" s="871" t="n"/>
      <c r="L521" s="871" t="n"/>
      <c r="M521" s="871" t="n"/>
      <c r="N521" s="871" t="n"/>
      <c r="O521" s="871" t="n"/>
      <c r="P521" s="871" t="n"/>
      <c r="Q521" s="871" t="n"/>
      <c r="R521" s="871" t="n"/>
      <c r="S521" s="871" t="n"/>
      <c r="T521" s="871" t="n"/>
      <c r="U521" s="871" t="n"/>
      <c r="V521" s="871" t="n"/>
      <c r="W521" s="871" t="n"/>
      <c r="X521" s="871" t="n"/>
      <c r="Y521" s="871" t="n"/>
      <c r="Z521" s="871" t="n"/>
      <c r="AA521" s="871" t="n"/>
      <c r="AB521" s="871" t="n"/>
    </row>
    <row r="522">
      <c r="A522" s="871" t="n"/>
      <c r="B522" s="871" t="n"/>
      <c r="C522" s="275" t="n"/>
      <c r="D522" s="275" t="n"/>
      <c r="E522" s="275" t="n"/>
      <c r="F522" s="871" t="n"/>
      <c r="G522" s="871" t="n"/>
      <c r="H522" s="871" t="n"/>
      <c r="I522" s="871" t="n"/>
      <c r="J522" s="871" t="n"/>
      <c r="K522" s="871" t="n"/>
      <c r="L522" s="871" t="n"/>
      <c r="M522" s="871" t="n"/>
      <c r="N522" s="871" t="n"/>
      <c r="O522" s="871" t="n"/>
      <c r="P522" s="871" t="n"/>
      <c r="Q522" s="871" t="n"/>
      <c r="R522" s="871" t="n"/>
      <c r="S522" s="871" t="n"/>
      <c r="T522" s="871" t="n"/>
      <c r="U522" s="871" t="n"/>
      <c r="V522" s="871" t="n"/>
      <c r="W522" s="871" t="n"/>
      <c r="X522" s="871" t="n"/>
      <c r="Y522" s="871" t="n"/>
      <c r="Z522" s="871" t="n"/>
      <c r="AA522" s="871" t="n"/>
      <c r="AB522" s="871" t="n"/>
    </row>
    <row r="523">
      <c r="A523" s="871" t="n"/>
      <c r="B523" s="871" t="n"/>
      <c r="C523" s="275" t="n"/>
      <c r="D523" s="275" t="n"/>
      <c r="E523" s="275" t="n"/>
      <c r="F523" s="871" t="n"/>
      <c r="G523" s="871" t="n"/>
      <c r="H523" s="871" t="n"/>
      <c r="I523" s="871" t="n"/>
      <c r="J523" s="871" t="n"/>
      <c r="K523" s="871" t="n"/>
      <c r="L523" s="871" t="n"/>
      <c r="M523" s="871" t="n"/>
      <c r="N523" s="871" t="n"/>
      <c r="O523" s="871" t="n"/>
      <c r="P523" s="871" t="n"/>
      <c r="Q523" s="871" t="n"/>
      <c r="R523" s="871" t="n"/>
      <c r="S523" s="871" t="n"/>
      <c r="T523" s="871" t="n"/>
      <c r="U523" s="871" t="n"/>
      <c r="V523" s="871" t="n"/>
      <c r="W523" s="871" t="n"/>
      <c r="X523" s="871" t="n"/>
      <c r="Y523" s="871" t="n"/>
      <c r="Z523" s="871" t="n"/>
      <c r="AA523" s="871" t="n"/>
      <c r="AB523" s="871" t="n"/>
    </row>
    <row r="524">
      <c r="A524" s="871" t="n"/>
      <c r="B524" s="871" t="n"/>
      <c r="C524" s="275" t="n"/>
      <c r="D524" s="275" t="n"/>
      <c r="E524" s="275" t="n"/>
      <c r="F524" s="871" t="n"/>
      <c r="G524" s="871" t="n"/>
      <c r="H524" s="871" t="n"/>
      <c r="I524" s="871" t="n"/>
      <c r="J524" s="871" t="n"/>
      <c r="K524" s="871" t="n"/>
      <c r="L524" s="871" t="n"/>
      <c r="M524" s="871" t="n"/>
      <c r="N524" s="871" t="n"/>
      <c r="O524" s="871" t="n"/>
      <c r="P524" s="871" t="n"/>
      <c r="Q524" s="871" t="n"/>
      <c r="R524" s="871" t="n"/>
      <c r="S524" s="871" t="n"/>
      <c r="T524" s="871" t="n"/>
      <c r="U524" s="871" t="n"/>
      <c r="V524" s="871" t="n"/>
      <c r="W524" s="871" t="n"/>
      <c r="X524" s="871" t="n"/>
      <c r="Y524" s="871" t="n"/>
      <c r="Z524" s="871" t="n"/>
      <c r="AA524" s="871" t="n"/>
      <c r="AB524" s="871" t="n"/>
    </row>
    <row r="525">
      <c r="A525" s="871" t="n"/>
      <c r="B525" s="871" t="n"/>
      <c r="C525" s="275" t="n"/>
      <c r="D525" s="275" t="n"/>
      <c r="E525" s="275" t="n"/>
      <c r="F525" s="871" t="n"/>
      <c r="G525" s="871" t="n"/>
      <c r="H525" s="871" t="n"/>
      <c r="I525" s="871" t="n"/>
      <c r="J525" s="871" t="n"/>
      <c r="K525" s="871" t="n"/>
      <c r="L525" s="871" t="n"/>
      <c r="M525" s="871" t="n"/>
      <c r="N525" s="871" t="n"/>
      <c r="O525" s="871" t="n"/>
      <c r="P525" s="871" t="n"/>
      <c r="Q525" s="871" t="n"/>
      <c r="R525" s="871" t="n"/>
      <c r="S525" s="871" t="n"/>
      <c r="T525" s="871" t="n"/>
      <c r="U525" s="871" t="n"/>
      <c r="V525" s="871" t="n"/>
      <c r="W525" s="871" t="n"/>
      <c r="X525" s="871" t="n"/>
      <c r="Y525" s="871" t="n"/>
      <c r="Z525" s="871" t="n"/>
      <c r="AA525" s="871" t="n"/>
      <c r="AB525" s="871" t="n"/>
    </row>
    <row r="526">
      <c r="A526" s="871" t="n"/>
      <c r="B526" s="871" t="n"/>
      <c r="C526" s="275" t="n"/>
      <c r="D526" s="275" t="n"/>
      <c r="E526" s="275" t="n"/>
      <c r="F526" s="871" t="n"/>
      <c r="G526" s="871" t="n"/>
      <c r="H526" s="871" t="n"/>
      <c r="I526" s="871" t="n"/>
      <c r="J526" s="871" t="n"/>
      <c r="K526" s="871" t="n"/>
      <c r="L526" s="871" t="n"/>
      <c r="M526" s="871" t="n"/>
      <c r="N526" s="871" t="n"/>
      <c r="O526" s="871" t="n"/>
      <c r="P526" s="871" t="n"/>
      <c r="Q526" s="871" t="n"/>
      <c r="R526" s="871" t="n"/>
      <c r="S526" s="871" t="n"/>
      <c r="T526" s="871" t="n"/>
      <c r="U526" s="871" t="n"/>
      <c r="V526" s="871" t="n"/>
      <c r="W526" s="871" t="n"/>
      <c r="X526" s="871" t="n"/>
      <c r="Y526" s="871" t="n"/>
      <c r="Z526" s="871" t="n"/>
      <c r="AA526" s="871" t="n"/>
      <c r="AB526" s="871" t="n"/>
    </row>
    <row r="527">
      <c r="A527" s="871" t="n"/>
      <c r="B527" s="871" t="n"/>
      <c r="C527" s="275" t="n"/>
      <c r="D527" s="275" t="n"/>
      <c r="E527" s="275" t="n"/>
      <c r="F527" s="871" t="n"/>
      <c r="G527" s="871" t="n"/>
      <c r="H527" s="871" t="n"/>
      <c r="I527" s="871" t="n"/>
      <c r="J527" s="871" t="n"/>
      <c r="K527" s="871" t="n"/>
      <c r="L527" s="871" t="n"/>
      <c r="M527" s="871" t="n"/>
      <c r="N527" s="871" t="n"/>
      <c r="O527" s="871" t="n"/>
      <c r="P527" s="871" t="n"/>
      <c r="Q527" s="871" t="n"/>
      <c r="R527" s="871" t="n"/>
      <c r="S527" s="871" t="n"/>
      <c r="T527" s="871" t="n"/>
      <c r="U527" s="871" t="n"/>
      <c r="V527" s="871" t="n"/>
      <c r="W527" s="871" t="n"/>
      <c r="X527" s="871" t="n"/>
      <c r="Y527" s="871" t="n"/>
      <c r="Z527" s="871" t="n"/>
      <c r="AA527" s="871" t="n"/>
      <c r="AB527" s="871" t="n"/>
    </row>
    <row r="528">
      <c r="A528" s="871" t="n"/>
      <c r="B528" s="871" t="n"/>
      <c r="C528" s="275" t="n"/>
      <c r="D528" s="275" t="n"/>
      <c r="E528" s="275" t="n"/>
      <c r="F528" s="871" t="n"/>
      <c r="G528" s="871" t="n"/>
      <c r="H528" s="871" t="n"/>
      <c r="I528" s="871" t="n"/>
      <c r="J528" s="871" t="n"/>
      <c r="K528" s="871" t="n"/>
      <c r="L528" s="871" t="n"/>
      <c r="M528" s="871" t="n"/>
      <c r="N528" s="871" t="n"/>
      <c r="O528" s="871" t="n"/>
      <c r="P528" s="871" t="n"/>
      <c r="Q528" s="871" t="n"/>
      <c r="R528" s="871" t="n"/>
      <c r="S528" s="871" t="n"/>
      <c r="T528" s="871" t="n"/>
      <c r="U528" s="871" t="n"/>
      <c r="V528" s="871" t="n"/>
      <c r="W528" s="871" t="n"/>
      <c r="X528" s="871" t="n"/>
      <c r="Y528" s="871" t="n"/>
      <c r="Z528" s="871" t="n"/>
      <c r="AA528" s="871" t="n"/>
      <c r="AB528" s="871" t="n"/>
    </row>
    <row r="529">
      <c r="A529" s="871" t="n"/>
      <c r="B529" s="871" t="n"/>
      <c r="C529" s="275" t="n"/>
      <c r="D529" s="275" t="n"/>
      <c r="E529" s="275" t="n"/>
      <c r="F529" s="871" t="n"/>
      <c r="G529" s="871" t="n"/>
      <c r="H529" s="871" t="n"/>
      <c r="I529" s="871" t="n"/>
      <c r="J529" s="871" t="n"/>
      <c r="K529" s="871" t="n"/>
      <c r="L529" s="871" t="n"/>
      <c r="M529" s="871" t="n"/>
      <c r="N529" s="871" t="n"/>
      <c r="O529" s="871" t="n"/>
      <c r="P529" s="871" t="n"/>
      <c r="Q529" s="871" t="n"/>
      <c r="R529" s="871" t="n"/>
      <c r="S529" s="871" t="n"/>
      <c r="T529" s="871" t="n"/>
      <c r="U529" s="871" t="n"/>
      <c r="V529" s="871" t="n"/>
      <c r="W529" s="871" t="n"/>
      <c r="X529" s="871" t="n"/>
      <c r="Y529" s="871" t="n"/>
      <c r="Z529" s="871" t="n"/>
      <c r="AA529" s="871" t="n"/>
      <c r="AB529" s="871" t="n"/>
    </row>
    <row r="530">
      <c r="A530" s="871" t="n"/>
      <c r="B530" s="871" t="n"/>
      <c r="C530" s="275" t="n"/>
      <c r="D530" s="275" t="n"/>
      <c r="E530" s="275" t="n"/>
      <c r="F530" s="871" t="n"/>
      <c r="G530" s="871" t="n"/>
      <c r="H530" s="871" t="n"/>
      <c r="I530" s="871" t="n"/>
      <c r="J530" s="871" t="n"/>
      <c r="K530" s="871" t="n"/>
      <c r="L530" s="871" t="n"/>
      <c r="M530" s="871" t="n"/>
      <c r="N530" s="871" t="n"/>
      <c r="O530" s="871" t="n"/>
      <c r="P530" s="871" t="n"/>
      <c r="Q530" s="871" t="n"/>
      <c r="R530" s="871" t="n"/>
      <c r="S530" s="871" t="n"/>
      <c r="T530" s="871" t="n"/>
      <c r="U530" s="871" t="n"/>
      <c r="V530" s="871" t="n"/>
      <c r="W530" s="871" t="n"/>
      <c r="X530" s="871" t="n"/>
      <c r="Y530" s="871" t="n"/>
      <c r="Z530" s="871" t="n"/>
      <c r="AA530" s="871" t="n"/>
      <c r="AB530" s="871" t="n"/>
    </row>
    <row r="531">
      <c r="A531" s="871" t="n"/>
      <c r="B531" s="871" t="n"/>
      <c r="C531" s="275" t="n"/>
      <c r="D531" s="275" t="n"/>
      <c r="E531" s="275" t="n"/>
      <c r="F531" s="871" t="n"/>
      <c r="G531" s="871" t="n"/>
      <c r="H531" s="871" t="n"/>
      <c r="I531" s="871" t="n"/>
      <c r="J531" s="871" t="n"/>
      <c r="K531" s="871" t="n"/>
      <c r="L531" s="871" t="n"/>
      <c r="M531" s="871" t="n"/>
      <c r="N531" s="871" t="n"/>
      <c r="O531" s="871" t="n"/>
      <c r="P531" s="871" t="n"/>
      <c r="Q531" s="871" t="n"/>
      <c r="R531" s="871" t="n"/>
      <c r="S531" s="871" t="n"/>
      <c r="T531" s="871" t="n"/>
      <c r="U531" s="871" t="n"/>
      <c r="V531" s="871" t="n"/>
      <c r="W531" s="871" t="n"/>
      <c r="X531" s="871" t="n"/>
      <c r="Y531" s="871" t="n"/>
      <c r="Z531" s="871" t="n"/>
      <c r="AA531" s="871" t="n"/>
      <c r="AB531" s="871" t="n"/>
    </row>
    <row r="532">
      <c r="A532" s="871" t="n"/>
      <c r="B532" s="871" t="n"/>
      <c r="C532" s="275" t="n"/>
      <c r="D532" s="275" t="n"/>
      <c r="E532" s="275" t="n"/>
      <c r="F532" s="871" t="n"/>
      <c r="G532" s="871" t="n"/>
      <c r="H532" s="871" t="n"/>
      <c r="I532" s="871" t="n"/>
      <c r="J532" s="871" t="n"/>
      <c r="K532" s="871" t="n"/>
      <c r="L532" s="871" t="n"/>
      <c r="M532" s="871" t="n"/>
      <c r="N532" s="871" t="n"/>
      <c r="O532" s="871" t="n"/>
      <c r="P532" s="871" t="n"/>
      <c r="Q532" s="871" t="n"/>
      <c r="R532" s="871" t="n"/>
      <c r="S532" s="871" t="n"/>
      <c r="T532" s="871" t="n"/>
      <c r="U532" s="871" t="n"/>
      <c r="V532" s="871" t="n"/>
      <c r="W532" s="871" t="n"/>
      <c r="X532" s="871" t="n"/>
      <c r="Y532" s="871" t="n"/>
      <c r="Z532" s="871" t="n"/>
      <c r="AA532" s="871" t="n"/>
      <c r="AB532" s="871" t="n"/>
    </row>
    <row r="533">
      <c r="A533" s="871" t="n"/>
      <c r="B533" s="871" t="n"/>
      <c r="C533" s="275" t="n"/>
      <c r="D533" s="275" t="n"/>
      <c r="E533" s="275" t="n"/>
      <c r="F533" s="871" t="n"/>
      <c r="G533" s="871" t="n"/>
      <c r="H533" s="871" t="n"/>
      <c r="I533" s="871" t="n"/>
      <c r="J533" s="871" t="n"/>
      <c r="K533" s="871" t="n"/>
      <c r="L533" s="871" t="n"/>
      <c r="M533" s="871" t="n"/>
      <c r="N533" s="871" t="n"/>
      <c r="O533" s="871" t="n"/>
      <c r="P533" s="871" t="n"/>
      <c r="Q533" s="871" t="n"/>
      <c r="R533" s="871" t="n"/>
      <c r="S533" s="871" t="n"/>
      <c r="T533" s="871" t="n"/>
      <c r="U533" s="871" t="n"/>
      <c r="V533" s="871" t="n"/>
      <c r="W533" s="871" t="n"/>
      <c r="X533" s="871" t="n"/>
      <c r="Y533" s="871" t="n"/>
      <c r="Z533" s="871" t="n"/>
      <c r="AA533" s="871" t="n"/>
      <c r="AB533" s="871" t="n"/>
    </row>
    <row r="534">
      <c r="A534" s="871" t="n"/>
      <c r="B534" s="871" t="n"/>
      <c r="C534" s="275" t="n"/>
      <c r="D534" s="275" t="n"/>
      <c r="E534" s="275" t="n"/>
      <c r="F534" s="871" t="n"/>
      <c r="G534" s="871" t="n"/>
      <c r="H534" s="871" t="n"/>
      <c r="I534" s="871" t="n"/>
      <c r="J534" s="871" t="n"/>
      <c r="K534" s="871" t="n"/>
      <c r="L534" s="871" t="n"/>
      <c r="M534" s="871" t="n"/>
      <c r="N534" s="871" t="n"/>
      <c r="O534" s="871" t="n"/>
      <c r="P534" s="871" t="n"/>
      <c r="Q534" s="871" t="n"/>
      <c r="R534" s="871" t="n"/>
      <c r="S534" s="871" t="n"/>
      <c r="T534" s="871" t="n"/>
      <c r="U534" s="871" t="n"/>
      <c r="V534" s="871" t="n"/>
      <c r="W534" s="871" t="n"/>
      <c r="X534" s="871" t="n"/>
      <c r="Y534" s="871" t="n"/>
      <c r="Z534" s="871" t="n"/>
      <c r="AA534" s="871" t="n"/>
      <c r="AB534" s="871" t="n"/>
    </row>
    <row r="535">
      <c r="A535" s="871" t="n"/>
      <c r="B535" s="871" t="n"/>
      <c r="C535" s="275" t="n"/>
      <c r="D535" s="275" t="n"/>
      <c r="E535" s="275" t="n"/>
      <c r="F535" s="871" t="n"/>
      <c r="G535" s="871" t="n"/>
      <c r="H535" s="871" t="n"/>
      <c r="I535" s="871" t="n"/>
      <c r="J535" s="871" t="n"/>
      <c r="K535" s="871" t="n"/>
      <c r="L535" s="871" t="n"/>
      <c r="M535" s="871" t="n"/>
      <c r="N535" s="871" t="n"/>
      <c r="O535" s="871" t="n"/>
      <c r="P535" s="871" t="n"/>
      <c r="Q535" s="871" t="n"/>
      <c r="R535" s="871" t="n"/>
      <c r="S535" s="871" t="n"/>
      <c r="T535" s="871" t="n"/>
      <c r="U535" s="871" t="n"/>
      <c r="V535" s="871" t="n"/>
      <c r="W535" s="871" t="n"/>
      <c r="X535" s="871" t="n"/>
      <c r="Y535" s="871" t="n"/>
      <c r="Z535" s="871" t="n"/>
      <c r="AA535" s="871" t="n"/>
      <c r="AB535" s="871" t="n"/>
    </row>
    <row r="536">
      <c r="A536" s="871" t="n"/>
      <c r="B536" s="871" t="n"/>
      <c r="C536" s="275" t="n"/>
      <c r="D536" s="275" t="n"/>
      <c r="E536" s="275" t="n"/>
      <c r="F536" s="871" t="n"/>
      <c r="G536" s="871" t="n"/>
      <c r="H536" s="871" t="n"/>
      <c r="I536" s="871" t="n"/>
      <c r="J536" s="871" t="n"/>
      <c r="K536" s="871" t="n"/>
      <c r="L536" s="871" t="n"/>
      <c r="M536" s="871" t="n"/>
      <c r="N536" s="871" t="n"/>
      <c r="O536" s="871" t="n"/>
      <c r="P536" s="871" t="n"/>
      <c r="Q536" s="871" t="n"/>
      <c r="R536" s="871" t="n"/>
      <c r="S536" s="871" t="n"/>
      <c r="T536" s="871" t="n"/>
      <c r="U536" s="871" t="n"/>
      <c r="V536" s="871" t="n"/>
      <c r="W536" s="871" t="n"/>
      <c r="X536" s="871" t="n"/>
      <c r="Y536" s="871" t="n"/>
      <c r="Z536" s="871" t="n"/>
      <c r="AA536" s="871" t="n"/>
      <c r="AB536" s="871" t="n"/>
    </row>
    <row r="537">
      <c r="A537" s="871" t="n"/>
      <c r="B537" s="871" t="n"/>
      <c r="C537" s="275" t="n"/>
      <c r="D537" s="275" t="n"/>
      <c r="E537" s="275" t="n"/>
      <c r="F537" s="871" t="n"/>
      <c r="G537" s="871" t="n"/>
      <c r="H537" s="871" t="n"/>
      <c r="I537" s="871" t="n"/>
      <c r="J537" s="871" t="n"/>
      <c r="K537" s="871" t="n"/>
      <c r="L537" s="871" t="n"/>
      <c r="M537" s="871" t="n"/>
      <c r="N537" s="871" t="n"/>
      <c r="O537" s="871" t="n"/>
      <c r="P537" s="871" t="n"/>
      <c r="Q537" s="871" t="n"/>
      <c r="R537" s="871" t="n"/>
      <c r="S537" s="871" t="n"/>
      <c r="T537" s="871" t="n"/>
      <c r="U537" s="871" t="n"/>
      <c r="V537" s="871" t="n"/>
      <c r="W537" s="871" t="n"/>
      <c r="X537" s="871" t="n"/>
      <c r="Y537" s="871" t="n"/>
      <c r="Z537" s="871" t="n"/>
      <c r="AA537" s="871" t="n"/>
      <c r="AB537" s="871" t="n"/>
    </row>
    <row r="538">
      <c r="A538" s="871" t="n"/>
      <c r="B538" s="871" t="n"/>
      <c r="C538" s="275" t="n"/>
      <c r="D538" s="275" t="n"/>
      <c r="E538" s="275" t="n"/>
      <c r="F538" s="871" t="n"/>
      <c r="G538" s="871" t="n"/>
      <c r="H538" s="871" t="n"/>
      <c r="I538" s="871" t="n"/>
      <c r="J538" s="871" t="n"/>
      <c r="K538" s="871" t="n"/>
      <c r="L538" s="871" t="n"/>
      <c r="M538" s="871" t="n"/>
      <c r="N538" s="871" t="n"/>
      <c r="O538" s="871" t="n"/>
      <c r="P538" s="871" t="n"/>
      <c r="Q538" s="871" t="n"/>
      <c r="R538" s="871" t="n"/>
      <c r="S538" s="871" t="n"/>
      <c r="T538" s="871" t="n"/>
      <c r="U538" s="871" t="n"/>
      <c r="V538" s="871" t="n"/>
      <c r="W538" s="871" t="n"/>
      <c r="X538" s="871" t="n"/>
      <c r="Y538" s="871" t="n"/>
      <c r="Z538" s="871" t="n"/>
      <c r="AA538" s="871" t="n"/>
      <c r="AB538" s="871" t="n"/>
    </row>
    <row r="539">
      <c r="A539" s="871" t="n"/>
      <c r="B539" s="871" t="n"/>
      <c r="C539" s="275" t="n"/>
      <c r="D539" s="275" t="n"/>
      <c r="E539" s="275" t="n"/>
      <c r="F539" s="871" t="n"/>
      <c r="G539" s="871" t="n"/>
      <c r="H539" s="871" t="n"/>
      <c r="I539" s="871" t="n"/>
      <c r="J539" s="871" t="n"/>
      <c r="K539" s="871" t="n"/>
      <c r="L539" s="871" t="n"/>
      <c r="M539" s="871" t="n"/>
      <c r="N539" s="871" t="n"/>
      <c r="O539" s="871" t="n"/>
      <c r="P539" s="871" t="n"/>
      <c r="Q539" s="871" t="n"/>
      <c r="R539" s="871" t="n"/>
      <c r="S539" s="871" t="n"/>
      <c r="T539" s="871" t="n"/>
      <c r="U539" s="871" t="n"/>
      <c r="V539" s="871" t="n"/>
      <c r="W539" s="871" t="n"/>
      <c r="X539" s="871" t="n"/>
      <c r="Y539" s="871" t="n"/>
      <c r="Z539" s="871" t="n"/>
      <c r="AA539" s="871" t="n"/>
      <c r="AB539" s="871" t="n"/>
    </row>
    <row r="540">
      <c r="A540" s="871" t="n"/>
      <c r="B540" s="871" t="n"/>
      <c r="C540" s="275" t="n"/>
      <c r="D540" s="275" t="n"/>
      <c r="E540" s="275" t="n"/>
      <c r="F540" s="871" t="n"/>
      <c r="G540" s="871" t="n"/>
      <c r="H540" s="871" t="n"/>
      <c r="I540" s="871" t="n"/>
      <c r="J540" s="871" t="n"/>
      <c r="K540" s="871" t="n"/>
      <c r="L540" s="871" t="n"/>
      <c r="M540" s="871" t="n"/>
      <c r="N540" s="871" t="n"/>
      <c r="O540" s="871" t="n"/>
      <c r="P540" s="871" t="n"/>
      <c r="Q540" s="871" t="n"/>
      <c r="R540" s="871" t="n"/>
      <c r="S540" s="871" t="n"/>
      <c r="T540" s="871" t="n"/>
      <c r="U540" s="871" t="n"/>
      <c r="V540" s="871" t="n"/>
      <c r="W540" s="871" t="n"/>
      <c r="X540" s="871" t="n"/>
      <c r="Y540" s="871" t="n"/>
      <c r="Z540" s="871" t="n"/>
      <c r="AA540" s="871" t="n"/>
      <c r="AB540" s="871" t="n"/>
    </row>
    <row r="541">
      <c r="A541" s="871" t="n"/>
      <c r="B541" s="871" t="n"/>
      <c r="C541" s="275" t="n"/>
      <c r="D541" s="275" t="n"/>
      <c r="E541" s="275" t="n"/>
      <c r="F541" s="871" t="n"/>
      <c r="G541" s="871" t="n"/>
      <c r="H541" s="871" t="n"/>
      <c r="I541" s="871" t="n"/>
      <c r="J541" s="871" t="n"/>
      <c r="K541" s="871" t="n"/>
      <c r="L541" s="871" t="n"/>
      <c r="M541" s="871" t="n"/>
      <c r="N541" s="871" t="n"/>
      <c r="O541" s="871" t="n"/>
      <c r="P541" s="871" t="n"/>
      <c r="Q541" s="871" t="n"/>
      <c r="R541" s="871" t="n"/>
      <c r="S541" s="871" t="n"/>
      <c r="T541" s="871" t="n"/>
      <c r="U541" s="871" t="n"/>
      <c r="V541" s="871" t="n"/>
      <c r="W541" s="871" t="n"/>
      <c r="X541" s="871" t="n"/>
      <c r="Y541" s="871" t="n"/>
      <c r="Z541" s="871" t="n"/>
      <c r="AA541" s="871" t="n"/>
      <c r="AB541" s="871" t="n"/>
    </row>
    <row r="542">
      <c r="A542" s="871" t="n"/>
      <c r="B542" s="871" t="n"/>
      <c r="C542" s="275" t="n"/>
      <c r="D542" s="275" t="n"/>
      <c r="E542" s="275" t="n"/>
      <c r="F542" s="871" t="n"/>
      <c r="G542" s="871" t="n"/>
      <c r="H542" s="871" t="n"/>
      <c r="I542" s="871" t="n"/>
      <c r="J542" s="871" t="n"/>
      <c r="K542" s="871" t="n"/>
      <c r="L542" s="871" t="n"/>
      <c r="M542" s="871" t="n"/>
      <c r="N542" s="871" t="n"/>
      <c r="O542" s="871" t="n"/>
      <c r="P542" s="871" t="n"/>
      <c r="Q542" s="871" t="n"/>
      <c r="R542" s="871" t="n"/>
      <c r="S542" s="871" t="n"/>
      <c r="T542" s="871" t="n"/>
      <c r="U542" s="871" t="n"/>
      <c r="V542" s="871" t="n"/>
      <c r="W542" s="871" t="n"/>
      <c r="X542" s="871" t="n"/>
      <c r="Y542" s="871" t="n"/>
      <c r="Z542" s="871" t="n"/>
      <c r="AA542" s="871" t="n"/>
      <c r="AB542" s="871" t="n"/>
    </row>
    <row r="543">
      <c r="A543" s="871" t="n"/>
      <c r="B543" s="871" t="n"/>
      <c r="C543" s="275" t="n"/>
      <c r="D543" s="275" t="n"/>
      <c r="E543" s="275" t="n"/>
      <c r="F543" s="871" t="n"/>
      <c r="G543" s="871" t="n"/>
      <c r="H543" s="871" t="n"/>
      <c r="I543" s="871" t="n"/>
      <c r="J543" s="871" t="n"/>
      <c r="K543" s="871" t="n"/>
      <c r="L543" s="871" t="n"/>
      <c r="M543" s="871" t="n"/>
      <c r="N543" s="871" t="n"/>
      <c r="O543" s="871" t="n"/>
      <c r="P543" s="871" t="n"/>
      <c r="Q543" s="871" t="n"/>
      <c r="R543" s="871" t="n"/>
      <c r="S543" s="871" t="n"/>
      <c r="T543" s="871" t="n"/>
      <c r="U543" s="871" t="n"/>
      <c r="V543" s="871" t="n"/>
      <c r="W543" s="871" t="n"/>
      <c r="X543" s="871" t="n"/>
      <c r="Y543" s="871" t="n"/>
      <c r="Z543" s="871" t="n"/>
      <c r="AA543" s="871" t="n"/>
      <c r="AB543" s="871" t="n"/>
    </row>
    <row r="544">
      <c r="A544" s="871" t="n"/>
      <c r="B544" s="871" t="n"/>
      <c r="C544" s="275" t="n"/>
      <c r="D544" s="275" t="n"/>
      <c r="E544" s="275" t="n"/>
      <c r="F544" s="871" t="n"/>
      <c r="G544" s="871" t="n"/>
      <c r="H544" s="871" t="n"/>
      <c r="I544" s="871" t="n"/>
      <c r="J544" s="871" t="n"/>
      <c r="K544" s="871" t="n"/>
      <c r="L544" s="871" t="n"/>
      <c r="M544" s="871" t="n"/>
      <c r="N544" s="871" t="n"/>
      <c r="O544" s="871" t="n"/>
      <c r="P544" s="871" t="n"/>
      <c r="Q544" s="871" t="n"/>
      <c r="R544" s="871" t="n"/>
      <c r="S544" s="871" t="n"/>
      <c r="T544" s="871" t="n"/>
      <c r="U544" s="871" t="n"/>
      <c r="V544" s="871" t="n"/>
      <c r="W544" s="871" t="n"/>
      <c r="X544" s="871" t="n"/>
      <c r="Y544" s="871" t="n"/>
      <c r="Z544" s="871" t="n"/>
      <c r="AA544" s="871" t="n"/>
      <c r="AB544" s="871" t="n"/>
    </row>
    <row r="545">
      <c r="A545" s="871" t="n"/>
      <c r="B545" s="871" t="n"/>
      <c r="C545" s="275" t="n"/>
      <c r="D545" s="275" t="n"/>
      <c r="E545" s="275" t="n"/>
      <c r="F545" s="871" t="n"/>
      <c r="G545" s="871" t="n"/>
      <c r="H545" s="871" t="n"/>
      <c r="I545" s="871" t="n"/>
      <c r="J545" s="871" t="n"/>
      <c r="K545" s="871" t="n"/>
      <c r="L545" s="871" t="n"/>
      <c r="M545" s="871" t="n"/>
      <c r="N545" s="871" t="n"/>
      <c r="O545" s="871" t="n"/>
      <c r="P545" s="871" t="n"/>
      <c r="Q545" s="871" t="n"/>
      <c r="R545" s="871" t="n"/>
      <c r="S545" s="871" t="n"/>
      <c r="T545" s="871" t="n"/>
      <c r="U545" s="871" t="n"/>
      <c r="V545" s="871" t="n"/>
      <c r="W545" s="871" t="n"/>
      <c r="X545" s="871" t="n"/>
      <c r="Y545" s="871" t="n"/>
      <c r="Z545" s="871" t="n"/>
      <c r="AA545" s="871" t="n"/>
      <c r="AB545" s="871" t="n"/>
    </row>
    <row r="546">
      <c r="A546" s="871" t="n"/>
      <c r="B546" s="871" t="n"/>
      <c r="C546" s="275" t="n"/>
      <c r="D546" s="275" t="n"/>
      <c r="E546" s="275" t="n"/>
      <c r="F546" s="871" t="n"/>
      <c r="G546" s="871" t="n"/>
      <c r="H546" s="871" t="n"/>
      <c r="I546" s="871" t="n"/>
      <c r="J546" s="871" t="n"/>
      <c r="K546" s="871" t="n"/>
      <c r="L546" s="871" t="n"/>
      <c r="M546" s="871" t="n"/>
      <c r="N546" s="871" t="n"/>
      <c r="O546" s="871" t="n"/>
      <c r="P546" s="871" t="n"/>
      <c r="Q546" s="871" t="n"/>
      <c r="R546" s="871" t="n"/>
      <c r="S546" s="871" t="n"/>
      <c r="T546" s="871" t="n"/>
      <c r="U546" s="871" t="n"/>
      <c r="V546" s="871" t="n"/>
      <c r="W546" s="871" t="n"/>
      <c r="X546" s="871" t="n"/>
      <c r="Y546" s="871" t="n"/>
      <c r="Z546" s="871" t="n"/>
      <c r="AA546" s="871" t="n"/>
      <c r="AB546" s="871" t="n"/>
    </row>
    <row r="547">
      <c r="A547" s="871" t="n"/>
      <c r="B547" s="871" t="n"/>
      <c r="C547" s="275" t="n"/>
      <c r="D547" s="275" t="n"/>
      <c r="E547" s="275" t="n"/>
      <c r="F547" s="871" t="n"/>
      <c r="G547" s="871" t="n"/>
      <c r="H547" s="871" t="n"/>
      <c r="I547" s="871" t="n"/>
      <c r="J547" s="871" t="n"/>
      <c r="K547" s="871" t="n"/>
      <c r="L547" s="871" t="n"/>
      <c r="M547" s="871" t="n"/>
      <c r="N547" s="871" t="n"/>
      <c r="O547" s="871" t="n"/>
      <c r="P547" s="871" t="n"/>
      <c r="Q547" s="871" t="n"/>
      <c r="R547" s="871" t="n"/>
      <c r="S547" s="871" t="n"/>
      <c r="T547" s="871" t="n"/>
      <c r="U547" s="871" t="n"/>
      <c r="V547" s="871" t="n"/>
      <c r="W547" s="871" t="n"/>
      <c r="X547" s="871" t="n"/>
      <c r="Y547" s="871" t="n"/>
      <c r="Z547" s="871" t="n"/>
      <c r="AA547" s="871" t="n"/>
      <c r="AB547" s="871" t="n"/>
    </row>
    <row r="548">
      <c r="A548" s="871" t="n"/>
      <c r="B548" s="871" t="n"/>
      <c r="C548" s="275" t="n"/>
      <c r="D548" s="275" t="n"/>
      <c r="E548" s="275" t="n"/>
      <c r="F548" s="871" t="n"/>
      <c r="G548" s="871" t="n"/>
      <c r="H548" s="871" t="n"/>
      <c r="I548" s="871" t="n"/>
      <c r="J548" s="871" t="n"/>
      <c r="K548" s="871" t="n"/>
      <c r="L548" s="871" t="n"/>
      <c r="M548" s="871" t="n"/>
      <c r="N548" s="871" t="n"/>
      <c r="O548" s="871" t="n"/>
      <c r="P548" s="871" t="n"/>
      <c r="Q548" s="871" t="n"/>
      <c r="R548" s="871" t="n"/>
      <c r="S548" s="871" t="n"/>
      <c r="T548" s="871" t="n"/>
      <c r="U548" s="871" t="n"/>
      <c r="V548" s="871" t="n"/>
      <c r="W548" s="871" t="n"/>
      <c r="X548" s="871" t="n"/>
      <c r="Y548" s="871" t="n"/>
      <c r="Z548" s="871" t="n"/>
      <c r="AA548" s="871" t="n"/>
      <c r="AB548" s="871" t="n"/>
    </row>
    <row r="549">
      <c r="A549" s="871" t="n"/>
      <c r="B549" s="871" t="n"/>
      <c r="C549" s="275" t="n"/>
      <c r="D549" s="275" t="n"/>
      <c r="E549" s="275" t="n"/>
      <c r="F549" s="871" t="n"/>
      <c r="G549" s="871" t="n"/>
      <c r="H549" s="871" t="n"/>
      <c r="I549" s="871" t="n"/>
      <c r="J549" s="871" t="n"/>
      <c r="K549" s="871" t="n"/>
      <c r="L549" s="871" t="n"/>
      <c r="M549" s="871" t="n"/>
      <c r="N549" s="871" t="n"/>
      <c r="O549" s="871" t="n"/>
      <c r="P549" s="871" t="n"/>
      <c r="Q549" s="871" t="n"/>
      <c r="R549" s="871" t="n"/>
      <c r="S549" s="871" t="n"/>
      <c r="T549" s="871" t="n"/>
      <c r="U549" s="871" t="n"/>
      <c r="V549" s="871" t="n"/>
      <c r="W549" s="871" t="n"/>
      <c r="X549" s="871" t="n"/>
      <c r="Y549" s="871" t="n"/>
      <c r="Z549" s="871" t="n"/>
      <c r="AA549" s="871" t="n"/>
      <c r="AB549" s="871" t="n"/>
    </row>
    <row r="550">
      <c r="A550" s="871" t="n"/>
      <c r="B550" s="871" t="n"/>
      <c r="C550" s="275" t="n"/>
      <c r="D550" s="275" t="n"/>
      <c r="E550" s="275" t="n"/>
      <c r="F550" s="871" t="n"/>
      <c r="G550" s="871" t="n"/>
      <c r="H550" s="871" t="n"/>
      <c r="I550" s="871" t="n"/>
      <c r="J550" s="871" t="n"/>
      <c r="K550" s="871" t="n"/>
      <c r="L550" s="871" t="n"/>
      <c r="M550" s="871" t="n"/>
      <c r="N550" s="871" t="n"/>
      <c r="O550" s="871" t="n"/>
      <c r="P550" s="871" t="n"/>
      <c r="Q550" s="871" t="n"/>
      <c r="R550" s="871" t="n"/>
      <c r="S550" s="871" t="n"/>
      <c r="T550" s="871" t="n"/>
      <c r="U550" s="871" t="n"/>
      <c r="V550" s="871" t="n"/>
      <c r="W550" s="871" t="n"/>
      <c r="X550" s="871" t="n"/>
      <c r="Y550" s="871" t="n"/>
      <c r="Z550" s="871" t="n"/>
      <c r="AA550" s="871" t="n"/>
      <c r="AB550" s="871" t="n"/>
    </row>
    <row r="551">
      <c r="A551" s="871" t="n"/>
      <c r="B551" s="871" t="n"/>
      <c r="C551" s="275" t="n"/>
      <c r="D551" s="275" t="n"/>
      <c r="E551" s="275" t="n"/>
      <c r="F551" s="871" t="n"/>
      <c r="G551" s="871" t="n"/>
      <c r="H551" s="871" t="n"/>
      <c r="I551" s="871" t="n"/>
      <c r="J551" s="871" t="n"/>
      <c r="K551" s="871" t="n"/>
      <c r="L551" s="871" t="n"/>
      <c r="M551" s="871" t="n"/>
      <c r="N551" s="871" t="n"/>
      <c r="O551" s="871" t="n"/>
      <c r="P551" s="871" t="n"/>
      <c r="Q551" s="871" t="n"/>
      <c r="R551" s="871" t="n"/>
      <c r="S551" s="871" t="n"/>
      <c r="T551" s="871" t="n"/>
      <c r="U551" s="871" t="n"/>
      <c r="V551" s="871" t="n"/>
      <c r="W551" s="871" t="n"/>
      <c r="X551" s="871" t="n"/>
      <c r="Y551" s="871" t="n"/>
      <c r="Z551" s="871" t="n"/>
      <c r="AA551" s="871" t="n"/>
      <c r="AB551" s="871" t="n"/>
    </row>
    <row r="552">
      <c r="A552" s="871" t="n"/>
      <c r="B552" s="871" t="n"/>
      <c r="C552" s="275" t="n"/>
      <c r="D552" s="275" t="n"/>
      <c r="E552" s="275" t="n"/>
      <c r="F552" s="871" t="n"/>
      <c r="G552" s="871" t="n"/>
      <c r="H552" s="871" t="n"/>
      <c r="I552" s="871" t="n"/>
      <c r="J552" s="871" t="n"/>
      <c r="K552" s="871" t="n"/>
      <c r="L552" s="871" t="n"/>
      <c r="M552" s="871" t="n"/>
      <c r="N552" s="871" t="n"/>
      <c r="O552" s="871" t="n"/>
      <c r="P552" s="871" t="n"/>
      <c r="Q552" s="871" t="n"/>
      <c r="R552" s="871" t="n"/>
      <c r="S552" s="871" t="n"/>
      <c r="T552" s="871" t="n"/>
      <c r="U552" s="871" t="n"/>
      <c r="V552" s="871" t="n"/>
      <c r="W552" s="871" t="n"/>
      <c r="X552" s="871" t="n"/>
      <c r="Y552" s="871" t="n"/>
      <c r="Z552" s="871" t="n"/>
      <c r="AA552" s="871" t="n"/>
      <c r="AB552" s="871" t="n"/>
    </row>
    <row r="553">
      <c r="A553" s="871" t="n"/>
      <c r="B553" s="871" t="n"/>
      <c r="C553" s="275" t="n"/>
      <c r="D553" s="275" t="n"/>
      <c r="E553" s="275" t="n"/>
      <c r="F553" s="871" t="n"/>
      <c r="G553" s="871" t="n"/>
      <c r="H553" s="871" t="n"/>
      <c r="I553" s="871" t="n"/>
      <c r="J553" s="871" t="n"/>
      <c r="K553" s="871" t="n"/>
      <c r="L553" s="871" t="n"/>
      <c r="M553" s="871" t="n"/>
      <c r="N553" s="871" t="n"/>
      <c r="O553" s="871" t="n"/>
      <c r="P553" s="871" t="n"/>
      <c r="Q553" s="871" t="n"/>
      <c r="R553" s="871" t="n"/>
      <c r="S553" s="871" t="n"/>
      <c r="T553" s="871" t="n"/>
      <c r="U553" s="871" t="n"/>
      <c r="V553" s="871" t="n"/>
      <c r="W553" s="871" t="n"/>
      <c r="X553" s="871" t="n"/>
      <c r="Y553" s="871" t="n"/>
      <c r="Z553" s="871" t="n"/>
      <c r="AA553" s="871" t="n"/>
      <c r="AB553" s="871" t="n"/>
    </row>
    <row r="554">
      <c r="A554" s="871" t="n"/>
      <c r="B554" s="871" t="n"/>
      <c r="C554" s="275" t="n"/>
      <c r="D554" s="275" t="n"/>
      <c r="E554" s="275" t="n"/>
      <c r="F554" s="871" t="n"/>
      <c r="G554" s="871" t="n"/>
      <c r="H554" s="871" t="n"/>
      <c r="I554" s="871" t="n"/>
      <c r="J554" s="871" t="n"/>
      <c r="K554" s="871" t="n"/>
      <c r="L554" s="871" t="n"/>
      <c r="M554" s="871" t="n"/>
      <c r="N554" s="871" t="n"/>
      <c r="O554" s="871" t="n"/>
      <c r="P554" s="871" t="n"/>
      <c r="Q554" s="871" t="n"/>
      <c r="R554" s="871" t="n"/>
      <c r="S554" s="871" t="n"/>
      <c r="T554" s="871" t="n"/>
      <c r="U554" s="871" t="n"/>
      <c r="V554" s="871" t="n"/>
      <c r="W554" s="871" t="n"/>
      <c r="X554" s="871" t="n"/>
      <c r="Y554" s="871" t="n"/>
      <c r="Z554" s="871" t="n"/>
      <c r="AA554" s="871" t="n"/>
      <c r="AB554" s="871" t="n"/>
    </row>
    <row r="555">
      <c r="A555" s="871" t="n"/>
      <c r="B555" s="871" t="n"/>
      <c r="C555" s="275" t="n"/>
      <c r="D555" s="275" t="n"/>
      <c r="E555" s="275" t="n"/>
      <c r="F555" s="871" t="n"/>
      <c r="G555" s="871" t="n"/>
      <c r="H555" s="871" t="n"/>
      <c r="I555" s="871" t="n"/>
      <c r="J555" s="871" t="n"/>
      <c r="K555" s="871" t="n"/>
      <c r="L555" s="871" t="n"/>
      <c r="M555" s="871" t="n"/>
      <c r="N555" s="871" t="n"/>
      <c r="O555" s="871" t="n"/>
      <c r="P555" s="871" t="n"/>
      <c r="Q555" s="871" t="n"/>
      <c r="R555" s="871" t="n"/>
      <c r="S555" s="871" t="n"/>
      <c r="T555" s="871" t="n"/>
      <c r="U555" s="871" t="n"/>
      <c r="V555" s="871" t="n"/>
      <c r="W555" s="871" t="n"/>
      <c r="X555" s="871" t="n"/>
      <c r="Y555" s="871" t="n"/>
      <c r="Z555" s="871" t="n"/>
      <c r="AA555" s="871" t="n"/>
      <c r="AB555" s="871" t="n"/>
    </row>
    <row r="556">
      <c r="A556" s="871" t="n"/>
      <c r="B556" s="871" t="n"/>
      <c r="C556" s="275" t="n"/>
      <c r="D556" s="275" t="n"/>
      <c r="E556" s="275" t="n"/>
      <c r="F556" s="871" t="n"/>
      <c r="G556" s="871" t="n"/>
      <c r="H556" s="871" t="n"/>
      <c r="I556" s="871" t="n"/>
      <c r="J556" s="871" t="n"/>
      <c r="K556" s="871" t="n"/>
      <c r="L556" s="871" t="n"/>
      <c r="M556" s="871" t="n"/>
      <c r="N556" s="871" t="n"/>
      <c r="O556" s="871" t="n"/>
      <c r="P556" s="871" t="n"/>
      <c r="Q556" s="871" t="n"/>
      <c r="R556" s="871" t="n"/>
      <c r="S556" s="871" t="n"/>
      <c r="T556" s="871" t="n"/>
      <c r="U556" s="871" t="n"/>
      <c r="V556" s="871" t="n"/>
      <c r="W556" s="871" t="n"/>
      <c r="X556" s="871" t="n"/>
      <c r="Y556" s="871" t="n"/>
      <c r="Z556" s="871" t="n"/>
      <c r="AA556" s="871" t="n"/>
      <c r="AB556" s="871" t="n"/>
    </row>
    <row r="557">
      <c r="A557" s="871" t="n"/>
      <c r="B557" s="871" t="n"/>
      <c r="C557" s="275" t="n"/>
      <c r="D557" s="275" t="n"/>
      <c r="E557" s="275" t="n"/>
      <c r="F557" s="871" t="n"/>
      <c r="G557" s="871" t="n"/>
      <c r="H557" s="871" t="n"/>
      <c r="I557" s="871" t="n"/>
      <c r="J557" s="871" t="n"/>
      <c r="K557" s="871" t="n"/>
      <c r="L557" s="871" t="n"/>
      <c r="M557" s="871" t="n"/>
      <c r="N557" s="871" t="n"/>
      <c r="O557" s="871" t="n"/>
      <c r="P557" s="871" t="n"/>
      <c r="Q557" s="871" t="n"/>
      <c r="R557" s="871" t="n"/>
      <c r="S557" s="871" t="n"/>
      <c r="T557" s="871" t="n"/>
      <c r="U557" s="871" t="n"/>
      <c r="V557" s="871" t="n"/>
      <c r="W557" s="871" t="n"/>
      <c r="X557" s="871" t="n"/>
      <c r="Y557" s="871" t="n"/>
      <c r="Z557" s="871" t="n"/>
      <c r="AA557" s="871" t="n"/>
      <c r="AB557" s="871" t="n"/>
    </row>
    <row r="558">
      <c r="A558" s="871" t="n"/>
      <c r="B558" s="871" t="n"/>
      <c r="C558" s="275" t="n"/>
      <c r="D558" s="275" t="n"/>
      <c r="E558" s="275" t="n"/>
      <c r="F558" s="871" t="n"/>
      <c r="G558" s="871" t="n"/>
      <c r="H558" s="871" t="n"/>
      <c r="I558" s="871" t="n"/>
      <c r="J558" s="871" t="n"/>
      <c r="K558" s="871" t="n"/>
      <c r="L558" s="871" t="n"/>
      <c r="M558" s="871" t="n"/>
      <c r="N558" s="871" t="n"/>
      <c r="O558" s="871" t="n"/>
      <c r="P558" s="871" t="n"/>
      <c r="Q558" s="871" t="n"/>
      <c r="R558" s="871" t="n"/>
      <c r="S558" s="871" t="n"/>
      <c r="T558" s="871" t="n"/>
      <c r="U558" s="871" t="n"/>
      <c r="V558" s="871" t="n"/>
      <c r="W558" s="871" t="n"/>
      <c r="X558" s="871" t="n"/>
      <c r="Y558" s="871" t="n"/>
      <c r="Z558" s="871" t="n"/>
      <c r="AA558" s="871" t="n"/>
      <c r="AB558" s="871" t="n"/>
    </row>
    <row r="559">
      <c r="A559" s="871" t="n"/>
      <c r="B559" s="871" t="n"/>
      <c r="C559" s="275" t="n"/>
      <c r="D559" s="275" t="n"/>
      <c r="E559" s="275" t="n"/>
      <c r="F559" s="871" t="n"/>
      <c r="G559" s="871" t="n"/>
      <c r="H559" s="871" t="n"/>
      <c r="I559" s="871" t="n"/>
      <c r="J559" s="871" t="n"/>
      <c r="K559" s="871" t="n"/>
      <c r="L559" s="871" t="n"/>
      <c r="M559" s="871" t="n"/>
      <c r="N559" s="871" t="n"/>
      <c r="O559" s="871" t="n"/>
      <c r="P559" s="871" t="n"/>
      <c r="Q559" s="871" t="n"/>
      <c r="R559" s="871" t="n"/>
      <c r="S559" s="871" t="n"/>
      <c r="T559" s="871" t="n"/>
      <c r="U559" s="871" t="n"/>
      <c r="V559" s="871" t="n"/>
      <c r="W559" s="871" t="n"/>
      <c r="X559" s="871" t="n"/>
      <c r="Y559" s="871" t="n"/>
      <c r="Z559" s="871" t="n"/>
      <c r="AA559" s="871" t="n"/>
      <c r="AB559" s="871" t="n"/>
    </row>
    <row r="560">
      <c r="A560" s="871" t="n"/>
      <c r="B560" s="871" t="n"/>
      <c r="C560" s="275" t="n"/>
      <c r="D560" s="275" t="n"/>
      <c r="E560" s="275" t="n"/>
      <c r="F560" s="871" t="n"/>
      <c r="G560" s="871" t="n"/>
      <c r="H560" s="871" t="n"/>
      <c r="I560" s="871" t="n"/>
      <c r="J560" s="871" t="n"/>
      <c r="K560" s="871" t="n"/>
      <c r="L560" s="871" t="n"/>
      <c r="M560" s="871" t="n"/>
      <c r="N560" s="871" t="n"/>
      <c r="O560" s="871" t="n"/>
      <c r="P560" s="871" t="n"/>
      <c r="Q560" s="871" t="n"/>
      <c r="R560" s="871" t="n"/>
      <c r="S560" s="871" t="n"/>
      <c r="T560" s="871" t="n"/>
      <c r="U560" s="871" t="n"/>
      <c r="V560" s="871" t="n"/>
      <c r="W560" s="871" t="n"/>
      <c r="X560" s="871" t="n"/>
      <c r="Y560" s="871" t="n"/>
      <c r="Z560" s="871" t="n"/>
      <c r="AA560" s="871" t="n"/>
      <c r="AB560" s="871" t="n"/>
    </row>
    <row r="561">
      <c r="A561" s="871" t="n"/>
      <c r="B561" s="871" t="n"/>
      <c r="C561" s="275" t="n"/>
      <c r="D561" s="275" t="n"/>
      <c r="E561" s="275" t="n"/>
      <c r="F561" s="871" t="n"/>
      <c r="G561" s="871" t="n"/>
      <c r="H561" s="871" t="n"/>
      <c r="I561" s="871" t="n"/>
      <c r="J561" s="871" t="n"/>
      <c r="K561" s="871" t="n"/>
      <c r="L561" s="871" t="n"/>
      <c r="M561" s="871" t="n"/>
      <c r="N561" s="871" t="n"/>
      <c r="O561" s="871" t="n"/>
      <c r="P561" s="871" t="n"/>
      <c r="Q561" s="871" t="n"/>
      <c r="R561" s="871" t="n"/>
      <c r="S561" s="871" t="n"/>
      <c r="T561" s="871" t="n"/>
      <c r="U561" s="871" t="n"/>
      <c r="V561" s="871" t="n"/>
      <c r="W561" s="871" t="n"/>
      <c r="X561" s="871" t="n"/>
      <c r="Y561" s="871" t="n"/>
      <c r="Z561" s="871" t="n"/>
      <c r="AA561" s="871" t="n"/>
      <c r="AB561" s="871" t="n"/>
    </row>
    <row r="562">
      <c r="A562" s="871" t="n"/>
      <c r="B562" s="871" t="n"/>
      <c r="C562" s="275" t="n"/>
      <c r="D562" s="275" t="n"/>
      <c r="E562" s="275" t="n"/>
      <c r="F562" s="871" t="n"/>
      <c r="G562" s="871" t="n"/>
      <c r="H562" s="871" t="n"/>
      <c r="I562" s="871" t="n"/>
      <c r="J562" s="871" t="n"/>
      <c r="K562" s="871" t="n"/>
      <c r="L562" s="871" t="n"/>
      <c r="M562" s="871" t="n"/>
      <c r="N562" s="871" t="n"/>
      <c r="O562" s="871" t="n"/>
      <c r="P562" s="871" t="n"/>
      <c r="Q562" s="871" t="n"/>
      <c r="R562" s="871" t="n"/>
      <c r="S562" s="871" t="n"/>
      <c r="T562" s="871" t="n"/>
      <c r="U562" s="871" t="n"/>
      <c r="V562" s="871" t="n"/>
      <c r="W562" s="871" t="n"/>
      <c r="X562" s="871" t="n"/>
      <c r="Y562" s="871" t="n"/>
      <c r="Z562" s="871" t="n"/>
      <c r="AA562" s="871" t="n"/>
      <c r="AB562" s="871" t="n"/>
    </row>
    <row r="563">
      <c r="A563" s="871" t="n"/>
      <c r="B563" s="871" t="n"/>
      <c r="C563" s="275" t="n"/>
      <c r="D563" s="275" t="n"/>
      <c r="E563" s="275" t="n"/>
      <c r="F563" s="871" t="n"/>
      <c r="G563" s="871" t="n"/>
      <c r="H563" s="871" t="n"/>
      <c r="I563" s="871" t="n"/>
      <c r="J563" s="871" t="n"/>
      <c r="K563" s="871" t="n"/>
      <c r="L563" s="871" t="n"/>
      <c r="M563" s="871" t="n"/>
      <c r="N563" s="871" t="n"/>
      <c r="O563" s="871" t="n"/>
      <c r="P563" s="871" t="n"/>
      <c r="Q563" s="871" t="n"/>
      <c r="R563" s="871" t="n"/>
      <c r="S563" s="871" t="n"/>
      <c r="T563" s="871" t="n"/>
      <c r="U563" s="871" t="n"/>
      <c r="V563" s="871" t="n"/>
      <c r="W563" s="871" t="n"/>
      <c r="X563" s="871" t="n"/>
      <c r="Y563" s="871" t="n"/>
      <c r="Z563" s="871" t="n"/>
      <c r="AA563" s="871" t="n"/>
      <c r="AB563" s="871" t="n"/>
    </row>
    <row r="564">
      <c r="A564" s="871" t="n"/>
      <c r="B564" s="871" t="n"/>
      <c r="C564" s="275" t="n"/>
      <c r="D564" s="275" t="n"/>
      <c r="E564" s="275" t="n"/>
      <c r="F564" s="871" t="n"/>
      <c r="G564" s="871" t="n"/>
      <c r="H564" s="871" t="n"/>
      <c r="I564" s="871" t="n"/>
      <c r="J564" s="871" t="n"/>
      <c r="K564" s="871" t="n"/>
      <c r="L564" s="871" t="n"/>
      <c r="M564" s="871" t="n"/>
      <c r="N564" s="871" t="n"/>
      <c r="O564" s="871" t="n"/>
      <c r="P564" s="871" t="n"/>
      <c r="Q564" s="871" t="n"/>
      <c r="R564" s="871" t="n"/>
      <c r="S564" s="871" t="n"/>
      <c r="T564" s="871" t="n"/>
      <c r="U564" s="871" t="n"/>
      <c r="V564" s="871" t="n"/>
      <c r="W564" s="871" t="n"/>
      <c r="X564" s="871" t="n"/>
      <c r="Y564" s="871" t="n"/>
      <c r="Z564" s="871" t="n"/>
      <c r="AA564" s="871" t="n"/>
      <c r="AB564" s="871" t="n"/>
    </row>
    <row r="565">
      <c r="A565" s="871" t="n"/>
      <c r="B565" s="871" t="n"/>
      <c r="C565" s="275" t="n"/>
      <c r="D565" s="275" t="n"/>
      <c r="E565" s="275" t="n"/>
      <c r="F565" s="871" t="n"/>
      <c r="G565" s="871" t="n"/>
      <c r="H565" s="871" t="n"/>
      <c r="I565" s="871" t="n"/>
      <c r="J565" s="871" t="n"/>
      <c r="K565" s="871" t="n"/>
      <c r="L565" s="871" t="n"/>
      <c r="M565" s="871" t="n"/>
      <c r="N565" s="871" t="n"/>
      <c r="O565" s="871" t="n"/>
      <c r="P565" s="871" t="n"/>
      <c r="Q565" s="871" t="n"/>
      <c r="R565" s="871" t="n"/>
      <c r="S565" s="871" t="n"/>
      <c r="T565" s="871" t="n"/>
      <c r="U565" s="871" t="n"/>
      <c r="V565" s="871" t="n"/>
      <c r="W565" s="871" t="n"/>
      <c r="X565" s="871" t="n"/>
      <c r="Y565" s="871" t="n"/>
      <c r="Z565" s="871" t="n"/>
      <c r="AA565" s="871" t="n"/>
      <c r="AB565" s="871" t="n"/>
    </row>
    <row r="566">
      <c r="A566" s="871" t="n"/>
      <c r="B566" s="871" t="n"/>
      <c r="C566" s="275" t="n"/>
      <c r="D566" s="275" t="n"/>
      <c r="E566" s="275" t="n"/>
      <c r="F566" s="871" t="n"/>
      <c r="G566" s="871" t="n"/>
      <c r="H566" s="871" t="n"/>
      <c r="I566" s="871" t="n"/>
      <c r="J566" s="871" t="n"/>
      <c r="K566" s="871" t="n"/>
      <c r="L566" s="871" t="n"/>
      <c r="M566" s="871" t="n"/>
      <c r="N566" s="871" t="n"/>
      <c r="O566" s="871" t="n"/>
      <c r="P566" s="871" t="n"/>
      <c r="Q566" s="871" t="n"/>
      <c r="R566" s="871" t="n"/>
      <c r="S566" s="871" t="n"/>
      <c r="T566" s="871" t="n"/>
      <c r="U566" s="871" t="n"/>
      <c r="V566" s="871" t="n"/>
      <c r="W566" s="871" t="n"/>
      <c r="X566" s="871" t="n"/>
      <c r="Y566" s="871" t="n"/>
      <c r="Z566" s="871" t="n"/>
      <c r="AA566" s="871" t="n"/>
      <c r="AB566" s="871" t="n"/>
    </row>
    <row r="567">
      <c r="A567" s="871" t="n"/>
      <c r="B567" s="871" t="n"/>
      <c r="C567" s="275" t="n"/>
      <c r="D567" s="275" t="n"/>
      <c r="E567" s="275" t="n"/>
      <c r="F567" s="871" t="n"/>
      <c r="G567" s="871" t="n"/>
      <c r="H567" s="871" t="n"/>
      <c r="I567" s="871" t="n"/>
      <c r="J567" s="871" t="n"/>
      <c r="K567" s="871" t="n"/>
      <c r="L567" s="871" t="n"/>
      <c r="M567" s="871" t="n"/>
      <c r="N567" s="871" t="n"/>
      <c r="O567" s="871" t="n"/>
      <c r="P567" s="871" t="n"/>
      <c r="Q567" s="871" t="n"/>
      <c r="R567" s="871" t="n"/>
      <c r="S567" s="871" t="n"/>
      <c r="T567" s="871" t="n"/>
      <c r="U567" s="871" t="n"/>
      <c r="V567" s="871" t="n"/>
      <c r="W567" s="871" t="n"/>
      <c r="X567" s="871" t="n"/>
      <c r="Y567" s="871" t="n"/>
      <c r="Z567" s="871" t="n"/>
      <c r="AA567" s="871" t="n"/>
      <c r="AB567" s="871" t="n"/>
    </row>
    <row r="568">
      <c r="A568" s="871" t="n"/>
      <c r="B568" s="871" t="n"/>
      <c r="C568" s="275" t="n"/>
      <c r="D568" s="275" t="n"/>
      <c r="E568" s="275" t="n"/>
      <c r="F568" s="871" t="n"/>
      <c r="G568" s="871" t="n"/>
      <c r="H568" s="871" t="n"/>
      <c r="I568" s="871" t="n"/>
      <c r="J568" s="871" t="n"/>
      <c r="K568" s="871" t="n"/>
      <c r="L568" s="871" t="n"/>
      <c r="M568" s="871" t="n"/>
      <c r="N568" s="871" t="n"/>
      <c r="O568" s="871" t="n"/>
      <c r="P568" s="871" t="n"/>
      <c r="Q568" s="871" t="n"/>
      <c r="R568" s="871" t="n"/>
      <c r="S568" s="871" t="n"/>
      <c r="T568" s="871" t="n"/>
      <c r="U568" s="871" t="n"/>
      <c r="V568" s="871" t="n"/>
      <c r="W568" s="871" t="n"/>
      <c r="X568" s="871" t="n"/>
      <c r="Y568" s="871" t="n"/>
      <c r="Z568" s="871" t="n"/>
      <c r="AA568" s="871" t="n"/>
      <c r="AB568" s="871" t="n"/>
    </row>
    <row r="569">
      <c r="A569" s="871" t="n"/>
      <c r="B569" s="871" t="n"/>
      <c r="C569" s="275" t="n"/>
      <c r="D569" s="275" t="n"/>
      <c r="E569" s="275" t="n"/>
      <c r="F569" s="871" t="n"/>
      <c r="G569" s="871" t="n"/>
      <c r="H569" s="871" t="n"/>
      <c r="I569" s="871" t="n"/>
      <c r="J569" s="871" t="n"/>
      <c r="K569" s="871" t="n"/>
      <c r="L569" s="871" t="n"/>
      <c r="M569" s="871" t="n"/>
      <c r="N569" s="871" t="n"/>
      <c r="O569" s="871" t="n"/>
      <c r="P569" s="871" t="n"/>
      <c r="Q569" s="871" t="n"/>
      <c r="R569" s="871" t="n"/>
      <c r="S569" s="871" t="n"/>
      <c r="T569" s="871" t="n"/>
      <c r="U569" s="871" t="n"/>
      <c r="V569" s="871" t="n"/>
      <c r="W569" s="871" t="n"/>
      <c r="X569" s="871" t="n"/>
      <c r="Y569" s="871" t="n"/>
      <c r="Z569" s="871" t="n"/>
      <c r="AA569" s="871" t="n"/>
      <c r="AB569" s="871" t="n"/>
    </row>
    <row r="570">
      <c r="A570" s="871" t="n"/>
      <c r="B570" s="871" t="n"/>
      <c r="C570" s="275" t="n"/>
      <c r="D570" s="275" t="n"/>
      <c r="E570" s="275" t="n"/>
      <c r="F570" s="871" t="n"/>
      <c r="G570" s="871" t="n"/>
      <c r="H570" s="871" t="n"/>
      <c r="I570" s="871" t="n"/>
      <c r="J570" s="871" t="n"/>
      <c r="K570" s="871" t="n"/>
      <c r="L570" s="871" t="n"/>
      <c r="M570" s="871" t="n"/>
      <c r="N570" s="871" t="n"/>
      <c r="O570" s="871" t="n"/>
      <c r="P570" s="871" t="n"/>
      <c r="Q570" s="871" t="n"/>
      <c r="R570" s="871" t="n"/>
      <c r="S570" s="871" t="n"/>
      <c r="T570" s="871" t="n"/>
      <c r="U570" s="871" t="n"/>
      <c r="V570" s="871" t="n"/>
      <c r="W570" s="871" t="n"/>
      <c r="X570" s="871" t="n"/>
      <c r="Y570" s="871" t="n"/>
      <c r="Z570" s="871" t="n"/>
      <c r="AA570" s="871" t="n"/>
      <c r="AB570" s="871" t="n"/>
    </row>
    <row r="571">
      <c r="A571" s="871" t="n"/>
      <c r="B571" s="871" t="n"/>
      <c r="C571" s="275" t="n"/>
      <c r="D571" s="275" t="n"/>
      <c r="E571" s="275" t="n"/>
      <c r="F571" s="871" t="n"/>
      <c r="G571" s="871" t="n"/>
      <c r="H571" s="871" t="n"/>
      <c r="I571" s="871" t="n"/>
      <c r="J571" s="871" t="n"/>
      <c r="K571" s="871" t="n"/>
      <c r="L571" s="871" t="n"/>
      <c r="M571" s="871" t="n"/>
      <c r="N571" s="871" t="n"/>
      <c r="O571" s="871" t="n"/>
      <c r="P571" s="871" t="n"/>
      <c r="Q571" s="871" t="n"/>
      <c r="R571" s="871" t="n"/>
      <c r="S571" s="871" t="n"/>
      <c r="T571" s="871" t="n"/>
      <c r="U571" s="871" t="n"/>
      <c r="V571" s="871" t="n"/>
      <c r="W571" s="871" t="n"/>
      <c r="X571" s="871" t="n"/>
      <c r="Y571" s="871" t="n"/>
      <c r="Z571" s="871" t="n"/>
      <c r="AA571" s="871" t="n"/>
      <c r="AB571" s="871" t="n"/>
    </row>
    <row r="572">
      <c r="A572" s="871" t="n"/>
      <c r="B572" s="871" t="n"/>
      <c r="C572" s="275" t="n"/>
      <c r="D572" s="275" t="n"/>
      <c r="E572" s="275" t="n"/>
      <c r="F572" s="871" t="n"/>
      <c r="G572" s="871" t="n"/>
      <c r="H572" s="871" t="n"/>
      <c r="I572" s="871" t="n"/>
      <c r="J572" s="871" t="n"/>
      <c r="K572" s="871" t="n"/>
      <c r="L572" s="871" t="n"/>
      <c r="M572" s="871" t="n"/>
      <c r="N572" s="871" t="n"/>
      <c r="O572" s="871" t="n"/>
      <c r="P572" s="871" t="n"/>
      <c r="Q572" s="871" t="n"/>
      <c r="R572" s="871" t="n"/>
      <c r="S572" s="871" t="n"/>
      <c r="T572" s="871" t="n"/>
      <c r="U572" s="871" t="n"/>
      <c r="V572" s="871" t="n"/>
      <c r="W572" s="871" t="n"/>
      <c r="X572" s="871" t="n"/>
      <c r="Y572" s="871" t="n"/>
      <c r="Z572" s="871" t="n"/>
      <c r="AA572" s="871" t="n"/>
      <c r="AB572" s="871" t="n"/>
    </row>
    <row r="573">
      <c r="A573" s="871" t="n"/>
      <c r="B573" s="871" t="n"/>
      <c r="C573" s="275" t="n"/>
      <c r="D573" s="275" t="n"/>
      <c r="E573" s="275" t="n"/>
      <c r="F573" s="871" t="n"/>
      <c r="G573" s="871" t="n"/>
      <c r="H573" s="871" t="n"/>
      <c r="I573" s="871" t="n"/>
      <c r="J573" s="871" t="n"/>
      <c r="K573" s="871" t="n"/>
      <c r="L573" s="871" t="n"/>
      <c r="M573" s="871" t="n"/>
      <c r="N573" s="871" t="n"/>
      <c r="O573" s="871" t="n"/>
      <c r="P573" s="871" t="n"/>
      <c r="Q573" s="871" t="n"/>
      <c r="R573" s="871" t="n"/>
      <c r="S573" s="871" t="n"/>
      <c r="T573" s="871" t="n"/>
      <c r="U573" s="871" t="n"/>
      <c r="V573" s="871" t="n"/>
      <c r="W573" s="871" t="n"/>
      <c r="X573" s="871" t="n"/>
      <c r="Y573" s="871" t="n"/>
      <c r="Z573" s="871" t="n"/>
      <c r="AA573" s="871" t="n"/>
      <c r="AB573" s="871" t="n"/>
    </row>
    <row r="574">
      <c r="A574" s="871" t="n"/>
      <c r="B574" s="871" t="n"/>
      <c r="C574" s="275" t="n"/>
      <c r="D574" s="275" t="n"/>
      <c r="E574" s="275" t="n"/>
      <c r="F574" s="871" t="n"/>
      <c r="G574" s="871" t="n"/>
      <c r="H574" s="871" t="n"/>
      <c r="I574" s="871" t="n"/>
      <c r="J574" s="871" t="n"/>
      <c r="K574" s="871" t="n"/>
      <c r="L574" s="871" t="n"/>
      <c r="M574" s="871" t="n"/>
      <c r="N574" s="871" t="n"/>
      <c r="O574" s="871" t="n"/>
      <c r="P574" s="871" t="n"/>
      <c r="Q574" s="871" t="n"/>
      <c r="R574" s="871" t="n"/>
      <c r="S574" s="871" t="n"/>
      <c r="T574" s="871" t="n"/>
      <c r="U574" s="871" t="n"/>
      <c r="V574" s="871" t="n"/>
      <c r="W574" s="871" t="n"/>
      <c r="X574" s="871" t="n"/>
      <c r="Y574" s="871" t="n"/>
      <c r="Z574" s="871" t="n"/>
      <c r="AA574" s="871" t="n"/>
      <c r="AB574" s="871" t="n"/>
    </row>
    <row r="575">
      <c r="A575" s="871" t="n"/>
      <c r="B575" s="871" t="n"/>
      <c r="C575" s="275" t="n"/>
      <c r="D575" s="275" t="n"/>
      <c r="E575" s="275" t="n"/>
      <c r="F575" s="871" t="n"/>
      <c r="G575" s="871" t="n"/>
      <c r="H575" s="871" t="n"/>
      <c r="I575" s="871" t="n"/>
      <c r="J575" s="871" t="n"/>
      <c r="K575" s="871" t="n"/>
      <c r="L575" s="871" t="n"/>
      <c r="M575" s="871" t="n"/>
      <c r="N575" s="871" t="n"/>
      <c r="O575" s="871" t="n"/>
      <c r="P575" s="871" t="n"/>
      <c r="Q575" s="871" t="n"/>
      <c r="R575" s="871" t="n"/>
      <c r="S575" s="871" t="n"/>
      <c r="T575" s="871" t="n"/>
      <c r="U575" s="871" t="n"/>
      <c r="V575" s="871" t="n"/>
      <c r="W575" s="871" t="n"/>
      <c r="X575" s="871" t="n"/>
      <c r="Y575" s="871" t="n"/>
      <c r="Z575" s="871" t="n"/>
      <c r="AA575" s="871" t="n"/>
      <c r="AB575" s="871" t="n"/>
    </row>
    <row r="576">
      <c r="A576" s="871" t="n"/>
      <c r="B576" s="871" t="n"/>
      <c r="C576" s="275" t="n"/>
      <c r="D576" s="275" t="n"/>
      <c r="E576" s="275" t="n"/>
      <c r="F576" s="871" t="n"/>
      <c r="G576" s="871" t="n"/>
      <c r="H576" s="871" t="n"/>
      <c r="I576" s="871" t="n"/>
      <c r="J576" s="871" t="n"/>
      <c r="K576" s="871" t="n"/>
      <c r="L576" s="871" t="n"/>
      <c r="M576" s="871" t="n"/>
      <c r="N576" s="871" t="n"/>
      <c r="O576" s="871" t="n"/>
      <c r="P576" s="871" t="n"/>
      <c r="Q576" s="871" t="n"/>
      <c r="R576" s="871" t="n"/>
      <c r="S576" s="871" t="n"/>
      <c r="T576" s="871" t="n"/>
      <c r="U576" s="871" t="n"/>
      <c r="V576" s="871" t="n"/>
      <c r="W576" s="871" t="n"/>
      <c r="X576" s="871" t="n"/>
      <c r="Y576" s="871" t="n"/>
      <c r="Z576" s="871" t="n"/>
      <c r="AA576" s="871" t="n"/>
      <c r="AB576" s="871" t="n"/>
    </row>
    <row r="577">
      <c r="A577" s="871" t="n"/>
      <c r="B577" s="871" t="n"/>
      <c r="C577" s="275" t="n"/>
      <c r="D577" s="275" t="n"/>
      <c r="E577" s="275" t="n"/>
      <c r="F577" s="871" t="n"/>
      <c r="G577" s="871" t="n"/>
      <c r="H577" s="871" t="n"/>
      <c r="I577" s="871" t="n"/>
      <c r="J577" s="871" t="n"/>
      <c r="K577" s="871" t="n"/>
      <c r="L577" s="871" t="n"/>
      <c r="M577" s="871" t="n"/>
      <c r="N577" s="871" t="n"/>
      <c r="O577" s="871" t="n"/>
      <c r="P577" s="871" t="n"/>
      <c r="Q577" s="871" t="n"/>
      <c r="R577" s="871" t="n"/>
      <c r="S577" s="871" t="n"/>
      <c r="T577" s="871" t="n"/>
      <c r="U577" s="871" t="n"/>
      <c r="V577" s="871" t="n"/>
      <c r="W577" s="871" t="n"/>
      <c r="X577" s="871" t="n"/>
      <c r="Y577" s="871" t="n"/>
      <c r="Z577" s="871" t="n"/>
      <c r="AA577" s="871" t="n"/>
      <c r="AB577" s="871" t="n"/>
    </row>
    <row r="578">
      <c r="A578" s="871" t="n"/>
      <c r="B578" s="871" t="n"/>
      <c r="C578" s="275" t="n"/>
      <c r="D578" s="275" t="n"/>
      <c r="E578" s="275" t="n"/>
      <c r="F578" s="871" t="n"/>
      <c r="G578" s="871" t="n"/>
      <c r="H578" s="871" t="n"/>
      <c r="I578" s="871" t="n"/>
      <c r="J578" s="871" t="n"/>
      <c r="K578" s="871" t="n"/>
      <c r="L578" s="871" t="n"/>
      <c r="M578" s="871" t="n"/>
      <c r="N578" s="871" t="n"/>
      <c r="O578" s="871" t="n"/>
      <c r="P578" s="871" t="n"/>
      <c r="Q578" s="871" t="n"/>
      <c r="R578" s="871" t="n"/>
      <c r="S578" s="871" t="n"/>
      <c r="T578" s="871" t="n"/>
      <c r="U578" s="871" t="n"/>
      <c r="V578" s="871" t="n"/>
      <c r="W578" s="871" t="n"/>
      <c r="X578" s="871" t="n"/>
      <c r="Y578" s="871" t="n"/>
      <c r="Z578" s="871" t="n"/>
      <c r="AA578" s="871" t="n"/>
      <c r="AB578" s="871" t="n"/>
    </row>
    <row r="579">
      <c r="A579" s="871" t="n"/>
      <c r="B579" s="871" t="n"/>
      <c r="C579" s="275" t="n"/>
      <c r="D579" s="275" t="n"/>
      <c r="E579" s="275" t="n"/>
      <c r="F579" s="871" t="n"/>
      <c r="G579" s="871" t="n"/>
      <c r="H579" s="871" t="n"/>
      <c r="I579" s="871" t="n"/>
      <c r="J579" s="871" t="n"/>
      <c r="K579" s="871" t="n"/>
      <c r="L579" s="871" t="n"/>
      <c r="M579" s="871" t="n"/>
      <c r="N579" s="871" t="n"/>
      <c r="O579" s="871" t="n"/>
      <c r="P579" s="871" t="n"/>
      <c r="Q579" s="871" t="n"/>
      <c r="R579" s="871" t="n"/>
      <c r="S579" s="871" t="n"/>
      <c r="T579" s="871" t="n"/>
      <c r="U579" s="871" t="n"/>
      <c r="V579" s="871" t="n"/>
      <c r="W579" s="871" t="n"/>
      <c r="X579" s="871" t="n"/>
      <c r="Y579" s="871" t="n"/>
      <c r="Z579" s="871" t="n"/>
      <c r="AA579" s="871" t="n"/>
      <c r="AB579" s="871" t="n"/>
    </row>
    <row r="580">
      <c r="A580" s="871" t="n"/>
      <c r="B580" s="871" t="n"/>
      <c r="C580" s="275" t="n"/>
      <c r="D580" s="275" t="n"/>
      <c r="E580" s="275" t="n"/>
      <c r="F580" s="871" t="n"/>
      <c r="G580" s="871" t="n"/>
      <c r="H580" s="871" t="n"/>
      <c r="I580" s="871" t="n"/>
      <c r="J580" s="871" t="n"/>
      <c r="K580" s="871" t="n"/>
      <c r="L580" s="871" t="n"/>
      <c r="M580" s="871" t="n"/>
      <c r="N580" s="871" t="n"/>
      <c r="O580" s="871" t="n"/>
      <c r="P580" s="871" t="n"/>
      <c r="Q580" s="871" t="n"/>
      <c r="R580" s="871" t="n"/>
      <c r="S580" s="871" t="n"/>
      <c r="T580" s="871" t="n"/>
      <c r="U580" s="871" t="n"/>
      <c r="V580" s="871" t="n"/>
      <c r="W580" s="871" t="n"/>
      <c r="X580" s="871" t="n"/>
      <c r="Y580" s="871" t="n"/>
      <c r="Z580" s="871" t="n"/>
      <c r="AA580" s="871" t="n"/>
      <c r="AB580" s="871" t="n"/>
    </row>
    <row r="581">
      <c r="A581" s="871" t="n"/>
      <c r="B581" s="871" t="n"/>
      <c r="C581" s="275" t="n"/>
      <c r="D581" s="275" t="n"/>
      <c r="E581" s="275" t="n"/>
      <c r="F581" s="871" t="n"/>
      <c r="G581" s="871" t="n"/>
      <c r="H581" s="871" t="n"/>
      <c r="I581" s="871" t="n"/>
      <c r="J581" s="871" t="n"/>
      <c r="K581" s="871" t="n"/>
      <c r="L581" s="871" t="n"/>
      <c r="M581" s="871" t="n"/>
      <c r="N581" s="871" t="n"/>
      <c r="O581" s="871" t="n"/>
      <c r="P581" s="871" t="n"/>
      <c r="Q581" s="871" t="n"/>
      <c r="R581" s="871" t="n"/>
      <c r="S581" s="871" t="n"/>
      <c r="T581" s="871" t="n"/>
      <c r="U581" s="871" t="n"/>
      <c r="V581" s="871" t="n"/>
      <c r="W581" s="871" t="n"/>
      <c r="X581" s="871" t="n"/>
      <c r="Y581" s="871" t="n"/>
      <c r="Z581" s="871" t="n"/>
      <c r="AA581" s="871" t="n"/>
      <c r="AB581" s="871" t="n"/>
    </row>
    <row r="582">
      <c r="A582" s="871" t="n"/>
      <c r="B582" s="871" t="n"/>
      <c r="C582" s="275" t="n"/>
      <c r="D582" s="275" t="n"/>
      <c r="E582" s="275" t="n"/>
      <c r="F582" s="871" t="n"/>
      <c r="G582" s="871" t="n"/>
      <c r="H582" s="871" t="n"/>
      <c r="I582" s="871" t="n"/>
      <c r="J582" s="871" t="n"/>
      <c r="K582" s="871" t="n"/>
      <c r="L582" s="871" t="n"/>
      <c r="M582" s="871" t="n"/>
      <c r="N582" s="871" t="n"/>
      <c r="O582" s="871" t="n"/>
      <c r="P582" s="871" t="n"/>
      <c r="Q582" s="871" t="n"/>
      <c r="R582" s="871" t="n"/>
      <c r="S582" s="871" t="n"/>
      <c r="T582" s="871" t="n"/>
      <c r="U582" s="871" t="n"/>
      <c r="V582" s="871" t="n"/>
      <c r="W582" s="871" t="n"/>
      <c r="X582" s="871" t="n"/>
      <c r="Y582" s="871" t="n"/>
      <c r="Z582" s="871" t="n"/>
      <c r="AA582" s="871" t="n"/>
      <c r="AB582" s="871" t="n"/>
    </row>
    <row r="583">
      <c r="A583" s="871" t="n"/>
      <c r="B583" s="871" t="n"/>
      <c r="C583" s="275" t="n"/>
      <c r="D583" s="275" t="n"/>
      <c r="E583" s="275" t="n"/>
      <c r="F583" s="871" t="n"/>
      <c r="G583" s="871" t="n"/>
      <c r="H583" s="871" t="n"/>
      <c r="I583" s="871" t="n"/>
      <c r="J583" s="871" t="n"/>
      <c r="K583" s="871" t="n"/>
      <c r="L583" s="871" t="n"/>
      <c r="M583" s="871" t="n"/>
      <c r="N583" s="871" t="n"/>
      <c r="O583" s="871" t="n"/>
      <c r="P583" s="871" t="n"/>
      <c r="Q583" s="871" t="n"/>
      <c r="R583" s="871" t="n"/>
      <c r="S583" s="871" t="n"/>
      <c r="T583" s="871" t="n"/>
      <c r="U583" s="871" t="n"/>
      <c r="V583" s="871" t="n"/>
      <c r="W583" s="871" t="n"/>
      <c r="X583" s="871" t="n"/>
      <c r="Y583" s="871" t="n"/>
      <c r="Z583" s="871" t="n"/>
      <c r="AA583" s="871" t="n"/>
      <c r="AB583" s="871" t="n"/>
    </row>
    <row r="584">
      <c r="A584" s="871" t="n"/>
      <c r="B584" s="871" t="n"/>
      <c r="C584" s="275" t="n"/>
      <c r="D584" s="275" t="n"/>
      <c r="E584" s="275" t="n"/>
      <c r="F584" s="871" t="n"/>
      <c r="G584" s="871" t="n"/>
      <c r="H584" s="871" t="n"/>
      <c r="I584" s="871" t="n"/>
      <c r="J584" s="871" t="n"/>
      <c r="K584" s="871" t="n"/>
      <c r="L584" s="871" t="n"/>
      <c r="M584" s="871" t="n"/>
      <c r="N584" s="871" t="n"/>
      <c r="O584" s="871" t="n"/>
      <c r="P584" s="871" t="n"/>
      <c r="Q584" s="871" t="n"/>
      <c r="R584" s="871" t="n"/>
      <c r="S584" s="871" t="n"/>
      <c r="T584" s="871" t="n"/>
      <c r="U584" s="871" t="n"/>
      <c r="V584" s="871" t="n"/>
      <c r="W584" s="871" t="n"/>
      <c r="X584" s="871" t="n"/>
      <c r="Y584" s="871" t="n"/>
      <c r="Z584" s="871" t="n"/>
      <c r="AA584" s="871" t="n"/>
      <c r="AB584" s="871" t="n"/>
    </row>
    <row r="585">
      <c r="A585" s="871" t="n"/>
      <c r="B585" s="871" t="n"/>
      <c r="C585" s="275" t="n"/>
      <c r="D585" s="275" t="n"/>
      <c r="E585" s="275" t="n"/>
      <c r="F585" s="871" t="n"/>
      <c r="G585" s="871" t="n"/>
      <c r="H585" s="871" t="n"/>
      <c r="I585" s="871" t="n"/>
      <c r="J585" s="871" t="n"/>
      <c r="K585" s="871" t="n"/>
      <c r="L585" s="871" t="n"/>
      <c r="M585" s="871" t="n"/>
      <c r="N585" s="871" t="n"/>
      <c r="O585" s="871" t="n"/>
      <c r="P585" s="871" t="n"/>
      <c r="Q585" s="871" t="n"/>
      <c r="R585" s="871" t="n"/>
      <c r="S585" s="871" t="n"/>
      <c r="T585" s="871" t="n"/>
      <c r="U585" s="871" t="n"/>
      <c r="V585" s="871" t="n"/>
      <c r="W585" s="871" t="n"/>
      <c r="X585" s="871" t="n"/>
      <c r="Y585" s="871" t="n"/>
      <c r="Z585" s="871" t="n"/>
      <c r="AA585" s="871" t="n"/>
      <c r="AB585" s="871" t="n"/>
    </row>
    <row r="586">
      <c r="A586" s="871" t="n"/>
      <c r="B586" s="871" t="n"/>
      <c r="C586" s="275" t="n"/>
      <c r="D586" s="275" t="n"/>
      <c r="E586" s="275" t="n"/>
      <c r="F586" s="871" t="n"/>
      <c r="G586" s="871" t="n"/>
      <c r="H586" s="871" t="n"/>
      <c r="I586" s="871" t="n"/>
      <c r="J586" s="871" t="n"/>
      <c r="K586" s="871" t="n"/>
      <c r="L586" s="871" t="n"/>
      <c r="M586" s="871" t="n"/>
      <c r="N586" s="871" t="n"/>
      <c r="O586" s="871" t="n"/>
      <c r="P586" s="871" t="n"/>
      <c r="Q586" s="871" t="n"/>
      <c r="R586" s="871" t="n"/>
      <c r="S586" s="871" t="n"/>
      <c r="T586" s="871" t="n"/>
      <c r="U586" s="871" t="n"/>
      <c r="V586" s="871" t="n"/>
      <c r="W586" s="871" t="n"/>
      <c r="X586" s="871" t="n"/>
      <c r="Y586" s="871" t="n"/>
      <c r="Z586" s="871" t="n"/>
      <c r="AA586" s="871" t="n"/>
      <c r="AB586" s="871" t="n"/>
    </row>
    <row r="587">
      <c r="A587" s="871" t="n"/>
      <c r="B587" s="871" t="n"/>
      <c r="C587" s="275" t="n"/>
      <c r="D587" s="275" t="n"/>
      <c r="E587" s="275" t="n"/>
      <c r="F587" s="871" t="n"/>
      <c r="G587" s="871" t="n"/>
      <c r="H587" s="871" t="n"/>
      <c r="I587" s="871" t="n"/>
      <c r="J587" s="871" t="n"/>
      <c r="K587" s="871" t="n"/>
      <c r="L587" s="871" t="n"/>
      <c r="M587" s="871" t="n"/>
      <c r="N587" s="871" t="n"/>
      <c r="O587" s="871" t="n"/>
      <c r="P587" s="871" t="n"/>
      <c r="Q587" s="871" t="n"/>
      <c r="R587" s="871" t="n"/>
      <c r="S587" s="871" t="n"/>
      <c r="T587" s="871" t="n"/>
      <c r="U587" s="871" t="n"/>
      <c r="V587" s="871" t="n"/>
      <c r="W587" s="871" t="n"/>
      <c r="X587" s="871" t="n"/>
      <c r="Y587" s="871" t="n"/>
      <c r="Z587" s="871" t="n"/>
      <c r="AA587" s="871" t="n"/>
      <c r="AB587" s="871" t="n"/>
    </row>
    <row r="588">
      <c r="A588" s="871" t="n"/>
      <c r="B588" s="871" t="n"/>
      <c r="C588" s="275" t="n"/>
      <c r="D588" s="275" t="n"/>
      <c r="E588" s="275" t="n"/>
      <c r="F588" s="871" t="n"/>
      <c r="G588" s="871" t="n"/>
      <c r="H588" s="871" t="n"/>
      <c r="I588" s="871" t="n"/>
      <c r="J588" s="871" t="n"/>
      <c r="K588" s="871" t="n"/>
      <c r="L588" s="871" t="n"/>
      <c r="M588" s="871" t="n"/>
      <c r="N588" s="871" t="n"/>
      <c r="O588" s="871" t="n"/>
      <c r="P588" s="871" t="n"/>
      <c r="Q588" s="871" t="n"/>
      <c r="R588" s="871" t="n"/>
      <c r="S588" s="871" t="n"/>
      <c r="T588" s="871" t="n"/>
      <c r="U588" s="871" t="n"/>
      <c r="V588" s="871" t="n"/>
      <c r="W588" s="871" t="n"/>
      <c r="X588" s="871" t="n"/>
      <c r="Y588" s="871" t="n"/>
      <c r="Z588" s="871" t="n"/>
      <c r="AA588" s="871" t="n"/>
      <c r="AB588" s="871" t="n"/>
    </row>
    <row r="589">
      <c r="A589" s="871" t="n"/>
      <c r="B589" s="871" t="n"/>
      <c r="C589" s="275" t="n"/>
      <c r="D589" s="275" t="n"/>
      <c r="E589" s="275" t="n"/>
      <c r="F589" s="871" t="n"/>
      <c r="G589" s="871" t="n"/>
      <c r="H589" s="871" t="n"/>
      <c r="I589" s="871" t="n"/>
      <c r="J589" s="871" t="n"/>
      <c r="K589" s="871" t="n"/>
      <c r="L589" s="871" t="n"/>
      <c r="M589" s="871" t="n"/>
      <c r="N589" s="871" t="n"/>
      <c r="O589" s="871" t="n"/>
      <c r="P589" s="871" t="n"/>
      <c r="Q589" s="871" t="n"/>
      <c r="R589" s="871" t="n"/>
      <c r="S589" s="871" t="n"/>
      <c r="T589" s="871" t="n"/>
      <c r="U589" s="871" t="n"/>
      <c r="V589" s="871" t="n"/>
      <c r="W589" s="871" t="n"/>
      <c r="X589" s="871" t="n"/>
      <c r="Y589" s="871" t="n"/>
      <c r="Z589" s="871" t="n"/>
      <c r="AA589" s="871" t="n"/>
      <c r="AB589" s="871" t="n"/>
    </row>
    <row r="590">
      <c r="A590" s="871" t="n"/>
      <c r="B590" s="871" t="n"/>
      <c r="C590" s="275" t="n"/>
      <c r="D590" s="275" t="n"/>
      <c r="E590" s="275" t="n"/>
      <c r="F590" s="871" t="n"/>
      <c r="G590" s="871" t="n"/>
      <c r="H590" s="871" t="n"/>
      <c r="I590" s="871" t="n"/>
      <c r="J590" s="871" t="n"/>
      <c r="K590" s="871" t="n"/>
      <c r="L590" s="871" t="n"/>
      <c r="M590" s="871" t="n"/>
      <c r="N590" s="871" t="n"/>
      <c r="O590" s="871" t="n"/>
      <c r="P590" s="871" t="n"/>
      <c r="Q590" s="871" t="n"/>
      <c r="R590" s="871" t="n"/>
      <c r="S590" s="871" t="n"/>
      <c r="T590" s="871" t="n"/>
      <c r="U590" s="871" t="n"/>
      <c r="V590" s="871" t="n"/>
      <c r="W590" s="871" t="n"/>
      <c r="X590" s="871" t="n"/>
      <c r="Y590" s="871" t="n"/>
      <c r="Z590" s="871" t="n"/>
      <c r="AA590" s="871" t="n"/>
      <c r="AB590" s="871" t="n"/>
    </row>
    <row r="591">
      <c r="A591" s="871" t="n"/>
      <c r="B591" s="871" t="n"/>
      <c r="C591" s="275" t="n"/>
      <c r="D591" s="275" t="n"/>
      <c r="E591" s="275" t="n"/>
      <c r="F591" s="871" t="n"/>
      <c r="G591" s="871" t="n"/>
      <c r="H591" s="871" t="n"/>
      <c r="I591" s="871" t="n"/>
      <c r="J591" s="871" t="n"/>
      <c r="K591" s="871" t="n"/>
      <c r="L591" s="871" t="n"/>
      <c r="M591" s="871" t="n"/>
      <c r="N591" s="871" t="n"/>
      <c r="O591" s="871" t="n"/>
      <c r="P591" s="871" t="n"/>
      <c r="Q591" s="871" t="n"/>
      <c r="R591" s="871" t="n"/>
      <c r="S591" s="871" t="n"/>
      <c r="T591" s="871" t="n"/>
      <c r="U591" s="871" t="n"/>
      <c r="V591" s="871" t="n"/>
      <c r="W591" s="871" t="n"/>
      <c r="X591" s="871" t="n"/>
      <c r="Y591" s="871" t="n"/>
      <c r="Z591" s="871" t="n"/>
      <c r="AA591" s="871" t="n"/>
      <c r="AB591" s="871" t="n"/>
    </row>
    <row r="592">
      <c r="A592" s="871" t="n"/>
      <c r="B592" s="871" t="n"/>
      <c r="C592" s="275" t="n"/>
      <c r="D592" s="275" t="n"/>
      <c r="E592" s="275" t="n"/>
      <c r="F592" s="871" t="n"/>
      <c r="G592" s="871" t="n"/>
      <c r="H592" s="871" t="n"/>
      <c r="I592" s="871" t="n"/>
      <c r="J592" s="871" t="n"/>
      <c r="K592" s="871" t="n"/>
      <c r="L592" s="871" t="n"/>
      <c r="M592" s="871" t="n"/>
      <c r="N592" s="871" t="n"/>
      <c r="O592" s="871" t="n"/>
      <c r="P592" s="871" t="n"/>
      <c r="Q592" s="871" t="n"/>
      <c r="R592" s="871" t="n"/>
      <c r="S592" s="871" t="n"/>
      <c r="T592" s="871" t="n"/>
      <c r="U592" s="871" t="n"/>
      <c r="V592" s="871" t="n"/>
      <c r="W592" s="871" t="n"/>
      <c r="X592" s="871" t="n"/>
      <c r="Y592" s="871" t="n"/>
      <c r="Z592" s="871" t="n"/>
      <c r="AA592" s="871" t="n"/>
      <c r="AB592" s="871" t="n"/>
    </row>
    <row r="593">
      <c r="A593" s="871" t="n"/>
      <c r="B593" s="871" t="n"/>
      <c r="C593" s="275" t="n"/>
      <c r="D593" s="275" t="n"/>
      <c r="E593" s="275" t="n"/>
      <c r="F593" s="871" t="n"/>
      <c r="G593" s="871" t="n"/>
      <c r="H593" s="871" t="n"/>
      <c r="I593" s="871" t="n"/>
      <c r="J593" s="871" t="n"/>
      <c r="K593" s="871" t="n"/>
      <c r="L593" s="871" t="n"/>
      <c r="M593" s="871" t="n"/>
      <c r="N593" s="871" t="n"/>
      <c r="O593" s="871" t="n"/>
      <c r="P593" s="871" t="n"/>
      <c r="Q593" s="871" t="n"/>
      <c r="R593" s="871" t="n"/>
      <c r="S593" s="871" t="n"/>
      <c r="T593" s="871" t="n"/>
      <c r="U593" s="871" t="n"/>
      <c r="V593" s="871" t="n"/>
      <c r="W593" s="871" t="n"/>
      <c r="X593" s="871" t="n"/>
      <c r="Y593" s="871" t="n"/>
      <c r="Z593" s="871" t="n"/>
      <c r="AA593" s="871" t="n"/>
      <c r="AB593" s="871" t="n"/>
    </row>
    <row r="594">
      <c r="A594" s="871" t="n"/>
      <c r="B594" s="871" t="n"/>
      <c r="C594" s="275" t="n"/>
      <c r="D594" s="275" t="n"/>
      <c r="E594" s="275" t="n"/>
      <c r="F594" s="871" t="n"/>
      <c r="G594" s="871" t="n"/>
      <c r="H594" s="871" t="n"/>
      <c r="I594" s="871" t="n"/>
      <c r="J594" s="871" t="n"/>
      <c r="K594" s="871" t="n"/>
      <c r="L594" s="871" t="n"/>
      <c r="M594" s="871" t="n"/>
      <c r="N594" s="871" t="n"/>
      <c r="O594" s="871" t="n"/>
      <c r="P594" s="871" t="n"/>
      <c r="Q594" s="871" t="n"/>
      <c r="R594" s="871" t="n"/>
      <c r="S594" s="871" t="n"/>
      <c r="T594" s="871" t="n"/>
      <c r="U594" s="871" t="n"/>
      <c r="V594" s="871" t="n"/>
      <c r="W594" s="871" t="n"/>
      <c r="X594" s="871" t="n"/>
      <c r="Y594" s="871" t="n"/>
      <c r="Z594" s="871" t="n"/>
      <c r="AA594" s="871" t="n"/>
      <c r="AB594" s="871" t="n"/>
    </row>
    <row r="595">
      <c r="A595" s="871" t="n"/>
      <c r="B595" s="871" t="n"/>
      <c r="C595" s="275" t="n"/>
      <c r="D595" s="275" t="n"/>
      <c r="E595" s="275" t="n"/>
      <c r="F595" s="871" t="n"/>
      <c r="G595" s="871" t="n"/>
      <c r="H595" s="871" t="n"/>
      <c r="I595" s="871" t="n"/>
      <c r="J595" s="871" t="n"/>
      <c r="K595" s="871" t="n"/>
      <c r="L595" s="871" t="n"/>
      <c r="M595" s="871" t="n"/>
      <c r="N595" s="871" t="n"/>
      <c r="O595" s="871" t="n"/>
      <c r="P595" s="871" t="n"/>
      <c r="Q595" s="871" t="n"/>
      <c r="R595" s="871" t="n"/>
      <c r="S595" s="871" t="n"/>
      <c r="T595" s="871" t="n"/>
      <c r="U595" s="871" t="n"/>
      <c r="V595" s="871" t="n"/>
      <c r="W595" s="871" t="n"/>
      <c r="X595" s="871" t="n"/>
      <c r="Y595" s="871" t="n"/>
      <c r="Z595" s="871" t="n"/>
      <c r="AA595" s="871" t="n"/>
      <c r="AB595" s="871" t="n"/>
    </row>
    <row r="596">
      <c r="A596" s="871" t="n"/>
      <c r="B596" s="871" t="n"/>
      <c r="C596" s="275" t="n"/>
      <c r="D596" s="275" t="n"/>
      <c r="E596" s="275" t="n"/>
      <c r="F596" s="871" t="n"/>
      <c r="G596" s="871" t="n"/>
      <c r="H596" s="871" t="n"/>
      <c r="I596" s="871" t="n"/>
      <c r="J596" s="871" t="n"/>
      <c r="K596" s="871" t="n"/>
      <c r="L596" s="871" t="n"/>
      <c r="M596" s="871" t="n"/>
      <c r="N596" s="871" t="n"/>
      <c r="O596" s="871" t="n"/>
      <c r="P596" s="871" t="n"/>
      <c r="Q596" s="871" t="n"/>
      <c r="R596" s="871" t="n"/>
      <c r="S596" s="871" t="n"/>
      <c r="T596" s="871" t="n"/>
      <c r="U596" s="871" t="n"/>
      <c r="V596" s="871" t="n"/>
      <c r="W596" s="871" t="n"/>
      <c r="X596" s="871" t="n"/>
      <c r="Y596" s="871" t="n"/>
      <c r="Z596" s="871" t="n"/>
      <c r="AA596" s="871" t="n"/>
      <c r="AB596" s="871" t="n"/>
    </row>
    <row r="597">
      <c r="A597" s="871" t="n"/>
      <c r="B597" s="871" t="n"/>
      <c r="C597" s="275" t="n"/>
      <c r="D597" s="275" t="n"/>
      <c r="E597" s="275" t="n"/>
      <c r="F597" s="871" t="n"/>
      <c r="G597" s="871" t="n"/>
      <c r="H597" s="871" t="n"/>
      <c r="I597" s="871" t="n"/>
      <c r="J597" s="871" t="n"/>
      <c r="K597" s="871" t="n"/>
      <c r="L597" s="871" t="n"/>
      <c r="M597" s="871" t="n"/>
      <c r="N597" s="871" t="n"/>
      <c r="O597" s="871" t="n"/>
      <c r="P597" s="871" t="n"/>
      <c r="Q597" s="871" t="n"/>
      <c r="R597" s="871" t="n"/>
      <c r="S597" s="871" t="n"/>
      <c r="T597" s="871" t="n"/>
      <c r="U597" s="871" t="n"/>
      <c r="V597" s="871" t="n"/>
      <c r="W597" s="871" t="n"/>
      <c r="X597" s="871" t="n"/>
      <c r="Y597" s="871" t="n"/>
      <c r="Z597" s="871" t="n"/>
      <c r="AA597" s="871" t="n"/>
      <c r="AB597" s="871" t="n"/>
    </row>
    <row r="598">
      <c r="A598" s="871" t="n"/>
      <c r="B598" s="871" t="n"/>
      <c r="C598" s="275" t="n"/>
      <c r="D598" s="275" t="n"/>
      <c r="E598" s="275" t="n"/>
      <c r="F598" s="871" t="n"/>
      <c r="G598" s="871" t="n"/>
      <c r="H598" s="871" t="n"/>
      <c r="I598" s="871" t="n"/>
      <c r="J598" s="871" t="n"/>
      <c r="K598" s="871" t="n"/>
      <c r="L598" s="871" t="n"/>
      <c r="M598" s="871" t="n"/>
      <c r="N598" s="871" t="n"/>
      <c r="O598" s="871" t="n"/>
      <c r="P598" s="871" t="n"/>
      <c r="Q598" s="871" t="n"/>
      <c r="R598" s="871" t="n"/>
      <c r="S598" s="871" t="n"/>
      <c r="T598" s="871" t="n"/>
      <c r="U598" s="871" t="n"/>
      <c r="V598" s="871" t="n"/>
      <c r="W598" s="871" t="n"/>
      <c r="X598" s="871" t="n"/>
      <c r="Y598" s="871" t="n"/>
      <c r="Z598" s="871" t="n"/>
      <c r="AA598" s="871" t="n"/>
      <c r="AB598" s="871" t="n"/>
    </row>
    <row r="599">
      <c r="A599" s="871" t="n"/>
      <c r="B599" s="871" t="n"/>
      <c r="C599" s="275" t="n"/>
      <c r="D599" s="275" t="n"/>
      <c r="E599" s="275" t="n"/>
      <c r="F599" s="871" t="n"/>
      <c r="G599" s="871" t="n"/>
      <c r="H599" s="871" t="n"/>
      <c r="I599" s="871" t="n"/>
      <c r="J599" s="871" t="n"/>
      <c r="K599" s="871" t="n"/>
      <c r="L599" s="871" t="n"/>
      <c r="M599" s="871" t="n"/>
      <c r="N599" s="871" t="n"/>
      <c r="O599" s="871" t="n"/>
      <c r="P599" s="871" t="n"/>
      <c r="Q599" s="871" t="n"/>
      <c r="R599" s="871" t="n"/>
      <c r="S599" s="871" t="n"/>
      <c r="T599" s="871" t="n"/>
      <c r="U599" s="871" t="n"/>
      <c r="V599" s="871" t="n"/>
      <c r="W599" s="871" t="n"/>
      <c r="X599" s="871" t="n"/>
      <c r="Y599" s="871" t="n"/>
      <c r="Z599" s="871" t="n"/>
      <c r="AA599" s="871" t="n"/>
      <c r="AB599" s="871" t="n"/>
    </row>
    <row r="600">
      <c r="A600" s="871" t="n"/>
      <c r="B600" s="871" t="n"/>
      <c r="C600" s="275" t="n"/>
      <c r="D600" s="275" t="n"/>
      <c r="E600" s="275" t="n"/>
      <c r="F600" s="871" t="n"/>
      <c r="G600" s="871" t="n"/>
      <c r="H600" s="871" t="n"/>
      <c r="I600" s="871" t="n"/>
      <c r="J600" s="871" t="n"/>
      <c r="K600" s="871" t="n"/>
      <c r="L600" s="871" t="n"/>
      <c r="M600" s="871" t="n"/>
      <c r="N600" s="871" t="n"/>
      <c r="O600" s="871" t="n"/>
      <c r="P600" s="871" t="n"/>
      <c r="Q600" s="871" t="n"/>
      <c r="R600" s="871" t="n"/>
      <c r="S600" s="871" t="n"/>
      <c r="T600" s="871" t="n"/>
      <c r="U600" s="871" t="n"/>
      <c r="V600" s="871" t="n"/>
      <c r="W600" s="871" t="n"/>
      <c r="X600" s="871" t="n"/>
      <c r="Y600" s="871" t="n"/>
      <c r="Z600" s="871" t="n"/>
      <c r="AA600" s="871" t="n"/>
      <c r="AB600" s="871" t="n"/>
    </row>
    <row r="601">
      <c r="A601" s="871" t="n"/>
      <c r="B601" s="871" t="n"/>
      <c r="C601" s="275" t="n"/>
      <c r="D601" s="275" t="n"/>
      <c r="E601" s="275" t="n"/>
      <c r="F601" s="871" t="n"/>
      <c r="G601" s="871" t="n"/>
      <c r="H601" s="871" t="n"/>
      <c r="I601" s="871" t="n"/>
      <c r="J601" s="871" t="n"/>
      <c r="K601" s="871" t="n"/>
      <c r="L601" s="871" t="n"/>
      <c r="M601" s="871" t="n"/>
      <c r="N601" s="871" t="n"/>
      <c r="O601" s="871" t="n"/>
      <c r="P601" s="871" t="n"/>
      <c r="Q601" s="871" t="n"/>
      <c r="R601" s="871" t="n"/>
      <c r="S601" s="871" t="n"/>
      <c r="T601" s="871" t="n"/>
      <c r="U601" s="871" t="n"/>
      <c r="V601" s="871" t="n"/>
      <c r="W601" s="871" t="n"/>
      <c r="X601" s="871" t="n"/>
      <c r="Y601" s="871" t="n"/>
      <c r="Z601" s="871" t="n"/>
      <c r="AA601" s="871" t="n"/>
      <c r="AB601" s="871" t="n"/>
    </row>
    <row r="602">
      <c r="A602" s="871" t="n"/>
      <c r="B602" s="871" t="n"/>
      <c r="C602" s="275" t="n"/>
      <c r="D602" s="275" t="n"/>
      <c r="E602" s="275" t="n"/>
      <c r="F602" s="871" t="n"/>
      <c r="G602" s="871" t="n"/>
      <c r="H602" s="871" t="n"/>
      <c r="I602" s="871" t="n"/>
      <c r="J602" s="871" t="n"/>
      <c r="K602" s="871" t="n"/>
      <c r="L602" s="871" t="n"/>
      <c r="M602" s="871" t="n"/>
      <c r="N602" s="871" t="n"/>
      <c r="O602" s="871" t="n"/>
      <c r="P602" s="871" t="n"/>
      <c r="Q602" s="871" t="n"/>
      <c r="R602" s="871" t="n"/>
      <c r="S602" s="871" t="n"/>
      <c r="T602" s="871" t="n"/>
      <c r="U602" s="871" t="n"/>
      <c r="V602" s="871" t="n"/>
      <c r="W602" s="871" t="n"/>
      <c r="X602" s="871" t="n"/>
      <c r="Y602" s="871" t="n"/>
      <c r="Z602" s="871" t="n"/>
      <c r="AA602" s="871" t="n"/>
      <c r="AB602" s="871" t="n"/>
    </row>
    <row r="603">
      <c r="A603" s="871" t="n"/>
      <c r="B603" s="871" t="n"/>
      <c r="C603" s="275" t="n"/>
      <c r="D603" s="275" t="n"/>
      <c r="E603" s="275" t="n"/>
      <c r="F603" s="871" t="n"/>
      <c r="G603" s="871" t="n"/>
      <c r="H603" s="871" t="n"/>
      <c r="I603" s="871" t="n"/>
      <c r="J603" s="871" t="n"/>
      <c r="K603" s="871" t="n"/>
      <c r="L603" s="871" t="n"/>
      <c r="M603" s="871" t="n"/>
      <c r="N603" s="871" t="n"/>
      <c r="O603" s="871" t="n"/>
      <c r="P603" s="871" t="n"/>
      <c r="Q603" s="871" t="n"/>
      <c r="R603" s="871" t="n"/>
      <c r="S603" s="871" t="n"/>
      <c r="T603" s="871" t="n"/>
      <c r="U603" s="871" t="n"/>
      <c r="V603" s="871" t="n"/>
      <c r="W603" s="871" t="n"/>
      <c r="X603" s="871" t="n"/>
      <c r="Y603" s="871" t="n"/>
      <c r="Z603" s="871" t="n"/>
      <c r="AA603" s="871" t="n"/>
      <c r="AB603" s="871" t="n"/>
    </row>
    <row r="604">
      <c r="A604" s="871" t="n"/>
      <c r="B604" s="871" t="n"/>
      <c r="C604" s="275" t="n"/>
      <c r="D604" s="275" t="n"/>
      <c r="E604" s="275" t="n"/>
      <c r="F604" s="871" t="n"/>
      <c r="G604" s="871" t="n"/>
      <c r="H604" s="871" t="n"/>
      <c r="I604" s="871" t="n"/>
      <c r="J604" s="871" t="n"/>
      <c r="K604" s="871" t="n"/>
      <c r="L604" s="871" t="n"/>
      <c r="M604" s="871" t="n"/>
      <c r="N604" s="871" t="n"/>
      <c r="O604" s="871" t="n"/>
      <c r="P604" s="871" t="n"/>
      <c r="Q604" s="871" t="n"/>
      <c r="R604" s="871" t="n"/>
      <c r="S604" s="871" t="n"/>
      <c r="T604" s="871" t="n"/>
      <c r="U604" s="871" t="n"/>
      <c r="V604" s="871" t="n"/>
      <c r="W604" s="871" t="n"/>
      <c r="X604" s="871" t="n"/>
      <c r="Y604" s="871" t="n"/>
      <c r="Z604" s="871" t="n"/>
      <c r="AA604" s="871" t="n"/>
      <c r="AB604" s="871" t="n"/>
    </row>
    <row r="605">
      <c r="A605" s="871" t="n"/>
      <c r="B605" s="871" t="n"/>
      <c r="C605" s="275" t="n"/>
      <c r="D605" s="275" t="n"/>
      <c r="E605" s="275" t="n"/>
      <c r="F605" s="871" t="n"/>
      <c r="G605" s="871" t="n"/>
      <c r="H605" s="871" t="n"/>
      <c r="I605" s="871" t="n"/>
      <c r="J605" s="871" t="n"/>
      <c r="K605" s="871" t="n"/>
      <c r="L605" s="871" t="n"/>
      <c r="M605" s="871" t="n"/>
      <c r="N605" s="871" t="n"/>
      <c r="O605" s="871" t="n"/>
      <c r="P605" s="871" t="n"/>
      <c r="Q605" s="871" t="n"/>
      <c r="R605" s="871" t="n"/>
      <c r="S605" s="871" t="n"/>
      <c r="T605" s="871" t="n"/>
      <c r="U605" s="871" t="n"/>
      <c r="V605" s="871" t="n"/>
      <c r="W605" s="871" t="n"/>
      <c r="X605" s="871" t="n"/>
      <c r="Y605" s="871" t="n"/>
      <c r="Z605" s="871" t="n"/>
      <c r="AA605" s="871" t="n"/>
      <c r="AB605" s="871" t="n"/>
    </row>
    <row r="606">
      <c r="A606" s="871" t="n"/>
      <c r="B606" s="871" t="n"/>
      <c r="C606" s="275" t="n"/>
      <c r="D606" s="275" t="n"/>
      <c r="E606" s="275" t="n"/>
      <c r="F606" s="871" t="n"/>
      <c r="G606" s="871" t="n"/>
      <c r="H606" s="871" t="n"/>
      <c r="I606" s="871" t="n"/>
      <c r="J606" s="871" t="n"/>
      <c r="K606" s="871" t="n"/>
      <c r="L606" s="871" t="n"/>
      <c r="M606" s="871" t="n"/>
      <c r="N606" s="871" t="n"/>
      <c r="O606" s="871" t="n"/>
      <c r="P606" s="871" t="n"/>
      <c r="Q606" s="871" t="n"/>
      <c r="R606" s="871" t="n"/>
      <c r="S606" s="871" t="n"/>
      <c r="T606" s="871" t="n"/>
      <c r="U606" s="871" t="n"/>
      <c r="V606" s="871" t="n"/>
      <c r="W606" s="871" t="n"/>
      <c r="X606" s="871" t="n"/>
      <c r="Y606" s="871" t="n"/>
      <c r="Z606" s="871" t="n"/>
      <c r="AA606" s="871" t="n"/>
      <c r="AB606" s="871" t="n"/>
    </row>
    <row r="607">
      <c r="A607" s="871" t="n"/>
      <c r="B607" s="871" t="n"/>
      <c r="C607" s="275" t="n"/>
      <c r="D607" s="275" t="n"/>
      <c r="E607" s="275" t="n"/>
      <c r="F607" s="871" t="n"/>
      <c r="G607" s="871" t="n"/>
      <c r="H607" s="871" t="n"/>
      <c r="I607" s="871" t="n"/>
      <c r="J607" s="871" t="n"/>
      <c r="K607" s="871" t="n"/>
      <c r="L607" s="871" t="n"/>
      <c r="M607" s="871" t="n"/>
      <c r="N607" s="871" t="n"/>
      <c r="O607" s="871" t="n"/>
      <c r="P607" s="871" t="n"/>
      <c r="Q607" s="871" t="n"/>
      <c r="R607" s="871" t="n"/>
      <c r="S607" s="871" t="n"/>
      <c r="T607" s="871" t="n"/>
      <c r="U607" s="871" t="n"/>
      <c r="V607" s="871" t="n"/>
      <c r="W607" s="871" t="n"/>
      <c r="X607" s="871" t="n"/>
      <c r="Y607" s="871" t="n"/>
      <c r="Z607" s="871" t="n"/>
      <c r="AA607" s="871" t="n"/>
      <c r="AB607" s="871" t="n"/>
    </row>
    <row r="608">
      <c r="A608" s="871" t="n"/>
      <c r="B608" s="871" t="n"/>
      <c r="C608" s="275" t="n"/>
      <c r="D608" s="275" t="n"/>
      <c r="E608" s="275" t="n"/>
      <c r="F608" s="871" t="n"/>
      <c r="G608" s="871" t="n"/>
      <c r="H608" s="871" t="n"/>
      <c r="I608" s="871" t="n"/>
      <c r="J608" s="871" t="n"/>
      <c r="K608" s="871" t="n"/>
      <c r="L608" s="871" t="n"/>
      <c r="M608" s="871" t="n"/>
      <c r="N608" s="871" t="n"/>
      <c r="O608" s="871" t="n"/>
      <c r="P608" s="871" t="n"/>
      <c r="Q608" s="871" t="n"/>
      <c r="R608" s="871" t="n"/>
      <c r="S608" s="871" t="n"/>
      <c r="T608" s="871" t="n"/>
      <c r="U608" s="871" t="n"/>
      <c r="V608" s="871" t="n"/>
      <c r="W608" s="871" t="n"/>
      <c r="X608" s="871" t="n"/>
      <c r="Y608" s="871" t="n"/>
      <c r="Z608" s="871" t="n"/>
      <c r="AA608" s="871" t="n"/>
      <c r="AB608" s="871" t="n"/>
    </row>
    <row r="609">
      <c r="A609" s="871" t="n"/>
      <c r="B609" s="871" t="n"/>
      <c r="C609" s="275" t="n"/>
      <c r="D609" s="275" t="n"/>
      <c r="E609" s="275" t="n"/>
      <c r="F609" s="871" t="n"/>
      <c r="G609" s="871" t="n"/>
      <c r="H609" s="871" t="n"/>
      <c r="I609" s="871" t="n"/>
      <c r="J609" s="871" t="n"/>
      <c r="K609" s="871" t="n"/>
      <c r="L609" s="871" t="n"/>
      <c r="M609" s="871" t="n"/>
      <c r="N609" s="871" t="n"/>
      <c r="O609" s="871" t="n"/>
      <c r="P609" s="871" t="n"/>
      <c r="Q609" s="871" t="n"/>
      <c r="R609" s="871" t="n"/>
      <c r="S609" s="871" t="n"/>
      <c r="T609" s="871" t="n"/>
      <c r="U609" s="871" t="n"/>
      <c r="V609" s="871" t="n"/>
      <c r="W609" s="871" t="n"/>
      <c r="X609" s="871" t="n"/>
      <c r="Y609" s="871" t="n"/>
      <c r="Z609" s="871" t="n"/>
      <c r="AA609" s="871" t="n"/>
      <c r="AB609" s="871" t="n"/>
    </row>
    <row r="610">
      <c r="A610" s="871" t="n"/>
      <c r="B610" s="871" t="n"/>
      <c r="C610" s="275" t="n"/>
      <c r="D610" s="275" t="n"/>
      <c r="E610" s="275" t="n"/>
      <c r="F610" s="871" t="n"/>
      <c r="G610" s="871" t="n"/>
      <c r="H610" s="871" t="n"/>
      <c r="I610" s="871" t="n"/>
      <c r="J610" s="871" t="n"/>
      <c r="K610" s="871" t="n"/>
      <c r="L610" s="871" t="n"/>
      <c r="M610" s="871" t="n"/>
      <c r="N610" s="871" t="n"/>
      <c r="O610" s="871" t="n"/>
      <c r="P610" s="871" t="n"/>
      <c r="Q610" s="871" t="n"/>
      <c r="R610" s="871" t="n"/>
      <c r="S610" s="871" t="n"/>
      <c r="T610" s="871" t="n"/>
      <c r="U610" s="871" t="n"/>
      <c r="V610" s="871" t="n"/>
      <c r="W610" s="871" t="n"/>
      <c r="X610" s="871" t="n"/>
      <c r="Y610" s="871" t="n"/>
      <c r="Z610" s="871" t="n"/>
      <c r="AA610" s="871" t="n"/>
      <c r="AB610" s="871" t="n"/>
    </row>
    <row r="611">
      <c r="A611" s="871" t="n"/>
      <c r="B611" s="871" t="n"/>
      <c r="C611" s="275" t="n"/>
      <c r="D611" s="275" t="n"/>
      <c r="E611" s="275" t="n"/>
      <c r="F611" s="871" t="n"/>
      <c r="G611" s="871" t="n"/>
      <c r="H611" s="871" t="n"/>
      <c r="I611" s="871" t="n"/>
      <c r="J611" s="871" t="n"/>
      <c r="K611" s="871" t="n"/>
      <c r="L611" s="871" t="n"/>
      <c r="M611" s="871" t="n"/>
      <c r="N611" s="871" t="n"/>
      <c r="O611" s="871" t="n"/>
      <c r="P611" s="871" t="n"/>
      <c r="Q611" s="871" t="n"/>
      <c r="R611" s="871" t="n"/>
      <c r="S611" s="871" t="n"/>
      <c r="T611" s="871" t="n"/>
      <c r="U611" s="871" t="n"/>
      <c r="V611" s="871" t="n"/>
      <c r="W611" s="871" t="n"/>
      <c r="X611" s="871" t="n"/>
      <c r="Y611" s="871" t="n"/>
      <c r="Z611" s="871" t="n"/>
      <c r="AA611" s="871" t="n"/>
      <c r="AB611" s="871" t="n"/>
    </row>
    <row r="612">
      <c r="A612" s="871" t="n"/>
      <c r="B612" s="871" t="n"/>
      <c r="C612" s="275" t="n"/>
      <c r="D612" s="275" t="n"/>
      <c r="E612" s="275" t="n"/>
      <c r="F612" s="871" t="n"/>
      <c r="G612" s="871" t="n"/>
      <c r="H612" s="871" t="n"/>
      <c r="I612" s="871" t="n"/>
      <c r="J612" s="871" t="n"/>
      <c r="K612" s="871" t="n"/>
      <c r="L612" s="871" t="n"/>
      <c r="M612" s="871" t="n"/>
      <c r="N612" s="871" t="n"/>
      <c r="O612" s="871" t="n"/>
      <c r="P612" s="871" t="n"/>
      <c r="Q612" s="871" t="n"/>
      <c r="R612" s="871" t="n"/>
      <c r="S612" s="871" t="n"/>
      <c r="T612" s="871" t="n"/>
      <c r="U612" s="871" t="n"/>
      <c r="V612" s="871" t="n"/>
      <c r="W612" s="871" t="n"/>
      <c r="X612" s="871" t="n"/>
      <c r="Y612" s="871" t="n"/>
      <c r="Z612" s="871" t="n"/>
      <c r="AA612" s="871" t="n"/>
      <c r="AB612" s="871" t="n"/>
    </row>
    <row r="613">
      <c r="A613" s="871" t="n"/>
      <c r="B613" s="871" t="n"/>
      <c r="C613" s="275" t="n"/>
      <c r="D613" s="275" t="n"/>
      <c r="E613" s="275" t="n"/>
      <c r="F613" s="871" t="n"/>
      <c r="G613" s="871" t="n"/>
      <c r="H613" s="871" t="n"/>
      <c r="I613" s="871" t="n"/>
      <c r="J613" s="871" t="n"/>
      <c r="K613" s="871" t="n"/>
      <c r="L613" s="871" t="n"/>
      <c r="M613" s="871" t="n"/>
      <c r="N613" s="871" t="n"/>
      <c r="O613" s="871" t="n"/>
      <c r="P613" s="871" t="n"/>
      <c r="Q613" s="871" t="n"/>
      <c r="R613" s="871" t="n"/>
      <c r="S613" s="871" t="n"/>
      <c r="T613" s="871" t="n"/>
      <c r="U613" s="871" t="n"/>
      <c r="V613" s="871" t="n"/>
      <c r="W613" s="871" t="n"/>
      <c r="X613" s="871" t="n"/>
      <c r="Y613" s="871" t="n"/>
      <c r="Z613" s="871" t="n"/>
      <c r="AA613" s="871" t="n"/>
      <c r="AB613" s="871" t="n"/>
    </row>
    <row r="614">
      <c r="A614" s="871" t="n"/>
      <c r="B614" s="871" t="n"/>
      <c r="C614" s="275" t="n"/>
      <c r="D614" s="275" t="n"/>
      <c r="E614" s="275" t="n"/>
      <c r="F614" s="871" t="n"/>
      <c r="G614" s="871" t="n"/>
      <c r="H614" s="871" t="n"/>
      <c r="I614" s="871" t="n"/>
      <c r="J614" s="871" t="n"/>
      <c r="K614" s="871" t="n"/>
      <c r="L614" s="871" t="n"/>
      <c r="M614" s="871" t="n"/>
      <c r="N614" s="871" t="n"/>
      <c r="O614" s="871" t="n"/>
      <c r="P614" s="871" t="n"/>
      <c r="Q614" s="871" t="n"/>
      <c r="R614" s="871" t="n"/>
      <c r="S614" s="871" t="n"/>
      <c r="T614" s="871" t="n"/>
      <c r="U614" s="871" t="n"/>
      <c r="V614" s="871" t="n"/>
      <c r="W614" s="871" t="n"/>
      <c r="X614" s="871" t="n"/>
      <c r="Y614" s="871" t="n"/>
      <c r="Z614" s="871" t="n"/>
      <c r="AA614" s="871" t="n"/>
      <c r="AB614" s="871" t="n"/>
    </row>
    <row r="615">
      <c r="A615" s="871" t="n"/>
      <c r="B615" s="871" t="n"/>
      <c r="C615" s="275" t="n"/>
      <c r="D615" s="275" t="n"/>
      <c r="E615" s="275" t="n"/>
      <c r="F615" s="871" t="n"/>
      <c r="G615" s="871" t="n"/>
      <c r="H615" s="871" t="n"/>
      <c r="I615" s="871" t="n"/>
      <c r="J615" s="871" t="n"/>
      <c r="K615" s="871" t="n"/>
      <c r="L615" s="871" t="n"/>
      <c r="M615" s="871" t="n"/>
      <c r="N615" s="871" t="n"/>
      <c r="O615" s="871" t="n"/>
      <c r="P615" s="871" t="n"/>
      <c r="Q615" s="871" t="n"/>
      <c r="R615" s="871" t="n"/>
      <c r="S615" s="871" t="n"/>
      <c r="T615" s="871" t="n"/>
      <c r="U615" s="871" t="n"/>
      <c r="V615" s="871" t="n"/>
      <c r="W615" s="871" t="n"/>
      <c r="X615" s="871" t="n"/>
      <c r="Y615" s="871" t="n"/>
      <c r="Z615" s="871" t="n"/>
      <c r="AA615" s="871" t="n"/>
      <c r="AB615" s="871" t="n"/>
    </row>
    <row r="616">
      <c r="A616" s="871" t="n"/>
      <c r="B616" s="871" t="n"/>
      <c r="C616" s="275" t="n"/>
      <c r="D616" s="275" t="n"/>
      <c r="E616" s="275" t="n"/>
      <c r="F616" s="871" t="n"/>
      <c r="G616" s="871" t="n"/>
      <c r="H616" s="871" t="n"/>
      <c r="I616" s="871" t="n"/>
      <c r="J616" s="871" t="n"/>
      <c r="K616" s="871" t="n"/>
      <c r="L616" s="871" t="n"/>
      <c r="M616" s="871" t="n"/>
      <c r="N616" s="871" t="n"/>
      <c r="O616" s="871" t="n"/>
      <c r="P616" s="871" t="n"/>
      <c r="Q616" s="871" t="n"/>
      <c r="R616" s="871" t="n"/>
      <c r="S616" s="871" t="n"/>
      <c r="T616" s="871" t="n"/>
      <c r="U616" s="871" t="n"/>
      <c r="V616" s="871" t="n"/>
      <c r="W616" s="871" t="n"/>
      <c r="X616" s="871" t="n"/>
      <c r="Y616" s="871" t="n"/>
      <c r="Z616" s="871" t="n"/>
      <c r="AA616" s="871" t="n"/>
      <c r="AB616" s="871" t="n"/>
    </row>
    <row r="617">
      <c r="A617" s="871" t="n"/>
      <c r="B617" s="871" t="n"/>
      <c r="C617" s="275" t="n"/>
      <c r="D617" s="275" t="n"/>
      <c r="E617" s="275" t="n"/>
      <c r="F617" s="871" t="n"/>
      <c r="G617" s="871" t="n"/>
      <c r="H617" s="871" t="n"/>
      <c r="I617" s="871" t="n"/>
      <c r="J617" s="871" t="n"/>
      <c r="K617" s="871" t="n"/>
      <c r="L617" s="871" t="n"/>
      <c r="M617" s="871" t="n"/>
      <c r="N617" s="871" t="n"/>
      <c r="O617" s="871" t="n"/>
      <c r="P617" s="871" t="n"/>
      <c r="Q617" s="871" t="n"/>
      <c r="R617" s="871" t="n"/>
      <c r="S617" s="871" t="n"/>
      <c r="T617" s="871" t="n"/>
      <c r="U617" s="871" t="n"/>
      <c r="V617" s="871" t="n"/>
      <c r="W617" s="871" t="n"/>
      <c r="X617" s="871" t="n"/>
      <c r="Y617" s="871" t="n"/>
      <c r="Z617" s="871" t="n"/>
      <c r="AA617" s="871" t="n"/>
      <c r="AB617" s="871" t="n"/>
    </row>
    <row r="618">
      <c r="A618" s="871" t="n"/>
      <c r="B618" s="871" t="n"/>
      <c r="C618" s="275" t="n"/>
      <c r="D618" s="275" t="n"/>
      <c r="E618" s="275" t="n"/>
      <c r="F618" s="871" t="n"/>
      <c r="G618" s="871" t="n"/>
      <c r="H618" s="871" t="n"/>
      <c r="I618" s="871" t="n"/>
      <c r="J618" s="871" t="n"/>
      <c r="K618" s="871" t="n"/>
      <c r="L618" s="871" t="n"/>
      <c r="M618" s="871" t="n"/>
      <c r="N618" s="871" t="n"/>
      <c r="O618" s="871" t="n"/>
      <c r="P618" s="871" t="n"/>
      <c r="Q618" s="871" t="n"/>
      <c r="R618" s="871" t="n"/>
      <c r="S618" s="871" t="n"/>
      <c r="T618" s="871" t="n"/>
      <c r="U618" s="871" t="n"/>
      <c r="V618" s="871" t="n"/>
      <c r="W618" s="871" t="n"/>
      <c r="X618" s="871" t="n"/>
      <c r="Y618" s="871" t="n"/>
      <c r="Z618" s="871" t="n"/>
      <c r="AA618" s="871" t="n"/>
      <c r="AB618" s="871" t="n"/>
    </row>
    <row r="619">
      <c r="A619" s="871" t="n"/>
      <c r="B619" s="871" t="n"/>
      <c r="C619" s="275" t="n"/>
      <c r="D619" s="275" t="n"/>
      <c r="E619" s="275" t="n"/>
      <c r="F619" s="871" t="n"/>
      <c r="G619" s="871" t="n"/>
      <c r="H619" s="871" t="n"/>
      <c r="I619" s="871" t="n"/>
      <c r="J619" s="871" t="n"/>
      <c r="K619" s="871" t="n"/>
      <c r="L619" s="871" t="n"/>
      <c r="M619" s="871" t="n"/>
      <c r="N619" s="871" t="n"/>
      <c r="O619" s="871" t="n"/>
      <c r="P619" s="871" t="n"/>
      <c r="Q619" s="871" t="n"/>
      <c r="R619" s="871" t="n"/>
      <c r="S619" s="871" t="n"/>
      <c r="T619" s="871" t="n"/>
      <c r="U619" s="871" t="n"/>
      <c r="V619" s="871" t="n"/>
      <c r="W619" s="871" t="n"/>
      <c r="X619" s="871" t="n"/>
      <c r="Y619" s="871" t="n"/>
      <c r="Z619" s="871" t="n"/>
      <c r="AA619" s="871" t="n"/>
      <c r="AB619" s="871" t="n"/>
    </row>
    <row r="620">
      <c r="A620" s="871" t="n"/>
      <c r="B620" s="871" t="n"/>
      <c r="C620" s="275" t="n"/>
      <c r="D620" s="275" t="n"/>
      <c r="E620" s="275" t="n"/>
      <c r="F620" s="871" t="n"/>
      <c r="G620" s="871" t="n"/>
      <c r="H620" s="871" t="n"/>
      <c r="I620" s="871" t="n"/>
      <c r="J620" s="871" t="n"/>
      <c r="K620" s="871" t="n"/>
      <c r="L620" s="871" t="n"/>
      <c r="M620" s="871" t="n"/>
      <c r="N620" s="871" t="n"/>
      <c r="O620" s="871" t="n"/>
      <c r="P620" s="871" t="n"/>
      <c r="Q620" s="871" t="n"/>
      <c r="R620" s="871" t="n"/>
      <c r="S620" s="871" t="n"/>
      <c r="T620" s="871" t="n"/>
      <c r="U620" s="871" t="n"/>
      <c r="V620" s="871" t="n"/>
      <c r="W620" s="871" t="n"/>
      <c r="X620" s="871" t="n"/>
      <c r="Y620" s="871" t="n"/>
      <c r="Z620" s="871" t="n"/>
      <c r="AA620" s="871" t="n"/>
      <c r="AB620" s="871" t="n"/>
    </row>
    <row r="621">
      <c r="A621" s="871" t="n"/>
      <c r="B621" s="871" t="n"/>
      <c r="C621" s="275" t="n"/>
      <c r="D621" s="275" t="n"/>
      <c r="E621" s="275" t="n"/>
      <c r="F621" s="871" t="n"/>
      <c r="G621" s="871" t="n"/>
      <c r="H621" s="871" t="n"/>
      <c r="I621" s="871" t="n"/>
      <c r="J621" s="871" t="n"/>
      <c r="K621" s="871" t="n"/>
      <c r="L621" s="871" t="n"/>
      <c r="M621" s="871" t="n"/>
      <c r="N621" s="871" t="n"/>
      <c r="O621" s="871" t="n"/>
      <c r="P621" s="871" t="n"/>
      <c r="Q621" s="871" t="n"/>
      <c r="R621" s="871" t="n"/>
      <c r="S621" s="871" t="n"/>
      <c r="T621" s="871" t="n"/>
      <c r="U621" s="871" t="n"/>
      <c r="V621" s="871" t="n"/>
      <c r="W621" s="871" t="n"/>
      <c r="X621" s="871" t="n"/>
      <c r="Y621" s="871" t="n"/>
      <c r="Z621" s="871" t="n"/>
      <c r="AA621" s="871" t="n"/>
      <c r="AB621" s="871" t="n"/>
    </row>
    <row r="622">
      <c r="A622" s="871" t="n"/>
      <c r="B622" s="871" t="n"/>
      <c r="C622" s="275" t="n"/>
      <c r="D622" s="275" t="n"/>
      <c r="E622" s="275" t="n"/>
      <c r="F622" s="871" t="n"/>
      <c r="G622" s="871" t="n"/>
      <c r="H622" s="871" t="n"/>
      <c r="I622" s="871" t="n"/>
      <c r="J622" s="871" t="n"/>
      <c r="K622" s="871" t="n"/>
      <c r="L622" s="871" t="n"/>
      <c r="M622" s="871" t="n"/>
      <c r="N622" s="871" t="n"/>
      <c r="O622" s="871" t="n"/>
      <c r="P622" s="871" t="n"/>
      <c r="Q622" s="871" t="n"/>
      <c r="R622" s="871" t="n"/>
      <c r="S622" s="871" t="n"/>
      <c r="T622" s="871" t="n"/>
      <c r="U622" s="871" t="n"/>
      <c r="V622" s="871" t="n"/>
      <c r="W622" s="871" t="n"/>
      <c r="X622" s="871" t="n"/>
      <c r="Y622" s="871" t="n"/>
      <c r="Z622" s="871" t="n"/>
      <c r="AA622" s="871" t="n"/>
      <c r="AB622" s="871" t="n"/>
    </row>
    <row r="623">
      <c r="A623" s="871" t="n"/>
      <c r="B623" s="871" t="n"/>
      <c r="C623" s="275" t="n"/>
      <c r="D623" s="275" t="n"/>
      <c r="E623" s="275" t="n"/>
      <c r="F623" s="871" t="n"/>
      <c r="G623" s="871" t="n"/>
      <c r="H623" s="871" t="n"/>
      <c r="I623" s="871" t="n"/>
      <c r="J623" s="871" t="n"/>
      <c r="K623" s="871" t="n"/>
      <c r="L623" s="871" t="n"/>
      <c r="M623" s="871" t="n"/>
      <c r="N623" s="871" t="n"/>
      <c r="O623" s="871" t="n"/>
      <c r="P623" s="871" t="n"/>
      <c r="Q623" s="871" t="n"/>
      <c r="R623" s="871" t="n"/>
      <c r="S623" s="871" t="n"/>
      <c r="T623" s="871" t="n"/>
      <c r="U623" s="871" t="n"/>
      <c r="V623" s="871" t="n"/>
      <c r="W623" s="871" t="n"/>
      <c r="X623" s="871" t="n"/>
      <c r="Y623" s="871" t="n"/>
      <c r="Z623" s="871" t="n"/>
      <c r="AA623" s="871" t="n"/>
      <c r="AB623" s="871" t="n"/>
    </row>
    <row r="624">
      <c r="A624" s="871" t="n"/>
      <c r="B624" s="871" t="n"/>
      <c r="C624" s="275" t="n"/>
      <c r="D624" s="275" t="n"/>
      <c r="E624" s="275" t="n"/>
      <c r="F624" s="871" t="n"/>
      <c r="G624" s="871" t="n"/>
      <c r="H624" s="871" t="n"/>
      <c r="I624" s="871" t="n"/>
      <c r="J624" s="871" t="n"/>
      <c r="K624" s="871" t="n"/>
      <c r="L624" s="871" t="n"/>
      <c r="M624" s="871" t="n"/>
      <c r="N624" s="871" t="n"/>
      <c r="O624" s="871" t="n"/>
      <c r="P624" s="871" t="n"/>
      <c r="Q624" s="871" t="n"/>
      <c r="R624" s="871" t="n"/>
      <c r="S624" s="871" t="n"/>
      <c r="T624" s="871" t="n"/>
      <c r="U624" s="871" t="n"/>
      <c r="V624" s="871" t="n"/>
      <c r="W624" s="871" t="n"/>
      <c r="X624" s="871" t="n"/>
      <c r="Y624" s="871" t="n"/>
      <c r="Z624" s="871" t="n"/>
      <c r="AA624" s="871" t="n"/>
      <c r="AB624" s="871" t="n"/>
    </row>
    <row r="625">
      <c r="A625" s="871" t="n"/>
      <c r="B625" s="871" t="n"/>
      <c r="C625" s="275" t="n"/>
      <c r="D625" s="275" t="n"/>
      <c r="E625" s="275" t="n"/>
      <c r="F625" s="871" t="n"/>
      <c r="G625" s="871" t="n"/>
      <c r="H625" s="871" t="n"/>
      <c r="I625" s="871" t="n"/>
      <c r="J625" s="871" t="n"/>
      <c r="K625" s="871" t="n"/>
      <c r="L625" s="871" t="n"/>
      <c r="M625" s="871" t="n"/>
      <c r="N625" s="871" t="n"/>
      <c r="O625" s="871" t="n"/>
      <c r="P625" s="871" t="n"/>
      <c r="Q625" s="871" t="n"/>
      <c r="R625" s="871" t="n"/>
      <c r="S625" s="871" t="n"/>
      <c r="T625" s="871" t="n"/>
      <c r="U625" s="871" t="n"/>
      <c r="V625" s="871" t="n"/>
      <c r="W625" s="871" t="n"/>
      <c r="X625" s="871" t="n"/>
      <c r="Y625" s="871" t="n"/>
      <c r="Z625" s="871" t="n"/>
      <c r="AA625" s="871" t="n"/>
      <c r="AB625" s="871" t="n"/>
    </row>
    <row r="626">
      <c r="A626" s="871" t="n"/>
      <c r="B626" s="871" t="n"/>
      <c r="C626" s="275" t="n"/>
      <c r="D626" s="275" t="n"/>
      <c r="E626" s="275" t="n"/>
      <c r="F626" s="871" t="n"/>
      <c r="G626" s="871" t="n"/>
      <c r="H626" s="871" t="n"/>
      <c r="I626" s="871" t="n"/>
      <c r="J626" s="871" t="n"/>
      <c r="K626" s="871" t="n"/>
      <c r="L626" s="871" t="n"/>
      <c r="M626" s="871" t="n"/>
      <c r="N626" s="871" t="n"/>
      <c r="O626" s="871" t="n"/>
      <c r="P626" s="871" t="n"/>
      <c r="Q626" s="871" t="n"/>
      <c r="R626" s="871" t="n"/>
      <c r="S626" s="871" t="n"/>
      <c r="T626" s="871" t="n"/>
      <c r="U626" s="871" t="n"/>
      <c r="V626" s="871" t="n"/>
      <c r="W626" s="871" t="n"/>
      <c r="X626" s="871" t="n"/>
      <c r="Y626" s="871" t="n"/>
      <c r="Z626" s="871" t="n"/>
      <c r="AA626" s="871" t="n"/>
      <c r="AB626" s="871" t="n"/>
    </row>
    <row r="627">
      <c r="A627" s="871" t="n"/>
      <c r="B627" s="871" t="n"/>
      <c r="C627" s="275" t="n"/>
      <c r="D627" s="275" t="n"/>
      <c r="E627" s="275" t="n"/>
      <c r="F627" s="871" t="n"/>
      <c r="G627" s="871" t="n"/>
      <c r="H627" s="871" t="n"/>
      <c r="I627" s="871" t="n"/>
      <c r="J627" s="871" t="n"/>
      <c r="K627" s="871" t="n"/>
      <c r="L627" s="871" t="n"/>
      <c r="M627" s="871" t="n"/>
      <c r="N627" s="871" t="n"/>
      <c r="O627" s="871" t="n"/>
      <c r="P627" s="871" t="n"/>
      <c r="Q627" s="871" t="n"/>
      <c r="R627" s="871" t="n"/>
      <c r="S627" s="871" t="n"/>
      <c r="T627" s="871" t="n"/>
      <c r="U627" s="871" t="n"/>
      <c r="V627" s="871" t="n"/>
      <c r="W627" s="871" t="n"/>
      <c r="X627" s="871" t="n"/>
      <c r="Y627" s="871" t="n"/>
      <c r="Z627" s="871" t="n"/>
      <c r="AA627" s="871" t="n"/>
      <c r="AB627" s="871" t="n"/>
    </row>
    <row r="628">
      <c r="A628" s="871" t="n"/>
      <c r="B628" s="871" t="n"/>
      <c r="C628" s="275" t="n"/>
      <c r="D628" s="275" t="n"/>
      <c r="E628" s="275" t="n"/>
      <c r="F628" s="871" t="n"/>
      <c r="G628" s="871" t="n"/>
      <c r="H628" s="871" t="n"/>
      <c r="I628" s="871" t="n"/>
      <c r="J628" s="871" t="n"/>
      <c r="K628" s="871" t="n"/>
      <c r="L628" s="871" t="n"/>
      <c r="M628" s="871" t="n"/>
      <c r="N628" s="871" t="n"/>
      <c r="O628" s="871" t="n"/>
      <c r="P628" s="871" t="n"/>
      <c r="Q628" s="871" t="n"/>
      <c r="R628" s="871" t="n"/>
      <c r="S628" s="871" t="n"/>
      <c r="T628" s="871" t="n"/>
      <c r="U628" s="871" t="n"/>
      <c r="V628" s="871" t="n"/>
      <c r="W628" s="871" t="n"/>
      <c r="X628" s="871" t="n"/>
      <c r="Y628" s="871" t="n"/>
      <c r="Z628" s="871" t="n"/>
      <c r="AA628" s="871" t="n"/>
      <c r="AB628" s="871" t="n"/>
    </row>
    <row r="629">
      <c r="A629" s="871" t="n"/>
      <c r="B629" s="871" t="n"/>
      <c r="C629" s="275" t="n"/>
      <c r="D629" s="275" t="n"/>
      <c r="E629" s="275" t="n"/>
      <c r="F629" s="871" t="n"/>
      <c r="G629" s="871" t="n"/>
      <c r="H629" s="871" t="n"/>
      <c r="I629" s="871" t="n"/>
      <c r="J629" s="871" t="n"/>
      <c r="K629" s="871" t="n"/>
      <c r="L629" s="871" t="n"/>
      <c r="M629" s="871" t="n"/>
      <c r="N629" s="871" t="n"/>
      <c r="O629" s="871" t="n"/>
      <c r="P629" s="871" t="n"/>
      <c r="Q629" s="871" t="n"/>
      <c r="R629" s="871" t="n"/>
      <c r="S629" s="871" t="n"/>
      <c r="T629" s="871" t="n"/>
      <c r="U629" s="871" t="n"/>
      <c r="V629" s="871" t="n"/>
      <c r="W629" s="871" t="n"/>
      <c r="X629" s="871" t="n"/>
      <c r="Y629" s="871" t="n"/>
      <c r="Z629" s="871" t="n"/>
      <c r="AA629" s="871" t="n"/>
      <c r="AB629" s="871" t="n"/>
    </row>
    <row r="630">
      <c r="A630" s="871" t="n"/>
      <c r="B630" s="871" t="n"/>
      <c r="C630" s="275" t="n"/>
      <c r="D630" s="275" t="n"/>
      <c r="E630" s="275" t="n"/>
      <c r="F630" s="871" t="n"/>
      <c r="G630" s="871" t="n"/>
      <c r="H630" s="871" t="n"/>
      <c r="I630" s="871" t="n"/>
      <c r="J630" s="871" t="n"/>
      <c r="K630" s="871" t="n"/>
      <c r="L630" s="871" t="n"/>
      <c r="M630" s="871" t="n"/>
      <c r="N630" s="871" t="n"/>
      <c r="O630" s="871" t="n"/>
      <c r="P630" s="871" t="n"/>
      <c r="Q630" s="871" t="n"/>
      <c r="R630" s="871" t="n"/>
      <c r="S630" s="871" t="n"/>
      <c r="T630" s="871" t="n"/>
      <c r="U630" s="871" t="n"/>
      <c r="V630" s="871" t="n"/>
      <c r="W630" s="871" t="n"/>
      <c r="X630" s="871" t="n"/>
      <c r="Y630" s="871" t="n"/>
      <c r="Z630" s="871" t="n"/>
      <c r="AA630" s="871" t="n"/>
      <c r="AB630" s="871" t="n"/>
    </row>
    <row r="631">
      <c r="A631" s="871" t="n"/>
      <c r="B631" s="871" t="n"/>
      <c r="C631" s="275" t="n"/>
      <c r="D631" s="275" t="n"/>
      <c r="E631" s="275" t="n"/>
      <c r="F631" s="871" t="n"/>
      <c r="G631" s="871" t="n"/>
      <c r="H631" s="871" t="n"/>
      <c r="I631" s="871" t="n"/>
      <c r="J631" s="871" t="n"/>
      <c r="K631" s="871" t="n"/>
      <c r="L631" s="871" t="n"/>
      <c r="M631" s="871" t="n"/>
      <c r="N631" s="871" t="n"/>
      <c r="O631" s="871" t="n"/>
      <c r="P631" s="871" t="n"/>
      <c r="Q631" s="871" t="n"/>
      <c r="R631" s="871" t="n"/>
      <c r="S631" s="871" t="n"/>
      <c r="T631" s="871" t="n"/>
      <c r="U631" s="871" t="n"/>
      <c r="V631" s="871" t="n"/>
      <c r="W631" s="871" t="n"/>
      <c r="X631" s="871" t="n"/>
      <c r="Y631" s="871" t="n"/>
      <c r="Z631" s="871" t="n"/>
      <c r="AA631" s="871" t="n"/>
      <c r="AB631" s="871" t="n"/>
    </row>
    <row r="632">
      <c r="A632" s="871" t="n"/>
      <c r="B632" s="871" t="n"/>
      <c r="C632" s="275" t="n"/>
      <c r="D632" s="275" t="n"/>
      <c r="E632" s="275" t="n"/>
      <c r="F632" s="871" t="n"/>
      <c r="G632" s="871" t="n"/>
      <c r="H632" s="871" t="n"/>
      <c r="I632" s="871" t="n"/>
      <c r="J632" s="871" t="n"/>
      <c r="K632" s="871" t="n"/>
      <c r="L632" s="871" t="n"/>
      <c r="M632" s="871" t="n"/>
      <c r="N632" s="871" t="n"/>
      <c r="O632" s="871" t="n"/>
      <c r="P632" s="871" t="n"/>
      <c r="Q632" s="871" t="n"/>
      <c r="R632" s="871" t="n"/>
      <c r="S632" s="871" t="n"/>
      <c r="T632" s="871" t="n"/>
      <c r="U632" s="871" t="n"/>
      <c r="V632" s="871" t="n"/>
      <c r="W632" s="871" t="n"/>
      <c r="X632" s="871" t="n"/>
      <c r="Y632" s="871" t="n"/>
      <c r="Z632" s="871" t="n"/>
      <c r="AA632" s="871" t="n"/>
      <c r="AB632" s="871" t="n"/>
    </row>
    <row r="633">
      <c r="A633" s="871" t="n"/>
      <c r="B633" s="871" t="n"/>
      <c r="C633" s="275" t="n"/>
      <c r="D633" s="275" t="n"/>
      <c r="E633" s="275" t="n"/>
      <c r="F633" s="871" t="n"/>
      <c r="G633" s="871" t="n"/>
      <c r="H633" s="871" t="n"/>
      <c r="I633" s="871" t="n"/>
      <c r="J633" s="871" t="n"/>
      <c r="K633" s="871" t="n"/>
      <c r="L633" s="871" t="n"/>
      <c r="M633" s="871" t="n"/>
      <c r="N633" s="871" t="n"/>
      <c r="O633" s="871" t="n"/>
      <c r="P633" s="871" t="n"/>
      <c r="Q633" s="871" t="n"/>
      <c r="R633" s="871" t="n"/>
      <c r="S633" s="871" t="n"/>
      <c r="T633" s="871" t="n"/>
      <c r="U633" s="871" t="n"/>
      <c r="V633" s="871" t="n"/>
      <c r="W633" s="871" t="n"/>
      <c r="X633" s="871" t="n"/>
      <c r="Y633" s="871" t="n"/>
      <c r="Z633" s="871" t="n"/>
      <c r="AA633" s="871" t="n"/>
      <c r="AB633" s="871" t="n"/>
    </row>
    <row r="634">
      <c r="A634" s="871" t="n"/>
      <c r="B634" s="871" t="n"/>
      <c r="C634" s="275" t="n"/>
      <c r="D634" s="275" t="n"/>
      <c r="E634" s="275" t="n"/>
      <c r="F634" s="871" t="n"/>
      <c r="G634" s="871" t="n"/>
      <c r="H634" s="871" t="n"/>
      <c r="I634" s="871" t="n"/>
      <c r="J634" s="871" t="n"/>
      <c r="K634" s="871" t="n"/>
      <c r="L634" s="871" t="n"/>
      <c r="M634" s="871" t="n"/>
      <c r="N634" s="871" t="n"/>
      <c r="O634" s="871" t="n"/>
      <c r="P634" s="871" t="n"/>
      <c r="Q634" s="871" t="n"/>
      <c r="R634" s="871" t="n"/>
      <c r="S634" s="871" t="n"/>
      <c r="T634" s="871" t="n"/>
      <c r="U634" s="871" t="n"/>
      <c r="V634" s="871" t="n"/>
      <c r="W634" s="871" t="n"/>
      <c r="X634" s="871" t="n"/>
      <c r="Y634" s="871" t="n"/>
      <c r="Z634" s="871" t="n"/>
      <c r="AA634" s="871" t="n"/>
      <c r="AB634" s="871" t="n"/>
    </row>
    <row r="635">
      <c r="A635" s="871" t="n"/>
      <c r="B635" s="871" t="n"/>
      <c r="C635" s="275" t="n"/>
      <c r="D635" s="275" t="n"/>
      <c r="E635" s="275" t="n"/>
      <c r="F635" s="871" t="n"/>
      <c r="G635" s="871" t="n"/>
      <c r="H635" s="871" t="n"/>
      <c r="I635" s="871" t="n"/>
      <c r="J635" s="871" t="n"/>
      <c r="K635" s="871" t="n"/>
      <c r="L635" s="871" t="n"/>
      <c r="M635" s="871" t="n"/>
      <c r="N635" s="871" t="n"/>
      <c r="O635" s="871" t="n"/>
      <c r="P635" s="871" t="n"/>
      <c r="Q635" s="871" t="n"/>
      <c r="R635" s="871" t="n"/>
      <c r="S635" s="871" t="n"/>
      <c r="T635" s="871" t="n"/>
      <c r="U635" s="871" t="n"/>
      <c r="V635" s="871" t="n"/>
      <c r="W635" s="871" t="n"/>
      <c r="X635" s="871" t="n"/>
      <c r="Y635" s="871" t="n"/>
      <c r="Z635" s="871" t="n"/>
      <c r="AA635" s="871" t="n"/>
      <c r="AB635" s="871" t="n"/>
    </row>
    <row r="636">
      <c r="A636" s="871" t="n"/>
      <c r="B636" s="871" t="n"/>
      <c r="C636" s="275" t="n"/>
      <c r="D636" s="275" t="n"/>
      <c r="E636" s="275" t="n"/>
      <c r="F636" s="871" t="n"/>
      <c r="G636" s="871" t="n"/>
      <c r="H636" s="871" t="n"/>
      <c r="I636" s="871" t="n"/>
      <c r="J636" s="871" t="n"/>
      <c r="K636" s="871" t="n"/>
      <c r="L636" s="871" t="n"/>
      <c r="M636" s="871" t="n"/>
      <c r="N636" s="871" t="n"/>
      <c r="O636" s="871" t="n"/>
      <c r="P636" s="871" t="n"/>
      <c r="Q636" s="871" t="n"/>
      <c r="R636" s="871" t="n"/>
      <c r="S636" s="871" t="n"/>
      <c r="T636" s="871" t="n"/>
      <c r="U636" s="871" t="n"/>
      <c r="V636" s="871" t="n"/>
      <c r="W636" s="871" t="n"/>
      <c r="X636" s="871" t="n"/>
      <c r="Y636" s="871" t="n"/>
      <c r="Z636" s="871" t="n"/>
      <c r="AA636" s="871" t="n"/>
      <c r="AB636" s="871" t="n"/>
    </row>
    <row r="637">
      <c r="A637" s="871" t="n"/>
      <c r="B637" s="871" t="n"/>
      <c r="C637" s="275" t="n"/>
      <c r="D637" s="275" t="n"/>
      <c r="E637" s="275" t="n"/>
      <c r="F637" s="871" t="n"/>
      <c r="G637" s="871" t="n"/>
      <c r="H637" s="871" t="n"/>
      <c r="I637" s="871" t="n"/>
      <c r="J637" s="871" t="n"/>
      <c r="K637" s="871" t="n"/>
      <c r="L637" s="871" t="n"/>
      <c r="M637" s="871" t="n"/>
      <c r="N637" s="871" t="n"/>
      <c r="O637" s="871" t="n"/>
      <c r="P637" s="871" t="n"/>
      <c r="Q637" s="871" t="n"/>
      <c r="R637" s="871" t="n"/>
      <c r="S637" s="871" t="n"/>
      <c r="T637" s="871" t="n"/>
      <c r="U637" s="871" t="n"/>
      <c r="V637" s="871" t="n"/>
      <c r="W637" s="871" t="n"/>
      <c r="X637" s="871" t="n"/>
      <c r="Y637" s="871" t="n"/>
      <c r="Z637" s="871" t="n"/>
      <c r="AA637" s="871" t="n"/>
      <c r="AB637" s="871" t="n"/>
    </row>
    <row r="638">
      <c r="A638" s="871" t="n"/>
      <c r="B638" s="871" t="n"/>
      <c r="C638" s="275" t="n"/>
      <c r="D638" s="275" t="n"/>
      <c r="E638" s="275" t="n"/>
      <c r="F638" s="871" t="n"/>
      <c r="G638" s="871" t="n"/>
      <c r="H638" s="871" t="n"/>
      <c r="I638" s="871" t="n"/>
      <c r="J638" s="871" t="n"/>
      <c r="K638" s="871" t="n"/>
      <c r="L638" s="871" t="n"/>
      <c r="M638" s="871" t="n"/>
      <c r="N638" s="871" t="n"/>
      <c r="O638" s="871" t="n"/>
      <c r="P638" s="871" t="n"/>
      <c r="Q638" s="871" t="n"/>
      <c r="R638" s="871" t="n"/>
      <c r="S638" s="871" t="n"/>
      <c r="T638" s="871" t="n"/>
      <c r="U638" s="871" t="n"/>
      <c r="V638" s="871" t="n"/>
      <c r="W638" s="871" t="n"/>
      <c r="X638" s="871" t="n"/>
      <c r="Y638" s="871" t="n"/>
      <c r="Z638" s="871" t="n"/>
      <c r="AA638" s="871" t="n"/>
      <c r="AB638" s="871" t="n"/>
    </row>
    <row r="639">
      <c r="A639" s="871" t="n"/>
      <c r="B639" s="871" t="n"/>
      <c r="C639" s="275" t="n"/>
      <c r="D639" s="275" t="n"/>
      <c r="E639" s="275" t="n"/>
      <c r="F639" s="871" t="n"/>
      <c r="G639" s="871" t="n"/>
      <c r="H639" s="871" t="n"/>
      <c r="I639" s="871" t="n"/>
      <c r="J639" s="871" t="n"/>
      <c r="K639" s="871" t="n"/>
      <c r="L639" s="871" t="n"/>
      <c r="M639" s="871" t="n"/>
      <c r="N639" s="871" t="n"/>
      <c r="O639" s="871" t="n"/>
      <c r="P639" s="871" t="n"/>
      <c r="Q639" s="871" t="n"/>
      <c r="R639" s="871" t="n"/>
      <c r="S639" s="871" t="n"/>
      <c r="T639" s="871" t="n"/>
      <c r="U639" s="871" t="n"/>
      <c r="V639" s="871" t="n"/>
      <c r="W639" s="871" t="n"/>
      <c r="X639" s="871" t="n"/>
      <c r="Y639" s="871" t="n"/>
      <c r="Z639" s="871" t="n"/>
      <c r="AA639" s="871" t="n"/>
      <c r="AB639" s="871" t="n"/>
    </row>
    <row r="640">
      <c r="A640" s="871" t="n"/>
      <c r="B640" s="871" t="n"/>
      <c r="C640" s="275" t="n"/>
      <c r="D640" s="275" t="n"/>
      <c r="E640" s="275" t="n"/>
      <c r="F640" s="871" t="n"/>
      <c r="G640" s="871" t="n"/>
      <c r="H640" s="871" t="n"/>
      <c r="I640" s="871" t="n"/>
      <c r="J640" s="871" t="n"/>
      <c r="K640" s="871" t="n"/>
      <c r="L640" s="871" t="n"/>
      <c r="M640" s="871" t="n"/>
      <c r="N640" s="871" t="n"/>
      <c r="O640" s="871" t="n"/>
      <c r="P640" s="871" t="n"/>
      <c r="Q640" s="871" t="n"/>
      <c r="R640" s="871" t="n"/>
      <c r="S640" s="871" t="n"/>
      <c r="T640" s="871" t="n"/>
      <c r="U640" s="871" t="n"/>
      <c r="V640" s="871" t="n"/>
      <c r="W640" s="871" t="n"/>
      <c r="X640" s="871" t="n"/>
      <c r="Y640" s="871" t="n"/>
      <c r="Z640" s="871" t="n"/>
      <c r="AA640" s="871" t="n"/>
      <c r="AB640" s="871" t="n"/>
    </row>
    <row r="641">
      <c r="A641" s="871" t="n"/>
      <c r="B641" s="871" t="n"/>
      <c r="C641" s="275" t="n"/>
      <c r="D641" s="275" t="n"/>
      <c r="E641" s="275" t="n"/>
      <c r="F641" s="871" t="n"/>
      <c r="G641" s="871" t="n"/>
      <c r="H641" s="871" t="n"/>
      <c r="I641" s="871" t="n"/>
      <c r="J641" s="871" t="n"/>
      <c r="K641" s="871" t="n"/>
      <c r="L641" s="871" t="n"/>
      <c r="M641" s="871" t="n"/>
      <c r="N641" s="871" t="n"/>
      <c r="O641" s="871" t="n"/>
      <c r="P641" s="871" t="n"/>
      <c r="Q641" s="871" t="n"/>
      <c r="R641" s="871" t="n"/>
      <c r="S641" s="871" t="n"/>
      <c r="T641" s="871" t="n"/>
      <c r="U641" s="871" t="n"/>
      <c r="V641" s="871" t="n"/>
      <c r="W641" s="871" t="n"/>
      <c r="X641" s="871" t="n"/>
      <c r="Y641" s="871" t="n"/>
      <c r="Z641" s="871" t="n"/>
      <c r="AA641" s="871" t="n"/>
      <c r="AB641" s="871" t="n"/>
    </row>
    <row r="642">
      <c r="A642" s="871" t="n"/>
      <c r="B642" s="871" t="n"/>
      <c r="C642" s="275" t="n"/>
      <c r="D642" s="275" t="n"/>
      <c r="E642" s="275" t="n"/>
      <c r="F642" s="871" t="n"/>
      <c r="G642" s="871" t="n"/>
      <c r="H642" s="871" t="n"/>
      <c r="I642" s="871" t="n"/>
      <c r="J642" s="871" t="n"/>
      <c r="K642" s="871" t="n"/>
      <c r="L642" s="871" t="n"/>
      <c r="M642" s="871" t="n"/>
      <c r="N642" s="871" t="n"/>
      <c r="O642" s="871" t="n"/>
      <c r="P642" s="871" t="n"/>
      <c r="Q642" s="871" t="n"/>
      <c r="R642" s="871" t="n"/>
      <c r="S642" s="871" t="n"/>
      <c r="T642" s="871" t="n"/>
      <c r="U642" s="871" t="n"/>
      <c r="V642" s="871" t="n"/>
      <c r="W642" s="871" t="n"/>
      <c r="X642" s="871" t="n"/>
      <c r="Y642" s="871" t="n"/>
      <c r="Z642" s="871" t="n"/>
      <c r="AA642" s="871" t="n"/>
      <c r="AB642" s="871" t="n"/>
    </row>
    <row r="643">
      <c r="A643" s="871" t="n"/>
      <c r="B643" s="871" t="n"/>
      <c r="C643" s="275" t="n"/>
      <c r="D643" s="275" t="n"/>
      <c r="E643" s="275" t="n"/>
      <c r="F643" s="871" t="n"/>
      <c r="G643" s="871" t="n"/>
      <c r="H643" s="871" t="n"/>
      <c r="I643" s="871" t="n"/>
      <c r="J643" s="871" t="n"/>
      <c r="K643" s="871" t="n"/>
      <c r="L643" s="871" t="n"/>
      <c r="M643" s="871" t="n"/>
      <c r="N643" s="871" t="n"/>
      <c r="O643" s="871" t="n"/>
      <c r="P643" s="871" t="n"/>
      <c r="Q643" s="871" t="n"/>
      <c r="R643" s="871" t="n"/>
      <c r="S643" s="871" t="n"/>
      <c r="T643" s="871" t="n"/>
      <c r="U643" s="871" t="n"/>
      <c r="V643" s="871" t="n"/>
      <c r="W643" s="871" t="n"/>
      <c r="X643" s="871" t="n"/>
      <c r="Y643" s="871" t="n"/>
      <c r="Z643" s="871" t="n"/>
      <c r="AA643" s="871" t="n"/>
      <c r="AB643" s="871" t="n"/>
    </row>
    <row r="644">
      <c r="A644" s="871" t="n"/>
      <c r="B644" s="871" t="n"/>
      <c r="C644" s="275" t="n"/>
      <c r="D644" s="275" t="n"/>
      <c r="E644" s="275" t="n"/>
      <c r="F644" s="871" t="n"/>
      <c r="G644" s="871" t="n"/>
      <c r="H644" s="871" t="n"/>
      <c r="I644" s="871" t="n"/>
      <c r="J644" s="871" t="n"/>
      <c r="K644" s="871" t="n"/>
      <c r="L644" s="871" t="n"/>
      <c r="M644" s="871" t="n"/>
      <c r="N644" s="871" t="n"/>
      <c r="O644" s="871" t="n"/>
      <c r="P644" s="871" t="n"/>
      <c r="Q644" s="871" t="n"/>
      <c r="R644" s="871" t="n"/>
      <c r="S644" s="871" t="n"/>
      <c r="T644" s="871" t="n"/>
      <c r="U644" s="871" t="n"/>
      <c r="V644" s="871" t="n"/>
      <c r="W644" s="871" t="n"/>
      <c r="X644" s="871" t="n"/>
      <c r="Y644" s="871" t="n"/>
      <c r="Z644" s="871" t="n"/>
      <c r="AA644" s="871" t="n"/>
      <c r="AB644" s="871" t="n"/>
    </row>
    <row r="645">
      <c r="A645" s="871" t="n"/>
      <c r="B645" s="871" t="n"/>
      <c r="C645" s="275" t="n"/>
      <c r="D645" s="275" t="n"/>
      <c r="E645" s="275" t="n"/>
      <c r="F645" s="871" t="n"/>
      <c r="G645" s="871" t="n"/>
      <c r="H645" s="871" t="n"/>
      <c r="I645" s="871" t="n"/>
      <c r="J645" s="871" t="n"/>
      <c r="K645" s="871" t="n"/>
      <c r="L645" s="871" t="n"/>
      <c r="M645" s="871" t="n"/>
      <c r="N645" s="871" t="n"/>
      <c r="O645" s="871" t="n"/>
      <c r="P645" s="871" t="n"/>
      <c r="Q645" s="871" t="n"/>
      <c r="R645" s="871" t="n"/>
      <c r="S645" s="871" t="n"/>
      <c r="T645" s="871" t="n"/>
      <c r="U645" s="871" t="n"/>
      <c r="V645" s="871" t="n"/>
      <c r="W645" s="871" t="n"/>
      <c r="X645" s="871" t="n"/>
      <c r="Y645" s="871" t="n"/>
      <c r="Z645" s="871" t="n"/>
      <c r="AA645" s="871" t="n"/>
      <c r="AB645" s="871" t="n"/>
    </row>
    <row r="646">
      <c r="A646" s="871" t="n"/>
      <c r="B646" s="871" t="n"/>
      <c r="C646" s="275" t="n"/>
      <c r="D646" s="275" t="n"/>
      <c r="E646" s="275" t="n"/>
      <c r="F646" s="871" t="n"/>
      <c r="G646" s="871" t="n"/>
      <c r="H646" s="871" t="n"/>
      <c r="I646" s="871" t="n"/>
      <c r="J646" s="871" t="n"/>
      <c r="K646" s="871" t="n"/>
      <c r="L646" s="871" t="n"/>
      <c r="M646" s="871" t="n"/>
      <c r="N646" s="871" t="n"/>
      <c r="O646" s="871" t="n"/>
      <c r="P646" s="871" t="n"/>
      <c r="Q646" s="871" t="n"/>
      <c r="R646" s="871" t="n"/>
      <c r="S646" s="871" t="n"/>
      <c r="T646" s="871" t="n"/>
      <c r="U646" s="871" t="n"/>
      <c r="V646" s="871" t="n"/>
      <c r="W646" s="871" t="n"/>
      <c r="X646" s="871" t="n"/>
      <c r="Y646" s="871" t="n"/>
      <c r="Z646" s="871" t="n"/>
      <c r="AA646" s="871" t="n"/>
      <c r="AB646" s="871" t="n"/>
    </row>
    <row r="647">
      <c r="A647" s="871" t="n"/>
      <c r="B647" s="871" t="n"/>
      <c r="C647" s="275" t="n"/>
      <c r="D647" s="275" t="n"/>
      <c r="E647" s="275" t="n"/>
      <c r="F647" s="871" t="n"/>
      <c r="G647" s="871" t="n"/>
      <c r="H647" s="871" t="n"/>
      <c r="I647" s="871" t="n"/>
      <c r="J647" s="871" t="n"/>
      <c r="K647" s="871" t="n"/>
      <c r="L647" s="871" t="n"/>
      <c r="M647" s="871" t="n"/>
      <c r="N647" s="871" t="n"/>
      <c r="O647" s="871" t="n"/>
      <c r="P647" s="871" t="n"/>
      <c r="Q647" s="871" t="n"/>
      <c r="R647" s="871" t="n"/>
      <c r="S647" s="871" t="n"/>
      <c r="T647" s="871" t="n"/>
      <c r="U647" s="871" t="n"/>
      <c r="V647" s="871" t="n"/>
      <c r="W647" s="871" t="n"/>
      <c r="X647" s="871" t="n"/>
      <c r="Y647" s="871" t="n"/>
      <c r="Z647" s="871" t="n"/>
      <c r="AA647" s="871" t="n"/>
      <c r="AB647" s="871" t="n"/>
    </row>
    <row r="648">
      <c r="A648" s="871" t="n"/>
      <c r="B648" s="871" t="n"/>
      <c r="C648" s="275" t="n"/>
      <c r="D648" s="275" t="n"/>
      <c r="E648" s="275" t="n"/>
      <c r="F648" s="871" t="n"/>
      <c r="G648" s="871" t="n"/>
      <c r="H648" s="871" t="n"/>
      <c r="I648" s="871" t="n"/>
      <c r="J648" s="871" t="n"/>
      <c r="K648" s="871" t="n"/>
      <c r="L648" s="871" t="n"/>
      <c r="M648" s="871" t="n"/>
      <c r="N648" s="871" t="n"/>
      <c r="O648" s="871" t="n"/>
      <c r="P648" s="871" t="n"/>
      <c r="Q648" s="871" t="n"/>
      <c r="R648" s="871" t="n"/>
      <c r="S648" s="871" t="n"/>
      <c r="T648" s="871" t="n"/>
      <c r="U648" s="871" t="n"/>
      <c r="V648" s="871" t="n"/>
      <c r="W648" s="871" t="n"/>
      <c r="X648" s="871" t="n"/>
      <c r="Y648" s="871" t="n"/>
      <c r="Z648" s="871" t="n"/>
      <c r="AA648" s="871" t="n"/>
      <c r="AB648" s="871" t="n"/>
    </row>
    <row r="649">
      <c r="A649" s="871" t="n"/>
      <c r="B649" s="871" t="n"/>
      <c r="C649" s="275" t="n"/>
      <c r="D649" s="275" t="n"/>
      <c r="E649" s="275" t="n"/>
      <c r="F649" s="871" t="n"/>
      <c r="G649" s="871" t="n"/>
      <c r="H649" s="871" t="n"/>
      <c r="I649" s="871" t="n"/>
      <c r="J649" s="871" t="n"/>
      <c r="K649" s="871" t="n"/>
      <c r="L649" s="871" t="n"/>
      <c r="M649" s="871" t="n"/>
      <c r="N649" s="871" t="n"/>
      <c r="O649" s="871" t="n"/>
      <c r="P649" s="871" t="n"/>
      <c r="Q649" s="871" t="n"/>
      <c r="R649" s="871" t="n"/>
      <c r="S649" s="871" t="n"/>
      <c r="T649" s="871" t="n"/>
      <c r="U649" s="871" t="n"/>
      <c r="V649" s="871" t="n"/>
      <c r="W649" s="871" t="n"/>
      <c r="X649" s="871" t="n"/>
      <c r="Y649" s="871" t="n"/>
      <c r="Z649" s="871" t="n"/>
      <c r="AA649" s="871" t="n"/>
      <c r="AB649" s="871" t="n"/>
    </row>
    <row r="650">
      <c r="A650" s="871" t="n"/>
      <c r="B650" s="871" t="n"/>
      <c r="C650" s="275" t="n"/>
      <c r="D650" s="275" t="n"/>
      <c r="E650" s="275" t="n"/>
      <c r="F650" s="871" t="n"/>
      <c r="G650" s="871" t="n"/>
      <c r="H650" s="871" t="n"/>
      <c r="I650" s="871" t="n"/>
      <c r="J650" s="871" t="n"/>
      <c r="K650" s="871" t="n"/>
      <c r="L650" s="871" t="n"/>
      <c r="M650" s="871" t="n"/>
      <c r="N650" s="871" t="n"/>
      <c r="O650" s="871" t="n"/>
      <c r="P650" s="871" t="n"/>
      <c r="Q650" s="871" t="n"/>
      <c r="R650" s="871" t="n"/>
      <c r="S650" s="871" t="n"/>
      <c r="T650" s="871" t="n"/>
      <c r="U650" s="871" t="n"/>
      <c r="V650" s="871" t="n"/>
      <c r="W650" s="871" t="n"/>
      <c r="X650" s="871" t="n"/>
      <c r="Y650" s="871" t="n"/>
      <c r="Z650" s="871" t="n"/>
      <c r="AA650" s="871" t="n"/>
      <c r="AB650" s="871" t="n"/>
    </row>
    <row r="651">
      <c r="A651" s="871" t="n"/>
      <c r="B651" s="871" t="n"/>
      <c r="C651" s="275" t="n"/>
      <c r="D651" s="275" t="n"/>
      <c r="E651" s="275" t="n"/>
      <c r="F651" s="871" t="n"/>
      <c r="G651" s="871" t="n"/>
      <c r="H651" s="871" t="n"/>
      <c r="I651" s="871" t="n"/>
      <c r="J651" s="871" t="n"/>
      <c r="K651" s="871" t="n"/>
      <c r="L651" s="871" t="n"/>
      <c r="M651" s="871" t="n"/>
      <c r="N651" s="871" t="n"/>
      <c r="O651" s="871" t="n"/>
      <c r="P651" s="871" t="n"/>
      <c r="Q651" s="871" t="n"/>
      <c r="R651" s="871" t="n"/>
      <c r="S651" s="871" t="n"/>
      <c r="T651" s="871" t="n"/>
      <c r="U651" s="871" t="n"/>
      <c r="V651" s="871" t="n"/>
      <c r="W651" s="871" t="n"/>
      <c r="X651" s="871" t="n"/>
      <c r="Y651" s="871" t="n"/>
      <c r="Z651" s="871" t="n"/>
      <c r="AA651" s="871" t="n"/>
      <c r="AB651" s="871" t="n"/>
    </row>
    <row r="652">
      <c r="A652" s="871" t="n"/>
      <c r="B652" s="871" t="n"/>
      <c r="C652" s="275" t="n"/>
      <c r="D652" s="275" t="n"/>
      <c r="E652" s="275" t="n"/>
      <c r="F652" s="871" t="n"/>
      <c r="G652" s="871" t="n"/>
      <c r="H652" s="871" t="n"/>
      <c r="I652" s="871" t="n"/>
      <c r="J652" s="871" t="n"/>
      <c r="K652" s="871" t="n"/>
      <c r="L652" s="871" t="n"/>
      <c r="M652" s="871" t="n"/>
      <c r="N652" s="871" t="n"/>
      <c r="O652" s="871" t="n"/>
      <c r="P652" s="871" t="n"/>
      <c r="Q652" s="871" t="n"/>
      <c r="R652" s="871" t="n"/>
      <c r="S652" s="871" t="n"/>
      <c r="T652" s="871" t="n"/>
      <c r="U652" s="871" t="n"/>
      <c r="V652" s="871" t="n"/>
      <c r="W652" s="871" t="n"/>
      <c r="X652" s="871" t="n"/>
      <c r="Y652" s="871" t="n"/>
      <c r="Z652" s="871" t="n"/>
      <c r="AA652" s="871" t="n"/>
      <c r="AB652" s="871" t="n"/>
    </row>
    <row r="653">
      <c r="A653" s="871" t="n"/>
      <c r="B653" s="871" t="n"/>
      <c r="C653" s="275" t="n"/>
      <c r="D653" s="275" t="n"/>
      <c r="E653" s="275" t="n"/>
      <c r="F653" s="871" t="n"/>
      <c r="G653" s="871" t="n"/>
      <c r="H653" s="871" t="n"/>
      <c r="I653" s="871" t="n"/>
      <c r="J653" s="871" t="n"/>
      <c r="K653" s="871" t="n"/>
      <c r="L653" s="871" t="n"/>
      <c r="M653" s="871" t="n"/>
      <c r="N653" s="871" t="n"/>
      <c r="O653" s="871" t="n"/>
      <c r="P653" s="871" t="n"/>
      <c r="Q653" s="871" t="n"/>
      <c r="R653" s="871" t="n"/>
      <c r="S653" s="871" t="n"/>
      <c r="T653" s="871" t="n"/>
      <c r="U653" s="871" t="n"/>
      <c r="V653" s="871" t="n"/>
      <c r="W653" s="871" t="n"/>
      <c r="X653" s="871" t="n"/>
      <c r="Y653" s="871" t="n"/>
      <c r="Z653" s="871" t="n"/>
      <c r="AA653" s="871" t="n"/>
      <c r="AB653" s="871" t="n"/>
    </row>
    <row r="654">
      <c r="A654" s="871" t="n"/>
      <c r="B654" s="871" t="n"/>
      <c r="C654" s="275" t="n"/>
      <c r="D654" s="275" t="n"/>
      <c r="E654" s="275" t="n"/>
      <c r="F654" s="871" t="n"/>
      <c r="G654" s="871" t="n"/>
      <c r="H654" s="871" t="n"/>
      <c r="I654" s="871" t="n"/>
      <c r="J654" s="871" t="n"/>
      <c r="K654" s="871" t="n"/>
      <c r="L654" s="871" t="n"/>
      <c r="M654" s="871" t="n"/>
      <c r="N654" s="871" t="n"/>
      <c r="O654" s="871" t="n"/>
      <c r="P654" s="871" t="n"/>
      <c r="Q654" s="871" t="n"/>
      <c r="R654" s="871" t="n"/>
      <c r="S654" s="871" t="n"/>
      <c r="T654" s="871" t="n"/>
      <c r="U654" s="871" t="n"/>
      <c r="V654" s="871" t="n"/>
      <c r="W654" s="871" t="n"/>
      <c r="X654" s="871" t="n"/>
      <c r="Y654" s="871" t="n"/>
      <c r="Z654" s="871" t="n"/>
      <c r="AA654" s="871" t="n"/>
      <c r="AB654" s="871" t="n"/>
    </row>
    <row r="655">
      <c r="A655" s="871" t="n"/>
      <c r="B655" s="871" t="n"/>
      <c r="C655" s="275" t="n"/>
      <c r="D655" s="275" t="n"/>
      <c r="E655" s="275" t="n"/>
      <c r="F655" s="871" t="n"/>
      <c r="G655" s="871" t="n"/>
      <c r="H655" s="871" t="n"/>
      <c r="I655" s="871" t="n"/>
      <c r="J655" s="871" t="n"/>
      <c r="K655" s="871" t="n"/>
      <c r="L655" s="871" t="n"/>
      <c r="M655" s="871" t="n"/>
      <c r="N655" s="871" t="n"/>
      <c r="O655" s="871" t="n"/>
      <c r="P655" s="871" t="n"/>
      <c r="Q655" s="871" t="n"/>
      <c r="R655" s="871" t="n"/>
      <c r="S655" s="871" t="n"/>
      <c r="T655" s="871" t="n"/>
      <c r="U655" s="871" t="n"/>
      <c r="V655" s="871" t="n"/>
      <c r="W655" s="871" t="n"/>
      <c r="X655" s="871" t="n"/>
      <c r="Y655" s="871" t="n"/>
      <c r="Z655" s="871" t="n"/>
      <c r="AA655" s="871" t="n"/>
      <c r="AB655" s="871" t="n"/>
    </row>
    <row r="656">
      <c r="A656" s="871" t="n"/>
      <c r="B656" s="871" t="n"/>
      <c r="C656" s="275" t="n"/>
      <c r="D656" s="275" t="n"/>
      <c r="E656" s="275" t="n"/>
      <c r="F656" s="871" t="n"/>
      <c r="G656" s="871" t="n"/>
      <c r="H656" s="871" t="n"/>
      <c r="I656" s="871" t="n"/>
      <c r="J656" s="871" t="n"/>
      <c r="K656" s="871" t="n"/>
      <c r="L656" s="871" t="n"/>
      <c r="M656" s="871" t="n"/>
      <c r="N656" s="871" t="n"/>
      <c r="O656" s="871" t="n"/>
      <c r="P656" s="871" t="n"/>
      <c r="Q656" s="871" t="n"/>
      <c r="R656" s="871" t="n"/>
      <c r="S656" s="871" t="n"/>
      <c r="T656" s="871" t="n"/>
      <c r="U656" s="871" t="n"/>
      <c r="V656" s="871" t="n"/>
      <c r="W656" s="871" t="n"/>
      <c r="X656" s="871" t="n"/>
      <c r="Y656" s="871" t="n"/>
      <c r="Z656" s="871" t="n"/>
      <c r="AA656" s="871" t="n"/>
      <c r="AB656" s="871" t="n"/>
    </row>
    <row r="657">
      <c r="A657" s="871" t="n"/>
      <c r="B657" s="871" t="n"/>
      <c r="C657" s="275" t="n"/>
      <c r="D657" s="275" t="n"/>
      <c r="E657" s="275" t="n"/>
      <c r="F657" s="871" t="n"/>
      <c r="G657" s="871" t="n"/>
      <c r="H657" s="871" t="n"/>
      <c r="I657" s="871" t="n"/>
      <c r="J657" s="871" t="n"/>
      <c r="K657" s="871" t="n"/>
      <c r="L657" s="871" t="n"/>
      <c r="M657" s="871" t="n"/>
      <c r="N657" s="871" t="n"/>
      <c r="O657" s="871" t="n"/>
      <c r="P657" s="871" t="n"/>
      <c r="Q657" s="871" t="n"/>
      <c r="R657" s="871" t="n"/>
      <c r="S657" s="871" t="n"/>
      <c r="T657" s="871" t="n"/>
      <c r="U657" s="871" t="n"/>
      <c r="V657" s="871" t="n"/>
      <c r="W657" s="871" t="n"/>
      <c r="X657" s="871" t="n"/>
      <c r="Y657" s="871" t="n"/>
      <c r="Z657" s="871" t="n"/>
      <c r="AA657" s="871" t="n"/>
      <c r="AB657" s="871" t="n"/>
    </row>
    <row r="658">
      <c r="A658" s="871" t="n"/>
      <c r="B658" s="871" t="n"/>
      <c r="C658" s="275" t="n"/>
      <c r="D658" s="275" t="n"/>
      <c r="E658" s="275" t="n"/>
      <c r="F658" s="871" t="n"/>
      <c r="G658" s="871" t="n"/>
      <c r="H658" s="871" t="n"/>
      <c r="I658" s="871" t="n"/>
      <c r="J658" s="871" t="n"/>
      <c r="K658" s="871" t="n"/>
      <c r="L658" s="871" t="n"/>
      <c r="M658" s="871" t="n"/>
      <c r="N658" s="871" t="n"/>
      <c r="O658" s="871" t="n"/>
      <c r="P658" s="871" t="n"/>
      <c r="Q658" s="871" t="n"/>
      <c r="R658" s="871" t="n"/>
      <c r="S658" s="871" t="n"/>
      <c r="T658" s="871" t="n"/>
      <c r="U658" s="871" t="n"/>
      <c r="V658" s="871" t="n"/>
      <c r="W658" s="871" t="n"/>
      <c r="X658" s="871" t="n"/>
      <c r="Y658" s="871" t="n"/>
      <c r="Z658" s="871" t="n"/>
      <c r="AA658" s="871" t="n"/>
      <c r="AB658" s="871" t="n"/>
    </row>
    <row r="659">
      <c r="A659" s="871" t="n"/>
      <c r="B659" s="871" t="n"/>
      <c r="C659" s="275" t="n"/>
      <c r="D659" s="275" t="n"/>
      <c r="E659" s="275" t="n"/>
      <c r="F659" s="871" t="n"/>
      <c r="G659" s="871" t="n"/>
      <c r="H659" s="871" t="n"/>
      <c r="I659" s="871" t="n"/>
      <c r="J659" s="871" t="n"/>
      <c r="K659" s="871" t="n"/>
      <c r="L659" s="871" t="n"/>
      <c r="M659" s="871" t="n"/>
      <c r="N659" s="871" t="n"/>
      <c r="O659" s="871" t="n"/>
      <c r="P659" s="871" t="n"/>
      <c r="Q659" s="871" t="n"/>
      <c r="R659" s="871" t="n"/>
      <c r="S659" s="871" t="n"/>
      <c r="T659" s="871" t="n"/>
      <c r="U659" s="871" t="n"/>
      <c r="V659" s="871" t="n"/>
      <c r="W659" s="871" t="n"/>
      <c r="X659" s="871" t="n"/>
      <c r="Y659" s="871" t="n"/>
      <c r="Z659" s="871" t="n"/>
      <c r="AA659" s="871" t="n"/>
      <c r="AB659" s="871" t="n"/>
    </row>
    <row r="660">
      <c r="A660" s="871" t="n"/>
      <c r="B660" s="871" t="n"/>
      <c r="C660" s="275" t="n"/>
      <c r="D660" s="275" t="n"/>
      <c r="E660" s="275" t="n"/>
      <c r="F660" s="871" t="n"/>
      <c r="G660" s="871" t="n"/>
      <c r="H660" s="871" t="n"/>
      <c r="I660" s="871" t="n"/>
      <c r="J660" s="871" t="n"/>
      <c r="K660" s="871" t="n"/>
      <c r="L660" s="871" t="n"/>
      <c r="M660" s="871" t="n"/>
      <c r="N660" s="871" t="n"/>
      <c r="O660" s="871" t="n"/>
      <c r="P660" s="871" t="n"/>
      <c r="Q660" s="871" t="n"/>
      <c r="R660" s="871" t="n"/>
      <c r="S660" s="871" t="n"/>
      <c r="T660" s="871" t="n"/>
      <c r="U660" s="871" t="n"/>
      <c r="V660" s="871" t="n"/>
      <c r="W660" s="871" t="n"/>
      <c r="X660" s="871" t="n"/>
      <c r="Y660" s="871" t="n"/>
      <c r="Z660" s="871" t="n"/>
      <c r="AA660" s="871" t="n"/>
      <c r="AB660" s="871" t="n"/>
    </row>
    <row r="661">
      <c r="A661" s="871" t="n"/>
      <c r="B661" s="871" t="n"/>
      <c r="C661" s="275" t="n"/>
      <c r="D661" s="275" t="n"/>
      <c r="E661" s="275" t="n"/>
      <c r="F661" s="871" t="n"/>
      <c r="G661" s="871" t="n"/>
      <c r="H661" s="871" t="n"/>
      <c r="I661" s="871" t="n"/>
      <c r="J661" s="871" t="n"/>
      <c r="K661" s="871" t="n"/>
      <c r="L661" s="871" t="n"/>
      <c r="M661" s="871" t="n"/>
      <c r="N661" s="871" t="n"/>
      <c r="O661" s="871" t="n"/>
      <c r="P661" s="871" t="n"/>
      <c r="Q661" s="871" t="n"/>
      <c r="R661" s="871" t="n"/>
      <c r="S661" s="871" t="n"/>
      <c r="T661" s="871" t="n"/>
      <c r="U661" s="871" t="n"/>
      <c r="V661" s="871" t="n"/>
      <c r="W661" s="871" t="n"/>
      <c r="X661" s="871" t="n"/>
      <c r="Y661" s="871" t="n"/>
      <c r="Z661" s="871" t="n"/>
      <c r="AA661" s="871" t="n"/>
      <c r="AB661" s="871" t="n"/>
    </row>
    <row r="662">
      <c r="A662" s="871" t="n"/>
      <c r="B662" s="871" t="n"/>
      <c r="C662" s="275" t="n"/>
      <c r="D662" s="275" t="n"/>
      <c r="E662" s="275" t="n"/>
      <c r="F662" s="871" t="n"/>
      <c r="G662" s="871" t="n"/>
      <c r="H662" s="871" t="n"/>
      <c r="I662" s="871" t="n"/>
      <c r="J662" s="871" t="n"/>
      <c r="K662" s="871" t="n"/>
      <c r="L662" s="871" t="n"/>
      <c r="M662" s="871" t="n"/>
      <c r="N662" s="871" t="n"/>
      <c r="O662" s="871" t="n"/>
      <c r="P662" s="871" t="n"/>
      <c r="Q662" s="871" t="n"/>
      <c r="R662" s="871" t="n"/>
      <c r="S662" s="871" t="n"/>
      <c r="T662" s="871" t="n"/>
      <c r="U662" s="871" t="n"/>
      <c r="V662" s="871" t="n"/>
      <c r="W662" s="871" t="n"/>
      <c r="X662" s="871" t="n"/>
      <c r="Y662" s="871" t="n"/>
      <c r="Z662" s="871" t="n"/>
      <c r="AA662" s="871" t="n"/>
      <c r="AB662" s="871" t="n"/>
    </row>
    <row r="663">
      <c r="A663" s="871" t="n"/>
      <c r="B663" s="871" t="n"/>
      <c r="C663" s="275" t="n"/>
      <c r="D663" s="275" t="n"/>
      <c r="E663" s="275" t="n"/>
      <c r="F663" s="871" t="n"/>
      <c r="G663" s="871" t="n"/>
      <c r="H663" s="871" t="n"/>
      <c r="I663" s="871" t="n"/>
      <c r="J663" s="871" t="n"/>
      <c r="K663" s="871" t="n"/>
      <c r="L663" s="871" t="n"/>
      <c r="M663" s="871" t="n"/>
      <c r="N663" s="871" t="n"/>
      <c r="O663" s="871" t="n"/>
      <c r="P663" s="871" t="n"/>
      <c r="Q663" s="871" t="n"/>
      <c r="R663" s="871" t="n"/>
      <c r="S663" s="871" t="n"/>
      <c r="T663" s="871" t="n"/>
      <c r="U663" s="871" t="n"/>
      <c r="V663" s="871" t="n"/>
      <c r="W663" s="871" t="n"/>
      <c r="X663" s="871" t="n"/>
      <c r="Y663" s="871" t="n"/>
      <c r="Z663" s="871" t="n"/>
      <c r="AA663" s="871" t="n"/>
      <c r="AB663" s="871" t="n"/>
    </row>
    <row r="664">
      <c r="A664" s="871" t="n"/>
      <c r="B664" s="871" t="n"/>
      <c r="C664" s="275" t="n"/>
      <c r="D664" s="275" t="n"/>
      <c r="E664" s="275" t="n"/>
      <c r="F664" s="871" t="n"/>
      <c r="G664" s="871" t="n"/>
      <c r="H664" s="871" t="n"/>
      <c r="I664" s="871" t="n"/>
      <c r="J664" s="871" t="n"/>
      <c r="K664" s="871" t="n"/>
      <c r="L664" s="871" t="n"/>
      <c r="M664" s="871" t="n"/>
      <c r="N664" s="871" t="n"/>
      <c r="O664" s="871" t="n"/>
      <c r="P664" s="871" t="n"/>
      <c r="Q664" s="871" t="n"/>
      <c r="R664" s="871" t="n"/>
      <c r="S664" s="871" t="n"/>
      <c r="T664" s="871" t="n"/>
      <c r="U664" s="871" t="n"/>
      <c r="V664" s="871" t="n"/>
      <c r="W664" s="871" t="n"/>
      <c r="X664" s="871" t="n"/>
      <c r="Y664" s="871" t="n"/>
      <c r="Z664" s="871" t="n"/>
      <c r="AA664" s="871" t="n"/>
      <c r="AB664" s="871" t="n"/>
    </row>
    <row r="665">
      <c r="A665" s="871" t="n"/>
      <c r="B665" s="871" t="n"/>
      <c r="C665" s="275" t="n"/>
      <c r="D665" s="275" t="n"/>
      <c r="E665" s="275" t="n"/>
      <c r="F665" s="871" t="n"/>
      <c r="G665" s="871" t="n"/>
      <c r="H665" s="871" t="n"/>
      <c r="I665" s="871" t="n"/>
      <c r="J665" s="871" t="n"/>
      <c r="K665" s="871" t="n"/>
      <c r="L665" s="871" t="n"/>
      <c r="M665" s="871" t="n"/>
      <c r="N665" s="871" t="n"/>
      <c r="O665" s="871" t="n"/>
      <c r="P665" s="871" t="n"/>
      <c r="Q665" s="871" t="n"/>
      <c r="R665" s="871" t="n"/>
      <c r="S665" s="871" t="n"/>
      <c r="T665" s="871" t="n"/>
      <c r="U665" s="871" t="n"/>
      <c r="V665" s="871" t="n"/>
      <c r="W665" s="871" t="n"/>
      <c r="X665" s="871" t="n"/>
      <c r="Y665" s="871" t="n"/>
      <c r="Z665" s="871" t="n"/>
      <c r="AA665" s="871" t="n"/>
      <c r="AB665" s="871" t="n"/>
    </row>
    <row r="666">
      <c r="A666" s="871" t="n"/>
      <c r="B666" s="871" t="n"/>
      <c r="C666" s="275" t="n"/>
      <c r="D666" s="275" t="n"/>
      <c r="E666" s="275" t="n"/>
      <c r="F666" s="871" t="n"/>
      <c r="G666" s="871" t="n"/>
      <c r="H666" s="871" t="n"/>
      <c r="I666" s="871" t="n"/>
      <c r="J666" s="871" t="n"/>
      <c r="K666" s="871" t="n"/>
      <c r="L666" s="871" t="n"/>
      <c r="M666" s="871" t="n"/>
      <c r="N666" s="871" t="n"/>
      <c r="O666" s="871" t="n"/>
      <c r="P666" s="871" t="n"/>
      <c r="Q666" s="871" t="n"/>
      <c r="R666" s="871" t="n"/>
      <c r="S666" s="871" t="n"/>
      <c r="T666" s="871" t="n"/>
      <c r="U666" s="871" t="n"/>
      <c r="V666" s="871" t="n"/>
      <c r="W666" s="871" t="n"/>
      <c r="X666" s="871" t="n"/>
      <c r="Y666" s="871" t="n"/>
      <c r="Z666" s="871" t="n"/>
      <c r="AA666" s="871" t="n"/>
      <c r="AB666" s="871" t="n"/>
    </row>
    <row r="667">
      <c r="A667" s="871" t="n"/>
      <c r="B667" s="871" t="n"/>
      <c r="C667" s="275" t="n"/>
      <c r="D667" s="275" t="n"/>
      <c r="E667" s="275" t="n"/>
      <c r="F667" s="871" t="n"/>
      <c r="G667" s="871" t="n"/>
      <c r="H667" s="871" t="n"/>
      <c r="I667" s="871" t="n"/>
      <c r="J667" s="871" t="n"/>
      <c r="K667" s="871" t="n"/>
      <c r="L667" s="871" t="n"/>
      <c r="M667" s="871" t="n"/>
      <c r="N667" s="871" t="n"/>
      <c r="O667" s="871" t="n"/>
      <c r="P667" s="871" t="n"/>
      <c r="Q667" s="871" t="n"/>
      <c r="R667" s="871" t="n"/>
      <c r="S667" s="871" t="n"/>
      <c r="T667" s="871" t="n"/>
      <c r="U667" s="871" t="n"/>
      <c r="V667" s="871" t="n"/>
      <c r="W667" s="871" t="n"/>
      <c r="X667" s="871" t="n"/>
      <c r="Y667" s="871" t="n"/>
      <c r="Z667" s="871" t="n"/>
      <c r="AA667" s="871" t="n"/>
      <c r="AB667" s="871" t="n"/>
    </row>
    <row r="668">
      <c r="A668" s="871" t="n"/>
      <c r="B668" s="871" t="n"/>
      <c r="C668" s="275" t="n"/>
      <c r="D668" s="275" t="n"/>
      <c r="E668" s="275" t="n"/>
      <c r="F668" s="871" t="n"/>
      <c r="G668" s="871" t="n"/>
      <c r="H668" s="871" t="n"/>
      <c r="I668" s="871" t="n"/>
      <c r="J668" s="871" t="n"/>
      <c r="K668" s="871" t="n"/>
      <c r="L668" s="871" t="n"/>
      <c r="M668" s="871" t="n"/>
      <c r="N668" s="871" t="n"/>
      <c r="O668" s="871" t="n"/>
      <c r="P668" s="871" t="n"/>
      <c r="Q668" s="871" t="n"/>
      <c r="R668" s="871" t="n"/>
      <c r="S668" s="871" t="n"/>
      <c r="T668" s="871" t="n"/>
      <c r="U668" s="871" t="n"/>
      <c r="V668" s="871" t="n"/>
      <c r="W668" s="871" t="n"/>
      <c r="X668" s="871" t="n"/>
      <c r="Y668" s="871" t="n"/>
      <c r="Z668" s="871" t="n"/>
      <c r="AA668" s="871" t="n"/>
      <c r="AB668" s="871" t="n"/>
    </row>
    <row r="669">
      <c r="A669" s="871" t="n"/>
      <c r="B669" s="871" t="n"/>
      <c r="C669" s="275" t="n"/>
      <c r="D669" s="275" t="n"/>
      <c r="E669" s="275" t="n"/>
      <c r="F669" s="871" t="n"/>
      <c r="G669" s="871" t="n"/>
      <c r="H669" s="871" t="n"/>
      <c r="I669" s="871" t="n"/>
      <c r="J669" s="871" t="n"/>
      <c r="K669" s="871" t="n"/>
      <c r="L669" s="871" t="n"/>
      <c r="M669" s="871" t="n"/>
      <c r="N669" s="871" t="n"/>
      <c r="O669" s="871" t="n"/>
      <c r="P669" s="871" t="n"/>
      <c r="Q669" s="871" t="n"/>
      <c r="R669" s="871" t="n"/>
      <c r="S669" s="871" t="n"/>
      <c r="T669" s="871" t="n"/>
      <c r="U669" s="871" t="n"/>
      <c r="V669" s="871" t="n"/>
      <c r="W669" s="871" t="n"/>
      <c r="X669" s="871" t="n"/>
      <c r="Y669" s="871" t="n"/>
      <c r="Z669" s="871" t="n"/>
      <c r="AA669" s="871" t="n"/>
      <c r="AB669" s="871" t="n"/>
    </row>
    <row r="670">
      <c r="A670" s="871" t="n"/>
      <c r="B670" s="871" t="n"/>
      <c r="C670" s="275" t="n"/>
      <c r="D670" s="275" t="n"/>
      <c r="E670" s="275" t="n"/>
      <c r="F670" s="871" t="n"/>
      <c r="G670" s="871" t="n"/>
      <c r="H670" s="871" t="n"/>
      <c r="I670" s="871" t="n"/>
      <c r="J670" s="871" t="n"/>
      <c r="K670" s="871" t="n"/>
      <c r="L670" s="871" t="n"/>
      <c r="M670" s="871" t="n"/>
      <c r="N670" s="871" t="n"/>
      <c r="O670" s="871" t="n"/>
      <c r="P670" s="871" t="n"/>
      <c r="Q670" s="871" t="n"/>
      <c r="R670" s="871" t="n"/>
      <c r="S670" s="871" t="n"/>
      <c r="T670" s="871" t="n"/>
      <c r="U670" s="871" t="n"/>
      <c r="V670" s="871" t="n"/>
      <c r="W670" s="871" t="n"/>
      <c r="X670" s="871" t="n"/>
      <c r="Y670" s="871" t="n"/>
      <c r="Z670" s="871" t="n"/>
      <c r="AA670" s="871" t="n"/>
      <c r="AB670" s="871" t="n"/>
    </row>
    <row r="671">
      <c r="A671" s="871" t="n"/>
      <c r="B671" s="871" t="n"/>
      <c r="C671" s="275" t="n"/>
      <c r="D671" s="275" t="n"/>
      <c r="E671" s="275" t="n"/>
      <c r="F671" s="871" t="n"/>
      <c r="G671" s="871" t="n"/>
      <c r="H671" s="871" t="n"/>
      <c r="I671" s="871" t="n"/>
      <c r="J671" s="871" t="n"/>
      <c r="K671" s="871" t="n"/>
      <c r="L671" s="871" t="n"/>
      <c r="M671" s="871" t="n"/>
      <c r="N671" s="871" t="n"/>
      <c r="O671" s="871" t="n"/>
      <c r="P671" s="871" t="n"/>
      <c r="Q671" s="871" t="n"/>
      <c r="R671" s="871" t="n"/>
      <c r="S671" s="871" t="n"/>
      <c r="T671" s="871" t="n"/>
      <c r="U671" s="871" t="n"/>
      <c r="V671" s="871" t="n"/>
      <c r="W671" s="871" t="n"/>
      <c r="X671" s="871" t="n"/>
      <c r="Y671" s="871" t="n"/>
      <c r="Z671" s="871" t="n"/>
      <c r="AA671" s="871" t="n"/>
      <c r="AB671" s="871" t="n"/>
    </row>
    <row r="672">
      <c r="A672" s="871" t="n"/>
      <c r="B672" s="871" t="n"/>
      <c r="C672" s="275" t="n"/>
      <c r="D672" s="275" t="n"/>
      <c r="E672" s="275" t="n"/>
      <c r="F672" s="871" t="n"/>
      <c r="G672" s="871" t="n"/>
      <c r="H672" s="871" t="n"/>
      <c r="I672" s="871" t="n"/>
      <c r="J672" s="871" t="n"/>
      <c r="K672" s="871" t="n"/>
      <c r="L672" s="871" t="n"/>
      <c r="M672" s="871" t="n"/>
      <c r="N672" s="871" t="n"/>
      <c r="O672" s="871" t="n"/>
      <c r="P672" s="871" t="n"/>
      <c r="Q672" s="871" t="n"/>
      <c r="R672" s="871" t="n"/>
      <c r="S672" s="871" t="n"/>
      <c r="T672" s="871" t="n"/>
      <c r="U672" s="871" t="n"/>
      <c r="V672" s="871" t="n"/>
      <c r="W672" s="871" t="n"/>
      <c r="X672" s="871" t="n"/>
      <c r="Y672" s="871" t="n"/>
      <c r="Z672" s="871" t="n"/>
      <c r="AA672" s="871" t="n"/>
      <c r="AB672" s="871" t="n"/>
    </row>
    <row r="673">
      <c r="A673" s="871" t="n"/>
      <c r="B673" s="871" t="n"/>
      <c r="C673" s="275" t="n"/>
      <c r="D673" s="275" t="n"/>
      <c r="E673" s="275" t="n"/>
      <c r="F673" s="871" t="n"/>
      <c r="G673" s="871" t="n"/>
      <c r="H673" s="871" t="n"/>
      <c r="I673" s="871" t="n"/>
      <c r="J673" s="871" t="n"/>
      <c r="K673" s="871" t="n"/>
      <c r="L673" s="871" t="n"/>
      <c r="M673" s="871" t="n"/>
      <c r="N673" s="871" t="n"/>
      <c r="O673" s="871" t="n"/>
      <c r="P673" s="871" t="n"/>
      <c r="Q673" s="871" t="n"/>
      <c r="R673" s="871" t="n"/>
      <c r="S673" s="871" t="n"/>
      <c r="T673" s="871" t="n"/>
      <c r="U673" s="871" t="n"/>
      <c r="V673" s="871" t="n"/>
      <c r="W673" s="871" t="n"/>
      <c r="X673" s="871" t="n"/>
      <c r="Y673" s="871" t="n"/>
      <c r="Z673" s="871" t="n"/>
      <c r="AA673" s="871" t="n"/>
      <c r="AB673" s="871" t="n"/>
    </row>
    <row r="674">
      <c r="A674" s="871" t="n"/>
      <c r="B674" s="871" t="n"/>
      <c r="C674" s="275" t="n"/>
      <c r="D674" s="275" t="n"/>
      <c r="E674" s="275" t="n"/>
      <c r="F674" s="871" t="n"/>
      <c r="G674" s="871" t="n"/>
      <c r="H674" s="871" t="n"/>
      <c r="I674" s="871" t="n"/>
      <c r="J674" s="871" t="n"/>
      <c r="K674" s="871" t="n"/>
      <c r="L674" s="871" t="n"/>
      <c r="M674" s="871" t="n"/>
      <c r="N674" s="871" t="n"/>
      <c r="O674" s="871" t="n"/>
      <c r="P674" s="871" t="n"/>
      <c r="Q674" s="871" t="n"/>
      <c r="R674" s="871" t="n"/>
      <c r="S674" s="871" t="n"/>
      <c r="T674" s="871" t="n"/>
      <c r="U674" s="871" t="n"/>
      <c r="V674" s="871" t="n"/>
      <c r="W674" s="871" t="n"/>
      <c r="X674" s="871" t="n"/>
      <c r="Y674" s="871" t="n"/>
      <c r="Z674" s="871" t="n"/>
      <c r="AA674" s="871" t="n"/>
      <c r="AB674" s="871" t="n"/>
    </row>
    <row r="675">
      <c r="A675" s="871" t="n"/>
      <c r="B675" s="871" t="n"/>
      <c r="C675" s="275" t="n"/>
      <c r="D675" s="275" t="n"/>
      <c r="E675" s="275" t="n"/>
      <c r="F675" s="871" t="n"/>
      <c r="G675" s="871" t="n"/>
      <c r="H675" s="871" t="n"/>
      <c r="I675" s="871" t="n"/>
      <c r="J675" s="871" t="n"/>
      <c r="K675" s="871" t="n"/>
      <c r="L675" s="871" t="n"/>
      <c r="M675" s="871" t="n"/>
      <c r="N675" s="871" t="n"/>
      <c r="O675" s="871" t="n"/>
      <c r="P675" s="871" t="n"/>
      <c r="Q675" s="871" t="n"/>
      <c r="R675" s="871" t="n"/>
      <c r="S675" s="871" t="n"/>
      <c r="T675" s="871" t="n"/>
      <c r="U675" s="871" t="n"/>
      <c r="V675" s="871" t="n"/>
      <c r="W675" s="871" t="n"/>
      <c r="X675" s="871" t="n"/>
      <c r="Y675" s="871" t="n"/>
      <c r="Z675" s="871" t="n"/>
      <c r="AA675" s="871" t="n"/>
      <c r="AB675" s="871" t="n"/>
    </row>
    <row r="676">
      <c r="A676" s="871" t="n"/>
      <c r="B676" s="871" t="n"/>
      <c r="C676" s="275" t="n"/>
      <c r="D676" s="275" t="n"/>
      <c r="E676" s="275" t="n"/>
      <c r="F676" s="871" t="n"/>
      <c r="G676" s="871" t="n"/>
      <c r="H676" s="871" t="n"/>
      <c r="I676" s="871" t="n"/>
      <c r="J676" s="871" t="n"/>
      <c r="K676" s="871" t="n"/>
      <c r="L676" s="871" t="n"/>
      <c r="M676" s="871" t="n"/>
      <c r="N676" s="871" t="n"/>
      <c r="O676" s="871" t="n"/>
      <c r="P676" s="871" t="n"/>
      <c r="Q676" s="871" t="n"/>
      <c r="R676" s="871" t="n"/>
      <c r="S676" s="871" t="n"/>
      <c r="T676" s="871" t="n"/>
      <c r="U676" s="871" t="n"/>
      <c r="V676" s="871" t="n"/>
      <c r="W676" s="871" t="n"/>
      <c r="X676" s="871" t="n"/>
      <c r="Y676" s="871" t="n"/>
      <c r="Z676" s="871" t="n"/>
      <c r="AA676" s="871" t="n"/>
      <c r="AB676" s="871" t="n"/>
    </row>
    <row r="677">
      <c r="A677" s="871" t="n"/>
      <c r="B677" s="871" t="n"/>
      <c r="C677" s="275" t="n"/>
      <c r="D677" s="275" t="n"/>
      <c r="E677" s="275" t="n"/>
      <c r="F677" s="871" t="n"/>
      <c r="G677" s="871" t="n"/>
      <c r="H677" s="871" t="n"/>
      <c r="I677" s="871" t="n"/>
      <c r="J677" s="871" t="n"/>
      <c r="K677" s="871" t="n"/>
      <c r="L677" s="871" t="n"/>
      <c r="M677" s="871" t="n"/>
      <c r="N677" s="871" t="n"/>
      <c r="O677" s="871" t="n"/>
      <c r="P677" s="871" t="n"/>
      <c r="Q677" s="871" t="n"/>
      <c r="R677" s="871" t="n"/>
      <c r="S677" s="871" t="n"/>
      <c r="T677" s="871" t="n"/>
      <c r="U677" s="871" t="n"/>
      <c r="V677" s="871" t="n"/>
      <c r="W677" s="871" t="n"/>
      <c r="X677" s="871" t="n"/>
      <c r="Y677" s="871" t="n"/>
      <c r="Z677" s="871" t="n"/>
      <c r="AA677" s="871" t="n"/>
      <c r="AB677" s="871" t="n"/>
    </row>
    <row r="678">
      <c r="A678" s="871" t="n"/>
      <c r="B678" s="871" t="n"/>
      <c r="C678" s="275" t="n"/>
      <c r="D678" s="275" t="n"/>
      <c r="E678" s="275" t="n"/>
      <c r="F678" s="871" t="n"/>
      <c r="G678" s="871" t="n"/>
      <c r="H678" s="871" t="n"/>
      <c r="I678" s="871" t="n"/>
      <c r="J678" s="871" t="n"/>
      <c r="K678" s="871" t="n"/>
      <c r="L678" s="871" t="n"/>
      <c r="M678" s="871" t="n"/>
      <c r="N678" s="871" t="n"/>
      <c r="O678" s="871" t="n"/>
      <c r="P678" s="871" t="n"/>
      <c r="Q678" s="871" t="n"/>
      <c r="R678" s="871" t="n"/>
      <c r="S678" s="871" t="n"/>
      <c r="T678" s="871" t="n"/>
      <c r="U678" s="871" t="n"/>
      <c r="V678" s="871" t="n"/>
      <c r="W678" s="871" t="n"/>
      <c r="X678" s="871" t="n"/>
      <c r="Y678" s="871" t="n"/>
      <c r="Z678" s="871" t="n"/>
      <c r="AA678" s="871" t="n"/>
      <c r="AB678" s="871" t="n"/>
    </row>
    <row r="679">
      <c r="A679" s="871" t="n"/>
      <c r="B679" s="871" t="n"/>
      <c r="C679" s="275" t="n"/>
      <c r="D679" s="275" t="n"/>
      <c r="E679" s="275" t="n"/>
      <c r="F679" s="871" t="n"/>
      <c r="G679" s="871" t="n"/>
      <c r="H679" s="871" t="n"/>
      <c r="I679" s="871" t="n"/>
      <c r="J679" s="871" t="n"/>
      <c r="K679" s="871" t="n"/>
      <c r="L679" s="871" t="n"/>
      <c r="M679" s="871" t="n"/>
      <c r="N679" s="871" t="n"/>
      <c r="O679" s="871" t="n"/>
      <c r="P679" s="871" t="n"/>
      <c r="Q679" s="871" t="n"/>
      <c r="R679" s="871" t="n"/>
      <c r="S679" s="871" t="n"/>
      <c r="T679" s="871" t="n"/>
      <c r="U679" s="871" t="n"/>
      <c r="V679" s="871" t="n"/>
      <c r="W679" s="871" t="n"/>
      <c r="X679" s="871" t="n"/>
      <c r="Y679" s="871" t="n"/>
      <c r="Z679" s="871" t="n"/>
      <c r="AA679" s="871" t="n"/>
      <c r="AB679" s="871" t="n"/>
    </row>
    <row r="680">
      <c r="A680" s="871" t="n"/>
      <c r="B680" s="871" t="n"/>
      <c r="C680" s="275" t="n"/>
      <c r="D680" s="275" t="n"/>
      <c r="E680" s="275" t="n"/>
      <c r="F680" s="871" t="n"/>
      <c r="G680" s="871" t="n"/>
      <c r="H680" s="871" t="n"/>
      <c r="I680" s="871" t="n"/>
      <c r="J680" s="871" t="n"/>
      <c r="K680" s="871" t="n"/>
      <c r="L680" s="871" t="n"/>
      <c r="M680" s="871" t="n"/>
      <c r="N680" s="871" t="n"/>
      <c r="O680" s="871" t="n"/>
      <c r="P680" s="871" t="n"/>
      <c r="Q680" s="871" t="n"/>
      <c r="R680" s="871" t="n"/>
      <c r="S680" s="871" t="n"/>
      <c r="T680" s="871" t="n"/>
      <c r="U680" s="871" t="n"/>
      <c r="V680" s="871" t="n"/>
      <c r="W680" s="871" t="n"/>
      <c r="X680" s="871" t="n"/>
      <c r="Y680" s="871" t="n"/>
      <c r="Z680" s="871" t="n"/>
      <c r="AA680" s="871" t="n"/>
      <c r="AB680" s="871" t="n"/>
    </row>
    <row r="681">
      <c r="A681" s="871" t="n"/>
      <c r="B681" s="871" t="n"/>
      <c r="C681" s="275" t="n"/>
      <c r="D681" s="275" t="n"/>
      <c r="E681" s="275" t="n"/>
      <c r="F681" s="871" t="n"/>
      <c r="G681" s="871" t="n"/>
      <c r="H681" s="871" t="n"/>
      <c r="I681" s="871" t="n"/>
      <c r="J681" s="871" t="n"/>
      <c r="K681" s="871" t="n"/>
      <c r="L681" s="871" t="n"/>
      <c r="M681" s="871" t="n"/>
      <c r="N681" s="871" t="n"/>
      <c r="O681" s="871" t="n"/>
      <c r="P681" s="871" t="n"/>
      <c r="Q681" s="871" t="n"/>
      <c r="R681" s="871" t="n"/>
      <c r="S681" s="871" t="n"/>
      <c r="T681" s="871" t="n"/>
      <c r="U681" s="871" t="n"/>
      <c r="V681" s="871" t="n"/>
      <c r="W681" s="871" t="n"/>
      <c r="X681" s="871" t="n"/>
      <c r="Y681" s="871" t="n"/>
      <c r="Z681" s="871" t="n"/>
      <c r="AA681" s="871" t="n"/>
      <c r="AB681" s="871" t="n"/>
    </row>
    <row r="682">
      <c r="A682" s="871" t="n"/>
      <c r="B682" s="871" t="n"/>
      <c r="C682" s="275" t="n"/>
      <c r="D682" s="275" t="n"/>
      <c r="E682" s="275" t="n"/>
      <c r="F682" s="871" t="n"/>
      <c r="G682" s="871" t="n"/>
      <c r="H682" s="871" t="n"/>
      <c r="I682" s="871" t="n"/>
      <c r="J682" s="871" t="n"/>
      <c r="K682" s="871" t="n"/>
      <c r="L682" s="871" t="n"/>
      <c r="M682" s="871" t="n"/>
      <c r="N682" s="871" t="n"/>
      <c r="O682" s="871" t="n"/>
      <c r="P682" s="871" t="n"/>
      <c r="Q682" s="871" t="n"/>
      <c r="R682" s="871" t="n"/>
      <c r="S682" s="871" t="n"/>
      <c r="T682" s="871" t="n"/>
      <c r="U682" s="871" t="n"/>
      <c r="V682" s="871" t="n"/>
      <c r="W682" s="871" t="n"/>
      <c r="X682" s="871" t="n"/>
      <c r="Y682" s="871" t="n"/>
      <c r="Z682" s="871" t="n"/>
      <c r="AA682" s="871" t="n"/>
      <c r="AB682" s="871" t="n"/>
    </row>
    <row r="683">
      <c r="A683" s="871" t="n"/>
      <c r="B683" s="871" t="n"/>
      <c r="C683" s="275" t="n"/>
      <c r="D683" s="275" t="n"/>
      <c r="E683" s="275" t="n"/>
      <c r="F683" s="871" t="n"/>
      <c r="G683" s="871" t="n"/>
      <c r="H683" s="871" t="n"/>
      <c r="I683" s="871" t="n"/>
      <c r="J683" s="871" t="n"/>
      <c r="K683" s="871" t="n"/>
      <c r="L683" s="871" t="n"/>
      <c r="M683" s="871" t="n"/>
      <c r="N683" s="871" t="n"/>
      <c r="O683" s="871" t="n"/>
      <c r="P683" s="871" t="n"/>
      <c r="Q683" s="871" t="n"/>
      <c r="R683" s="871" t="n"/>
      <c r="S683" s="871" t="n"/>
      <c r="T683" s="871" t="n"/>
      <c r="U683" s="871" t="n"/>
      <c r="V683" s="871" t="n"/>
      <c r="W683" s="871" t="n"/>
      <c r="X683" s="871" t="n"/>
      <c r="Y683" s="871" t="n"/>
      <c r="Z683" s="871" t="n"/>
      <c r="AA683" s="871" t="n"/>
      <c r="AB683" s="871" t="n"/>
    </row>
    <row r="684">
      <c r="A684" s="871" t="n"/>
      <c r="B684" s="871" t="n"/>
      <c r="C684" s="275" t="n"/>
      <c r="D684" s="275" t="n"/>
      <c r="E684" s="275" t="n"/>
      <c r="F684" s="871" t="n"/>
      <c r="G684" s="871" t="n"/>
      <c r="H684" s="871" t="n"/>
      <c r="I684" s="871" t="n"/>
      <c r="J684" s="871" t="n"/>
      <c r="K684" s="871" t="n"/>
      <c r="L684" s="871" t="n"/>
      <c r="M684" s="871" t="n"/>
      <c r="N684" s="871" t="n"/>
      <c r="O684" s="871" t="n"/>
      <c r="P684" s="871" t="n"/>
      <c r="Q684" s="871" t="n"/>
      <c r="R684" s="871" t="n"/>
      <c r="S684" s="871" t="n"/>
      <c r="T684" s="871" t="n"/>
      <c r="U684" s="871" t="n"/>
      <c r="V684" s="871" t="n"/>
      <c r="W684" s="871" t="n"/>
      <c r="X684" s="871" t="n"/>
      <c r="Y684" s="871" t="n"/>
      <c r="Z684" s="871" t="n"/>
      <c r="AA684" s="871" t="n"/>
      <c r="AB684" s="871" t="n"/>
    </row>
    <row r="685">
      <c r="A685" s="871" t="n"/>
      <c r="B685" s="871" t="n"/>
      <c r="C685" s="275" t="n"/>
      <c r="D685" s="275" t="n"/>
      <c r="E685" s="275" t="n"/>
      <c r="F685" s="871" t="n"/>
      <c r="G685" s="871" t="n"/>
      <c r="H685" s="871" t="n"/>
      <c r="I685" s="871" t="n"/>
      <c r="J685" s="871" t="n"/>
      <c r="K685" s="871" t="n"/>
      <c r="L685" s="871" t="n"/>
      <c r="M685" s="871" t="n"/>
      <c r="N685" s="871" t="n"/>
      <c r="O685" s="871" t="n"/>
      <c r="P685" s="871" t="n"/>
      <c r="Q685" s="871" t="n"/>
      <c r="R685" s="871" t="n"/>
      <c r="S685" s="871" t="n"/>
      <c r="T685" s="871" t="n"/>
      <c r="U685" s="871" t="n"/>
      <c r="V685" s="871" t="n"/>
      <c r="W685" s="871" t="n"/>
      <c r="X685" s="871" t="n"/>
      <c r="Y685" s="871" t="n"/>
      <c r="Z685" s="871" t="n"/>
      <c r="AA685" s="871" t="n"/>
      <c r="AB685" s="871" t="n"/>
    </row>
    <row r="686">
      <c r="A686" s="871" t="n"/>
      <c r="B686" s="871" t="n"/>
      <c r="C686" s="275" t="n"/>
      <c r="D686" s="275" t="n"/>
      <c r="E686" s="275" t="n"/>
      <c r="F686" s="871" t="n"/>
      <c r="G686" s="871" t="n"/>
      <c r="H686" s="871" t="n"/>
      <c r="I686" s="871" t="n"/>
      <c r="J686" s="871" t="n"/>
      <c r="K686" s="871" t="n"/>
      <c r="L686" s="871" t="n"/>
      <c r="M686" s="871" t="n"/>
      <c r="N686" s="871" t="n"/>
      <c r="O686" s="871" t="n"/>
      <c r="P686" s="871" t="n"/>
      <c r="Q686" s="871" t="n"/>
      <c r="R686" s="871" t="n"/>
      <c r="S686" s="871" t="n"/>
      <c r="T686" s="871" t="n"/>
      <c r="U686" s="871" t="n"/>
      <c r="V686" s="871" t="n"/>
      <c r="W686" s="871" t="n"/>
      <c r="X686" s="871" t="n"/>
      <c r="Y686" s="871" t="n"/>
      <c r="Z686" s="871" t="n"/>
      <c r="AA686" s="871" t="n"/>
      <c r="AB686" s="871" t="n"/>
    </row>
    <row r="687">
      <c r="A687" s="871" t="n"/>
      <c r="B687" s="871" t="n"/>
      <c r="C687" s="275" t="n"/>
      <c r="D687" s="275" t="n"/>
      <c r="E687" s="275" t="n"/>
      <c r="F687" s="871" t="n"/>
      <c r="G687" s="871" t="n"/>
      <c r="H687" s="871" t="n"/>
      <c r="I687" s="871" t="n"/>
      <c r="J687" s="871" t="n"/>
      <c r="K687" s="871" t="n"/>
      <c r="L687" s="871" t="n"/>
      <c r="M687" s="871" t="n"/>
      <c r="N687" s="871" t="n"/>
      <c r="O687" s="871" t="n"/>
      <c r="P687" s="871" t="n"/>
      <c r="Q687" s="871" t="n"/>
      <c r="R687" s="871" t="n"/>
      <c r="S687" s="871" t="n"/>
      <c r="T687" s="871" t="n"/>
      <c r="U687" s="871" t="n"/>
      <c r="V687" s="871" t="n"/>
      <c r="W687" s="871" t="n"/>
      <c r="X687" s="871" t="n"/>
      <c r="Y687" s="871" t="n"/>
      <c r="Z687" s="871" t="n"/>
      <c r="AA687" s="871" t="n"/>
      <c r="AB687" s="871" t="n"/>
    </row>
    <row r="688">
      <c r="A688" s="871" t="n"/>
      <c r="B688" s="871" t="n"/>
      <c r="C688" s="275" t="n"/>
      <c r="D688" s="275" t="n"/>
      <c r="E688" s="275" t="n"/>
      <c r="F688" s="871" t="n"/>
      <c r="G688" s="871" t="n"/>
      <c r="H688" s="871" t="n"/>
      <c r="I688" s="871" t="n"/>
      <c r="J688" s="871" t="n"/>
      <c r="K688" s="871" t="n"/>
      <c r="L688" s="871" t="n"/>
      <c r="M688" s="871" t="n"/>
      <c r="N688" s="871" t="n"/>
      <c r="O688" s="871" t="n"/>
      <c r="P688" s="871" t="n"/>
      <c r="Q688" s="871" t="n"/>
      <c r="R688" s="871" t="n"/>
      <c r="S688" s="871" t="n"/>
      <c r="T688" s="871" t="n"/>
      <c r="U688" s="871" t="n"/>
      <c r="V688" s="871" t="n"/>
      <c r="W688" s="871" t="n"/>
      <c r="X688" s="871" t="n"/>
      <c r="Y688" s="871" t="n"/>
      <c r="Z688" s="871" t="n"/>
      <c r="AA688" s="871" t="n"/>
      <c r="AB688" s="871" t="n"/>
    </row>
    <row r="689">
      <c r="A689" s="871" t="n"/>
      <c r="B689" s="871" t="n"/>
      <c r="C689" s="275" t="n"/>
      <c r="D689" s="275" t="n"/>
      <c r="E689" s="275" t="n"/>
      <c r="F689" s="871" t="n"/>
      <c r="G689" s="871" t="n"/>
      <c r="H689" s="871" t="n"/>
      <c r="I689" s="871" t="n"/>
      <c r="J689" s="871" t="n"/>
      <c r="K689" s="871" t="n"/>
      <c r="L689" s="871" t="n"/>
      <c r="M689" s="871" t="n"/>
      <c r="N689" s="871" t="n"/>
      <c r="O689" s="871" t="n"/>
      <c r="P689" s="871" t="n"/>
      <c r="Q689" s="871" t="n"/>
      <c r="R689" s="871" t="n"/>
      <c r="S689" s="871" t="n"/>
      <c r="T689" s="871" t="n"/>
      <c r="U689" s="871" t="n"/>
      <c r="V689" s="871" t="n"/>
      <c r="W689" s="871" t="n"/>
      <c r="X689" s="871" t="n"/>
      <c r="Y689" s="871" t="n"/>
      <c r="Z689" s="871" t="n"/>
      <c r="AA689" s="871" t="n"/>
      <c r="AB689" s="871" t="n"/>
    </row>
    <row r="690">
      <c r="A690" s="871" t="n"/>
      <c r="B690" s="871" t="n"/>
      <c r="C690" s="275" t="n"/>
      <c r="D690" s="275" t="n"/>
      <c r="E690" s="275" t="n"/>
      <c r="F690" s="871" t="n"/>
      <c r="G690" s="871" t="n"/>
      <c r="H690" s="871" t="n"/>
      <c r="I690" s="871" t="n"/>
      <c r="J690" s="871" t="n"/>
      <c r="K690" s="871" t="n"/>
      <c r="L690" s="871" t="n"/>
      <c r="M690" s="871" t="n"/>
      <c r="N690" s="871" t="n"/>
      <c r="O690" s="871" t="n"/>
      <c r="P690" s="871" t="n"/>
      <c r="Q690" s="871" t="n"/>
      <c r="R690" s="871" t="n"/>
      <c r="S690" s="871" t="n"/>
      <c r="T690" s="871" t="n"/>
      <c r="U690" s="871" t="n"/>
      <c r="V690" s="871" t="n"/>
      <c r="W690" s="871" t="n"/>
      <c r="X690" s="871" t="n"/>
      <c r="Y690" s="871" t="n"/>
      <c r="Z690" s="871" t="n"/>
      <c r="AA690" s="871" t="n"/>
      <c r="AB690" s="871" t="n"/>
    </row>
    <row r="691">
      <c r="A691" s="871" t="n"/>
      <c r="B691" s="871" t="n"/>
      <c r="C691" s="275" t="n"/>
      <c r="D691" s="275" t="n"/>
      <c r="E691" s="275" t="n"/>
      <c r="F691" s="871" t="n"/>
      <c r="G691" s="871" t="n"/>
      <c r="H691" s="871" t="n"/>
      <c r="I691" s="871" t="n"/>
      <c r="J691" s="871" t="n"/>
      <c r="K691" s="871" t="n"/>
      <c r="L691" s="871" t="n"/>
      <c r="M691" s="871" t="n"/>
      <c r="N691" s="871" t="n"/>
      <c r="O691" s="871" t="n"/>
      <c r="P691" s="871" t="n"/>
      <c r="Q691" s="871" t="n"/>
      <c r="R691" s="871" t="n"/>
      <c r="S691" s="871" t="n"/>
      <c r="T691" s="871" t="n"/>
      <c r="U691" s="871" t="n"/>
      <c r="V691" s="871" t="n"/>
      <c r="W691" s="871" t="n"/>
      <c r="X691" s="871" t="n"/>
      <c r="Y691" s="871" t="n"/>
      <c r="Z691" s="871" t="n"/>
      <c r="AA691" s="871" t="n"/>
      <c r="AB691" s="871" t="n"/>
    </row>
    <row r="692">
      <c r="A692" s="871" t="n"/>
      <c r="B692" s="871" t="n"/>
      <c r="C692" s="275" t="n"/>
      <c r="D692" s="275" t="n"/>
      <c r="E692" s="275" t="n"/>
      <c r="F692" s="871" t="n"/>
      <c r="G692" s="871" t="n"/>
      <c r="H692" s="871" t="n"/>
      <c r="I692" s="871" t="n"/>
      <c r="J692" s="871" t="n"/>
      <c r="K692" s="871" t="n"/>
      <c r="L692" s="871" t="n"/>
      <c r="M692" s="871" t="n"/>
      <c r="N692" s="871" t="n"/>
      <c r="O692" s="871" t="n"/>
      <c r="P692" s="871" t="n"/>
      <c r="Q692" s="871" t="n"/>
      <c r="R692" s="871" t="n"/>
      <c r="S692" s="871" t="n"/>
      <c r="T692" s="871" t="n"/>
      <c r="U692" s="871" t="n"/>
      <c r="V692" s="871" t="n"/>
      <c r="W692" s="871" t="n"/>
      <c r="X692" s="871" t="n"/>
      <c r="Y692" s="871" t="n"/>
      <c r="Z692" s="871" t="n"/>
      <c r="AA692" s="871" t="n"/>
      <c r="AB692" s="871" t="n"/>
    </row>
    <row r="693">
      <c r="A693" s="871" t="n"/>
      <c r="B693" s="871" t="n"/>
      <c r="C693" s="275" t="n"/>
      <c r="D693" s="275" t="n"/>
      <c r="E693" s="275" t="n"/>
      <c r="F693" s="871" t="n"/>
      <c r="G693" s="871" t="n"/>
      <c r="H693" s="871" t="n"/>
      <c r="I693" s="871" t="n"/>
      <c r="J693" s="871" t="n"/>
      <c r="K693" s="871" t="n"/>
      <c r="L693" s="871" t="n"/>
      <c r="M693" s="871" t="n"/>
      <c r="N693" s="871" t="n"/>
      <c r="O693" s="871" t="n"/>
      <c r="P693" s="871" t="n"/>
      <c r="Q693" s="871" t="n"/>
      <c r="R693" s="871" t="n"/>
      <c r="S693" s="871" t="n"/>
      <c r="T693" s="871" t="n"/>
      <c r="U693" s="871" t="n"/>
      <c r="V693" s="871" t="n"/>
      <c r="W693" s="871" t="n"/>
      <c r="X693" s="871" t="n"/>
      <c r="Y693" s="871" t="n"/>
      <c r="Z693" s="871" t="n"/>
      <c r="AA693" s="871" t="n"/>
      <c r="AB693" s="871" t="n"/>
    </row>
    <row r="694">
      <c r="A694" s="871" t="n"/>
      <c r="B694" s="871" t="n"/>
      <c r="C694" s="275" t="n"/>
      <c r="D694" s="275" t="n"/>
      <c r="E694" s="275" t="n"/>
      <c r="F694" s="871" t="n"/>
      <c r="G694" s="871" t="n"/>
      <c r="H694" s="871" t="n"/>
      <c r="I694" s="871" t="n"/>
      <c r="J694" s="871" t="n"/>
      <c r="K694" s="871" t="n"/>
      <c r="L694" s="871" t="n"/>
      <c r="M694" s="871" t="n"/>
      <c r="N694" s="871" t="n"/>
      <c r="O694" s="871" t="n"/>
      <c r="P694" s="871" t="n"/>
      <c r="Q694" s="871" t="n"/>
      <c r="R694" s="871" t="n"/>
      <c r="S694" s="871" t="n"/>
      <c r="T694" s="871" t="n"/>
      <c r="U694" s="871" t="n"/>
      <c r="V694" s="871" t="n"/>
      <c r="W694" s="871" t="n"/>
      <c r="X694" s="871" t="n"/>
      <c r="Y694" s="871" t="n"/>
      <c r="Z694" s="871" t="n"/>
      <c r="AA694" s="871" t="n"/>
      <c r="AB694" s="871" t="n"/>
    </row>
    <row r="695">
      <c r="A695" s="871" t="n"/>
      <c r="B695" s="871" t="n"/>
      <c r="C695" s="275" t="n"/>
      <c r="D695" s="275" t="n"/>
      <c r="E695" s="275" t="n"/>
      <c r="F695" s="871" t="n"/>
      <c r="G695" s="871" t="n"/>
      <c r="H695" s="871" t="n"/>
      <c r="I695" s="871" t="n"/>
      <c r="J695" s="871" t="n"/>
      <c r="K695" s="871" t="n"/>
      <c r="L695" s="871" t="n"/>
      <c r="M695" s="871" t="n"/>
      <c r="N695" s="871" t="n"/>
      <c r="O695" s="871" t="n"/>
      <c r="P695" s="871" t="n"/>
      <c r="Q695" s="871" t="n"/>
      <c r="R695" s="871" t="n"/>
      <c r="S695" s="871" t="n"/>
      <c r="T695" s="871" t="n"/>
      <c r="U695" s="871" t="n"/>
      <c r="V695" s="871" t="n"/>
      <c r="W695" s="871" t="n"/>
      <c r="X695" s="871" t="n"/>
      <c r="Y695" s="871" t="n"/>
      <c r="Z695" s="871" t="n"/>
      <c r="AA695" s="871" t="n"/>
      <c r="AB695" s="871" t="n"/>
    </row>
    <row r="696">
      <c r="A696" s="871" t="n"/>
      <c r="B696" s="871" t="n"/>
      <c r="C696" s="275" t="n"/>
      <c r="D696" s="275" t="n"/>
      <c r="E696" s="275" t="n"/>
      <c r="F696" s="871" t="n"/>
      <c r="G696" s="871" t="n"/>
      <c r="H696" s="871" t="n"/>
      <c r="I696" s="871" t="n"/>
      <c r="J696" s="871" t="n"/>
      <c r="K696" s="871" t="n"/>
      <c r="L696" s="871" t="n"/>
      <c r="M696" s="871" t="n"/>
      <c r="N696" s="871" t="n"/>
      <c r="O696" s="871" t="n"/>
      <c r="P696" s="871" t="n"/>
      <c r="Q696" s="871" t="n"/>
      <c r="R696" s="871" t="n"/>
      <c r="S696" s="871" t="n"/>
      <c r="T696" s="871" t="n"/>
      <c r="U696" s="871" t="n"/>
      <c r="V696" s="871" t="n"/>
      <c r="W696" s="871" t="n"/>
      <c r="X696" s="871" t="n"/>
      <c r="Y696" s="871" t="n"/>
      <c r="Z696" s="871" t="n"/>
      <c r="AA696" s="871" t="n"/>
      <c r="AB696" s="871" t="n"/>
    </row>
    <row r="697">
      <c r="A697" s="871" t="n"/>
      <c r="B697" s="871" t="n"/>
      <c r="C697" s="275" t="n"/>
      <c r="D697" s="275" t="n"/>
      <c r="E697" s="275" t="n"/>
      <c r="F697" s="871" t="n"/>
      <c r="G697" s="871" t="n"/>
      <c r="H697" s="871" t="n"/>
      <c r="I697" s="871" t="n"/>
      <c r="J697" s="871" t="n"/>
      <c r="K697" s="871" t="n"/>
      <c r="L697" s="871" t="n"/>
      <c r="M697" s="871" t="n"/>
      <c r="N697" s="871" t="n"/>
      <c r="O697" s="871" t="n"/>
      <c r="P697" s="871" t="n"/>
      <c r="Q697" s="871" t="n"/>
      <c r="R697" s="871" t="n"/>
      <c r="S697" s="871" t="n"/>
      <c r="T697" s="871" t="n"/>
      <c r="U697" s="871" t="n"/>
      <c r="V697" s="871" t="n"/>
      <c r="W697" s="871" t="n"/>
      <c r="X697" s="871" t="n"/>
      <c r="Y697" s="871" t="n"/>
      <c r="Z697" s="871" t="n"/>
      <c r="AA697" s="871" t="n"/>
      <c r="AB697" s="871" t="n"/>
    </row>
    <row r="698">
      <c r="A698" s="871" t="n"/>
      <c r="B698" s="871" t="n"/>
      <c r="C698" s="275" t="n"/>
      <c r="D698" s="275" t="n"/>
      <c r="E698" s="275" t="n"/>
      <c r="F698" s="871" t="n"/>
      <c r="G698" s="871" t="n"/>
      <c r="H698" s="871" t="n"/>
      <c r="I698" s="871" t="n"/>
      <c r="J698" s="871" t="n"/>
      <c r="K698" s="871" t="n"/>
      <c r="L698" s="871" t="n"/>
      <c r="M698" s="871" t="n"/>
      <c r="N698" s="871" t="n"/>
      <c r="O698" s="871" t="n"/>
      <c r="P698" s="871" t="n"/>
      <c r="Q698" s="871" t="n"/>
      <c r="R698" s="871" t="n"/>
      <c r="S698" s="871" t="n"/>
      <c r="T698" s="871" t="n"/>
      <c r="U698" s="871" t="n"/>
      <c r="V698" s="871" t="n"/>
      <c r="W698" s="871" t="n"/>
      <c r="X698" s="871" t="n"/>
      <c r="Y698" s="871" t="n"/>
      <c r="Z698" s="871" t="n"/>
      <c r="AA698" s="871" t="n"/>
      <c r="AB698" s="871" t="n"/>
    </row>
    <row r="699">
      <c r="A699" s="871" t="n"/>
      <c r="B699" s="871" t="n"/>
      <c r="C699" s="275" t="n"/>
      <c r="D699" s="275" t="n"/>
      <c r="E699" s="275" t="n"/>
      <c r="F699" s="871" t="n"/>
      <c r="G699" s="871" t="n"/>
      <c r="H699" s="871" t="n"/>
      <c r="I699" s="871" t="n"/>
      <c r="J699" s="871" t="n"/>
      <c r="K699" s="871" t="n"/>
      <c r="L699" s="871" t="n"/>
      <c r="M699" s="871" t="n"/>
      <c r="N699" s="871" t="n"/>
      <c r="O699" s="871" t="n"/>
      <c r="P699" s="871" t="n"/>
      <c r="Q699" s="871" t="n"/>
      <c r="R699" s="871" t="n"/>
      <c r="S699" s="871" t="n"/>
      <c r="T699" s="871" t="n"/>
      <c r="U699" s="871" t="n"/>
      <c r="V699" s="871" t="n"/>
      <c r="W699" s="871" t="n"/>
      <c r="X699" s="871" t="n"/>
      <c r="Y699" s="871" t="n"/>
      <c r="Z699" s="871" t="n"/>
      <c r="AA699" s="871" t="n"/>
      <c r="AB699" s="871" t="n"/>
    </row>
    <row r="700">
      <c r="A700" s="871" t="n"/>
      <c r="B700" s="871" t="n"/>
      <c r="C700" s="275" t="n"/>
      <c r="D700" s="275" t="n"/>
      <c r="E700" s="275" t="n"/>
      <c r="F700" s="871" t="n"/>
      <c r="G700" s="871" t="n"/>
      <c r="H700" s="871" t="n"/>
      <c r="I700" s="871" t="n"/>
      <c r="J700" s="871" t="n"/>
      <c r="K700" s="871" t="n"/>
      <c r="L700" s="871" t="n"/>
      <c r="M700" s="871" t="n"/>
      <c r="N700" s="871" t="n"/>
      <c r="O700" s="871" t="n"/>
      <c r="P700" s="871" t="n"/>
      <c r="Q700" s="871" t="n"/>
      <c r="R700" s="871" t="n"/>
      <c r="S700" s="871" t="n"/>
      <c r="T700" s="871" t="n"/>
      <c r="U700" s="871" t="n"/>
      <c r="V700" s="871" t="n"/>
      <c r="W700" s="871" t="n"/>
      <c r="X700" s="871" t="n"/>
      <c r="Y700" s="871" t="n"/>
      <c r="Z700" s="871" t="n"/>
      <c r="AA700" s="871" t="n"/>
      <c r="AB700" s="871" t="n"/>
    </row>
    <row r="701">
      <c r="A701" s="871" t="n"/>
      <c r="B701" s="871" t="n"/>
      <c r="C701" s="275" t="n"/>
      <c r="D701" s="275" t="n"/>
      <c r="E701" s="275" t="n"/>
      <c r="F701" s="871" t="n"/>
      <c r="G701" s="871" t="n"/>
      <c r="H701" s="871" t="n"/>
      <c r="I701" s="871" t="n"/>
      <c r="J701" s="871" t="n"/>
      <c r="K701" s="871" t="n"/>
      <c r="L701" s="871" t="n"/>
      <c r="M701" s="871" t="n"/>
      <c r="N701" s="871" t="n"/>
      <c r="O701" s="871" t="n"/>
      <c r="P701" s="871" t="n"/>
      <c r="Q701" s="871" t="n"/>
      <c r="R701" s="871" t="n"/>
      <c r="S701" s="871" t="n"/>
      <c r="T701" s="871" t="n"/>
      <c r="U701" s="871" t="n"/>
      <c r="V701" s="871" t="n"/>
      <c r="W701" s="871" t="n"/>
      <c r="X701" s="871" t="n"/>
      <c r="Y701" s="871" t="n"/>
      <c r="Z701" s="871" t="n"/>
      <c r="AA701" s="871" t="n"/>
      <c r="AB701" s="871" t="n"/>
    </row>
    <row r="702">
      <c r="A702" s="871" t="n"/>
      <c r="B702" s="871" t="n"/>
      <c r="C702" s="275" t="n"/>
      <c r="D702" s="275" t="n"/>
      <c r="E702" s="275" t="n"/>
      <c r="F702" s="871" t="n"/>
      <c r="G702" s="871" t="n"/>
      <c r="H702" s="871" t="n"/>
      <c r="I702" s="871" t="n"/>
      <c r="J702" s="871" t="n"/>
      <c r="K702" s="871" t="n"/>
      <c r="L702" s="871" t="n"/>
      <c r="M702" s="871" t="n"/>
      <c r="N702" s="871" t="n"/>
      <c r="O702" s="871" t="n"/>
      <c r="P702" s="871" t="n"/>
      <c r="Q702" s="871" t="n"/>
      <c r="R702" s="871" t="n"/>
      <c r="S702" s="871" t="n"/>
      <c r="T702" s="871" t="n"/>
      <c r="U702" s="871" t="n"/>
      <c r="V702" s="871" t="n"/>
      <c r="W702" s="871" t="n"/>
      <c r="X702" s="871" t="n"/>
      <c r="Y702" s="871" t="n"/>
      <c r="Z702" s="871" t="n"/>
      <c r="AA702" s="871" t="n"/>
      <c r="AB702" s="871" t="n"/>
    </row>
    <row r="703">
      <c r="A703" s="871" t="n"/>
      <c r="B703" s="871" t="n"/>
      <c r="C703" s="275" t="n"/>
      <c r="D703" s="275" t="n"/>
      <c r="E703" s="275" t="n"/>
      <c r="F703" s="871" t="n"/>
      <c r="G703" s="871" t="n"/>
      <c r="H703" s="871" t="n"/>
      <c r="I703" s="871" t="n"/>
      <c r="J703" s="871" t="n"/>
      <c r="K703" s="871" t="n"/>
      <c r="L703" s="871" t="n"/>
      <c r="M703" s="871" t="n"/>
      <c r="N703" s="871" t="n"/>
      <c r="O703" s="871" t="n"/>
      <c r="P703" s="871" t="n"/>
      <c r="Q703" s="871" t="n"/>
      <c r="R703" s="871" t="n"/>
      <c r="S703" s="871" t="n"/>
      <c r="T703" s="871" t="n"/>
      <c r="U703" s="871" t="n"/>
      <c r="V703" s="871" t="n"/>
      <c r="W703" s="871" t="n"/>
      <c r="X703" s="871" t="n"/>
      <c r="Y703" s="871" t="n"/>
      <c r="Z703" s="871" t="n"/>
      <c r="AA703" s="871" t="n"/>
      <c r="AB703" s="871" t="n"/>
    </row>
    <row r="704">
      <c r="A704" s="871" t="n"/>
      <c r="B704" s="871" t="n"/>
      <c r="C704" s="275" t="n"/>
      <c r="D704" s="275" t="n"/>
      <c r="E704" s="275" t="n"/>
      <c r="F704" s="871" t="n"/>
      <c r="G704" s="871" t="n"/>
      <c r="H704" s="871" t="n"/>
      <c r="I704" s="871" t="n"/>
      <c r="J704" s="871" t="n"/>
      <c r="K704" s="871" t="n"/>
      <c r="L704" s="871" t="n"/>
      <c r="M704" s="871" t="n"/>
      <c r="N704" s="871" t="n"/>
      <c r="O704" s="871" t="n"/>
      <c r="P704" s="871" t="n"/>
      <c r="Q704" s="871" t="n"/>
      <c r="R704" s="871" t="n"/>
      <c r="S704" s="871" t="n"/>
      <c r="T704" s="871" t="n"/>
      <c r="U704" s="871" t="n"/>
      <c r="V704" s="871" t="n"/>
      <c r="W704" s="871" t="n"/>
      <c r="X704" s="871" t="n"/>
      <c r="Y704" s="871" t="n"/>
      <c r="Z704" s="871" t="n"/>
      <c r="AA704" s="871" t="n"/>
      <c r="AB704" s="871" t="n"/>
    </row>
    <row r="705">
      <c r="A705" s="871" t="n"/>
      <c r="B705" s="871" t="n"/>
      <c r="C705" s="275" t="n"/>
      <c r="D705" s="275" t="n"/>
      <c r="E705" s="275" t="n"/>
      <c r="F705" s="871" t="n"/>
      <c r="G705" s="871" t="n"/>
      <c r="H705" s="871" t="n"/>
      <c r="I705" s="871" t="n"/>
      <c r="J705" s="871" t="n"/>
      <c r="K705" s="871" t="n"/>
      <c r="L705" s="871" t="n"/>
      <c r="M705" s="871" t="n"/>
      <c r="N705" s="871" t="n"/>
      <c r="O705" s="871" t="n"/>
      <c r="P705" s="871" t="n"/>
      <c r="Q705" s="871" t="n"/>
      <c r="R705" s="871" t="n"/>
      <c r="S705" s="871" t="n"/>
      <c r="T705" s="871" t="n"/>
      <c r="U705" s="871" t="n"/>
      <c r="V705" s="871" t="n"/>
      <c r="W705" s="871" t="n"/>
      <c r="X705" s="871" t="n"/>
      <c r="Y705" s="871" t="n"/>
      <c r="Z705" s="871" t="n"/>
      <c r="AA705" s="871" t="n"/>
      <c r="AB705" s="871" t="n"/>
    </row>
    <row r="706">
      <c r="A706" s="871" t="n"/>
      <c r="B706" s="871" t="n"/>
      <c r="C706" s="275" t="n"/>
      <c r="D706" s="275" t="n"/>
      <c r="E706" s="275" t="n"/>
      <c r="F706" s="871" t="n"/>
      <c r="G706" s="871" t="n"/>
      <c r="H706" s="871" t="n"/>
      <c r="I706" s="871" t="n"/>
      <c r="J706" s="871" t="n"/>
      <c r="K706" s="871" t="n"/>
      <c r="L706" s="871" t="n"/>
      <c r="M706" s="871" t="n"/>
      <c r="N706" s="871" t="n"/>
      <c r="O706" s="871" t="n"/>
      <c r="P706" s="871" t="n"/>
      <c r="Q706" s="871" t="n"/>
      <c r="R706" s="871" t="n"/>
      <c r="S706" s="871" t="n"/>
      <c r="T706" s="871" t="n"/>
      <c r="U706" s="871" t="n"/>
      <c r="V706" s="871" t="n"/>
      <c r="W706" s="871" t="n"/>
      <c r="X706" s="871" t="n"/>
      <c r="Y706" s="871" t="n"/>
      <c r="Z706" s="871" t="n"/>
      <c r="AA706" s="871" t="n"/>
      <c r="AB706" s="871" t="n"/>
    </row>
    <row r="707">
      <c r="A707" s="871" t="n"/>
      <c r="B707" s="871" t="n"/>
      <c r="C707" s="275" t="n"/>
      <c r="D707" s="275" t="n"/>
      <c r="E707" s="275" t="n"/>
      <c r="F707" s="871" t="n"/>
      <c r="G707" s="871" t="n"/>
      <c r="H707" s="871" t="n"/>
      <c r="I707" s="871" t="n"/>
      <c r="J707" s="871" t="n"/>
      <c r="K707" s="871" t="n"/>
      <c r="L707" s="871" t="n"/>
      <c r="M707" s="871" t="n"/>
      <c r="N707" s="871" t="n"/>
      <c r="O707" s="871" t="n"/>
      <c r="P707" s="871" t="n"/>
      <c r="Q707" s="871" t="n"/>
      <c r="R707" s="871" t="n"/>
      <c r="S707" s="871" t="n"/>
      <c r="T707" s="871" t="n"/>
      <c r="U707" s="871" t="n"/>
      <c r="V707" s="871" t="n"/>
      <c r="W707" s="871" t="n"/>
      <c r="X707" s="871" t="n"/>
      <c r="Y707" s="871" t="n"/>
      <c r="Z707" s="871" t="n"/>
      <c r="AA707" s="871" t="n"/>
      <c r="AB707" s="871" t="n"/>
    </row>
    <row r="708">
      <c r="A708" s="871" t="n"/>
      <c r="B708" s="871" t="n"/>
      <c r="C708" s="275" t="n"/>
      <c r="D708" s="275" t="n"/>
      <c r="E708" s="275" t="n"/>
      <c r="F708" s="871" t="n"/>
      <c r="G708" s="871" t="n"/>
      <c r="H708" s="871" t="n"/>
      <c r="I708" s="871" t="n"/>
      <c r="J708" s="871" t="n"/>
      <c r="K708" s="871" t="n"/>
      <c r="L708" s="871" t="n"/>
      <c r="M708" s="871" t="n"/>
      <c r="N708" s="871" t="n"/>
      <c r="O708" s="871" t="n"/>
      <c r="P708" s="871" t="n"/>
      <c r="Q708" s="871" t="n"/>
      <c r="R708" s="871" t="n"/>
      <c r="S708" s="871" t="n"/>
      <c r="T708" s="871" t="n"/>
      <c r="U708" s="871" t="n"/>
      <c r="V708" s="871" t="n"/>
      <c r="W708" s="871" t="n"/>
      <c r="X708" s="871" t="n"/>
      <c r="Y708" s="871" t="n"/>
      <c r="Z708" s="871" t="n"/>
      <c r="AA708" s="871" t="n"/>
      <c r="AB708" s="871" t="n"/>
    </row>
    <row r="709">
      <c r="A709" s="871" t="n"/>
      <c r="B709" s="871" t="n"/>
      <c r="C709" s="275" t="n"/>
      <c r="D709" s="275" t="n"/>
      <c r="E709" s="275" t="n"/>
      <c r="F709" s="871" t="n"/>
      <c r="G709" s="871" t="n"/>
      <c r="H709" s="871" t="n"/>
      <c r="I709" s="871" t="n"/>
      <c r="J709" s="871" t="n"/>
      <c r="K709" s="871" t="n"/>
      <c r="L709" s="871" t="n"/>
      <c r="M709" s="871" t="n"/>
      <c r="N709" s="871" t="n"/>
      <c r="O709" s="871" t="n"/>
      <c r="P709" s="871" t="n"/>
      <c r="Q709" s="871" t="n"/>
      <c r="R709" s="871" t="n"/>
      <c r="S709" s="871" t="n"/>
      <c r="T709" s="871" t="n"/>
      <c r="U709" s="871" t="n"/>
      <c r="V709" s="871" t="n"/>
      <c r="W709" s="871" t="n"/>
      <c r="X709" s="871" t="n"/>
      <c r="Y709" s="871" t="n"/>
      <c r="Z709" s="871" t="n"/>
      <c r="AA709" s="871" t="n"/>
      <c r="AB709" s="871" t="n"/>
    </row>
    <row r="710">
      <c r="A710" s="871" t="n"/>
      <c r="B710" s="871" t="n"/>
      <c r="C710" s="275" t="n"/>
      <c r="D710" s="275" t="n"/>
      <c r="E710" s="275" t="n"/>
      <c r="F710" s="871" t="n"/>
      <c r="G710" s="871" t="n"/>
      <c r="H710" s="871" t="n"/>
      <c r="I710" s="871" t="n"/>
      <c r="J710" s="871" t="n"/>
      <c r="K710" s="871" t="n"/>
      <c r="L710" s="871" t="n"/>
      <c r="M710" s="871" t="n"/>
      <c r="N710" s="871" t="n"/>
      <c r="O710" s="871" t="n"/>
      <c r="P710" s="871" t="n"/>
      <c r="Q710" s="871" t="n"/>
      <c r="R710" s="871" t="n"/>
      <c r="S710" s="871" t="n"/>
      <c r="T710" s="871" t="n"/>
      <c r="U710" s="871" t="n"/>
      <c r="V710" s="871" t="n"/>
      <c r="W710" s="871" t="n"/>
      <c r="X710" s="871" t="n"/>
      <c r="Y710" s="871" t="n"/>
      <c r="Z710" s="871" t="n"/>
      <c r="AA710" s="871" t="n"/>
      <c r="AB710" s="871" t="n"/>
    </row>
    <row r="711">
      <c r="A711" s="871" t="n"/>
      <c r="B711" s="871" t="n"/>
      <c r="C711" s="275" t="n"/>
      <c r="D711" s="275" t="n"/>
      <c r="E711" s="275" t="n"/>
      <c r="F711" s="871" t="n"/>
      <c r="G711" s="871" t="n"/>
      <c r="H711" s="871" t="n"/>
      <c r="I711" s="871" t="n"/>
      <c r="J711" s="871" t="n"/>
      <c r="K711" s="871" t="n"/>
      <c r="L711" s="871" t="n"/>
      <c r="M711" s="871" t="n"/>
      <c r="N711" s="871" t="n"/>
      <c r="O711" s="871" t="n"/>
      <c r="P711" s="871" t="n"/>
      <c r="Q711" s="871" t="n"/>
      <c r="R711" s="871" t="n"/>
      <c r="S711" s="871" t="n"/>
      <c r="T711" s="871" t="n"/>
      <c r="U711" s="871" t="n"/>
      <c r="V711" s="871" t="n"/>
      <c r="W711" s="871" t="n"/>
      <c r="X711" s="871" t="n"/>
      <c r="Y711" s="871" t="n"/>
      <c r="Z711" s="871" t="n"/>
      <c r="AA711" s="871" t="n"/>
      <c r="AB711" s="871" t="n"/>
    </row>
    <row r="712">
      <c r="A712" s="871" t="n"/>
      <c r="B712" s="871" t="n"/>
      <c r="C712" s="275" t="n"/>
      <c r="D712" s="275" t="n"/>
      <c r="E712" s="275" t="n"/>
      <c r="F712" s="871" t="n"/>
      <c r="G712" s="871" t="n"/>
      <c r="H712" s="871" t="n"/>
      <c r="I712" s="871" t="n"/>
      <c r="J712" s="871" t="n"/>
      <c r="K712" s="871" t="n"/>
      <c r="L712" s="871" t="n"/>
      <c r="M712" s="871" t="n"/>
      <c r="N712" s="871" t="n"/>
      <c r="O712" s="871" t="n"/>
      <c r="P712" s="871" t="n"/>
      <c r="Q712" s="871" t="n"/>
      <c r="R712" s="871" t="n"/>
      <c r="S712" s="871" t="n"/>
      <c r="T712" s="871" t="n"/>
      <c r="U712" s="871" t="n"/>
      <c r="V712" s="871" t="n"/>
      <c r="W712" s="871" t="n"/>
      <c r="X712" s="871" t="n"/>
      <c r="Y712" s="871" t="n"/>
      <c r="Z712" s="871" t="n"/>
      <c r="AA712" s="871" t="n"/>
      <c r="AB712" s="871" t="n"/>
    </row>
    <row r="713">
      <c r="A713" s="871" t="n"/>
      <c r="B713" s="871" t="n"/>
      <c r="C713" s="275" t="n"/>
      <c r="D713" s="275" t="n"/>
      <c r="E713" s="275" t="n"/>
      <c r="F713" s="871" t="n"/>
      <c r="G713" s="871" t="n"/>
      <c r="H713" s="871" t="n"/>
      <c r="I713" s="871" t="n"/>
      <c r="J713" s="871" t="n"/>
      <c r="K713" s="871" t="n"/>
      <c r="L713" s="871" t="n"/>
      <c r="M713" s="871" t="n"/>
      <c r="N713" s="871" t="n"/>
      <c r="O713" s="871" t="n"/>
      <c r="P713" s="871" t="n"/>
      <c r="Q713" s="871" t="n"/>
      <c r="R713" s="871" t="n"/>
      <c r="S713" s="871" t="n"/>
      <c r="T713" s="871" t="n"/>
      <c r="U713" s="871" t="n"/>
      <c r="V713" s="871" t="n"/>
      <c r="W713" s="871" t="n"/>
      <c r="X713" s="871" t="n"/>
      <c r="Y713" s="871" t="n"/>
      <c r="Z713" s="871" t="n"/>
      <c r="AA713" s="871" t="n"/>
      <c r="AB713" s="871" t="n"/>
    </row>
    <row r="714">
      <c r="A714" s="871" t="n"/>
      <c r="B714" s="871" t="n"/>
      <c r="C714" s="275" t="n"/>
      <c r="D714" s="275" t="n"/>
      <c r="E714" s="275" t="n"/>
      <c r="F714" s="871" t="n"/>
      <c r="G714" s="871" t="n"/>
      <c r="H714" s="871" t="n"/>
      <c r="I714" s="871" t="n"/>
      <c r="J714" s="871" t="n"/>
      <c r="K714" s="871" t="n"/>
      <c r="L714" s="871" t="n"/>
      <c r="M714" s="871" t="n"/>
      <c r="N714" s="871" t="n"/>
      <c r="O714" s="871" t="n"/>
      <c r="P714" s="871" t="n"/>
      <c r="Q714" s="871" t="n"/>
      <c r="R714" s="871" t="n"/>
      <c r="S714" s="871" t="n"/>
      <c r="T714" s="871" t="n"/>
      <c r="U714" s="871" t="n"/>
      <c r="V714" s="871" t="n"/>
      <c r="W714" s="871" t="n"/>
      <c r="X714" s="871" t="n"/>
      <c r="Y714" s="871" t="n"/>
      <c r="Z714" s="871" t="n"/>
      <c r="AA714" s="871" t="n"/>
      <c r="AB714" s="871" t="n"/>
    </row>
    <row r="715">
      <c r="A715" s="871" t="n"/>
      <c r="B715" s="871" t="n"/>
      <c r="C715" s="275" t="n"/>
      <c r="D715" s="275" t="n"/>
      <c r="E715" s="275" t="n"/>
      <c r="F715" s="871" t="n"/>
      <c r="G715" s="871" t="n"/>
      <c r="H715" s="871" t="n"/>
      <c r="I715" s="871" t="n"/>
      <c r="J715" s="871" t="n"/>
      <c r="K715" s="871" t="n"/>
      <c r="L715" s="871" t="n"/>
      <c r="M715" s="871" t="n"/>
      <c r="N715" s="871" t="n"/>
      <c r="O715" s="871" t="n"/>
      <c r="P715" s="871" t="n"/>
      <c r="Q715" s="871" t="n"/>
      <c r="R715" s="871" t="n"/>
      <c r="S715" s="871" t="n"/>
      <c r="T715" s="871" t="n"/>
      <c r="U715" s="871" t="n"/>
      <c r="V715" s="871" t="n"/>
      <c r="W715" s="871" t="n"/>
      <c r="X715" s="871" t="n"/>
      <c r="Y715" s="871" t="n"/>
      <c r="Z715" s="871" t="n"/>
      <c r="AA715" s="871" t="n"/>
      <c r="AB715" s="871" t="n"/>
    </row>
    <row r="716">
      <c r="A716" s="871" t="n"/>
      <c r="B716" s="871" t="n"/>
      <c r="C716" s="275" t="n"/>
      <c r="D716" s="275" t="n"/>
      <c r="E716" s="275" t="n"/>
      <c r="F716" s="871" t="n"/>
      <c r="G716" s="871" t="n"/>
      <c r="H716" s="871" t="n"/>
      <c r="I716" s="871" t="n"/>
      <c r="J716" s="871" t="n"/>
      <c r="K716" s="871" t="n"/>
      <c r="L716" s="871" t="n"/>
      <c r="M716" s="871" t="n"/>
      <c r="N716" s="871" t="n"/>
      <c r="O716" s="871" t="n"/>
      <c r="P716" s="871" t="n"/>
      <c r="Q716" s="871" t="n"/>
      <c r="R716" s="871" t="n"/>
      <c r="S716" s="871" t="n"/>
      <c r="T716" s="871" t="n"/>
      <c r="U716" s="871" t="n"/>
      <c r="V716" s="871" t="n"/>
      <c r="W716" s="871" t="n"/>
      <c r="X716" s="871" t="n"/>
      <c r="Y716" s="871" t="n"/>
      <c r="Z716" s="871" t="n"/>
      <c r="AA716" s="871" t="n"/>
      <c r="AB716" s="871" t="n"/>
    </row>
    <row r="717">
      <c r="A717" s="871" t="n"/>
      <c r="B717" s="871" t="n"/>
      <c r="C717" s="275" t="n"/>
      <c r="D717" s="275" t="n"/>
      <c r="E717" s="275" t="n"/>
      <c r="F717" s="871" t="n"/>
      <c r="G717" s="871" t="n"/>
      <c r="H717" s="871" t="n"/>
      <c r="I717" s="871" t="n"/>
      <c r="J717" s="871" t="n"/>
      <c r="K717" s="871" t="n"/>
      <c r="L717" s="871" t="n"/>
      <c r="M717" s="871" t="n"/>
      <c r="N717" s="871" t="n"/>
      <c r="O717" s="871" t="n"/>
      <c r="P717" s="871" t="n"/>
      <c r="Q717" s="871" t="n"/>
      <c r="R717" s="871" t="n"/>
      <c r="S717" s="871" t="n"/>
      <c r="T717" s="871" t="n"/>
      <c r="U717" s="871" t="n"/>
      <c r="V717" s="871" t="n"/>
      <c r="W717" s="871" t="n"/>
      <c r="X717" s="871" t="n"/>
      <c r="Y717" s="871" t="n"/>
      <c r="Z717" s="871" t="n"/>
      <c r="AA717" s="871" t="n"/>
      <c r="AB717" s="871" t="n"/>
    </row>
    <row r="718">
      <c r="A718" s="871" t="n"/>
      <c r="B718" s="871" t="n"/>
      <c r="C718" s="275" t="n"/>
      <c r="D718" s="275" t="n"/>
      <c r="E718" s="275" t="n"/>
      <c r="F718" s="871" t="n"/>
      <c r="G718" s="871" t="n"/>
      <c r="H718" s="871" t="n"/>
      <c r="I718" s="871" t="n"/>
      <c r="J718" s="871" t="n"/>
      <c r="K718" s="871" t="n"/>
      <c r="L718" s="871" t="n"/>
      <c r="M718" s="871" t="n"/>
      <c r="N718" s="871" t="n"/>
      <c r="O718" s="871" t="n"/>
      <c r="P718" s="871" t="n"/>
      <c r="Q718" s="871" t="n"/>
      <c r="R718" s="871" t="n"/>
      <c r="S718" s="871" t="n"/>
      <c r="T718" s="871" t="n"/>
      <c r="U718" s="871" t="n"/>
      <c r="V718" s="871" t="n"/>
      <c r="W718" s="871" t="n"/>
      <c r="X718" s="871" t="n"/>
      <c r="Y718" s="871" t="n"/>
      <c r="Z718" s="871" t="n"/>
      <c r="AA718" s="871" t="n"/>
      <c r="AB718" s="871" t="n"/>
    </row>
    <row r="719">
      <c r="A719" s="871" t="n"/>
      <c r="B719" s="871" t="n"/>
      <c r="C719" s="275" t="n"/>
      <c r="D719" s="275" t="n"/>
      <c r="E719" s="275" t="n"/>
      <c r="F719" s="871" t="n"/>
      <c r="G719" s="871" t="n"/>
      <c r="H719" s="871" t="n"/>
      <c r="I719" s="871" t="n"/>
      <c r="J719" s="871" t="n"/>
      <c r="K719" s="871" t="n"/>
      <c r="L719" s="871" t="n"/>
      <c r="M719" s="871" t="n"/>
      <c r="N719" s="871" t="n"/>
      <c r="O719" s="871" t="n"/>
      <c r="P719" s="871" t="n"/>
      <c r="Q719" s="871" t="n"/>
      <c r="R719" s="871" t="n"/>
      <c r="S719" s="871" t="n"/>
      <c r="T719" s="871" t="n"/>
      <c r="U719" s="871" t="n"/>
      <c r="V719" s="871" t="n"/>
      <c r="W719" s="871" t="n"/>
      <c r="X719" s="871" t="n"/>
      <c r="Y719" s="871" t="n"/>
      <c r="Z719" s="871" t="n"/>
      <c r="AA719" s="871" t="n"/>
      <c r="AB719" s="871" t="n"/>
    </row>
    <row r="720">
      <c r="A720" s="871" t="n"/>
      <c r="B720" s="871" t="n"/>
      <c r="C720" s="275" t="n"/>
      <c r="D720" s="275" t="n"/>
      <c r="E720" s="275" t="n"/>
      <c r="F720" s="871" t="n"/>
      <c r="G720" s="871" t="n"/>
      <c r="H720" s="871" t="n"/>
      <c r="I720" s="871" t="n"/>
      <c r="J720" s="871" t="n"/>
      <c r="K720" s="871" t="n"/>
      <c r="L720" s="871" t="n"/>
      <c r="M720" s="871" t="n"/>
      <c r="N720" s="871" t="n"/>
      <c r="O720" s="871" t="n"/>
      <c r="P720" s="871" t="n"/>
      <c r="Q720" s="871" t="n"/>
      <c r="R720" s="871" t="n"/>
      <c r="S720" s="871" t="n"/>
      <c r="T720" s="871" t="n"/>
      <c r="U720" s="871" t="n"/>
      <c r="V720" s="871" t="n"/>
      <c r="W720" s="871" t="n"/>
      <c r="X720" s="871" t="n"/>
      <c r="Y720" s="871" t="n"/>
      <c r="Z720" s="871" t="n"/>
      <c r="AA720" s="871" t="n"/>
      <c r="AB720" s="871" t="n"/>
    </row>
    <row r="721">
      <c r="A721" s="871" t="n"/>
      <c r="B721" s="871" t="n"/>
      <c r="C721" s="275" t="n"/>
      <c r="D721" s="275" t="n"/>
      <c r="E721" s="275" t="n"/>
      <c r="F721" s="871" t="n"/>
      <c r="G721" s="871" t="n"/>
      <c r="H721" s="871" t="n"/>
      <c r="I721" s="871" t="n"/>
      <c r="J721" s="871" t="n"/>
      <c r="K721" s="871" t="n"/>
      <c r="L721" s="871" t="n"/>
      <c r="M721" s="871" t="n"/>
      <c r="N721" s="871" t="n"/>
      <c r="O721" s="871" t="n"/>
      <c r="P721" s="871" t="n"/>
      <c r="Q721" s="871" t="n"/>
      <c r="R721" s="871" t="n"/>
      <c r="S721" s="871" t="n"/>
      <c r="T721" s="871" t="n"/>
      <c r="U721" s="871" t="n"/>
      <c r="V721" s="871" t="n"/>
      <c r="W721" s="871" t="n"/>
      <c r="X721" s="871" t="n"/>
      <c r="Y721" s="871" t="n"/>
      <c r="Z721" s="871" t="n"/>
      <c r="AA721" s="871" t="n"/>
      <c r="AB721" s="871" t="n"/>
    </row>
    <row r="722">
      <c r="A722" s="871" t="n"/>
      <c r="B722" s="871" t="n"/>
      <c r="C722" s="275" t="n"/>
      <c r="D722" s="275" t="n"/>
      <c r="E722" s="275" t="n"/>
      <c r="F722" s="871" t="n"/>
      <c r="G722" s="871" t="n"/>
      <c r="H722" s="871" t="n"/>
      <c r="I722" s="871" t="n"/>
      <c r="J722" s="871" t="n"/>
      <c r="K722" s="871" t="n"/>
      <c r="L722" s="871" t="n"/>
      <c r="M722" s="871" t="n"/>
      <c r="N722" s="871" t="n"/>
      <c r="O722" s="871" t="n"/>
      <c r="P722" s="871" t="n"/>
      <c r="Q722" s="871" t="n"/>
      <c r="R722" s="871" t="n"/>
      <c r="S722" s="871" t="n"/>
      <c r="T722" s="871" t="n"/>
      <c r="U722" s="871" t="n"/>
      <c r="V722" s="871" t="n"/>
      <c r="W722" s="871" t="n"/>
      <c r="X722" s="871" t="n"/>
      <c r="Y722" s="871" t="n"/>
      <c r="Z722" s="871" t="n"/>
      <c r="AA722" s="871" t="n"/>
      <c r="AB722" s="871" t="n"/>
    </row>
    <row r="723">
      <c r="A723" s="871" t="n"/>
      <c r="B723" s="871" t="n"/>
      <c r="C723" s="275" t="n"/>
      <c r="D723" s="275" t="n"/>
      <c r="E723" s="275" t="n"/>
      <c r="F723" s="871" t="n"/>
      <c r="G723" s="871" t="n"/>
      <c r="H723" s="871" t="n"/>
      <c r="I723" s="871" t="n"/>
      <c r="J723" s="871" t="n"/>
      <c r="K723" s="871" t="n"/>
      <c r="L723" s="871" t="n"/>
      <c r="M723" s="871" t="n"/>
      <c r="N723" s="871" t="n"/>
      <c r="O723" s="871" t="n"/>
      <c r="P723" s="871" t="n"/>
      <c r="Q723" s="871" t="n"/>
      <c r="R723" s="871" t="n"/>
      <c r="S723" s="871" t="n"/>
      <c r="T723" s="871" t="n"/>
      <c r="U723" s="871" t="n"/>
      <c r="V723" s="871" t="n"/>
      <c r="W723" s="871" t="n"/>
      <c r="X723" s="871" t="n"/>
      <c r="Y723" s="871" t="n"/>
      <c r="Z723" s="871" t="n"/>
      <c r="AA723" s="871" t="n"/>
      <c r="AB723" s="871" t="n"/>
    </row>
    <row r="724">
      <c r="A724" s="871" t="n"/>
      <c r="B724" s="871" t="n"/>
      <c r="C724" s="275" t="n"/>
      <c r="D724" s="275" t="n"/>
      <c r="E724" s="275" t="n"/>
      <c r="F724" s="871" t="n"/>
      <c r="G724" s="871" t="n"/>
      <c r="H724" s="871" t="n"/>
      <c r="I724" s="871" t="n"/>
      <c r="J724" s="871" t="n"/>
      <c r="K724" s="871" t="n"/>
      <c r="L724" s="871" t="n"/>
      <c r="M724" s="871" t="n"/>
      <c r="N724" s="871" t="n"/>
      <c r="O724" s="871" t="n"/>
      <c r="P724" s="871" t="n"/>
      <c r="Q724" s="871" t="n"/>
      <c r="R724" s="871" t="n"/>
      <c r="S724" s="871" t="n"/>
      <c r="T724" s="871" t="n"/>
      <c r="U724" s="871" t="n"/>
      <c r="V724" s="871" t="n"/>
      <c r="W724" s="871" t="n"/>
      <c r="X724" s="871" t="n"/>
      <c r="Y724" s="871" t="n"/>
      <c r="Z724" s="871" t="n"/>
      <c r="AA724" s="871" t="n"/>
      <c r="AB724" s="871" t="n"/>
    </row>
    <row r="725">
      <c r="A725" s="871" t="n"/>
      <c r="B725" s="871" t="n"/>
      <c r="C725" s="275" t="n"/>
      <c r="D725" s="275" t="n"/>
      <c r="E725" s="275" t="n"/>
      <c r="F725" s="871" t="n"/>
      <c r="G725" s="871" t="n"/>
      <c r="H725" s="871" t="n"/>
      <c r="I725" s="871" t="n"/>
      <c r="J725" s="871" t="n"/>
      <c r="K725" s="871" t="n"/>
      <c r="L725" s="871" t="n"/>
      <c r="M725" s="871" t="n"/>
      <c r="N725" s="871" t="n"/>
      <c r="O725" s="871" t="n"/>
      <c r="P725" s="871" t="n"/>
      <c r="Q725" s="871" t="n"/>
      <c r="R725" s="871" t="n"/>
      <c r="S725" s="871" t="n"/>
      <c r="T725" s="871" t="n"/>
      <c r="U725" s="871" t="n"/>
      <c r="V725" s="871" t="n"/>
      <c r="W725" s="871" t="n"/>
      <c r="X725" s="871" t="n"/>
      <c r="Y725" s="871" t="n"/>
      <c r="Z725" s="871" t="n"/>
      <c r="AA725" s="871" t="n"/>
      <c r="AB725" s="871" t="n"/>
    </row>
    <row r="726">
      <c r="A726" s="871" t="n"/>
      <c r="B726" s="871" t="n"/>
      <c r="C726" s="275" t="n"/>
      <c r="D726" s="275" t="n"/>
      <c r="E726" s="275" t="n"/>
      <c r="F726" s="871" t="n"/>
      <c r="G726" s="871" t="n"/>
      <c r="H726" s="871" t="n"/>
      <c r="I726" s="871" t="n"/>
      <c r="J726" s="871" t="n"/>
      <c r="K726" s="871" t="n"/>
      <c r="L726" s="871" t="n"/>
      <c r="M726" s="871" t="n"/>
      <c r="N726" s="871" t="n"/>
      <c r="O726" s="871" t="n"/>
      <c r="P726" s="871" t="n"/>
      <c r="Q726" s="871" t="n"/>
      <c r="R726" s="871" t="n"/>
      <c r="S726" s="871" t="n"/>
      <c r="T726" s="871" t="n"/>
      <c r="U726" s="871" t="n"/>
      <c r="V726" s="871" t="n"/>
      <c r="W726" s="871" t="n"/>
      <c r="X726" s="871" t="n"/>
      <c r="Y726" s="871" t="n"/>
      <c r="Z726" s="871" t="n"/>
      <c r="AA726" s="871" t="n"/>
      <c r="AB726" s="871" t="n"/>
    </row>
    <row r="727">
      <c r="A727" s="871" t="n"/>
      <c r="B727" s="871" t="n"/>
      <c r="C727" s="275" t="n"/>
      <c r="D727" s="275" t="n"/>
      <c r="E727" s="275" t="n"/>
      <c r="F727" s="871" t="n"/>
      <c r="G727" s="871" t="n"/>
      <c r="H727" s="871" t="n"/>
      <c r="I727" s="871" t="n"/>
      <c r="J727" s="871" t="n"/>
      <c r="K727" s="871" t="n"/>
      <c r="L727" s="871" t="n"/>
      <c r="M727" s="871" t="n"/>
      <c r="N727" s="871" t="n"/>
      <c r="O727" s="871" t="n"/>
      <c r="P727" s="871" t="n"/>
      <c r="Q727" s="871" t="n"/>
      <c r="R727" s="871" t="n"/>
      <c r="S727" s="871" t="n"/>
      <c r="T727" s="871" t="n"/>
      <c r="U727" s="871" t="n"/>
      <c r="V727" s="871" t="n"/>
      <c r="W727" s="871" t="n"/>
      <c r="X727" s="871" t="n"/>
      <c r="Y727" s="871" t="n"/>
      <c r="Z727" s="871" t="n"/>
      <c r="AA727" s="871" t="n"/>
      <c r="AB727" s="871" t="n"/>
    </row>
    <row r="728">
      <c r="A728" s="871" t="n"/>
      <c r="B728" s="871" t="n"/>
      <c r="C728" s="275" t="n"/>
      <c r="D728" s="275" t="n"/>
      <c r="E728" s="275" t="n"/>
      <c r="F728" s="871" t="n"/>
      <c r="G728" s="871" t="n"/>
      <c r="H728" s="871" t="n"/>
      <c r="I728" s="871" t="n"/>
      <c r="J728" s="871" t="n"/>
      <c r="K728" s="871" t="n"/>
      <c r="L728" s="871" t="n"/>
      <c r="M728" s="871" t="n"/>
      <c r="N728" s="871" t="n"/>
      <c r="O728" s="871" t="n"/>
      <c r="P728" s="871" t="n"/>
      <c r="Q728" s="871" t="n"/>
      <c r="R728" s="871" t="n"/>
      <c r="S728" s="871" t="n"/>
      <c r="T728" s="871" t="n"/>
      <c r="U728" s="871" t="n"/>
      <c r="V728" s="871" t="n"/>
      <c r="W728" s="871" t="n"/>
      <c r="X728" s="871" t="n"/>
      <c r="Y728" s="871" t="n"/>
      <c r="Z728" s="871" t="n"/>
      <c r="AA728" s="871" t="n"/>
      <c r="AB728" s="871" t="n"/>
    </row>
    <row r="729">
      <c r="A729" s="871" t="n"/>
      <c r="B729" s="871" t="n"/>
      <c r="C729" s="275" t="n"/>
      <c r="D729" s="275" t="n"/>
      <c r="E729" s="275" t="n"/>
      <c r="F729" s="871" t="n"/>
      <c r="G729" s="871" t="n"/>
      <c r="H729" s="871" t="n"/>
      <c r="I729" s="871" t="n"/>
      <c r="J729" s="871" t="n"/>
      <c r="K729" s="871" t="n"/>
      <c r="L729" s="871" t="n"/>
      <c r="M729" s="871" t="n"/>
      <c r="N729" s="871" t="n"/>
      <c r="O729" s="871" t="n"/>
      <c r="P729" s="871" t="n"/>
      <c r="Q729" s="871" t="n"/>
      <c r="R729" s="871" t="n"/>
      <c r="S729" s="871" t="n"/>
      <c r="T729" s="871" t="n"/>
      <c r="U729" s="871" t="n"/>
      <c r="V729" s="871" t="n"/>
      <c r="W729" s="871" t="n"/>
      <c r="X729" s="871" t="n"/>
      <c r="Y729" s="871" t="n"/>
      <c r="Z729" s="871" t="n"/>
      <c r="AA729" s="871" t="n"/>
      <c r="AB729" s="871" t="n"/>
    </row>
    <row r="730">
      <c r="A730" s="871" t="n"/>
      <c r="B730" s="871" t="n"/>
      <c r="C730" s="275" t="n"/>
      <c r="D730" s="275" t="n"/>
      <c r="E730" s="275" t="n"/>
      <c r="F730" s="871" t="n"/>
      <c r="G730" s="871" t="n"/>
      <c r="H730" s="871" t="n"/>
      <c r="I730" s="871" t="n"/>
      <c r="J730" s="871" t="n"/>
      <c r="K730" s="871" t="n"/>
      <c r="L730" s="871" t="n"/>
      <c r="M730" s="871" t="n"/>
      <c r="N730" s="871" t="n"/>
      <c r="O730" s="871" t="n"/>
      <c r="P730" s="871" t="n"/>
      <c r="Q730" s="871" t="n"/>
      <c r="R730" s="871" t="n"/>
      <c r="S730" s="871" t="n"/>
      <c r="T730" s="871" t="n"/>
      <c r="U730" s="871" t="n"/>
      <c r="V730" s="871" t="n"/>
      <c r="W730" s="871" t="n"/>
      <c r="X730" s="871" t="n"/>
      <c r="Y730" s="871" t="n"/>
      <c r="Z730" s="871" t="n"/>
      <c r="AA730" s="871" t="n"/>
      <c r="AB730" s="871" t="n"/>
    </row>
    <row r="731">
      <c r="A731" s="871" t="n"/>
      <c r="B731" s="871" t="n"/>
      <c r="C731" s="275" t="n"/>
      <c r="D731" s="275" t="n"/>
      <c r="E731" s="275" t="n"/>
      <c r="F731" s="871" t="n"/>
      <c r="G731" s="871" t="n"/>
      <c r="H731" s="871" t="n"/>
      <c r="I731" s="871" t="n"/>
      <c r="J731" s="871" t="n"/>
      <c r="K731" s="871" t="n"/>
      <c r="L731" s="871" t="n"/>
      <c r="M731" s="871" t="n"/>
      <c r="N731" s="871" t="n"/>
      <c r="O731" s="871" t="n"/>
      <c r="P731" s="871" t="n"/>
      <c r="Q731" s="871" t="n"/>
      <c r="R731" s="871" t="n"/>
      <c r="S731" s="871" t="n"/>
      <c r="T731" s="871" t="n"/>
      <c r="U731" s="871" t="n"/>
      <c r="V731" s="871" t="n"/>
      <c r="W731" s="871" t="n"/>
      <c r="X731" s="871" t="n"/>
      <c r="Y731" s="871" t="n"/>
      <c r="Z731" s="871" t="n"/>
      <c r="AA731" s="871" t="n"/>
      <c r="AB731" s="871" t="n"/>
    </row>
    <row r="732">
      <c r="A732" s="871" t="n"/>
      <c r="B732" s="871" t="n"/>
      <c r="C732" s="275" t="n"/>
      <c r="D732" s="275" t="n"/>
      <c r="E732" s="275" t="n"/>
      <c r="F732" s="871" t="n"/>
      <c r="G732" s="871" t="n"/>
      <c r="H732" s="871" t="n"/>
      <c r="I732" s="871" t="n"/>
      <c r="J732" s="871" t="n"/>
      <c r="K732" s="871" t="n"/>
      <c r="L732" s="871" t="n"/>
      <c r="M732" s="871" t="n"/>
      <c r="N732" s="871" t="n"/>
      <c r="O732" s="871" t="n"/>
      <c r="P732" s="871" t="n"/>
      <c r="Q732" s="871" t="n"/>
      <c r="R732" s="871" t="n"/>
      <c r="S732" s="871" t="n"/>
      <c r="T732" s="871" t="n"/>
      <c r="U732" s="871" t="n"/>
      <c r="V732" s="871" t="n"/>
      <c r="W732" s="871" t="n"/>
      <c r="X732" s="871" t="n"/>
      <c r="Y732" s="871" t="n"/>
      <c r="Z732" s="871" t="n"/>
      <c r="AA732" s="871" t="n"/>
      <c r="AB732" s="871" t="n"/>
    </row>
    <row r="733">
      <c r="A733" s="871" t="n"/>
      <c r="B733" s="871" t="n"/>
      <c r="C733" s="275" t="n"/>
      <c r="D733" s="275" t="n"/>
      <c r="E733" s="275" t="n"/>
      <c r="F733" s="871" t="n"/>
      <c r="G733" s="871" t="n"/>
      <c r="H733" s="871" t="n"/>
      <c r="I733" s="871" t="n"/>
      <c r="J733" s="871" t="n"/>
      <c r="K733" s="871" t="n"/>
      <c r="L733" s="871" t="n"/>
      <c r="M733" s="871" t="n"/>
      <c r="N733" s="871" t="n"/>
      <c r="O733" s="871" t="n"/>
      <c r="P733" s="871" t="n"/>
      <c r="Q733" s="871" t="n"/>
      <c r="R733" s="871" t="n"/>
      <c r="S733" s="871" t="n"/>
      <c r="T733" s="871" t="n"/>
      <c r="U733" s="871" t="n"/>
      <c r="V733" s="871" t="n"/>
      <c r="W733" s="871" t="n"/>
      <c r="X733" s="871" t="n"/>
      <c r="Y733" s="871" t="n"/>
      <c r="Z733" s="871" t="n"/>
      <c r="AA733" s="871" t="n"/>
      <c r="AB733" s="871" t="n"/>
    </row>
    <row r="734">
      <c r="A734" s="871" t="n"/>
      <c r="B734" s="871" t="n"/>
      <c r="C734" s="275" t="n"/>
      <c r="D734" s="275" t="n"/>
      <c r="E734" s="275" t="n"/>
      <c r="F734" s="871" t="n"/>
      <c r="G734" s="871" t="n"/>
      <c r="H734" s="871" t="n"/>
      <c r="I734" s="871" t="n"/>
      <c r="J734" s="871" t="n"/>
      <c r="K734" s="871" t="n"/>
      <c r="L734" s="871" t="n"/>
      <c r="M734" s="871" t="n"/>
      <c r="N734" s="871" t="n"/>
      <c r="O734" s="871" t="n"/>
      <c r="P734" s="871" t="n"/>
      <c r="Q734" s="871" t="n"/>
      <c r="R734" s="871" t="n"/>
      <c r="S734" s="871" t="n"/>
      <c r="T734" s="871" t="n"/>
      <c r="U734" s="871" t="n"/>
      <c r="V734" s="871" t="n"/>
      <c r="W734" s="871" t="n"/>
      <c r="X734" s="871" t="n"/>
      <c r="Y734" s="871" t="n"/>
      <c r="Z734" s="871" t="n"/>
      <c r="AA734" s="871" t="n"/>
      <c r="AB734" s="871" t="n"/>
    </row>
    <row r="735">
      <c r="A735" s="871" t="n"/>
      <c r="B735" s="871" t="n"/>
      <c r="C735" s="275" t="n"/>
      <c r="D735" s="275" t="n"/>
      <c r="E735" s="275" t="n"/>
      <c r="F735" s="871" t="n"/>
      <c r="G735" s="871" t="n"/>
      <c r="H735" s="871" t="n"/>
      <c r="I735" s="871" t="n"/>
      <c r="J735" s="871" t="n"/>
      <c r="K735" s="871" t="n"/>
      <c r="L735" s="871" t="n"/>
      <c r="M735" s="871" t="n"/>
      <c r="N735" s="871" t="n"/>
      <c r="O735" s="871" t="n"/>
      <c r="P735" s="871" t="n"/>
      <c r="Q735" s="871" t="n"/>
      <c r="R735" s="871" t="n"/>
      <c r="S735" s="871" t="n"/>
      <c r="T735" s="871" t="n"/>
      <c r="U735" s="871" t="n"/>
      <c r="V735" s="871" t="n"/>
      <c r="W735" s="871" t="n"/>
      <c r="X735" s="871" t="n"/>
      <c r="Y735" s="871" t="n"/>
      <c r="Z735" s="871" t="n"/>
      <c r="AA735" s="871" t="n"/>
      <c r="AB735" s="871" t="n"/>
    </row>
    <row r="736">
      <c r="A736" s="871" t="n"/>
      <c r="B736" s="871" t="n"/>
      <c r="C736" s="275" t="n"/>
      <c r="D736" s="275" t="n"/>
      <c r="E736" s="275" t="n"/>
      <c r="F736" s="871" t="n"/>
      <c r="G736" s="871" t="n"/>
      <c r="H736" s="871" t="n"/>
      <c r="I736" s="871" t="n"/>
      <c r="J736" s="871" t="n"/>
      <c r="K736" s="871" t="n"/>
      <c r="L736" s="871" t="n"/>
      <c r="M736" s="871" t="n"/>
      <c r="N736" s="871" t="n"/>
      <c r="O736" s="871" t="n"/>
      <c r="P736" s="871" t="n"/>
      <c r="Q736" s="871" t="n"/>
      <c r="R736" s="871" t="n"/>
      <c r="S736" s="871" t="n"/>
      <c r="T736" s="871" t="n"/>
      <c r="U736" s="871" t="n"/>
      <c r="V736" s="871" t="n"/>
      <c r="W736" s="871" t="n"/>
      <c r="X736" s="871" t="n"/>
      <c r="Y736" s="871" t="n"/>
      <c r="Z736" s="871" t="n"/>
      <c r="AA736" s="871" t="n"/>
      <c r="AB736" s="871" t="n"/>
    </row>
    <row r="737">
      <c r="A737" s="871" t="n"/>
      <c r="B737" s="871" t="n"/>
      <c r="C737" s="275" t="n"/>
      <c r="D737" s="275" t="n"/>
      <c r="E737" s="275" t="n"/>
      <c r="F737" s="871" t="n"/>
      <c r="G737" s="871" t="n"/>
      <c r="H737" s="871" t="n"/>
      <c r="I737" s="871" t="n"/>
      <c r="J737" s="871" t="n"/>
      <c r="K737" s="871" t="n"/>
      <c r="L737" s="871" t="n"/>
      <c r="M737" s="871" t="n"/>
      <c r="N737" s="871" t="n"/>
      <c r="O737" s="871" t="n"/>
      <c r="P737" s="871" t="n"/>
      <c r="Q737" s="871" t="n"/>
      <c r="R737" s="871" t="n"/>
      <c r="S737" s="871" t="n"/>
      <c r="T737" s="871" t="n"/>
      <c r="U737" s="871" t="n"/>
      <c r="V737" s="871" t="n"/>
      <c r="W737" s="871" t="n"/>
      <c r="X737" s="871" t="n"/>
      <c r="Y737" s="871" t="n"/>
      <c r="Z737" s="871" t="n"/>
      <c r="AA737" s="871" t="n"/>
      <c r="AB737" s="871" t="n"/>
    </row>
    <row r="738">
      <c r="A738" s="871" t="n"/>
      <c r="B738" s="871" t="n"/>
      <c r="C738" s="275" t="n"/>
      <c r="D738" s="275" t="n"/>
      <c r="E738" s="275" t="n"/>
      <c r="F738" s="871" t="n"/>
      <c r="G738" s="871" t="n"/>
      <c r="H738" s="871" t="n"/>
      <c r="I738" s="871" t="n"/>
      <c r="J738" s="871" t="n"/>
      <c r="K738" s="871" t="n"/>
      <c r="L738" s="871" t="n"/>
      <c r="M738" s="871" t="n"/>
      <c r="N738" s="871" t="n"/>
      <c r="O738" s="871" t="n"/>
      <c r="P738" s="871" t="n"/>
      <c r="Q738" s="871" t="n"/>
      <c r="R738" s="871" t="n"/>
      <c r="S738" s="871" t="n"/>
      <c r="T738" s="871" t="n"/>
      <c r="U738" s="871" t="n"/>
      <c r="V738" s="871" t="n"/>
      <c r="W738" s="871" t="n"/>
      <c r="X738" s="871" t="n"/>
      <c r="Y738" s="871" t="n"/>
      <c r="Z738" s="871" t="n"/>
      <c r="AA738" s="871" t="n"/>
      <c r="AB738" s="871" t="n"/>
    </row>
    <row r="739">
      <c r="A739" s="871" t="n"/>
      <c r="B739" s="871" t="n"/>
      <c r="C739" s="275" t="n"/>
      <c r="D739" s="275" t="n"/>
      <c r="E739" s="275" t="n"/>
      <c r="F739" s="871" t="n"/>
      <c r="G739" s="871" t="n"/>
      <c r="H739" s="871" t="n"/>
      <c r="I739" s="871" t="n"/>
      <c r="J739" s="871" t="n"/>
      <c r="K739" s="871" t="n"/>
      <c r="L739" s="871" t="n"/>
      <c r="M739" s="871" t="n"/>
      <c r="N739" s="871" t="n"/>
      <c r="O739" s="871" t="n"/>
      <c r="P739" s="871" t="n"/>
      <c r="Q739" s="871" t="n"/>
      <c r="R739" s="871" t="n"/>
      <c r="S739" s="871" t="n"/>
      <c r="T739" s="871" t="n"/>
      <c r="U739" s="871" t="n"/>
      <c r="V739" s="871" t="n"/>
      <c r="W739" s="871" t="n"/>
      <c r="X739" s="871" t="n"/>
      <c r="Y739" s="871" t="n"/>
      <c r="Z739" s="871" t="n"/>
      <c r="AA739" s="871" t="n"/>
      <c r="AB739" s="871" t="n"/>
    </row>
    <row r="740">
      <c r="A740" s="871" t="n"/>
      <c r="B740" s="871" t="n"/>
      <c r="C740" s="275" t="n"/>
      <c r="D740" s="275" t="n"/>
      <c r="E740" s="275" t="n"/>
      <c r="F740" s="871" t="n"/>
      <c r="G740" s="871" t="n"/>
      <c r="H740" s="871" t="n"/>
      <c r="I740" s="871" t="n"/>
      <c r="J740" s="871" t="n"/>
      <c r="K740" s="871" t="n"/>
      <c r="L740" s="871" t="n"/>
      <c r="M740" s="871" t="n"/>
      <c r="N740" s="871" t="n"/>
      <c r="O740" s="871" t="n"/>
      <c r="P740" s="871" t="n"/>
      <c r="Q740" s="871" t="n"/>
      <c r="R740" s="871" t="n"/>
      <c r="S740" s="871" t="n"/>
      <c r="T740" s="871" t="n"/>
      <c r="U740" s="871" t="n"/>
      <c r="V740" s="871" t="n"/>
      <c r="W740" s="871" t="n"/>
      <c r="X740" s="871" t="n"/>
      <c r="Y740" s="871" t="n"/>
      <c r="Z740" s="871" t="n"/>
      <c r="AA740" s="871" t="n"/>
      <c r="AB740" s="871" t="n"/>
    </row>
    <row r="741">
      <c r="A741" s="871" t="n"/>
      <c r="B741" s="871" t="n"/>
      <c r="C741" s="275" t="n"/>
      <c r="D741" s="275" t="n"/>
      <c r="E741" s="275" t="n"/>
      <c r="F741" s="871" t="n"/>
      <c r="G741" s="871" t="n"/>
      <c r="H741" s="871" t="n"/>
      <c r="I741" s="871" t="n"/>
      <c r="J741" s="871" t="n"/>
      <c r="K741" s="871" t="n"/>
      <c r="L741" s="871" t="n"/>
      <c r="M741" s="871" t="n"/>
      <c r="N741" s="871" t="n"/>
      <c r="O741" s="871" t="n"/>
      <c r="P741" s="871" t="n"/>
      <c r="Q741" s="871" t="n"/>
      <c r="R741" s="871" t="n"/>
      <c r="S741" s="871" t="n"/>
      <c r="T741" s="871" t="n"/>
      <c r="U741" s="871" t="n"/>
      <c r="V741" s="871" t="n"/>
      <c r="W741" s="871" t="n"/>
      <c r="X741" s="871" t="n"/>
      <c r="Y741" s="871" t="n"/>
      <c r="Z741" s="871" t="n"/>
      <c r="AA741" s="871" t="n"/>
      <c r="AB741" s="871" t="n"/>
    </row>
    <row r="742">
      <c r="A742" s="871" t="n"/>
      <c r="B742" s="871" t="n"/>
      <c r="C742" s="275" t="n"/>
      <c r="D742" s="275" t="n"/>
      <c r="E742" s="275" t="n"/>
      <c r="F742" s="871" t="n"/>
      <c r="G742" s="871" t="n"/>
      <c r="H742" s="871" t="n"/>
      <c r="I742" s="871" t="n"/>
      <c r="J742" s="871" t="n"/>
      <c r="K742" s="871" t="n"/>
      <c r="L742" s="871" t="n"/>
      <c r="M742" s="871" t="n"/>
      <c r="N742" s="871" t="n"/>
      <c r="O742" s="871" t="n"/>
      <c r="P742" s="871" t="n"/>
      <c r="Q742" s="871" t="n"/>
      <c r="R742" s="871" t="n"/>
      <c r="S742" s="871" t="n"/>
      <c r="T742" s="871" t="n"/>
      <c r="U742" s="871" t="n"/>
      <c r="V742" s="871" t="n"/>
      <c r="W742" s="871" t="n"/>
      <c r="X742" s="871" t="n"/>
      <c r="Y742" s="871" t="n"/>
      <c r="Z742" s="871" t="n"/>
      <c r="AA742" s="871" t="n"/>
      <c r="AB742" s="871" t="n"/>
    </row>
    <row r="743">
      <c r="A743" s="871" t="n"/>
      <c r="B743" s="871" t="n"/>
      <c r="C743" s="275" t="n"/>
      <c r="D743" s="275" t="n"/>
      <c r="E743" s="275" t="n"/>
      <c r="F743" s="871" t="n"/>
      <c r="G743" s="871" t="n"/>
      <c r="H743" s="871" t="n"/>
      <c r="I743" s="871" t="n"/>
      <c r="J743" s="871" t="n"/>
      <c r="K743" s="871" t="n"/>
      <c r="L743" s="871" t="n"/>
      <c r="M743" s="871" t="n"/>
      <c r="N743" s="871" t="n"/>
      <c r="O743" s="871" t="n"/>
      <c r="P743" s="871" t="n"/>
      <c r="Q743" s="871" t="n"/>
      <c r="R743" s="871" t="n"/>
      <c r="S743" s="871" t="n"/>
      <c r="T743" s="871" t="n"/>
      <c r="U743" s="871" t="n"/>
      <c r="V743" s="871" t="n"/>
      <c r="W743" s="871" t="n"/>
      <c r="X743" s="871" t="n"/>
      <c r="Y743" s="871" t="n"/>
      <c r="Z743" s="871" t="n"/>
      <c r="AA743" s="871" t="n"/>
      <c r="AB743" s="871" t="n"/>
    </row>
    <row r="744">
      <c r="A744" s="871" t="n"/>
      <c r="B744" s="871" t="n"/>
      <c r="C744" s="275" t="n"/>
      <c r="D744" s="275" t="n"/>
      <c r="E744" s="275" t="n"/>
      <c r="F744" s="871" t="n"/>
      <c r="G744" s="871" t="n"/>
      <c r="H744" s="871" t="n"/>
      <c r="I744" s="871" t="n"/>
      <c r="J744" s="871" t="n"/>
      <c r="K744" s="871" t="n"/>
      <c r="L744" s="871" t="n"/>
      <c r="M744" s="871" t="n"/>
      <c r="N744" s="871" t="n"/>
      <c r="O744" s="871" t="n"/>
      <c r="P744" s="871" t="n"/>
      <c r="Q744" s="871" t="n"/>
      <c r="R744" s="871" t="n"/>
      <c r="S744" s="871" t="n"/>
      <c r="T744" s="871" t="n"/>
      <c r="U744" s="871" t="n"/>
      <c r="V744" s="871" t="n"/>
      <c r="W744" s="871" t="n"/>
      <c r="X744" s="871" t="n"/>
      <c r="Y744" s="871" t="n"/>
      <c r="Z744" s="871" t="n"/>
      <c r="AA744" s="871" t="n"/>
      <c r="AB744" s="871" t="n"/>
    </row>
    <row r="745">
      <c r="A745" s="871" t="n"/>
      <c r="B745" s="871" t="n"/>
      <c r="C745" s="275" t="n"/>
      <c r="D745" s="275" t="n"/>
      <c r="E745" s="275" t="n"/>
      <c r="F745" s="871" t="n"/>
      <c r="G745" s="871" t="n"/>
      <c r="H745" s="871" t="n"/>
      <c r="I745" s="871" t="n"/>
      <c r="J745" s="871" t="n"/>
      <c r="K745" s="871" t="n"/>
      <c r="L745" s="871" t="n"/>
      <c r="M745" s="871" t="n"/>
      <c r="N745" s="871" t="n"/>
      <c r="O745" s="871" t="n"/>
      <c r="P745" s="871" t="n"/>
      <c r="Q745" s="871" t="n"/>
      <c r="R745" s="871" t="n"/>
      <c r="S745" s="871" t="n"/>
      <c r="T745" s="871" t="n"/>
      <c r="U745" s="871" t="n"/>
      <c r="V745" s="871" t="n"/>
      <c r="W745" s="871" t="n"/>
      <c r="X745" s="871" t="n"/>
      <c r="Y745" s="871" t="n"/>
      <c r="Z745" s="871" t="n"/>
      <c r="AA745" s="871" t="n"/>
      <c r="AB745" s="871" t="n"/>
    </row>
    <row r="746">
      <c r="A746" s="871" t="n"/>
      <c r="B746" s="871" t="n"/>
      <c r="C746" s="275" t="n"/>
      <c r="D746" s="275" t="n"/>
      <c r="E746" s="275" t="n"/>
      <c r="F746" s="871" t="n"/>
      <c r="G746" s="871" t="n"/>
      <c r="H746" s="871" t="n"/>
      <c r="I746" s="871" t="n"/>
      <c r="J746" s="871" t="n"/>
      <c r="K746" s="871" t="n"/>
      <c r="L746" s="871" t="n"/>
      <c r="M746" s="871" t="n"/>
      <c r="N746" s="871" t="n"/>
      <c r="O746" s="871" t="n"/>
      <c r="P746" s="871" t="n"/>
      <c r="Q746" s="871" t="n"/>
      <c r="R746" s="871" t="n"/>
      <c r="S746" s="871" t="n"/>
      <c r="T746" s="871" t="n"/>
      <c r="U746" s="871" t="n"/>
      <c r="V746" s="871" t="n"/>
      <c r="W746" s="871" t="n"/>
      <c r="X746" s="871" t="n"/>
      <c r="Y746" s="871" t="n"/>
      <c r="Z746" s="871" t="n"/>
      <c r="AA746" s="871" t="n"/>
      <c r="AB746" s="871" t="n"/>
    </row>
    <row r="747">
      <c r="A747" s="871" t="n"/>
      <c r="B747" s="871" t="n"/>
      <c r="C747" s="275" t="n"/>
      <c r="D747" s="275" t="n"/>
      <c r="E747" s="275" t="n"/>
      <c r="F747" s="871" t="n"/>
      <c r="G747" s="871" t="n"/>
      <c r="H747" s="871" t="n"/>
      <c r="I747" s="871" t="n"/>
      <c r="J747" s="871" t="n"/>
      <c r="K747" s="871" t="n"/>
      <c r="L747" s="871" t="n"/>
      <c r="M747" s="871" t="n"/>
      <c r="N747" s="871" t="n"/>
      <c r="O747" s="871" t="n"/>
      <c r="P747" s="871" t="n"/>
      <c r="Q747" s="871" t="n"/>
      <c r="R747" s="871" t="n"/>
      <c r="S747" s="871" t="n"/>
      <c r="T747" s="871" t="n"/>
      <c r="U747" s="871" t="n"/>
      <c r="V747" s="871" t="n"/>
      <c r="W747" s="871" t="n"/>
      <c r="X747" s="871" t="n"/>
      <c r="Y747" s="871" t="n"/>
      <c r="Z747" s="871" t="n"/>
      <c r="AA747" s="871" t="n"/>
      <c r="AB747" s="871" t="n"/>
    </row>
    <row r="748">
      <c r="A748" s="871" t="n"/>
      <c r="B748" s="871" t="n"/>
      <c r="C748" s="275" t="n"/>
      <c r="D748" s="275" t="n"/>
      <c r="E748" s="275" t="n"/>
      <c r="F748" s="871" t="n"/>
      <c r="G748" s="871" t="n"/>
      <c r="H748" s="871" t="n"/>
      <c r="I748" s="871" t="n"/>
      <c r="J748" s="871" t="n"/>
      <c r="K748" s="871" t="n"/>
      <c r="L748" s="871" t="n"/>
      <c r="M748" s="871" t="n"/>
      <c r="N748" s="871" t="n"/>
      <c r="O748" s="871" t="n"/>
      <c r="P748" s="871" t="n"/>
      <c r="Q748" s="871" t="n"/>
      <c r="R748" s="871" t="n"/>
      <c r="S748" s="871" t="n"/>
      <c r="T748" s="871" t="n"/>
      <c r="U748" s="871" t="n"/>
      <c r="V748" s="871" t="n"/>
      <c r="W748" s="871" t="n"/>
      <c r="X748" s="871" t="n"/>
      <c r="Y748" s="871" t="n"/>
      <c r="Z748" s="871" t="n"/>
      <c r="AA748" s="871" t="n"/>
      <c r="AB748" s="871" t="n"/>
    </row>
    <row r="749">
      <c r="A749" s="871" t="n"/>
      <c r="B749" s="871" t="n"/>
      <c r="C749" s="275" t="n"/>
      <c r="D749" s="275" t="n"/>
      <c r="E749" s="275" t="n"/>
      <c r="F749" s="871" t="n"/>
      <c r="G749" s="871" t="n"/>
      <c r="H749" s="871" t="n"/>
      <c r="I749" s="871" t="n"/>
      <c r="J749" s="871" t="n"/>
      <c r="K749" s="871" t="n"/>
      <c r="L749" s="871" t="n"/>
      <c r="M749" s="871" t="n"/>
      <c r="N749" s="871" t="n"/>
      <c r="O749" s="871" t="n"/>
      <c r="P749" s="871" t="n"/>
      <c r="Q749" s="871" t="n"/>
      <c r="R749" s="871" t="n"/>
      <c r="S749" s="871" t="n"/>
      <c r="T749" s="871" t="n"/>
      <c r="U749" s="871" t="n"/>
      <c r="V749" s="871" t="n"/>
      <c r="W749" s="871" t="n"/>
      <c r="X749" s="871" t="n"/>
      <c r="Y749" s="871" t="n"/>
      <c r="Z749" s="871" t="n"/>
      <c r="AA749" s="871" t="n"/>
      <c r="AB749" s="871" t="n"/>
    </row>
    <row r="750">
      <c r="A750" s="871" t="n"/>
      <c r="B750" s="871" t="n"/>
      <c r="C750" s="275" t="n"/>
      <c r="D750" s="275" t="n"/>
      <c r="E750" s="275" t="n"/>
      <c r="F750" s="871" t="n"/>
      <c r="G750" s="871" t="n"/>
      <c r="H750" s="871" t="n"/>
      <c r="I750" s="871" t="n"/>
      <c r="J750" s="871" t="n"/>
      <c r="K750" s="871" t="n"/>
      <c r="L750" s="871" t="n"/>
      <c r="M750" s="871" t="n"/>
      <c r="N750" s="871" t="n"/>
      <c r="O750" s="871" t="n"/>
      <c r="P750" s="871" t="n"/>
      <c r="Q750" s="871" t="n"/>
      <c r="R750" s="871" t="n"/>
      <c r="S750" s="871" t="n"/>
      <c r="T750" s="871" t="n"/>
      <c r="U750" s="871" t="n"/>
      <c r="V750" s="871" t="n"/>
      <c r="W750" s="871" t="n"/>
      <c r="X750" s="871" t="n"/>
      <c r="Y750" s="871" t="n"/>
      <c r="Z750" s="871" t="n"/>
      <c r="AA750" s="871" t="n"/>
      <c r="AB750" s="871" t="n"/>
    </row>
    <row r="751">
      <c r="A751" s="871" t="n"/>
      <c r="B751" s="871" t="n"/>
      <c r="C751" s="275" t="n"/>
      <c r="D751" s="275" t="n"/>
      <c r="E751" s="275" t="n"/>
      <c r="F751" s="871" t="n"/>
      <c r="G751" s="871" t="n"/>
      <c r="H751" s="871" t="n"/>
      <c r="I751" s="871" t="n"/>
      <c r="J751" s="871" t="n"/>
      <c r="K751" s="871" t="n"/>
      <c r="L751" s="871" t="n"/>
      <c r="M751" s="871" t="n"/>
      <c r="N751" s="871" t="n"/>
      <c r="O751" s="871" t="n"/>
      <c r="P751" s="871" t="n"/>
      <c r="Q751" s="871" t="n"/>
      <c r="R751" s="871" t="n"/>
      <c r="S751" s="871" t="n"/>
      <c r="T751" s="871" t="n"/>
      <c r="U751" s="871" t="n"/>
      <c r="V751" s="871" t="n"/>
      <c r="W751" s="871" t="n"/>
      <c r="X751" s="871" t="n"/>
      <c r="Y751" s="871" t="n"/>
      <c r="Z751" s="871" t="n"/>
      <c r="AA751" s="871" t="n"/>
      <c r="AB751" s="871" t="n"/>
    </row>
    <row r="752">
      <c r="A752" s="871" t="n"/>
      <c r="B752" s="871" t="n"/>
      <c r="C752" s="275" t="n"/>
      <c r="D752" s="275" t="n"/>
      <c r="E752" s="275" t="n"/>
      <c r="F752" s="871" t="n"/>
      <c r="G752" s="871" t="n"/>
      <c r="H752" s="871" t="n"/>
      <c r="I752" s="871" t="n"/>
      <c r="J752" s="871" t="n"/>
      <c r="K752" s="871" t="n"/>
      <c r="L752" s="871" t="n"/>
      <c r="M752" s="871" t="n"/>
      <c r="N752" s="871" t="n"/>
      <c r="O752" s="871" t="n"/>
      <c r="P752" s="871" t="n"/>
      <c r="Q752" s="871" t="n"/>
      <c r="R752" s="871" t="n"/>
      <c r="S752" s="871" t="n"/>
      <c r="T752" s="871" t="n"/>
      <c r="U752" s="871" t="n"/>
      <c r="V752" s="871" t="n"/>
      <c r="W752" s="871" t="n"/>
      <c r="X752" s="871" t="n"/>
      <c r="Y752" s="871" t="n"/>
      <c r="Z752" s="871" t="n"/>
      <c r="AA752" s="871" t="n"/>
      <c r="AB752" s="871" t="n"/>
    </row>
    <row r="753">
      <c r="A753" s="871" t="n"/>
      <c r="B753" s="871" t="n"/>
      <c r="C753" s="275" t="n"/>
      <c r="D753" s="275" t="n"/>
      <c r="E753" s="275" t="n"/>
      <c r="F753" s="871" t="n"/>
      <c r="G753" s="871" t="n"/>
      <c r="H753" s="871" t="n"/>
      <c r="I753" s="871" t="n"/>
      <c r="J753" s="871" t="n"/>
      <c r="K753" s="871" t="n"/>
      <c r="L753" s="871" t="n"/>
      <c r="M753" s="871" t="n"/>
      <c r="N753" s="871" t="n"/>
      <c r="O753" s="871" t="n"/>
      <c r="P753" s="871" t="n"/>
      <c r="Q753" s="871" t="n"/>
      <c r="R753" s="871" t="n"/>
      <c r="S753" s="871" t="n"/>
      <c r="T753" s="871" t="n"/>
      <c r="U753" s="871" t="n"/>
      <c r="V753" s="871" t="n"/>
      <c r="W753" s="871" t="n"/>
      <c r="X753" s="871" t="n"/>
      <c r="Y753" s="871" t="n"/>
      <c r="Z753" s="871" t="n"/>
      <c r="AA753" s="871" t="n"/>
      <c r="AB753" s="871" t="n"/>
    </row>
    <row r="754">
      <c r="A754" s="871" t="n"/>
      <c r="B754" s="871" t="n"/>
      <c r="C754" s="275" t="n"/>
      <c r="D754" s="275" t="n"/>
      <c r="E754" s="275" t="n"/>
      <c r="F754" s="871" t="n"/>
      <c r="G754" s="871" t="n"/>
      <c r="H754" s="871" t="n"/>
      <c r="I754" s="871" t="n"/>
      <c r="J754" s="871" t="n"/>
      <c r="K754" s="871" t="n"/>
      <c r="L754" s="871" t="n"/>
      <c r="M754" s="871" t="n"/>
      <c r="N754" s="871" t="n"/>
      <c r="O754" s="871" t="n"/>
      <c r="P754" s="871" t="n"/>
      <c r="Q754" s="871" t="n"/>
      <c r="R754" s="871" t="n"/>
      <c r="S754" s="871" t="n"/>
      <c r="T754" s="871" t="n"/>
      <c r="U754" s="871" t="n"/>
      <c r="V754" s="871" t="n"/>
      <c r="W754" s="871" t="n"/>
      <c r="X754" s="871" t="n"/>
      <c r="Y754" s="871" t="n"/>
      <c r="Z754" s="871" t="n"/>
      <c r="AA754" s="871" t="n"/>
      <c r="AB754" s="871" t="n"/>
    </row>
    <row r="755">
      <c r="A755" s="871" t="n"/>
      <c r="B755" s="871" t="n"/>
      <c r="C755" s="275" t="n"/>
      <c r="D755" s="275" t="n"/>
      <c r="E755" s="275" t="n"/>
      <c r="F755" s="871" t="n"/>
      <c r="G755" s="871" t="n"/>
      <c r="H755" s="871" t="n"/>
      <c r="I755" s="871" t="n"/>
      <c r="J755" s="871" t="n"/>
      <c r="K755" s="871" t="n"/>
      <c r="L755" s="871" t="n"/>
      <c r="M755" s="871" t="n"/>
      <c r="N755" s="871" t="n"/>
      <c r="O755" s="871" t="n"/>
      <c r="P755" s="871" t="n"/>
      <c r="Q755" s="871" t="n"/>
      <c r="R755" s="871" t="n"/>
      <c r="S755" s="871" t="n"/>
      <c r="T755" s="871" t="n"/>
      <c r="U755" s="871" t="n"/>
      <c r="V755" s="871" t="n"/>
      <c r="W755" s="871" t="n"/>
      <c r="X755" s="871" t="n"/>
      <c r="Y755" s="871" t="n"/>
      <c r="Z755" s="871" t="n"/>
      <c r="AA755" s="871" t="n"/>
      <c r="AB755" s="871" t="n"/>
    </row>
    <row r="756">
      <c r="A756" s="871" t="n"/>
      <c r="B756" s="871" t="n"/>
      <c r="C756" s="275" t="n"/>
      <c r="D756" s="275" t="n"/>
      <c r="E756" s="275" t="n"/>
      <c r="F756" s="871" t="n"/>
      <c r="G756" s="871" t="n"/>
      <c r="H756" s="871" t="n"/>
      <c r="I756" s="871" t="n"/>
      <c r="J756" s="871" t="n"/>
      <c r="K756" s="871" t="n"/>
      <c r="L756" s="871" t="n"/>
      <c r="M756" s="871" t="n"/>
      <c r="N756" s="871" t="n"/>
      <c r="O756" s="871" t="n"/>
      <c r="P756" s="871" t="n"/>
      <c r="Q756" s="871" t="n"/>
      <c r="R756" s="871" t="n"/>
      <c r="S756" s="871" t="n"/>
      <c r="T756" s="871" t="n"/>
      <c r="U756" s="871" t="n"/>
      <c r="V756" s="871" t="n"/>
      <c r="W756" s="871" t="n"/>
      <c r="X756" s="871" t="n"/>
      <c r="Y756" s="871" t="n"/>
      <c r="Z756" s="871" t="n"/>
      <c r="AA756" s="871" t="n"/>
      <c r="AB756" s="871" t="n"/>
    </row>
    <row r="757">
      <c r="A757" s="871" t="n"/>
      <c r="B757" s="871" t="n"/>
      <c r="C757" s="275" t="n"/>
      <c r="D757" s="275" t="n"/>
      <c r="E757" s="275" t="n"/>
      <c r="F757" s="871" t="n"/>
      <c r="G757" s="871" t="n"/>
      <c r="H757" s="871" t="n"/>
      <c r="I757" s="871" t="n"/>
      <c r="J757" s="871" t="n"/>
      <c r="K757" s="871" t="n"/>
      <c r="L757" s="871" t="n"/>
      <c r="M757" s="871" t="n"/>
      <c r="N757" s="871" t="n"/>
      <c r="O757" s="871" t="n"/>
      <c r="P757" s="871" t="n"/>
      <c r="Q757" s="871" t="n"/>
      <c r="R757" s="871" t="n"/>
      <c r="S757" s="871" t="n"/>
      <c r="T757" s="871" t="n"/>
      <c r="U757" s="871" t="n"/>
      <c r="V757" s="871" t="n"/>
      <c r="W757" s="871" t="n"/>
      <c r="X757" s="871" t="n"/>
      <c r="Y757" s="871" t="n"/>
      <c r="Z757" s="871" t="n"/>
      <c r="AA757" s="871" t="n"/>
      <c r="AB757" s="871" t="n"/>
    </row>
    <row r="758">
      <c r="A758" s="871" t="n"/>
      <c r="B758" s="871" t="n"/>
      <c r="C758" s="275" t="n"/>
      <c r="D758" s="275" t="n"/>
      <c r="E758" s="275" t="n"/>
      <c r="F758" s="871" t="n"/>
      <c r="G758" s="871" t="n"/>
      <c r="H758" s="871" t="n"/>
      <c r="I758" s="871" t="n"/>
      <c r="J758" s="871" t="n"/>
      <c r="K758" s="871" t="n"/>
      <c r="L758" s="871" t="n"/>
      <c r="M758" s="871" t="n"/>
      <c r="N758" s="871" t="n"/>
      <c r="O758" s="871" t="n"/>
      <c r="P758" s="871" t="n"/>
      <c r="Q758" s="871" t="n"/>
      <c r="R758" s="871" t="n"/>
      <c r="S758" s="871" t="n"/>
      <c r="T758" s="871" t="n"/>
      <c r="U758" s="871" t="n"/>
      <c r="V758" s="871" t="n"/>
      <c r="W758" s="871" t="n"/>
      <c r="X758" s="871" t="n"/>
      <c r="Y758" s="871" t="n"/>
      <c r="Z758" s="871" t="n"/>
      <c r="AA758" s="871" t="n"/>
      <c r="AB758" s="871" t="n"/>
    </row>
    <row r="759">
      <c r="A759" s="871" t="n"/>
      <c r="B759" s="871" t="n"/>
      <c r="C759" s="275" t="n"/>
      <c r="D759" s="275" t="n"/>
      <c r="E759" s="275" t="n"/>
      <c r="F759" s="871" t="n"/>
      <c r="G759" s="871" t="n"/>
      <c r="H759" s="871" t="n"/>
      <c r="I759" s="871" t="n"/>
      <c r="J759" s="871" t="n"/>
      <c r="K759" s="871" t="n"/>
      <c r="L759" s="871" t="n"/>
      <c r="M759" s="871" t="n"/>
      <c r="N759" s="871" t="n"/>
      <c r="O759" s="871" t="n"/>
      <c r="P759" s="871" t="n"/>
      <c r="Q759" s="871" t="n"/>
      <c r="R759" s="871" t="n"/>
      <c r="S759" s="871" t="n"/>
      <c r="T759" s="871" t="n"/>
      <c r="U759" s="871" t="n"/>
      <c r="V759" s="871" t="n"/>
      <c r="W759" s="871" t="n"/>
      <c r="X759" s="871" t="n"/>
      <c r="Y759" s="871" t="n"/>
      <c r="Z759" s="871" t="n"/>
      <c r="AA759" s="871" t="n"/>
      <c r="AB759" s="871" t="n"/>
    </row>
    <row r="760">
      <c r="A760" s="871" t="n"/>
      <c r="B760" s="871" t="n"/>
      <c r="C760" s="275" t="n"/>
      <c r="D760" s="275" t="n"/>
      <c r="E760" s="275" t="n"/>
      <c r="F760" s="871" t="n"/>
      <c r="G760" s="871" t="n"/>
      <c r="H760" s="871" t="n"/>
      <c r="I760" s="871" t="n"/>
      <c r="J760" s="871" t="n"/>
      <c r="K760" s="871" t="n"/>
      <c r="L760" s="871" t="n"/>
      <c r="M760" s="871" t="n"/>
      <c r="N760" s="871" t="n"/>
      <c r="O760" s="871" t="n"/>
      <c r="P760" s="871" t="n"/>
      <c r="Q760" s="871" t="n"/>
      <c r="R760" s="871" t="n"/>
      <c r="S760" s="871" t="n"/>
      <c r="T760" s="871" t="n"/>
      <c r="U760" s="871" t="n"/>
      <c r="V760" s="871" t="n"/>
      <c r="W760" s="871" t="n"/>
      <c r="X760" s="871" t="n"/>
      <c r="Y760" s="871" t="n"/>
      <c r="Z760" s="871" t="n"/>
      <c r="AA760" s="871" t="n"/>
      <c r="AB760" s="871" t="n"/>
    </row>
    <row r="761">
      <c r="A761" s="871" t="n"/>
      <c r="B761" s="871" t="n"/>
      <c r="C761" s="275" t="n"/>
      <c r="D761" s="275" t="n"/>
      <c r="E761" s="275" t="n"/>
      <c r="F761" s="871" t="n"/>
      <c r="G761" s="871" t="n"/>
      <c r="H761" s="871" t="n"/>
      <c r="I761" s="871" t="n"/>
      <c r="J761" s="871" t="n"/>
      <c r="K761" s="871" t="n"/>
      <c r="L761" s="871" t="n"/>
      <c r="M761" s="871" t="n"/>
      <c r="N761" s="871" t="n"/>
      <c r="O761" s="871" t="n"/>
      <c r="P761" s="871" t="n"/>
      <c r="Q761" s="871" t="n"/>
      <c r="R761" s="871" t="n"/>
      <c r="S761" s="871" t="n"/>
      <c r="T761" s="871" t="n"/>
      <c r="U761" s="871" t="n"/>
      <c r="V761" s="871" t="n"/>
      <c r="W761" s="871" t="n"/>
      <c r="X761" s="871" t="n"/>
      <c r="Y761" s="871" t="n"/>
      <c r="Z761" s="871" t="n"/>
      <c r="AA761" s="871" t="n"/>
      <c r="AB761" s="871" t="n"/>
    </row>
    <row r="762">
      <c r="A762" s="871" t="n"/>
      <c r="B762" s="871" t="n"/>
      <c r="C762" s="275" t="n"/>
      <c r="D762" s="275" t="n"/>
      <c r="E762" s="275" t="n"/>
      <c r="F762" s="871" t="n"/>
      <c r="G762" s="871" t="n"/>
      <c r="H762" s="871" t="n"/>
      <c r="I762" s="871" t="n"/>
      <c r="J762" s="871" t="n"/>
      <c r="K762" s="871" t="n"/>
      <c r="L762" s="871" t="n"/>
      <c r="M762" s="871" t="n"/>
      <c r="N762" s="871" t="n"/>
      <c r="O762" s="871" t="n"/>
      <c r="P762" s="871" t="n"/>
      <c r="Q762" s="871" t="n"/>
      <c r="R762" s="871" t="n"/>
      <c r="S762" s="871" t="n"/>
      <c r="T762" s="871" t="n"/>
      <c r="U762" s="871" t="n"/>
      <c r="V762" s="871" t="n"/>
      <c r="W762" s="871" t="n"/>
      <c r="X762" s="871" t="n"/>
      <c r="Y762" s="871" t="n"/>
      <c r="Z762" s="871" t="n"/>
      <c r="AA762" s="871" t="n"/>
      <c r="AB762" s="871" t="n"/>
    </row>
    <row r="763">
      <c r="A763" s="871" t="n"/>
      <c r="B763" s="871" t="n"/>
      <c r="C763" s="275" t="n"/>
      <c r="D763" s="275" t="n"/>
      <c r="E763" s="275" t="n"/>
      <c r="F763" s="871" t="n"/>
      <c r="G763" s="871" t="n"/>
      <c r="H763" s="871" t="n"/>
      <c r="I763" s="871" t="n"/>
      <c r="J763" s="871" t="n"/>
      <c r="K763" s="871" t="n"/>
      <c r="L763" s="871" t="n"/>
      <c r="M763" s="871" t="n"/>
      <c r="N763" s="871" t="n"/>
      <c r="O763" s="871" t="n"/>
      <c r="P763" s="871" t="n"/>
      <c r="Q763" s="871" t="n"/>
      <c r="R763" s="871" t="n"/>
      <c r="S763" s="871" t="n"/>
      <c r="T763" s="871" t="n"/>
      <c r="U763" s="871" t="n"/>
      <c r="V763" s="871" t="n"/>
      <c r="W763" s="871" t="n"/>
      <c r="X763" s="871" t="n"/>
      <c r="Y763" s="871" t="n"/>
      <c r="Z763" s="871" t="n"/>
      <c r="AA763" s="871" t="n"/>
      <c r="AB763" s="871" t="n"/>
    </row>
    <row r="764">
      <c r="A764" s="871" t="n"/>
      <c r="B764" s="871" t="n"/>
      <c r="C764" s="275" t="n"/>
      <c r="D764" s="275" t="n"/>
      <c r="E764" s="275" t="n"/>
      <c r="F764" s="871" t="n"/>
      <c r="G764" s="871" t="n"/>
      <c r="H764" s="871" t="n"/>
      <c r="I764" s="871" t="n"/>
      <c r="J764" s="871" t="n"/>
      <c r="K764" s="871" t="n"/>
      <c r="L764" s="871" t="n"/>
      <c r="M764" s="871" t="n"/>
      <c r="N764" s="871" t="n"/>
      <c r="O764" s="871" t="n"/>
      <c r="P764" s="871" t="n"/>
      <c r="Q764" s="871" t="n"/>
      <c r="R764" s="871" t="n"/>
      <c r="S764" s="871" t="n"/>
      <c r="T764" s="871" t="n"/>
      <c r="U764" s="871" t="n"/>
      <c r="V764" s="871" t="n"/>
      <c r="W764" s="871" t="n"/>
      <c r="X764" s="871" t="n"/>
      <c r="Y764" s="871" t="n"/>
      <c r="Z764" s="871" t="n"/>
      <c r="AA764" s="871" t="n"/>
      <c r="AB764" s="871" t="n"/>
    </row>
    <row r="765">
      <c r="A765" s="871" t="n"/>
      <c r="B765" s="871" t="n"/>
      <c r="C765" s="275" t="n"/>
      <c r="D765" s="275" t="n"/>
      <c r="E765" s="275" t="n"/>
      <c r="F765" s="871" t="n"/>
      <c r="G765" s="871" t="n"/>
      <c r="H765" s="871" t="n"/>
      <c r="I765" s="871" t="n"/>
      <c r="J765" s="871" t="n"/>
      <c r="K765" s="871" t="n"/>
      <c r="L765" s="871" t="n"/>
      <c r="M765" s="871" t="n"/>
      <c r="N765" s="871" t="n"/>
      <c r="O765" s="871" t="n"/>
      <c r="P765" s="871" t="n"/>
      <c r="Q765" s="871" t="n"/>
      <c r="R765" s="871" t="n"/>
      <c r="S765" s="871" t="n"/>
      <c r="T765" s="871" t="n"/>
      <c r="U765" s="871" t="n"/>
      <c r="V765" s="871" t="n"/>
      <c r="W765" s="871" t="n"/>
      <c r="X765" s="871" t="n"/>
      <c r="Y765" s="871" t="n"/>
      <c r="Z765" s="871" t="n"/>
      <c r="AA765" s="871" t="n"/>
      <c r="AB765" s="871" t="n"/>
    </row>
    <row r="766">
      <c r="A766" s="871" t="n"/>
      <c r="B766" s="871" t="n"/>
      <c r="C766" s="275" t="n"/>
      <c r="D766" s="275" t="n"/>
      <c r="E766" s="275" t="n"/>
      <c r="F766" s="871" t="n"/>
      <c r="G766" s="871" t="n"/>
      <c r="H766" s="871" t="n"/>
      <c r="I766" s="871" t="n"/>
      <c r="J766" s="871" t="n"/>
      <c r="K766" s="871" t="n"/>
      <c r="L766" s="871" t="n"/>
      <c r="M766" s="871" t="n"/>
      <c r="N766" s="871" t="n"/>
      <c r="O766" s="871" t="n"/>
      <c r="P766" s="871" t="n"/>
      <c r="Q766" s="871" t="n"/>
      <c r="R766" s="871" t="n"/>
      <c r="S766" s="871" t="n"/>
      <c r="T766" s="871" t="n"/>
      <c r="U766" s="871" t="n"/>
      <c r="V766" s="871" t="n"/>
      <c r="W766" s="871" t="n"/>
      <c r="X766" s="871" t="n"/>
      <c r="Y766" s="871" t="n"/>
      <c r="Z766" s="871" t="n"/>
      <c r="AA766" s="871" t="n"/>
      <c r="AB766" s="871" t="n"/>
    </row>
    <row r="767">
      <c r="A767" s="871" t="n"/>
      <c r="B767" s="871" t="n"/>
      <c r="C767" s="275" t="n"/>
      <c r="D767" s="275" t="n"/>
      <c r="E767" s="275" t="n"/>
      <c r="F767" s="871" t="n"/>
      <c r="G767" s="871" t="n"/>
      <c r="H767" s="871" t="n"/>
      <c r="I767" s="871" t="n"/>
      <c r="J767" s="871" t="n"/>
      <c r="K767" s="871" t="n"/>
      <c r="L767" s="871" t="n"/>
      <c r="M767" s="871" t="n"/>
      <c r="N767" s="871" t="n"/>
      <c r="O767" s="871" t="n"/>
      <c r="P767" s="871" t="n"/>
      <c r="Q767" s="871" t="n"/>
      <c r="R767" s="871" t="n"/>
      <c r="S767" s="871" t="n"/>
      <c r="T767" s="871" t="n"/>
      <c r="U767" s="871" t="n"/>
      <c r="V767" s="871" t="n"/>
      <c r="W767" s="871" t="n"/>
      <c r="X767" s="871" t="n"/>
      <c r="Y767" s="871" t="n"/>
      <c r="Z767" s="871" t="n"/>
      <c r="AA767" s="871" t="n"/>
      <c r="AB767" s="871" t="n"/>
    </row>
    <row r="768">
      <c r="A768" s="871" t="n"/>
      <c r="B768" s="871" t="n"/>
      <c r="C768" s="275" t="n"/>
      <c r="D768" s="275" t="n"/>
      <c r="E768" s="275" t="n"/>
      <c r="F768" s="871" t="n"/>
      <c r="G768" s="871" t="n"/>
      <c r="H768" s="871" t="n"/>
      <c r="I768" s="871" t="n"/>
      <c r="J768" s="871" t="n"/>
      <c r="K768" s="871" t="n"/>
      <c r="L768" s="871" t="n"/>
      <c r="M768" s="871" t="n"/>
      <c r="N768" s="871" t="n"/>
      <c r="O768" s="871" t="n"/>
      <c r="P768" s="871" t="n"/>
      <c r="Q768" s="871" t="n"/>
      <c r="R768" s="871" t="n"/>
      <c r="S768" s="871" t="n"/>
      <c r="T768" s="871" t="n"/>
      <c r="U768" s="871" t="n"/>
      <c r="V768" s="871" t="n"/>
      <c r="W768" s="871" t="n"/>
      <c r="X768" s="871" t="n"/>
      <c r="Y768" s="871" t="n"/>
      <c r="Z768" s="871" t="n"/>
      <c r="AA768" s="871" t="n"/>
      <c r="AB768" s="871" t="n"/>
    </row>
    <row r="769">
      <c r="A769" s="871" t="n"/>
      <c r="B769" s="871" t="n"/>
      <c r="C769" s="275" t="n"/>
      <c r="D769" s="275" t="n"/>
      <c r="E769" s="275" t="n"/>
      <c r="F769" s="871" t="n"/>
      <c r="G769" s="871" t="n"/>
      <c r="H769" s="871" t="n"/>
      <c r="I769" s="871" t="n"/>
      <c r="J769" s="871" t="n"/>
      <c r="K769" s="871" t="n"/>
      <c r="L769" s="871" t="n"/>
      <c r="M769" s="871" t="n"/>
      <c r="N769" s="871" t="n"/>
      <c r="O769" s="871" t="n"/>
      <c r="P769" s="871" t="n"/>
      <c r="Q769" s="871" t="n"/>
      <c r="R769" s="871" t="n"/>
      <c r="S769" s="871" t="n"/>
      <c r="T769" s="871" t="n"/>
      <c r="U769" s="871" t="n"/>
      <c r="V769" s="871" t="n"/>
      <c r="W769" s="871" t="n"/>
      <c r="X769" s="871" t="n"/>
      <c r="Y769" s="871" t="n"/>
      <c r="Z769" s="871" t="n"/>
      <c r="AA769" s="871" t="n"/>
      <c r="AB769" s="871" t="n"/>
    </row>
    <row r="770">
      <c r="A770" s="871" t="n"/>
      <c r="B770" s="871" t="n"/>
      <c r="C770" s="275" t="n"/>
      <c r="D770" s="275" t="n"/>
      <c r="E770" s="275" t="n"/>
      <c r="F770" s="871" t="n"/>
      <c r="G770" s="871" t="n"/>
      <c r="H770" s="871" t="n"/>
      <c r="I770" s="871" t="n"/>
      <c r="J770" s="871" t="n"/>
      <c r="K770" s="871" t="n"/>
      <c r="L770" s="871" t="n"/>
      <c r="M770" s="871" t="n"/>
      <c r="N770" s="871" t="n"/>
      <c r="O770" s="871" t="n"/>
      <c r="P770" s="871" t="n"/>
      <c r="Q770" s="871" t="n"/>
      <c r="R770" s="871" t="n"/>
      <c r="S770" s="871" t="n"/>
      <c r="T770" s="871" t="n"/>
      <c r="U770" s="871" t="n"/>
      <c r="V770" s="871" t="n"/>
      <c r="W770" s="871" t="n"/>
      <c r="X770" s="871" t="n"/>
      <c r="Y770" s="871" t="n"/>
      <c r="Z770" s="871" t="n"/>
      <c r="AA770" s="871" t="n"/>
      <c r="AB770" s="871" t="n"/>
    </row>
    <row r="771">
      <c r="A771" s="871" t="n"/>
      <c r="B771" s="871" t="n"/>
      <c r="C771" s="275" t="n"/>
      <c r="D771" s="275" t="n"/>
      <c r="E771" s="275" t="n"/>
      <c r="F771" s="871" t="n"/>
      <c r="G771" s="871" t="n"/>
      <c r="H771" s="871" t="n"/>
      <c r="I771" s="871" t="n"/>
      <c r="J771" s="871" t="n"/>
      <c r="K771" s="871" t="n"/>
      <c r="L771" s="871" t="n"/>
      <c r="M771" s="871" t="n"/>
      <c r="N771" s="871" t="n"/>
      <c r="O771" s="871" t="n"/>
      <c r="P771" s="871" t="n"/>
      <c r="Q771" s="871" t="n"/>
      <c r="R771" s="871" t="n"/>
      <c r="S771" s="871" t="n"/>
      <c r="T771" s="871" t="n"/>
      <c r="U771" s="871" t="n"/>
      <c r="V771" s="871" t="n"/>
      <c r="W771" s="871" t="n"/>
      <c r="X771" s="871" t="n"/>
      <c r="Y771" s="871" t="n"/>
      <c r="Z771" s="871" t="n"/>
      <c r="AA771" s="871" t="n"/>
      <c r="AB771" s="871" t="n"/>
    </row>
    <row r="772">
      <c r="A772" s="871" t="n"/>
      <c r="B772" s="871" t="n"/>
      <c r="C772" s="275" t="n"/>
      <c r="D772" s="275" t="n"/>
      <c r="E772" s="275" t="n"/>
      <c r="F772" s="871" t="n"/>
      <c r="G772" s="871" t="n"/>
      <c r="H772" s="871" t="n"/>
      <c r="I772" s="871" t="n"/>
      <c r="J772" s="871" t="n"/>
      <c r="K772" s="871" t="n"/>
      <c r="L772" s="871" t="n"/>
      <c r="M772" s="871" t="n"/>
      <c r="N772" s="871" t="n"/>
      <c r="O772" s="871" t="n"/>
      <c r="P772" s="871" t="n"/>
      <c r="Q772" s="871" t="n"/>
      <c r="R772" s="871" t="n"/>
      <c r="S772" s="871" t="n"/>
      <c r="T772" s="871" t="n"/>
      <c r="U772" s="871" t="n"/>
      <c r="V772" s="871" t="n"/>
      <c r="W772" s="871" t="n"/>
      <c r="X772" s="871" t="n"/>
      <c r="Y772" s="871" t="n"/>
      <c r="Z772" s="871" t="n"/>
      <c r="AA772" s="871" t="n"/>
      <c r="AB772" s="871" t="n"/>
    </row>
    <row r="773">
      <c r="A773" s="871" t="n"/>
      <c r="B773" s="871" t="n"/>
      <c r="C773" s="275" t="n"/>
      <c r="D773" s="275" t="n"/>
      <c r="E773" s="275" t="n"/>
      <c r="F773" s="871" t="n"/>
      <c r="G773" s="871" t="n"/>
      <c r="H773" s="871" t="n"/>
      <c r="I773" s="871" t="n"/>
      <c r="J773" s="871" t="n"/>
      <c r="K773" s="871" t="n"/>
      <c r="L773" s="871" t="n"/>
      <c r="M773" s="871" t="n"/>
      <c r="N773" s="871" t="n"/>
      <c r="O773" s="871" t="n"/>
      <c r="P773" s="871" t="n"/>
      <c r="Q773" s="871" t="n"/>
      <c r="R773" s="871" t="n"/>
      <c r="S773" s="871" t="n"/>
      <c r="T773" s="871" t="n"/>
      <c r="U773" s="871" t="n"/>
      <c r="V773" s="871" t="n"/>
      <c r="W773" s="871" t="n"/>
      <c r="X773" s="871" t="n"/>
      <c r="Y773" s="871" t="n"/>
      <c r="Z773" s="871" t="n"/>
      <c r="AA773" s="871" t="n"/>
      <c r="AB773" s="871" t="n"/>
    </row>
    <row r="774">
      <c r="A774" s="871" t="n"/>
      <c r="B774" s="871" t="n"/>
      <c r="C774" s="275" t="n"/>
      <c r="D774" s="275" t="n"/>
      <c r="E774" s="275" t="n"/>
      <c r="F774" s="871" t="n"/>
      <c r="G774" s="871" t="n"/>
      <c r="H774" s="871" t="n"/>
      <c r="I774" s="871" t="n"/>
      <c r="J774" s="871" t="n"/>
      <c r="K774" s="871" t="n"/>
      <c r="L774" s="871" t="n"/>
      <c r="M774" s="871" t="n"/>
      <c r="N774" s="871" t="n"/>
      <c r="O774" s="871" t="n"/>
      <c r="P774" s="871" t="n"/>
      <c r="Q774" s="871" t="n"/>
      <c r="R774" s="871" t="n"/>
      <c r="S774" s="871" t="n"/>
      <c r="T774" s="871" t="n"/>
      <c r="U774" s="871" t="n"/>
      <c r="V774" s="871" t="n"/>
      <c r="W774" s="871" t="n"/>
      <c r="X774" s="871" t="n"/>
      <c r="Y774" s="871" t="n"/>
      <c r="Z774" s="871" t="n"/>
      <c r="AA774" s="871" t="n"/>
      <c r="AB774" s="871" t="n"/>
    </row>
    <row r="775">
      <c r="A775" s="871" t="n"/>
      <c r="B775" s="871" t="n"/>
      <c r="C775" s="275" t="n"/>
      <c r="D775" s="275" t="n"/>
      <c r="E775" s="275" t="n"/>
      <c r="F775" s="871" t="n"/>
      <c r="G775" s="871" t="n"/>
      <c r="H775" s="871" t="n"/>
      <c r="I775" s="871" t="n"/>
      <c r="J775" s="871" t="n"/>
      <c r="K775" s="871" t="n"/>
      <c r="L775" s="871" t="n"/>
      <c r="M775" s="871" t="n"/>
      <c r="N775" s="871" t="n"/>
      <c r="O775" s="871" t="n"/>
      <c r="P775" s="871" t="n"/>
      <c r="Q775" s="871" t="n"/>
      <c r="R775" s="871" t="n"/>
      <c r="S775" s="871" t="n"/>
      <c r="T775" s="871" t="n"/>
      <c r="U775" s="871" t="n"/>
      <c r="V775" s="871" t="n"/>
      <c r="W775" s="871" t="n"/>
      <c r="X775" s="871" t="n"/>
      <c r="Y775" s="871" t="n"/>
      <c r="Z775" s="871" t="n"/>
      <c r="AA775" s="871" t="n"/>
      <c r="AB775" s="871" t="n"/>
    </row>
    <row r="776">
      <c r="A776" s="871" t="n"/>
      <c r="B776" s="871" t="n"/>
      <c r="C776" s="275" t="n"/>
      <c r="D776" s="275" t="n"/>
      <c r="E776" s="275" t="n"/>
      <c r="F776" s="871" t="n"/>
      <c r="G776" s="871" t="n"/>
      <c r="H776" s="871" t="n"/>
      <c r="I776" s="871" t="n"/>
      <c r="J776" s="871" t="n"/>
      <c r="K776" s="871" t="n"/>
      <c r="L776" s="871" t="n"/>
      <c r="M776" s="871" t="n"/>
      <c r="N776" s="871" t="n"/>
      <c r="O776" s="871" t="n"/>
      <c r="P776" s="871" t="n"/>
      <c r="Q776" s="871" t="n"/>
      <c r="R776" s="871" t="n"/>
      <c r="S776" s="871" t="n"/>
      <c r="T776" s="871" t="n"/>
      <c r="U776" s="871" t="n"/>
      <c r="V776" s="871" t="n"/>
      <c r="W776" s="871" t="n"/>
      <c r="X776" s="871" t="n"/>
      <c r="Y776" s="871" t="n"/>
      <c r="Z776" s="871" t="n"/>
      <c r="AA776" s="871" t="n"/>
      <c r="AB776" s="871" t="n"/>
    </row>
    <row r="777">
      <c r="A777" s="871" t="n"/>
      <c r="B777" s="871" t="n"/>
      <c r="C777" s="275" t="n"/>
      <c r="D777" s="275" t="n"/>
      <c r="E777" s="275" t="n"/>
      <c r="F777" s="871" t="n"/>
      <c r="G777" s="871" t="n"/>
      <c r="H777" s="871" t="n"/>
      <c r="I777" s="871" t="n"/>
      <c r="J777" s="871" t="n"/>
      <c r="K777" s="871" t="n"/>
      <c r="L777" s="871" t="n"/>
      <c r="M777" s="871" t="n"/>
      <c r="N777" s="871" t="n"/>
      <c r="O777" s="871" t="n"/>
      <c r="P777" s="871" t="n"/>
      <c r="Q777" s="871" t="n"/>
      <c r="R777" s="871" t="n"/>
      <c r="S777" s="871" t="n"/>
      <c r="T777" s="871" t="n"/>
      <c r="U777" s="871" t="n"/>
      <c r="V777" s="871" t="n"/>
      <c r="W777" s="871" t="n"/>
      <c r="X777" s="871" t="n"/>
      <c r="Y777" s="871" t="n"/>
      <c r="Z777" s="871" t="n"/>
      <c r="AA777" s="871" t="n"/>
      <c r="AB777" s="871" t="n"/>
    </row>
    <row r="778">
      <c r="A778" s="871" t="n"/>
      <c r="B778" s="871" t="n"/>
      <c r="C778" s="275" t="n"/>
      <c r="D778" s="275" t="n"/>
      <c r="E778" s="275" t="n"/>
      <c r="F778" s="871" t="n"/>
      <c r="G778" s="871" t="n"/>
      <c r="H778" s="871" t="n"/>
      <c r="I778" s="871" t="n"/>
      <c r="J778" s="871" t="n"/>
      <c r="K778" s="871" t="n"/>
      <c r="L778" s="871" t="n"/>
      <c r="M778" s="871" t="n"/>
      <c r="N778" s="871" t="n"/>
      <c r="O778" s="871" t="n"/>
      <c r="P778" s="871" t="n"/>
      <c r="Q778" s="871" t="n"/>
      <c r="R778" s="871" t="n"/>
      <c r="S778" s="871" t="n"/>
      <c r="T778" s="871" t="n"/>
      <c r="U778" s="871" t="n"/>
      <c r="V778" s="871" t="n"/>
      <c r="W778" s="871" t="n"/>
      <c r="X778" s="871" t="n"/>
      <c r="Y778" s="871" t="n"/>
      <c r="Z778" s="871" t="n"/>
      <c r="AA778" s="871" t="n"/>
      <c r="AB778" s="871" t="n"/>
    </row>
    <row r="779">
      <c r="A779" s="871" t="n"/>
      <c r="B779" s="871" t="n"/>
      <c r="C779" s="275" t="n"/>
      <c r="D779" s="275" t="n"/>
      <c r="E779" s="275" t="n"/>
      <c r="F779" s="871" t="n"/>
      <c r="G779" s="871" t="n"/>
      <c r="H779" s="871" t="n"/>
      <c r="I779" s="871" t="n"/>
      <c r="J779" s="871" t="n"/>
      <c r="K779" s="871" t="n"/>
      <c r="L779" s="871" t="n"/>
      <c r="M779" s="871" t="n"/>
      <c r="N779" s="871" t="n"/>
      <c r="O779" s="871" t="n"/>
      <c r="P779" s="871" t="n"/>
      <c r="Q779" s="871" t="n"/>
      <c r="R779" s="871" t="n"/>
      <c r="S779" s="871" t="n"/>
      <c r="T779" s="871" t="n"/>
      <c r="U779" s="871" t="n"/>
      <c r="V779" s="871" t="n"/>
      <c r="W779" s="871" t="n"/>
      <c r="X779" s="871" t="n"/>
      <c r="Y779" s="871" t="n"/>
      <c r="Z779" s="871" t="n"/>
      <c r="AA779" s="871" t="n"/>
      <c r="AB779" s="871" t="n"/>
    </row>
    <row r="780">
      <c r="A780" s="871" t="n"/>
      <c r="B780" s="871" t="n"/>
      <c r="C780" s="275" t="n"/>
      <c r="D780" s="275" t="n"/>
      <c r="E780" s="275" t="n"/>
      <c r="F780" s="871" t="n"/>
      <c r="G780" s="871" t="n"/>
      <c r="H780" s="871" t="n"/>
      <c r="I780" s="871" t="n"/>
      <c r="J780" s="871" t="n"/>
      <c r="K780" s="871" t="n"/>
      <c r="L780" s="871" t="n"/>
      <c r="M780" s="871" t="n"/>
      <c r="N780" s="871" t="n"/>
      <c r="O780" s="871" t="n"/>
      <c r="P780" s="871" t="n"/>
      <c r="Q780" s="871" t="n"/>
      <c r="R780" s="871" t="n"/>
      <c r="S780" s="871" t="n"/>
      <c r="T780" s="871" t="n"/>
      <c r="U780" s="871" t="n"/>
      <c r="V780" s="871" t="n"/>
      <c r="W780" s="871" t="n"/>
      <c r="X780" s="871" t="n"/>
      <c r="Y780" s="871" t="n"/>
      <c r="Z780" s="871" t="n"/>
      <c r="AA780" s="871" t="n"/>
      <c r="AB780" s="871" t="n"/>
    </row>
    <row r="781">
      <c r="A781" s="871" t="n"/>
      <c r="B781" s="871" t="n"/>
      <c r="C781" s="275" t="n"/>
      <c r="D781" s="275" t="n"/>
      <c r="E781" s="275" t="n"/>
      <c r="F781" s="871" t="n"/>
      <c r="G781" s="871" t="n"/>
      <c r="H781" s="871" t="n"/>
      <c r="I781" s="871" t="n"/>
      <c r="J781" s="871" t="n"/>
      <c r="K781" s="871" t="n"/>
      <c r="L781" s="871" t="n"/>
      <c r="M781" s="871" t="n"/>
      <c r="N781" s="871" t="n"/>
      <c r="O781" s="871" t="n"/>
      <c r="P781" s="871" t="n"/>
      <c r="Q781" s="871" t="n"/>
      <c r="R781" s="871" t="n"/>
      <c r="S781" s="871" t="n"/>
      <c r="T781" s="871" t="n"/>
      <c r="U781" s="871" t="n"/>
      <c r="V781" s="871" t="n"/>
      <c r="W781" s="871" t="n"/>
      <c r="X781" s="871" t="n"/>
      <c r="Y781" s="871" t="n"/>
      <c r="Z781" s="871" t="n"/>
      <c r="AA781" s="871" t="n"/>
      <c r="AB781" s="871" t="n"/>
    </row>
    <row r="782">
      <c r="A782" s="871" t="n"/>
      <c r="B782" s="871" t="n"/>
      <c r="C782" s="275" t="n"/>
      <c r="D782" s="275" t="n"/>
      <c r="E782" s="275" t="n"/>
      <c r="F782" s="871" t="n"/>
      <c r="G782" s="871" t="n"/>
      <c r="H782" s="871" t="n"/>
      <c r="I782" s="871" t="n"/>
      <c r="J782" s="871" t="n"/>
      <c r="K782" s="871" t="n"/>
      <c r="L782" s="871" t="n"/>
      <c r="M782" s="871" t="n"/>
      <c r="N782" s="871" t="n"/>
      <c r="O782" s="871" t="n"/>
      <c r="P782" s="871" t="n"/>
      <c r="Q782" s="871" t="n"/>
      <c r="R782" s="871" t="n"/>
      <c r="S782" s="871" t="n"/>
      <c r="T782" s="871" t="n"/>
      <c r="U782" s="871" t="n"/>
      <c r="V782" s="871" t="n"/>
      <c r="W782" s="871" t="n"/>
      <c r="X782" s="871" t="n"/>
      <c r="Y782" s="871" t="n"/>
      <c r="Z782" s="871" t="n"/>
      <c r="AA782" s="871" t="n"/>
      <c r="AB782" s="871" t="n"/>
    </row>
    <row r="783">
      <c r="A783" s="871" t="n"/>
      <c r="B783" s="871" t="n"/>
      <c r="C783" s="275" t="n"/>
      <c r="D783" s="275" t="n"/>
      <c r="E783" s="275" t="n"/>
      <c r="F783" s="871" t="n"/>
      <c r="G783" s="871" t="n"/>
      <c r="H783" s="871" t="n"/>
      <c r="I783" s="871" t="n"/>
      <c r="J783" s="871" t="n"/>
      <c r="K783" s="871" t="n"/>
      <c r="L783" s="871" t="n"/>
      <c r="M783" s="871" t="n"/>
      <c r="N783" s="871" t="n"/>
      <c r="O783" s="871" t="n"/>
      <c r="P783" s="871" t="n"/>
      <c r="Q783" s="871" t="n"/>
      <c r="R783" s="871" t="n"/>
      <c r="S783" s="871" t="n"/>
      <c r="T783" s="871" t="n"/>
      <c r="U783" s="871" t="n"/>
      <c r="V783" s="871" t="n"/>
      <c r="W783" s="871" t="n"/>
      <c r="X783" s="871" t="n"/>
      <c r="Y783" s="871" t="n"/>
      <c r="Z783" s="871" t="n"/>
      <c r="AA783" s="871" t="n"/>
      <c r="AB783" s="871" t="n"/>
    </row>
    <row r="784">
      <c r="A784" s="871" t="n"/>
      <c r="B784" s="871" t="n"/>
      <c r="C784" s="275" t="n"/>
      <c r="D784" s="275" t="n"/>
      <c r="E784" s="275" t="n"/>
      <c r="F784" s="871" t="n"/>
      <c r="G784" s="871" t="n"/>
      <c r="H784" s="871" t="n"/>
      <c r="I784" s="871" t="n"/>
      <c r="J784" s="871" t="n"/>
      <c r="K784" s="871" t="n"/>
      <c r="L784" s="871" t="n"/>
      <c r="M784" s="871" t="n"/>
      <c r="N784" s="871" t="n"/>
      <c r="O784" s="871" t="n"/>
      <c r="P784" s="871" t="n"/>
      <c r="Q784" s="871" t="n"/>
      <c r="R784" s="871" t="n"/>
      <c r="S784" s="871" t="n"/>
      <c r="T784" s="871" t="n"/>
      <c r="U784" s="871" t="n"/>
      <c r="V784" s="871" t="n"/>
      <c r="W784" s="871" t="n"/>
      <c r="X784" s="871" t="n"/>
      <c r="Y784" s="871" t="n"/>
      <c r="Z784" s="871" t="n"/>
      <c r="AA784" s="871" t="n"/>
      <c r="AB784" s="871" t="n"/>
    </row>
    <row r="785">
      <c r="A785" s="871" t="n"/>
      <c r="B785" s="871" t="n"/>
      <c r="C785" s="275" t="n"/>
      <c r="D785" s="275" t="n"/>
      <c r="E785" s="275" t="n"/>
      <c r="F785" s="871" t="n"/>
      <c r="G785" s="871" t="n"/>
      <c r="H785" s="871" t="n"/>
      <c r="I785" s="871" t="n"/>
      <c r="J785" s="871" t="n"/>
      <c r="K785" s="871" t="n"/>
      <c r="L785" s="871" t="n"/>
      <c r="M785" s="871" t="n"/>
      <c r="N785" s="871" t="n"/>
      <c r="O785" s="871" t="n"/>
      <c r="P785" s="871" t="n"/>
      <c r="Q785" s="871" t="n"/>
      <c r="R785" s="871" t="n"/>
      <c r="S785" s="871" t="n"/>
      <c r="T785" s="871" t="n"/>
      <c r="U785" s="871" t="n"/>
      <c r="V785" s="871" t="n"/>
      <c r="W785" s="871" t="n"/>
      <c r="X785" s="871" t="n"/>
      <c r="Y785" s="871" t="n"/>
      <c r="Z785" s="871" t="n"/>
      <c r="AA785" s="871" t="n"/>
      <c r="AB785" s="871" t="n"/>
    </row>
    <row r="786">
      <c r="A786" s="871" t="n"/>
      <c r="B786" s="871" t="n"/>
      <c r="C786" s="275" t="n"/>
      <c r="D786" s="275" t="n"/>
      <c r="E786" s="275" t="n"/>
      <c r="F786" s="871" t="n"/>
      <c r="G786" s="871" t="n"/>
      <c r="H786" s="871" t="n"/>
      <c r="I786" s="871" t="n"/>
      <c r="J786" s="871" t="n"/>
      <c r="K786" s="871" t="n"/>
      <c r="L786" s="871" t="n"/>
      <c r="M786" s="871" t="n"/>
      <c r="N786" s="871" t="n"/>
      <c r="O786" s="871" t="n"/>
      <c r="P786" s="871" t="n"/>
      <c r="Q786" s="871" t="n"/>
      <c r="R786" s="871" t="n"/>
      <c r="S786" s="871" t="n"/>
      <c r="T786" s="871" t="n"/>
      <c r="U786" s="871" t="n"/>
      <c r="V786" s="871" t="n"/>
      <c r="W786" s="871" t="n"/>
      <c r="X786" s="871" t="n"/>
      <c r="Y786" s="871" t="n"/>
      <c r="Z786" s="871" t="n"/>
      <c r="AA786" s="871" t="n"/>
      <c r="AB786" s="871" t="n"/>
    </row>
    <row r="787">
      <c r="A787" s="871" t="n"/>
      <c r="B787" s="871" t="n"/>
      <c r="C787" s="275" t="n"/>
      <c r="D787" s="275" t="n"/>
      <c r="E787" s="275" t="n"/>
      <c r="F787" s="871" t="n"/>
      <c r="G787" s="871" t="n"/>
      <c r="H787" s="871" t="n"/>
      <c r="I787" s="871" t="n"/>
      <c r="J787" s="871" t="n"/>
      <c r="K787" s="871" t="n"/>
      <c r="L787" s="871" t="n"/>
      <c r="M787" s="871" t="n"/>
      <c r="N787" s="871" t="n"/>
      <c r="O787" s="871" t="n"/>
      <c r="P787" s="871" t="n"/>
      <c r="Q787" s="871" t="n"/>
      <c r="R787" s="871" t="n"/>
      <c r="S787" s="871" t="n"/>
      <c r="T787" s="871" t="n"/>
      <c r="U787" s="871" t="n"/>
      <c r="V787" s="871" t="n"/>
      <c r="W787" s="871" t="n"/>
      <c r="X787" s="871" t="n"/>
      <c r="Y787" s="871" t="n"/>
      <c r="Z787" s="871" t="n"/>
      <c r="AA787" s="871" t="n"/>
      <c r="AB787" s="871" t="n"/>
    </row>
    <row r="788">
      <c r="A788" s="871" t="n"/>
      <c r="B788" s="871" t="n"/>
      <c r="C788" s="275" t="n"/>
      <c r="D788" s="275" t="n"/>
      <c r="E788" s="275" t="n"/>
      <c r="F788" s="871" t="n"/>
      <c r="G788" s="871" t="n"/>
      <c r="H788" s="871" t="n"/>
      <c r="I788" s="871" t="n"/>
      <c r="J788" s="871" t="n"/>
      <c r="K788" s="871" t="n"/>
      <c r="L788" s="871" t="n"/>
      <c r="M788" s="871" t="n"/>
      <c r="N788" s="871" t="n"/>
      <c r="O788" s="871" t="n"/>
      <c r="P788" s="871" t="n"/>
      <c r="Q788" s="871" t="n"/>
      <c r="R788" s="871" t="n"/>
      <c r="S788" s="871" t="n"/>
      <c r="T788" s="871" t="n"/>
      <c r="U788" s="871" t="n"/>
      <c r="V788" s="871" t="n"/>
      <c r="W788" s="871" t="n"/>
      <c r="X788" s="871" t="n"/>
      <c r="Y788" s="871" t="n"/>
      <c r="Z788" s="871" t="n"/>
      <c r="AA788" s="871" t="n"/>
      <c r="AB788" s="871" t="n"/>
    </row>
    <row r="789">
      <c r="A789" s="871" t="n"/>
      <c r="B789" s="871" t="n"/>
      <c r="C789" s="275" t="n"/>
      <c r="D789" s="275" t="n"/>
      <c r="E789" s="275" t="n"/>
      <c r="F789" s="871" t="n"/>
      <c r="G789" s="871" t="n"/>
      <c r="H789" s="871" t="n"/>
      <c r="I789" s="871" t="n"/>
      <c r="J789" s="871" t="n"/>
      <c r="K789" s="871" t="n"/>
      <c r="L789" s="871" t="n"/>
      <c r="M789" s="871" t="n"/>
      <c r="N789" s="871" t="n"/>
      <c r="O789" s="871" t="n"/>
      <c r="P789" s="871" t="n"/>
      <c r="Q789" s="871" t="n"/>
      <c r="R789" s="871" t="n"/>
      <c r="S789" s="871" t="n"/>
      <c r="T789" s="871" t="n"/>
      <c r="U789" s="871" t="n"/>
      <c r="V789" s="871" t="n"/>
      <c r="W789" s="871" t="n"/>
      <c r="X789" s="871" t="n"/>
      <c r="Y789" s="871" t="n"/>
      <c r="Z789" s="871" t="n"/>
      <c r="AA789" s="871" t="n"/>
      <c r="AB789" s="871" t="n"/>
    </row>
    <row r="790">
      <c r="A790" s="871" t="n"/>
      <c r="B790" s="871" t="n"/>
      <c r="C790" s="275" t="n"/>
      <c r="D790" s="275" t="n"/>
      <c r="E790" s="275" t="n"/>
      <c r="F790" s="871" t="n"/>
      <c r="G790" s="871" t="n"/>
      <c r="H790" s="871" t="n"/>
      <c r="I790" s="871" t="n"/>
      <c r="J790" s="871" t="n"/>
      <c r="K790" s="871" t="n"/>
      <c r="L790" s="871" t="n"/>
      <c r="M790" s="871" t="n"/>
      <c r="N790" s="871" t="n"/>
      <c r="O790" s="871" t="n"/>
      <c r="P790" s="871" t="n"/>
      <c r="Q790" s="871" t="n"/>
      <c r="R790" s="871" t="n"/>
      <c r="S790" s="871" t="n"/>
      <c r="T790" s="871" t="n"/>
      <c r="U790" s="871" t="n"/>
      <c r="V790" s="871" t="n"/>
      <c r="W790" s="871" t="n"/>
      <c r="X790" s="871" t="n"/>
      <c r="Y790" s="871" t="n"/>
      <c r="Z790" s="871" t="n"/>
      <c r="AA790" s="871" t="n"/>
      <c r="AB790" s="871" t="n"/>
    </row>
    <row r="791">
      <c r="A791" s="871" t="n"/>
      <c r="B791" s="871" t="n"/>
      <c r="C791" s="275" t="n"/>
      <c r="D791" s="275" t="n"/>
      <c r="E791" s="275" t="n"/>
      <c r="F791" s="871" t="n"/>
      <c r="G791" s="871" t="n"/>
      <c r="H791" s="871" t="n"/>
      <c r="I791" s="871" t="n"/>
      <c r="J791" s="871" t="n"/>
      <c r="K791" s="871" t="n"/>
      <c r="L791" s="871" t="n"/>
      <c r="M791" s="871" t="n"/>
      <c r="N791" s="871" t="n"/>
      <c r="O791" s="871" t="n"/>
      <c r="P791" s="871" t="n"/>
      <c r="Q791" s="871" t="n"/>
      <c r="R791" s="871" t="n"/>
      <c r="S791" s="871" t="n"/>
      <c r="T791" s="871" t="n"/>
      <c r="U791" s="871" t="n"/>
      <c r="V791" s="871" t="n"/>
      <c r="W791" s="871" t="n"/>
      <c r="X791" s="871" t="n"/>
      <c r="Y791" s="871" t="n"/>
      <c r="Z791" s="871" t="n"/>
      <c r="AA791" s="871" t="n"/>
      <c r="AB791" s="871" t="n"/>
    </row>
    <row r="792">
      <c r="A792" s="871" t="n"/>
      <c r="B792" s="871" t="n"/>
      <c r="C792" s="275" t="n"/>
      <c r="D792" s="275" t="n"/>
      <c r="E792" s="275" t="n"/>
      <c r="F792" s="871" t="n"/>
      <c r="G792" s="871" t="n"/>
      <c r="H792" s="871" t="n"/>
      <c r="I792" s="871" t="n"/>
      <c r="J792" s="871" t="n"/>
      <c r="K792" s="871" t="n"/>
      <c r="L792" s="871" t="n"/>
      <c r="M792" s="871" t="n"/>
      <c r="N792" s="871" t="n"/>
      <c r="O792" s="871" t="n"/>
      <c r="P792" s="871" t="n"/>
      <c r="Q792" s="871" t="n"/>
      <c r="R792" s="871" t="n"/>
      <c r="S792" s="871" t="n"/>
      <c r="T792" s="871" t="n"/>
      <c r="U792" s="871" t="n"/>
      <c r="V792" s="871" t="n"/>
      <c r="W792" s="871" t="n"/>
      <c r="X792" s="871" t="n"/>
      <c r="Y792" s="871" t="n"/>
      <c r="Z792" s="871" t="n"/>
      <c r="AA792" s="871" t="n"/>
      <c r="AB792" s="871" t="n"/>
    </row>
    <row r="793">
      <c r="A793" s="871" t="n"/>
      <c r="B793" s="871" t="n"/>
      <c r="C793" s="275" t="n"/>
      <c r="D793" s="275" t="n"/>
      <c r="E793" s="275" t="n"/>
      <c r="F793" s="871" t="n"/>
      <c r="G793" s="871" t="n"/>
      <c r="H793" s="871" t="n"/>
      <c r="I793" s="871" t="n"/>
      <c r="J793" s="871" t="n"/>
      <c r="K793" s="871" t="n"/>
      <c r="L793" s="871" t="n"/>
      <c r="M793" s="871" t="n"/>
      <c r="N793" s="871" t="n"/>
      <c r="O793" s="871" t="n"/>
      <c r="P793" s="871" t="n"/>
      <c r="Q793" s="871" t="n"/>
      <c r="R793" s="871" t="n"/>
      <c r="S793" s="871" t="n"/>
      <c r="T793" s="871" t="n"/>
      <c r="U793" s="871" t="n"/>
      <c r="V793" s="871" t="n"/>
      <c r="W793" s="871" t="n"/>
      <c r="X793" s="871" t="n"/>
      <c r="Y793" s="871" t="n"/>
      <c r="Z793" s="871" t="n"/>
      <c r="AA793" s="871" t="n"/>
      <c r="AB793" s="871" t="n"/>
    </row>
    <row r="794">
      <c r="A794" s="871" t="n"/>
      <c r="B794" s="871" t="n"/>
      <c r="C794" s="275" t="n"/>
      <c r="D794" s="275" t="n"/>
      <c r="E794" s="275" t="n"/>
      <c r="F794" s="871" t="n"/>
      <c r="G794" s="871" t="n"/>
      <c r="H794" s="871" t="n"/>
      <c r="I794" s="871" t="n"/>
      <c r="J794" s="871" t="n"/>
      <c r="K794" s="871" t="n"/>
      <c r="L794" s="871" t="n"/>
      <c r="M794" s="871" t="n"/>
      <c r="N794" s="871" t="n"/>
      <c r="O794" s="871" t="n"/>
      <c r="P794" s="871" t="n"/>
      <c r="Q794" s="871" t="n"/>
      <c r="R794" s="871" t="n"/>
      <c r="S794" s="871" t="n"/>
      <c r="T794" s="871" t="n"/>
      <c r="U794" s="871" t="n"/>
      <c r="V794" s="871" t="n"/>
      <c r="W794" s="871" t="n"/>
      <c r="X794" s="871" t="n"/>
      <c r="Y794" s="871" t="n"/>
      <c r="Z794" s="871" t="n"/>
      <c r="AA794" s="871" t="n"/>
      <c r="AB794" s="871" t="n"/>
    </row>
    <row r="795">
      <c r="A795" s="871" t="n"/>
      <c r="B795" s="871" t="n"/>
      <c r="C795" s="275" t="n"/>
      <c r="D795" s="275" t="n"/>
      <c r="E795" s="275" t="n"/>
      <c r="F795" s="871" t="n"/>
      <c r="G795" s="871" t="n"/>
      <c r="H795" s="871" t="n"/>
      <c r="I795" s="871" t="n"/>
      <c r="J795" s="871" t="n"/>
      <c r="K795" s="871" t="n"/>
      <c r="L795" s="871" t="n"/>
      <c r="M795" s="871" t="n"/>
      <c r="N795" s="871" t="n"/>
      <c r="O795" s="871" t="n"/>
      <c r="P795" s="871" t="n"/>
      <c r="Q795" s="871" t="n"/>
      <c r="R795" s="871" t="n"/>
      <c r="S795" s="871" t="n"/>
      <c r="T795" s="871" t="n"/>
      <c r="U795" s="871" t="n"/>
      <c r="V795" s="871" t="n"/>
      <c r="W795" s="871" t="n"/>
      <c r="X795" s="871" t="n"/>
      <c r="Y795" s="871" t="n"/>
      <c r="Z795" s="871" t="n"/>
      <c r="AA795" s="871" t="n"/>
      <c r="AB795" s="871" t="n"/>
    </row>
    <row r="796">
      <c r="A796" s="871" t="n"/>
      <c r="B796" s="871" t="n"/>
      <c r="C796" s="275" t="n"/>
      <c r="D796" s="275" t="n"/>
      <c r="E796" s="275" t="n"/>
      <c r="F796" s="871" t="n"/>
      <c r="G796" s="871" t="n"/>
      <c r="H796" s="871" t="n"/>
      <c r="I796" s="871" t="n"/>
      <c r="J796" s="871" t="n"/>
      <c r="K796" s="871" t="n"/>
      <c r="L796" s="871" t="n"/>
      <c r="M796" s="871" t="n"/>
      <c r="N796" s="871" t="n"/>
      <c r="O796" s="871" t="n"/>
      <c r="P796" s="871" t="n"/>
      <c r="Q796" s="871" t="n"/>
      <c r="R796" s="871" t="n"/>
      <c r="S796" s="871" t="n"/>
      <c r="T796" s="871" t="n"/>
      <c r="U796" s="871" t="n"/>
      <c r="V796" s="871" t="n"/>
      <c r="W796" s="871" t="n"/>
      <c r="X796" s="871" t="n"/>
      <c r="Y796" s="871" t="n"/>
      <c r="Z796" s="871" t="n"/>
      <c r="AA796" s="871" t="n"/>
      <c r="AB796" s="871" t="n"/>
    </row>
    <row r="797">
      <c r="A797" s="871" t="n"/>
      <c r="B797" s="871" t="n"/>
      <c r="C797" s="275" t="n"/>
      <c r="D797" s="275" t="n"/>
      <c r="E797" s="275" t="n"/>
      <c r="F797" s="871" t="n"/>
      <c r="G797" s="871" t="n"/>
      <c r="H797" s="871" t="n"/>
      <c r="I797" s="871" t="n"/>
      <c r="J797" s="871" t="n"/>
      <c r="K797" s="871" t="n"/>
      <c r="L797" s="871" t="n"/>
      <c r="M797" s="871" t="n"/>
      <c r="N797" s="871" t="n"/>
      <c r="O797" s="871" t="n"/>
      <c r="P797" s="871" t="n"/>
      <c r="Q797" s="871" t="n"/>
      <c r="R797" s="871" t="n"/>
      <c r="S797" s="871" t="n"/>
      <c r="T797" s="871" t="n"/>
      <c r="U797" s="871" t="n"/>
      <c r="V797" s="871" t="n"/>
      <c r="W797" s="871" t="n"/>
      <c r="X797" s="871" t="n"/>
      <c r="Y797" s="871" t="n"/>
      <c r="Z797" s="871" t="n"/>
      <c r="AA797" s="871" t="n"/>
      <c r="AB797" s="871" t="n"/>
    </row>
    <row r="798">
      <c r="A798" s="871" t="n"/>
      <c r="B798" s="871" t="n"/>
      <c r="C798" s="275" t="n"/>
      <c r="D798" s="275" t="n"/>
      <c r="E798" s="275" t="n"/>
      <c r="F798" s="871" t="n"/>
      <c r="G798" s="871" t="n"/>
      <c r="H798" s="871" t="n"/>
      <c r="I798" s="871" t="n"/>
      <c r="J798" s="871" t="n"/>
      <c r="K798" s="871" t="n"/>
      <c r="L798" s="871" t="n"/>
      <c r="M798" s="871" t="n"/>
      <c r="N798" s="871" t="n"/>
      <c r="O798" s="871" t="n"/>
      <c r="P798" s="871" t="n"/>
      <c r="Q798" s="871" t="n"/>
      <c r="R798" s="871" t="n"/>
      <c r="S798" s="871" t="n"/>
      <c r="T798" s="871" t="n"/>
      <c r="U798" s="871" t="n"/>
      <c r="V798" s="871" t="n"/>
      <c r="W798" s="871" t="n"/>
      <c r="X798" s="871" t="n"/>
      <c r="Y798" s="871" t="n"/>
      <c r="Z798" s="871" t="n"/>
      <c r="AA798" s="871" t="n"/>
      <c r="AB798" s="871" t="n"/>
    </row>
    <row r="799">
      <c r="A799" s="871" t="n"/>
      <c r="B799" s="871" t="n"/>
      <c r="C799" s="275" t="n"/>
      <c r="D799" s="275" t="n"/>
      <c r="E799" s="275" t="n"/>
      <c r="F799" s="871" t="n"/>
      <c r="G799" s="871" t="n"/>
      <c r="H799" s="871" t="n"/>
      <c r="I799" s="871" t="n"/>
      <c r="J799" s="871" t="n"/>
      <c r="K799" s="871" t="n"/>
      <c r="L799" s="871" t="n"/>
      <c r="M799" s="871" t="n"/>
      <c r="N799" s="871" t="n"/>
      <c r="O799" s="871" t="n"/>
      <c r="P799" s="871" t="n"/>
      <c r="Q799" s="871" t="n"/>
      <c r="R799" s="871" t="n"/>
      <c r="S799" s="871" t="n"/>
      <c r="T799" s="871" t="n"/>
      <c r="U799" s="871" t="n"/>
      <c r="V799" s="871" t="n"/>
      <c r="W799" s="871" t="n"/>
      <c r="X799" s="871" t="n"/>
      <c r="Y799" s="871" t="n"/>
      <c r="Z799" s="871" t="n"/>
      <c r="AA799" s="871" t="n"/>
      <c r="AB799" s="871" t="n"/>
    </row>
    <row r="800">
      <c r="A800" s="871" t="n"/>
      <c r="B800" s="871" t="n"/>
      <c r="C800" s="275" t="n"/>
      <c r="D800" s="275" t="n"/>
      <c r="E800" s="275" t="n"/>
      <c r="F800" s="871" t="n"/>
      <c r="G800" s="871" t="n"/>
      <c r="H800" s="871" t="n"/>
      <c r="I800" s="871" t="n"/>
      <c r="J800" s="871" t="n"/>
      <c r="K800" s="871" t="n"/>
      <c r="L800" s="871" t="n"/>
      <c r="M800" s="871" t="n"/>
      <c r="N800" s="871" t="n"/>
      <c r="O800" s="871" t="n"/>
      <c r="P800" s="871" t="n"/>
      <c r="Q800" s="871" t="n"/>
      <c r="R800" s="871" t="n"/>
      <c r="S800" s="871" t="n"/>
      <c r="T800" s="871" t="n"/>
      <c r="U800" s="871" t="n"/>
      <c r="V800" s="871" t="n"/>
      <c r="W800" s="871" t="n"/>
      <c r="X800" s="871" t="n"/>
      <c r="Y800" s="871" t="n"/>
      <c r="Z800" s="871" t="n"/>
      <c r="AA800" s="871" t="n"/>
      <c r="AB800" s="871" t="n"/>
    </row>
    <row r="801">
      <c r="A801" s="871" t="n"/>
      <c r="B801" s="871" t="n"/>
      <c r="C801" s="275" t="n"/>
      <c r="D801" s="275" t="n"/>
      <c r="E801" s="275" t="n"/>
      <c r="F801" s="871" t="n"/>
      <c r="G801" s="871" t="n"/>
      <c r="H801" s="871" t="n"/>
      <c r="I801" s="871" t="n"/>
      <c r="J801" s="871" t="n"/>
      <c r="K801" s="871" t="n"/>
      <c r="L801" s="871" t="n"/>
      <c r="M801" s="871" t="n"/>
      <c r="N801" s="871" t="n"/>
      <c r="O801" s="871" t="n"/>
      <c r="P801" s="871" t="n"/>
      <c r="Q801" s="871" t="n"/>
      <c r="R801" s="871" t="n"/>
      <c r="S801" s="871" t="n"/>
      <c r="T801" s="871" t="n"/>
      <c r="U801" s="871" t="n"/>
      <c r="V801" s="871" t="n"/>
      <c r="W801" s="871" t="n"/>
      <c r="X801" s="871" t="n"/>
      <c r="Y801" s="871" t="n"/>
      <c r="Z801" s="871" t="n"/>
      <c r="AA801" s="871" t="n"/>
      <c r="AB801" s="871" t="n"/>
    </row>
    <row r="802">
      <c r="A802" s="871" t="n"/>
      <c r="B802" s="871" t="n"/>
      <c r="C802" s="275" t="n"/>
      <c r="D802" s="275" t="n"/>
      <c r="E802" s="275" t="n"/>
      <c r="F802" s="871" t="n"/>
      <c r="G802" s="871" t="n"/>
      <c r="H802" s="871" t="n"/>
      <c r="I802" s="871" t="n"/>
      <c r="J802" s="871" t="n"/>
      <c r="K802" s="871" t="n"/>
      <c r="L802" s="871" t="n"/>
      <c r="M802" s="871" t="n"/>
      <c r="N802" s="871" t="n"/>
      <c r="O802" s="871" t="n"/>
      <c r="P802" s="871" t="n"/>
      <c r="Q802" s="871" t="n"/>
      <c r="R802" s="871" t="n"/>
      <c r="S802" s="871" t="n"/>
      <c r="T802" s="871" t="n"/>
      <c r="U802" s="871" t="n"/>
      <c r="V802" s="871" t="n"/>
      <c r="W802" s="871" t="n"/>
      <c r="X802" s="871" t="n"/>
      <c r="Y802" s="871" t="n"/>
      <c r="Z802" s="871" t="n"/>
      <c r="AA802" s="871" t="n"/>
      <c r="AB802" s="871" t="n"/>
    </row>
    <row r="803">
      <c r="A803" s="871" t="n"/>
      <c r="B803" s="871" t="n"/>
      <c r="C803" s="275" t="n"/>
      <c r="D803" s="275" t="n"/>
      <c r="E803" s="275" t="n"/>
      <c r="F803" s="871" t="n"/>
      <c r="G803" s="871" t="n"/>
      <c r="H803" s="871" t="n"/>
      <c r="I803" s="871" t="n"/>
      <c r="J803" s="871" t="n"/>
      <c r="K803" s="871" t="n"/>
      <c r="L803" s="871" t="n"/>
      <c r="M803" s="871" t="n"/>
      <c r="N803" s="871" t="n"/>
      <c r="O803" s="871" t="n"/>
      <c r="P803" s="871" t="n"/>
      <c r="Q803" s="871" t="n"/>
      <c r="R803" s="871" t="n"/>
      <c r="S803" s="871" t="n"/>
      <c r="T803" s="871" t="n"/>
      <c r="U803" s="871" t="n"/>
      <c r="V803" s="871" t="n"/>
      <c r="W803" s="871" t="n"/>
      <c r="X803" s="871" t="n"/>
      <c r="Y803" s="871" t="n"/>
      <c r="Z803" s="871" t="n"/>
      <c r="AA803" s="871" t="n"/>
      <c r="AB803" s="871" t="n"/>
    </row>
    <row r="804">
      <c r="A804" s="871" t="n"/>
      <c r="B804" s="871" t="n"/>
      <c r="C804" s="275" t="n"/>
      <c r="D804" s="275" t="n"/>
      <c r="E804" s="275" t="n"/>
      <c r="F804" s="871" t="n"/>
      <c r="G804" s="871" t="n"/>
      <c r="H804" s="871" t="n"/>
      <c r="I804" s="871" t="n"/>
      <c r="J804" s="871" t="n"/>
      <c r="K804" s="871" t="n"/>
      <c r="L804" s="871" t="n"/>
      <c r="M804" s="871" t="n"/>
      <c r="N804" s="871" t="n"/>
      <c r="O804" s="871" t="n"/>
      <c r="P804" s="871" t="n"/>
      <c r="Q804" s="871" t="n"/>
      <c r="R804" s="871" t="n"/>
      <c r="S804" s="871" t="n"/>
      <c r="T804" s="871" t="n"/>
      <c r="U804" s="871" t="n"/>
      <c r="V804" s="871" t="n"/>
      <c r="W804" s="871" t="n"/>
      <c r="X804" s="871" t="n"/>
      <c r="Y804" s="871" t="n"/>
      <c r="Z804" s="871" t="n"/>
      <c r="AA804" s="871" t="n"/>
      <c r="AB804" s="871" t="n"/>
    </row>
    <row r="805">
      <c r="A805" s="871" t="n"/>
      <c r="B805" s="871" t="n"/>
      <c r="C805" s="275" t="n"/>
      <c r="D805" s="275" t="n"/>
      <c r="E805" s="275" t="n"/>
      <c r="F805" s="871" t="n"/>
      <c r="G805" s="871" t="n"/>
      <c r="H805" s="871" t="n"/>
      <c r="I805" s="871" t="n"/>
      <c r="J805" s="871" t="n"/>
      <c r="K805" s="871" t="n"/>
      <c r="L805" s="871" t="n"/>
      <c r="M805" s="871" t="n"/>
      <c r="N805" s="871" t="n"/>
      <c r="O805" s="871" t="n"/>
      <c r="P805" s="871" t="n"/>
      <c r="Q805" s="871" t="n"/>
      <c r="R805" s="871" t="n"/>
      <c r="S805" s="871" t="n"/>
      <c r="T805" s="871" t="n"/>
      <c r="U805" s="871" t="n"/>
      <c r="V805" s="871" t="n"/>
      <c r="W805" s="871" t="n"/>
      <c r="X805" s="871" t="n"/>
      <c r="Y805" s="871" t="n"/>
      <c r="Z805" s="871" t="n"/>
      <c r="AA805" s="871" t="n"/>
      <c r="AB805" s="871" t="n"/>
    </row>
    <row r="806">
      <c r="A806" s="871" t="n"/>
      <c r="B806" s="871" t="n"/>
      <c r="C806" s="275" t="n"/>
      <c r="D806" s="275" t="n"/>
      <c r="E806" s="275" t="n"/>
      <c r="F806" s="871" t="n"/>
      <c r="G806" s="871" t="n"/>
      <c r="H806" s="871" t="n"/>
      <c r="I806" s="871" t="n"/>
      <c r="J806" s="871" t="n"/>
      <c r="K806" s="871" t="n"/>
      <c r="L806" s="871" t="n"/>
      <c r="M806" s="871" t="n"/>
      <c r="N806" s="871" t="n"/>
      <c r="O806" s="871" t="n"/>
      <c r="P806" s="871" t="n"/>
      <c r="Q806" s="871" t="n"/>
      <c r="R806" s="871" t="n"/>
      <c r="S806" s="871" t="n"/>
      <c r="T806" s="871" t="n"/>
      <c r="U806" s="871" t="n"/>
      <c r="V806" s="871" t="n"/>
      <c r="W806" s="871" t="n"/>
      <c r="X806" s="871" t="n"/>
      <c r="Y806" s="871" t="n"/>
      <c r="Z806" s="871" t="n"/>
      <c r="AA806" s="871" t="n"/>
      <c r="AB806" s="871" t="n"/>
    </row>
    <row r="807">
      <c r="A807" s="871" t="n"/>
      <c r="B807" s="871" t="n"/>
      <c r="C807" s="275" t="n"/>
      <c r="D807" s="275" t="n"/>
      <c r="E807" s="275" t="n"/>
      <c r="F807" s="871" t="n"/>
      <c r="G807" s="871" t="n"/>
      <c r="H807" s="871" t="n"/>
      <c r="I807" s="871" t="n"/>
      <c r="J807" s="871" t="n"/>
      <c r="K807" s="871" t="n"/>
      <c r="L807" s="871" t="n"/>
      <c r="M807" s="871" t="n"/>
      <c r="N807" s="871" t="n"/>
      <c r="O807" s="871" t="n"/>
      <c r="P807" s="871" t="n"/>
      <c r="Q807" s="871" t="n"/>
      <c r="R807" s="871" t="n"/>
      <c r="S807" s="871" t="n"/>
      <c r="T807" s="871" t="n"/>
      <c r="U807" s="871" t="n"/>
      <c r="V807" s="871" t="n"/>
      <c r="W807" s="871" t="n"/>
      <c r="X807" s="871" t="n"/>
      <c r="Y807" s="871" t="n"/>
      <c r="Z807" s="871" t="n"/>
      <c r="AA807" s="871" t="n"/>
      <c r="AB807" s="871" t="n"/>
    </row>
    <row r="808">
      <c r="A808" s="871" t="n"/>
      <c r="B808" s="871" t="n"/>
      <c r="C808" s="275" t="n"/>
      <c r="D808" s="275" t="n"/>
      <c r="E808" s="275" t="n"/>
      <c r="F808" s="871" t="n"/>
      <c r="G808" s="871" t="n"/>
      <c r="H808" s="871" t="n"/>
      <c r="I808" s="871" t="n"/>
      <c r="J808" s="871" t="n"/>
      <c r="K808" s="871" t="n"/>
      <c r="L808" s="871" t="n"/>
      <c r="M808" s="871" t="n"/>
      <c r="N808" s="871" t="n"/>
      <c r="O808" s="871" t="n"/>
      <c r="P808" s="871" t="n"/>
      <c r="Q808" s="871" t="n"/>
      <c r="R808" s="871" t="n"/>
      <c r="S808" s="871" t="n"/>
      <c r="T808" s="871" t="n"/>
      <c r="U808" s="871" t="n"/>
      <c r="V808" s="871" t="n"/>
      <c r="W808" s="871" t="n"/>
      <c r="X808" s="871" t="n"/>
      <c r="Y808" s="871" t="n"/>
      <c r="Z808" s="871" t="n"/>
      <c r="AA808" s="871" t="n"/>
      <c r="AB808" s="871" t="n"/>
    </row>
    <row r="809">
      <c r="A809" s="871" t="n"/>
      <c r="B809" s="871" t="n"/>
      <c r="C809" s="275" t="n"/>
      <c r="D809" s="275" t="n"/>
      <c r="E809" s="275" t="n"/>
      <c r="F809" s="871" t="n"/>
      <c r="G809" s="871" t="n"/>
      <c r="H809" s="871" t="n"/>
      <c r="I809" s="871" t="n"/>
      <c r="J809" s="871" t="n"/>
      <c r="K809" s="871" t="n"/>
      <c r="L809" s="871" t="n"/>
      <c r="M809" s="871" t="n"/>
      <c r="N809" s="871" t="n"/>
      <c r="O809" s="871" t="n"/>
      <c r="P809" s="871" t="n"/>
      <c r="Q809" s="871" t="n"/>
      <c r="R809" s="871" t="n"/>
      <c r="S809" s="871" t="n"/>
      <c r="T809" s="871" t="n"/>
      <c r="U809" s="871" t="n"/>
      <c r="V809" s="871" t="n"/>
      <c r="W809" s="871" t="n"/>
      <c r="X809" s="871" t="n"/>
      <c r="Y809" s="871" t="n"/>
      <c r="Z809" s="871" t="n"/>
      <c r="AA809" s="871" t="n"/>
      <c r="AB809" s="871" t="n"/>
    </row>
    <row r="810">
      <c r="A810" s="871" t="n"/>
      <c r="B810" s="871" t="n"/>
      <c r="C810" s="275" t="n"/>
      <c r="D810" s="275" t="n"/>
      <c r="E810" s="275" t="n"/>
      <c r="F810" s="871" t="n"/>
      <c r="G810" s="871" t="n"/>
      <c r="H810" s="871" t="n"/>
      <c r="I810" s="871" t="n"/>
      <c r="J810" s="871" t="n"/>
      <c r="K810" s="871" t="n"/>
      <c r="L810" s="871" t="n"/>
      <c r="M810" s="871" t="n"/>
      <c r="N810" s="871" t="n"/>
      <c r="O810" s="871" t="n"/>
      <c r="P810" s="871" t="n"/>
      <c r="Q810" s="871" t="n"/>
      <c r="R810" s="871" t="n"/>
      <c r="S810" s="871" t="n"/>
      <c r="T810" s="871" t="n"/>
      <c r="U810" s="871" t="n"/>
      <c r="V810" s="871" t="n"/>
      <c r="W810" s="871" t="n"/>
      <c r="X810" s="871" t="n"/>
      <c r="Y810" s="871" t="n"/>
      <c r="Z810" s="871" t="n"/>
      <c r="AA810" s="871" t="n"/>
      <c r="AB810" s="871" t="n"/>
    </row>
    <row r="811">
      <c r="A811" s="871" t="n"/>
      <c r="B811" s="871" t="n"/>
      <c r="C811" s="275" t="n"/>
      <c r="D811" s="275" t="n"/>
      <c r="E811" s="275" t="n"/>
      <c r="F811" s="871" t="n"/>
      <c r="G811" s="871" t="n"/>
      <c r="H811" s="871" t="n"/>
      <c r="I811" s="871" t="n"/>
      <c r="J811" s="871" t="n"/>
      <c r="K811" s="871" t="n"/>
      <c r="L811" s="871" t="n"/>
      <c r="M811" s="871" t="n"/>
      <c r="N811" s="871" t="n"/>
      <c r="O811" s="871" t="n"/>
      <c r="P811" s="871" t="n"/>
      <c r="Q811" s="871" t="n"/>
      <c r="R811" s="871" t="n"/>
      <c r="S811" s="871" t="n"/>
      <c r="T811" s="871" t="n"/>
      <c r="U811" s="871" t="n"/>
      <c r="V811" s="871" t="n"/>
      <c r="W811" s="871" t="n"/>
      <c r="X811" s="871" t="n"/>
      <c r="Y811" s="871" t="n"/>
      <c r="Z811" s="871" t="n"/>
      <c r="AA811" s="871" t="n"/>
      <c r="AB811" s="871" t="n"/>
    </row>
    <row r="812">
      <c r="A812" s="871" t="n"/>
      <c r="B812" s="871" t="n"/>
      <c r="C812" s="275" t="n"/>
      <c r="D812" s="275" t="n"/>
      <c r="E812" s="275" t="n"/>
      <c r="F812" s="871" t="n"/>
      <c r="G812" s="871" t="n"/>
      <c r="H812" s="871" t="n"/>
      <c r="I812" s="871" t="n"/>
      <c r="J812" s="871" t="n"/>
      <c r="K812" s="871" t="n"/>
      <c r="L812" s="871" t="n"/>
      <c r="M812" s="871" t="n"/>
      <c r="N812" s="871" t="n"/>
      <c r="O812" s="871" t="n"/>
      <c r="P812" s="871" t="n"/>
      <c r="Q812" s="871" t="n"/>
      <c r="R812" s="871" t="n"/>
      <c r="S812" s="871" t="n"/>
      <c r="T812" s="871" t="n"/>
      <c r="U812" s="871" t="n"/>
      <c r="V812" s="871" t="n"/>
      <c r="W812" s="871" t="n"/>
      <c r="X812" s="871" t="n"/>
      <c r="Y812" s="871" t="n"/>
      <c r="Z812" s="871" t="n"/>
      <c r="AA812" s="871" t="n"/>
      <c r="AB812" s="871" t="n"/>
    </row>
    <row r="813">
      <c r="A813" s="871" t="n"/>
      <c r="B813" s="871" t="n"/>
      <c r="C813" s="275" t="n"/>
      <c r="D813" s="275" t="n"/>
      <c r="E813" s="275" t="n"/>
      <c r="F813" s="871" t="n"/>
      <c r="G813" s="871" t="n"/>
      <c r="H813" s="871" t="n"/>
      <c r="I813" s="871" t="n"/>
      <c r="J813" s="871" t="n"/>
      <c r="K813" s="871" t="n"/>
      <c r="L813" s="871" t="n"/>
      <c r="M813" s="871" t="n"/>
      <c r="N813" s="871" t="n"/>
      <c r="O813" s="871" t="n"/>
      <c r="P813" s="871" t="n"/>
      <c r="Q813" s="871" t="n"/>
      <c r="R813" s="871" t="n"/>
      <c r="S813" s="871" t="n"/>
      <c r="T813" s="871" t="n"/>
      <c r="U813" s="871" t="n"/>
      <c r="V813" s="871" t="n"/>
      <c r="W813" s="871" t="n"/>
      <c r="X813" s="871" t="n"/>
      <c r="Y813" s="871" t="n"/>
      <c r="Z813" s="871" t="n"/>
      <c r="AA813" s="871" t="n"/>
      <c r="AB813" s="871" t="n"/>
    </row>
    <row r="814">
      <c r="A814" s="871" t="n"/>
      <c r="B814" s="871" t="n"/>
      <c r="C814" s="275" t="n"/>
      <c r="D814" s="275" t="n"/>
      <c r="E814" s="275" t="n"/>
      <c r="F814" s="871" t="n"/>
      <c r="G814" s="871" t="n"/>
      <c r="H814" s="871" t="n"/>
      <c r="I814" s="871" t="n"/>
      <c r="J814" s="871" t="n"/>
      <c r="K814" s="871" t="n"/>
      <c r="L814" s="871" t="n"/>
      <c r="M814" s="871" t="n"/>
      <c r="N814" s="871" t="n"/>
      <c r="O814" s="871" t="n"/>
      <c r="P814" s="871" t="n"/>
      <c r="Q814" s="871" t="n"/>
      <c r="R814" s="871" t="n"/>
      <c r="S814" s="871" t="n"/>
      <c r="T814" s="871" t="n"/>
      <c r="U814" s="871" t="n"/>
      <c r="V814" s="871" t="n"/>
      <c r="W814" s="871" t="n"/>
      <c r="X814" s="871" t="n"/>
      <c r="Y814" s="871" t="n"/>
      <c r="Z814" s="871" t="n"/>
      <c r="AA814" s="871" t="n"/>
      <c r="AB814" s="871" t="n"/>
    </row>
    <row r="815">
      <c r="A815" s="871" t="n"/>
      <c r="B815" s="871" t="n"/>
      <c r="C815" s="275" t="n"/>
      <c r="D815" s="275" t="n"/>
      <c r="E815" s="275" t="n"/>
      <c r="F815" s="871" t="n"/>
      <c r="G815" s="871" t="n"/>
      <c r="H815" s="871" t="n"/>
      <c r="I815" s="871" t="n"/>
      <c r="J815" s="871" t="n"/>
      <c r="K815" s="871" t="n"/>
      <c r="L815" s="871" t="n"/>
      <c r="M815" s="871" t="n"/>
      <c r="N815" s="871" t="n"/>
      <c r="O815" s="871" t="n"/>
      <c r="P815" s="871" t="n"/>
      <c r="Q815" s="871" t="n"/>
      <c r="R815" s="871" t="n"/>
      <c r="S815" s="871" t="n"/>
      <c r="T815" s="871" t="n"/>
      <c r="U815" s="871" t="n"/>
      <c r="V815" s="871" t="n"/>
      <c r="W815" s="871" t="n"/>
      <c r="X815" s="871" t="n"/>
      <c r="Y815" s="871" t="n"/>
      <c r="Z815" s="871" t="n"/>
      <c r="AA815" s="871" t="n"/>
      <c r="AB815" s="871" t="n"/>
    </row>
    <row r="816">
      <c r="A816" s="871" t="n"/>
      <c r="B816" s="871" t="n"/>
      <c r="C816" s="275" t="n"/>
      <c r="D816" s="275" t="n"/>
      <c r="E816" s="275" t="n"/>
      <c r="F816" s="871" t="n"/>
      <c r="G816" s="871" t="n"/>
      <c r="H816" s="871" t="n"/>
      <c r="I816" s="871" t="n"/>
      <c r="J816" s="871" t="n"/>
      <c r="K816" s="871" t="n"/>
      <c r="L816" s="871" t="n"/>
      <c r="M816" s="871" t="n"/>
      <c r="N816" s="871" t="n"/>
      <c r="O816" s="871" t="n"/>
      <c r="P816" s="871" t="n"/>
      <c r="Q816" s="871" t="n"/>
      <c r="R816" s="871" t="n"/>
      <c r="S816" s="871" t="n"/>
      <c r="T816" s="871" t="n"/>
      <c r="U816" s="871" t="n"/>
      <c r="V816" s="871" t="n"/>
      <c r="W816" s="871" t="n"/>
      <c r="X816" s="871" t="n"/>
      <c r="Y816" s="871" t="n"/>
      <c r="Z816" s="871" t="n"/>
      <c r="AA816" s="871" t="n"/>
      <c r="AB816" s="871" t="n"/>
    </row>
    <row r="817">
      <c r="A817" s="871" t="n"/>
      <c r="B817" s="871" t="n"/>
      <c r="C817" s="275" t="n"/>
      <c r="D817" s="275" t="n"/>
      <c r="E817" s="275" t="n"/>
      <c r="F817" s="871" t="n"/>
      <c r="G817" s="871" t="n"/>
      <c r="H817" s="871" t="n"/>
      <c r="I817" s="871" t="n"/>
      <c r="J817" s="871" t="n"/>
      <c r="K817" s="871" t="n"/>
      <c r="L817" s="871" t="n"/>
      <c r="M817" s="871" t="n"/>
      <c r="N817" s="871" t="n"/>
      <c r="O817" s="871" t="n"/>
      <c r="P817" s="871" t="n"/>
      <c r="Q817" s="871" t="n"/>
      <c r="R817" s="871" t="n"/>
      <c r="S817" s="871" t="n"/>
      <c r="T817" s="871" t="n"/>
      <c r="U817" s="871" t="n"/>
      <c r="V817" s="871" t="n"/>
      <c r="W817" s="871" t="n"/>
      <c r="X817" s="871" t="n"/>
      <c r="Y817" s="871" t="n"/>
      <c r="Z817" s="871" t="n"/>
      <c r="AA817" s="871" t="n"/>
      <c r="AB817" s="871" t="n"/>
    </row>
    <row r="818">
      <c r="A818" s="871" t="n"/>
      <c r="B818" s="871" t="n"/>
      <c r="C818" s="275" t="n"/>
      <c r="D818" s="275" t="n"/>
      <c r="E818" s="275" t="n"/>
      <c r="F818" s="871" t="n"/>
      <c r="G818" s="871" t="n"/>
      <c r="H818" s="871" t="n"/>
      <c r="I818" s="871" t="n"/>
      <c r="J818" s="871" t="n"/>
      <c r="K818" s="871" t="n"/>
      <c r="L818" s="871" t="n"/>
      <c r="M818" s="871" t="n"/>
      <c r="N818" s="871" t="n"/>
      <c r="O818" s="871" t="n"/>
      <c r="P818" s="871" t="n"/>
      <c r="Q818" s="871" t="n"/>
      <c r="R818" s="871" t="n"/>
      <c r="S818" s="871" t="n"/>
      <c r="T818" s="871" t="n"/>
      <c r="U818" s="871" t="n"/>
      <c r="V818" s="871" t="n"/>
      <c r="W818" s="871" t="n"/>
      <c r="X818" s="871" t="n"/>
      <c r="Y818" s="871" t="n"/>
      <c r="Z818" s="871" t="n"/>
      <c r="AA818" s="871" t="n"/>
      <c r="AB818" s="871" t="n"/>
    </row>
    <row r="819">
      <c r="A819" s="871" t="n"/>
      <c r="B819" s="871" t="n"/>
      <c r="C819" s="275" t="n"/>
      <c r="D819" s="275" t="n"/>
      <c r="E819" s="275" t="n"/>
      <c r="F819" s="871" t="n"/>
      <c r="G819" s="871" t="n"/>
      <c r="H819" s="871" t="n"/>
      <c r="I819" s="871" t="n"/>
      <c r="J819" s="871" t="n"/>
      <c r="K819" s="871" t="n"/>
      <c r="L819" s="871" t="n"/>
      <c r="M819" s="871" t="n"/>
      <c r="N819" s="871" t="n"/>
      <c r="O819" s="871" t="n"/>
      <c r="P819" s="871" t="n"/>
      <c r="Q819" s="871" t="n"/>
      <c r="R819" s="871" t="n"/>
      <c r="S819" s="871" t="n"/>
      <c r="T819" s="871" t="n"/>
      <c r="U819" s="871" t="n"/>
      <c r="V819" s="871" t="n"/>
      <c r="W819" s="871" t="n"/>
      <c r="X819" s="871" t="n"/>
      <c r="Y819" s="871" t="n"/>
      <c r="Z819" s="871" t="n"/>
      <c r="AA819" s="871" t="n"/>
      <c r="AB819" s="871" t="n"/>
    </row>
    <row r="820">
      <c r="A820" s="871" t="n"/>
      <c r="B820" s="871" t="n"/>
      <c r="C820" s="275" t="n"/>
      <c r="D820" s="275" t="n"/>
      <c r="E820" s="275" t="n"/>
      <c r="F820" s="871" t="n"/>
      <c r="G820" s="871" t="n"/>
      <c r="H820" s="871" t="n"/>
      <c r="I820" s="871" t="n"/>
      <c r="J820" s="871" t="n"/>
      <c r="K820" s="871" t="n"/>
      <c r="L820" s="871" t="n"/>
      <c r="M820" s="871" t="n"/>
      <c r="N820" s="871" t="n"/>
      <c r="O820" s="871" t="n"/>
      <c r="P820" s="871" t="n"/>
      <c r="Q820" s="871" t="n"/>
      <c r="R820" s="871" t="n"/>
      <c r="S820" s="871" t="n"/>
      <c r="T820" s="871" t="n"/>
      <c r="U820" s="871" t="n"/>
      <c r="V820" s="871" t="n"/>
      <c r="W820" s="871" t="n"/>
      <c r="X820" s="871" t="n"/>
      <c r="Y820" s="871" t="n"/>
      <c r="Z820" s="871" t="n"/>
      <c r="AA820" s="871" t="n"/>
      <c r="AB820" s="871" t="n"/>
    </row>
    <row r="821">
      <c r="A821" s="871" t="n"/>
      <c r="B821" s="871" t="n"/>
      <c r="C821" s="275" t="n"/>
      <c r="D821" s="275" t="n"/>
      <c r="E821" s="275" t="n"/>
      <c r="F821" s="871" t="n"/>
      <c r="G821" s="871" t="n"/>
      <c r="H821" s="871" t="n"/>
      <c r="I821" s="871" t="n"/>
      <c r="J821" s="871" t="n"/>
      <c r="K821" s="871" t="n"/>
      <c r="L821" s="871" t="n"/>
      <c r="M821" s="871" t="n"/>
      <c r="N821" s="871" t="n"/>
      <c r="O821" s="871" t="n"/>
      <c r="P821" s="871" t="n"/>
      <c r="Q821" s="871" t="n"/>
      <c r="R821" s="871" t="n"/>
      <c r="S821" s="871" t="n"/>
      <c r="T821" s="871" t="n"/>
      <c r="U821" s="871" t="n"/>
      <c r="V821" s="871" t="n"/>
      <c r="W821" s="871" t="n"/>
      <c r="X821" s="871" t="n"/>
      <c r="Y821" s="871" t="n"/>
      <c r="Z821" s="871" t="n"/>
      <c r="AA821" s="871" t="n"/>
      <c r="AB821" s="871" t="n"/>
    </row>
    <row r="822">
      <c r="A822" s="871" t="n"/>
      <c r="B822" s="871" t="n"/>
      <c r="C822" s="275" t="n"/>
      <c r="D822" s="275" t="n"/>
      <c r="E822" s="275" t="n"/>
      <c r="F822" s="871" t="n"/>
      <c r="G822" s="871" t="n"/>
      <c r="H822" s="871" t="n"/>
      <c r="I822" s="871" t="n"/>
      <c r="J822" s="871" t="n"/>
      <c r="K822" s="871" t="n"/>
      <c r="L822" s="871" t="n"/>
      <c r="M822" s="871" t="n"/>
      <c r="N822" s="871" t="n"/>
      <c r="O822" s="871" t="n"/>
      <c r="P822" s="871" t="n"/>
      <c r="Q822" s="871" t="n"/>
      <c r="R822" s="871" t="n"/>
      <c r="S822" s="871" t="n"/>
      <c r="T822" s="871" t="n"/>
      <c r="U822" s="871" t="n"/>
      <c r="V822" s="871" t="n"/>
      <c r="W822" s="871" t="n"/>
      <c r="X822" s="871" t="n"/>
      <c r="Y822" s="871" t="n"/>
      <c r="Z822" s="871" t="n"/>
      <c r="AA822" s="871" t="n"/>
      <c r="AB822" s="871" t="n"/>
    </row>
    <row r="823">
      <c r="A823" s="871" t="n"/>
      <c r="B823" s="871" t="n"/>
      <c r="C823" s="275" t="n"/>
      <c r="D823" s="275" t="n"/>
      <c r="E823" s="275" t="n"/>
      <c r="F823" s="871" t="n"/>
      <c r="G823" s="871" t="n"/>
      <c r="H823" s="871" t="n"/>
      <c r="I823" s="871" t="n"/>
      <c r="J823" s="871" t="n"/>
      <c r="K823" s="871" t="n"/>
      <c r="L823" s="871" t="n"/>
      <c r="M823" s="871" t="n"/>
      <c r="N823" s="871" t="n"/>
      <c r="O823" s="871" t="n"/>
      <c r="P823" s="871" t="n"/>
      <c r="Q823" s="871" t="n"/>
      <c r="R823" s="871" t="n"/>
      <c r="S823" s="871" t="n"/>
      <c r="T823" s="871" t="n"/>
      <c r="U823" s="871" t="n"/>
      <c r="V823" s="871" t="n"/>
      <c r="W823" s="871" t="n"/>
      <c r="X823" s="871" t="n"/>
      <c r="Y823" s="871" t="n"/>
      <c r="Z823" s="871" t="n"/>
      <c r="AA823" s="871" t="n"/>
      <c r="AB823" s="871" t="n"/>
    </row>
    <row r="824">
      <c r="A824" s="871" t="n"/>
      <c r="B824" s="871" t="n"/>
      <c r="C824" s="275" t="n"/>
      <c r="D824" s="275" t="n"/>
      <c r="E824" s="275" t="n"/>
      <c r="F824" s="871" t="n"/>
      <c r="G824" s="871" t="n"/>
      <c r="H824" s="871" t="n"/>
      <c r="I824" s="871" t="n"/>
      <c r="J824" s="871" t="n"/>
      <c r="K824" s="871" t="n"/>
      <c r="L824" s="871" t="n"/>
      <c r="M824" s="871" t="n"/>
      <c r="N824" s="871" t="n"/>
      <c r="O824" s="871" t="n"/>
      <c r="P824" s="871" t="n"/>
      <c r="Q824" s="871" t="n"/>
      <c r="R824" s="871" t="n"/>
      <c r="S824" s="871" t="n"/>
      <c r="T824" s="871" t="n"/>
      <c r="U824" s="871" t="n"/>
      <c r="V824" s="871" t="n"/>
      <c r="W824" s="871" t="n"/>
      <c r="X824" s="871" t="n"/>
      <c r="Y824" s="871" t="n"/>
      <c r="Z824" s="871" t="n"/>
      <c r="AA824" s="871" t="n"/>
      <c r="AB824" s="871" t="n"/>
    </row>
    <row r="825">
      <c r="A825" s="871" t="n"/>
      <c r="B825" s="871" t="n"/>
      <c r="C825" s="275" t="n"/>
      <c r="D825" s="275" t="n"/>
      <c r="E825" s="275" t="n"/>
      <c r="F825" s="871" t="n"/>
      <c r="G825" s="871" t="n"/>
      <c r="H825" s="871" t="n"/>
      <c r="I825" s="871" t="n"/>
      <c r="J825" s="871" t="n"/>
      <c r="K825" s="871" t="n"/>
      <c r="L825" s="871" t="n"/>
      <c r="M825" s="871" t="n"/>
      <c r="N825" s="871" t="n"/>
      <c r="O825" s="871" t="n"/>
      <c r="P825" s="871" t="n"/>
      <c r="Q825" s="871" t="n"/>
      <c r="R825" s="871" t="n"/>
      <c r="S825" s="871" t="n"/>
      <c r="T825" s="871" t="n"/>
      <c r="U825" s="871" t="n"/>
      <c r="V825" s="871" t="n"/>
      <c r="W825" s="871" t="n"/>
      <c r="X825" s="871" t="n"/>
      <c r="Y825" s="871" t="n"/>
      <c r="Z825" s="871" t="n"/>
      <c r="AA825" s="871" t="n"/>
      <c r="AB825" s="871" t="n"/>
    </row>
    <row r="826">
      <c r="A826" s="871" t="n"/>
      <c r="B826" s="871" t="n"/>
      <c r="C826" s="275" t="n"/>
      <c r="D826" s="275" t="n"/>
      <c r="E826" s="275" t="n"/>
      <c r="F826" s="871" t="n"/>
      <c r="G826" s="871" t="n"/>
      <c r="H826" s="871" t="n"/>
      <c r="I826" s="871" t="n"/>
      <c r="J826" s="871" t="n"/>
      <c r="K826" s="871" t="n"/>
      <c r="L826" s="871" t="n"/>
      <c r="M826" s="871" t="n"/>
      <c r="N826" s="871" t="n"/>
      <c r="O826" s="871" t="n"/>
      <c r="P826" s="871" t="n"/>
      <c r="Q826" s="871" t="n"/>
      <c r="R826" s="871" t="n"/>
      <c r="S826" s="871" t="n"/>
      <c r="T826" s="871" t="n"/>
      <c r="U826" s="871" t="n"/>
      <c r="V826" s="871" t="n"/>
      <c r="W826" s="871" t="n"/>
      <c r="X826" s="871" t="n"/>
      <c r="Y826" s="871" t="n"/>
      <c r="Z826" s="871" t="n"/>
      <c r="AA826" s="871" t="n"/>
      <c r="AB826" s="871" t="n"/>
    </row>
    <row r="827">
      <c r="A827" s="871" t="n"/>
      <c r="B827" s="871" t="n"/>
      <c r="C827" s="275" t="n"/>
      <c r="D827" s="275" t="n"/>
      <c r="E827" s="275" t="n"/>
      <c r="F827" s="871" t="n"/>
      <c r="G827" s="871" t="n"/>
      <c r="H827" s="871" t="n"/>
      <c r="I827" s="871" t="n"/>
      <c r="J827" s="871" t="n"/>
      <c r="K827" s="871" t="n"/>
      <c r="L827" s="871" t="n"/>
      <c r="M827" s="871" t="n"/>
      <c r="N827" s="871" t="n"/>
      <c r="O827" s="871" t="n"/>
      <c r="P827" s="871" t="n"/>
      <c r="Q827" s="871" t="n"/>
      <c r="R827" s="871" t="n"/>
      <c r="S827" s="871" t="n"/>
      <c r="T827" s="871" t="n"/>
      <c r="U827" s="871" t="n"/>
      <c r="V827" s="871" t="n"/>
      <c r="W827" s="871" t="n"/>
      <c r="X827" s="871" t="n"/>
      <c r="Y827" s="871" t="n"/>
      <c r="Z827" s="871" t="n"/>
      <c r="AA827" s="871" t="n"/>
      <c r="AB827" s="871" t="n"/>
    </row>
    <row r="828">
      <c r="A828" s="871" t="n"/>
      <c r="B828" s="871" t="n"/>
      <c r="C828" s="275" t="n"/>
      <c r="D828" s="275" t="n"/>
      <c r="E828" s="275" t="n"/>
      <c r="F828" s="871" t="n"/>
      <c r="G828" s="871" t="n"/>
      <c r="H828" s="871" t="n"/>
      <c r="I828" s="871" t="n"/>
      <c r="J828" s="871" t="n"/>
      <c r="K828" s="871" t="n"/>
      <c r="L828" s="871" t="n"/>
      <c r="M828" s="871" t="n"/>
      <c r="N828" s="871" t="n"/>
      <c r="O828" s="871" t="n"/>
      <c r="P828" s="871" t="n"/>
      <c r="Q828" s="871" t="n"/>
      <c r="R828" s="871" t="n"/>
      <c r="S828" s="871" t="n"/>
      <c r="T828" s="871" t="n"/>
      <c r="U828" s="871" t="n"/>
      <c r="V828" s="871" t="n"/>
      <c r="W828" s="871" t="n"/>
      <c r="X828" s="871" t="n"/>
      <c r="Y828" s="871" t="n"/>
      <c r="Z828" s="871" t="n"/>
      <c r="AA828" s="871" t="n"/>
      <c r="AB828" s="871" t="n"/>
    </row>
    <row r="829">
      <c r="A829" s="871" t="n"/>
      <c r="B829" s="871" t="n"/>
      <c r="C829" s="275" t="n"/>
      <c r="D829" s="275" t="n"/>
      <c r="E829" s="275" t="n"/>
      <c r="F829" s="871" t="n"/>
      <c r="G829" s="871" t="n"/>
      <c r="H829" s="871" t="n"/>
      <c r="I829" s="871" t="n"/>
      <c r="J829" s="871" t="n"/>
      <c r="K829" s="871" t="n"/>
      <c r="L829" s="871" t="n"/>
      <c r="M829" s="871" t="n"/>
      <c r="N829" s="871" t="n"/>
      <c r="O829" s="871" t="n"/>
      <c r="P829" s="871" t="n"/>
      <c r="Q829" s="871" t="n"/>
      <c r="R829" s="871" t="n"/>
      <c r="S829" s="871" t="n"/>
      <c r="T829" s="871" t="n"/>
      <c r="U829" s="871" t="n"/>
      <c r="V829" s="871" t="n"/>
      <c r="W829" s="871" t="n"/>
      <c r="X829" s="871" t="n"/>
      <c r="Y829" s="871" t="n"/>
      <c r="Z829" s="871" t="n"/>
      <c r="AA829" s="871" t="n"/>
      <c r="AB829" s="871" t="n"/>
    </row>
    <row r="830">
      <c r="A830" s="871" t="n"/>
      <c r="B830" s="871" t="n"/>
      <c r="C830" s="275" t="n"/>
      <c r="D830" s="275" t="n"/>
      <c r="E830" s="275" t="n"/>
      <c r="F830" s="871" t="n"/>
      <c r="G830" s="871" t="n"/>
      <c r="H830" s="871" t="n"/>
      <c r="I830" s="871" t="n"/>
      <c r="J830" s="871" t="n"/>
      <c r="K830" s="871" t="n"/>
      <c r="L830" s="871" t="n"/>
      <c r="M830" s="871" t="n"/>
      <c r="N830" s="871" t="n"/>
      <c r="O830" s="871" t="n"/>
      <c r="P830" s="871" t="n"/>
      <c r="Q830" s="871" t="n"/>
      <c r="R830" s="871" t="n"/>
      <c r="S830" s="871" t="n"/>
      <c r="T830" s="871" t="n"/>
      <c r="U830" s="871" t="n"/>
      <c r="V830" s="871" t="n"/>
      <c r="W830" s="871" t="n"/>
      <c r="X830" s="871" t="n"/>
      <c r="Y830" s="871" t="n"/>
      <c r="Z830" s="871" t="n"/>
      <c r="AA830" s="871" t="n"/>
      <c r="AB830" s="871" t="n"/>
    </row>
    <row r="831">
      <c r="A831" s="871" t="n"/>
      <c r="B831" s="871" t="n"/>
      <c r="C831" s="275" t="n"/>
      <c r="D831" s="275" t="n"/>
      <c r="E831" s="275" t="n"/>
      <c r="F831" s="871" t="n"/>
      <c r="G831" s="871" t="n"/>
      <c r="H831" s="871" t="n"/>
      <c r="I831" s="871" t="n"/>
      <c r="J831" s="871" t="n"/>
      <c r="K831" s="871" t="n"/>
      <c r="L831" s="871" t="n"/>
      <c r="M831" s="871" t="n"/>
      <c r="N831" s="871" t="n"/>
      <c r="O831" s="871" t="n"/>
      <c r="P831" s="871" t="n"/>
      <c r="Q831" s="871" t="n"/>
      <c r="R831" s="871" t="n"/>
      <c r="S831" s="871" t="n"/>
      <c r="T831" s="871" t="n"/>
      <c r="U831" s="871" t="n"/>
      <c r="V831" s="871" t="n"/>
      <c r="W831" s="871" t="n"/>
      <c r="X831" s="871" t="n"/>
      <c r="Y831" s="871" t="n"/>
      <c r="Z831" s="871" t="n"/>
      <c r="AA831" s="871" t="n"/>
      <c r="AB831" s="871" t="n"/>
    </row>
    <row r="832">
      <c r="A832" s="871" t="n"/>
      <c r="B832" s="871" t="n"/>
      <c r="C832" s="275" t="n"/>
      <c r="D832" s="275" t="n"/>
      <c r="E832" s="275" t="n"/>
      <c r="F832" s="871" t="n"/>
      <c r="G832" s="871" t="n"/>
      <c r="H832" s="871" t="n"/>
      <c r="I832" s="871" t="n"/>
      <c r="J832" s="871" t="n"/>
      <c r="K832" s="871" t="n"/>
      <c r="L832" s="871" t="n"/>
      <c r="M832" s="871" t="n"/>
      <c r="N832" s="871" t="n"/>
      <c r="O832" s="871" t="n"/>
      <c r="P832" s="871" t="n"/>
      <c r="Q832" s="871" t="n"/>
      <c r="R832" s="871" t="n"/>
      <c r="S832" s="871" t="n"/>
      <c r="T832" s="871" t="n"/>
      <c r="U832" s="871" t="n"/>
      <c r="V832" s="871" t="n"/>
      <c r="W832" s="871" t="n"/>
      <c r="X832" s="871" t="n"/>
      <c r="Y832" s="871" t="n"/>
      <c r="Z832" s="871" t="n"/>
      <c r="AA832" s="871" t="n"/>
      <c r="AB832" s="871" t="n"/>
    </row>
    <row r="833">
      <c r="A833" s="871" t="n"/>
      <c r="B833" s="871" t="n"/>
      <c r="C833" s="275" t="n"/>
      <c r="D833" s="275" t="n"/>
      <c r="E833" s="275" t="n"/>
      <c r="F833" s="871" t="n"/>
      <c r="G833" s="871" t="n"/>
      <c r="H833" s="871" t="n"/>
      <c r="I833" s="871" t="n"/>
      <c r="J833" s="871" t="n"/>
      <c r="K833" s="871" t="n"/>
      <c r="L833" s="871" t="n"/>
      <c r="M833" s="871" t="n"/>
      <c r="N833" s="871" t="n"/>
      <c r="O833" s="871" t="n"/>
      <c r="P833" s="871" t="n"/>
      <c r="Q833" s="871" t="n"/>
      <c r="R833" s="871" t="n"/>
      <c r="S833" s="871" t="n"/>
      <c r="T833" s="871" t="n"/>
      <c r="U833" s="871" t="n"/>
      <c r="V833" s="871" t="n"/>
      <c r="W833" s="871" t="n"/>
      <c r="X833" s="871" t="n"/>
      <c r="Y833" s="871" t="n"/>
      <c r="Z833" s="871" t="n"/>
      <c r="AA833" s="871" t="n"/>
      <c r="AB833" s="871" t="n"/>
    </row>
    <row r="834">
      <c r="A834" s="871" t="n"/>
      <c r="B834" s="871" t="n"/>
      <c r="C834" s="275" t="n"/>
      <c r="D834" s="275" t="n"/>
      <c r="E834" s="275" t="n"/>
      <c r="F834" s="871" t="n"/>
      <c r="G834" s="871" t="n"/>
      <c r="H834" s="871" t="n"/>
      <c r="I834" s="871" t="n"/>
      <c r="J834" s="871" t="n"/>
      <c r="K834" s="871" t="n"/>
      <c r="L834" s="871" t="n"/>
      <c r="M834" s="871" t="n"/>
      <c r="N834" s="871" t="n"/>
      <c r="O834" s="871" t="n"/>
      <c r="P834" s="871" t="n"/>
      <c r="Q834" s="871" t="n"/>
      <c r="R834" s="871" t="n"/>
      <c r="S834" s="871" t="n"/>
      <c r="T834" s="871" t="n"/>
      <c r="U834" s="871" t="n"/>
      <c r="V834" s="871" t="n"/>
      <c r="W834" s="871" t="n"/>
      <c r="X834" s="871" t="n"/>
      <c r="Y834" s="871" t="n"/>
      <c r="Z834" s="871" t="n"/>
      <c r="AA834" s="871" t="n"/>
      <c r="AB834" s="871" t="n"/>
    </row>
    <row r="835">
      <c r="A835" s="871" t="n"/>
      <c r="B835" s="871" t="n"/>
      <c r="C835" s="275" t="n"/>
      <c r="D835" s="275" t="n"/>
      <c r="E835" s="275" t="n"/>
      <c r="F835" s="871" t="n"/>
      <c r="G835" s="871" t="n"/>
      <c r="H835" s="871" t="n"/>
      <c r="I835" s="871" t="n"/>
      <c r="J835" s="871" t="n"/>
      <c r="K835" s="871" t="n"/>
      <c r="L835" s="871" t="n"/>
      <c r="M835" s="871" t="n"/>
      <c r="N835" s="871" t="n"/>
      <c r="O835" s="871" t="n"/>
      <c r="P835" s="871" t="n"/>
      <c r="Q835" s="871" t="n"/>
      <c r="R835" s="871" t="n"/>
      <c r="S835" s="871" t="n"/>
      <c r="T835" s="871" t="n"/>
      <c r="U835" s="871" t="n"/>
      <c r="V835" s="871" t="n"/>
      <c r="W835" s="871" t="n"/>
      <c r="X835" s="871" t="n"/>
      <c r="Y835" s="871" t="n"/>
      <c r="Z835" s="871" t="n"/>
      <c r="AA835" s="871" t="n"/>
      <c r="AB835" s="871" t="n"/>
    </row>
    <row r="836">
      <c r="A836" s="871" t="n"/>
      <c r="B836" s="871" t="n"/>
      <c r="C836" s="275" t="n"/>
      <c r="D836" s="275" t="n"/>
      <c r="E836" s="275" t="n"/>
      <c r="F836" s="871" t="n"/>
      <c r="G836" s="871" t="n"/>
      <c r="H836" s="871" t="n"/>
      <c r="I836" s="871" t="n"/>
      <c r="J836" s="871" t="n"/>
      <c r="K836" s="871" t="n"/>
      <c r="L836" s="871" t="n"/>
      <c r="M836" s="871" t="n"/>
      <c r="N836" s="871" t="n"/>
      <c r="O836" s="871" t="n"/>
      <c r="P836" s="871" t="n"/>
      <c r="Q836" s="871" t="n"/>
      <c r="R836" s="871" t="n"/>
      <c r="S836" s="871" t="n"/>
      <c r="T836" s="871" t="n"/>
      <c r="U836" s="871" t="n"/>
      <c r="V836" s="871" t="n"/>
      <c r="W836" s="871" t="n"/>
      <c r="X836" s="871" t="n"/>
      <c r="Y836" s="871" t="n"/>
      <c r="Z836" s="871" t="n"/>
      <c r="AA836" s="871" t="n"/>
      <c r="AB836" s="871" t="n"/>
    </row>
    <row r="837">
      <c r="A837" s="871" t="n"/>
      <c r="B837" s="871" t="n"/>
      <c r="C837" s="275" t="n"/>
      <c r="D837" s="275" t="n"/>
      <c r="E837" s="275" t="n"/>
      <c r="F837" s="871" t="n"/>
      <c r="G837" s="871" t="n"/>
      <c r="H837" s="871" t="n"/>
      <c r="I837" s="871" t="n"/>
      <c r="J837" s="871" t="n"/>
      <c r="K837" s="871" t="n"/>
      <c r="L837" s="871" t="n"/>
      <c r="M837" s="871" t="n"/>
      <c r="N837" s="871" t="n"/>
      <c r="O837" s="871" t="n"/>
      <c r="P837" s="871" t="n"/>
      <c r="Q837" s="871" t="n"/>
      <c r="R837" s="871" t="n"/>
      <c r="S837" s="871" t="n"/>
      <c r="T837" s="871" t="n"/>
      <c r="U837" s="871" t="n"/>
      <c r="V837" s="871" t="n"/>
      <c r="W837" s="871" t="n"/>
      <c r="X837" s="871" t="n"/>
      <c r="Y837" s="871" t="n"/>
      <c r="Z837" s="871" t="n"/>
      <c r="AA837" s="871" t="n"/>
      <c r="AB837" s="871" t="n"/>
    </row>
    <row r="838">
      <c r="A838" s="871" t="n"/>
      <c r="B838" s="871" t="n"/>
      <c r="C838" s="275" t="n"/>
      <c r="D838" s="275" t="n"/>
      <c r="E838" s="275" t="n"/>
      <c r="F838" s="871" t="n"/>
      <c r="G838" s="871" t="n"/>
      <c r="H838" s="871" t="n"/>
      <c r="I838" s="871" t="n"/>
      <c r="J838" s="871" t="n"/>
      <c r="K838" s="871" t="n"/>
      <c r="L838" s="871" t="n"/>
      <c r="M838" s="871" t="n"/>
      <c r="N838" s="871" t="n"/>
      <c r="O838" s="871" t="n"/>
      <c r="P838" s="871" t="n"/>
      <c r="Q838" s="871" t="n"/>
      <c r="R838" s="871" t="n"/>
      <c r="S838" s="871" t="n"/>
      <c r="T838" s="871" t="n"/>
      <c r="U838" s="871" t="n"/>
      <c r="V838" s="871" t="n"/>
      <c r="W838" s="871" t="n"/>
      <c r="X838" s="871" t="n"/>
      <c r="Y838" s="871" t="n"/>
      <c r="Z838" s="871" t="n"/>
      <c r="AA838" s="871" t="n"/>
      <c r="AB838" s="871" t="n"/>
    </row>
    <row r="839">
      <c r="A839" s="871" t="n"/>
      <c r="B839" s="871" t="n"/>
      <c r="C839" s="275" t="n"/>
      <c r="D839" s="275" t="n"/>
      <c r="E839" s="275" t="n"/>
      <c r="F839" s="871" t="n"/>
      <c r="G839" s="871" t="n"/>
      <c r="H839" s="871" t="n"/>
      <c r="I839" s="871" t="n"/>
      <c r="J839" s="871" t="n"/>
      <c r="K839" s="871" t="n"/>
      <c r="L839" s="871" t="n"/>
      <c r="M839" s="871" t="n"/>
      <c r="N839" s="871" t="n"/>
      <c r="O839" s="871" t="n"/>
      <c r="P839" s="871" t="n"/>
      <c r="Q839" s="871" t="n"/>
      <c r="R839" s="871" t="n"/>
      <c r="S839" s="871" t="n"/>
      <c r="T839" s="871" t="n"/>
      <c r="U839" s="871" t="n"/>
      <c r="V839" s="871" t="n"/>
      <c r="W839" s="871" t="n"/>
      <c r="X839" s="871" t="n"/>
      <c r="Y839" s="871" t="n"/>
      <c r="Z839" s="871" t="n"/>
      <c r="AA839" s="871" t="n"/>
      <c r="AB839" s="871" t="n"/>
    </row>
    <row r="840">
      <c r="A840" s="871" t="n"/>
      <c r="B840" s="871" t="n"/>
      <c r="C840" s="275" t="n"/>
      <c r="D840" s="275" t="n"/>
      <c r="E840" s="275" t="n"/>
      <c r="F840" s="871" t="n"/>
      <c r="G840" s="871" t="n"/>
      <c r="H840" s="871" t="n"/>
      <c r="I840" s="871" t="n"/>
      <c r="J840" s="871" t="n"/>
      <c r="K840" s="871" t="n"/>
      <c r="L840" s="871" t="n"/>
      <c r="M840" s="871" t="n"/>
      <c r="N840" s="871" t="n"/>
      <c r="O840" s="871" t="n"/>
      <c r="P840" s="871" t="n"/>
      <c r="Q840" s="871" t="n"/>
      <c r="R840" s="871" t="n"/>
      <c r="S840" s="871" t="n"/>
      <c r="T840" s="871" t="n"/>
      <c r="U840" s="871" t="n"/>
      <c r="V840" s="871" t="n"/>
      <c r="W840" s="871" t="n"/>
      <c r="X840" s="871" t="n"/>
      <c r="Y840" s="871" t="n"/>
      <c r="Z840" s="871" t="n"/>
      <c r="AA840" s="871" t="n"/>
      <c r="AB840" s="871" t="n"/>
    </row>
    <row r="841">
      <c r="A841" s="871" t="n"/>
      <c r="B841" s="871" t="n"/>
      <c r="C841" s="275" t="n"/>
      <c r="D841" s="275" t="n"/>
      <c r="E841" s="275" t="n"/>
      <c r="F841" s="871" t="n"/>
      <c r="G841" s="871" t="n"/>
      <c r="H841" s="871" t="n"/>
      <c r="I841" s="871" t="n"/>
      <c r="J841" s="871" t="n"/>
      <c r="K841" s="871" t="n"/>
      <c r="L841" s="871" t="n"/>
      <c r="M841" s="871" t="n"/>
      <c r="N841" s="871" t="n"/>
      <c r="O841" s="871" t="n"/>
      <c r="P841" s="871" t="n"/>
      <c r="Q841" s="871" t="n"/>
      <c r="R841" s="871" t="n"/>
      <c r="S841" s="871" t="n"/>
      <c r="T841" s="871" t="n"/>
      <c r="U841" s="871" t="n"/>
      <c r="V841" s="871" t="n"/>
      <c r="W841" s="871" t="n"/>
      <c r="X841" s="871" t="n"/>
      <c r="Y841" s="871" t="n"/>
      <c r="Z841" s="871" t="n"/>
      <c r="AA841" s="871" t="n"/>
      <c r="AB841" s="871" t="n"/>
    </row>
    <row r="842">
      <c r="A842" s="871" t="n"/>
      <c r="B842" s="871" t="n"/>
      <c r="C842" s="275" t="n"/>
      <c r="D842" s="275" t="n"/>
      <c r="E842" s="275" t="n"/>
      <c r="F842" s="871" t="n"/>
      <c r="G842" s="871" t="n"/>
      <c r="H842" s="871" t="n"/>
      <c r="I842" s="871" t="n"/>
      <c r="J842" s="871" t="n"/>
      <c r="K842" s="871" t="n"/>
      <c r="L842" s="871" t="n"/>
      <c r="M842" s="871" t="n"/>
      <c r="N842" s="871" t="n"/>
      <c r="O842" s="871" t="n"/>
      <c r="P842" s="871" t="n"/>
      <c r="Q842" s="871" t="n"/>
      <c r="R842" s="871" t="n"/>
      <c r="S842" s="871" t="n"/>
      <c r="T842" s="871" t="n"/>
      <c r="U842" s="871" t="n"/>
      <c r="V842" s="871" t="n"/>
      <c r="W842" s="871" t="n"/>
      <c r="X842" s="871" t="n"/>
      <c r="Y842" s="871" t="n"/>
      <c r="Z842" s="871" t="n"/>
      <c r="AA842" s="871" t="n"/>
      <c r="AB842" s="871" t="n"/>
    </row>
    <row r="843">
      <c r="A843" s="871" t="n"/>
      <c r="B843" s="871" t="n"/>
      <c r="C843" s="275" t="n"/>
      <c r="D843" s="275" t="n"/>
      <c r="E843" s="275" t="n"/>
      <c r="F843" s="871" t="n"/>
      <c r="G843" s="871" t="n"/>
      <c r="H843" s="871" t="n"/>
      <c r="I843" s="871" t="n"/>
      <c r="J843" s="871" t="n"/>
      <c r="K843" s="871" t="n"/>
      <c r="L843" s="871" t="n"/>
      <c r="M843" s="871" t="n"/>
      <c r="N843" s="871" t="n"/>
      <c r="O843" s="871" t="n"/>
      <c r="P843" s="871" t="n"/>
      <c r="Q843" s="871" t="n"/>
      <c r="R843" s="871" t="n"/>
      <c r="S843" s="871" t="n"/>
      <c r="T843" s="871" t="n"/>
      <c r="U843" s="871" t="n"/>
      <c r="V843" s="871" t="n"/>
      <c r="W843" s="871" t="n"/>
      <c r="X843" s="871" t="n"/>
      <c r="Y843" s="871" t="n"/>
      <c r="Z843" s="871" t="n"/>
      <c r="AA843" s="871" t="n"/>
      <c r="AB843" s="871" t="n"/>
    </row>
    <row r="844">
      <c r="A844" s="871" t="n"/>
      <c r="B844" s="871" t="n"/>
      <c r="C844" s="275" t="n"/>
      <c r="D844" s="275" t="n"/>
      <c r="E844" s="275" t="n"/>
      <c r="F844" s="871" t="n"/>
      <c r="G844" s="871" t="n"/>
      <c r="H844" s="871" t="n"/>
      <c r="I844" s="871" t="n"/>
      <c r="J844" s="871" t="n"/>
      <c r="K844" s="871" t="n"/>
      <c r="L844" s="871" t="n"/>
      <c r="M844" s="871" t="n"/>
      <c r="N844" s="871" t="n"/>
      <c r="O844" s="871" t="n"/>
      <c r="P844" s="871" t="n"/>
      <c r="Q844" s="871" t="n"/>
      <c r="R844" s="871" t="n"/>
      <c r="S844" s="871" t="n"/>
      <c r="T844" s="871" t="n"/>
      <c r="U844" s="871" t="n"/>
      <c r="V844" s="871" t="n"/>
      <c r="W844" s="871" t="n"/>
      <c r="X844" s="871" t="n"/>
      <c r="Y844" s="871" t="n"/>
      <c r="Z844" s="871" t="n"/>
      <c r="AA844" s="871" t="n"/>
      <c r="AB844" s="871" t="n"/>
    </row>
    <row r="845">
      <c r="A845" s="871" t="n"/>
      <c r="B845" s="871" t="n"/>
      <c r="C845" s="275" t="n"/>
      <c r="D845" s="275" t="n"/>
      <c r="E845" s="275" t="n"/>
      <c r="F845" s="871" t="n"/>
      <c r="G845" s="871" t="n"/>
      <c r="H845" s="871" t="n"/>
      <c r="I845" s="871" t="n"/>
      <c r="J845" s="871" t="n"/>
      <c r="K845" s="871" t="n"/>
      <c r="L845" s="871" t="n"/>
      <c r="M845" s="871" t="n"/>
      <c r="N845" s="871" t="n"/>
      <c r="O845" s="871" t="n"/>
      <c r="P845" s="871" t="n"/>
      <c r="Q845" s="871" t="n"/>
      <c r="R845" s="871" t="n"/>
      <c r="S845" s="871" t="n"/>
      <c r="T845" s="871" t="n"/>
      <c r="U845" s="871" t="n"/>
      <c r="V845" s="871" t="n"/>
      <c r="W845" s="871" t="n"/>
      <c r="X845" s="871" t="n"/>
      <c r="Y845" s="871" t="n"/>
      <c r="Z845" s="871" t="n"/>
      <c r="AA845" s="871" t="n"/>
      <c r="AB845" s="871" t="n"/>
    </row>
    <row r="846">
      <c r="A846" s="871" t="n"/>
      <c r="B846" s="871" t="n"/>
      <c r="C846" s="275" t="n"/>
      <c r="D846" s="275" t="n"/>
      <c r="E846" s="275" t="n"/>
      <c r="F846" s="871" t="n"/>
      <c r="G846" s="871" t="n"/>
      <c r="H846" s="871" t="n"/>
      <c r="I846" s="871" t="n"/>
      <c r="J846" s="871" t="n"/>
      <c r="K846" s="871" t="n"/>
      <c r="L846" s="871" t="n"/>
      <c r="M846" s="871" t="n"/>
      <c r="N846" s="871" t="n"/>
      <c r="O846" s="871" t="n"/>
      <c r="P846" s="871" t="n"/>
      <c r="Q846" s="871" t="n"/>
      <c r="R846" s="871" t="n"/>
      <c r="S846" s="871" t="n"/>
      <c r="T846" s="871" t="n"/>
      <c r="U846" s="871" t="n"/>
      <c r="V846" s="871" t="n"/>
      <c r="W846" s="871" t="n"/>
      <c r="X846" s="871" t="n"/>
      <c r="Y846" s="871" t="n"/>
      <c r="Z846" s="871" t="n"/>
      <c r="AA846" s="871" t="n"/>
      <c r="AB846" s="871" t="n"/>
    </row>
    <row r="847">
      <c r="A847" s="871" t="n"/>
      <c r="B847" s="871" t="n"/>
      <c r="C847" s="275" t="n"/>
      <c r="D847" s="275" t="n"/>
      <c r="E847" s="275" t="n"/>
      <c r="F847" s="871" t="n"/>
      <c r="G847" s="871" t="n"/>
      <c r="H847" s="871" t="n"/>
      <c r="I847" s="871" t="n"/>
      <c r="J847" s="871" t="n"/>
      <c r="K847" s="871" t="n"/>
      <c r="L847" s="871" t="n"/>
      <c r="M847" s="871" t="n"/>
      <c r="N847" s="871" t="n"/>
      <c r="O847" s="871" t="n"/>
      <c r="P847" s="871" t="n"/>
      <c r="Q847" s="871" t="n"/>
      <c r="R847" s="871" t="n"/>
      <c r="S847" s="871" t="n"/>
      <c r="T847" s="871" t="n"/>
      <c r="U847" s="871" t="n"/>
      <c r="V847" s="871" t="n"/>
      <c r="W847" s="871" t="n"/>
      <c r="X847" s="871" t="n"/>
      <c r="Y847" s="871" t="n"/>
      <c r="Z847" s="871" t="n"/>
      <c r="AA847" s="871" t="n"/>
      <c r="AB847" s="871" t="n"/>
    </row>
    <row r="848">
      <c r="A848" s="871" t="n"/>
      <c r="B848" s="871" t="n"/>
      <c r="C848" s="275" t="n"/>
      <c r="D848" s="275" t="n"/>
      <c r="E848" s="275" t="n"/>
      <c r="F848" s="871" t="n"/>
      <c r="G848" s="871" t="n"/>
      <c r="H848" s="871" t="n"/>
      <c r="I848" s="871" t="n"/>
      <c r="J848" s="871" t="n"/>
      <c r="K848" s="871" t="n"/>
      <c r="L848" s="871" t="n"/>
      <c r="M848" s="871" t="n"/>
      <c r="N848" s="871" t="n"/>
      <c r="O848" s="871" t="n"/>
      <c r="P848" s="871" t="n"/>
      <c r="Q848" s="871" t="n"/>
      <c r="R848" s="871" t="n"/>
      <c r="S848" s="871" t="n"/>
      <c r="T848" s="871" t="n"/>
      <c r="U848" s="871" t="n"/>
      <c r="V848" s="871" t="n"/>
      <c r="W848" s="871" t="n"/>
      <c r="X848" s="871" t="n"/>
      <c r="Y848" s="871" t="n"/>
      <c r="Z848" s="871" t="n"/>
      <c r="AA848" s="871" t="n"/>
      <c r="AB848" s="871" t="n"/>
    </row>
    <row r="849">
      <c r="A849" s="871" t="n"/>
      <c r="B849" s="871" t="n"/>
      <c r="C849" s="275" t="n"/>
      <c r="D849" s="275" t="n"/>
      <c r="E849" s="275" t="n"/>
      <c r="F849" s="871" t="n"/>
      <c r="G849" s="871" t="n"/>
      <c r="H849" s="871" t="n"/>
      <c r="I849" s="871" t="n"/>
      <c r="J849" s="871" t="n"/>
      <c r="K849" s="871" t="n"/>
      <c r="L849" s="871" t="n"/>
      <c r="M849" s="871" t="n"/>
      <c r="N849" s="871" t="n"/>
      <c r="O849" s="871" t="n"/>
      <c r="P849" s="871" t="n"/>
      <c r="Q849" s="871" t="n"/>
      <c r="R849" s="871" t="n"/>
      <c r="S849" s="871" t="n"/>
      <c r="T849" s="871" t="n"/>
      <c r="U849" s="871" t="n"/>
      <c r="V849" s="871" t="n"/>
      <c r="W849" s="871" t="n"/>
      <c r="X849" s="871" t="n"/>
      <c r="Y849" s="871" t="n"/>
      <c r="Z849" s="871" t="n"/>
      <c r="AA849" s="871" t="n"/>
      <c r="AB849" s="871" t="n"/>
    </row>
    <row r="850">
      <c r="A850" s="871" t="n"/>
      <c r="B850" s="871" t="n"/>
      <c r="C850" s="275" t="n"/>
      <c r="D850" s="275" t="n"/>
      <c r="E850" s="275" t="n"/>
      <c r="F850" s="871" t="n"/>
      <c r="G850" s="871" t="n"/>
      <c r="H850" s="871" t="n"/>
      <c r="I850" s="871" t="n"/>
      <c r="J850" s="871" t="n"/>
      <c r="K850" s="871" t="n"/>
      <c r="L850" s="871" t="n"/>
      <c r="M850" s="871" t="n"/>
      <c r="N850" s="871" t="n"/>
      <c r="O850" s="871" t="n"/>
      <c r="P850" s="871" t="n"/>
      <c r="Q850" s="871" t="n"/>
      <c r="R850" s="871" t="n"/>
      <c r="S850" s="871" t="n"/>
      <c r="T850" s="871" t="n"/>
      <c r="U850" s="871" t="n"/>
      <c r="V850" s="871" t="n"/>
      <c r="W850" s="871" t="n"/>
      <c r="X850" s="871" t="n"/>
      <c r="Y850" s="871" t="n"/>
      <c r="Z850" s="871" t="n"/>
      <c r="AA850" s="871" t="n"/>
      <c r="AB850" s="871" t="n"/>
    </row>
    <row r="851">
      <c r="A851" s="871" t="n"/>
      <c r="B851" s="871" t="n"/>
      <c r="C851" s="275" t="n"/>
      <c r="D851" s="275" t="n"/>
      <c r="E851" s="275" t="n"/>
      <c r="F851" s="871" t="n"/>
      <c r="G851" s="871" t="n"/>
      <c r="H851" s="871" t="n"/>
      <c r="I851" s="871" t="n"/>
      <c r="J851" s="871" t="n"/>
      <c r="K851" s="871" t="n"/>
      <c r="L851" s="871" t="n"/>
      <c r="M851" s="871" t="n"/>
      <c r="N851" s="871" t="n"/>
      <c r="O851" s="871" t="n"/>
      <c r="P851" s="871" t="n"/>
      <c r="Q851" s="871" t="n"/>
      <c r="R851" s="871" t="n"/>
      <c r="S851" s="871" t="n"/>
      <c r="T851" s="871" t="n"/>
      <c r="U851" s="871" t="n"/>
      <c r="V851" s="871" t="n"/>
      <c r="W851" s="871" t="n"/>
      <c r="X851" s="871" t="n"/>
      <c r="Y851" s="871" t="n"/>
      <c r="Z851" s="871" t="n"/>
      <c r="AA851" s="871" t="n"/>
      <c r="AB851" s="871" t="n"/>
    </row>
    <row r="852">
      <c r="A852" s="871" t="n"/>
      <c r="B852" s="871" t="n"/>
      <c r="C852" s="275" t="n"/>
      <c r="D852" s="275" t="n"/>
      <c r="E852" s="275" t="n"/>
      <c r="F852" s="871" t="n"/>
      <c r="G852" s="871" t="n"/>
      <c r="H852" s="871" t="n"/>
      <c r="I852" s="871" t="n"/>
      <c r="J852" s="871" t="n"/>
      <c r="K852" s="871" t="n"/>
      <c r="L852" s="871" t="n"/>
      <c r="M852" s="871" t="n"/>
      <c r="N852" s="871" t="n"/>
      <c r="O852" s="871" t="n"/>
      <c r="P852" s="871" t="n"/>
      <c r="Q852" s="871" t="n"/>
      <c r="R852" s="871" t="n"/>
      <c r="S852" s="871" t="n"/>
      <c r="T852" s="871" t="n"/>
      <c r="U852" s="871" t="n"/>
      <c r="V852" s="871" t="n"/>
      <c r="W852" s="871" t="n"/>
      <c r="X852" s="871" t="n"/>
      <c r="Y852" s="871" t="n"/>
      <c r="Z852" s="871" t="n"/>
      <c r="AA852" s="871" t="n"/>
      <c r="AB852" s="871" t="n"/>
    </row>
    <row r="853">
      <c r="A853" s="871" t="n"/>
      <c r="B853" s="871" t="n"/>
      <c r="C853" s="275" t="n"/>
      <c r="D853" s="275" t="n"/>
      <c r="E853" s="275" t="n"/>
      <c r="F853" s="871" t="n"/>
      <c r="G853" s="871" t="n"/>
      <c r="H853" s="871" t="n"/>
      <c r="I853" s="871" t="n"/>
      <c r="J853" s="871" t="n"/>
      <c r="K853" s="871" t="n"/>
      <c r="L853" s="871" t="n"/>
      <c r="M853" s="871" t="n"/>
      <c r="N853" s="871" t="n"/>
      <c r="O853" s="871" t="n"/>
      <c r="P853" s="871" t="n"/>
      <c r="Q853" s="871" t="n"/>
      <c r="R853" s="871" t="n"/>
      <c r="S853" s="871" t="n"/>
      <c r="T853" s="871" t="n"/>
      <c r="U853" s="871" t="n"/>
      <c r="V853" s="871" t="n"/>
      <c r="W853" s="871" t="n"/>
      <c r="X853" s="871" t="n"/>
      <c r="Y853" s="871" t="n"/>
      <c r="Z853" s="871" t="n"/>
      <c r="AA853" s="871" t="n"/>
      <c r="AB853" s="871" t="n"/>
    </row>
    <row r="854">
      <c r="A854" s="871" t="n"/>
      <c r="B854" s="871" t="n"/>
      <c r="C854" s="275" t="n"/>
      <c r="D854" s="275" t="n"/>
      <c r="E854" s="275" t="n"/>
      <c r="F854" s="871" t="n"/>
      <c r="G854" s="871" t="n"/>
      <c r="H854" s="871" t="n"/>
      <c r="I854" s="871" t="n"/>
      <c r="J854" s="871" t="n"/>
      <c r="K854" s="871" t="n"/>
      <c r="L854" s="871" t="n"/>
      <c r="M854" s="871" t="n"/>
      <c r="N854" s="871" t="n"/>
      <c r="O854" s="871" t="n"/>
      <c r="P854" s="871" t="n"/>
      <c r="Q854" s="871" t="n"/>
      <c r="R854" s="871" t="n"/>
      <c r="S854" s="871" t="n"/>
      <c r="T854" s="871" t="n"/>
      <c r="U854" s="871" t="n"/>
      <c r="V854" s="871" t="n"/>
      <c r="W854" s="871" t="n"/>
      <c r="X854" s="871" t="n"/>
      <c r="Y854" s="871" t="n"/>
      <c r="Z854" s="871" t="n"/>
      <c r="AA854" s="871" t="n"/>
      <c r="AB854" s="871" t="n"/>
    </row>
    <row r="855">
      <c r="A855" s="871" t="n"/>
      <c r="B855" s="871" t="n"/>
      <c r="C855" s="275" t="n"/>
      <c r="D855" s="275" t="n"/>
      <c r="E855" s="275" t="n"/>
      <c r="F855" s="871" t="n"/>
      <c r="G855" s="871" t="n"/>
      <c r="H855" s="871" t="n"/>
      <c r="I855" s="871" t="n"/>
      <c r="J855" s="871" t="n"/>
      <c r="K855" s="871" t="n"/>
      <c r="L855" s="871" t="n"/>
      <c r="M855" s="871" t="n"/>
      <c r="N855" s="871" t="n"/>
      <c r="O855" s="871" t="n"/>
      <c r="P855" s="871" t="n"/>
      <c r="Q855" s="871" t="n"/>
      <c r="R855" s="871" t="n"/>
      <c r="S855" s="871" t="n"/>
      <c r="T855" s="871" t="n"/>
      <c r="U855" s="871" t="n"/>
      <c r="V855" s="871" t="n"/>
      <c r="W855" s="871" t="n"/>
      <c r="X855" s="871" t="n"/>
      <c r="Y855" s="871" t="n"/>
      <c r="Z855" s="871" t="n"/>
      <c r="AA855" s="871" t="n"/>
      <c r="AB855" s="871" t="n"/>
    </row>
    <row r="856">
      <c r="A856" s="871" t="n"/>
      <c r="B856" s="871" t="n"/>
      <c r="C856" s="275" t="n"/>
      <c r="D856" s="275" t="n"/>
      <c r="E856" s="275" t="n"/>
      <c r="F856" s="871" t="n"/>
      <c r="G856" s="871" t="n"/>
      <c r="H856" s="871" t="n"/>
      <c r="I856" s="871" t="n"/>
      <c r="J856" s="871" t="n"/>
      <c r="K856" s="871" t="n"/>
      <c r="L856" s="871" t="n"/>
      <c r="M856" s="871" t="n"/>
      <c r="N856" s="871" t="n"/>
      <c r="O856" s="871" t="n"/>
      <c r="P856" s="871" t="n"/>
      <c r="Q856" s="871" t="n"/>
      <c r="R856" s="871" t="n"/>
      <c r="S856" s="871" t="n"/>
      <c r="T856" s="871" t="n"/>
      <c r="U856" s="871" t="n"/>
      <c r="V856" s="871" t="n"/>
      <c r="W856" s="871" t="n"/>
      <c r="X856" s="871" t="n"/>
      <c r="Y856" s="871" t="n"/>
      <c r="Z856" s="871" t="n"/>
      <c r="AA856" s="871" t="n"/>
      <c r="AB856" s="871" t="n"/>
    </row>
    <row r="857">
      <c r="A857" s="871" t="n"/>
      <c r="B857" s="871" t="n"/>
      <c r="C857" s="275" t="n"/>
      <c r="D857" s="275" t="n"/>
      <c r="E857" s="275" t="n"/>
      <c r="F857" s="871" t="n"/>
      <c r="G857" s="871" t="n"/>
      <c r="H857" s="871" t="n"/>
      <c r="I857" s="871" t="n"/>
      <c r="J857" s="871" t="n"/>
      <c r="K857" s="871" t="n"/>
      <c r="L857" s="871" t="n"/>
      <c r="M857" s="871" t="n"/>
      <c r="N857" s="871" t="n"/>
      <c r="O857" s="871" t="n"/>
      <c r="P857" s="871" t="n"/>
      <c r="Q857" s="871" t="n"/>
      <c r="R857" s="871" t="n"/>
      <c r="S857" s="871" t="n"/>
      <c r="T857" s="871" t="n"/>
      <c r="U857" s="871" t="n"/>
      <c r="V857" s="871" t="n"/>
      <c r="W857" s="871" t="n"/>
      <c r="X857" s="871" t="n"/>
      <c r="Y857" s="871" t="n"/>
      <c r="Z857" s="871" t="n"/>
      <c r="AA857" s="871" t="n"/>
      <c r="AB857" s="871" t="n"/>
    </row>
    <row r="858">
      <c r="A858" s="871" t="n"/>
      <c r="B858" s="871" t="n"/>
      <c r="C858" s="275" t="n"/>
      <c r="D858" s="275" t="n"/>
      <c r="E858" s="275" t="n"/>
      <c r="F858" s="871" t="n"/>
      <c r="G858" s="871" t="n"/>
      <c r="H858" s="871" t="n"/>
      <c r="I858" s="871" t="n"/>
      <c r="J858" s="871" t="n"/>
      <c r="K858" s="871" t="n"/>
      <c r="L858" s="871" t="n"/>
      <c r="M858" s="871" t="n"/>
      <c r="N858" s="871" t="n"/>
      <c r="O858" s="871" t="n"/>
      <c r="P858" s="871" t="n"/>
      <c r="Q858" s="871" t="n"/>
      <c r="R858" s="871" t="n"/>
      <c r="S858" s="871" t="n"/>
      <c r="T858" s="871" t="n"/>
      <c r="U858" s="871" t="n"/>
      <c r="V858" s="871" t="n"/>
      <c r="W858" s="871" t="n"/>
      <c r="X858" s="871" t="n"/>
      <c r="Y858" s="871" t="n"/>
      <c r="Z858" s="871" t="n"/>
      <c r="AA858" s="871" t="n"/>
      <c r="AB858" s="871" t="n"/>
    </row>
    <row r="859">
      <c r="A859" s="871" t="n"/>
      <c r="B859" s="871" t="n"/>
      <c r="C859" s="275" t="n"/>
      <c r="D859" s="275" t="n"/>
      <c r="E859" s="275" t="n"/>
      <c r="F859" s="871" t="n"/>
      <c r="G859" s="871" t="n"/>
      <c r="H859" s="871" t="n"/>
      <c r="I859" s="871" t="n"/>
      <c r="J859" s="871" t="n"/>
      <c r="K859" s="871" t="n"/>
      <c r="L859" s="871" t="n"/>
      <c r="M859" s="871" t="n"/>
      <c r="N859" s="871" t="n"/>
      <c r="O859" s="871" t="n"/>
      <c r="P859" s="871" t="n"/>
      <c r="Q859" s="871" t="n"/>
      <c r="R859" s="871" t="n"/>
      <c r="S859" s="871" t="n"/>
      <c r="T859" s="871" t="n"/>
      <c r="U859" s="871" t="n"/>
      <c r="V859" s="871" t="n"/>
      <c r="W859" s="871" t="n"/>
      <c r="X859" s="871" t="n"/>
      <c r="Y859" s="871" t="n"/>
      <c r="Z859" s="871" t="n"/>
      <c r="AA859" s="871" t="n"/>
      <c r="AB859" s="871" t="n"/>
    </row>
    <row r="860">
      <c r="A860" s="871" t="n"/>
      <c r="B860" s="871" t="n"/>
      <c r="C860" s="275" t="n"/>
      <c r="D860" s="275" t="n"/>
      <c r="E860" s="275" t="n"/>
      <c r="F860" s="871" t="n"/>
      <c r="G860" s="871" t="n"/>
      <c r="H860" s="871" t="n"/>
      <c r="I860" s="871" t="n"/>
      <c r="J860" s="871" t="n"/>
      <c r="K860" s="871" t="n"/>
      <c r="L860" s="871" t="n"/>
      <c r="M860" s="871" t="n"/>
      <c r="N860" s="871" t="n"/>
      <c r="O860" s="871" t="n"/>
      <c r="P860" s="871" t="n"/>
      <c r="Q860" s="871" t="n"/>
      <c r="R860" s="871" t="n"/>
      <c r="S860" s="871" t="n"/>
      <c r="T860" s="871" t="n"/>
      <c r="U860" s="871" t="n"/>
      <c r="V860" s="871" t="n"/>
      <c r="W860" s="871" t="n"/>
      <c r="X860" s="871" t="n"/>
      <c r="Y860" s="871" t="n"/>
      <c r="Z860" s="871" t="n"/>
      <c r="AA860" s="871" t="n"/>
      <c r="AB860" s="871" t="n"/>
    </row>
    <row r="861">
      <c r="A861" s="871" t="n"/>
      <c r="B861" s="871" t="n"/>
      <c r="C861" s="275" t="n"/>
      <c r="D861" s="275" t="n"/>
      <c r="E861" s="275" t="n"/>
      <c r="F861" s="871" t="n"/>
      <c r="G861" s="871" t="n"/>
      <c r="H861" s="871" t="n"/>
      <c r="I861" s="871" t="n"/>
      <c r="J861" s="871" t="n"/>
      <c r="K861" s="871" t="n"/>
      <c r="L861" s="871" t="n"/>
      <c r="M861" s="871" t="n"/>
      <c r="N861" s="871" t="n"/>
      <c r="O861" s="871" t="n"/>
      <c r="P861" s="871" t="n"/>
      <c r="Q861" s="871" t="n"/>
      <c r="R861" s="871" t="n"/>
      <c r="S861" s="871" t="n"/>
      <c r="T861" s="871" t="n"/>
      <c r="U861" s="871" t="n"/>
      <c r="V861" s="871" t="n"/>
      <c r="W861" s="871" t="n"/>
      <c r="X861" s="871" t="n"/>
      <c r="Y861" s="871" t="n"/>
      <c r="Z861" s="871" t="n"/>
      <c r="AA861" s="871" t="n"/>
      <c r="AB861" s="871" t="n"/>
    </row>
    <row r="862">
      <c r="A862" s="871" t="n"/>
      <c r="B862" s="871" t="n"/>
      <c r="C862" s="275" t="n"/>
      <c r="D862" s="275" t="n"/>
      <c r="E862" s="275" t="n"/>
      <c r="F862" s="871" t="n"/>
      <c r="G862" s="871" t="n"/>
      <c r="H862" s="871" t="n"/>
      <c r="I862" s="871" t="n"/>
      <c r="J862" s="871" t="n"/>
      <c r="K862" s="871" t="n"/>
      <c r="L862" s="871" t="n"/>
      <c r="M862" s="871" t="n"/>
      <c r="N862" s="871" t="n"/>
      <c r="O862" s="871" t="n"/>
      <c r="P862" s="871" t="n"/>
      <c r="Q862" s="871" t="n"/>
      <c r="R862" s="871" t="n"/>
      <c r="S862" s="871" t="n"/>
      <c r="T862" s="871" t="n"/>
      <c r="U862" s="871" t="n"/>
      <c r="V862" s="871" t="n"/>
      <c r="W862" s="871" t="n"/>
      <c r="X862" s="871" t="n"/>
      <c r="Y862" s="871" t="n"/>
      <c r="Z862" s="871" t="n"/>
      <c r="AA862" s="871" t="n"/>
      <c r="AB862" s="871" t="n"/>
    </row>
    <row r="863">
      <c r="A863" s="871" t="n"/>
      <c r="B863" s="871" t="n"/>
      <c r="C863" s="275" t="n"/>
      <c r="D863" s="275" t="n"/>
      <c r="E863" s="275" t="n"/>
      <c r="F863" s="871" t="n"/>
      <c r="G863" s="871" t="n"/>
      <c r="H863" s="871" t="n"/>
      <c r="I863" s="871" t="n"/>
      <c r="J863" s="871" t="n"/>
      <c r="K863" s="871" t="n"/>
      <c r="L863" s="871" t="n"/>
      <c r="M863" s="871" t="n"/>
      <c r="N863" s="871" t="n"/>
      <c r="O863" s="871" t="n"/>
      <c r="P863" s="871" t="n"/>
      <c r="Q863" s="871" t="n"/>
      <c r="R863" s="871" t="n"/>
      <c r="S863" s="871" t="n"/>
      <c r="T863" s="871" t="n"/>
      <c r="U863" s="871" t="n"/>
      <c r="V863" s="871" t="n"/>
      <c r="W863" s="871" t="n"/>
      <c r="X863" s="871" t="n"/>
      <c r="Y863" s="871" t="n"/>
      <c r="Z863" s="871" t="n"/>
      <c r="AA863" s="871" t="n"/>
      <c r="AB863" s="871" t="n"/>
    </row>
    <row r="864">
      <c r="A864" s="871" t="n"/>
      <c r="B864" s="871" t="n"/>
      <c r="C864" s="275" t="n"/>
      <c r="D864" s="275" t="n"/>
      <c r="E864" s="275" t="n"/>
      <c r="F864" s="871" t="n"/>
      <c r="G864" s="871" t="n"/>
      <c r="H864" s="871" t="n"/>
      <c r="I864" s="871" t="n"/>
      <c r="J864" s="871" t="n"/>
      <c r="K864" s="871" t="n"/>
      <c r="L864" s="871" t="n"/>
      <c r="M864" s="871" t="n"/>
      <c r="N864" s="871" t="n"/>
      <c r="O864" s="871" t="n"/>
      <c r="P864" s="871" t="n"/>
      <c r="Q864" s="871" t="n"/>
      <c r="R864" s="871" t="n"/>
      <c r="S864" s="871" t="n"/>
      <c r="T864" s="871" t="n"/>
      <c r="U864" s="871" t="n"/>
      <c r="V864" s="871" t="n"/>
      <c r="W864" s="871" t="n"/>
      <c r="X864" s="871" t="n"/>
      <c r="Y864" s="871" t="n"/>
      <c r="Z864" s="871" t="n"/>
      <c r="AA864" s="871" t="n"/>
      <c r="AB864" s="871" t="n"/>
    </row>
    <row r="865">
      <c r="A865" s="871" t="n"/>
      <c r="B865" s="871" t="n"/>
      <c r="C865" s="275" t="n"/>
      <c r="D865" s="275" t="n"/>
      <c r="E865" s="275" t="n"/>
      <c r="F865" s="871" t="n"/>
      <c r="G865" s="871" t="n"/>
      <c r="H865" s="871" t="n"/>
      <c r="I865" s="871" t="n"/>
      <c r="J865" s="871" t="n"/>
      <c r="K865" s="871" t="n"/>
      <c r="L865" s="871" t="n"/>
      <c r="M865" s="871" t="n"/>
      <c r="N865" s="871" t="n"/>
      <c r="O865" s="871" t="n"/>
      <c r="P865" s="871" t="n"/>
      <c r="Q865" s="871" t="n"/>
      <c r="R865" s="871" t="n"/>
      <c r="S865" s="871" t="n"/>
      <c r="T865" s="871" t="n"/>
      <c r="U865" s="871" t="n"/>
      <c r="V865" s="871" t="n"/>
      <c r="W865" s="871" t="n"/>
      <c r="X865" s="871" t="n"/>
      <c r="Y865" s="871" t="n"/>
      <c r="Z865" s="871" t="n"/>
      <c r="AA865" s="871" t="n"/>
      <c r="AB865" s="871" t="n"/>
    </row>
    <row r="866">
      <c r="A866" s="871" t="n"/>
      <c r="B866" s="871" t="n"/>
      <c r="C866" s="275" t="n"/>
      <c r="D866" s="275" t="n"/>
      <c r="E866" s="275" t="n"/>
      <c r="F866" s="871" t="n"/>
      <c r="G866" s="871" t="n"/>
      <c r="H866" s="871" t="n"/>
      <c r="I866" s="871" t="n"/>
      <c r="J866" s="871" t="n"/>
      <c r="K866" s="871" t="n"/>
      <c r="L866" s="871" t="n"/>
      <c r="M866" s="871" t="n"/>
      <c r="N866" s="871" t="n"/>
      <c r="O866" s="871" t="n"/>
      <c r="P866" s="871" t="n"/>
      <c r="Q866" s="871" t="n"/>
      <c r="R866" s="871" t="n"/>
      <c r="S866" s="871" t="n"/>
      <c r="T866" s="871" t="n"/>
      <c r="U866" s="871" t="n"/>
      <c r="V866" s="871" t="n"/>
      <c r="W866" s="871" t="n"/>
      <c r="X866" s="871" t="n"/>
      <c r="Y866" s="871" t="n"/>
      <c r="Z866" s="871" t="n"/>
      <c r="AA866" s="871" t="n"/>
      <c r="AB866" s="871" t="n"/>
    </row>
    <row r="867">
      <c r="A867" s="871" t="n"/>
      <c r="B867" s="871" t="n"/>
      <c r="C867" s="275" t="n"/>
      <c r="D867" s="275" t="n"/>
      <c r="E867" s="275" t="n"/>
      <c r="F867" s="871" t="n"/>
      <c r="G867" s="871" t="n"/>
      <c r="H867" s="871" t="n"/>
      <c r="I867" s="871" t="n"/>
      <c r="J867" s="871" t="n"/>
      <c r="K867" s="871" t="n"/>
      <c r="L867" s="871" t="n"/>
      <c r="M867" s="871" t="n"/>
      <c r="N867" s="871" t="n"/>
      <c r="O867" s="871" t="n"/>
      <c r="P867" s="871" t="n"/>
      <c r="Q867" s="871" t="n"/>
      <c r="R867" s="871" t="n"/>
      <c r="S867" s="871" t="n"/>
      <c r="T867" s="871" t="n"/>
      <c r="U867" s="871" t="n"/>
      <c r="V867" s="871" t="n"/>
      <c r="W867" s="871" t="n"/>
      <c r="X867" s="871" t="n"/>
      <c r="Y867" s="871" t="n"/>
      <c r="Z867" s="871" t="n"/>
      <c r="AA867" s="871" t="n"/>
      <c r="AB867" s="871" t="n"/>
    </row>
    <row r="868">
      <c r="A868" s="871" t="n"/>
      <c r="B868" s="871" t="n"/>
      <c r="C868" s="275" t="n"/>
      <c r="D868" s="275" t="n"/>
      <c r="E868" s="275" t="n"/>
      <c r="F868" s="871" t="n"/>
      <c r="G868" s="871" t="n"/>
      <c r="H868" s="871" t="n"/>
      <c r="I868" s="871" t="n"/>
      <c r="J868" s="871" t="n"/>
      <c r="K868" s="871" t="n"/>
      <c r="L868" s="871" t="n"/>
      <c r="M868" s="871" t="n"/>
      <c r="N868" s="871" t="n"/>
      <c r="O868" s="871" t="n"/>
      <c r="P868" s="871" t="n"/>
      <c r="Q868" s="871" t="n"/>
      <c r="R868" s="871" t="n"/>
      <c r="S868" s="871" t="n"/>
      <c r="T868" s="871" t="n"/>
      <c r="U868" s="871" t="n"/>
      <c r="V868" s="871" t="n"/>
      <c r="W868" s="871" t="n"/>
      <c r="X868" s="871" t="n"/>
      <c r="Y868" s="871" t="n"/>
      <c r="Z868" s="871" t="n"/>
      <c r="AA868" s="871" t="n"/>
      <c r="AB868" s="871" t="n"/>
    </row>
    <row r="869">
      <c r="A869" s="871" t="n"/>
      <c r="B869" s="871" t="n"/>
      <c r="C869" s="275" t="n"/>
      <c r="D869" s="275" t="n"/>
      <c r="E869" s="275" t="n"/>
      <c r="F869" s="871" t="n"/>
      <c r="G869" s="871" t="n"/>
      <c r="H869" s="871" t="n"/>
      <c r="I869" s="871" t="n"/>
      <c r="J869" s="871" t="n"/>
      <c r="K869" s="871" t="n"/>
      <c r="L869" s="871" t="n"/>
      <c r="M869" s="871" t="n"/>
      <c r="N869" s="871" t="n"/>
      <c r="O869" s="871" t="n"/>
      <c r="P869" s="871" t="n"/>
      <c r="Q869" s="871" t="n"/>
      <c r="R869" s="871" t="n"/>
      <c r="S869" s="871" t="n"/>
      <c r="T869" s="871" t="n"/>
      <c r="U869" s="871" t="n"/>
      <c r="V869" s="871" t="n"/>
      <c r="W869" s="871" t="n"/>
      <c r="X869" s="871" t="n"/>
      <c r="Y869" s="871" t="n"/>
      <c r="Z869" s="871" t="n"/>
      <c r="AA869" s="871" t="n"/>
      <c r="AB869" s="871" t="n"/>
    </row>
    <row r="870">
      <c r="A870" s="871" t="n"/>
      <c r="B870" s="871" t="n"/>
      <c r="C870" s="275" t="n"/>
      <c r="D870" s="275" t="n"/>
      <c r="E870" s="275" t="n"/>
      <c r="F870" s="871" t="n"/>
      <c r="G870" s="871" t="n"/>
      <c r="H870" s="871" t="n"/>
      <c r="I870" s="871" t="n"/>
      <c r="J870" s="871" t="n"/>
      <c r="K870" s="871" t="n"/>
      <c r="L870" s="871" t="n"/>
      <c r="M870" s="871" t="n"/>
      <c r="N870" s="871" t="n"/>
      <c r="O870" s="871" t="n"/>
      <c r="P870" s="871" t="n"/>
      <c r="Q870" s="871" t="n"/>
      <c r="R870" s="871" t="n"/>
      <c r="S870" s="871" t="n"/>
      <c r="T870" s="871" t="n"/>
      <c r="U870" s="871" t="n"/>
      <c r="V870" s="871" t="n"/>
      <c r="W870" s="871" t="n"/>
      <c r="X870" s="871" t="n"/>
      <c r="Y870" s="871" t="n"/>
      <c r="Z870" s="871" t="n"/>
      <c r="AA870" s="871" t="n"/>
      <c r="AB870" s="871" t="n"/>
    </row>
    <row r="871">
      <c r="A871" s="871" t="n"/>
      <c r="B871" s="871" t="n"/>
      <c r="C871" s="275" t="n"/>
      <c r="D871" s="275" t="n"/>
      <c r="E871" s="275" t="n"/>
      <c r="F871" s="871" t="n"/>
      <c r="G871" s="871" t="n"/>
      <c r="H871" s="871" t="n"/>
      <c r="I871" s="871" t="n"/>
      <c r="J871" s="871" t="n"/>
      <c r="K871" s="871" t="n"/>
      <c r="L871" s="871" t="n"/>
      <c r="M871" s="871" t="n"/>
      <c r="N871" s="871" t="n"/>
      <c r="O871" s="871" t="n"/>
      <c r="P871" s="871" t="n"/>
      <c r="Q871" s="871" t="n"/>
      <c r="R871" s="871" t="n"/>
      <c r="S871" s="871" t="n"/>
      <c r="T871" s="871" t="n"/>
      <c r="U871" s="871" t="n"/>
      <c r="V871" s="871" t="n"/>
      <c r="W871" s="871" t="n"/>
      <c r="X871" s="871" t="n"/>
      <c r="Y871" s="871" t="n"/>
      <c r="Z871" s="871" t="n"/>
      <c r="AA871" s="871" t="n"/>
      <c r="AB871" s="871" t="n"/>
    </row>
    <row r="872">
      <c r="A872" s="871" t="n"/>
      <c r="B872" s="871" t="n"/>
      <c r="C872" s="275" t="n"/>
      <c r="D872" s="275" t="n"/>
      <c r="E872" s="275" t="n"/>
      <c r="F872" s="871" t="n"/>
      <c r="G872" s="871" t="n"/>
      <c r="H872" s="871" t="n"/>
      <c r="I872" s="871" t="n"/>
      <c r="J872" s="871" t="n"/>
      <c r="K872" s="871" t="n"/>
      <c r="L872" s="871" t="n"/>
      <c r="M872" s="871" t="n"/>
      <c r="N872" s="871" t="n"/>
      <c r="O872" s="871" t="n"/>
      <c r="P872" s="871" t="n"/>
      <c r="Q872" s="871" t="n"/>
      <c r="R872" s="871" t="n"/>
      <c r="S872" s="871" t="n"/>
      <c r="T872" s="871" t="n"/>
      <c r="U872" s="871" t="n"/>
      <c r="V872" s="871" t="n"/>
      <c r="W872" s="871" t="n"/>
      <c r="X872" s="871" t="n"/>
      <c r="Y872" s="871" t="n"/>
      <c r="Z872" s="871" t="n"/>
      <c r="AA872" s="871" t="n"/>
      <c r="AB872" s="871" t="n"/>
    </row>
    <row r="873">
      <c r="A873" s="871" t="n"/>
      <c r="B873" s="871" t="n"/>
      <c r="C873" s="275" t="n"/>
      <c r="D873" s="275" t="n"/>
      <c r="E873" s="275" t="n"/>
      <c r="F873" s="871" t="n"/>
      <c r="G873" s="871" t="n"/>
      <c r="H873" s="871" t="n"/>
      <c r="I873" s="871" t="n"/>
      <c r="J873" s="871" t="n"/>
      <c r="K873" s="871" t="n"/>
      <c r="L873" s="871" t="n"/>
      <c r="M873" s="871" t="n"/>
      <c r="N873" s="871" t="n"/>
      <c r="O873" s="871" t="n"/>
      <c r="P873" s="871" t="n"/>
      <c r="Q873" s="871" t="n"/>
      <c r="R873" s="871" t="n"/>
      <c r="S873" s="871" t="n"/>
      <c r="T873" s="871" t="n"/>
      <c r="U873" s="871" t="n"/>
      <c r="V873" s="871" t="n"/>
      <c r="W873" s="871" t="n"/>
      <c r="X873" s="871" t="n"/>
      <c r="Y873" s="871" t="n"/>
      <c r="Z873" s="871" t="n"/>
      <c r="AA873" s="871" t="n"/>
      <c r="AB873" s="871" t="n"/>
    </row>
    <row r="874">
      <c r="A874" s="871" t="n"/>
      <c r="B874" s="871" t="n"/>
      <c r="C874" s="275" t="n"/>
      <c r="D874" s="275" t="n"/>
      <c r="E874" s="275" t="n"/>
      <c r="F874" s="871" t="n"/>
      <c r="G874" s="871" t="n"/>
      <c r="H874" s="871" t="n"/>
      <c r="I874" s="871" t="n"/>
      <c r="J874" s="871" t="n"/>
      <c r="K874" s="871" t="n"/>
      <c r="L874" s="871" t="n"/>
      <c r="M874" s="871" t="n"/>
      <c r="N874" s="871" t="n"/>
      <c r="O874" s="871" t="n"/>
      <c r="P874" s="871" t="n"/>
      <c r="Q874" s="871" t="n"/>
      <c r="R874" s="871" t="n"/>
      <c r="S874" s="871" t="n"/>
      <c r="T874" s="871" t="n"/>
      <c r="U874" s="871" t="n"/>
      <c r="V874" s="871" t="n"/>
      <c r="W874" s="871" t="n"/>
      <c r="X874" s="871" t="n"/>
      <c r="Y874" s="871" t="n"/>
      <c r="Z874" s="871" t="n"/>
      <c r="AA874" s="871" t="n"/>
      <c r="AB874" s="871" t="n"/>
    </row>
    <row r="875">
      <c r="A875" s="871" t="n"/>
      <c r="B875" s="871" t="n"/>
      <c r="C875" s="275" t="n"/>
      <c r="D875" s="275" t="n"/>
      <c r="E875" s="275" t="n"/>
      <c r="F875" s="871" t="n"/>
      <c r="G875" s="871" t="n"/>
      <c r="H875" s="871" t="n"/>
      <c r="I875" s="871" t="n"/>
      <c r="J875" s="871" t="n"/>
      <c r="K875" s="871" t="n"/>
      <c r="L875" s="871" t="n"/>
      <c r="M875" s="871" t="n"/>
      <c r="N875" s="871" t="n"/>
      <c r="O875" s="871" t="n"/>
      <c r="P875" s="871" t="n"/>
      <c r="Q875" s="871" t="n"/>
      <c r="R875" s="871" t="n"/>
      <c r="S875" s="871" t="n"/>
      <c r="T875" s="871" t="n"/>
      <c r="U875" s="871" t="n"/>
      <c r="V875" s="871" t="n"/>
      <c r="W875" s="871" t="n"/>
      <c r="X875" s="871" t="n"/>
      <c r="Y875" s="871" t="n"/>
      <c r="Z875" s="871" t="n"/>
      <c r="AA875" s="871" t="n"/>
      <c r="AB875" s="871" t="n"/>
    </row>
    <row r="876">
      <c r="A876" s="871" t="n"/>
      <c r="B876" s="871" t="n"/>
      <c r="C876" s="275" t="n"/>
      <c r="D876" s="275" t="n"/>
      <c r="E876" s="275" t="n"/>
      <c r="F876" s="871" t="n"/>
      <c r="G876" s="871" t="n"/>
      <c r="H876" s="871" t="n"/>
      <c r="I876" s="871" t="n"/>
      <c r="J876" s="871" t="n"/>
      <c r="K876" s="871" t="n"/>
      <c r="L876" s="871" t="n"/>
      <c r="M876" s="871" t="n"/>
      <c r="N876" s="871" t="n"/>
      <c r="O876" s="871" t="n"/>
      <c r="P876" s="871" t="n"/>
      <c r="Q876" s="871" t="n"/>
      <c r="R876" s="871" t="n"/>
      <c r="S876" s="871" t="n"/>
      <c r="T876" s="871" t="n"/>
      <c r="U876" s="871" t="n"/>
      <c r="V876" s="871" t="n"/>
      <c r="W876" s="871" t="n"/>
      <c r="X876" s="871" t="n"/>
      <c r="Y876" s="871" t="n"/>
      <c r="Z876" s="871" t="n"/>
      <c r="AA876" s="871" t="n"/>
      <c r="AB876" s="871" t="n"/>
    </row>
    <row r="877">
      <c r="A877" s="871" t="n"/>
      <c r="B877" s="871" t="n"/>
      <c r="C877" s="275" t="n"/>
      <c r="D877" s="275" t="n"/>
      <c r="E877" s="275" t="n"/>
      <c r="F877" s="871" t="n"/>
      <c r="G877" s="871" t="n"/>
      <c r="H877" s="871" t="n"/>
      <c r="I877" s="871" t="n"/>
      <c r="J877" s="871" t="n"/>
      <c r="K877" s="871" t="n"/>
      <c r="L877" s="871" t="n"/>
      <c r="M877" s="871" t="n"/>
      <c r="N877" s="871" t="n"/>
      <c r="O877" s="871" t="n"/>
      <c r="P877" s="871" t="n"/>
      <c r="Q877" s="871" t="n"/>
      <c r="R877" s="871" t="n"/>
      <c r="S877" s="871" t="n"/>
      <c r="T877" s="871" t="n"/>
      <c r="U877" s="871" t="n"/>
      <c r="V877" s="871" t="n"/>
      <c r="W877" s="871" t="n"/>
      <c r="X877" s="871" t="n"/>
      <c r="Y877" s="871" t="n"/>
      <c r="Z877" s="871" t="n"/>
      <c r="AA877" s="871" t="n"/>
      <c r="AB877" s="871" t="n"/>
    </row>
    <row r="878">
      <c r="A878" s="871" t="n"/>
      <c r="B878" s="871" t="n"/>
      <c r="C878" s="275" t="n"/>
      <c r="D878" s="275" t="n"/>
      <c r="E878" s="275" t="n"/>
      <c r="F878" s="871" t="n"/>
      <c r="G878" s="871" t="n"/>
      <c r="H878" s="871" t="n"/>
      <c r="I878" s="871" t="n"/>
      <c r="J878" s="871" t="n"/>
      <c r="K878" s="871" t="n"/>
      <c r="L878" s="871" t="n"/>
      <c r="M878" s="871" t="n"/>
      <c r="N878" s="871" t="n"/>
      <c r="O878" s="871" t="n"/>
      <c r="P878" s="871" t="n"/>
      <c r="Q878" s="871" t="n"/>
      <c r="R878" s="871" t="n"/>
      <c r="S878" s="871" t="n"/>
      <c r="T878" s="871" t="n"/>
      <c r="U878" s="871" t="n"/>
      <c r="V878" s="871" t="n"/>
      <c r="W878" s="871" t="n"/>
      <c r="X878" s="871" t="n"/>
      <c r="Y878" s="871" t="n"/>
      <c r="Z878" s="871" t="n"/>
      <c r="AA878" s="871" t="n"/>
      <c r="AB878" s="871" t="n"/>
    </row>
    <row r="879">
      <c r="A879" s="871" t="n"/>
      <c r="B879" s="871" t="n"/>
      <c r="C879" s="275" t="n"/>
      <c r="D879" s="275" t="n"/>
      <c r="E879" s="275" t="n"/>
      <c r="F879" s="871" t="n"/>
      <c r="G879" s="871" t="n"/>
      <c r="H879" s="871" t="n"/>
      <c r="I879" s="871" t="n"/>
      <c r="J879" s="871" t="n"/>
      <c r="K879" s="871" t="n"/>
      <c r="L879" s="871" t="n"/>
      <c r="M879" s="871" t="n"/>
      <c r="N879" s="871" t="n"/>
      <c r="O879" s="871" t="n"/>
      <c r="P879" s="871" t="n"/>
      <c r="Q879" s="871" t="n"/>
      <c r="R879" s="871" t="n"/>
      <c r="S879" s="871" t="n"/>
      <c r="T879" s="871" t="n"/>
      <c r="U879" s="871" t="n"/>
      <c r="V879" s="871" t="n"/>
      <c r="W879" s="871" t="n"/>
      <c r="X879" s="871" t="n"/>
      <c r="Y879" s="871" t="n"/>
      <c r="Z879" s="871" t="n"/>
      <c r="AA879" s="871" t="n"/>
      <c r="AB879" s="871" t="n"/>
    </row>
    <row r="880">
      <c r="A880" s="871" t="n"/>
      <c r="B880" s="871" t="n"/>
      <c r="C880" s="275" t="n"/>
      <c r="D880" s="275" t="n"/>
      <c r="E880" s="275" t="n"/>
      <c r="F880" s="871" t="n"/>
      <c r="G880" s="871" t="n"/>
      <c r="H880" s="871" t="n"/>
      <c r="I880" s="871" t="n"/>
      <c r="J880" s="871" t="n"/>
      <c r="K880" s="871" t="n"/>
      <c r="L880" s="871" t="n"/>
      <c r="M880" s="871" t="n"/>
      <c r="N880" s="871" t="n"/>
      <c r="O880" s="871" t="n"/>
      <c r="P880" s="871" t="n"/>
      <c r="Q880" s="871" t="n"/>
      <c r="R880" s="871" t="n"/>
      <c r="S880" s="871" t="n"/>
      <c r="T880" s="871" t="n"/>
      <c r="U880" s="871" t="n"/>
      <c r="V880" s="871" t="n"/>
      <c r="W880" s="871" t="n"/>
      <c r="X880" s="871" t="n"/>
      <c r="Y880" s="871" t="n"/>
      <c r="Z880" s="871" t="n"/>
      <c r="AA880" s="871" t="n"/>
      <c r="AB880" s="871" t="n"/>
    </row>
    <row r="881">
      <c r="A881" s="871" t="n"/>
      <c r="B881" s="871" t="n"/>
      <c r="C881" s="275" t="n"/>
      <c r="D881" s="275" t="n"/>
      <c r="E881" s="275" t="n"/>
      <c r="F881" s="871" t="n"/>
      <c r="G881" s="871" t="n"/>
      <c r="H881" s="871" t="n"/>
      <c r="I881" s="871" t="n"/>
      <c r="J881" s="871" t="n"/>
      <c r="K881" s="871" t="n"/>
      <c r="L881" s="871" t="n"/>
      <c r="M881" s="871" t="n"/>
      <c r="N881" s="871" t="n"/>
      <c r="O881" s="871" t="n"/>
      <c r="P881" s="871" t="n"/>
      <c r="Q881" s="871" t="n"/>
      <c r="R881" s="871" t="n"/>
      <c r="S881" s="871" t="n"/>
      <c r="T881" s="871" t="n"/>
      <c r="U881" s="871" t="n"/>
      <c r="V881" s="871" t="n"/>
      <c r="W881" s="871" t="n"/>
      <c r="X881" s="871" t="n"/>
      <c r="Y881" s="871" t="n"/>
      <c r="Z881" s="871" t="n"/>
      <c r="AA881" s="871" t="n"/>
      <c r="AB881" s="871" t="n"/>
    </row>
    <row r="882">
      <c r="A882" s="871" t="n"/>
      <c r="B882" s="871" t="n"/>
      <c r="C882" s="275" t="n"/>
      <c r="D882" s="275" t="n"/>
      <c r="E882" s="275" t="n"/>
      <c r="F882" s="871" t="n"/>
      <c r="G882" s="871" t="n"/>
      <c r="H882" s="871" t="n"/>
      <c r="I882" s="871" t="n"/>
      <c r="J882" s="871" t="n"/>
      <c r="K882" s="871" t="n"/>
      <c r="L882" s="871" t="n"/>
      <c r="M882" s="871" t="n"/>
      <c r="N882" s="871" t="n"/>
      <c r="O882" s="871" t="n"/>
      <c r="P882" s="871" t="n"/>
      <c r="Q882" s="871" t="n"/>
      <c r="R882" s="871" t="n"/>
      <c r="S882" s="871" t="n"/>
      <c r="T882" s="871" t="n"/>
      <c r="U882" s="871" t="n"/>
      <c r="V882" s="871" t="n"/>
      <c r="W882" s="871" t="n"/>
      <c r="X882" s="871" t="n"/>
      <c r="Y882" s="871" t="n"/>
      <c r="Z882" s="871" t="n"/>
      <c r="AA882" s="871" t="n"/>
      <c r="AB882" s="871" t="n"/>
    </row>
    <row r="883">
      <c r="A883" s="871" t="n"/>
      <c r="B883" s="871" t="n"/>
      <c r="C883" s="275" t="n"/>
      <c r="D883" s="275" t="n"/>
      <c r="E883" s="275" t="n"/>
      <c r="F883" s="871" t="n"/>
      <c r="G883" s="871" t="n"/>
      <c r="H883" s="871" t="n"/>
      <c r="I883" s="871" t="n"/>
      <c r="J883" s="871" t="n"/>
      <c r="K883" s="871" t="n"/>
      <c r="L883" s="871" t="n"/>
      <c r="M883" s="871" t="n"/>
      <c r="N883" s="871" t="n"/>
      <c r="O883" s="871" t="n"/>
      <c r="P883" s="871" t="n"/>
      <c r="Q883" s="871" t="n"/>
      <c r="R883" s="871" t="n"/>
      <c r="S883" s="871" t="n"/>
      <c r="T883" s="871" t="n"/>
      <c r="U883" s="871" t="n"/>
      <c r="V883" s="871" t="n"/>
      <c r="W883" s="871" t="n"/>
      <c r="X883" s="871" t="n"/>
      <c r="Y883" s="871" t="n"/>
      <c r="Z883" s="871" t="n"/>
      <c r="AA883" s="871" t="n"/>
      <c r="AB883" s="871" t="n"/>
    </row>
    <row r="884">
      <c r="A884" s="871" t="n"/>
      <c r="B884" s="871" t="n"/>
      <c r="C884" s="275" t="n"/>
      <c r="D884" s="275" t="n"/>
      <c r="E884" s="275" t="n"/>
      <c r="F884" s="871" t="n"/>
      <c r="G884" s="871" t="n"/>
      <c r="H884" s="871" t="n"/>
      <c r="I884" s="871" t="n"/>
      <c r="J884" s="871" t="n"/>
      <c r="K884" s="871" t="n"/>
      <c r="L884" s="871" t="n"/>
      <c r="M884" s="871" t="n"/>
      <c r="N884" s="871" t="n"/>
      <c r="O884" s="871" t="n"/>
      <c r="P884" s="871" t="n"/>
      <c r="Q884" s="871" t="n"/>
      <c r="R884" s="871" t="n"/>
      <c r="S884" s="871" t="n"/>
      <c r="T884" s="871" t="n"/>
      <c r="U884" s="871" t="n"/>
      <c r="V884" s="871" t="n"/>
      <c r="W884" s="871" t="n"/>
      <c r="X884" s="871" t="n"/>
      <c r="Y884" s="871" t="n"/>
      <c r="Z884" s="871" t="n"/>
      <c r="AA884" s="871" t="n"/>
      <c r="AB884" s="871" t="n"/>
    </row>
    <row r="885">
      <c r="A885" s="871" t="n"/>
      <c r="B885" s="871" t="n"/>
      <c r="C885" s="275" t="n"/>
      <c r="D885" s="275" t="n"/>
      <c r="E885" s="275" t="n"/>
      <c r="F885" s="871" t="n"/>
      <c r="G885" s="871" t="n"/>
      <c r="H885" s="871" t="n"/>
      <c r="I885" s="871" t="n"/>
      <c r="J885" s="871" t="n"/>
      <c r="K885" s="871" t="n"/>
      <c r="L885" s="871" t="n"/>
      <c r="M885" s="871" t="n"/>
      <c r="N885" s="871" t="n"/>
      <c r="O885" s="871" t="n"/>
      <c r="P885" s="871" t="n"/>
      <c r="Q885" s="871" t="n"/>
      <c r="R885" s="871" t="n"/>
      <c r="S885" s="871" t="n"/>
      <c r="T885" s="871" t="n"/>
      <c r="U885" s="871" t="n"/>
      <c r="V885" s="871" t="n"/>
      <c r="W885" s="871" t="n"/>
      <c r="X885" s="871" t="n"/>
      <c r="Y885" s="871" t="n"/>
      <c r="Z885" s="871" t="n"/>
      <c r="AA885" s="871" t="n"/>
      <c r="AB885" s="871" t="n"/>
    </row>
    <row r="886">
      <c r="A886" s="871" t="n"/>
      <c r="B886" s="871" t="n"/>
      <c r="C886" s="275" t="n"/>
      <c r="D886" s="275" t="n"/>
      <c r="E886" s="275" t="n"/>
      <c r="F886" s="871" t="n"/>
      <c r="G886" s="871" t="n"/>
      <c r="H886" s="871" t="n"/>
      <c r="I886" s="871" t="n"/>
      <c r="J886" s="871" t="n"/>
      <c r="K886" s="871" t="n"/>
      <c r="L886" s="871" t="n"/>
      <c r="M886" s="871" t="n"/>
      <c r="N886" s="871" t="n"/>
      <c r="O886" s="871" t="n"/>
      <c r="P886" s="871" t="n"/>
      <c r="Q886" s="871" t="n"/>
      <c r="R886" s="871" t="n"/>
      <c r="S886" s="871" t="n"/>
      <c r="T886" s="871" t="n"/>
      <c r="U886" s="871" t="n"/>
      <c r="V886" s="871" t="n"/>
      <c r="W886" s="871" t="n"/>
      <c r="X886" s="871" t="n"/>
      <c r="Y886" s="871" t="n"/>
      <c r="Z886" s="871" t="n"/>
      <c r="AA886" s="871" t="n"/>
      <c r="AB886" s="871" t="n"/>
    </row>
    <row r="887">
      <c r="A887" s="871" t="n"/>
      <c r="B887" s="871" t="n"/>
      <c r="C887" s="275" t="n"/>
      <c r="D887" s="275" t="n"/>
      <c r="E887" s="275" t="n"/>
      <c r="F887" s="871" t="n"/>
      <c r="G887" s="871" t="n"/>
      <c r="H887" s="871" t="n"/>
      <c r="I887" s="871" t="n"/>
      <c r="J887" s="871" t="n"/>
      <c r="K887" s="871" t="n"/>
      <c r="L887" s="871" t="n"/>
      <c r="M887" s="871" t="n"/>
      <c r="N887" s="871" t="n"/>
      <c r="O887" s="871" t="n"/>
      <c r="P887" s="871" t="n"/>
      <c r="Q887" s="871" t="n"/>
      <c r="R887" s="871" t="n"/>
      <c r="S887" s="871" t="n"/>
      <c r="T887" s="871" t="n"/>
      <c r="U887" s="871" t="n"/>
      <c r="V887" s="871" t="n"/>
      <c r="W887" s="871" t="n"/>
      <c r="X887" s="871" t="n"/>
      <c r="Y887" s="871" t="n"/>
      <c r="Z887" s="871" t="n"/>
      <c r="AA887" s="871" t="n"/>
      <c r="AB887" s="871" t="n"/>
    </row>
    <row r="888">
      <c r="A888" s="871" t="n"/>
      <c r="B888" s="871" t="n"/>
      <c r="C888" s="275" t="n"/>
      <c r="D888" s="275" t="n"/>
      <c r="E888" s="275" t="n"/>
      <c r="F888" s="871" t="n"/>
      <c r="G888" s="871" t="n"/>
      <c r="H888" s="871" t="n"/>
      <c r="I888" s="871" t="n"/>
      <c r="J888" s="871" t="n"/>
      <c r="K888" s="871" t="n"/>
      <c r="L888" s="871" t="n"/>
      <c r="M888" s="871" t="n"/>
      <c r="N888" s="871" t="n"/>
      <c r="O888" s="871" t="n"/>
      <c r="P888" s="871" t="n"/>
      <c r="Q888" s="871" t="n"/>
      <c r="R888" s="871" t="n"/>
      <c r="S888" s="871" t="n"/>
      <c r="T888" s="871" t="n"/>
      <c r="U888" s="871" t="n"/>
      <c r="V888" s="871" t="n"/>
      <c r="W888" s="871" t="n"/>
      <c r="X888" s="871" t="n"/>
      <c r="Y888" s="871" t="n"/>
      <c r="Z888" s="871" t="n"/>
      <c r="AA888" s="871" t="n"/>
      <c r="AB888" s="871" t="n"/>
    </row>
    <row r="889">
      <c r="A889" s="871" t="n"/>
      <c r="B889" s="871" t="n"/>
      <c r="C889" s="275" t="n"/>
      <c r="D889" s="275" t="n"/>
      <c r="E889" s="275" t="n"/>
      <c r="F889" s="871" t="n"/>
      <c r="G889" s="871" t="n"/>
      <c r="H889" s="871" t="n"/>
      <c r="I889" s="871" t="n"/>
      <c r="J889" s="871" t="n"/>
      <c r="K889" s="871" t="n"/>
      <c r="L889" s="871" t="n"/>
      <c r="M889" s="871" t="n"/>
      <c r="N889" s="871" t="n"/>
      <c r="O889" s="871" t="n"/>
      <c r="P889" s="871" t="n"/>
      <c r="Q889" s="871" t="n"/>
      <c r="R889" s="871" t="n"/>
      <c r="S889" s="871" t="n"/>
      <c r="T889" s="871" t="n"/>
      <c r="U889" s="871" t="n"/>
      <c r="V889" s="871" t="n"/>
      <c r="W889" s="871" t="n"/>
      <c r="X889" s="871" t="n"/>
      <c r="Y889" s="871" t="n"/>
      <c r="Z889" s="871" t="n"/>
      <c r="AA889" s="871" t="n"/>
      <c r="AB889" s="871" t="n"/>
    </row>
    <row r="890">
      <c r="A890" s="871" t="n"/>
      <c r="B890" s="871" t="n"/>
      <c r="C890" s="275" t="n"/>
      <c r="D890" s="275" t="n"/>
      <c r="E890" s="275" t="n"/>
      <c r="F890" s="871" t="n"/>
      <c r="G890" s="871" t="n"/>
      <c r="H890" s="871" t="n"/>
      <c r="I890" s="871" t="n"/>
      <c r="J890" s="871" t="n"/>
      <c r="K890" s="871" t="n"/>
      <c r="L890" s="871" t="n"/>
      <c r="M890" s="871" t="n"/>
      <c r="N890" s="871" t="n"/>
      <c r="O890" s="871" t="n"/>
      <c r="P890" s="871" t="n"/>
      <c r="Q890" s="871" t="n"/>
      <c r="R890" s="871" t="n"/>
      <c r="S890" s="871" t="n"/>
      <c r="T890" s="871" t="n"/>
      <c r="U890" s="871" t="n"/>
      <c r="V890" s="871" t="n"/>
      <c r="W890" s="871" t="n"/>
      <c r="X890" s="871" t="n"/>
      <c r="Y890" s="871" t="n"/>
      <c r="Z890" s="871" t="n"/>
      <c r="AA890" s="871" t="n"/>
      <c r="AB890" s="871" t="n"/>
    </row>
    <row r="891">
      <c r="A891" s="871" t="n"/>
      <c r="B891" s="871" t="n"/>
      <c r="C891" s="275" t="n"/>
      <c r="D891" s="275" t="n"/>
      <c r="E891" s="275" t="n"/>
      <c r="F891" s="871" t="n"/>
      <c r="G891" s="871" t="n"/>
      <c r="H891" s="871" t="n"/>
      <c r="I891" s="871" t="n"/>
      <c r="J891" s="871" t="n"/>
      <c r="K891" s="871" t="n"/>
      <c r="L891" s="871" t="n"/>
      <c r="M891" s="871" t="n"/>
      <c r="N891" s="871" t="n"/>
      <c r="O891" s="871" t="n"/>
      <c r="P891" s="871" t="n"/>
      <c r="Q891" s="871" t="n"/>
      <c r="R891" s="871" t="n"/>
      <c r="S891" s="871" t="n"/>
      <c r="T891" s="871" t="n"/>
      <c r="U891" s="871" t="n"/>
      <c r="V891" s="871" t="n"/>
      <c r="W891" s="871" t="n"/>
      <c r="X891" s="871" t="n"/>
      <c r="Y891" s="871" t="n"/>
      <c r="Z891" s="871" t="n"/>
      <c r="AA891" s="871" t="n"/>
      <c r="AB891" s="871" t="n"/>
    </row>
    <row r="892">
      <c r="A892" s="871" t="n"/>
      <c r="B892" s="871" t="n"/>
      <c r="C892" s="275" t="n"/>
      <c r="D892" s="275" t="n"/>
      <c r="E892" s="275" t="n"/>
      <c r="F892" s="871" t="n"/>
      <c r="G892" s="871" t="n"/>
      <c r="H892" s="871" t="n"/>
      <c r="I892" s="871" t="n"/>
      <c r="J892" s="871" t="n"/>
      <c r="K892" s="871" t="n"/>
      <c r="L892" s="871" t="n"/>
      <c r="M892" s="871" t="n"/>
      <c r="N892" s="871" t="n"/>
      <c r="O892" s="871" t="n"/>
      <c r="P892" s="871" t="n"/>
      <c r="Q892" s="871" t="n"/>
      <c r="R892" s="871" t="n"/>
      <c r="S892" s="871" t="n"/>
      <c r="T892" s="871" t="n"/>
      <c r="U892" s="871" t="n"/>
      <c r="V892" s="871" t="n"/>
      <c r="W892" s="871" t="n"/>
      <c r="X892" s="871" t="n"/>
      <c r="Y892" s="871" t="n"/>
      <c r="Z892" s="871" t="n"/>
      <c r="AA892" s="871" t="n"/>
      <c r="AB892" s="871" t="n"/>
    </row>
    <row r="893">
      <c r="A893" s="871" t="n"/>
      <c r="B893" s="871" t="n"/>
      <c r="C893" s="275" t="n"/>
      <c r="D893" s="275" t="n"/>
      <c r="E893" s="275" t="n"/>
      <c r="F893" s="871" t="n"/>
      <c r="G893" s="871" t="n"/>
      <c r="H893" s="871" t="n"/>
      <c r="I893" s="871" t="n"/>
      <c r="J893" s="871" t="n"/>
      <c r="K893" s="871" t="n"/>
      <c r="L893" s="871" t="n"/>
      <c r="M893" s="871" t="n"/>
      <c r="N893" s="871" t="n"/>
      <c r="O893" s="871" t="n"/>
      <c r="P893" s="871" t="n"/>
      <c r="Q893" s="871" t="n"/>
      <c r="R893" s="871" t="n"/>
      <c r="S893" s="871" t="n"/>
      <c r="T893" s="871" t="n"/>
      <c r="U893" s="871" t="n"/>
      <c r="V893" s="871" t="n"/>
      <c r="W893" s="871" t="n"/>
      <c r="X893" s="871" t="n"/>
      <c r="Y893" s="871" t="n"/>
      <c r="Z893" s="871" t="n"/>
      <c r="AA893" s="871" t="n"/>
      <c r="AB893" s="871" t="n"/>
    </row>
    <row r="894">
      <c r="A894" s="871" t="n"/>
      <c r="B894" s="871" t="n"/>
      <c r="C894" s="275" t="n"/>
      <c r="D894" s="275" t="n"/>
      <c r="E894" s="275" t="n"/>
      <c r="F894" s="871" t="n"/>
      <c r="G894" s="871" t="n"/>
      <c r="H894" s="871" t="n"/>
      <c r="I894" s="871" t="n"/>
      <c r="J894" s="871" t="n"/>
      <c r="K894" s="871" t="n"/>
      <c r="L894" s="871" t="n"/>
      <c r="M894" s="871" t="n"/>
      <c r="N894" s="871" t="n"/>
      <c r="O894" s="871" t="n"/>
      <c r="P894" s="871" t="n"/>
      <c r="Q894" s="871" t="n"/>
      <c r="R894" s="871" t="n"/>
      <c r="S894" s="871" t="n"/>
      <c r="T894" s="871" t="n"/>
      <c r="U894" s="871" t="n"/>
      <c r="V894" s="871" t="n"/>
      <c r="W894" s="871" t="n"/>
      <c r="X894" s="871" t="n"/>
      <c r="Y894" s="871" t="n"/>
      <c r="Z894" s="871" t="n"/>
      <c r="AA894" s="871" t="n"/>
      <c r="AB894" s="871" t="n"/>
    </row>
    <row r="895">
      <c r="A895" s="871" t="n"/>
      <c r="B895" s="871" t="n"/>
      <c r="C895" s="275" t="n"/>
      <c r="D895" s="275" t="n"/>
      <c r="E895" s="275" t="n"/>
      <c r="F895" s="871" t="n"/>
      <c r="G895" s="871" t="n"/>
      <c r="H895" s="871" t="n"/>
      <c r="I895" s="871" t="n"/>
      <c r="J895" s="871" t="n"/>
      <c r="K895" s="871" t="n"/>
      <c r="L895" s="871" t="n"/>
      <c r="M895" s="871" t="n"/>
      <c r="N895" s="871" t="n"/>
      <c r="O895" s="871" t="n"/>
      <c r="P895" s="871" t="n"/>
      <c r="Q895" s="871" t="n"/>
      <c r="R895" s="871" t="n"/>
      <c r="S895" s="871" t="n"/>
      <c r="T895" s="871" t="n"/>
      <c r="U895" s="871" t="n"/>
      <c r="V895" s="871" t="n"/>
      <c r="W895" s="871" t="n"/>
      <c r="X895" s="871" t="n"/>
      <c r="Y895" s="871" t="n"/>
      <c r="Z895" s="871" t="n"/>
      <c r="AA895" s="871" t="n"/>
      <c r="AB895" s="871" t="n"/>
    </row>
    <row r="896">
      <c r="A896" s="871" t="n"/>
      <c r="B896" s="871" t="n"/>
      <c r="C896" s="275" t="n"/>
      <c r="D896" s="275" t="n"/>
      <c r="E896" s="275" t="n"/>
      <c r="F896" s="871" t="n"/>
      <c r="G896" s="871" t="n"/>
      <c r="H896" s="871" t="n"/>
      <c r="I896" s="871" t="n"/>
      <c r="J896" s="871" t="n"/>
      <c r="K896" s="871" t="n"/>
      <c r="L896" s="871" t="n"/>
      <c r="M896" s="871" t="n"/>
      <c r="N896" s="871" t="n"/>
      <c r="O896" s="871" t="n"/>
      <c r="P896" s="871" t="n"/>
      <c r="Q896" s="871" t="n"/>
      <c r="R896" s="871" t="n"/>
      <c r="S896" s="871" t="n"/>
      <c r="T896" s="871" t="n"/>
      <c r="U896" s="871" t="n"/>
      <c r="V896" s="871" t="n"/>
      <c r="W896" s="871" t="n"/>
      <c r="X896" s="871" t="n"/>
      <c r="Y896" s="871" t="n"/>
      <c r="Z896" s="871" t="n"/>
      <c r="AA896" s="871" t="n"/>
      <c r="AB896" s="871" t="n"/>
    </row>
    <row r="897">
      <c r="A897" s="871" t="n"/>
      <c r="B897" s="871" t="n"/>
      <c r="C897" s="275" t="n"/>
      <c r="D897" s="275" t="n"/>
      <c r="E897" s="275" t="n"/>
      <c r="F897" s="871" t="n"/>
      <c r="G897" s="871" t="n"/>
      <c r="H897" s="871" t="n"/>
      <c r="I897" s="871" t="n"/>
      <c r="J897" s="871" t="n"/>
      <c r="K897" s="871" t="n"/>
      <c r="L897" s="871" t="n"/>
      <c r="M897" s="871" t="n"/>
      <c r="N897" s="871" t="n"/>
      <c r="O897" s="871" t="n"/>
      <c r="P897" s="871" t="n"/>
      <c r="Q897" s="871" t="n"/>
      <c r="R897" s="871" t="n"/>
      <c r="S897" s="871" t="n"/>
      <c r="T897" s="871" t="n"/>
      <c r="U897" s="871" t="n"/>
      <c r="V897" s="871" t="n"/>
      <c r="W897" s="871" t="n"/>
      <c r="X897" s="871" t="n"/>
      <c r="Y897" s="871" t="n"/>
      <c r="Z897" s="871" t="n"/>
      <c r="AA897" s="871" t="n"/>
      <c r="AB897" s="871" t="n"/>
    </row>
    <row r="898">
      <c r="A898" s="871" t="n"/>
      <c r="B898" s="871" t="n"/>
      <c r="C898" s="275" t="n"/>
      <c r="D898" s="275" t="n"/>
      <c r="E898" s="275" t="n"/>
      <c r="F898" s="871" t="n"/>
      <c r="G898" s="871" t="n"/>
      <c r="H898" s="871" t="n"/>
      <c r="I898" s="871" t="n"/>
      <c r="J898" s="871" t="n"/>
      <c r="K898" s="871" t="n"/>
      <c r="L898" s="871" t="n"/>
      <c r="M898" s="871" t="n"/>
      <c r="N898" s="871" t="n"/>
      <c r="O898" s="871" t="n"/>
      <c r="P898" s="871" t="n"/>
      <c r="Q898" s="871" t="n"/>
      <c r="R898" s="871" t="n"/>
      <c r="S898" s="871" t="n"/>
      <c r="T898" s="871" t="n"/>
      <c r="U898" s="871" t="n"/>
      <c r="V898" s="871" t="n"/>
      <c r="W898" s="871" t="n"/>
      <c r="X898" s="871" t="n"/>
      <c r="Y898" s="871" t="n"/>
      <c r="Z898" s="871" t="n"/>
      <c r="AA898" s="871" t="n"/>
      <c r="AB898" s="871" t="n"/>
    </row>
    <row r="899">
      <c r="A899" s="871" t="n"/>
      <c r="B899" s="871" t="n"/>
      <c r="C899" s="275" t="n"/>
      <c r="D899" s="275" t="n"/>
      <c r="E899" s="275" t="n"/>
      <c r="F899" s="871" t="n"/>
      <c r="G899" s="871" t="n"/>
      <c r="H899" s="871" t="n"/>
      <c r="I899" s="871" t="n"/>
      <c r="J899" s="871" t="n"/>
      <c r="K899" s="871" t="n"/>
      <c r="L899" s="871" t="n"/>
      <c r="M899" s="871" t="n"/>
      <c r="N899" s="871" t="n"/>
      <c r="O899" s="871" t="n"/>
      <c r="P899" s="871" t="n"/>
      <c r="Q899" s="871" t="n"/>
      <c r="R899" s="871" t="n"/>
      <c r="S899" s="871" t="n"/>
      <c r="T899" s="871" t="n"/>
      <c r="U899" s="871" t="n"/>
      <c r="V899" s="871" t="n"/>
      <c r="W899" s="871" t="n"/>
      <c r="X899" s="871" t="n"/>
      <c r="Y899" s="871" t="n"/>
      <c r="Z899" s="871" t="n"/>
      <c r="AA899" s="871" t="n"/>
      <c r="AB899" s="871" t="n"/>
    </row>
    <row r="900">
      <c r="A900" s="871" t="n"/>
      <c r="B900" s="871" t="n"/>
      <c r="C900" s="275" t="n"/>
      <c r="D900" s="275" t="n"/>
      <c r="E900" s="275" t="n"/>
      <c r="F900" s="871" t="n"/>
      <c r="G900" s="871" t="n"/>
      <c r="H900" s="871" t="n"/>
      <c r="I900" s="871" t="n"/>
      <c r="J900" s="871" t="n"/>
      <c r="K900" s="871" t="n"/>
      <c r="L900" s="871" t="n"/>
      <c r="M900" s="871" t="n"/>
      <c r="N900" s="871" t="n"/>
      <c r="O900" s="871" t="n"/>
      <c r="P900" s="871" t="n"/>
      <c r="Q900" s="871" t="n"/>
      <c r="R900" s="871" t="n"/>
      <c r="S900" s="871" t="n"/>
      <c r="T900" s="871" t="n"/>
      <c r="U900" s="871" t="n"/>
      <c r="V900" s="871" t="n"/>
      <c r="W900" s="871" t="n"/>
      <c r="X900" s="871" t="n"/>
      <c r="Y900" s="871" t="n"/>
      <c r="Z900" s="871" t="n"/>
      <c r="AA900" s="871" t="n"/>
      <c r="AB900" s="871" t="n"/>
    </row>
    <row r="901">
      <c r="A901" s="871" t="n"/>
      <c r="B901" s="871" t="n"/>
      <c r="C901" s="275" t="n"/>
      <c r="D901" s="275" t="n"/>
      <c r="E901" s="275" t="n"/>
      <c r="F901" s="871" t="n"/>
      <c r="G901" s="871" t="n"/>
      <c r="H901" s="871" t="n"/>
      <c r="I901" s="871" t="n"/>
      <c r="J901" s="871" t="n"/>
      <c r="K901" s="871" t="n"/>
      <c r="L901" s="871" t="n"/>
      <c r="M901" s="871" t="n"/>
      <c r="N901" s="871" t="n"/>
      <c r="O901" s="871" t="n"/>
      <c r="P901" s="871" t="n"/>
      <c r="Q901" s="871" t="n"/>
      <c r="R901" s="871" t="n"/>
      <c r="S901" s="871" t="n"/>
      <c r="T901" s="871" t="n"/>
      <c r="U901" s="871" t="n"/>
      <c r="V901" s="871" t="n"/>
      <c r="W901" s="871" t="n"/>
      <c r="X901" s="871" t="n"/>
      <c r="Y901" s="871" t="n"/>
      <c r="Z901" s="871" t="n"/>
      <c r="AA901" s="871" t="n"/>
      <c r="AB901" s="871" t="n"/>
    </row>
    <row r="902">
      <c r="A902" s="871" t="n"/>
      <c r="B902" s="871" t="n"/>
      <c r="C902" s="275" t="n"/>
      <c r="D902" s="275" t="n"/>
      <c r="E902" s="275" t="n"/>
      <c r="F902" s="871" t="n"/>
      <c r="G902" s="871" t="n"/>
      <c r="H902" s="871" t="n"/>
      <c r="I902" s="871" t="n"/>
      <c r="J902" s="871" t="n"/>
      <c r="K902" s="871" t="n"/>
      <c r="L902" s="871" t="n"/>
      <c r="M902" s="871" t="n"/>
      <c r="N902" s="871" t="n"/>
      <c r="O902" s="871" t="n"/>
      <c r="P902" s="871" t="n"/>
      <c r="Q902" s="871" t="n"/>
      <c r="R902" s="871" t="n"/>
      <c r="S902" s="871" t="n"/>
      <c r="T902" s="871" t="n"/>
      <c r="U902" s="871" t="n"/>
      <c r="V902" s="871" t="n"/>
      <c r="W902" s="871" t="n"/>
      <c r="X902" s="871" t="n"/>
      <c r="Y902" s="871" t="n"/>
      <c r="Z902" s="871" t="n"/>
      <c r="AA902" s="871" t="n"/>
      <c r="AB902" s="871" t="n"/>
    </row>
    <row r="903">
      <c r="A903" s="871" t="n"/>
      <c r="B903" s="871" t="n"/>
      <c r="C903" s="275" t="n"/>
      <c r="D903" s="275" t="n"/>
      <c r="E903" s="275" t="n"/>
      <c r="F903" s="871" t="n"/>
      <c r="G903" s="871" t="n"/>
      <c r="H903" s="871" t="n"/>
      <c r="I903" s="871" t="n"/>
      <c r="J903" s="871" t="n"/>
      <c r="K903" s="871" t="n"/>
      <c r="L903" s="871" t="n"/>
      <c r="M903" s="871" t="n"/>
      <c r="N903" s="871" t="n"/>
      <c r="O903" s="871" t="n"/>
      <c r="P903" s="871" t="n"/>
      <c r="Q903" s="871" t="n"/>
      <c r="R903" s="871" t="n"/>
      <c r="S903" s="871" t="n"/>
      <c r="T903" s="871" t="n"/>
      <c r="U903" s="871" t="n"/>
      <c r="V903" s="871" t="n"/>
      <c r="W903" s="871" t="n"/>
      <c r="X903" s="871" t="n"/>
      <c r="Y903" s="871" t="n"/>
      <c r="Z903" s="871" t="n"/>
      <c r="AA903" s="871" t="n"/>
      <c r="AB903" s="871" t="n"/>
    </row>
    <row r="904">
      <c r="A904" s="871" t="n"/>
      <c r="B904" s="871" t="n"/>
      <c r="C904" s="275" t="n"/>
      <c r="D904" s="275" t="n"/>
      <c r="E904" s="275" t="n"/>
      <c r="F904" s="871" t="n"/>
      <c r="G904" s="871" t="n"/>
      <c r="H904" s="871" t="n"/>
      <c r="I904" s="871" t="n"/>
      <c r="J904" s="871" t="n"/>
      <c r="K904" s="871" t="n"/>
      <c r="L904" s="871" t="n"/>
      <c r="M904" s="871" t="n"/>
      <c r="N904" s="871" t="n"/>
      <c r="O904" s="871" t="n"/>
      <c r="P904" s="871" t="n"/>
      <c r="Q904" s="871" t="n"/>
      <c r="R904" s="871" t="n"/>
      <c r="S904" s="871" t="n"/>
      <c r="T904" s="871" t="n"/>
      <c r="U904" s="871" t="n"/>
      <c r="V904" s="871" t="n"/>
      <c r="W904" s="871" t="n"/>
      <c r="X904" s="871" t="n"/>
      <c r="Y904" s="871" t="n"/>
      <c r="Z904" s="871" t="n"/>
      <c r="AA904" s="871" t="n"/>
      <c r="AB904" s="871" t="n"/>
    </row>
    <row r="905">
      <c r="A905" s="871" t="n"/>
      <c r="B905" s="871" t="n"/>
      <c r="C905" s="275" t="n"/>
      <c r="D905" s="275" t="n"/>
      <c r="E905" s="275" t="n"/>
      <c r="F905" s="871" t="n"/>
      <c r="G905" s="871" t="n"/>
      <c r="H905" s="871" t="n"/>
      <c r="I905" s="871" t="n"/>
      <c r="J905" s="871" t="n"/>
      <c r="K905" s="871" t="n"/>
      <c r="L905" s="871" t="n"/>
      <c r="M905" s="871" t="n"/>
      <c r="N905" s="871" t="n"/>
      <c r="O905" s="871" t="n"/>
      <c r="P905" s="871" t="n"/>
      <c r="Q905" s="871" t="n"/>
      <c r="R905" s="871" t="n"/>
      <c r="S905" s="871" t="n"/>
      <c r="T905" s="871" t="n"/>
      <c r="U905" s="871" t="n"/>
      <c r="V905" s="871" t="n"/>
      <c r="W905" s="871" t="n"/>
      <c r="X905" s="871" t="n"/>
      <c r="Y905" s="871" t="n"/>
      <c r="Z905" s="871" t="n"/>
      <c r="AA905" s="871" t="n"/>
      <c r="AB905" s="871" t="n"/>
    </row>
    <row r="906">
      <c r="A906" s="871" t="n"/>
      <c r="B906" s="871" t="n"/>
      <c r="C906" s="275" t="n"/>
      <c r="D906" s="275" t="n"/>
      <c r="E906" s="275" t="n"/>
      <c r="F906" s="871" t="n"/>
      <c r="G906" s="871" t="n"/>
      <c r="H906" s="871" t="n"/>
      <c r="I906" s="871" t="n"/>
      <c r="J906" s="871" t="n"/>
      <c r="K906" s="871" t="n"/>
      <c r="L906" s="871" t="n"/>
      <c r="M906" s="871" t="n"/>
      <c r="N906" s="871" t="n"/>
      <c r="O906" s="871" t="n"/>
      <c r="P906" s="871" t="n"/>
      <c r="Q906" s="871" t="n"/>
      <c r="R906" s="871" t="n"/>
      <c r="S906" s="871" t="n"/>
      <c r="T906" s="871" t="n"/>
      <c r="U906" s="871" t="n"/>
      <c r="V906" s="871" t="n"/>
      <c r="W906" s="871" t="n"/>
      <c r="X906" s="871" t="n"/>
      <c r="Y906" s="871" t="n"/>
      <c r="Z906" s="871" t="n"/>
      <c r="AA906" s="871" t="n"/>
      <c r="AB906" s="871" t="n"/>
    </row>
    <row r="907">
      <c r="A907" s="871" t="n"/>
      <c r="B907" s="871" t="n"/>
      <c r="C907" s="275" t="n"/>
      <c r="D907" s="275" t="n"/>
      <c r="E907" s="275" t="n"/>
      <c r="F907" s="871" t="n"/>
      <c r="G907" s="871" t="n"/>
      <c r="H907" s="871" t="n"/>
      <c r="I907" s="871" t="n"/>
      <c r="J907" s="871" t="n"/>
      <c r="K907" s="871" t="n"/>
      <c r="L907" s="871" t="n"/>
      <c r="M907" s="871" t="n"/>
      <c r="N907" s="871" t="n"/>
      <c r="O907" s="871" t="n"/>
      <c r="P907" s="871" t="n"/>
      <c r="Q907" s="871" t="n"/>
      <c r="R907" s="871" t="n"/>
      <c r="S907" s="871" t="n"/>
      <c r="T907" s="871" t="n"/>
      <c r="U907" s="871" t="n"/>
      <c r="V907" s="871" t="n"/>
      <c r="W907" s="871" t="n"/>
      <c r="X907" s="871" t="n"/>
      <c r="Y907" s="871" t="n"/>
      <c r="Z907" s="871" t="n"/>
      <c r="AA907" s="871" t="n"/>
      <c r="AB907" s="871" t="n"/>
    </row>
    <row r="908">
      <c r="A908" s="871" t="n"/>
      <c r="B908" s="871" t="n"/>
      <c r="C908" s="275" t="n"/>
      <c r="D908" s="275" t="n"/>
      <c r="E908" s="275" t="n"/>
      <c r="F908" s="871" t="n"/>
      <c r="G908" s="871" t="n"/>
      <c r="H908" s="871" t="n"/>
      <c r="I908" s="871" t="n"/>
      <c r="J908" s="871" t="n"/>
      <c r="K908" s="871" t="n"/>
      <c r="L908" s="871" t="n"/>
      <c r="M908" s="871" t="n"/>
      <c r="N908" s="871" t="n"/>
      <c r="O908" s="871" t="n"/>
      <c r="P908" s="871" t="n"/>
      <c r="Q908" s="871" t="n"/>
      <c r="R908" s="871" t="n"/>
      <c r="S908" s="871" t="n"/>
      <c r="T908" s="871" t="n"/>
      <c r="U908" s="871" t="n"/>
      <c r="V908" s="871" t="n"/>
      <c r="W908" s="871" t="n"/>
      <c r="X908" s="871" t="n"/>
      <c r="Y908" s="871" t="n"/>
      <c r="Z908" s="871" t="n"/>
      <c r="AA908" s="871" t="n"/>
      <c r="AB908" s="871" t="n"/>
    </row>
    <row r="909">
      <c r="A909" s="871" t="n"/>
      <c r="B909" s="871" t="n"/>
      <c r="C909" s="275" t="n"/>
      <c r="D909" s="275" t="n"/>
      <c r="E909" s="275" t="n"/>
      <c r="F909" s="871" t="n"/>
      <c r="G909" s="871" t="n"/>
      <c r="H909" s="871" t="n"/>
      <c r="I909" s="871" t="n"/>
      <c r="J909" s="871" t="n"/>
      <c r="K909" s="871" t="n"/>
      <c r="L909" s="871" t="n"/>
      <c r="M909" s="871" t="n"/>
      <c r="N909" s="871" t="n"/>
      <c r="O909" s="871" t="n"/>
      <c r="P909" s="871" t="n"/>
      <c r="Q909" s="871" t="n"/>
      <c r="R909" s="871" t="n"/>
      <c r="S909" s="871" t="n"/>
      <c r="T909" s="871" t="n"/>
      <c r="U909" s="871" t="n"/>
      <c r="V909" s="871" t="n"/>
      <c r="W909" s="871" t="n"/>
      <c r="X909" s="871" t="n"/>
      <c r="Y909" s="871" t="n"/>
      <c r="Z909" s="871" t="n"/>
      <c r="AA909" s="871" t="n"/>
      <c r="AB909" s="871" t="n"/>
    </row>
    <row r="910">
      <c r="A910" s="871" t="n"/>
      <c r="B910" s="871" t="n"/>
      <c r="C910" s="275" t="n"/>
      <c r="D910" s="275" t="n"/>
      <c r="E910" s="275" t="n"/>
      <c r="F910" s="871" t="n"/>
      <c r="G910" s="871" t="n"/>
      <c r="H910" s="871" t="n"/>
      <c r="I910" s="871" t="n"/>
      <c r="J910" s="871" t="n"/>
      <c r="K910" s="871" t="n"/>
      <c r="L910" s="871" t="n"/>
      <c r="M910" s="871" t="n"/>
      <c r="N910" s="871" t="n"/>
      <c r="O910" s="871" t="n"/>
      <c r="P910" s="871" t="n"/>
      <c r="Q910" s="871" t="n"/>
      <c r="R910" s="871" t="n"/>
      <c r="S910" s="871" t="n"/>
      <c r="T910" s="871" t="n"/>
      <c r="U910" s="871" t="n"/>
      <c r="V910" s="871" t="n"/>
      <c r="W910" s="871" t="n"/>
      <c r="X910" s="871" t="n"/>
      <c r="Y910" s="871" t="n"/>
      <c r="Z910" s="871" t="n"/>
      <c r="AA910" s="871" t="n"/>
      <c r="AB910" s="871" t="n"/>
    </row>
    <row r="911">
      <c r="A911" s="871" t="n"/>
      <c r="B911" s="871" t="n"/>
      <c r="C911" s="275" t="n"/>
      <c r="D911" s="275" t="n"/>
      <c r="E911" s="275" t="n"/>
      <c r="F911" s="871" t="n"/>
      <c r="G911" s="871" t="n"/>
      <c r="H911" s="871" t="n"/>
      <c r="I911" s="871" t="n"/>
      <c r="J911" s="871" t="n"/>
      <c r="K911" s="871" t="n"/>
      <c r="L911" s="871" t="n"/>
      <c r="M911" s="871" t="n"/>
      <c r="N911" s="871" t="n"/>
      <c r="O911" s="871" t="n"/>
      <c r="P911" s="871" t="n"/>
      <c r="Q911" s="871" t="n"/>
      <c r="R911" s="871" t="n"/>
      <c r="S911" s="871" t="n"/>
      <c r="T911" s="871" t="n"/>
      <c r="U911" s="871" t="n"/>
      <c r="V911" s="871" t="n"/>
      <c r="W911" s="871" t="n"/>
      <c r="X911" s="871" t="n"/>
      <c r="Y911" s="871" t="n"/>
      <c r="Z911" s="871" t="n"/>
      <c r="AA911" s="871" t="n"/>
      <c r="AB911" s="871" t="n"/>
    </row>
    <row r="912">
      <c r="A912" s="871" t="n"/>
      <c r="B912" s="871" t="n"/>
      <c r="C912" s="275" t="n"/>
      <c r="D912" s="275" t="n"/>
      <c r="E912" s="275" t="n"/>
      <c r="F912" s="871" t="n"/>
      <c r="G912" s="871" t="n"/>
      <c r="H912" s="871" t="n"/>
      <c r="I912" s="871" t="n"/>
      <c r="J912" s="871" t="n"/>
      <c r="K912" s="871" t="n"/>
      <c r="L912" s="871" t="n"/>
      <c r="M912" s="871" t="n"/>
      <c r="N912" s="871" t="n"/>
      <c r="O912" s="871" t="n"/>
      <c r="P912" s="871" t="n"/>
      <c r="Q912" s="871" t="n"/>
      <c r="R912" s="871" t="n"/>
      <c r="S912" s="871" t="n"/>
      <c r="T912" s="871" t="n"/>
      <c r="U912" s="871" t="n"/>
      <c r="V912" s="871" t="n"/>
      <c r="W912" s="871" t="n"/>
      <c r="X912" s="871" t="n"/>
      <c r="Y912" s="871" t="n"/>
      <c r="Z912" s="871" t="n"/>
      <c r="AA912" s="871" t="n"/>
      <c r="AB912" s="871" t="n"/>
    </row>
    <row r="913">
      <c r="A913" s="871" t="n"/>
      <c r="B913" s="871" t="n"/>
      <c r="C913" s="275" t="n"/>
      <c r="D913" s="275" t="n"/>
      <c r="E913" s="275" t="n"/>
      <c r="F913" s="871" t="n"/>
      <c r="G913" s="871" t="n"/>
      <c r="H913" s="871" t="n"/>
      <c r="I913" s="871" t="n"/>
      <c r="J913" s="871" t="n"/>
      <c r="K913" s="871" t="n"/>
      <c r="L913" s="871" t="n"/>
      <c r="M913" s="871" t="n"/>
      <c r="N913" s="871" t="n"/>
      <c r="O913" s="871" t="n"/>
      <c r="P913" s="871" t="n"/>
      <c r="Q913" s="871" t="n"/>
      <c r="R913" s="871" t="n"/>
      <c r="S913" s="871" t="n"/>
      <c r="T913" s="871" t="n"/>
      <c r="U913" s="871" t="n"/>
      <c r="V913" s="871" t="n"/>
      <c r="W913" s="871" t="n"/>
      <c r="X913" s="871" t="n"/>
      <c r="Y913" s="871" t="n"/>
      <c r="Z913" s="871" t="n"/>
      <c r="AA913" s="871" t="n"/>
      <c r="AB913" s="871" t="n"/>
    </row>
    <row r="914">
      <c r="A914" s="871" t="n"/>
      <c r="B914" s="871" t="n"/>
      <c r="C914" s="275" t="n"/>
      <c r="D914" s="275" t="n"/>
      <c r="E914" s="275" t="n"/>
      <c r="F914" s="871" t="n"/>
      <c r="G914" s="871" t="n"/>
      <c r="H914" s="871" t="n"/>
      <c r="I914" s="871" t="n"/>
      <c r="J914" s="871" t="n"/>
      <c r="K914" s="871" t="n"/>
      <c r="L914" s="871" t="n"/>
      <c r="M914" s="871" t="n"/>
      <c r="N914" s="871" t="n"/>
      <c r="O914" s="871" t="n"/>
      <c r="P914" s="871" t="n"/>
      <c r="Q914" s="871" t="n"/>
      <c r="R914" s="871" t="n"/>
      <c r="S914" s="871" t="n"/>
      <c r="T914" s="871" t="n"/>
      <c r="U914" s="871" t="n"/>
      <c r="V914" s="871" t="n"/>
      <c r="W914" s="871" t="n"/>
      <c r="X914" s="871" t="n"/>
      <c r="Y914" s="871" t="n"/>
      <c r="Z914" s="871" t="n"/>
      <c r="AA914" s="871" t="n"/>
      <c r="AB914" s="871" t="n"/>
    </row>
    <row r="915">
      <c r="A915" s="871" t="n"/>
      <c r="B915" s="871" t="n"/>
      <c r="C915" s="275" t="n"/>
      <c r="D915" s="275" t="n"/>
      <c r="E915" s="275" t="n"/>
      <c r="F915" s="871" t="n"/>
      <c r="G915" s="871" t="n"/>
      <c r="H915" s="871" t="n"/>
      <c r="I915" s="871" t="n"/>
      <c r="J915" s="871" t="n"/>
      <c r="K915" s="871" t="n"/>
      <c r="L915" s="871" t="n"/>
      <c r="M915" s="871" t="n"/>
      <c r="N915" s="871" t="n"/>
      <c r="O915" s="871" t="n"/>
      <c r="P915" s="871" t="n"/>
      <c r="Q915" s="871" t="n"/>
      <c r="R915" s="871" t="n"/>
      <c r="S915" s="871" t="n"/>
      <c r="T915" s="871" t="n"/>
      <c r="U915" s="871" t="n"/>
      <c r="V915" s="871" t="n"/>
      <c r="W915" s="871" t="n"/>
      <c r="X915" s="871" t="n"/>
      <c r="Y915" s="871" t="n"/>
      <c r="Z915" s="871" t="n"/>
      <c r="AA915" s="871" t="n"/>
      <c r="AB915" s="871" t="n"/>
    </row>
    <row r="916">
      <c r="A916" s="871" t="n"/>
      <c r="B916" s="871" t="n"/>
      <c r="C916" s="275" t="n"/>
      <c r="D916" s="275" t="n"/>
      <c r="E916" s="275" t="n"/>
      <c r="F916" s="871" t="n"/>
      <c r="G916" s="871" t="n"/>
      <c r="H916" s="871" t="n"/>
      <c r="I916" s="871" t="n"/>
      <c r="J916" s="871" t="n"/>
      <c r="K916" s="871" t="n"/>
      <c r="L916" s="871" t="n"/>
      <c r="M916" s="871" t="n"/>
      <c r="N916" s="871" t="n"/>
      <c r="O916" s="871" t="n"/>
      <c r="P916" s="871" t="n"/>
      <c r="Q916" s="871" t="n"/>
      <c r="R916" s="871" t="n"/>
      <c r="S916" s="871" t="n"/>
      <c r="T916" s="871" t="n"/>
      <c r="U916" s="871" t="n"/>
      <c r="V916" s="871" t="n"/>
      <c r="W916" s="871" t="n"/>
      <c r="X916" s="871" t="n"/>
      <c r="Y916" s="871" t="n"/>
      <c r="Z916" s="871" t="n"/>
      <c r="AA916" s="871" t="n"/>
      <c r="AB916" s="871" t="n"/>
    </row>
    <row r="917">
      <c r="A917" s="871" t="n"/>
      <c r="B917" s="871" t="n"/>
      <c r="C917" s="275" t="n"/>
      <c r="D917" s="275" t="n"/>
      <c r="E917" s="275" t="n"/>
      <c r="F917" s="871" t="n"/>
      <c r="G917" s="871" t="n"/>
      <c r="H917" s="871" t="n"/>
      <c r="I917" s="871" t="n"/>
      <c r="J917" s="871" t="n"/>
      <c r="K917" s="871" t="n"/>
      <c r="L917" s="871" t="n"/>
      <c r="M917" s="871" t="n"/>
      <c r="N917" s="871" t="n"/>
      <c r="O917" s="871" t="n"/>
      <c r="P917" s="871" t="n"/>
      <c r="Q917" s="871" t="n"/>
      <c r="R917" s="871" t="n"/>
      <c r="S917" s="871" t="n"/>
      <c r="T917" s="871" t="n"/>
      <c r="U917" s="871" t="n"/>
      <c r="V917" s="871" t="n"/>
      <c r="W917" s="871" t="n"/>
      <c r="X917" s="871" t="n"/>
      <c r="Y917" s="871" t="n"/>
      <c r="Z917" s="871" t="n"/>
      <c r="AA917" s="871" t="n"/>
      <c r="AB917" s="871" t="n"/>
    </row>
    <row r="918">
      <c r="A918" s="871" t="n"/>
      <c r="B918" s="871" t="n"/>
      <c r="C918" s="275" t="n"/>
      <c r="D918" s="275" t="n"/>
      <c r="E918" s="275" t="n"/>
      <c r="F918" s="871" t="n"/>
      <c r="G918" s="871" t="n"/>
      <c r="H918" s="871" t="n"/>
      <c r="I918" s="871" t="n"/>
      <c r="J918" s="871" t="n"/>
      <c r="K918" s="871" t="n"/>
      <c r="L918" s="871" t="n"/>
      <c r="M918" s="871" t="n"/>
      <c r="N918" s="871" t="n"/>
      <c r="O918" s="871" t="n"/>
      <c r="P918" s="871" t="n"/>
      <c r="Q918" s="871" t="n"/>
      <c r="R918" s="871" t="n"/>
      <c r="S918" s="871" t="n"/>
      <c r="T918" s="871" t="n"/>
      <c r="U918" s="871" t="n"/>
      <c r="V918" s="871" t="n"/>
      <c r="W918" s="871" t="n"/>
      <c r="X918" s="871" t="n"/>
      <c r="Y918" s="871" t="n"/>
      <c r="Z918" s="871" t="n"/>
      <c r="AA918" s="871" t="n"/>
      <c r="AB918" s="871" t="n"/>
    </row>
    <row r="919">
      <c r="A919" s="871" t="n"/>
      <c r="B919" s="871" t="n"/>
      <c r="C919" s="275" t="n"/>
      <c r="D919" s="275" t="n"/>
      <c r="E919" s="275" t="n"/>
      <c r="F919" s="871" t="n"/>
      <c r="G919" s="871" t="n"/>
      <c r="H919" s="871" t="n"/>
      <c r="I919" s="871" t="n"/>
      <c r="J919" s="871" t="n"/>
      <c r="K919" s="871" t="n"/>
      <c r="L919" s="871" t="n"/>
      <c r="M919" s="871" t="n"/>
      <c r="N919" s="871" t="n"/>
      <c r="O919" s="871" t="n"/>
      <c r="P919" s="871" t="n"/>
      <c r="Q919" s="871" t="n"/>
      <c r="R919" s="871" t="n"/>
      <c r="S919" s="871" t="n"/>
      <c r="T919" s="871" t="n"/>
      <c r="U919" s="871" t="n"/>
      <c r="V919" s="871" t="n"/>
      <c r="W919" s="871" t="n"/>
      <c r="X919" s="871" t="n"/>
      <c r="Y919" s="871" t="n"/>
      <c r="Z919" s="871" t="n"/>
      <c r="AA919" s="871" t="n"/>
      <c r="AB919" s="871" t="n"/>
    </row>
    <row r="920">
      <c r="A920" s="871" t="n"/>
      <c r="B920" s="871" t="n"/>
      <c r="C920" s="275" t="n"/>
      <c r="D920" s="275" t="n"/>
      <c r="E920" s="275" t="n"/>
      <c r="F920" s="871" t="n"/>
      <c r="G920" s="871" t="n"/>
      <c r="H920" s="871" t="n"/>
      <c r="I920" s="871" t="n"/>
      <c r="J920" s="871" t="n"/>
      <c r="K920" s="871" t="n"/>
      <c r="L920" s="871" t="n"/>
      <c r="M920" s="871" t="n"/>
      <c r="N920" s="871" t="n"/>
      <c r="O920" s="871" t="n"/>
      <c r="P920" s="871" t="n"/>
      <c r="Q920" s="871" t="n"/>
      <c r="R920" s="871" t="n"/>
      <c r="S920" s="871" t="n"/>
      <c r="T920" s="871" t="n"/>
      <c r="U920" s="871" t="n"/>
      <c r="V920" s="871" t="n"/>
      <c r="W920" s="871" t="n"/>
      <c r="X920" s="871" t="n"/>
      <c r="Y920" s="871" t="n"/>
      <c r="Z920" s="871" t="n"/>
      <c r="AA920" s="871" t="n"/>
      <c r="AB920" s="871" t="n"/>
    </row>
    <row r="921">
      <c r="A921" s="871" t="n"/>
      <c r="B921" s="871" t="n"/>
      <c r="C921" s="275" t="n"/>
      <c r="D921" s="275" t="n"/>
      <c r="E921" s="275" t="n"/>
      <c r="F921" s="871" t="n"/>
      <c r="G921" s="871" t="n"/>
      <c r="H921" s="871" t="n"/>
      <c r="I921" s="871" t="n"/>
      <c r="J921" s="871" t="n"/>
      <c r="K921" s="871" t="n"/>
      <c r="L921" s="871" t="n"/>
      <c r="M921" s="871" t="n"/>
      <c r="N921" s="871" t="n"/>
      <c r="O921" s="871" t="n"/>
      <c r="P921" s="871" t="n"/>
      <c r="Q921" s="871" t="n"/>
      <c r="R921" s="871" t="n"/>
      <c r="S921" s="871" t="n"/>
      <c r="T921" s="871" t="n"/>
      <c r="U921" s="871" t="n"/>
      <c r="V921" s="871" t="n"/>
      <c r="W921" s="871" t="n"/>
      <c r="X921" s="871" t="n"/>
      <c r="Y921" s="871" t="n"/>
      <c r="Z921" s="871" t="n"/>
      <c r="AA921" s="871" t="n"/>
      <c r="AB921" s="871" t="n"/>
    </row>
    <row r="922">
      <c r="A922" s="871" t="n"/>
      <c r="B922" s="871" t="n"/>
      <c r="C922" s="275" t="n"/>
      <c r="D922" s="275" t="n"/>
      <c r="E922" s="275" t="n"/>
      <c r="F922" s="871" t="n"/>
      <c r="G922" s="871" t="n"/>
      <c r="H922" s="871" t="n"/>
      <c r="I922" s="871" t="n"/>
      <c r="J922" s="871" t="n"/>
      <c r="K922" s="871" t="n"/>
      <c r="L922" s="871" t="n"/>
      <c r="M922" s="871" t="n"/>
      <c r="N922" s="871" t="n"/>
      <c r="O922" s="871" t="n"/>
      <c r="P922" s="871" t="n"/>
      <c r="Q922" s="871" t="n"/>
      <c r="R922" s="871" t="n"/>
      <c r="S922" s="871" t="n"/>
      <c r="T922" s="871" t="n"/>
      <c r="U922" s="871" t="n"/>
      <c r="V922" s="871" t="n"/>
      <c r="W922" s="871" t="n"/>
      <c r="X922" s="871" t="n"/>
      <c r="Y922" s="871" t="n"/>
      <c r="Z922" s="871" t="n"/>
      <c r="AA922" s="871" t="n"/>
      <c r="AB922" s="871" t="n"/>
    </row>
    <row r="923">
      <c r="A923" s="871" t="n"/>
      <c r="B923" s="871" t="n"/>
      <c r="C923" s="275" t="n"/>
      <c r="D923" s="275" t="n"/>
      <c r="E923" s="275" t="n"/>
      <c r="F923" s="871" t="n"/>
      <c r="G923" s="871" t="n"/>
      <c r="H923" s="871" t="n"/>
      <c r="I923" s="871" t="n"/>
      <c r="J923" s="871" t="n"/>
      <c r="K923" s="871" t="n"/>
      <c r="L923" s="871" t="n"/>
      <c r="M923" s="871" t="n"/>
      <c r="N923" s="871" t="n"/>
      <c r="O923" s="871" t="n"/>
      <c r="P923" s="871" t="n"/>
      <c r="Q923" s="871" t="n"/>
      <c r="R923" s="871" t="n"/>
      <c r="S923" s="871" t="n"/>
      <c r="T923" s="871" t="n"/>
      <c r="U923" s="871" t="n"/>
      <c r="V923" s="871" t="n"/>
      <c r="W923" s="871" t="n"/>
      <c r="X923" s="871" t="n"/>
      <c r="Y923" s="871" t="n"/>
      <c r="Z923" s="871" t="n"/>
      <c r="AA923" s="871" t="n"/>
      <c r="AB923" s="871" t="n"/>
    </row>
    <row r="924">
      <c r="A924" s="871" t="n"/>
      <c r="B924" s="871" t="n"/>
      <c r="C924" s="275" t="n"/>
      <c r="D924" s="275" t="n"/>
      <c r="E924" s="275" t="n"/>
      <c r="F924" s="871" t="n"/>
      <c r="G924" s="871" t="n"/>
      <c r="H924" s="871" t="n"/>
      <c r="I924" s="871" t="n"/>
      <c r="J924" s="871" t="n"/>
      <c r="K924" s="871" t="n"/>
      <c r="L924" s="871" t="n"/>
      <c r="M924" s="871" t="n"/>
      <c r="N924" s="871" t="n"/>
      <c r="O924" s="871" t="n"/>
      <c r="P924" s="871" t="n"/>
      <c r="Q924" s="871" t="n"/>
      <c r="R924" s="871" t="n"/>
      <c r="S924" s="871" t="n"/>
      <c r="T924" s="871" t="n"/>
      <c r="U924" s="871" t="n"/>
      <c r="V924" s="871" t="n"/>
      <c r="W924" s="871" t="n"/>
      <c r="X924" s="871" t="n"/>
      <c r="Y924" s="871" t="n"/>
      <c r="Z924" s="871" t="n"/>
      <c r="AA924" s="871" t="n"/>
      <c r="AB924" s="871" t="n"/>
    </row>
    <row r="925">
      <c r="A925" s="871" t="n"/>
      <c r="B925" s="871" t="n"/>
      <c r="C925" s="275" t="n"/>
      <c r="D925" s="275" t="n"/>
      <c r="E925" s="275" t="n"/>
      <c r="F925" s="871" t="n"/>
      <c r="G925" s="871" t="n"/>
      <c r="H925" s="871" t="n"/>
      <c r="I925" s="871" t="n"/>
      <c r="J925" s="871" t="n"/>
      <c r="K925" s="871" t="n"/>
      <c r="L925" s="871" t="n"/>
      <c r="M925" s="871" t="n"/>
      <c r="N925" s="871" t="n"/>
      <c r="O925" s="871" t="n"/>
      <c r="P925" s="871" t="n"/>
      <c r="Q925" s="871" t="n"/>
      <c r="R925" s="871" t="n"/>
      <c r="S925" s="871" t="n"/>
      <c r="T925" s="871" t="n"/>
      <c r="U925" s="871" t="n"/>
      <c r="V925" s="871" t="n"/>
      <c r="W925" s="871" t="n"/>
      <c r="X925" s="871" t="n"/>
      <c r="Y925" s="871" t="n"/>
      <c r="Z925" s="871" t="n"/>
      <c r="AA925" s="871" t="n"/>
      <c r="AB925" s="871" t="n"/>
    </row>
    <row r="926">
      <c r="A926" s="871" t="n"/>
      <c r="B926" s="871" t="n"/>
      <c r="C926" s="275" t="n"/>
      <c r="D926" s="275" t="n"/>
      <c r="E926" s="275" t="n"/>
      <c r="F926" s="871" t="n"/>
      <c r="G926" s="871" t="n"/>
      <c r="H926" s="871" t="n"/>
      <c r="I926" s="871" t="n"/>
      <c r="J926" s="871" t="n"/>
      <c r="K926" s="871" t="n"/>
      <c r="L926" s="871" t="n"/>
      <c r="M926" s="871" t="n"/>
      <c r="N926" s="871" t="n"/>
      <c r="O926" s="871" t="n"/>
      <c r="P926" s="871" t="n"/>
      <c r="Q926" s="871" t="n"/>
      <c r="R926" s="871" t="n"/>
      <c r="S926" s="871" t="n"/>
      <c r="T926" s="871" t="n"/>
      <c r="U926" s="871" t="n"/>
      <c r="V926" s="871" t="n"/>
      <c r="W926" s="871" t="n"/>
      <c r="X926" s="871" t="n"/>
      <c r="Y926" s="871" t="n"/>
      <c r="Z926" s="871" t="n"/>
      <c r="AA926" s="871" t="n"/>
      <c r="AB926" s="871" t="n"/>
    </row>
    <row r="927">
      <c r="A927" s="871" t="n"/>
      <c r="B927" s="871" t="n"/>
      <c r="C927" s="275" t="n"/>
      <c r="D927" s="275" t="n"/>
      <c r="E927" s="275" t="n"/>
      <c r="F927" s="871" t="n"/>
      <c r="G927" s="871" t="n"/>
      <c r="H927" s="871" t="n"/>
      <c r="I927" s="871" t="n"/>
      <c r="J927" s="871" t="n"/>
      <c r="K927" s="871" t="n"/>
      <c r="L927" s="871" t="n"/>
      <c r="M927" s="871" t="n"/>
      <c r="N927" s="871" t="n"/>
      <c r="O927" s="871" t="n"/>
      <c r="P927" s="871" t="n"/>
      <c r="Q927" s="871" t="n"/>
      <c r="R927" s="871" t="n"/>
      <c r="S927" s="871" t="n"/>
      <c r="T927" s="871" t="n"/>
      <c r="U927" s="871" t="n"/>
      <c r="V927" s="871" t="n"/>
      <c r="W927" s="871" t="n"/>
      <c r="X927" s="871" t="n"/>
      <c r="Y927" s="871" t="n"/>
      <c r="Z927" s="871" t="n"/>
      <c r="AA927" s="871" t="n"/>
      <c r="AB927" s="871" t="n"/>
    </row>
    <row r="928">
      <c r="A928" s="871" t="n"/>
      <c r="B928" s="871" t="n"/>
      <c r="C928" s="275" t="n"/>
      <c r="D928" s="275" t="n"/>
      <c r="E928" s="275" t="n"/>
      <c r="F928" s="871" t="n"/>
      <c r="G928" s="871" t="n"/>
      <c r="H928" s="871" t="n"/>
      <c r="I928" s="871" t="n"/>
      <c r="J928" s="871" t="n"/>
      <c r="K928" s="871" t="n"/>
      <c r="L928" s="871" t="n"/>
      <c r="M928" s="871" t="n"/>
      <c r="N928" s="871" t="n"/>
      <c r="O928" s="871" t="n"/>
      <c r="P928" s="871" t="n"/>
      <c r="Q928" s="871" t="n"/>
      <c r="R928" s="871" t="n"/>
      <c r="S928" s="871" t="n"/>
      <c r="T928" s="871" t="n"/>
      <c r="U928" s="871" t="n"/>
      <c r="V928" s="871" t="n"/>
      <c r="W928" s="871" t="n"/>
      <c r="X928" s="871" t="n"/>
      <c r="Y928" s="871" t="n"/>
      <c r="Z928" s="871" t="n"/>
      <c r="AA928" s="871" t="n"/>
      <c r="AB928" s="871" t="n"/>
    </row>
    <row r="929">
      <c r="A929" s="871" t="n"/>
      <c r="B929" s="871" t="n"/>
      <c r="C929" s="275" t="n"/>
      <c r="D929" s="275" t="n"/>
      <c r="E929" s="275" t="n"/>
      <c r="F929" s="871" t="n"/>
      <c r="G929" s="871" t="n"/>
      <c r="H929" s="871" t="n"/>
      <c r="I929" s="871" t="n"/>
      <c r="J929" s="871" t="n"/>
      <c r="K929" s="871" t="n"/>
      <c r="L929" s="871" t="n"/>
      <c r="M929" s="871" t="n"/>
      <c r="N929" s="871" t="n"/>
      <c r="O929" s="871" t="n"/>
      <c r="P929" s="871" t="n"/>
      <c r="Q929" s="871" t="n"/>
      <c r="R929" s="871" t="n"/>
      <c r="S929" s="871" t="n"/>
      <c r="T929" s="871" t="n"/>
      <c r="U929" s="871" t="n"/>
      <c r="V929" s="871" t="n"/>
      <c r="W929" s="871" t="n"/>
      <c r="X929" s="871" t="n"/>
      <c r="Y929" s="871" t="n"/>
      <c r="Z929" s="871" t="n"/>
      <c r="AA929" s="871" t="n"/>
      <c r="AB929" s="871" t="n"/>
    </row>
    <row r="930">
      <c r="A930" s="871" t="n"/>
      <c r="B930" s="871" t="n"/>
      <c r="C930" s="275" t="n"/>
      <c r="D930" s="275" t="n"/>
      <c r="E930" s="275" t="n"/>
      <c r="F930" s="871" t="n"/>
      <c r="G930" s="871" t="n"/>
      <c r="H930" s="871" t="n"/>
      <c r="I930" s="871" t="n"/>
      <c r="J930" s="871" t="n"/>
      <c r="K930" s="871" t="n"/>
      <c r="L930" s="871" t="n"/>
      <c r="M930" s="871" t="n"/>
      <c r="N930" s="871" t="n"/>
      <c r="O930" s="871" t="n"/>
      <c r="P930" s="871" t="n"/>
      <c r="Q930" s="871" t="n"/>
      <c r="R930" s="871" t="n"/>
      <c r="S930" s="871" t="n"/>
      <c r="T930" s="871" t="n"/>
      <c r="U930" s="871" t="n"/>
      <c r="V930" s="871" t="n"/>
      <c r="W930" s="871" t="n"/>
      <c r="X930" s="871" t="n"/>
      <c r="Y930" s="871" t="n"/>
      <c r="Z930" s="871" t="n"/>
      <c r="AA930" s="871" t="n"/>
      <c r="AB930" s="871" t="n"/>
    </row>
    <row r="931">
      <c r="A931" s="871" t="n"/>
      <c r="B931" s="871" t="n"/>
      <c r="C931" s="275" t="n"/>
      <c r="D931" s="275" t="n"/>
      <c r="E931" s="275" t="n"/>
      <c r="F931" s="871" t="n"/>
      <c r="G931" s="871" t="n"/>
      <c r="H931" s="871" t="n"/>
      <c r="I931" s="871" t="n"/>
      <c r="J931" s="871" t="n"/>
      <c r="K931" s="871" t="n"/>
      <c r="L931" s="871" t="n"/>
      <c r="M931" s="871" t="n"/>
      <c r="N931" s="871" t="n"/>
      <c r="O931" s="871" t="n"/>
      <c r="P931" s="871" t="n"/>
      <c r="Q931" s="871" t="n"/>
      <c r="R931" s="871" t="n"/>
      <c r="S931" s="871" t="n"/>
      <c r="T931" s="871" t="n"/>
      <c r="U931" s="871" t="n"/>
      <c r="V931" s="871" t="n"/>
      <c r="W931" s="871" t="n"/>
      <c r="X931" s="871" t="n"/>
      <c r="Y931" s="871" t="n"/>
      <c r="Z931" s="871" t="n"/>
      <c r="AA931" s="871" t="n"/>
      <c r="AB931" s="871" t="n"/>
    </row>
    <row r="932">
      <c r="A932" s="871" t="n"/>
      <c r="B932" s="871" t="n"/>
      <c r="C932" s="275" t="n"/>
      <c r="D932" s="275" t="n"/>
      <c r="E932" s="275" t="n"/>
      <c r="F932" s="871" t="n"/>
      <c r="G932" s="871" t="n"/>
      <c r="H932" s="871" t="n"/>
      <c r="I932" s="871" t="n"/>
      <c r="J932" s="871" t="n"/>
      <c r="K932" s="871" t="n"/>
      <c r="L932" s="871" t="n"/>
      <c r="M932" s="871" t="n"/>
      <c r="N932" s="871" t="n"/>
      <c r="O932" s="871" t="n"/>
      <c r="P932" s="871" t="n"/>
      <c r="Q932" s="871" t="n"/>
      <c r="R932" s="871" t="n"/>
      <c r="S932" s="871" t="n"/>
      <c r="T932" s="871" t="n"/>
      <c r="U932" s="871" t="n"/>
      <c r="V932" s="871" t="n"/>
      <c r="W932" s="871" t="n"/>
      <c r="X932" s="871" t="n"/>
      <c r="Y932" s="871" t="n"/>
      <c r="Z932" s="871" t="n"/>
      <c r="AA932" s="871" t="n"/>
      <c r="AB932" s="871" t="n"/>
    </row>
    <row r="933">
      <c r="A933" s="871" t="n"/>
      <c r="B933" s="871" t="n"/>
      <c r="C933" s="275" t="n"/>
      <c r="D933" s="275" t="n"/>
      <c r="E933" s="275" t="n"/>
      <c r="F933" s="871" t="n"/>
      <c r="G933" s="871" t="n"/>
      <c r="H933" s="871" t="n"/>
      <c r="I933" s="871" t="n"/>
      <c r="J933" s="871" t="n"/>
      <c r="K933" s="871" t="n"/>
      <c r="L933" s="871" t="n"/>
      <c r="M933" s="871" t="n"/>
      <c r="N933" s="871" t="n"/>
      <c r="O933" s="871" t="n"/>
      <c r="P933" s="871" t="n"/>
      <c r="Q933" s="871" t="n"/>
      <c r="R933" s="871" t="n"/>
      <c r="S933" s="871" t="n"/>
      <c r="T933" s="871" t="n"/>
      <c r="U933" s="871" t="n"/>
      <c r="V933" s="871" t="n"/>
      <c r="W933" s="871" t="n"/>
      <c r="X933" s="871" t="n"/>
      <c r="Y933" s="871" t="n"/>
      <c r="Z933" s="871" t="n"/>
      <c r="AA933" s="871" t="n"/>
      <c r="AB933" s="871" t="n"/>
    </row>
    <row r="934">
      <c r="A934" s="871" t="n"/>
      <c r="B934" s="871" t="n"/>
      <c r="C934" s="275" t="n"/>
      <c r="D934" s="275" t="n"/>
      <c r="E934" s="275" t="n"/>
      <c r="F934" s="871" t="n"/>
      <c r="G934" s="871" t="n"/>
      <c r="H934" s="871" t="n"/>
      <c r="I934" s="871" t="n"/>
      <c r="J934" s="871" t="n"/>
      <c r="K934" s="871" t="n"/>
      <c r="L934" s="871" t="n"/>
      <c r="M934" s="871" t="n"/>
      <c r="N934" s="871" t="n"/>
      <c r="O934" s="871" t="n"/>
      <c r="P934" s="871" t="n"/>
      <c r="Q934" s="871" t="n"/>
      <c r="R934" s="871" t="n"/>
      <c r="S934" s="871" t="n"/>
      <c r="T934" s="871" t="n"/>
      <c r="U934" s="871" t="n"/>
      <c r="V934" s="871" t="n"/>
      <c r="W934" s="871" t="n"/>
      <c r="X934" s="871" t="n"/>
      <c r="Y934" s="871" t="n"/>
      <c r="Z934" s="871" t="n"/>
      <c r="AA934" s="871" t="n"/>
      <c r="AB934" s="871" t="n"/>
    </row>
    <row r="935">
      <c r="A935" s="871" t="n"/>
      <c r="B935" s="871" t="n"/>
      <c r="C935" s="275" t="n"/>
      <c r="D935" s="275" t="n"/>
      <c r="E935" s="275" t="n"/>
      <c r="F935" s="871" t="n"/>
      <c r="G935" s="871" t="n"/>
      <c r="H935" s="871" t="n"/>
      <c r="I935" s="871" t="n"/>
      <c r="J935" s="871" t="n"/>
      <c r="K935" s="871" t="n"/>
      <c r="L935" s="871" t="n"/>
      <c r="M935" s="871" t="n"/>
      <c r="N935" s="871" t="n"/>
      <c r="O935" s="871" t="n"/>
      <c r="P935" s="871" t="n"/>
      <c r="Q935" s="871" t="n"/>
      <c r="R935" s="871" t="n"/>
      <c r="S935" s="871" t="n"/>
      <c r="T935" s="871" t="n"/>
      <c r="U935" s="871" t="n"/>
      <c r="V935" s="871" t="n"/>
      <c r="W935" s="871" t="n"/>
      <c r="X935" s="871" t="n"/>
      <c r="Y935" s="871" t="n"/>
      <c r="Z935" s="871" t="n"/>
      <c r="AA935" s="871" t="n"/>
      <c r="AB935" s="871" t="n"/>
    </row>
    <row r="936">
      <c r="A936" s="871" t="n"/>
      <c r="B936" s="871" t="n"/>
      <c r="C936" s="275" t="n"/>
      <c r="D936" s="275" t="n"/>
      <c r="E936" s="275" t="n"/>
      <c r="F936" s="871" t="n"/>
      <c r="G936" s="871" t="n"/>
      <c r="H936" s="871" t="n"/>
      <c r="I936" s="871" t="n"/>
      <c r="J936" s="871" t="n"/>
      <c r="K936" s="871" t="n"/>
      <c r="L936" s="871" t="n"/>
      <c r="M936" s="871" t="n"/>
      <c r="N936" s="871" t="n"/>
      <c r="O936" s="871" t="n"/>
      <c r="P936" s="871" t="n"/>
      <c r="Q936" s="871" t="n"/>
      <c r="R936" s="871" t="n"/>
      <c r="S936" s="871" t="n"/>
      <c r="T936" s="871" t="n"/>
      <c r="U936" s="871" t="n"/>
      <c r="V936" s="871" t="n"/>
      <c r="W936" s="871" t="n"/>
      <c r="X936" s="871" t="n"/>
      <c r="Y936" s="871" t="n"/>
      <c r="Z936" s="871" t="n"/>
      <c r="AA936" s="871" t="n"/>
      <c r="AB936" s="871" t="n"/>
    </row>
    <row r="937">
      <c r="A937" s="871" t="n"/>
      <c r="B937" s="871" t="n"/>
      <c r="C937" s="275" t="n"/>
      <c r="D937" s="275" t="n"/>
      <c r="E937" s="275" t="n"/>
      <c r="F937" s="871" t="n"/>
      <c r="G937" s="871" t="n"/>
      <c r="H937" s="871" t="n"/>
      <c r="I937" s="871" t="n"/>
      <c r="J937" s="871" t="n"/>
      <c r="K937" s="871" t="n"/>
      <c r="L937" s="871" t="n"/>
      <c r="M937" s="871" t="n"/>
      <c r="N937" s="871" t="n"/>
      <c r="O937" s="871" t="n"/>
      <c r="P937" s="871" t="n"/>
      <c r="Q937" s="871" t="n"/>
      <c r="R937" s="871" t="n"/>
      <c r="S937" s="871" t="n"/>
      <c r="T937" s="871" t="n"/>
      <c r="U937" s="871" t="n"/>
      <c r="V937" s="871" t="n"/>
      <c r="W937" s="871" t="n"/>
      <c r="X937" s="871" t="n"/>
      <c r="Y937" s="871" t="n"/>
      <c r="Z937" s="871" t="n"/>
      <c r="AA937" s="871" t="n"/>
      <c r="AB937" s="871" t="n"/>
    </row>
    <row r="938">
      <c r="A938" s="871" t="n"/>
      <c r="B938" s="871" t="n"/>
      <c r="C938" s="275" t="n"/>
      <c r="D938" s="275" t="n"/>
      <c r="E938" s="275" t="n"/>
      <c r="F938" s="871" t="n"/>
      <c r="G938" s="871" t="n"/>
      <c r="H938" s="871" t="n"/>
      <c r="I938" s="871" t="n"/>
      <c r="J938" s="871" t="n"/>
      <c r="K938" s="871" t="n"/>
      <c r="L938" s="871" t="n"/>
      <c r="M938" s="871" t="n"/>
      <c r="N938" s="871" t="n"/>
      <c r="O938" s="871" t="n"/>
      <c r="P938" s="871" t="n"/>
      <c r="Q938" s="871" t="n"/>
      <c r="R938" s="871" t="n"/>
      <c r="S938" s="871" t="n"/>
      <c r="T938" s="871" t="n"/>
      <c r="U938" s="871" t="n"/>
      <c r="V938" s="871" t="n"/>
      <c r="W938" s="871" t="n"/>
      <c r="X938" s="871" t="n"/>
      <c r="Y938" s="871" t="n"/>
      <c r="Z938" s="871" t="n"/>
      <c r="AA938" s="871" t="n"/>
      <c r="AB938" s="871" t="n"/>
    </row>
    <row r="939">
      <c r="A939" s="871" t="n"/>
      <c r="B939" s="871" t="n"/>
      <c r="C939" s="275" t="n"/>
      <c r="D939" s="275" t="n"/>
      <c r="E939" s="275" t="n"/>
      <c r="F939" s="871" t="n"/>
      <c r="G939" s="871" t="n"/>
      <c r="H939" s="871" t="n"/>
      <c r="I939" s="871" t="n"/>
      <c r="J939" s="871" t="n"/>
      <c r="K939" s="871" t="n"/>
      <c r="L939" s="871" t="n"/>
      <c r="M939" s="871" t="n"/>
      <c r="N939" s="871" t="n"/>
      <c r="O939" s="871" t="n"/>
      <c r="P939" s="871" t="n"/>
      <c r="Q939" s="871" t="n"/>
      <c r="R939" s="871" t="n"/>
      <c r="S939" s="871" t="n"/>
      <c r="T939" s="871" t="n"/>
      <c r="U939" s="871" t="n"/>
      <c r="V939" s="871" t="n"/>
      <c r="W939" s="871" t="n"/>
      <c r="X939" s="871" t="n"/>
      <c r="Y939" s="871" t="n"/>
      <c r="Z939" s="871" t="n"/>
      <c r="AA939" s="871" t="n"/>
      <c r="AB939" s="871" t="n"/>
    </row>
    <row r="940">
      <c r="A940" s="871" t="n"/>
      <c r="B940" s="871" t="n"/>
      <c r="C940" s="275" t="n"/>
      <c r="D940" s="275" t="n"/>
      <c r="E940" s="275" t="n"/>
      <c r="F940" s="871" t="n"/>
      <c r="G940" s="871" t="n"/>
      <c r="H940" s="871" t="n"/>
      <c r="I940" s="871" t="n"/>
      <c r="J940" s="871" t="n"/>
      <c r="K940" s="871" t="n"/>
      <c r="L940" s="871" t="n"/>
      <c r="M940" s="871" t="n"/>
      <c r="N940" s="871" t="n"/>
      <c r="O940" s="871" t="n"/>
      <c r="P940" s="871" t="n"/>
      <c r="Q940" s="871" t="n"/>
      <c r="R940" s="871" t="n"/>
      <c r="S940" s="871" t="n"/>
      <c r="T940" s="871" t="n"/>
      <c r="U940" s="871" t="n"/>
      <c r="V940" s="871" t="n"/>
      <c r="W940" s="871" t="n"/>
      <c r="X940" s="871" t="n"/>
      <c r="Y940" s="871" t="n"/>
      <c r="Z940" s="871" t="n"/>
      <c r="AA940" s="871" t="n"/>
      <c r="AB940" s="871" t="n"/>
    </row>
    <row r="941">
      <c r="A941" s="871" t="n"/>
      <c r="B941" s="871" t="n"/>
      <c r="C941" s="275" t="n"/>
      <c r="D941" s="275" t="n"/>
      <c r="E941" s="275" t="n"/>
      <c r="F941" s="871" t="n"/>
      <c r="G941" s="871" t="n"/>
      <c r="H941" s="871" t="n"/>
      <c r="I941" s="871" t="n"/>
      <c r="J941" s="871" t="n"/>
      <c r="K941" s="871" t="n"/>
      <c r="L941" s="871" t="n"/>
      <c r="M941" s="871" t="n"/>
      <c r="N941" s="871" t="n"/>
      <c r="O941" s="871" t="n"/>
      <c r="P941" s="871" t="n"/>
      <c r="Q941" s="871" t="n"/>
      <c r="R941" s="871" t="n"/>
      <c r="S941" s="871" t="n"/>
      <c r="T941" s="871" t="n"/>
      <c r="U941" s="871" t="n"/>
      <c r="V941" s="871" t="n"/>
      <c r="W941" s="871" t="n"/>
      <c r="X941" s="871" t="n"/>
      <c r="Y941" s="871" t="n"/>
      <c r="Z941" s="871" t="n"/>
      <c r="AA941" s="871" t="n"/>
      <c r="AB941" s="871" t="n"/>
    </row>
    <row r="942">
      <c r="A942" s="871" t="n"/>
      <c r="B942" s="871" t="n"/>
      <c r="C942" s="275" t="n"/>
      <c r="D942" s="275" t="n"/>
      <c r="E942" s="275" t="n"/>
      <c r="F942" s="871" t="n"/>
      <c r="G942" s="871" t="n"/>
      <c r="H942" s="871" t="n"/>
      <c r="I942" s="871" t="n"/>
      <c r="J942" s="871" t="n"/>
      <c r="K942" s="871" t="n"/>
      <c r="L942" s="871" t="n"/>
      <c r="M942" s="871" t="n"/>
      <c r="N942" s="871" t="n"/>
      <c r="O942" s="871" t="n"/>
      <c r="P942" s="871" t="n"/>
      <c r="Q942" s="871" t="n"/>
      <c r="R942" s="871" t="n"/>
      <c r="S942" s="871" t="n"/>
      <c r="T942" s="871" t="n"/>
      <c r="U942" s="871" t="n"/>
      <c r="V942" s="871" t="n"/>
      <c r="W942" s="871" t="n"/>
      <c r="X942" s="871" t="n"/>
      <c r="Y942" s="871" t="n"/>
      <c r="Z942" s="871" t="n"/>
      <c r="AA942" s="871" t="n"/>
      <c r="AB942" s="871" t="n"/>
    </row>
    <row r="943">
      <c r="A943" s="871" t="n"/>
      <c r="B943" s="871" t="n"/>
      <c r="C943" s="275" t="n"/>
      <c r="D943" s="275" t="n"/>
      <c r="E943" s="275" t="n"/>
      <c r="F943" s="871" t="n"/>
      <c r="G943" s="871" t="n"/>
      <c r="H943" s="871" t="n"/>
      <c r="I943" s="871" t="n"/>
      <c r="J943" s="871" t="n"/>
      <c r="K943" s="871" t="n"/>
      <c r="L943" s="871" t="n"/>
      <c r="M943" s="871" t="n"/>
      <c r="N943" s="871" t="n"/>
      <c r="O943" s="871" t="n"/>
      <c r="P943" s="871" t="n"/>
      <c r="Q943" s="871" t="n"/>
      <c r="R943" s="871" t="n"/>
      <c r="S943" s="871" t="n"/>
      <c r="T943" s="871" t="n"/>
      <c r="U943" s="871" t="n"/>
      <c r="V943" s="871" t="n"/>
      <c r="W943" s="871" t="n"/>
      <c r="X943" s="871" t="n"/>
      <c r="Y943" s="871" t="n"/>
      <c r="Z943" s="871" t="n"/>
      <c r="AA943" s="871" t="n"/>
      <c r="AB943" s="871" t="n"/>
    </row>
    <row r="944">
      <c r="A944" s="871" t="n"/>
      <c r="B944" s="871" t="n"/>
      <c r="C944" s="275" t="n"/>
      <c r="D944" s="275" t="n"/>
      <c r="E944" s="275" t="n"/>
      <c r="F944" s="871" t="n"/>
      <c r="G944" s="871" t="n"/>
      <c r="H944" s="871" t="n"/>
      <c r="I944" s="871" t="n"/>
      <c r="J944" s="871" t="n"/>
      <c r="K944" s="871" t="n"/>
      <c r="L944" s="871" t="n"/>
      <c r="M944" s="871" t="n"/>
      <c r="N944" s="871" t="n"/>
      <c r="O944" s="871" t="n"/>
      <c r="P944" s="871" t="n"/>
      <c r="Q944" s="871" t="n"/>
      <c r="R944" s="871" t="n"/>
      <c r="S944" s="871" t="n"/>
      <c r="T944" s="871" t="n"/>
      <c r="U944" s="871" t="n"/>
      <c r="V944" s="871" t="n"/>
      <c r="W944" s="871" t="n"/>
      <c r="X944" s="871" t="n"/>
      <c r="Y944" s="871" t="n"/>
      <c r="Z944" s="871" t="n"/>
      <c r="AA944" s="871" t="n"/>
      <c r="AB944" s="871" t="n"/>
    </row>
    <row r="945">
      <c r="A945" s="871" t="n"/>
      <c r="B945" s="871" t="n"/>
      <c r="C945" s="275" t="n"/>
      <c r="D945" s="275" t="n"/>
      <c r="E945" s="275" t="n"/>
      <c r="F945" s="871" t="n"/>
      <c r="G945" s="871" t="n"/>
      <c r="H945" s="871" t="n"/>
      <c r="I945" s="871" t="n"/>
      <c r="J945" s="871" t="n"/>
      <c r="K945" s="871" t="n"/>
      <c r="L945" s="871" t="n"/>
      <c r="M945" s="871" t="n"/>
      <c r="N945" s="871" t="n"/>
      <c r="O945" s="871" t="n"/>
      <c r="P945" s="871" t="n"/>
      <c r="Q945" s="871" t="n"/>
      <c r="R945" s="871" t="n"/>
      <c r="S945" s="871" t="n"/>
      <c r="T945" s="871" t="n"/>
      <c r="U945" s="871" t="n"/>
      <c r="V945" s="871" t="n"/>
      <c r="W945" s="871" t="n"/>
      <c r="X945" s="871" t="n"/>
      <c r="Y945" s="871" t="n"/>
      <c r="Z945" s="871" t="n"/>
      <c r="AA945" s="871" t="n"/>
      <c r="AB945" s="871" t="n"/>
    </row>
    <row r="946">
      <c r="A946" s="871" t="n"/>
      <c r="B946" s="871" t="n"/>
      <c r="C946" s="275" t="n"/>
      <c r="D946" s="275" t="n"/>
      <c r="E946" s="275" t="n"/>
      <c r="F946" s="871" t="n"/>
      <c r="G946" s="871" t="n"/>
      <c r="H946" s="871" t="n"/>
      <c r="I946" s="871" t="n"/>
      <c r="J946" s="871" t="n"/>
      <c r="K946" s="871" t="n"/>
      <c r="L946" s="871" t="n"/>
      <c r="M946" s="871" t="n"/>
      <c r="N946" s="871" t="n"/>
      <c r="O946" s="871" t="n"/>
      <c r="P946" s="871" t="n"/>
      <c r="Q946" s="871" t="n"/>
      <c r="R946" s="871" t="n"/>
      <c r="S946" s="871" t="n"/>
      <c r="T946" s="871" t="n"/>
      <c r="U946" s="871" t="n"/>
      <c r="V946" s="871" t="n"/>
      <c r="W946" s="871" t="n"/>
      <c r="X946" s="871" t="n"/>
      <c r="Y946" s="871" t="n"/>
      <c r="Z946" s="871" t="n"/>
      <c r="AA946" s="871" t="n"/>
      <c r="AB946" s="871" t="n"/>
    </row>
    <row r="947">
      <c r="A947" s="871" t="n"/>
      <c r="B947" s="871" t="n"/>
      <c r="C947" s="275" t="n"/>
      <c r="D947" s="275" t="n"/>
      <c r="E947" s="275" t="n"/>
      <c r="F947" s="871" t="n"/>
      <c r="G947" s="871" t="n"/>
      <c r="H947" s="871" t="n"/>
      <c r="I947" s="871" t="n"/>
      <c r="J947" s="871" t="n"/>
      <c r="K947" s="871" t="n"/>
      <c r="L947" s="871" t="n"/>
      <c r="M947" s="871" t="n"/>
      <c r="N947" s="871" t="n"/>
      <c r="O947" s="871" t="n"/>
      <c r="P947" s="871" t="n"/>
      <c r="Q947" s="871" t="n"/>
      <c r="R947" s="871" t="n"/>
      <c r="S947" s="871" t="n"/>
      <c r="T947" s="871" t="n"/>
      <c r="U947" s="871" t="n"/>
      <c r="V947" s="871" t="n"/>
      <c r="W947" s="871" t="n"/>
      <c r="X947" s="871" t="n"/>
      <c r="Y947" s="871" t="n"/>
      <c r="Z947" s="871" t="n"/>
      <c r="AA947" s="871" t="n"/>
      <c r="AB947" s="871" t="n"/>
    </row>
    <row r="948">
      <c r="A948" s="871" t="n"/>
      <c r="B948" s="871" t="n"/>
      <c r="C948" s="275" t="n"/>
      <c r="D948" s="275" t="n"/>
      <c r="E948" s="275" t="n"/>
      <c r="F948" s="871" t="n"/>
      <c r="G948" s="871" t="n"/>
      <c r="H948" s="871" t="n"/>
      <c r="I948" s="871" t="n"/>
      <c r="J948" s="871" t="n"/>
      <c r="K948" s="871" t="n"/>
      <c r="L948" s="871" t="n"/>
      <c r="M948" s="871" t="n"/>
      <c r="N948" s="871" t="n"/>
      <c r="O948" s="871" t="n"/>
      <c r="P948" s="871" t="n"/>
      <c r="Q948" s="871" t="n"/>
      <c r="R948" s="871" t="n"/>
      <c r="S948" s="871" t="n"/>
      <c r="T948" s="871" t="n"/>
      <c r="U948" s="871" t="n"/>
      <c r="V948" s="871" t="n"/>
      <c r="W948" s="871" t="n"/>
      <c r="X948" s="871" t="n"/>
      <c r="Y948" s="871" t="n"/>
      <c r="Z948" s="871" t="n"/>
      <c r="AA948" s="871" t="n"/>
      <c r="AB948" s="871" t="n"/>
    </row>
    <row r="949">
      <c r="A949" s="871" t="n"/>
      <c r="B949" s="871" t="n"/>
      <c r="C949" s="275" t="n"/>
      <c r="D949" s="275" t="n"/>
      <c r="E949" s="275" t="n"/>
      <c r="F949" s="871" t="n"/>
      <c r="G949" s="871" t="n"/>
      <c r="H949" s="871" t="n"/>
      <c r="I949" s="871" t="n"/>
      <c r="J949" s="871" t="n"/>
      <c r="K949" s="871" t="n"/>
      <c r="L949" s="871" t="n"/>
      <c r="M949" s="871" t="n"/>
      <c r="N949" s="871" t="n"/>
      <c r="O949" s="871" t="n"/>
      <c r="P949" s="871" t="n"/>
      <c r="Q949" s="871" t="n"/>
      <c r="R949" s="871" t="n"/>
      <c r="S949" s="871" t="n"/>
      <c r="T949" s="871" t="n"/>
      <c r="U949" s="871" t="n"/>
      <c r="V949" s="871" t="n"/>
      <c r="W949" s="871" t="n"/>
      <c r="X949" s="871" t="n"/>
      <c r="Y949" s="871" t="n"/>
      <c r="Z949" s="871" t="n"/>
      <c r="AA949" s="871" t="n"/>
      <c r="AB949" s="871" t="n"/>
    </row>
    <row r="950">
      <c r="A950" s="871" t="n"/>
      <c r="B950" s="871" t="n"/>
      <c r="C950" s="275" t="n"/>
      <c r="D950" s="275" t="n"/>
      <c r="E950" s="275" t="n"/>
      <c r="F950" s="871" t="n"/>
      <c r="G950" s="871" t="n"/>
      <c r="H950" s="871" t="n"/>
      <c r="I950" s="871" t="n"/>
      <c r="J950" s="871" t="n"/>
      <c r="K950" s="871" t="n"/>
      <c r="L950" s="871" t="n"/>
      <c r="M950" s="871" t="n"/>
      <c r="N950" s="871" t="n"/>
      <c r="O950" s="871" t="n"/>
      <c r="P950" s="871" t="n"/>
      <c r="Q950" s="871" t="n"/>
      <c r="R950" s="871" t="n"/>
      <c r="S950" s="871" t="n"/>
      <c r="T950" s="871" t="n"/>
      <c r="U950" s="871" t="n"/>
      <c r="V950" s="871" t="n"/>
      <c r="W950" s="871" t="n"/>
      <c r="X950" s="871" t="n"/>
      <c r="Y950" s="871" t="n"/>
      <c r="Z950" s="871" t="n"/>
      <c r="AA950" s="871" t="n"/>
      <c r="AB950" s="871" t="n"/>
    </row>
    <row r="951">
      <c r="A951" s="871" t="n"/>
      <c r="B951" s="871" t="n"/>
      <c r="C951" s="275" t="n"/>
      <c r="D951" s="275" t="n"/>
      <c r="E951" s="275" t="n"/>
      <c r="F951" s="871" t="n"/>
      <c r="G951" s="871" t="n"/>
      <c r="H951" s="871" t="n"/>
      <c r="I951" s="871" t="n"/>
      <c r="J951" s="871" t="n"/>
      <c r="K951" s="871" t="n"/>
      <c r="L951" s="871" t="n"/>
      <c r="M951" s="871" t="n"/>
      <c r="N951" s="871" t="n"/>
      <c r="O951" s="871" t="n"/>
      <c r="P951" s="871" t="n"/>
      <c r="Q951" s="871" t="n"/>
      <c r="R951" s="871" t="n"/>
      <c r="S951" s="871" t="n"/>
      <c r="T951" s="871" t="n"/>
      <c r="U951" s="871" t="n"/>
      <c r="V951" s="871" t="n"/>
      <c r="W951" s="871" t="n"/>
      <c r="X951" s="871" t="n"/>
      <c r="Y951" s="871" t="n"/>
      <c r="Z951" s="871" t="n"/>
      <c r="AA951" s="871" t="n"/>
      <c r="AB951" s="871" t="n"/>
    </row>
    <row r="952">
      <c r="A952" s="871" t="n"/>
      <c r="B952" s="871" t="n"/>
      <c r="C952" s="275" t="n"/>
      <c r="D952" s="275" t="n"/>
      <c r="E952" s="275" t="n"/>
      <c r="F952" s="871" t="n"/>
      <c r="G952" s="871" t="n"/>
      <c r="H952" s="871" t="n"/>
      <c r="I952" s="871" t="n"/>
      <c r="J952" s="871" t="n"/>
      <c r="K952" s="871" t="n"/>
      <c r="L952" s="871" t="n"/>
      <c r="M952" s="871" t="n"/>
      <c r="N952" s="871" t="n"/>
      <c r="O952" s="871" t="n"/>
      <c r="P952" s="871" t="n"/>
      <c r="Q952" s="871" t="n"/>
      <c r="R952" s="871" t="n"/>
      <c r="S952" s="871" t="n"/>
      <c r="T952" s="871" t="n"/>
      <c r="U952" s="871" t="n"/>
      <c r="V952" s="871" t="n"/>
      <c r="W952" s="871" t="n"/>
      <c r="X952" s="871" t="n"/>
      <c r="Y952" s="871" t="n"/>
      <c r="Z952" s="871" t="n"/>
      <c r="AA952" s="871" t="n"/>
      <c r="AB952" s="871" t="n"/>
    </row>
    <row r="953">
      <c r="A953" s="871" t="n"/>
      <c r="B953" s="871" t="n"/>
      <c r="C953" s="275" t="n"/>
      <c r="D953" s="275" t="n"/>
      <c r="E953" s="275" t="n"/>
      <c r="F953" s="871" t="n"/>
      <c r="G953" s="871" t="n"/>
      <c r="H953" s="871" t="n"/>
      <c r="I953" s="871" t="n"/>
      <c r="J953" s="871" t="n"/>
      <c r="K953" s="871" t="n"/>
      <c r="L953" s="871" t="n"/>
      <c r="M953" s="871" t="n"/>
      <c r="N953" s="871" t="n"/>
      <c r="O953" s="871" t="n"/>
      <c r="P953" s="871" t="n"/>
      <c r="Q953" s="871" t="n"/>
      <c r="R953" s="871" t="n"/>
      <c r="S953" s="871" t="n"/>
      <c r="T953" s="871" t="n"/>
      <c r="U953" s="871" t="n"/>
      <c r="V953" s="871" t="n"/>
      <c r="W953" s="871" t="n"/>
      <c r="X953" s="871" t="n"/>
      <c r="Y953" s="871" t="n"/>
      <c r="Z953" s="871" t="n"/>
      <c r="AA953" s="871" t="n"/>
      <c r="AB953" s="871" t="n"/>
    </row>
    <row r="954">
      <c r="A954" s="871" t="n"/>
      <c r="B954" s="871" t="n"/>
      <c r="C954" s="275" t="n"/>
      <c r="D954" s="275" t="n"/>
      <c r="E954" s="275" t="n"/>
      <c r="F954" s="871" t="n"/>
      <c r="G954" s="871" t="n"/>
      <c r="H954" s="871" t="n"/>
      <c r="I954" s="871" t="n"/>
      <c r="J954" s="871" t="n"/>
      <c r="K954" s="871" t="n"/>
      <c r="L954" s="871" t="n"/>
      <c r="M954" s="871" t="n"/>
      <c r="N954" s="871" t="n"/>
      <c r="O954" s="871" t="n"/>
      <c r="P954" s="871" t="n"/>
      <c r="Q954" s="871" t="n"/>
      <c r="R954" s="871" t="n"/>
      <c r="S954" s="871" t="n"/>
      <c r="T954" s="871" t="n"/>
      <c r="U954" s="871" t="n"/>
      <c r="V954" s="871" t="n"/>
      <c r="W954" s="871" t="n"/>
      <c r="X954" s="871" t="n"/>
      <c r="Y954" s="871" t="n"/>
      <c r="Z954" s="871" t="n"/>
      <c r="AA954" s="871" t="n"/>
      <c r="AB954" s="871" t="n"/>
    </row>
    <row r="955">
      <c r="A955" s="871" t="n"/>
      <c r="B955" s="871" t="n"/>
      <c r="C955" s="275" t="n"/>
      <c r="D955" s="275" t="n"/>
      <c r="E955" s="275" t="n"/>
      <c r="F955" s="871" t="n"/>
      <c r="G955" s="871" t="n"/>
      <c r="H955" s="871" t="n"/>
      <c r="I955" s="871" t="n"/>
      <c r="J955" s="871" t="n"/>
      <c r="K955" s="871" t="n"/>
      <c r="L955" s="871" t="n"/>
      <c r="M955" s="871" t="n"/>
      <c r="N955" s="871" t="n"/>
      <c r="O955" s="871" t="n"/>
      <c r="P955" s="871" t="n"/>
      <c r="Q955" s="871" t="n"/>
      <c r="R955" s="871" t="n"/>
      <c r="S955" s="871" t="n"/>
      <c r="T955" s="871" t="n"/>
      <c r="U955" s="871" t="n"/>
      <c r="V955" s="871" t="n"/>
      <c r="W955" s="871" t="n"/>
      <c r="X955" s="871" t="n"/>
      <c r="Y955" s="871" t="n"/>
      <c r="Z955" s="871" t="n"/>
      <c r="AA955" s="871" t="n"/>
      <c r="AB955" s="871" t="n"/>
    </row>
    <row r="956">
      <c r="A956" s="871" t="n"/>
      <c r="B956" s="871" t="n"/>
      <c r="C956" s="275" t="n"/>
      <c r="D956" s="275" t="n"/>
      <c r="E956" s="275" t="n"/>
      <c r="F956" s="871" t="n"/>
      <c r="G956" s="871" t="n"/>
      <c r="H956" s="871" t="n"/>
      <c r="I956" s="871" t="n"/>
      <c r="J956" s="871" t="n"/>
      <c r="K956" s="871" t="n"/>
      <c r="L956" s="871" t="n"/>
      <c r="M956" s="871" t="n"/>
      <c r="N956" s="871" t="n"/>
      <c r="O956" s="871" t="n"/>
      <c r="P956" s="871" t="n"/>
      <c r="Q956" s="871" t="n"/>
      <c r="R956" s="871" t="n"/>
      <c r="S956" s="871" t="n"/>
      <c r="T956" s="871" t="n"/>
      <c r="U956" s="871" t="n"/>
      <c r="V956" s="871" t="n"/>
      <c r="W956" s="871" t="n"/>
      <c r="X956" s="871" t="n"/>
      <c r="Y956" s="871" t="n"/>
      <c r="Z956" s="871" t="n"/>
      <c r="AA956" s="871" t="n"/>
      <c r="AB956" s="871" t="n"/>
    </row>
    <row r="957">
      <c r="A957" s="871" t="n"/>
      <c r="B957" s="871" t="n"/>
      <c r="C957" s="275" t="n"/>
      <c r="D957" s="275" t="n"/>
      <c r="E957" s="275" t="n"/>
      <c r="F957" s="871" t="n"/>
      <c r="G957" s="871" t="n"/>
      <c r="H957" s="871" t="n"/>
      <c r="I957" s="871" t="n"/>
      <c r="J957" s="871" t="n"/>
      <c r="K957" s="871" t="n"/>
      <c r="L957" s="871" t="n"/>
      <c r="M957" s="871" t="n"/>
      <c r="N957" s="871" t="n"/>
      <c r="O957" s="871" t="n"/>
      <c r="P957" s="871" t="n"/>
      <c r="Q957" s="871" t="n"/>
      <c r="R957" s="871" t="n"/>
      <c r="S957" s="871" t="n"/>
      <c r="T957" s="871" t="n"/>
      <c r="U957" s="871" t="n"/>
      <c r="V957" s="871" t="n"/>
      <c r="W957" s="871" t="n"/>
      <c r="X957" s="871" t="n"/>
      <c r="Y957" s="871" t="n"/>
      <c r="Z957" s="871" t="n"/>
      <c r="AA957" s="871" t="n"/>
      <c r="AB957" s="871" t="n"/>
    </row>
    <row r="958">
      <c r="A958" s="871" t="n"/>
      <c r="B958" s="871" t="n"/>
      <c r="C958" s="275" t="n"/>
      <c r="D958" s="275" t="n"/>
      <c r="E958" s="275" t="n"/>
      <c r="F958" s="871" t="n"/>
      <c r="G958" s="871" t="n"/>
      <c r="H958" s="871" t="n"/>
      <c r="I958" s="871" t="n"/>
      <c r="J958" s="871" t="n"/>
      <c r="K958" s="871" t="n"/>
      <c r="L958" s="871" t="n"/>
      <c r="M958" s="871" t="n"/>
      <c r="N958" s="871" t="n"/>
      <c r="O958" s="871" t="n"/>
      <c r="P958" s="871" t="n"/>
      <c r="Q958" s="871" t="n"/>
      <c r="R958" s="871" t="n"/>
      <c r="S958" s="871" t="n"/>
      <c r="T958" s="871" t="n"/>
      <c r="U958" s="871" t="n"/>
      <c r="V958" s="871" t="n"/>
      <c r="W958" s="871" t="n"/>
      <c r="X958" s="871" t="n"/>
      <c r="Y958" s="871" t="n"/>
      <c r="Z958" s="871" t="n"/>
      <c r="AA958" s="871" t="n"/>
      <c r="AB958" s="871" t="n"/>
    </row>
    <row r="959">
      <c r="A959" s="871" t="n"/>
      <c r="B959" s="871" t="n"/>
      <c r="C959" s="275" t="n"/>
      <c r="D959" s="275" t="n"/>
      <c r="E959" s="275" t="n"/>
      <c r="F959" s="871" t="n"/>
      <c r="G959" s="871" t="n"/>
      <c r="H959" s="871" t="n"/>
      <c r="I959" s="871" t="n"/>
      <c r="J959" s="871" t="n"/>
      <c r="K959" s="871" t="n"/>
      <c r="L959" s="871" t="n"/>
      <c r="M959" s="871" t="n"/>
      <c r="N959" s="871" t="n"/>
      <c r="O959" s="871" t="n"/>
      <c r="P959" s="871" t="n"/>
      <c r="Q959" s="871" t="n"/>
      <c r="R959" s="871" t="n"/>
      <c r="S959" s="871" t="n"/>
      <c r="T959" s="871" t="n"/>
      <c r="U959" s="871" t="n"/>
      <c r="V959" s="871" t="n"/>
      <c r="W959" s="871" t="n"/>
      <c r="X959" s="871" t="n"/>
      <c r="Y959" s="871" t="n"/>
      <c r="Z959" s="871" t="n"/>
      <c r="AA959" s="871" t="n"/>
      <c r="AB959" s="871" t="n"/>
    </row>
    <row r="960">
      <c r="A960" s="871" t="n"/>
      <c r="B960" s="871" t="n"/>
      <c r="C960" s="275" t="n"/>
      <c r="D960" s="275" t="n"/>
      <c r="E960" s="275" t="n"/>
      <c r="F960" s="871" t="n"/>
      <c r="G960" s="871" t="n"/>
      <c r="H960" s="871" t="n"/>
      <c r="I960" s="871" t="n"/>
      <c r="J960" s="871" t="n"/>
      <c r="K960" s="871" t="n"/>
      <c r="L960" s="871" t="n"/>
      <c r="M960" s="871" t="n"/>
      <c r="N960" s="871" t="n"/>
      <c r="O960" s="871" t="n"/>
      <c r="P960" s="871" t="n"/>
      <c r="Q960" s="871" t="n"/>
      <c r="R960" s="871" t="n"/>
      <c r="S960" s="871" t="n"/>
      <c r="T960" s="871" t="n"/>
      <c r="U960" s="871" t="n"/>
      <c r="V960" s="871" t="n"/>
      <c r="W960" s="871" t="n"/>
      <c r="X960" s="871" t="n"/>
      <c r="Y960" s="871" t="n"/>
      <c r="Z960" s="871" t="n"/>
      <c r="AA960" s="871" t="n"/>
      <c r="AB960" s="871" t="n"/>
    </row>
    <row r="961">
      <c r="A961" s="871" t="n"/>
      <c r="B961" s="871" t="n"/>
      <c r="C961" s="275" t="n"/>
      <c r="D961" s="275" t="n"/>
      <c r="E961" s="275" t="n"/>
      <c r="F961" s="871" t="n"/>
      <c r="G961" s="871" t="n"/>
      <c r="H961" s="871" t="n"/>
      <c r="I961" s="871" t="n"/>
      <c r="J961" s="871" t="n"/>
      <c r="K961" s="871" t="n"/>
      <c r="L961" s="871" t="n"/>
      <c r="M961" s="871" t="n"/>
      <c r="N961" s="871" t="n"/>
      <c r="O961" s="871" t="n"/>
      <c r="P961" s="871" t="n"/>
      <c r="Q961" s="871" t="n"/>
      <c r="R961" s="871" t="n"/>
      <c r="S961" s="871" t="n"/>
      <c r="T961" s="871" t="n"/>
      <c r="U961" s="871" t="n"/>
      <c r="V961" s="871" t="n"/>
      <c r="W961" s="871" t="n"/>
      <c r="X961" s="871" t="n"/>
      <c r="Y961" s="871" t="n"/>
      <c r="Z961" s="871" t="n"/>
      <c r="AA961" s="871" t="n"/>
      <c r="AB961" s="871" t="n"/>
    </row>
    <row r="962">
      <c r="A962" s="871" t="n"/>
      <c r="B962" s="871" t="n"/>
      <c r="C962" s="275" t="n"/>
      <c r="D962" s="275" t="n"/>
      <c r="E962" s="275" t="n"/>
      <c r="F962" s="871" t="n"/>
      <c r="G962" s="871" t="n"/>
      <c r="H962" s="871" t="n"/>
      <c r="I962" s="871" t="n"/>
      <c r="J962" s="871" t="n"/>
      <c r="K962" s="871" t="n"/>
      <c r="L962" s="871" t="n"/>
      <c r="M962" s="871" t="n"/>
      <c r="N962" s="871" t="n"/>
      <c r="O962" s="871" t="n"/>
      <c r="P962" s="871" t="n"/>
      <c r="Q962" s="871" t="n"/>
      <c r="R962" s="871" t="n"/>
      <c r="S962" s="871" t="n"/>
      <c r="T962" s="871" t="n"/>
      <c r="U962" s="871" t="n"/>
      <c r="V962" s="871" t="n"/>
      <c r="W962" s="871" t="n"/>
      <c r="X962" s="871" t="n"/>
      <c r="Y962" s="871" t="n"/>
      <c r="Z962" s="871" t="n"/>
      <c r="AA962" s="871" t="n"/>
      <c r="AB962" s="871" t="n"/>
    </row>
    <row r="963">
      <c r="A963" s="871" t="n"/>
      <c r="B963" s="871" t="n"/>
      <c r="C963" s="275" t="n"/>
      <c r="D963" s="275" t="n"/>
      <c r="E963" s="275" t="n"/>
      <c r="F963" s="871" t="n"/>
      <c r="G963" s="871" t="n"/>
      <c r="H963" s="871" t="n"/>
      <c r="I963" s="871" t="n"/>
      <c r="J963" s="871" t="n"/>
      <c r="K963" s="871" t="n"/>
      <c r="L963" s="871" t="n"/>
      <c r="M963" s="871" t="n"/>
      <c r="N963" s="871" t="n"/>
      <c r="O963" s="871" t="n"/>
      <c r="P963" s="871" t="n"/>
      <c r="Q963" s="871" t="n"/>
      <c r="R963" s="871" t="n"/>
      <c r="S963" s="871" t="n"/>
      <c r="T963" s="871" t="n"/>
      <c r="U963" s="871" t="n"/>
      <c r="V963" s="871" t="n"/>
      <c r="W963" s="871" t="n"/>
      <c r="X963" s="871" t="n"/>
      <c r="Y963" s="871" t="n"/>
      <c r="Z963" s="871" t="n"/>
      <c r="AA963" s="871" t="n"/>
      <c r="AB963" s="871" t="n"/>
    </row>
    <row r="964">
      <c r="A964" s="871" t="n"/>
      <c r="B964" s="871" t="n"/>
      <c r="C964" s="275" t="n"/>
      <c r="D964" s="275" t="n"/>
      <c r="E964" s="275" t="n"/>
      <c r="F964" s="871" t="n"/>
      <c r="G964" s="871" t="n"/>
      <c r="H964" s="871" t="n"/>
      <c r="I964" s="871" t="n"/>
      <c r="J964" s="871" t="n"/>
      <c r="K964" s="871" t="n"/>
      <c r="L964" s="871" t="n"/>
      <c r="M964" s="871" t="n"/>
      <c r="N964" s="871" t="n"/>
      <c r="O964" s="871" t="n"/>
      <c r="P964" s="871" t="n"/>
      <c r="Q964" s="871" t="n"/>
      <c r="R964" s="871" t="n"/>
      <c r="S964" s="871" t="n"/>
      <c r="T964" s="871" t="n"/>
      <c r="U964" s="871" t="n"/>
      <c r="V964" s="871" t="n"/>
      <c r="W964" s="871" t="n"/>
      <c r="X964" s="871" t="n"/>
      <c r="Y964" s="871" t="n"/>
      <c r="Z964" s="871" t="n"/>
      <c r="AA964" s="871" t="n"/>
      <c r="AB964" s="871" t="n"/>
    </row>
    <row r="965">
      <c r="A965" s="871" t="n"/>
      <c r="B965" s="871" t="n"/>
      <c r="C965" s="275" t="n"/>
      <c r="D965" s="275" t="n"/>
      <c r="E965" s="275" t="n"/>
      <c r="F965" s="871" t="n"/>
      <c r="G965" s="871" t="n"/>
      <c r="H965" s="871" t="n"/>
      <c r="I965" s="871" t="n"/>
      <c r="J965" s="871" t="n"/>
      <c r="K965" s="871" t="n"/>
      <c r="L965" s="871" t="n"/>
      <c r="M965" s="871" t="n"/>
      <c r="N965" s="871" t="n"/>
      <c r="O965" s="871" t="n"/>
      <c r="P965" s="871" t="n"/>
      <c r="Q965" s="871" t="n"/>
      <c r="R965" s="871" t="n"/>
      <c r="S965" s="871" t="n"/>
      <c r="T965" s="871" t="n"/>
      <c r="U965" s="871" t="n"/>
      <c r="V965" s="871" t="n"/>
      <c r="W965" s="871" t="n"/>
      <c r="X965" s="871" t="n"/>
      <c r="Y965" s="871" t="n"/>
      <c r="Z965" s="871" t="n"/>
      <c r="AA965" s="871" t="n"/>
      <c r="AB965" s="871" t="n"/>
    </row>
    <row r="966">
      <c r="A966" s="871" t="n"/>
      <c r="B966" s="871" t="n"/>
      <c r="C966" s="275" t="n"/>
      <c r="D966" s="275" t="n"/>
      <c r="E966" s="275" t="n"/>
      <c r="F966" s="871" t="n"/>
      <c r="G966" s="871" t="n"/>
      <c r="H966" s="871" t="n"/>
      <c r="I966" s="871" t="n"/>
      <c r="J966" s="871" t="n"/>
      <c r="K966" s="871" t="n"/>
      <c r="L966" s="871" t="n"/>
      <c r="M966" s="871" t="n"/>
      <c r="N966" s="871" t="n"/>
      <c r="O966" s="871" t="n"/>
      <c r="P966" s="871" t="n"/>
      <c r="Q966" s="871" t="n"/>
      <c r="R966" s="871" t="n"/>
      <c r="S966" s="871" t="n"/>
      <c r="T966" s="871" t="n"/>
      <c r="U966" s="871" t="n"/>
      <c r="V966" s="871" t="n"/>
      <c r="W966" s="871" t="n"/>
      <c r="X966" s="871" t="n"/>
      <c r="Y966" s="871" t="n"/>
      <c r="Z966" s="871" t="n"/>
      <c r="AA966" s="871" t="n"/>
      <c r="AB966" s="871" t="n"/>
    </row>
    <row r="967">
      <c r="A967" s="871" t="n"/>
      <c r="B967" s="871" t="n"/>
      <c r="C967" s="275" t="n"/>
      <c r="D967" s="275" t="n"/>
      <c r="E967" s="275" t="n"/>
      <c r="F967" s="871" t="n"/>
      <c r="G967" s="871" t="n"/>
      <c r="H967" s="871" t="n"/>
      <c r="I967" s="871" t="n"/>
      <c r="J967" s="871" t="n"/>
      <c r="K967" s="871" t="n"/>
      <c r="L967" s="871" t="n"/>
      <c r="M967" s="871" t="n"/>
      <c r="N967" s="871" t="n"/>
      <c r="O967" s="871" t="n"/>
      <c r="P967" s="871" t="n"/>
      <c r="Q967" s="871" t="n"/>
      <c r="R967" s="871" t="n"/>
      <c r="S967" s="871" t="n"/>
      <c r="T967" s="871" t="n"/>
      <c r="U967" s="871" t="n"/>
      <c r="V967" s="871" t="n"/>
      <c r="W967" s="871" t="n"/>
      <c r="X967" s="871" t="n"/>
      <c r="Y967" s="871" t="n"/>
      <c r="Z967" s="871" t="n"/>
      <c r="AA967" s="871" t="n"/>
      <c r="AB967" s="871" t="n"/>
    </row>
    <row r="968">
      <c r="A968" s="871" t="n"/>
      <c r="B968" s="871" t="n"/>
      <c r="C968" s="275" t="n"/>
      <c r="D968" s="275" t="n"/>
      <c r="E968" s="275" t="n"/>
      <c r="F968" s="871" t="n"/>
      <c r="G968" s="871" t="n"/>
      <c r="H968" s="871" t="n"/>
      <c r="I968" s="871" t="n"/>
      <c r="J968" s="871" t="n"/>
      <c r="K968" s="871" t="n"/>
      <c r="L968" s="871" t="n"/>
      <c r="M968" s="871" t="n"/>
      <c r="N968" s="871" t="n"/>
      <c r="O968" s="871" t="n"/>
      <c r="P968" s="871" t="n"/>
      <c r="Q968" s="871" t="n"/>
      <c r="R968" s="871" t="n"/>
      <c r="S968" s="871" t="n"/>
      <c r="T968" s="871" t="n"/>
      <c r="U968" s="871" t="n"/>
      <c r="V968" s="871" t="n"/>
      <c r="W968" s="871" t="n"/>
      <c r="X968" s="871" t="n"/>
      <c r="Y968" s="871" t="n"/>
      <c r="Z968" s="871" t="n"/>
      <c r="AA968" s="871" t="n"/>
      <c r="AB968" s="871" t="n"/>
    </row>
    <row r="969">
      <c r="A969" s="871" t="n"/>
      <c r="B969" s="871" t="n"/>
      <c r="C969" s="275" t="n"/>
      <c r="D969" s="275" t="n"/>
      <c r="E969" s="275" t="n"/>
      <c r="F969" s="871" t="n"/>
      <c r="G969" s="871" t="n"/>
      <c r="H969" s="871" t="n"/>
      <c r="I969" s="871" t="n"/>
      <c r="J969" s="871" t="n"/>
      <c r="K969" s="871" t="n"/>
      <c r="L969" s="871" t="n"/>
      <c r="M969" s="871" t="n"/>
      <c r="N969" s="871" t="n"/>
      <c r="O969" s="871" t="n"/>
      <c r="P969" s="871" t="n"/>
      <c r="Q969" s="871" t="n"/>
      <c r="R969" s="871" t="n"/>
      <c r="S969" s="871" t="n"/>
      <c r="T969" s="871" t="n"/>
      <c r="U969" s="871" t="n"/>
      <c r="V969" s="871" t="n"/>
      <c r="W969" s="871" t="n"/>
      <c r="X969" s="871" t="n"/>
      <c r="Y969" s="871" t="n"/>
      <c r="Z969" s="871" t="n"/>
      <c r="AA969" s="871" t="n"/>
      <c r="AB969" s="871" t="n"/>
    </row>
    <row r="970">
      <c r="A970" s="871" t="n"/>
      <c r="B970" s="871" t="n"/>
      <c r="C970" s="275" t="n"/>
      <c r="D970" s="275" t="n"/>
      <c r="E970" s="275" t="n"/>
      <c r="F970" s="871" t="n"/>
      <c r="G970" s="871" t="n"/>
      <c r="H970" s="871" t="n"/>
      <c r="I970" s="871" t="n"/>
      <c r="J970" s="871" t="n"/>
      <c r="K970" s="871" t="n"/>
      <c r="L970" s="871" t="n"/>
      <c r="M970" s="871" t="n"/>
      <c r="N970" s="871" t="n"/>
      <c r="O970" s="871" t="n"/>
      <c r="P970" s="871" t="n"/>
      <c r="Q970" s="871" t="n"/>
      <c r="R970" s="871" t="n"/>
      <c r="S970" s="871" t="n"/>
      <c r="T970" s="871" t="n"/>
      <c r="U970" s="871" t="n"/>
      <c r="V970" s="871" t="n"/>
      <c r="W970" s="871" t="n"/>
      <c r="X970" s="871" t="n"/>
      <c r="Y970" s="871" t="n"/>
      <c r="Z970" s="871" t="n"/>
      <c r="AA970" s="871" t="n"/>
      <c r="AB970" s="871" t="n"/>
    </row>
    <row r="971">
      <c r="A971" s="871" t="n"/>
      <c r="B971" s="871" t="n"/>
      <c r="C971" s="275" t="n"/>
      <c r="D971" s="275" t="n"/>
      <c r="E971" s="275" t="n"/>
      <c r="F971" s="871" t="n"/>
      <c r="G971" s="871" t="n"/>
      <c r="H971" s="871" t="n"/>
      <c r="I971" s="871" t="n"/>
      <c r="J971" s="871" t="n"/>
      <c r="K971" s="871" t="n"/>
      <c r="L971" s="871" t="n"/>
      <c r="M971" s="871" t="n"/>
      <c r="N971" s="871" t="n"/>
      <c r="O971" s="871" t="n"/>
      <c r="P971" s="871" t="n"/>
      <c r="Q971" s="871" t="n"/>
      <c r="R971" s="871" t="n"/>
      <c r="S971" s="871" t="n"/>
      <c r="T971" s="871" t="n"/>
      <c r="U971" s="871" t="n"/>
      <c r="V971" s="871" t="n"/>
      <c r="W971" s="871" t="n"/>
      <c r="X971" s="871" t="n"/>
      <c r="Y971" s="871" t="n"/>
      <c r="Z971" s="871" t="n"/>
      <c r="AA971" s="871" t="n"/>
      <c r="AB971" s="871" t="n"/>
    </row>
    <row r="972">
      <c r="A972" s="871" t="n"/>
      <c r="B972" s="871" t="n"/>
      <c r="C972" s="275" t="n"/>
      <c r="D972" s="275" t="n"/>
      <c r="E972" s="275" t="n"/>
      <c r="F972" s="871" t="n"/>
      <c r="G972" s="871" t="n"/>
      <c r="H972" s="871" t="n"/>
      <c r="I972" s="871" t="n"/>
      <c r="J972" s="871" t="n"/>
      <c r="K972" s="871" t="n"/>
      <c r="L972" s="871" t="n"/>
      <c r="M972" s="871" t="n"/>
      <c r="N972" s="871" t="n"/>
      <c r="O972" s="871" t="n"/>
      <c r="P972" s="871" t="n"/>
      <c r="Q972" s="871" t="n"/>
      <c r="R972" s="871" t="n"/>
      <c r="S972" s="871" t="n"/>
      <c r="T972" s="871" t="n"/>
      <c r="U972" s="871" t="n"/>
      <c r="V972" s="871" t="n"/>
      <c r="W972" s="871" t="n"/>
      <c r="X972" s="871" t="n"/>
      <c r="Y972" s="871" t="n"/>
      <c r="Z972" s="871" t="n"/>
      <c r="AA972" s="871" t="n"/>
      <c r="AB972" s="871" t="n"/>
    </row>
    <row r="973">
      <c r="A973" s="871" t="n"/>
      <c r="B973" s="871" t="n"/>
      <c r="C973" s="275" t="n"/>
      <c r="D973" s="275" t="n"/>
      <c r="E973" s="275" t="n"/>
      <c r="F973" s="871" t="n"/>
      <c r="G973" s="871" t="n"/>
      <c r="H973" s="871" t="n"/>
      <c r="I973" s="871" t="n"/>
      <c r="J973" s="871" t="n"/>
      <c r="K973" s="871" t="n"/>
      <c r="L973" s="871" t="n"/>
      <c r="M973" s="871" t="n"/>
      <c r="N973" s="871" t="n"/>
      <c r="O973" s="871" t="n"/>
      <c r="P973" s="871" t="n"/>
      <c r="Q973" s="871" t="n"/>
      <c r="R973" s="871" t="n"/>
      <c r="S973" s="871" t="n"/>
      <c r="T973" s="871" t="n"/>
      <c r="U973" s="871" t="n"/>
      <c r="V973" s="871" t="n"/>
      <c r="W973" s="871" t="n"/>
      <c r="X973" s="871" t="n"/>
      <c r="Y973" s="871" t="n"/>
      <c r="Z973" s="871" t="n"/>
      <c r="AA973" s="871" t="n"/>
      <c r="AB973" s="871" t="n"/>
    </row>
    <row r="974">
      <c r="A974" s="871" t="n"/>
      <c r="B974" s="871" t="n"/>
      <c r="C974" s="275" t="n"/>
      <c r="D974" s="275" t="n"/>
      <c r="E974" s="275" t="n"/>
      <c r="F974" s="871" t="n"/>
      <c r="G974" s="871" t="n"/>
      <c r="H974" s="871" t="n"/>
      <c r="I974" s="871" t="n"/>
      <c r="J974" s="871" t="n"/>
      <c r="K974" s="871" t="n"/>
      <c r="L974" s="871" t="n"/>
      <c r="M974" s="871" t="n"/>
      <c r="N974" s="871" t="n"/>
      <c r="O974" s="871" t="n"/>
      <c r="P974" s="871" t="n"/>
      <c r="Q974" s="871" t="n"/>
      <c r="R974" s="871" t="n"/>
      <c r="S974" s="871" t="n"/>
      <c r="T974" s="871" t="n"/>
      <c r="U974" s="871" t="n"/>
      <c r="V974" s="871" t="n"/>
      <c r="W974" s="871" t="n"/>
      <c r="X974" s="871" t="n"/>
      <c r="Y974" s="871" t="n"/>
      <c r="Z974" s="871" t="n"/>
      <c r="AA974" s="871" t="n"/>
      <c r="AB974" s="871" t="n"/>
    </row>
    <row r="975">
      <c r="A975" s="871" t="n"/>
      <c r="B975" s="871" t="n"/>
      <c r="C975" s="275" t="n"/>
      <c r="D975" s="275" t="n"/>
      <c r="E975" s="275" t="n"/>
      <c r="F975" s="871" t="n"/>
      <c r="G975" s="871" t="n"/>
      <c r="H975" s="871" t="n"/>
      <c r="I975" s="871" t="n"/>
      <c r="J975" s="871" t="n"/>
      <c r="K975" s="871" t="n"/>
      <c r="L975" s="871" t="n"/>
      <c r="M975" s="871" t="n"/>
      <c r="N975" s="871" t="n"/>
      <c r="O975" s="871" t="n"/>
      <c r="P975" s="871" t="n"/>
      <c r="Q975" s="871" t="n"/>
      <c r="R975" s="871" t="n"/>
      <c r="S975" s="871" t="n"/>
      <c r="T975" s="871" t="n"/>
      <c r="U975" s="871" t="n"/>
      <c r="V975" s="871" t="n"/>
      <c r="W975" s="871" t="n"/>
      <c r="X975" s="871" t="n"/>
      <c r="Y975" s="871" t="n"/>
      <c r="Z975" s="871" t="n"/>
      <c r="AA975" s="871" t="n"/>
      <c r="AB975" s="871" t="n"/>
    </row>
    <row r="976">
      <c r="A976" s="871" t="n"/>
      <c r="B976" s="871" t="n"/>
      <c r="C976" s="275" t="n"/>
      <c r="D976" s="275" t="n"/>
      <c r="E976" s="275" t="n"/>
      <c r="F976" s="871" t="n"/>
      <c r="G976" s="871" t="n"/>
      <c r="H976" s="871" t="n"/>
      <c r="I976" s="871" t="n"/>
      <c r="J976" s="871" t="n"/>
      <c r="K976" s="871" t="n"/>
      <c r="L976" s="871" t="n"/>
      <c r="M976" s="871" t="n"/>
      <c r="N976" s="871" t="n"/>
      <c r="O976" s="871" t="n"/>
      <c r="P976" s="871" t="n"/>
      <c r="Q976" s="871" t="n"/>
      <c r="R976" s="871" t="n"/>
      <c r="S976" s="871" t="n"/>
      <c r="T976" s="871" t="n"/>
      <c r="U976" s="871" t="n"/>
      <c r="V976" s="871" t="n"/>
      <c r="W976" s="871" t="n"/>
      <c r="X976" s="871" t="n"/>
      <c r="Y976" s="871" t="n"/>
      <c r="Z976" s="871" t="n"/>
      <c r="AA976" s="871" t="n"/>
      <c r="AB976" s="871" t="n"/>
    </row>
    <row r="977">
      <c r="A977" s="871" t="n"/>
      <c r="B977" s="871" t="n"/>
      <c r="C977" s="275" t="n"/>
      <c r="D977" s="275" t="n"/>
      <c r="E977" s="275" t="n"/>
      <c r="F977" s="871" t="n"/>
      <c r="G977" s="871" t="n"/>
      <c r="H977" s="871" t="n"/>
      <c r="I977" s="871" t="n"/>
      <c r="J977" s="871" t="n"/>
      <c r="K977" s="871" t="n"/>
      <c r="L977" s="871" t="n"/>
      <c r="M977" s="871" t="n"/>
      <c r="N977" s="871" t="n"/>
      <c r="O977" s="871" t="n"/>
      <c r="P977" s="871" t="n"/>
      <c r="Q977" s="871" t="n"/>
      <c r="R977" s="871" t="n"/>
      <c r="S977" s="871" t="n"/>
      <c r="T977" s="871" t="n"/>
      <c r="U977" s="871" t="n"/>
      <c r="V977" s="871" t="n"/>
      <c r="W977" s="871" t="n"/>
      <c r="X977" s="871" t="n"/>
      <c r="Y977" s="871" t="n"/>
      <c r="Z977" s="871" t="n"/>
      <c r="AA977" s="871" t="n"/>
      <c r="AB977" s="871" t="n"/>
    </row>
    <row r="978">
      <c r="A978" s="871" t="n"/>
      <c r="B978" s="871" t="n"/>
      <c r="C978" s="275" t="n"/>
      <c r="D978" s="275" t="n"/>
      <c r="E978" s="275" t="n"/>
      <c r="F978" s="871" t="n"/>
      <c r="G978" s="871" t="n"/>
      <c r="H978" s="871" t="n"/>
      <c r="I978" s="871" t="n"/>
      <c r="J978" s="871" t="n"/>
      <c r="K978" s="871" t="n"/>
      <c r="L978" s="871" t="n"/>
      <c r="M978" s="871" t="n"/>
      <c r="N978" s="871" t="n"/>
      <c r="O978" s="871" t="n"/>
      <c r="P978" s="871" t="n"/>
      <c r="Q978" s="871" t="n"/>
      <c r="R978" s="871" t="n"/>
      <c r="S978" s="871" t="n"/>
      <c r="T978" s="871" t="n"/>
      <c r="U978" s="871" t="n"/>
      <c r="V978" s="871" t="n"/>
      <c r="W978" s="871" t="n"/>
      <c r="X978" s="871" t="n"/>
      <c r="Y978" s="871" t="n"/>
      <c r="Z978" s="871" t="n"/>
      <c r="AA978" s="871" t="n"/>
      <c r="AB978" s="871" t="n"/>
    </row>
    <row r="979">
      <c r="A979" s="871" t="n"/>
      <c r="B979" s="871" t="n"/>
      <c r="C979" s="275" t="n"/>
      <c r="D979" s="275" t="n"/>
      <c r="E979" s="275" t="n"/>
      <c r="F979" s="871" t="n"/>
      <c r="G979" s="871" t="n"/>
      <c r="H979" s="871" t="n"/>
      <c r="I979" s="871" t="n"/>
      <c r="J979" s="871" t="n"/>
      <c r="K979" s="871" t="n"/>
      <c r="L979" s="871" t="n"/>
      <c r="M979" s="871" t="n"/>
      <c r="N979" s="871" t="n"/>
      <c r="O979" s="871" t="n"/>
      <c r="P979" s="871" t="n"/>
      <c r="Q979" s="871" t="n"/>
      <c r="R979" s="871" t="n"/>
      <c r="S979" s="871" t="n"/>
      <c r="T979" s="871" t="n"/>
      <c r="U979" s="871" t="n"/>
      <c r="V979" s="871" t="n"/>
      <c r="W979" s="871" t="n"/>
      <c r="X979" s="871" t="n"/>
      <c r="Y979" s="871" t="n"/>
      <c r="Z979" s="871" t="n"/>
      <c r="AA979" s="871" t="n"/>
      <c r="AB979" s="871" t="n"/>
    </row>
    <row r="980">
      <c r="A980" s="871" t="n"/>
      <c r="B980" s="871" t="n"/>
      <c r="C980" s="275" t="n"/>
      <c r="D980" s="275" t="n"/>
      <c r="E980" s="275" t="n"/>
      <c r="F980" s="871" t="n"/>
      <c r="G980" s="871" t="n"/>
      <c r="H980" s="871" t="n"/>
      <c r="I980" s="871" t="n"/>
      <c r="J980" s="871" t="n"/>
      <c r="K980" s="871" t="n"/>
      <c r="L980" s="871" t="n"/>
      <c r="M980" s="871" t="n"/>
      <c r="N980" s="871" t="n"/>
      <c r="O980" s="871" t="n"/>
      <c r="P980" s="871" t="n"/>
      <c r="Q980" s="871" t="n"/>
      <c r="R980" s="871" t="n"/>
      <c r="S980" s="871" t="n"/>
      <c r="T980" s="871" t="n"/>
      <c r="U980" s="871" t="n"/>
      <c r="V980" s="871" t="n"/>
      <c r="W980" s="871" t="n"/>
      <c r="X980" s="871" t="n"/>
      <c r="Y980" s="871" t="n"/>
      <c r="Z980" s="871" t="n"/>
      <c r="AA980" s="871" t="n"/>
      <c r="AB980" s="871" t="n"/>
    </row>
    <row r="981">
      <c r="A981" s="871" t="n"/>
      <c r="B981" s="871" t="n"/>
      <c r="C981" s="275" t="n"/>
      <c r="D981" s="275" t="n"/>
      <c r="E981" s="275" t="n"/>
      <c r="F981" s="871" t="n"/>
      <c r="G981" s="871" t="n"/>
      <c r="H981" s="871" t="n"/>
      <c r="I981" s="871" t="n"/>
      <c r="J981" s="871" t="n"/>
      <c r="K981" s="871" t="n"/>
      <c r="L981" s="871" t="n"/>
      <c r="M981" s="871" t="n"/>
      <c r="N981" s="871" t="n"/>
      <c r="O981" s="871" t="n"/>
      <c r="P981" s="871" t="n"/>
      <c r="Q981" s="871" t="n"/>
      <c r="R981" s="871" t="n"/>
      <c r="S981" s="871" t="n"/>
      <c r="T981" s="871" t="n"/>
      <c r="U981" s="871" t="n"/>
      <c r="V981" s="871" t="n"/>
      <c r="W981" s="871" t="n"/>
      <c r="X981" s="871" t="n"/>
      <c r="Y981" s="871" t="n"/>
      <c r="Z981" s="871" t="n"/>
      <c r="AA981" s="871" t="n"/>
      <c r="AB981" s="871" t="n"/>
    </row>
    <row r="982">
      <c r="A982" s="871" t="n"/>
      <c r="B982" s="871" t="n"/>
      <c r="C982" s="275" t="n"/>
      <c r="D982" s="275" t="n"/>
      <c r="E982" s="275" t="n"/>
      <c r="F982" s="871" t="n"/>
      <c r="G982" s="871" t="n"/>
      <c r="H982" s="871" t="n"/>
      <c r="I982" s="871" t="n"/>
      <c r="J982" s="871" t="n"/>
      <c r="K982" s="871" t="n"/>
      <c r="L982" s="871" t="n"/>
      <c r="M982" s="871" t="n"/>
      <c r="N982" s="871" t="n"/>
      <c r="O982" s="871" t="n"/>
      <c r="P982" s="871" t="n"/>
      <c r="Q982" s="871" t="n"/>
      <c r="R982" s="871" t="n"/>
      <c r="S982" s="871" t="n"/>
      <c r="T982" s="871" t="n"/>
      <c r="U982" s="871" t="n"/>
      <c r="V982" s="871" t="n"/>
      <c r="W982" s="871" t="n"/>
      <c r="X982" s="871" t="n"/>
      <c r="Y982" s="871" t="n"/>
      <c r="Z982" s="871" t="n"/>
      <c r="AA982" s="871" t="n"/>
      <c r="AB982" s="871" t="n"/>
    </row>
    <row r="983">
      <c r="A983" s="871" t="n"/>
      <c r="B983" s="871" t="n"/>
      <c r="C983" s="275" t="n"/>
      <c r="D983" s="275" t="n"/>
      <c r="E983" s="275" t="n"/>
      <c r="F983" s="871" t="n"/>
      <c r="G983" s="871" t="n"/>
      <c r="H983" s="871" t="n"/>
      <c r="I983" s="871" t="n"/>
      <c r="J983" s="871" t="n"/>
      <c r="K983" s="871" t="n"/>
      <c r="L983" s="871" t="n"/>
      <c r="M983" s="871" t="n"/>
      <c r="N983" s="871" t="n"/>
      <c r="O983" s="871" t="n"/>
      <c r="P983" s="871" t="n"/>
      <c r="Q983" s="871" t="n"/>
      <c r="R983" s="871" t="n"/>
      <c r="S983" s="871" t="n"/>
      <c r="T983" s="871" t="n"/>
      <c r="U983" s="871" t="n"/>
      <c r="V983" s="871" t="n"/>
      <c r="W983" s="871" t="n"/>
      <c r="X983" s="871" t="n"/>
      <c r="Y983" s="871" t="n"/>
      <c r="Z983" s="871" t="n"/>
      <c r="AA983" s="871" t="n"/>
      <c r="AB983" s="871" t="n"/>
    </row>
    <row r="984">
      <c r="A984" s="871" t="n"/>
      <c r="B984" s="871" t="n"/>
      <c r="C984" s="275" t="n"/>
      <c r="D984" s="275" t="n"/>
      <c r="E984" s="275" t="n"/>
      <c r="F984" s="871" t="n"/>
      <c r="G984" s="871" t="n"/>
      <c r="H984" s="871" t="n"/>
      <c r="I984" s="871" t="n"/>
      <c r="J984" s="871" t="n"/>
      <c r="K984" s="871" t="n"/>
      <c r="L984" s="871" t="n"/>
      <c r="M984" s="871" t="n"/>
      <c r="N984" s="871" t="n"/>
      <c r="O984" s="871" t="n"/>
      <c r="P984" s="871" t="n"/>
      <c r="Q984" s="871" t="n"/>
      <c r="R984" s="871" t="n"/>
      <c r="S984" s="871" t="n"/>
      <c r="T984" s="871" t="n"/>
      <c r="U984" s="871" t="n"/>
      <c r="V984" s="871" t="n"/>
      <c r="W984" s="871" t="n"/>
      <c r="X984" s="871" t="n"/>
      <c r="Y984" s="871" t="n"/>
      <c r="Z984" s="871" t="n"/>
      <c r="AA984" s="871" t="n"/>
      <c r="AB984" s="871" t="n"/>
    </row>
    <row r="985">
      <c r="A985" s="871" t="n"/>
      <c r="B985" s="871" t="n"/>
      <c r="C985" s="275" t="n"/>
      <c r="D985" s="275" t="n"/>
      <c r="E985" s="275" t="n"/>
      <c r="F985" s="871" t="n"/>
      <c r="G985" s="871" t="n"/>
      <c r="H985" s="871" t="n"/>
      <c r="I985" s="871" t="n"/>
      <c r="J985" s="871" t="n"/>
      <c r="K985" s="871" t="n"/>
      <c r="L985" s="871" t="n"/>
      <c r="M985" s="871" t="n"/>
      <c r="N985" s="871" t="n"/>
      <c r="O985" s="871" t="n"/>
      <c r="P985" s="871" t="n"/>
      <c r="Q985" s="871" t="n"/>
      <c r="R985" s="871" t="n"/>
      <c r="S985" s="871" t="n"/>
      <c r="T985" s="871" t="n"/>
      <c r="U985" s="871" t="n"/>
      <c r="V985" s="871" t="n"/>
      <c r="W985" s="871" t="n"/>
      <c r="X985" s="871" t="n"/>
      <c r="Y985" s="871" t="n"/>
      <c r="Z985" s="871" t="n"/>
      <c r="AA985" s="871" t="n"/>
      <c r="AB985" s="871" t="n"/>
    </row>
    <row r="986">
      <c r="A986" s="871" t="n"/>
      <c r="B986" s="871" t="n"/>
      <c r="C986" s="275" t="n"/>
      <c r="D986" s="275" t="n"/>
      <c r="E986" s="275" t="n"/>
      <c r="F986" s="871" t="n"/>
      <c r="G986" s="871" t="n"/>
      <c r="H986" s="871" t="n"/>
      <c r="I986" s="871" t="n"/>
      <c r="J986" s="871" t="n"/>
      <c r="K986" s="871" t="n"/>
      <c r="L986" s="871" t="n"/>
      <c r="M986" s="871" t="n"/>
      <c r="N986" s="871" t="n"/>
      <c r="O986" s="871" t="n"/>
      <c r="P986" s="871" t="n"/>
      <c r="Q986" s="871" t="n"/>
      <c r="R986" s="871" t="n"/>
      <c r="S986" s="871" t="n"/>
      <c r="T986" s="871" t="n"/>
      <c r="U986" s="871" t="n"/>
      <c r="V986" s="871" t="n"/>
      <c r="W986" s="871" t="n"/>
      <c r="X986" s="871" t="n"/>
      <c r="Y986" s="871" t="n"/>
      <c r="Z986" s="871" t="n"/>
      <c r="AA986" s="871" t="n"/>
      <c r="AB986" s="871" t="n"/>
    </row>
    <row r="987">
      <c r="A987" s="871" t="n"/>
      <c r="B987" s="871" t="n"/>
      <c r="C987" s="275" t="n"/>
      <c r="D987" s="275" t="n"/>
      <c r="E987" s="275" t="n"/>
      <c r="F987" s="871" t="n"/>
      <c r="G987" s="871" t="n"/>
      <c r="H987" s="871" t="n"/>
      <c r="I987" s="871" t="n"/>
      <c r="J987" s="871" t="n"/>
      <c r="K987" s="871" t="n"/>
      <c r="L987" s="871" t="n"/>
      <c r="M987" s="871" t="n"/>
      <c r="N987" s="871" t="n"/>
      <c r="O987" s="871" t="n"/>
      <c r="P987" s="871" t="n"/>
      <c r="Q987" s="871" t="n"/>
      <c r="R987" s="871" t="n"/>
      <c r="S987" s="871" t="n"/>
      <c r="T987" s="871" t="n"/>
      <c r="U987" s="871" t="n"/>
      <c r="V987" s="871" t="n"/>
      <c r="W987" s="871" t="n"/>
      <c r="X987" s="871" t="n"/>
      <c r="Y987" s="871" t="n"/>
      <c r="Z987" s="871" t="n"/>
      <c r="AA987" s="871" t="n"/>
      <c r="AB987" s="871" t="n"/>
    </row>
    <row r="988">
      <c r="A988" s="871" t="n"/>
      <c r="B988" s="871" t="n"/>
      <c r="C988" s="275" t="n"/>
      <c r="D988" s="275" t="n"/>
      <c r="E988" s="275" t="n"/>
      <c r="F988" s="871" t="n"/>
      <c r="G988" s="871" t="n"/>
      <c r="H988" s="871" t="n"/>
      <c r="I988" s="871" t="n"/>
      <c r="J988" s="871" t="n"/>
      <c r="K988" s="871" t="n"/>
      <c r="L988" s="871" t="n"/>
      <c r="M988" s="871" t="n"/>
      <c r="N988" s="871" t="n"/>
      <c r="O988" s="871" t="n"/>
      <c r="P988" s="871" t="n"/>
      <c r="Q988" s="871" t="n"/>
      <c r="R988" s="871" t="n"/>
      <c r="S988" s="871" t="n"/>
      <c r="T988" s="871" t="n"/>
      <c r="U988" s="871" t="n"/>
      <c r="V988" s="871" t="n"/>
      <c r="W988" s="871" t="n"/>
      <c r="X988" s="871" t="n"/>
      <c r="Y988" s="871" t="n"/>
      <c r="Z988" s="871" t="n"/>
      <c r="AA988" s="871" t="n"/>
      <c r="AB988" s="871" t="n"/>
    </row>
    <row r="989">
      <c r="A989" s="871" t="n"/>
      <c r="B989" s="871" t="n"/>
      <c r="C989" s="275" t="n"/>
      <c r="D989" s="275" t="n"/>
      <c r="E989" s="275" t="n"/>
      <c r="F989" s="871" t="n"/>
      <c r="G989" s="871" t="n"/>
      <c r="H989" s="871" t="n"/>
      <c r="I989" s="871" t="n"/>
      <c r="J989" s="871" t="n"/>
      <c r="K989" s="871" t="n"/>
      <c r="L989" s="871" t="n"/>
      <c r="M989" s="871" t="n"/>
      <c r="N989" s="871" t="n"/>
      <c r="O989" s="871" t="n"/>
      <c r="P989" s="871" t="n"/>
      <c r="Q989" s="871" t="n"/>
      <c r="R989" s="871" t="n"/>
      <c r="S989" s="871" t="n"/>
      <c r="T989" s="871" t="n"/>
      <c r="U989" s="871" t="n"/>
      <c r="V989" s="871" t="n"/>
      <c r="W989" s="871" t="n"/>
      <c r="X989" s="871" t="n"/>
      <c r="Y989" s="871" t="n"/>
      <c r="Z989" s="871" t="n"/>
      <c r="AA989" s="871" t="n"/>
      <c r="AB989" s="871" t="n"/>
    </row>
    <row r="990">
      <c r="A990" s="871" t="n"/>
      <c r="B990" s="871" t="n"/>
      <c r="C990" s="275" t="n"/>
      <c r="D990" s="275" t="n"/>
      <c r="E990" s="275" t="n"/>
      <c r="F990" s="871" t="n"/>
      <c r="G990" s="871" t="n"/>
      <c r="H990" s="871" t="n"/>
      <c r="I990" s="871" t="n"/>
      <c r="J990" s="871" t="n"/>
      <c r="K990" s="871" t="n"/>
      <c r="L990" s="871" t="n"/>
      <c r="M990" s="871" t="n"/>
      <c r="N990" s="871" t="n"/>
      <c r="O990" s="871" t="n"/>
      <c r="P990" s="871" t="n"/>
      <c r="Q990" s="871" t="n"/>
      <c r="R990" s="871" t="n"/>
      <c r="S990" s="871" t="n"/>
      <c r="T990" s="871" t="n"/>
      <c r="U990" s="871" t="n"/>
      <c r="V990" s="871" t="n"/>
      <c r="W990" s="871" t="n"/>
      <c r="X990" s="871" t="n"/>
      <c r="Y990" s="871" t="n"/>
      <c r="Z990" s="871" t="n"/>
      <c r="AA990" s="871" t="n"/>
      <c r="AB990" s="871" t="n"/>
    </row>
    <row r="991">
      <c r="A991" s="871" t="n"/>
      <c r="B991" s="871" t="n"/>
      <c r="C991" s="275" t="n"/>
      <c r="D991" s="275" t="n"/>
      <c r="E991" s="275" t="n"/>
      <c r="F991" s="871" t="n"/>
      <c r="G991" s="871" t="n"/>
      <c r="H991" s="871" t="n"/>
      <c r="I991" s="871" t="n"/>
      <c r="J991" s="871" t="n"/>
      <c r="K991" s="871" t="n"/>
      <c r="L991" s="871" t="n"/>
      <c r="M991" s="871" t="n"/>
      <c r="N991" s="871" t="n"/>
      <c r="O991" s="871" t="n"/>
      <c r="P991" s="871" t="n"/>
      <c r="Q991" s="871" t="n"/>
      <c r="R991" s="871" t="n"/>
      <c r="S991" s="871" t="n"/>
      <c r="T991" s="871" t="n"/>
      <c r="U991" s="871" t="n"/>
      <c r="V991" s="871" t="n"/>
      <c r="W991" s="871" t="n"/>
      <c r="X991" s="871" t="n"/>
      <c r="Y991" s="871" t="n"/>
      <c r="Z991" s="871" t="n"/>
      <c r="AA991" s="871" t="n"/>
      <c r="AB991" s="871" t="n"/>
    </row>
    <row r="992">
      <c r="A992" s="871" t="n"/>
      <c r="B992" s="871" t="n"/>
      <c r="C992" s="275" t="n"/>
      <c r="D992" s="275" t="n"/>
      <c r="E992" s="275" t="n"/>
      <c r="F992" s="871" t="n"/>
      <c r="G992" s="871" t="n"/>
      <c r="H992" s="871" t="n"/>
      <c r="I992" s="871" t="n"/>
      <c r="J992" s="871" t="n"/>
      <c r="K992" s="871" t="n"/>
      <c r="L992" s="871" t="n"/>
      <c r="M992" s="871" t="n"/>
      <c r="N992" s="871" t="n"/>
      <c r="O992" s="871" t="n"/>
      <c r="P992" s="871" t="n"/>
      <c r="Q992" s="871" t="n"/>
      <c r="R992" s="871" t="n"/>
      <c r="S992" s="871" t="n"/>
      <c r="T992" s="871" t="n"/>
      <c r="U992" s="871" t="n"/>
      <c r="V992" s="871" t="n"/>
      <c r="W992" s="871" t="n"/>
      <c r="X992" s="871" t="n"/>
      <c r="Y992" s="871" t="n"/>
      <c r="Z992" s="871" t="n"/>
      <c r="AA992" s="871" t="n"/>
      <c r="AB992" s="871" t="n"/>
    </row>
    <row r="993">
      <c r="A993" s="871" t="n"/>
      <c r="B993" s="871" t="n"/>
      <c r="C993" s="275" t="n"/>
      <c r="D993" s="275" t="n"/>
      <c r="E993" s="275" t="n"/>
      <c r="F993" s="871" t="n"/>
      <c r="G993" s="871" t="n"/>
      <c r="H993" s="871" t="n"/>
      <c r="I993" s="871" t="n"/>
      <c r="J993" s="871" t="n"/>
      <c r="K993" s="871" t="n"/>
      <c r="L993" s="871" t="n"/>
      <c r="M993" s="871" t="n"/>
      <c r="N993" s="871" t="n"/>
      <c r="O993" s="871" t="n"/>
      <c r="P993" s="871" t="n"/>
      <c r="Q993" s="871" t="n"/>
      <c r="R993" s="871" t="n"/>
      <c r="S993" s="871" t="n"/>
      <c r="T993" s="871" t="n"/>
      <c r="U993" s="871" t="n"/>
      <c r="V993" s="871" t="n"/>
      <c r="W993" s="871" t="n"/>
      <c r="X993" s="871" t="n"/>
      <c r="Y993" s="871" t="n"/>
      <c r="Z993" s="871" t="n"/>
      <c r="AA993" s="871" t="n"/>
      <c r="AB993" s="871" t="n"/>
    </row>
    <row r="994">
      <c r="A994" s="871" t="n"/>
      <c r="B994" s="871" t="n"/>
      <c r="C994" s="275" t="n"/>
      <c r="D994" s="275" t="n"/>
      <c r="E994" s="275" t="n"/>
      <c r="F994" s="871" t="n"/>
      <c r="G994" s="871" t="n"/>
      <c r="H994" s="871" t="n"/>
      <c r="I994" s="871" t="n"/>
      <c r="J994" s="871" t="n"/>
      <c r="K994" s="871" t="n"/>
      <c r="L994" s="871" t="n"/>
      <c r="M994" s="871" t="n"/>
      <c r="N994" s="871" t="n"/>
      <c r="O994" s="871" t="n"/>
      <c r="P994" s="871" t="n"/>
      <c r="Q994" s="871" t="n"/>
      <c r="R994" s="871" t="n"/>
      <c r="S994" s="871" t="n"/>
      <c r="T994" s="871" t="n"/>
      <c r="U994" s="871" t="n"/>
      <c r="V994" s="871" t="n"/>
      <c r="W994" s="871" t="n"/>
      <c r="X994" s="871" t="n"/>
      <c r="Y994" s="871" t="n"/>
      <c r="Z994" s="871" t="n"/>
      <c r="AA994" s="871" t="n"/>
      <c r="AB994" s="871" t="n"/>
    </row>
    <row r="995">
      <c r="A995" s="871" t="n"/>
      <c r="B995" s="871" t="n"/>
      <c r="C995" s="275" t="n"/>
      <c r="D995" s="275" t="n"/>
      <c r="E995" s="275" t="n"/>
      <c r="F995" s="871" t="n"/>
      <c r="G995" s="871" t="n"/>
      <c r="H995" s="871" t="n"/>
      <c r="I995" s="871" t="n"/>
      <c r="J995" s="871" t="n"/>
      <c r="K995" s="871" t="n"/>
      <c r="L995" s="871" t="n"/>
      <c r="M995" s="871" t="n"/>
      <c r="N995" s="871" t="n"/>
      <c r="O995" s="871" t="n"/>
      <c r="P995" s="871" t="n"/>
      <c r="Q995" s="871" t="n"/>
      <c r="R995" s="871" t="n"/>
      <c r="S995" s="871" t="n"/>
      <c r="T995" s="871" t="n"/>
      <c r="U995" s="871" t="n"/>
      <c r="V995" s="871" t="n"/>
      <c r="W995" s="871" t="n"/>
      <c r="X995" s="871" t="n"/>
      <c r="Y995" s="871" t="n"/>
      <c r="Z995" s="871" t="n"/>
      <c r="AA995" s="871" t="n"/>
      <c r="AB995" s="871" t="n"/>
    </row>
    <row r="996">
      <c r="A996" s="871" t="n"/>
      <c r="B996" s="871" t="n"/>
      <c r="C996" s="275" t="n"/>
      <c r="D996" s="275" t="n"/>
      <c r="E996" s="275" t="n"/>
      <c r="F996" s="871" t="n"/>
      <c r="G996" s="871" t="n"/>
      <c r="H996" s="871" t="n"/>
      <c r="I996" s="871" t="n"/>
      <c r="J996" s="871" t="n"/>
      <c r="K996" s="871" t="n"/>
      <c r="L996" s="871" t="n"/>
      <c r="M996" s="871" t="n"/>
      <c r="N996" s="871" t="n"/>
      <c r="O996" s="871" t="n"/>
      <c r="P996" s="871" t="n"/>
      <c r="Q996" s="871" t="n"/>
      <c r="R996" s="871" t="n"/>
      <c r="S996" s="871" t="n"/>
      <c r="T996" s="871" t="n"/>
      <c r="U996" s="871" t="n"/>
      <c r="V996" s="871" t="n"/>
      <c r="W996" s="871" t="n"/>
      <c r="X996" s="871" t="n"/>
      <c r="Y996" s="871" t="n"/>
      <c r="Z996" s="871" t="n"/>
      <c r="AA996" s="871" t="n"/>
      <c r="AB996" s="871" t="n"/>
    </row>
    <row r="997">
      <c r="A997" s="871" t="n"/>
      <c r="B997" s="871" t="n"/>
      <c r="C997" s="275" t="n"/>
      <c r="D997" s="275" t="n"/>
      <c r="E997" s="275" t="n"/>
      <c r="F997" s="871" t="n"/>
      <c r="G997" s="871" t="n"/>
      <c r="H997" s="871" t="n"/>
      <c r="I997" s="871" t="n"/>
      <c r="J997" s="871" t="n"/>
      <c r="K997" s="871" t="n"/>
      <c r="L997" s="871" t="n"/>
      <c r="M997" s="871" t="n"/>
      <c r="N997" s="871" t="n"/>
      <c r="O997" s="871" t="n"/>
      <c r="P997" s="871" t="n"/>
      <c r="Q997" s="871" t="n"/>
      <c r="R997" s="871" t="n"/>
      <c r="S997" s="871" t="n"/>
      <c r="T997" s="871" t="n"/>
      <c r="U997" s="871" t="n"/>
      <c r="V997" s="871" t="n"/>
      <c r="W997" s="871" t="n"/>
      <c r="X997" s="871" t="n"/>
      <c r="Y997" s="871" t="n"/>
      <c r="Z997" s="871" t="n"/>
      <c r="AA997" s="871" t="n"/>
      <c r="AB997" s="871" t="n"/>
    </row>
    <row r="998">
      <c r="A998" s="871" t="n"/>
      <c r="B998" s="871" t="n"/>
      <c r="C998" s="275" t="n"/>
      <c r="D998" s="275" t="n"/>
      <c r="E998" s="275" t="n"/>
      <c r="F998" s="871" t="n"/>
      <c r="G998" s="871" t="n"/>
      <c r="H998" s="871" t="n"/>
      <c r="I998" s="871" t="n"/>
      <c r="J998" s="871" t="n"/>
      <c r="K998" s="871" t="n"/>
      <c r="L998" s="871" t="n"/>
      <c r="M998" s="871" t="n"/>
      <c r="N998" s="871" t="n"/>
      <c r="O998" s="871" t="n"/>
      <c r="P998" s="871" t="n"/>
      <c r="Q998" s="871" t="n"/>
      <c r="R998" s="871" t="n"/>
      <c r="S998" s="871" t="n"/>
      <c r="T998" s="871" t="n"/>
      <c r="U998" s="871" t="n"/>
      <c r="V998" s="871" t="n"/>
      <c r="W998" s="871" t="n"/>
      <c r="X998" s="871" t="n"/>
      <c r="Y998" s="871" t="n"/>
      <c r="Z998" s="871" t="n"/>
      <c r="AA998" s="871" t="n"/>
      <c r="AB998" s="871" t="n"/>
    </row>
    <row r="999">
      <c r="A999" s="871" t="n"/>
      <c r="B999" s="871" t="n"/>
      <c r="C999" s="275" t="n"/>
      <c r="D999" s="275" t="n"/>
      <c r="E999" s="275" t="n"/>
      <c r="F999" s="871" t="n"/>
      <c r="G999" s="871" t="n"/>
      <c r="H999" s="871" t="n"/>
      <c r="I999" s="871" t="n"/>
      <c r="J999" s="871" t="n"/>
      <c r="K999" s="871" t="n"/>
      <c r="L999" s="871" t="n"/>
      <c r="M999" s="871" t="n"/>
      <c r="N999" s="871" t="n"/>
      <c r="O999" s="871" t="n"/>
      <c r="P999" s="871" t="n"/>
      <c r="Q999" s="871" t="n"/>
      <c r="R999" s="871" t="n"/>
      <c r="S999" s="871" t="n"/>
      <c r="T999" s="871" t="n"/>
      <c r="U999" s="871" t="n"/>
      <c r="V999" s="871" t="n"/>
      <c r="W999" s="871" t="n"/>
      <c r="X999" s="871" t="n"/>
      <c r="Y999" s="871" t="n"/>
      <c r="Z999" s="871" t="n"/>
      <c r="AA999" s="871" t="n"/>
      <c r="AB999" s="871" t="n"/>
    </row>
    <row r="1000">
      <c r="A1000" s="871" t="n"/>
      <c r="B1000" s="871" t="n"/>
      <c r="C1000" s="275" t="n"/>
      <c r="D1000" s="275" t="n"/>
      <c r="E1000" s="275" t="n"/>
      <c r="F1000" s="871" t="n"/>
      <c r="G1000" s="871" t="n"/>
      <c r="H1000" s="871" t="n"/>
      <c r="I1000" s="871" t="n"/>
      <c r="J1000" s="871" t="n"/>
      <c r="K1000" s="871" t="n"/>
      <c r="L1000" s="871" t="n"/>
      <c r="M1000" s="871" t="n"/>
      <c r="N1000" s="871" t="n"/>
      <c r="O1000" s="871" t="n"/>
      <c r="P1000" s="871" t="n"/>
      <c r="Q1000" s="871" t="n"/>
      <c r="R1000" s="871" t="n"/>
      <c r="S1000" s="871" t="n"/>
      <c r="T1000" s="871" t="n"/>
      <c r="U1000" s="871" t="n"/>
      <c r="V1000" s="871" t="n"/>
      <c r="W1000" s="871" t="n"/>
      <c r="X1000" s="871" t="n"/>
      <c r="Y1000" s="871" t="n"/>
      <c r="Z1000" s="871" t="n"/>
      <c r="AA1000" s="871" t="n"/>
      <c r="AB1000" s="871" t="n"/>
    </row>
    <row r="1001">
      <c r="A1001" s="871" t="n"/>
      <c r="B1001" s="871" t="n"/>
      <c r="C1001" s="275" t="n"/>
      <c r="D1001" s="275" t="n"/>
      <c r="E1001" s="275" t="n"/>
      <c r="F1001" s="871" t="n"/>
      <c r="G1001" s="871" t="n"/>
      <c r="H1001" s="871" t="n"/>
      <c r="I1001" s="871" t="n"/>
      <c r="J1001" s="871" t="n"/>
      <c r="K1001" s="871" t="n"/>
      <c r="L1001" s="871" t="n"/>
      <c r="M1001" s="871" t="n"/>
      <c r="N1001" s="871" t="n"/>
      <c r="O1001" s="871" t="n"/>
      <c r="P1001" s="871" t="n"/>
      <c r="Q1001" s="871" t="n"/>
      <c r="R1001" s="871" t="n"/>
      <c r="S1001" s="871" t="n"/>
      <c r="T1001" s="871" t="n"/>
      <c r="U1001" s="871" t="n"/>
      <c r="V1001" s="871" t="n"/>
      <c r="W1001" s="871" t="n"/>
      <c r="X1001" s="871" t="n"/>
      <c r="Y1001" s="871" t="n"/>
      <c r="Z1001" s="871" t="n"/>
      <c r="AA1001" s="871" t="n"/>
      <c r="AB1001" s="871" t="n"/>
    </row>
    <row r="1002">
      <c r="A1002" s="871" t="n"/>
      <c r="B1002" s="871" t="n"/>
      <c r="C1002" s="275" t="n"/>
      <c r="D1002" s="275" t="n"/>
      <c r="E1002" s="275" t="n"/>
      <c r="F1002" s="871" t="n"/>
      <c r="G1002" s="871" t="n"/>
      <c r="H1002" s="871" t="n"/>
      <c r="I1002" s="871" t="n"/>
      <c r="J1002" s="871" t="n"/>
      <c r="K1002" s="871" t="n"/>
      <c r="L1002" s="871" t="n"/>
      <c r="M1002" s="871" t="n"/>
      <c r="N1002" s="871" t="n"/>
      <c r="O1002" s="871" t="n"/>
      <c r="P1002" s="871" t="n"/>
      <c r="Q1002" s="871" t="n"/>
      <c r="R1002" s="871" t="n"/>
      <c r="S1002" s="871" t="n"/>
      <c r="T1002" s="871" t="n"/>
      <c r="U1002" s="871" t="n"/>
      <c r="V1002" s="871" t="n"/>
      <c r="W1002" s="871" t="n"/>
      <c r="X1002" s="871" t="n"/>
      <c r="Y1002" s="871" t="n"/>
      <c r="Z1002" s="871" t="n"/>
      <c r="AA1002" s="871" t="n"/>
      <c r="AB1002" s="871" t="n"/>
    </row>
    <row r="1003">
      <c r="A1003" s="871" t="n"/>
      <c r="B1003" s="871" t="n"/>
      <c r="C1003" s="275" t="n"/>
      <c r="D1003" s="275" t="n"/>
      <c r="E1003" s="275" t="n"/>
      <c r="F1003" s="871" t="n"/>
      <c r="G1003" s="871" t="n"/>
      <c r="H1003" s="871" t="n"/>
      <c r="I1003" s="871" t="n"/>
      <c r="J1003" s="871" t="n"/>
      <c r="K1003" s="871" t="n"/>
      <c r="L1003" s="871" t="n"/>
      <c r="M1003" s="871" t="n"/>
      <c r="N1003" s="871" t="n"/>
      <c r="O1003" s="871" t="n"/>
      <c r="P1003" s="871" t="n"/>
      <c r="Q1003" s="871" t="n"/>
      <c r="R1003" s="871" t="n"/>
      <c r="S1003" s="871" t="n"/>
      <c r="T1003" s="871" t="n"/>
      <c r="U1003" s="871" t="n"/>
      <c r="V1003" s="871" t="n"/>
      <c r="W1003" s="871" t="n"/>
      <c r="X1003" s="871" t="n"/>
      <c r="Y1003" s="871" t="n"/>
      <c r="Z1003" s="871" t="n"/>
      <c r="AA1003" s="871" t="n"/>
      <c r="AB1003" s="871" t="n"/>
    </row>
    <row r="1004">
      <c r="A1004" s="871" t="n"/>
      <c r="B1004" s="871" t="n"/>
      <c r="C1004" s="275" t="n"/>
      <c r="D1004" s="275" t="n"/>
      <c r="E1004" s="275" t="n"/>
      <c r="F1004" s="871" t="n"/>
      <c r="G1004" s="871" t="n"/>
      <c r="H1004" s="871" t="n"/>
      <c r="I1004" s="871" t="n"/>
      <c r="J1004" s="871" t="n"/>
      <c r="K1004" s="871" t="n"/>
      <c r="L1004" s="871" t="n"/>
      <c r="M1004" s="871" t="n"/>
      <c r="N1004" s="871" t="n"/>
      <c r="O1004" s="871" t="n"/>
      <c r="P1004" s="871" t="n"/>
      <c r="Q1004" s="871" t="n"/>
      <c r="R1004" s="871" t="n"/>
      <c r="S1004" s="871" t="n"/>
      <c r="T1004" s="871" t="n"/>
      <c r="U1004" s="871" t="n"/>
      <c r="V1004" s="871" t="n"/>
      <c r="W1004" s="871" t="n"/>
      <c r="X1004" s="871" t="n"/>
      <c r="Y1004" s="871" t="n"/>
      <c r="Z1004" s="871" t="n"/>
      <c r="AA1004" s="871" t="n"/>
      <c r="AB1004" s="871" t="n"/>
    </row>
    <row r="1005">
      <c r="A1005" s="871" t="n"/>
      <c r="B1005" s="871" t="n"/>
      <c r="C1005" s="275" t="n"/>
      <c r="D1005" s="275" t="n"/>
      <c r="E1005" s="275" t="n"/>
      <c r="F1005" s="871" t="n"/>
      <c r="G1005" s="871" t="n"/>
      <c r="H1005" s="871" t="n"/>
      <c r="I1005" s="871" t="n"/>
      <c r="J1005" s="871" t="n"/>
      <c r="K1005" s="871" t="n"/>
      <c r="L1005" s="871" t="n"/>
      <c r="M1005" s="871" t="n"/>
      <c r="N1005" s="871" t="n"/>
      <c r="O1005" s="871" t="n"/>
      <c r="P1005" s="871" t="n"/>
      <c r="Q1005" s="871" t="n"/>
      <c r="R1005" s="871" t="n"/>
      <c r="S1005" s="871" t="n"/>
      <c r="T1005" s="871" t="n"/>
      <c r="U1005" s="871" t="n"/>
      <c r="V1005" s="871" t="n"/>
      <c r="W1005" s="871" t="n"/>
      <c r="X1005" s="871" t="n"/>
      <c r="Y1005" s="871" t="n"/>
      <c r="Z1005" s="871" t="n"/>
      <c r="AA1005" s="871" t="n"/>
      <c r="AB1005" s="871" t="n"/>
    </row>
    <row r="1006">
      <c r="A1006" s="871" t="n"/>
      <c r="B1006" s="871" t="n"/>
      <c r="C1006" s="275" t="n"/>
      <c r="D1006" s="275" t="n"/>
      <c r="E1006" s="275" t="n"/>
      <c r="F1006" s="871" t="n"/>
      <c r="G1006" s="871" t="n"/>
      <c r="H1006" s="871" t="n"/>
      <c r="I1006" s="871" t="n"/>
      <c r="J1006" s="871" t="n"/>
      <c r="K1006" s="871" t="n"/>
      <c r="L1006" s="871" t="n"/>
      <c r="M1006" s="871" t="n"/>
      <c r="N1006" s="871" t="n"/>
      <c r="O1006" s="871" t="n"/>
      <c r="P1006" s="871" t="n"/>
      <c r="Q1006" s="871" t="n"/>
      <c r="R1006" s="871" t="n"/>
      <c r="S1006" s="871" t="n"/>
      <c r="T1006" s="871" t="n"/>
      <c r="U1006" s="871" t="n"/>
      <c r="V1006" s="871" t="n"/>
      <c r="W1006" s="871" t="n"/>
      <c r="X1006" s="871" t="n"/>
      <c r="Y1006" s="871" t="n"/>
      <c r="Z1006" s="871" t="n"/>
      <c r="AA1006" s="871" t="n"/>
      <c r="AB1006" s="871" t="n"/>
    </row>
    <row r="1007">
      <c r="A1007" s="871" t="n"/>
      <c r="B1007" s="871" t="n"/>
      <c r="C1007" s="275" t="n"/>
      <c r="D1007" s="275" t="n"/>
      <c r="E1007" s="275" t="n"/>
      <c r="F1007" s="871" t="n"/>
      <c r="G1007" s="871" t="n"/>
      <c r="H1007" s="871" t="n"/>
      <c r="I1007" s="871" t="n"/>
      <c r="J1007" s="871" t="n"/>
      <c r="K1007" s="871" t="n"/>
      <c r="L1007" s="871" t="n"/>
      <c r="M1007" s="871" t="n"/>
      <c r="N1007" s="871" t="n"/>
      <c r="O1007" s="871" t="n"/>
      <c r="P1007" s="871" t="n"/>
      <c r="Q1007" s="871" t="n"/>
      <c r="R1007" s="871" t="n"/>
      <c r="S1007" s="871" t="n"/>
      <c r="T1007" s="871" t="n"/>
      <c r="U1007" s="871" t="n"/>
      <c r="V1007" s="871" t="n"/>
      <c r="W1007" s="871" t="n"/>
      <c r="X1007" s="871" t="n"/>
      <c r="Y1007" s="871" t="n"/>
      <c r="Z1007" s="871" t="n"/>
      <c r="AA1007" s="871" t="n"/>
      <c r="AB1007" s="871" t="n"/>
    </row>
    <row r="1008">
      <c r="A1008" s="871" t="n"/>
      <c r="B1008" s="871" t="n"/>
      <c r="C1008" s="275" t="n"/>
      <c r="D1008" s="275" t="n"/>
      <c r="E1008" s="275" t="n"/>
      <c r="F1008" s="871" t="n"/>
      <c r="G1008" s="871" t="n"/>
      <c r="H1008" s="871" t="n"/>
      <c r="I1008" s="871" t="n"/>
      <c r="J1008" s="871" t="n"/>
      <c r="K1008" s="871" t="n"/>
      <c r="L1008" s="871" t="n"/>
      <c r="M1008" s="871" t="n"/>
      <c r="N1008" s="871" t="n"/>
      <c r="O1008" s="871" t="n"/>
      <c r="P1008" s="871" t="n"/>
      <c r="Q1008" s="871" t="n"/>
      <c r="R1008" s="871" t="n"/>
      <c r="S1008" s="871" t="n"/>
      <c r="T1008" s="871" t="n"/>
      <c r="U1008" s="871" t="n"/>
      <c r="V1008" s="871" t="n"/>
      <c r="W1008" s="871" t="n"/>
      <c r="X1008" s="871" t="n"/>
      <c r="Y1008" s="871" t="n"/>
      <c r="Z1008" s="871" t="n"/>
      <c r="AA1008" s="871" t="n"/>
      <c r="AB1008" s="871" t="n"/>
    </row>
    <row r="1009">
      <c r="A1009" s="871" t="n"/>
      <c r="B1009" s="871" t="n"/>
      <c r="C1009" s="275" t="n"/>
      <c r="D1009" s="275" t="n"/>
      <c r="E1009" s="275" t="n"/>
      <c r="F1009" s="871" t="n"/>
      <c r="G1009" s="871" t="n"/>
      <c r="H1009" s="871" t="n"/>
      <c r="I1009" s="871" t="n"/>
      <c r="J1009" s="871" t="n"/>
      <c r="K1009" s="871" t="n"/>
      <c r="L1009" s="871" t="n"/>
      <c r="M1009" s="871" t="n"/>
      <c r="N1009" s="871" t="n"/>
      <c r="O1009" s="871" t="n"/>
      <c r="P1009" s="871" t="n"/>
      <c r="Q1009" s="871" t="n"/>
      <c r="R1009" s="871" t="n"/>
      <c r="S1009" s="871" t="n"/>
      <c r="T1009" s="871" t="n"/>
      <c r="U1009" s="871" t="n"/>
      <c r="V1009" s="871" t="n"/>
      <c r="W1009" s="871" t="n"/>
      <c r="X1009" s="871" t="n"/>
      <c r="Y1009" s="871" t="n"/>
      <c r="Z1009" s="871" t="n"/>
      <c r="AA1009" s="871" t="n"/>
      <c r="AB1009" s="871" t="n"/>
    </row>
  </sheetData>
  <mergeCells count="17">
    <mergeCell ref="F38:H38"/>
    <mergeCell ref="B4:B5"/>
    <mergeCell ref="C38:C39"/>
    <mergeCell ref="C4:C5"/>
    <mergeCell ref="F29:G29"/>
    <mergeCell ref="F31:H31"/>
    <mergeCell ref="F25:G25"/>
    <mergeCell ref="F34:G34"/>
    <mergeCell ref="D38:E38"/>
    <mergeCell ref="F33:G33"/>
    <mergeCell ref="B20:H20"/>
    <mergeCell ref="F4:H4"/>
    <mergeCell ref="B2:H2"/>
    <mergeCell ref="D4:E4"/>
    <mergeCell ref="F32:G32"/>
    <mergeCell ref="F27:G27"/>
    <mergeCell ref="B38:B39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F1C131"/>
    <outlinePr summaryBelow="0" summaryRight="0"/>
    <pageSetUpPr/>
  </sheetPr>
  <dimension ref="A1:AB1007"/>
  <sheetViews>
    <sheetView showGridLines="0" workbookViewId="0">
      <selection activeCell="A1" sqref="A1"/>
    </sheetView>
  </sheetViews>
  <sheetFormatPr baseColWidth="8" defaultColWidth="12.63" defaultRowHeight="15.75" customHeight="1"/>
  <cols>
    <col width="3" customWidth="1" style="1068" min="1" max="1"/>
    <col width="4.88" customWidth="1" style="1068" min="2" max="2"/>
    <col width="22.88" customWidth="1" style="1068" min="3" max="3"/>
    <col width="12" customWidth="1" style="1068" min="6" max="6"/>
    <col width="14.88" customWidth="1" style="1068" min="7" max="7"/>
    <col width="11" customWidth="1" style="1068" min="8" max="8"/>
    <col width="3.25" customWidth="1" style="1068" min="9" max="9"/>
    <col width="6.13" customWidth="1" style="1068" min="10" max="10"/>
  </cols>
  <sheetData>
    <row r="1">
      <c r="A1" s="687" t="n"/>
      <c r="B1" s="295" t="n"/>
      <c r="C1" s="326" t="n"/>
      <c r="D1" s="295" t="n"/>
      <c r="E1" s="295" t="n"/>
      <c r="F1" s="295" t="n"/>
      <c r="G1" s="295" t="n"/>
      <c r="H1" s="295" t="n"/>
      <c r="I1" s="687" t="n"/>
      <c r="J1" s="687" t="n"/>
      <c r="K1" s="687" t="n"/>
      <c r="L1" s="687" t="n"/>
      <c r="M1" s="687" t="n"/>
      <c r="N1" s="687" t="n"/>
      <c r="O1" s="687" t="n"/>
      <c r="P1" s="687" t="n"/>
      <c r="Q1" s="687" t="n"/>
      <c r="R1" s="687" t="n"/>
      <c r="S1" s="687" t="n"/>
      <c r="T1" s="687" t="n"/>
      <c r="U1" s="687" t="n"/>
      <c r="V1" s="687" t="n"/>
      <c r="W1" s="687" t="n"/>
      <c r="X1" s="687" t="n"/>
      <c r="Y1" s="687" t="n"/>
      <c r="Z1" s="687" t="n"/>
      <c r="AA1" s="687" t="n"/>
      <c r="AB1" s="687" t="n"/>
    </row>
    <row r="2">
      <c r="A2" s="13" t="n"/>
      <c r="B2" s="1070" t="inlineStr">
        <is>
          <t>RAW MATERIAL COST</t>
        </is>
      </c>
      <c r="C2" s="1071" t="n"/>
      <c r="D2" s="1071" t="n"/>
      <c r="E2" s="1071" t="n"/>
      <c r="F2" s="1071" t="n"/>
      <c r="G2" s="1071" t="n"/>
      <c r="H2" s="1069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</row>
    <row r="3" ht="6.75" customHeight="1" s="1068">
      <c r="A3" s="13" t="n"/>
      <c r="B3" s="13" t="n"/>
      <c r="C3" s="12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  <c r="AA3" s="13" t="n"/>
      <c r="AB3" s="13" t="n"/>
    </row>
    <row r="4">
      <c r="A4" s="13" t="n"/>
      <c r="B4" s="657" t="inlineStr">
        <is>
          <t>Item No.</t>
        </is>
      </c>
      <c r="C4" s="657" t="inlineStr">
        <is>
          <t>Ingredient Name</t>
        </is>
      </c>
      <c r="D4" s="1072" t="inlineStr">
        <is>
          <t>In Grams</t>
        </is>
      </c>
      <c r="E4" s="1073" t="n"/>
      <c r="F4" s="1072" t="inlineStr">
        <is>
          <t>In Rupees</t>
        </is>
      </c>
      <c r="G4" s="1074" t="n"/>
      <c r="H4" s="107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</row>
    <row r="5">
      <c r="A5" s="13" t="n"/>
      <c r="B5" s="1075" t="n"/>
      <c r="C5" s="1075" t="n"/>
      <c r="D5" s="657" t="inlineStr">
        <is>
          <t>Quantity Per 100 g</t>
        </is>
      </c>
      <c r="E5" s="657" t="inlineStr">
        <is>
          <t xml:space="preserve">Quantity per 500 gm </t>
        </is>
      </c>
      <c r="F5" s="657" t="inlineStr">
        <is>
          <t>Rate / Kg</t>
        </is>
      </c>
      <c r="G5" s="657" t="inlineStr">
        <is>
          <t>Rate / Gram</t>
        </is>
      </c>
      <c r="H5" s="657" t="inlineStr">
        <is>
          <t>Rate Per 500 g</t>
        </is>
      </c>
      <c r="I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</row>
    <row r="6">
      <c r="A6" s="687" t="n"/>
      <c r="B6" s="653" t="n">
        <v>1</v>
      </c>
      <c r="C6" s="651" t="inlineStr">
        <is>
          <t>Skimmed Milk Powder</t>
        </is>
      </c>
      <c r="D6" s="653" t="n">
        <v>35.5</v>
      </c>
      <c r="E6" s="653">
        <f>D6*5</f>
        <v/>
      </c>
      <c r="F6" s="653" t="n">
        <v>320</v>
      </c>
      <c r="G6" s="653">
        <f>F6/1000</f>
        <v/>
      </c>
      <c r="H6" s="653">
        <f>E6*G6</f>
        <v/>
      </c>
      <c r="I6" s="687" t="n"/>
      <c r="J6" s="687" t="n"/>
      <c r="K6" s="687" t="n"/>
      <c r="L6" s="687" t="n"/>
      <c r="M6" s="687" t="n"/>
      <c r="N6" s="687" t="n"/>
      <c r="O6" s="687" t="n"/>
      <c r="P6" s="687" t="n"/>
      <c r="Q6" s="687" t="n"/>
      <c r="R6" s="687" t="n"/>
      <c r="S6" s="687" t="n"/>
      <c r="T6" s="687" t="n"/>
      <c r="U6" s="687" t="n"/>
      <c r="V6" s="687" t="n"/>
      <c r="W6" s="687" t="n"/>
      <c r="X6" s="687" t="n"/>
      <c r="Y6" s="687" t="n"/>
      <c r="Z6" s="687" t="n"/>
      <c r="AA6" s="687" t="n"/>
      <c r="AB6" s="687" t="n"/>
    </row>
    <row r="7">
      <c r="A7" s="687" t="n"/>
      <c r="B7" s="653" t="n">
        <v>2</v>
      </c>
      <c r="C7" s="651" t="inlineStr">
        <is>
          <t>Maltodextrin</t>
        </is>
      </c>
      <c r="D7" s="653" t="n">
        <v>24.85</v>
      </c>
      <c r="E7" s="653">
        <f>D7*5</f>
        <v/>
      </c>
      <c r="F7" s="653" t="n">
        <v>70</v>
      </c>
      <c r="G7" s="653">
        <f>F7/1000</f>
        <v/>
      </c>
      <c r="H7" s="653">
        <f>E7*G7</f>
        <v/>
      </c>
      <c r="I7" s="687" t="n"/>
      <c r="J7" s="687" t="n"/>
      <c r="K7" s="687" t="n"/>
      <c r="L7" s="687" t="n"/>
      <c r="M7" s="687" t="n"/>
      <c r="N7" s="687" t="n"/>
      <c r="O7" s="687" t="n"/>
      <c r="P7" s="687" t="n"/>
      <c r="Q7" s="687" t="n"/>
      <c r="R7" s="687" t="n"/>
      <c r="S7" s="687" t="n"/>
      <c r="T7" s="687" t="n"/>
      <c r="U7" s="687" t="n"/>
      <c r="V7" s="687" t="n"/>
      <c r="W7" s="687" t="n"/>
      <c r="X7" s="687" t="n"/>
      <c r="Y7" s="687" t="n"/>
      <c r="Z7" s="687" t="n"/>
      <c r="AA7" s="687" t="n"/>
      <c r="AB7" s="687" t="n"/>
    </row>
    <row r="8">
      <c r="A8" s="687" t="n"/>
      <c r="B8" s="653" t="n">
        <v>3</v>
      </c>
      <c r="C8" s="651" t="inlineStr">
        <is>
          <t>Fructooligosaccharides</t>
        </is>
      </c>
      <c r="D8" s="653" t="n">
        <v>5</v>
      </c>
      <c r="E8" s="653">
        <f>D8*5</f>
        <v/>
      </c>
      <c r="F8" s="653" t="n">
        <v>170</v>
      </c>
      <c r="G8" s="653">
        <f>F8/1000</f>
        <v/>
      </c>
      <c r="H8" s="653">
        <f>E8*G8</f>
        <v/>
      </c>
      <c r="I8" s="687" t="n"/>
      <c r="J8" s="687" t="n"/>
      <c r="K8" s="687" t="n"/>
      <c r="L8" s="687" t="n"/>
      <c r="M8" s="687" t="n"/>
      <c r="N8" s="687" t="n"/>
      <c r="O8" s="687" t="n"/>
      <c r="P8" s="687" t="n"/>
      <c r="Q8" s="687" t="n"/>
      <c r="R8" s="687" t="n"/>
      <c r="S8" s="687" t="n"/>
      <c r="T8" s="687" t="n"/>
      <c r="U8" s="687" t="n"/>
      <c r="V8" s="687" t="n"/>
      <c r="W8" s="687" t="n"/>
      <c r="X8" s="687" t="n"/>
      <c r="Y8" s="687" t="n"/>
      <c r="Z8" s="687" t="n"/>
      <c r="AA8" s="687" t="n"/>
      <c r="AB8" s="687" t="n"/>
    </row>
    <row r="9">
      <c r="A9" s="687" t="n"/>
      <c r="B9" s="653" t="n">
        <v>4</v>
      </c>
      <c r="C9" s="651" t="inlineStr">
        <is>
          <t>Rice Protein</t>
        </is>
      </c>
      <c r="D9" s="653" t="n">
        <v>8</v>
      </c>
      <c r="E9" s="653">
        <f>D9*5</f>
        <v/>
      </c>
      <c r="F9" s="653" t="n">
        <v>270</v>
      </c>
      <c r="G9" s="653">
        <f>F9/1000</f>
        <v/>
      </c>
      <c r="H9" s="653">
        <f>E9*G9</f>
        <v/>
      </c>
      <c r="I9" s="963" t="n">
        <v>1</v>
      </c>
      <c r="J9" s="28" t="inlineStr">
        <is>
          <t>MAWA KULFI</t>
        </is>
      </c>
      <c r="K9" s="28" t="n"/>
      <c r="L9" s="687" t="n"/>
      <c r="M9" s="687" t="n"/>
      <c r="N9" s="687" t="n"/>
      <c r="O9" s="687" t="n"/>
      <c r="P9" s="687" t="n"/>
      <c r="Q9" s="687" t="n"/>
      <c r="R9" s="687" t="n"/>
      <c r="S9" s="687" t="n"/>
      <c r="T9" s="687" t="n"/>
      <c r="U9" s="687" t="n"/>
      <c r="V9" s="687" t="n"/>
      <c r="W9" s="687" t="n"/>
      <c r="X9" s="687" t="n"/>
      <c r="Y9" s="687" t="n"/>
      <c r="Z9" s="687" t="n"/>
      <c r="AA9" s="687" t="n"/>
      <c r="AB9" s="687" t="n"/>
    </row>
    <row r="10">
      <c r="A10" s="687" t="n"/>
      <c r="B10" s="653" t="n">
        <v>5</v>
      </c>
      <c r="C10" s="651" t="inlineStr">
        <is>
          <t>Soy Protein</t>
        </is>
      </c>
      <c r="D10" s="653" t="n">
        <v>15</v>
      </c>
      <c r="E10" s="653">
        <f>D10*5</f>
        <v/>
      </c>
      <c r="F10" s="653" t="n">
        <v>290</v>
      </c>
      <c r="G10" s="653">
        <f>F10/1000</f>
        <v/>
      </c>
      <c r="H10" s="653">
        <f>E10*G10</f>
        <v/>
      </c>
      <c r="I10" s="963" t="n">
        <v>2</v>
      </c>
      <c r="J10" s="871" t="inlineStr">
        <is>
          <t>VANILA</t>
        </is>
      </c>
      <c r="K10" s="871" t="n"/>
      <c r="L10" s="687" t="n"/>
      <c r="M10" s="687" t="n"/>
      <c r="N10" s="687" t="n"/>
      <c r="O10" s="687" t="n"/>
      <c r="P10" s="687" t="n"/>
      <c r="Q10" s="687" t="n"/>
      <c r="R10" s="687" t="n"/>
      <c r="S10" s="687" t="n"/>
      <c r="T10" s="687" t="n"/>
      <c r="U10" s="687" t="n"/>
      <c r="V10" s="687" t="n"/>
      <c r="W10" s="687" t="n"/>
      <c r="X10" s="687" t="n"/>
      <c r="Y10" s="687" t="n"/>
      <c r="Z10" s="687" t="n"/>
      <c r="AA10" s="687" t="n"/>
      <c r="AB10" s="687" t="n"/>
    </row>
    <row r="11">
      <c r="A11" s="687" t="n"/>
      <c r="B11" s="653" t="n">
        <v>6</v>
      </c>
      <c r="C11" s="651" t="inlineStr">
        <is>
          <t>Shingada Flour</t>
        </is>
      </c>
      <c r="D11" s="653" t="n">
        <v>2</v>
      </c>
      <c r="E11" s="653">
        <f>D11*5</f>
        <v/>
      </c>
      <c r="F11" s="653" t="n">
        <v>180</v>
      </c>
      <c r="G11" s="653">
        <f>F11/1000</f>
        <v/>
      </c>
      <c r="H11" s="653">
        <f>E11*G11</f>
        <v/>
      </c>
      <c r="I11" s="687" t="n"/>
      <c r="J11" s="687" t="n"/>
      <c r="K11" s="687" t="n"/>
      <c r="L11" s="13" t="n"/>
      <c r="M11" s="687" t="n"/>
      <c r="N11" s="687" t="n"/>
      <c r="O11" s="687" t="n"/>
      <c r="P11" s="687" t="n"/>
      <c r="Q11" s="687" t="n"/>
      <c r="R11" s="687" t="n"/>
      <c r="S11" s="687" t="n"/>
      <c r="T11" s="687" t="n"/>
      <c r="U11" s="687" t="n"/>
      <c r="V11" s="687" t="n"/>
      <c r="W11" s="687" t="n"/>
      <c r="X11" s="687" t="n"/>
      <c r="Y11" s="687" t="n"/>
      <c r="Z11" s="687" t="n"/>
      <c r="AA11" s="687" t="n"/>
      <c r="AB11" s="687" t="n"/>
    </row>
    <row r="12">
      <c r="A12" s="687" t="n"/>
      <c r="B12" s="653" t="n">
        <v>7</v>
      </c>
      <c r="C12" s="651" t="inlineStr">
        <is>
          <t>Vitamin and Mineral premix</t>
        </is>
      </c>
      <c r="D12" s="653" t="n">
        <v>3.5</v>
      </c>
      <c r="E12" s="653">
        <f>D12*5</f>
        <v/>
      </c>
      <c r="F12" s="653" t="n">
        <v>800</v>
      </c>
      <c r="G12" s="653">
        <f>F12/1000</f>
        <v/>
      </c>
      <c r="H12" s="653">
        <f>E12*G12</f>
        <v/>
      </c>
      <c r="I12" s="687" t="n"/>
      <c r="J12" s="687" t="n"/>
      <c r="K12" s="687" t="n"/>
      <c r="L12" s="687" t="n"/>
      <c r="M12" s="687" t="n"/>
      <c r="N12" s="687" t="n"/>
      <c r="O12" s="687" t="n"/>
      <c r="P12" s="687" t="n"/>
      <c r="Q12" s="687" t="n"/>
      <c r="R12" s="687" t="n"/>
      <c r="S12" s="687" t="n"/>
      <c r="T12" s="687" t="n"/>
      <c r="U12" s="687" t="n"/>
      <c r="V12" s="687" t="n"/>
      <c r="W12" s="687" t="n"/>
      <c r="X12" s="687" t="n"/>
      <c r="Y12" s="687" t="n"/>
      <c r="Z12" s="687" t="n"/>
      <c r="AA12" s="687" t="n"/>
      <c r="AB12" s="687" t="n"/>
    </row>
    <row r="13">
      <c r="A13" s="687" t="n"/>
      <c r="B13" s="653" t="n">
        <v>8</v>
      </c>
      <c r="C13" s="651" t="inlineStr">
        <is>
          <t>Culture</t>
        </is>
      </c>
      <c r="D13" s="653" t="n">
        <v>0.1</v>
      </c>
      <c r="E13" s="653">
        <f>D13*5</f>
        <v/>
      </c>
      <c r="F13" s="653" t="n">
        <v>450</v>
      </c>
      <c r="G13" s="653">
        <f>F13/1000</f>
        <v/>
      </c>
      <c r="H13" s="653">
        <f>E13*G13</f>
        <v/>
      </c>
      <c r="I13" s="687" t="n"/>
      <c r="J13" s="687" t="n"/>
      <c r="K13" s="687" t="n"/>
      <c r="L13" s="687" t="n"/>
      <c r="M13" s="687" t="n"/>
      <c r="N13" s="687" t="n"/>
      <c r="O13" s="687" t="n"/>
      <c r="P13" s="687" t="n"/>
      <c r="Q13" s="687" t="n"/>
      <c r="R13" s="687" t="n"/>
      <c r="S13" s="687" t="n"/>
      <c r="T13" s="687" t="n"/>
      <c r="U13" s="687" t="n"/>
      <c r="V13" s="687" t="n"/>
      <c r="W13" s="687" t="n"/>
      <c r="X13" s="687" t="n"/>
      <c r="Y13" s="687" t="n"/>
      <c r="Z13" s="687" t="n"/>
      <c r="AA13" s="687" t="n"/>
      <c r="AB13" s="687" t="n"/>
    </row>
    <row r="14">
      <c r="A14" s="687" t="n"/>
      <c r="B14" s="653" t="n">
        <v>9</v>
      </c>
      <c r="C14" s="651" t="inlineStr">
        <is>
          <t>Sucralose</t>
        </is>
      </c>
      <c r="D14" s="653" t="n">
        <v>0.05</v>
      </c>
      <c r="E14" s="653">
        <f>D14*5</f>
        <v/>
      </c>
      <c r="F14" s="653" t="n">
        <v>1450</v>
      </c>
      <c r="G14" s="653">
        <f>F14/1000</f>
        <v/>
      </c>
      <c r="H14" s="653">
        <f>E14*G14</f>
        <v/>
      </c>
      <c r="I14" s="687" t="n"/>
      <c r="J14" s="687" t="n"/>
      <c r="K14" s="687" t="n"/>
      <c r="L14" s="687" t="n"/>
      <c r="M14" s="687" t="n"/>
      <c r="N14" s="687" t="n"/>
      <c r="O14" s="687" t="n"/>
      <c r="P14" s="687" t="n"/>
      <c r="Q14" s="687" t="n"/>
      <c r="R14" s="687" t="n"/>
      <c r="S14" s="687" t="n"/>
      <c r="T14" s="687" t="n"/>
      <c r="U14" s="687" t="n"/>
      <c r="V14" s="687" t="n"/>
      <c r="W14" s="687" t="n"/>
      <c r="X14" s="687" t="n"/>
      <c r="Y14" s="687" t="n"/>
      <c r="Z14" s="687" t="n"/>
      <c r="AA14" s="687" t="n"/>
      <c r="AB14" s="687" t="n"/>
    </row>
    <row r="15">
      <c r="A15" s="687" t="n"/>
      <c r="B15" s="653" t="n">
        <v>10</v>
      </c>
      <c r="C15" s="651" t="inlineStr">
        <is>
          <t>Nature Identical Flavour Cardamom</t>
        </is>
      </c>
      <c r="D15" s="653" t="n">
        <v>1.5</v>
      </c>
      <c r="E15" s="653">
        <f>D15*5</f>
        <v/>
      </c>
      <c r="F15" s="653" t="n">
        <v>700</v>
      </c>
      <c r="G15" s="653">
        <f>F15/1000</f>
        <v/>
      </c>
      <c r="H15" s="653">
        <f>E15*G15</f>
        <v/>
      </c>
      <c r="I15" s="687" t="n"/>
      <c r="J15" s="687" t="n"/>
      <c r="K15" s="687" t="n"/>
      <c r="L15" s="687" t="n"/>
      <c r="M15" s="687" t="n"/>
      <c r="N15" s="687" t="n"/>
      <c r="O15" s="687" t="n"/>
      <c r="P15" s="687" t="n"/>
      <c r="Q15" s="687" t="n"/>
      <c r="R15" s="687" t="n"/>
      <c r="S15" s="687" t="n"/>
      <c r="T15" s="687" t="n"/>
      <c r="U15" s="687" t="n"/>
      <c r="V15" s="687" t="n"/>
      <c r="W15" s="687" t="n"/>
      <c r="X15" s="687" t="n"/>
      <c r="Y15" s="687" t="n"/>
      <c r="Z15" s="687" t="n"/>
      <c r="AA15" s="687" t="n"/>
      <c r="AB15" s="687" t="n"/>
    </row>
    <row r="16">
      <c r="A16" s="687" t="n"/>
      <c r="B16" s="653" t="n">
        <v>11</v>
      </c>
      <c r="C16" s="651" t="inlineStr">
        <is>
          <t>Shatavari</t>
        </is>
      </c>
      <c r="D16" s="653" t="n">
        <v>2</v>
      </c>
      <c r="E16" s="653">
        <f>D16*5</f>
        <v/>
      </c>
      <c r="F16" s="653" t="n">
        <v>350</v>
      </c>
      <c r="G16" s="653">
        <f>F16/1000</f>
        <v/>
      </c>
      <c r="H16" s="653">
        <f>E16*G16</f>
        <v/>
      </c>
      <c r="I16" s="299" t="n"/>
      <c r="J16" s="687" t="n"/>
      <c r="K16" s="687" t="n"/>
      <c r="L16" s="687" t="n"/>
      <c r="M16" s="687" t="n"/>
      <c r="N16" s="687" t="n"/>
      <c r="O16" s="687" t="n"/>
      <c r="P16" s="687" t="n"/>
      <c r="Q16" s="687" t="n"/>
      <c r="R16" s="687" t="n"/>
      <c r="S16" s="687" t="n"/>
      <c r="T16" s="687" t="n"/>
      <c r="U16" s="687" t="n"/>
      <c r="V16" s="687" t="n"/>
      <c r="W16" s="687" t="n"/>
      <c r="X16" s="687" t="n"/>
      <c r="Y16" s="687" t="n"/>
      <c r="Z16" s="687" t="n"/>
      <c r="AA16" s="687" t="n"/>
      <c r="AB16" s="687" t="n"/>
    </row>
    <row r="17">
      <c r="A17" s="687" t="n"/>
      <c r="B17" s="653" t="n">
        <v>12</v>
      </c>
      <c r="C17" s="651" t="inlineStr">
        <is>
          <t>Ashwagandha</t>
        </is>
      </c>
      <c r="D17" s="653" t="n">
        <v>1</v>
      </c>
      <c r="E17" s="653">
        <f>D17*5</f>
        <v/>
      </c>
      <c r="F17" s="653" t="n">
        <v>650</v>
      </c>
      <c r="G17" s="653">
        <f>F17/1000</f>
        <v/>
      </c>
      <c r="H17" s="653">
        <f>E17*G17</f>
        <v/>
      </c>
      <c r="I17" s="299" t="n"/>
      <c r="J17" s="687" t="n"/>
      <c r="K17" s="687" t="n"/>
      <c r="L17" s="687" t="n"/>
      <c r="M17" s="687" t="n"/>
      <c r="N17" s="687" t="n"/>
      <c r="O17" s="687" t="n"/>
      <c r="P17" s="687" t="n"/>
      <c r="Q17" s="687" t="n"/>
      <c r="R17" s="687" t="n"/>
      <c r="S17" s="687" t="n"/>
      <c r="T17" s="687" t="n"/>
      <c r="U17" s="687" t="n"/>
      <c r="V17" s="687" t="n"/>
      <c r="W17" s="687" t="n"/>
      <c r="X17" s="687" t="n"/>
      <c r="Y17" s="687" t="n"/>
      <c r="Z17" s="687" t="n"/>
      <c r="AA17" s="687" t="n"/>
      <c r="AB17" s="687" t="n"/>
    </row>
    <row r="18">
      <c r="A18" s="687" t="n"/>
      <c r="B18" s="653" t="n">
        <v>13</v>
      </c>
      <c r="C18" s="651" t="inlineStr">
        <is>
          <t>Moringa</t>
        </is>
      </c>
      <c r="D18" s="653" t="n">
        <v>0.5</v>
      </c>
      <c r="E18" s="653">
        <f>D18*5</f>
        <v/>
      </c>
      <c r="F18" s="653" t="n">
        <v>180</v>
      </c>
      <c r="G18" s="653">
        <f>F18/1000</f>
        <v/>
      </c>
      <c r="H18" s="653">
        <f>E18*G18</f>
        <v/>
      </c>
      <c r="I18" s="687" t="n"/>
      <c r="J18" s="687" t="n"/>
      <c r="K18" s="687" t="n"/>
      <c r="L18" s="687" t="n"/>
      <c r="M18" s="687" t="n"/>
      <c r="N18" s="687" t="n"/>
      <c r="O18" s="687" t="n"/>
      <c r="P18" s="687" t="n"/>
      <c r="Q18" s="687" t="n"/>
      <c r="R18" s="687" t="n"/>
      <c r="S18" s="687" t="n"/>
      <c r="T18" s="687" t="n"/>
      <c r="U18" s="687" t="n"/>
      <c r="V18" s="687" t="n"/>
      <c r="W18" s="687" t="n"/>
      <c r="X18" s="687" t="n"/>
      <c r="Y18" s="687" t="n"/>
      <c r="Z18" s="687" t="n"/>
      <c r="AA18" s="687" t="n"/>
      <c r="AB18" s="687" t="n"/>
    </row>
    <row r="19">
      <c r="A19" s="687" t="n"/>
      <c r="B19" s="653" t="n">
        <v>14</v>
      </c>
      <c r="C19" s="651" t="inlineStr">
        <is>
          <t>Funnel</t>
        </is>
      </c>
      <c r="D19" s="653" t="n">
        <v>0.5</v>
      </c>
      <c r="E19" s="653">
        <f>D19*5</f>
        <v/>
      </c>
      <c r="F19" s="653" t="n">
        <v>180</v>
      </c>
      <c r="G19" s="653">
        <f>F19/1000</f>
        <v/>
      </c>
      <c r="H19" s="653">
        <f>E19*G19</f>
        <v/>
      </c>
      <c r="I19" s="687" t="n"/>
      <c r="J19" s="687" t="n"/>
      <c r="K19" s="687" t="n"/>
      <c r="L19" s="687" t="n"/>
      <c r="M19" s="687" t="n"/>
      <c r="N19" s="687" t="n"/>
      <c r="O19" s="687" t="n"/>
      <c r="P19" s="687" t="n"/>
      <c r="Q19" s="687" t="n"/>
      <c r="R19" s="687" t="n"/>
      <c r="S19" s="687" t="n"/>
      <c r="T19" s="687" t="n"/>
      <c r="U19" s="687" t="n"/>
      <c r="V19" s="687" t="n"/>
      <c r="W19" s="687" t="n"/>
      <c r="X19" s="687" t="n"/>
      <c r="Y19" s="687" t="n"/>
      <c r="Z19" s="687" t="n"/>
      <c r="AA19" s="687" t="n"/>
      <c r="AB19" s="687" t="n"/>
    </row>
    <row r="20">
      <c r="A20" s="687" t="n"/>
      <c r="B20" s="302" t="n">
        <v>15</v>
      </c>
      <c r="C20" s="681" t="inlineStr">
        <is>
          <t>Cinnamon</t>
        </is>
      </c>
      <c r="D20" s="302" t="n">
        <v>0.5</v>
      </c>
      <c r="E20" s="302">
        <f>D20*5</f>
        <v/>
      </c>
      <c r="F20" s="302" t="n">
        <v>100</v>
      </c>
      <c r="G20" s="302">
        <f>F20/1000</f>
        <v/>
      </c>
      <c r="H20" s="302">
        <f>E20*G20</f>
        <v/>
      </c>
      <c r="I20" s="687" t="n"/>
      <c r="J20" s="687" t="n"/>
      <c r="K20" s="687" t="n"/>
      <c r="L20" s="687" t="n"/>
      <c r="M20" s="687" t="n"/>
      <c r="N20" s="687" t="n"/>
      <c r="O20" s="687" t="n"/>
      <c r="P20" s="687" t="n"/>
      <c r="Q20" s="687" t="n"/>
      <c r="R20" s="687" t="n"/>
      <c r="S20" s="687" t="n"/>
      <c r="T20" s="687" t="n"/>
      <c r="U20" s="687" t="n"/>
      <c r="V20" s="687" t="n"/>
      <c r="W20" s="687" t="n"/>
      <c r="X20" s="687" t="n"/>
      <c r="Y20" s="687" t="n"/>
      <c r="Z20" s="687" t="n"/>
      <c r="AA20" s="687" t="n"/>
      <c r="AB20" s="687" t="n"/>
    </row>
    <row r="21">
      <c r="A21" s="687" t="n"/>
      <c r="B21" s="306" t="n"/>
      <c r="C21" s="676" t="n"/>
      <c r="D21" s="657">
        <f>SUM(D6:D20)</f>
        <v/>
      </c>
      <c r="E21" s="657">
        <f>SUM(E6:E20)</f>
        <v/>
      </c>
      <c r="F21" s="306" t="n"/>
      <c r="G21" s="306" t="n"/>
      <c r="H21" s="305">
        <f>SUM(H6:H20)</f>
        <v/>
      </c>
      <c r="I21" s="687" t="n"/>
      <c r="J21" s="687" t="n"/>
      <c r="K21" s="687" t="n"/>
      <c r="L21" s="687" t="n"/>
      <c r="M21" s="687" t="n"/>
      <c r="N21" s="687" t="n"/>
      <c r="O21" s="687" t="n"/>
      <c r="P21" s="687" t="n"/>
      <c r="Q21" s="687" t="n"/>
      <c r="R21" s="687" t="n"/>
      <c r="S21" s="687" t="n"/>
      <c r="T21" s="687" t="n"/>
      <c r="U21" s="687" t="n"/>
      <c r="V21" s="687" t="n"/>
      <c r="W21" s="687" t="n"/>
      <c r="X21" s="687" t="n"/>
      <c r="Y21" s="687" t="n"/>
      <c r="Z21" s="687" t="n"/>
      <c r="AA21" s="687" t="n"/>
      <c r="AB21" s="687" t="n"/>
    </row>
    <row r="22">
      <c r="A22" s="687" t="n"/>
      <c r="B22" s="306" t="n"/>
      <c r="C22" s="676" t="n"/>
      <c r="D22" s="306" t="n"/>
      <c r="E22" s="306" t="n"/>
      <c r="F22" s="306" t="n"/>
      <c r="G22" s="306" t="n"/>
      <c r="H22" s="306" t="n"/>
      <c r="I22" s="687" t="n"/>
      <c r="J22" s="687" t="n"/>
      <c r="K22" s="687" t="n"/>
      <c r="L22" s="687" t="n"/>
      <c r="M22" s="687" t="n"/>
      <c r="N22" s="687" t="n"/>
      <c r="O22" s="687" t="n"/>
      <c r="P22" s="687" t="n"/>
      <c r="Q22" s="687" t="n"/>
      <c r="R22" s="687" t="n"/>
      <c r="S22" s="687" t="n"/>
      <c r="T22" s="687" t="n"/>
      <c r="U22" s="687" t="n"/>
      <c r="V22" s="687" t="n"/>
      <c r="W22" s="687" t="n"/>
      <c r="X22" s="687" t="n"/>
      <c r="Y22" s="687" t="n"/>
      <c r="Z22" s="687" t="n"/>
      <c r="AA22" s="687" t="n"/>
      <c r="AB22" s="687" t="n"/>
    </row>
    <row r="23">
      <c r="A23" s="13" t="n"/>
      <c r="B23" s="1070" t="inlineStr">
        <is>
          <t>OTHER COSTS</t>
        </is>
      </c>
      <c r="C23" s="1071" t="n"/>
      <c r="D23" s="1071" t="n"/>
      <c r="E23" s="1071" t="n"/>
      <c r="F23" s="1071" t="n"/>
      <c r="G23" s="1071" t="n"/>
      <c r="H23" s="1069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</row>
    <row r="24" ht="6.75" customHeight="1" s="1068">
      <c r="A24" s="13" t="n"/>
      <c r="B24" s="13" t="n"/>
      <c r="C24" s="12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</row>
    <row r="25">
      <c r="A25" s="687" t="n"/>
      <c r="B25" s="307" t="n"/>
      <c r="C25" s="40" t="inlineStr">
        <is>
          <t>Packaging cost</t>
        </is>
      </c>
      <c r="D25" s="308" t="n"/>
      <c r="E25" s="308" t="n"/>
      <c r="F25" s="308" t="n"/>
      <c r="G25" s="309" t="n"/>
      <c r="H25" s="649" t="n">
        <v>20</v>
      </c>
      <c r="I25" s="687" t="n"/>
      <c r="J25" s="687" t="n"/>
      <c r="K25" s="687" t="n"/>
      <c r="L25" s="687" t="n"/>
      <c r="M25" s="687" t="n"/>
      <c r="N25" s="687" t="n"/>
      <c r="O25" s="687" t="n"/>
      <c r="P25" s="687" t="n"/>
      <c r="Q25" s="687" t="n"/>
      <c r="R25" s="687" t="n"/>
      <c r="S25" s="687" t="n"/>
      <c r="T25" s="687" t="n"/>
      <c r="U25" s="687" t="n"/>
      <c r="V25" s="687" t="n"/>
      <c r="W25" s="687" t="n"/>
      <c r="X25" s="687" t="n"/>
      <c r="Y25" s="687" t="n"/>
      <c r="Z25" s="687" t="n"/>
      <c r="AA25" s="687" t="n"/>
      <c r="AB25" s="687" t="n"/>
    </row>
    <row r="26">
      <c r="A26" s="687" t="n"/>
      <c r="B26" s="311" t="n"/>
      <c r="C26" s="44" t="inlineStr">
        <is>
          <t>Conversion cost</t>
        </is>
      </c>
      <c r="D26" s="312" t="n"/>
      <c r="E26" s="312" t="n"/>
      <c r="F26" s="312" t="n"/>
      <c r="G26" s="313" t="n"/>
      <c r="H26" s="899">
        <f>'Contract (1 yr)'!C43</f>
        <v/>
      </c>
      <c r="I26" s="687" t="n"/>
      <c r="J26" s="687" t="n"/>
      <c r="K26" s="687" t="n"/>
      <c r="L26" s="687" t="n"/>
      <c r="M26" s="687" t="n"/>
      <c r="N26" s="687" t="n"/>
      <c r="O26" s="687" t="n"/>
      <c r="P26" s="687" t="n"/>
      <c r="Q26" s="687" t="n"/>
      <c r="R26" s="687" t="n"/>
      <c r="S26" s="687" t="n"/>
      <c r="T26" s="687" t="n"/>
      <c r="U26" s="687" t="n"/>
      <c r="V26" s="687" t="n"/>
      <c r="W26" s="687" t="n"/>
      <c r="X26" s="687" t="n"/>
      <c r="Y26" s="687" t="n"/>
      <c r="Z26" s="687" t="n"/>
      <c r="AA26" s="687" t="n"/>
      <c r="AB26" s="687" t="n"/>
    </row>
    <row r="27" ht="6.75" customHeight="1" s="1068">
      <c r="A27" s="13" t="n"/>
      <c r="B27" s="13" t="n"/>
      <c r="C27" s="12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</row>
    <row r="28">
      <c r="A28" s="687" t="n"/>
      <c r="B28" s="306" t="n"/>
      <c r="C28" s="676" t="n"/>
      <c r="D28" s="306" t="n"/>
      <c r="E28" s="306" t="n"/>
      <c r="F28" s="815" t="inlineStr">
        <is>
          <t>TOTAL COST / BOX</t>
        </is>
      </c>
      <c r="G28" s="1069" t="n"/>
      <c r="H28" s="315">
        <f>sum(H21:H26)</f>
        <v/>
      </c>
      <c r="I28" s="687" t="n"/>
      <c r="J28" s="687" t="n"/>
      <c r="K28" s="316">
        <f>H28*800</f>
        <v/>
      </c>
      <c r="L28" s="687" t="inlineStr">
        <is>
          <t>- COST OF 400 Boxes</t>
        </is>
      </c>
      <c r="M28" s="687" t="n"/>
      <c r="N28" s="687" t="n"/>
      <c r="O28" s="687" t="n"/>
      <c r="P28" s="687" t="n"/>
      <c r="Q28" s="687" t="n"/>
      <c r="R28" s="687" t="n"/>
      <c r="S28" s="687" t="n"/>
      <c r="T28" s="687" t="n"/>
      <c r="U28" s="687" t="n"/>
      <c r="V28" s="687" t="n"/>
      <c r="W28" s="687" t="n"/>
      <c r="X28" s="687" t="n"/>
      <c r="Y28" s="687" t="n"/>
      <c r="Z28" s="687" t="n"/>
      <c r="AA28" s="687" t="n"/>
      <c r="AB28" s="687" t="n"/>
    </row>
    <row r="29">
      <c r="A29" s="13" t="n"/>
      <c r="B29" s="13" t="n"/>
      <c r="C29" s="12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</row>
    <row r="30">
      <c r="A30" s="687" t="n"/>
      <c r="B30" s="295" t="n"/>
      <c r="C30" s="326" t="n"/>
      <c r="D30" s="295" t="n"/>
      <c r="E30" s="295" t="n"/>
      <c r="F30" s="815" t="inlineStr">
        <is>
          <t xml:space="preserve"> PRODUCTION COST / BATCH</t>
        </is>
      </c>
      <c r="G30" s="1069" t="n"/>
      <c r="H30" s="318" t="n">
        <v>20000000</v>
      </c>
      <c r="I30" s="687" t="n"/>
      <c r="J30" s="687" t="n"/>
      <c r="K30" s="687" t="n"/>
      <c r="L30" s="687" t="n"/>
      <c r="M30" s="687" t="n"/>
      <c r="N30" s="687" t="n"/>
      <c r="O30" s="687" t="n"/>
      <c r="P30" s="687" t="n"/>
      <c r="Q30" s="687" t="n"/>
      <c r="R30" s="687" t="n"/>
      <c r="S30" s="687" t="n"/>
      <c r="T30" s="687" t="n"/>
      <c r="U30" s="687" t="n"/>
      <c r="V30" s="687" t="n"/>
      <c r="W30" s="687" t="n"/>
      <c r="X30" s="687" t="n"/>
      <c r="Y30" s="687" t="n"/>
      <c r="Z30" s="687" t="n"/>
      <c r="AA30" s="687" t="n"/>
      <c r="AB30" s="687" t="n"/>
    </row>
    <row r="31">
      <c r="A31" s="687" t="n"/>
      <c r="B31" s="295" t="n"/>
      <c r="C31" s="326" t="n"/>
      <c r="D31" s="295" t="n"/>
      <c r="E31" s="295" t="n"/>
      <c r="F31" s="617" t="n"/>
      <c r="G31" s="617" t="n"/>
      <c r="H31" s="295" t="n"/>
      <c r="I31" s="687" t="n"/>
      <c r="J31" s="687" t="n"/>
      <c r="K31" s="687" t="n"/>
      <c r="L31" s="687" t="n"/>
      <c r="M31" s="687" t="n"/>
      <c r="N31" s="687" t="n"/>
      <c r="O31" s="687" t="n"/>
      <c r="P31" s="687" t="n"/>
      <c r="Q31" s="687" t="n"/>
      <c r="R31" s="687" t="n"/>
      <c r="S31" s="687" t="n"/>
      <c r="T31" s="687" t="n"/>
      <c r="U31" s="687" t="n"/>
      <c r="V31" s="687" t="n"/>
      <c r="W31" s="687" t="n"/>
      <c r="X31" s="687" t="n"/>
      <c r="Y31" s="687" t="n"/>
      <c r="Z31" s="687" t="n"/>
      <c r="AA31" s="687" t="n"/>
      <c r="AB31" s="687" t="n"/>
    </row>
    <row r="32">
      <c r="A32" s="687" t="n"/>
      <c r="B32" s="295" t="n"/>
      <c r="C32" s="326" t="n"/>
      <c r="D32" s="295" t="n"/>
      <c r="E32" s="295" t="n"/>
      <c r="F32" s="815" t="inlineStr">
        <is>
          <t>BOXES / BATCH</t>
        </is>
      </c>
      <c r="G32" s="1069" t="n"/>
      <c r="H32" s="320">
        <f>H30/H28</f>
        <v/>
      </c>
      <c r="I32" s="687" t="n"/>
      <c r="J32" s="687" t="n"/>
      <c r="K32" s="687" t="n"/>
      <c r="L32" s="687" t="n"/>
      <c r="M32" s="687" t="n"/>
      <c r="N32" s="687" t="n"/>
      <c r="O32" s="687" t="n"/>
      <c r="P32" s="687" t="n"/>
      <c r="Q32" s="687" t="n"/>
      <c r="R32" s="687" t="n"/>
      <c r="S32" s="687" t="n"/>
      <c r="T32" s="687" t="n"/>
      <c r="U32" s="687" t="n"/>
      <c r="V32" s="687" t="n"/>
      <c r="W32" s="687" t="n"/>
      <c r="X32" s="687" t="n"/>
      <c r="Y32" s="687" t="n"/>
      <c r="Z32" s="687" t="n"/>
      <c r="AA32" s="687" t="n"/>
      <c r="AB32" s="687" t="n"/>
    </row>
    <row r="33">
      <c r="A33" s="687" t="n"/>
      <c r="B33" s="295" t="n"/>
      <c r="C33" s="326" t="n"/>
      <c r="D33" s="295" t="n"/>
      <c r="E33" s="295" t="n"/>
      <c r="F33" s="295" t="n"/>
      <c r="G33" s="295" t="n"/>
      <c r="H33" s="295" t="n"/>
      <c r="I33" s="687" t="n"/>
      <c r="J33" s="687" t="n"/>
      <c r="K33" s="687" t="n"/>
      <c r="L33" s="687" t="n"/>
      <c r="M33" s="687" t="n"/>
      <c r="N33" s="687" t="n"/>
      <c r="O33" s="687" t="n"/>
      <c r="P33" s="687" t="n"/>
      <c r="Q33" s="687" t="n"/>
      <c r="R33" s="687" t="n"/>
      <c r="S33" s="687" t="n"/>
      <c r="T33" s="687" t="n"/>
      <c r="U33" s="687" t="n"/>
      <c r="V33" s="687" t="n"/>
      <c r="W33" s="687" t="n"/>
      <c r="X33" s="687" t="n"/>
      <c r="Y33" s="687" t="n"/>
      <c r="Z33" s="687" t="n"/>
      <c r="AA33" s="687" t="n"/>
      <c r="AB33" s="687" t="n"/>
    </row>
    <row r="34">
      <c r="A34" s="687" t="n"/>
      <c r="B34" s="295" t="n"/>
      <c r="C34" s="326" t="n"/>
      <c r="D34" s="295" t="n"/>
      <c r="E34" s="295" t="n"/>
      <c r="F34" s="657" t="inlineStr">
        <is>
          <t>AS PER PROJETIONS SHEET</t>
        </is>
      </c>
      <c r="G34" s="1071" t="n"/>
      <c r="H34" s="1069" t="n"/>
      <c r="I34" s="687" t="n"/>
      <c r="J34" s="687" t="n"/>
      <c r="K34" s="687" t="n"/>
      <c r="L34" s="687" t="n"/>
      <c r="M34" s="687" t="n"/>
      <c r="N34" s="687" t="n"/>
      <c r="O34" s="687" t="n"/>
      <c r="P34" s="687" t="n"/>
      <c r="Q34" s="687" t="n"/>
      <c r="R34" s="687" t="n"/>
      <c r="S34" s="687" t="n"/>
      <c r="T34" s="687" t="n"/>
      <c r="U34" s="687" t="n"/>
      <c r="V34" s="687" t="n"/>
      <c r="W34" s="687" t="n"/>
      <c r="X34" s="687" t="n"/>
      <c r="Y34" s="687" t="n"/>
      <c r="Z34" s="687" t="n"/>
      <c r="AA34" s="687" t="n"/>
      <c r="AB34" s="687" t="n"/>
    </row>
    <row r="35">
      <c r="A35" s="687" t="n"/>
      <c r="B35" s="295" t="n"/>
      <c r="C35" s="326" t="n"/>
      <c r="D35" s="295" t="n"/>
      <c r="E35" s="295" t="n"/>
      <c r="F35" s="1087" t="inlineStr">
        <is>
          <t>Total Cost (Excl. GST)</t>
        </is>
      </c>
      <c r="G35" s="1073" t="n"/>
      <c r="H35" s="1088">
        <f>H28</f>
        <v/>
      </c>
      <c r="I35" s="52" t="inlineStr">
        <is>
          <t>VS</t>
        </is>
      </c>
      <c r="J35" s="323">
        <f>H28</f>
        <v/>
      </c>
      <c r="K35" s="54" t="n"/>
      <c r="L35" s="687" t="n"/>
      <c r="M35" s="687" t="n"/>
      <c r="N35" s="687" t="n"/>
      <c r="O35" s="687" t="n"/>
      <c r="P35" s="687" t="n"/>
      <c r="Q35" s="687" t="n"/>
      <c r="R35" s="687" t="n"/>
      <c r="S35" s="687" t="n"/>
      <c r="T35" s="687" t="n"/>
      <c r="U35" s="687" t="n"/>
      <c r="V35" s="687" t="n"/>
      <c r="W35" s="687" t="n"/>
      <c r="X35" s="687" t="n"/>
      <c r="Y35" s="687" t="n"/>
      <c r="Z35" s="687" t="n"/>
      <c r="AA35" s="687" t="n"/>
      <c r="AB35" s="687" t="n"/>
    </row>
    <row r="36">
      <c r="A36" s="687" t="n"/>
      <c r="B36" s="295" t="n"/>
      <c r="C36" s="326" t="n"/>
      <c r="D36" s="295" t="n"/>
      <c r="E36" s="295" t="n"/>
      <c r="F36" s="333" t="inlineStr">
        <is>
          <t>GST 18%</t>
        </is>
      </c>
      <c r="G36" s="1076" t="n"/>
      <c r="H36" s="653" t="n"/>
      <c r="I36" s="687" t="n"/>
      <c r="J36" s="687" t="n"/>
      <c r="K36" s="687" t="n"/>
      <c r="L36" s="687" t="n"/>
      <c r="M36" s="687" t="n"/>
      <c r="N36" s="687" t="n"/>
      <c r="O36" s="687" t="n"/>
      <c r="P36" s="687" t="n"/>
      <c r="Q36" s="687" t="n"/>
      <c r="R36" s="687" t="n"/>
      <c r="S36" s="687" t="n"/>
      <c r="T36" s="687" t="n"/>
      <c r="U36" s="687" t="n"/>
      <c r="V36" s="687" t="n"/>
      <c r="W36" s="687" t="n"/>
      <c r="X36" s="687" t="n"/>
      <c r="Y36" s="687" t="n"/>
      <c r="Z36" s="687" t="n"/>
      <c r="AA36" s="687" t="n"/>
      <c r="AB36" s="687" t="n"/>
    </row>
    <row r="37">
      <c r="A37" s="687" t="n"/>
      <c r="B37" s="295" t="n"/>
      <c r="C37" s="326" t="n"/>
      <c r="D37" s="295" t="n"/>
      <c r="E37" s="295" t="n"/>
      <c r="F37" s="1089" t="inlineStr">
        <is>
          <t>Total Cost (Incl. GST)</t>
        </is>
      </c>
      <c r="G37" s="1077" t="n"/>
      <c r="H37" s="302" t="n"/>
      <c r="I37" s="687" t="n"/>
      <c r="J37" s="687" t="n"/>
      <c r="K37" s="687" t="n"/>
      <c r="L37" s="687" t="n"/>
      <c r="M37" s="687" t="n"/>
      <c r="N37" s="687" t="n"/>
      <c r="O37" s="687" t="n"/>
      <c r="P37" s="687" t="n"/>
      <c r="Q37" s="687" t="n"/>
      <c r="R37" s="687" t="n"/>
      <c r="S37" s="687" t="n"/>
      <c r="T37" s="687" t="n"/>
      <c r="U37" s="687" t="n"/>
      <c r="V37" s="687" t="n"/>
      <c r="W37" s="687" t="n"/>
      <c r="X37" s="687" t="n"/>
      <c r="Y37" s="687" t="n"/>
      <c r="Z37" s="687" t="n"/>
      <c r="AA37" s="687" t="n"/>
      <c r="AB37" s="687" t="n"/>
    </row>
    <row r="38">
      <c r="A38" s="687" t="n"/>
      <c r="B38" s="295" t="n"/>
      <c r="C38" s="326" t="n"/>
      <c r="D38" s="295" t="n"/>
      <c r="E38" s="295" t="n"/>
      <c r="F38" s="295" t="n"/>
      <c r="G38" s="295" t="n"/>
      <c r="H38" s="295" t="n"/>
      <c r="I38" s="687" t="n"/>
      <c r="J38" s="687" t="n"/>
      <c r="K38" s="687" t="n"/>
      <c r="L38" s="687" t="n"/>
      <c r="M38" s="687" t="n"/>
      <c r="N38" s="687" t="n"/>
      <c r="O38" s="687" t="n"/>
      <c r="P38" s="687" t="n"/>
      <c r="Q38" s="687" t="n"/>
      <c r="R38" s="687" t="n"/>
      <c r="S38" s="687" t="n"/>
      <c r="T38" s="687" t="n"/>
      <c r="U38" s="687" t="n"/>
      <c r="V38" s="687" t="n"/>
      <c r="W38" s="687" t="n"/>
      <c r="X38" s="687" t="n"/>
      <c r="Y38" s="687" t="n"/>
      <c r="Z38" s="687" t="n"/>
      <c r="AA38" s="687" t="n"/>
      <c r="AB38" s="687" t="n"/>
    </row>
    <row r="39">
      <c r="A39" s="687" t="n"/>
      <c r="B39" s="295" t="n"/>
      <c r="C39" s="326" t="inlineStr">
        <is>
          <t>Kesar</t>
        </is>
      </c>
      <c r="D39" s="295" t="n"/>
      <c r="E39" s="295" t="n"/>
      <c r="F39" s="295" t="n"/>
      <c r="G39" s="295" t="n"/>
      <c r="H39" s="295" t="n"/>
      <c r="I39" s="687" t="n"/>
      <c r="J39" s="687" t="n"/>
      <c r="K39" s="687" t="n"/>
      <c r="L39" s="687" t="n"/>
      <c r="M39" s="687" t="n"/>
      <c r="N39" s="687" t="n"/>
      <c r="O39" s="687" t="n"/>
      <c r="P39" s="687" t="n"/>
      <c r="Q39" s="687" t="n"/>
      <c r="R39" s="687" t="n"/>
      <c r="S39" s="687" t="n"/>
      <c r="T39" s="687" t="n"/>
      <c r="U39" s="687" t="n"/>
      <c r="V39" s="687" t="n"/>
      <c r="W39" s="687" t="n"/>
      <c r="X39" s="687" t="n"/>
      <c r="Y39" s="687" t="n"/>
      <c r="Z39" s="687" t="n"/>
      <c r="AA39" s="687" t="n"/>
      <c r="AB39" s="687" t="n"/>
    </row>
    <row r="40">
      <c r="A40" s="687" t="n"/>
      <c r="B40" s="657" t="inlineStr">
        <is>
          <t>Item No.</t>
        </is>
      </c>
      <c r="C40" s="657" t="inlineStr">
        <is>
          <t>Ingredient Name</t>
        </is>
      </c>
      <c r="D40" s="1072" t="inlineStr">
        <is>
          <t>In Grams</t>
        </is>
      </c>
      <c r="E40" s="1073" t="n"/>
      <c r="F40" s="1072" t="inlineStr">
        <is>
          <t>In Rupees</t>
        </is>
      </c>
      <c r="G40" s="1074" t="n"/>
      <c r="H40" s="1073" t="n"/>
      <c r="I40" s="687" t="n"/>
      <c r="J40" s="687" t="n"/>
      <c r="K40" s="687" t="n"/>
      <c r="L40" s="687" t="n"/>
      <c r="M40" s="687" t="n"/>
      <c r="N40" s="687" t="n"/>
      <c r="O40" s="687" t="n"/>
      <c r="P40" s="687" t="n"/>
      <c r="Q40" s="687" t="n"/>
      <c r="R40" s="687" t="n"/>
      <c r="S40" s="687" t="n"/>
      <c r="T40" s="687" t="n"/>
      <c r="U40" s="687" t="n"/>
      <c r="V40" s="687" t="n"/>
      <c r="W40" s="687" t="n"/>
      <c r="X40" s="687" t="n"/>
      <c r="Y40" s="687" t="n"/>
      <c r="Z40" s="687" t="n"/>
      <c r="AA40" s="687" t="n"/>
      <c r="AB40" s="687" t="n"/>
    </row>
    <row r="41">
      <c r="A41" s="687" t="n"/>
      <c r="B41" s="1075" t="n"/>
      <c r="C41" s="1075" t="n"/>
      <c r="D41" s="657" t="inlineStr">
        <is>
          <t>Quantity Per 100 g</t>
        </is>
      </c>
      <c r="E41" s="657" t="inlineStr">
        <is>
          <t xml:space="preserve">Quantity per 500 gm </t>
        </is>
      </c>
      <c r="F41" s="657" t="inlineStr">
        <is>
          <t>Rate / Kg</t>
        </is>
      </c>
      <c r="G41" s="657" t="inlineStr">
        <is>
          <t>Rate / Gram</t>
        </is>
      </c>
      <c r="H41" s="657" t="inlineStr">
        <is>
          <t>Rate Per 500 g</t>
        </is>
      </c>
      <c r="I41" s="687" t="n"/>
      <c r="J41" s="687" t="n"/>
      <c r="K41" s="687" t="n"/>
      <c r="L41" s="687" t="n"/>
      <c r="M41" s="687" t="n"/>
      <c r="N41" s="687" t="n"/>
      <c r="O41" s="687" t="n"/>
      <c r="P41" s="687" t="n"/>
      <c r="Q41" s="687" t="n"/>
      <c r="R41" s="687" t="n"/>
      <c r="S41" s="687" t="n"/>
      <c r="T41" s="687" t="n"/>
      <c r="U41" s="687" t="n"/>
      <c r="V41" s="687" t="n"/>
      <c r="W41" s="687" t="n"/>
      <c r="X41" s="687" t="n"/>
      <c r="Y41" s="687" t="n"/>
      <c r="Z41" s="687" t="n"/>
      <c r="AA41" s="687" t="n"/>
      <c r="AB41" s="687" t="n"/>
    </row>
    <row r="42">
      <c r="A42" s="687" t="n"/>
      <c r="B42" s="653" t="n">
        <v>1</v>
      </c>
      <c r="C42" s="651" t="inlineStr">
        <is>
          <t>Skimmed Milk Powder</t>
        </is>
      </c>
      <c r="D42" s="653" t="n">
        <v>35</v>
      </c>
      <c r="E42" s="653">
        <f>D42*5</f>
        <v/>
      </c>
      <c r="F42" s="653" t="n">
        <v>240</v>
      </c>
      <c r="G42" s="653">
        <f>F42/1000</f>
        <v/>
      </c>
      <c r="H42" s="653">
        <f>E42*G42</f>
        <v/>
      </c>
      <c r="I42" s="687" t="n"/>
      <c r="J42" s="687" t="n"/>
      <c r="K42" s="687" t="n"/>
      <c r="L42" s="687" t="n"/>
      <c r="M42" s="687" t="n"/>
      <c r="N42" s="687" t="n"/>
      <c r="O42" s="687" t="n"/>
      <c r="P42" s="687" t="n"/>
      <c r="Q42" s="687" t="n"/>
      <c r="R42" s="687" t="n"/>
      <c r="S42" s="687" t="n"/>
      <c r="T42" s="687" t="n"/>
      <c r="U42" s="687" t="n"/>
      <c r="V42" s="687" t="n"/>
      <c r="W42" s="687" t="n"/>
      <c r="X42" s="687" t="n"/>
      <c r="Y42" s="687" t="n"/>
      <c r="Z42" s="687" t="n"/>
      <c r="AA42" s="687" t="n"/>
      <c r="AB42" s="687" t="n"/>
    </row>
    <row r="43">
      <c r="A43" s="687" t="n"/>
      <c r="B43" s="653" t="n">
        <v>2</v>
      </c>
      <c r="C43" s="651" t="inlineStr">
        <is>
          <t>Maltodextrin</t>
        </is>
      </c>
      <c r="D43" s="653" t="n">
        <v>25</v>
      </c>
      <c r="E43" s="653">
        <f>D43*5</f>
        <v/>
      </c>
      <c r="F43" s="653" t="n">
        <v>50</v>
      </c>
      <c r="G43" s="653">
        <f>F43/1000</f>
        <v/>
      </c>
      <c r="H43" s="653">
        <f>E43*G43</f>
        <v/>
      </c>
      <c r="I43" s="687" t="n"/>
      <c r="J43" s="687" t="n"/>
      <c r="K43" s="687" t="n"/>
      <c r="L43" s="687" t="n"/>
      <c r="M43" s="687" t="n"/>
      <c r="N43" s="687" t="n"/>
      <c r="O43" s="687" t="n"/>
      <c r="P43" s="687" t="n"/>
      <c r="Q43" s="687" t="n"/>
      <c r="R43" s="687" t="n"/>
      <c r="S43" s="687" t="n"/>
      <c r="T43" s="687" t="n"/>
      <c r="U43" s="687" t="n"/>
      <c r="V43" s="687" t="n"/>
      <c r="W43" s="687" t="n"/>
      <c r="X43" s="687" t="n"/>
      <c r="Y43" s="687" t="n"/>
      <c r="Z43" s="687" t="n"/>
      <c r="AA43" s="687" t="n"/>
      <c r="AB43" s="687" t="n"/>
    </row>
    <row r="44">
      <c r="A44" s="687" t="n"/>
      <c r="B44" s="653" t="n">
        <v>3</v>
      </c>
      <c r="C44" s="651" t="inlineStr">
        <is>
          <t>Fructooligosaccharides</t>
        </is>
      </c>
      <c r="D44" s="653" t="n">
        <v>5</v>
      </c>
      <c r="E44" s="653">
        <f>D44*5</f>
        <v/>
      </c>
      <c r="F44" s="653" t="n">
        <v>170</v>
      </c>
      <c r="G44" s="653">
        <f>F44/1000</f>
        <v/>
      </c>
      <c r="H44" s="653">
        <f>E44*G44</f>
        <v/>
      </c>
      <c r="I44" s="687" t="n"/>
      <c r="J44" s="687" t="n"/>
      <c r="K44" s="687" t="n"/>
      <c r="L44" s="687" t="n"/>
      <c r="M44" s="687" t="n"/>
      <c r="N44" s="687" t="n"/>
      <c r="O44" s="687" t="n"/>
      <c r="P44" s="687" t="n"/>
      <c r="Q44" s="687" t="n"/>
      <c r="R44" s="687" t="n"/>
      <c r="S44" s="687" t="n"/>
      <c r="T44" s="687" t="n"/>
      <c r="U44" s="687" t="n"/>
      <c r="V44" s="687" t="n"/>
      <c r="W44" s="687" t="n"/>
      <c r="X44" s="687" t="n"/>
      <c r="Y44" s="687" t="n"/>
      <c r="Z44" s="687" t="n"/>
      <c r="AA44" s="687" t="n"/>
      <c r="AB44" s="687" t="n"/>
    </row>
    <row r="45">
      <c r="A45" s="687" t="n"/>
      <c r="B45" s="653" t="n">
        <v>4</v>
      </c>
      <c r="C45" s="651" t="inlineStr">
        <is>
          <t>Rice Protein</t>
        </is>
      </c>
      <c r="D45" s="653" t="n">
        <v>8.35</v>
      </c>
      <c r="E45" s="653">
        <f>D45*5</f>
        <v/>
      </c>
      <c r="F45" s="653" t="n">
        <v>270</v>
      </c>
      <c r="G45" s="653">
        <f>F45/1000</f>
        <v/>
      </c>
      <c r="H45" s="653">
        <f>E45*G45</f>
        <v/>
      </c>
      <c r="I45" s="687" t="n"/>
      <c r="J45" s="687" t="n"/>
      <c r="K45" s="687" t="n"/>
      <c r="L45" s="687" t="n"/>
      <c r="M45" s="687" t="n"/>
      <c r="N45" s="687" t="n"/>
      <c r="O45" s="687" t="n"/>
      <c r="P45" s="687" t="n"/>
      <c r="Q45" s="687" t="n"/>
      <c r="R45" s="687" t="n"/>
      <c r="S45" s="687" t="n"/>
      <c r="T45" s="687" t="n"/>
      <c r="U45" s="687" t="n"/>
      <c r="V45" s="687" t="n"/>
      <c r="W45" s="687" t="n"/>
      <c r="X45" s="687" t="n"/>
      <c r="Y45" s="687" t="n"/>
      <c r="Z45" s="687" t="n"/>
      <c r="AA45" s="687" t="n"/>
      <c r="AB45" s="687" t="n"/>
    </row>
    <row r="46">
      <c r="A46" s="687" t="n"/>
      <c r="B46" s="653" t="n">
        <v>5</v>
      </c>
      <c r="C46" s="651" t="inlineStr">
        <is>
          <t>Soy Protein</t>
        </is>
      </c>
      <c r="D46" s="653" t="n">
        <v>15</v>
      </c>
      <c r="E46" s="653">
        <f>D46*5</f>
        <v/>
      </c>
      <c r="F46" s="653" t="n">
        <v>290</v>
      </c>
      <c r="G46" s="653">
        <f>F46/1000</f>
        <v/>
      </c>
      <c r="H46" s="653">
        <f>E46*G46</f>
        <v/>
      </c>
      <c r="I46" s="687" t="n"/>
      <c r="J46" s="687" t="n"/>
      <c r="K46" s="687" t="n"/>
      <c r="L46" s="687" t="n"/>
      <c r="M46" s="687" t="n"/>
      <c r="N46" s="687" t="n"/>
      <c r="O46" s="687" t="n"/>
      <c r="P46" s="687" t="n"/>
      <c r="Q46" s="687" t="n"/>
      <c r="R46" s="687" t="n"/>
      <c r="S46" s="687" t="n"/>
      <c r="T46" s="687" t="n"/>
      <c r="U46" s="687" t="n"/>
      <c r="V46" s="687" t="n"/>
      <c r="W46" s="687" t="n"/>
      <c r="X46" s="687" t="n"/>
      <c r="Y46" s="687" t="n"/>
      <c r="Z46" s="687" t="n"/>
      <c r="AA46" s="687" t="n"/>
      <c r="AB46" s="687" t="n"/>
    </row>
    <row r="47">
      <c r="A47" s="687" t="n"/>
      <c r="B47" s="653" t="n">
        <v>6</v>
      </c>
      <c r="C47" s="651" t="inlineStr">
        <is>
          <t>Shingada Flour</t>
        </is>
      </c>
      <c r="D47" s="653" t="n">
        <v>2</v>
      </c>
      <c r="E47" s="653">
        <f>D47*5</f>
        <v/>
      </c>
      <c r="F47" s="653" t="n">
        <v>180</v>
      </c>
      <c r="G47" s="653">
        <f>F47/1000</f>
        <v/>
      </c>
      <c r="H47" s="653">
        <f>E47*G47</f>
        <v/>
      </c>
      <c r="I47" s="687" t="n"/>
      <c r="J47" s="687" t="n"/>
      <c r="K47" s="687" t="n"/>
      <c r="L47" s="687" t="n"/>
      <c r="M47" s="687" t="n"/>
      <c r="N47" s="687" t="n"/>
      <c r="O47" s="687" t="n"/>
      <c r="P47" s="687" t="n"/>
      <c r="Q47" s="687" t="n"/>
      <c r="R47" s="687" t="n"/>
      <c r="S47" s="687" t="n"/>
      <c r="T47" s="687" t="n"/>
      <c r="U47" s="687" t="n"/>
      <c r="V47" s="687" t="n"/>
      <c r="W47" s="687" t="n"/>
      <c r="X47" s="687" t="n"/>
      <c r="Y47" s="687" t="n"/>
      <c r="Z47" s="687" t="n"/>
      <c r="AA47" s="687" t="n"/>
      <c r="AB47" s="687" t="n"/>
    </row>
    <row r="48">
      <c r="A48" s="687" t="n"/>
      <c r="B48" s="653" t="n">
        <v>7</v>
      </c>
      <c r="C48" s="651" t="inlineStr">
        <is>
          <t>Vitamin and Mineral premix</t>
        </is>
      </c>
      <c r="D48" s="653" t="n">
        <v>3.5</v>
      </c>
      <c r="E48" s="653">
        <f>D48*5</f>
        <v/>
      </c>
      <c r="F48" s="653" t="n">
        <v>800</v>
      </c>
      <c r="G48" s="653">
        <f>F48/1000</f>
        <v/>
      </c>
      <c r="H48" s="653">
        <f>E48*G48</f>
        <v/>
      </c>
      <c r="I48" s="687" t="n"/>
      <c r="J48" s="687" t="n"/>
      <c r="K48" s="687" t="n"/>
      <c r="L48" s="687" t="n"/>
      <c r="M48" s="687" t="n"/>
      <c r="N48" s="687" t="n"/>
      <c r="O48" s="687" t="n"/>
      <c r="P48" s="687" t="n"/>
      <c r="Q48" s="687" t="n"/>
      <c r="R48" s="687" t="n"/>
      <c r="S48" s="687" t="n"/>
      <c r="T48" s="687" t="n"/>
      <c r="U48" s="687" t="n"/>
      <c r="V48" s="687" t="n"/>
      <c r="W48" s="687" t="n"/>
      <c r="X48" s="687" t="n"/>
      <c r="Y48" s="687" t="n"/>
      <c r="Z48" s="687" t="n"/>
      <c r="AA48" s="687" t="n"/>
      <c r="AB48" s="687" t="n"/>
    </row>
    <row r="49">
      <c r="A49" s="687" t="n"/>
      <c r="B49" s="653" t="n">
        <v>8</v>
      </c>
      <c r="C49" s="651" t="inlineStr">
        <is>
          <t>Culture</t>
        </is>
      </c>
      <c r="D49" s="653" t="n">
        <v>0.1</v>
      </c>
      <c r="E49" s="653">
        <f>D49*5</f>
        <v/>
      </c>
      <c r="F49" s="653" t="n">
        <v>450</v>
      </c>
      <c r="G49" s="653">
        <f>F49/1000</f>
        <v/>
      </c>
      <c r="H49" s="653">
        <f>E49*G49</f>
        <v/>
      </c>
      <c r="I49" s="687" t="n"/>
      <c r="J49" s="687" t="n"/>
      <c r="K49" s="687" t="n"/>
      <c r="L49" s="687" t="n"/>
      <c r="M49" s="687" t="n"/>
      <c r="N49" s="687" t="n"/>
      <c r="O49" s="687" t="n"/>
      <c r="P49" s="687" t="n"/>
      <c r="Q49" s="687" t="n"/>
      <c r="R49" s="687" t="n"/>
      <c r="S49" s="687" t="n"/>
      <c r="T49" s="687" t="n"/>
      <c r="U49" s="687" t="n"/>
      <c r="V49" s="687" t="n"/>
      <c r="W49" s="687" t="n"/>
      <c r="X49" s="687" t="n"/>
      <c r="Y49" s="687" t="n"/>
      <c r="Z49" s="687" t="n"/>
      <c r="AA49" s="687" t="n"/>
      <c r="AB49" s="687" t="n"/>
    </row>
    <row r="50">
      <c r="A50" s="687" t="n"/>
      <c r="B50" s="653" t="n">
        <v>9</v>
      </c>
      <c r="C50" s="651" t="inlineStr">
        <is>
          <t>Sucralose</t>
        </is>
      </c>
      <c r="D50" s="653" t="n">
        <v>0.05</v>
      </c>
      <c r="E50" s="653">
        <f>D50*5</f>
        <v/>
      </c>
      <c r="F50" s="653" t="n">
        <v>1300</v>
      </c>
      <c r="G50" s="653">
        <f>F50/1000</f>
        <v/>
      </c>
      <c r="H50" s="653">
        <f>E50*G50</f>
        <v/>
      </c>
      <c r="I50" s="687" t="n"/>
      <c r="J50" s="687" t="n"/>
      <c r="K50" s="687" t="n"/>
      <c r="L50" s="687" t="n"/>
      <c r="M50" s="687" t="n"/>
      <c r="N50" s="687" t="n"/>
      <c r="O50" s="687" t="n"/>
      <c r="P50" s="687" t="n"/>
      <c r="Q50" s="687" t="n"/>
      <c r="R50" s="687" t="n"/>
      <c r="S50" s="687" t="n"/>
      <c r="T50" s="687" t="n"/>
      <c r="U50" s="687" t="n"/>
      <c r="V50" s="687" t="n"/>
      <c r="W50" s="687" t="n"/>
      <c r="X50" s="687" t="n"/>
      <c r="Y50" s="687" t="n"/>
      <c r="Z50" s="687" t="n"/>
      <c r="AA50" s="687" t="n"/>
      <c r="AB50" s="687" t="n"/>
    </row>
    <row r="51">
      <c r="A51" s="687" t="n"/>
      <c r="B51" s="653" t="n">
        <v>10</v>
      </c>
      <c r="C51" s="651" t="inlineStr">
        <is>
          <t>Nature Identical Flavour kesar</t>
        </is>
      </c>
      <c r="D51" s="653" t="n">
        <v>2</v>
      </c>
      <c r="E51" s="653">
        <f>D51*5</f>
        <v/>
      </c>
      <c r="F51" s="653" t="n">
        <v>700</v>
      </c>
      <c r="G51" s="653">
        <f>F51/1000</f>
        <v/>
      </c>
      <c r="H51" s="653">
        <f>E51*G51</f>
        <v/>
      </c>
      <c r="I51" s="687" t="n"/>
      <c r="J51" s="687" t="n"/>
      <c r="K51" s="687" t="n"/>
      <c r="L51" s="687" t="n"/>
      <c r="M51" s="687" t="n"/>
      <c r="N51" s="687" t="n"/>
      <c r="O51" s="687" t="n"/>
      <c r="P51" s="687" t="n"/>
      <c r="Q51" s="687" t="n"/>
      <c r="R51" s="687" t="n"/>
      <c r="S51" s="687" t="n"/>
      <c r="T51" s="687" t="n"/>
      <c r="U51" s="687" t="n"/>
      <c r="V51" s="687" t="n"/>
      <c r="W51" s="687" t="n"/>
      <c r="X51" s="687" t="n"/>
      <c r="Y51" s="687" t="n"/>
      <c r="Z51" s="687" t="n"/>
      <c r="AA51" s="687" t="n"/>
      <c r="AB51" s="687" t="n"/>
    </row>
    <row r="52">
      <c r="A52" s="687" t="n"/>
      <c r="B52" s="653" t="n">
        <v>11</v>
      </c>
      <c r="C52" s="651" t="inlineStr">
        <is>
          <t>Shatavari</t>
        </is>
      </c>
      <c r="D52" s="653" t="n">
        <v>2</v>
      </c>
      <c r="E52" s="653">
        <f>D52*5</f>
        <v/>
      </c>
      <c r="F52" s="653" t="n">
        <v>350</v>
      </c>
      <c r="G52" s="653">
        <f>F52/1000</f>
        <v/>
      </c>
      <c r="H52" s="653">
        <f>E52*G52</f>
        <v/>
      </c>
      <c r="I52" s="687" t="n"/>
      <c r="J52" s="687" t="n"/>
      <c r="K52" s="687" t="n"/>
      <c r="L52" s="687" t="n"/>
      <c r="M52" s="687" t="n"/>
      <c r="N52" s="687" t="n"/>
      <c r="O52" s="687" t="n"/>
      <c r="P52" s="687" t="n"/>
      <c r="Q52" s="687" t="n"/>
      <c r="R52" s="687" t="n"/>
      <c r="S52" s="687" t="n"/>
      <c r="T52" s="687" t="n"/>
      <c r="U52" s="687" t="n"/>
      <c r="V52" s="687" t="n"/>
      <c r="W52" s="687" t="n"/>
      <c r="X52" s="687" t="n"/>
      <c r="Y52" s="687" t="n"/>
      <c r="Z52" s="687" t="n"/>
      <c r="AA52" s="687" t="n"/>
      <c r="AB52" s="687" t="n"/>
    </row>
    <row r="53">
      <c r="A53" s="687" t="n"/>
      <c r="B53" s="653" t="n">
        <v>12</v>
      </c>
      <c r="C53" s="651" t="inlineStr">
        <is>
          <t>Ashwagandha</t>
        </is>
      </c>
      <c r="D53" s="653" t="n">
        <v>1</v>
      </c>
      <c r="E53" s="653">
        <f>D53*5</f>
        <v/>
      </c>
      <c r="F53" s="653" t="n">
        <v>190</v>
      </c>
      <c r="G53" s="653">
        <f>F53/1000</f>
        <v/>
      </c>
      <c r="H53" s="653">
        <f>E53*G53</f>
        <v/>
      </c>
      <c r="I53" s="687" t="n"/>
      <c r="J53" s="687" t="n"/>
      <c r="K53" s="687" t="n"/>
      <c r="L53" s="687" t="n"/>
      <c r="M53" s="687" t="n"/>
      <c r="N53" s="687" t="n"/>
      <c r="O53" s="687" t="n"/>
      <c r="P53" s="687" t="n"/>
      <c r="Q53" s="687" t="n"/>
      <c r="R53" s="687" t="n"/>
      <c r="S53" s="687" t="n"/>
      <c r="T53" s="687" t="n"/>
      <c r="U53" s="687" t="n"/>
      <c r="V53" s="687" t="n"/>
      <c r="W53" s="687" t="n"/>
      <c r="X53" s="687" t="n"/>
      <c r="Y53" s="687" t="n"/>
      <c r="Z53" s="687" t="n"/>
      <c r="AA53" s="687" t="n"/>
      <c r="AB53" s="687" t="n"/>
    </row>
    <row r="54">
      <c r="A54" s="687" t="n"/>
      <c r="B54" s="653" t="n">
        <v>13</v>
      </c>
      <c r="C54" s="651" t="inlineStr">
        <is>
          <t>Moringa</t>
        </is>
      </c>
      <c r="D54" s="653" t="n">
        <v>0.5</v>
      </c>
      <c r="E54" s="653">
        <f>D54*5</f>
        <v/>
      </c>
      <c r="F54" s="653" t="n">
        <v>180</v>
      </c>
      <c r="G54" s="653">
        <f>F54/1000</f>
        <v/>
      </c>
      <c r="H54" s="653">
        <f>E54*G54</f>
        <v/>
      </c>
      <c r="I54" s="687" t="n"/>
      <c r="J54" s="687" t="n"/>
      <c r="K54" s="687" t="n"/>
      <c r="L54" s="687" t="n"/>
      <c r="M54" s="687" t="n"/>
      <c r="N54" s="687" t="n"/>
      <c r="O54" s="687" t="n"/>
      <c r="P54" s="687" t="n"/>
      <c r="Q54" s="687" t="n"/>
      <c r="R54" s="687" t="n"/>
      <c r="S54" s="687" t="n"/>
      <c r="T54" s="687" t="n"/>
      <c r="U54" s="687" t="n"/>
      <c r="V54" s="687" t="n"/>
      <c r="W54" s="687" t="n"/>
      <c r="X54" s="687" t="n"/>
      <c r="Y54" s="687" t="n"/>
      <c r="Z54" s="687" t="n"/>
      <c r="AA54" s="687" t="n"/>
      <c r="AB54" s="687" t="n"/>
    </row>
    <row r="55">
      <c r="A55" s="687" t="n"/>
      <c r="B55" s="653" t="n">
        <v>14</v>
      </c>
      <c r="C55" s="651" t="inlineStr">
        <is>
          <t>Cinnamon Powder</t>
        </is>
      </c>
      <c r="D55" s="653" t="n">
        <v>0.5</v>
      </c>
      <c r="E55" s="653">
        <f>D55*5</f>
        <v/>
      </c>
      <c r="F55" s="653" t="n">
        <v>180</v>
      </c>
      <c r="G55" s="653">
        <f>F55/1000</f>
        <v/>
      </c>
      <c r="H55" s="653">
        <f>E55*G55</f>
        <v/>
      </c>
      <c r="I55" s="687" t="n"/>
      <c r="J55" s="687" t="n"/>
      <c r="K55" s="687" t="n"/>
      <c r="L55" s="687" t="n"/>
      <c r="M55" s="687" t="n"/>
      <c r="N55" s="687" t="n"/>
      <c r="O55" s="687" t="n"/>
      <c r="P55" s="687" t="n"/>
      <c r="Q55" s="687" t="n"/>
      <c r="R55" s="687" t="n"/>
      <c r="S55" s="687" t="n"/>
      <c r="T55" s="687" t="n"/>
      <c r="U55" s="687" t="n"/>
      <c r="V55" s="687" t="n"/>
      <c r="W55" s="687" t="n"/>
      <c r="X55" s="687" t="n"/>
      <c r="Y55" s="687" t="n"/>
      <c r="Z55" s="687" t="n"/>
      <c r="AA55" s="687" t="n"/>
      <c r="AB55" s="687" t="n"/>
    </row>
    <row r="56">
      <c r="A56" s="687" t="n"/>
      <c r="B56" s="302" t="n"/>
      <c r="C56" s="681" t="n"/>
      <c r="D56" s="302" t="n">
        <v>0</v>
      </c>
      <c r="E56" s="302">
        <f>D56*5</f>
        <v/>
      </c>
      <c r="F56" s="302" t="n"/>
      <c r="G56" s="302">
        <f>F56/1000</f>
        <v/>
      </c>
      <c r="H56" s="302">
        <f>E56*G56</f>
        <v/>
      </c>
      <c r="I56" s="687" t="n"/>
      <c r="J56" s="687" t="n"/>
      <c r="K56" s="687" t="n"/>
      <c r="L56" s="687" t="n"/>
      <c r="M56" s="687" t="n"/>
      <c r="N56" s="687" t="n"/>
      <c r="O56" s="687" t="n"/>
      <c r="P56" s="687" t="n"/>
      <c r="Q56" s="687" t="n"/>
      <c r="R56" s="687" t="n"/>
      <c r="S56" s="687" t="n"/>
      <c r="T56" s="687" t="n"/>
      <c r="U56" s="687" t="n"/>
      <c r="V56" s="687" t="n"/>
      <c r="W56" s="687" t="n"/>
      <c r="X56" s="687" t="n"/>
      <c r="Y56" s="687" t="n"/>
      <c r="Z56" s="687" t="n"/>
      <c r="AA56" s="687" t="n"/>
      <c r="AB56" s="687" t="n"/>
    </row>
    <row r="57">
      <c r="A57" s="687" t="n"/>
      <c r="B57" s="306" t="n"/>
      <c r="C57" s="676" t="n"/>
      <c r="D57" s="657">
        <f>SUM(D42:D56)</f>
        <v/>
      </c>
      <c r="E57" s="657">
        <f>SUM(E42:E56)</f>
        <v/>
      </c>
      <c r="F57" s="306" t="n"/>
      <c r="G57" s="306" t="n"/>
      <c r="H57" s="305">
        <f>SUM(H42:H56)</f>
        <v/>
      </c>
      <c r="I57" s="687" t="n"/>
      <c r="J57" s="687" t="n"/>
      <c r="K57" s="687" t="n"/>
      <c r="L57" s="687" t="n"/>
      <c r="M57" s="687" t="n"/>
      <c r="N57" s="687" t="n"/>
      <c r="O57" s="687" t="n"/>
      <c r="P57" s="687" t="n"/>
      <c r="Q57" s="687" t="n"/>
      <c r="R57" s="687" t="n"/>
      <c r="S57" s="687" t="n"/>
      <c r="T57" s="687" t="n"/>
      <c r="U57" s="687" t="n"/>
      <c r="V57" s="687" t="n"/>
      <c r="W57" s="687" t="n"/>
      <c r="X57" s="687" t="n"/>
      <c r="Y57" s="687" t="n"/>
      <c r="Z57" s="687" t="n"/>
      <c r="AA57" s="687" t="n"/>
      <c r="AB57" s="687" t="n"/>
    </row>
    <row r="58">
      <c r="A58" s="687" t="n"/>
      <c r="B58" s="295" t="n"/>
      <c r="C58" s="326" t="n"/>
      <c r="D58" s="295" t="n"/>
      <c r="E58" s="295" t="n"/>
      <c r="F58" s="295" t="n"/>
      <c r="G58" s="295" t="n"/>
      <c r="H58" s="295" t="n"/>
      <c r="I58" s="687" t="n"/>
      <c r="J58" s="687" t="n"/>
      <c r="K58" s="687" t="n"/>
      <c r="L58" s="687" t="n"/>
      <c r="M58" s="687" t="n"/>
      <c r="N58" s="687" t="n"/>
      <c r="O58" s="687" t="n"/>
      <c r="P58" s="687" t="n"/>
      <c r="Q58" s="687" t="n"/>
      <c r="R58" s="687" t="n"/>
      <c r="S58" s="687" t="n"/>
      <c r="T58" s="687" t="n"/>
      <c r="U58" s="687" t="n"/>
      <c r="V58" s="687" t="n"/>
      <c r="W58" s="687" t="n"/>
      <c r="X58" s="687" t="n"/>
      <c r="Y58" s="687" t="n"/>
      <c r="Z58" s="687" t="n"/>
      <c r="AA58" s="687" t="n"/>
      <c r="AB58" s="687" t="n"/>
    </row>
    <row r="59">
      <c r="A59" s="687" t="n"/>
      <c r="B59" s="295" t="n"/>
      <c r="C59" s="326" t="n"/>
      <c r="D59" s="295" t="n"/>
      <c r="E59" s="295" t="n"/>
      <c r="F59" s="295" t="n"/>
      <c r="G59" s="295" t="n"/>
      <c r="H59" s="295" t="n"/>
      <c r="I59" s="687" t="n"/>
      <c r="J59" s="687" t="n"/>
      <c r="K59" s="687" t="n"/>
      <c r="L59" s="687" t="n"/>
      <c r="M59" s="687" t="n"/>
      <c r="N59" s="687" t="n"/>
      <c r="O59" s="687" t="n"/>
      <c r="P59" s="687" t="n"/>
      <c r="Q59" s="687" t="n"/>
      <c r="R59" s="687" t="n"/>
      <c r="S59" s="687" t="n"/>
      <c r="T59" s="687" t="n"/>
      <c r="U59" s="687" t="n"/>
      <c r="V59" s="687" t="n"/>
      <c r="W59" s="687" t="n"/>
      <c r="X59" s="687" t="n"/>
      <c r="Y59" s="687" t="n"/>
      <c r="Z59" s="687" t="n"/>
      <c r="AA59" s="687" t="n"/>
      <c r="AB59" s="687" t="n"/>
    </row>
    <row r="60">
      <c r="A60" s="687" t="n"/>
      <c r="B60" s="295" t="n"/>
      <c r="C60" s="326" t="n"/>
      <c r="D60" s="295" t="n"/>
      <c r="E60" s="295" t="n"/>
      <c r="F60" s="295" t="n"/>
      <c r="G60" s="295" t="n"/>
      <c r="H60" s="295" t="n"/>
      <c r="I60" s="687" t="n"/>
      <c r="J60" s="687" t="n"/>
      <c r="K60" s="687" t="n"/>
      <c r="L60" s="687" t="n"/>
      <c r="M60" s="687" t="n"/>
      <c r="N60" s="687" t="n"/>
      <c r="O60" s="687" t="n"/>
      <c r="P60" s="687" t="n"/>
      <c r="Q60" s="687" t="n"/>
      <c r="R60" s="687" t="n"/>
      <c r="S60" s="687" t="n"/>
      <c r="T60" s="687" t="n"/>
      <c r="U60" s="687" t="n"/>
      <c r="V60" s="687" t="n"/>
      <c r="W60" s="687" t="n"/>
      <c r="X60" s="687" t="n"/>
      <c r="Y60" s="687" t="n"/>
      <c r="Z60" s="687" t="n"/>
      <c r="AA60" s="687" t="n"/>
      <c r="AB60" s="687" t="n"/>
    </row>
    <row r="61">
      <c r="A61" s="687" t="n"/>
      <c r="B61" s="295" t="n"/>
      <c r="C61" s="326" t="n"/>
      <c r="D61" s="295" t="n"/>
      <c r="E61" s="295" t="n"/>
      <c r="F61" s="295" t="n"/>
      <c r="G61" s="295" t="n"/>
      <c r="H61" s="295" t="n"/>
      <c r="I61" s="687" t="n"/>
      <c r="J61" s="687" t="n"/>
      <c r="K61" s="687" t="n"/>
      <c r="L61" s="687" t="n"/>
      <c r="M61" s="687" t="n"/>
      <c r="N61" s="687" t="n"/>
      <c r="O61" s="687" t="n"/>
      <c r="P61" s="687" t="n"/>
      <c r="Q61" s="687" t="n"/>
      <c r="R61" s="687" t="n"/>
      <c r="S61" s="687" t="n"/>
      <c r="T61" s="687" t="n"/>
      <c r="U61" s="687" t="n"/>
      <c r="V61" s="687" t="n"/>
      <c r="W61" s="687" t="n"/>
      <c r="X61" s="687" t="n"/>
      <c r="Y61" s="687" t="n"/>
      <c r="Z61" s="687" t="n"/>
      <c r="AA61" s="687" t="n"/>
      <c r="AB61" s="687" t="n"/>
    </row>
    <row r="62">
      <c r="A62" s="687" t="n"/>
      <c r="B62" s="295" t="n"/>
      <c r="C62" s="326" t="n"/>
      <c r="D62" s="295" t="n"/>
      <c r="E62" s="295" t="n"/>
      <c r="F62" s="295" t="n"/>
      <c r="G62" s="295" t="n"/>
      <c r="H62" s="295" t="n"/>
      <c r="I62" s="687" t="n"/>
      <c r="J62" s="687" t="n"/>
      <c r="K62" s="687" t="n"/>
      <c r="L62" s="687" t="n"/>
      <c r="M62" s="687" t="n"/>
      <c r="N62" s="687" t="n"/>
      <c r="O62" s="687" t="n"/>
      <c r="P62" s="687" t="n"/>
      <c r="Q62" s="687" t="n"/>
      <c r="R62" s="687" t="n"/>
      <c r="S62" s="687" t="n"/>
      <c r="T62" s="687" t="n"/>
      <c r="U62" s="687" t="n"/>
      <c r="V62" s="687" t="n"/>
      <c r="W62" s="687" t="n"/>
      <c r="X62" s="687" t="n"/>
      <c r="Y62" s="687" t="n"/>
      <c r="Z62" s="687" t="n"/>
      <c r="AA62" s="687" t="n"/>
      <c r="AB62" s="687" t="n"/>
    </row>
    <row r="63">
      <c r="A63" s="687" t="n"/>
      <c r="B63" s="295" t="n"/>
      <c r="C63" s="326" t="n"/>
      <c r="D63" s="295" t="n"/>
      <c r="E63" s="295" t="n"/>
      <c r="F63" s="295" t="n"/>
      <c r="G63" s="295" t="n"/>
      <c r="H63" s="295" t="n"/>
      <c r="I63" s="687" t="n"/>
      <c r="J63" s="687" t="n"/>
      <c r="K63" s="687" t="n"/>
      <c r="L63" s="687" t="n"/>
      <c r="M63" s="687" t="n"/>
      <c r="N63" s="687" t="n"/>
      <c r="O63" s="687" t="n"/>
      <c r="P63" s="687" t="n"/>
      <c r="Q63" s="687" t="n"/>
      <c r="R63" s="687" t="n"/>
      <c r="S63" s="687" t="n"/>
      <c r="T63" s="687" t="n"/>
      <c r="U63" s="687" t="n"/>
      <c r="V63" s="687" t="n"/>
      <c r="W63" s="687" t="n"/>
      <c r="X63" s="687" t="n"/>
      <c r="Y63" s="687" t="n"/>
      <c r="Z63" s="687" t="n"/>
      <c r="AA63" s="687" t="n"/>
      <c r="AB63" s="687" t="n"/>
    </row>
    <row r="64">
      <c r="A64" s="687" t="n"/>
      <c r="B64" s="295" t="n"/>
      <c r="C64" s="326" t="n"/>
      <c r="D64" s="295" t="n"/>
      <c r="E64" s="295" t="n"/>
      <c r="F64" s="295" t="n"/>
      <c r="G64" s="295" t="n"/>
      <c r="H64" s="295" t="n"/>
      <c r="I64" s="687" t="n"/>
      <c r="J64" s="687" t="n"/>
      <c r="K64" s="687" t="n"/>
      <c r="L64" s="687" t="n"/>
      <c r="M64" s="687" t="n"/>
      <c r="N64" s="687" t="n"/>
      <c r="O64" s="687" t="n"/>
      <c r="P64" s="687" t="n"/>
      <c r="Q64" s="687" t="n"/>
      <c r="R64" s="687" t="n"/>
      <c r="S64" s="687" t="n"/>
      <c r="T64" s="687" t="n"/>
      <c r="U64" s="687" t="n"/>
      <c r="V64" s="687" t="n"/>
      <c r="W64" s="687" t="n"/>
      <c r="X64" s="687" t="n"/>
      <c r="Y64" s="687" t="n"/>
      <c r="Z64" s="687" t="n"/>
      <c r="AA64" s="687" t="n"/>
      <c r="AB64" s="687" t="n"/>
    </row>
    <row r="65">
      <c r="A65" s="687" t="n"/>
      <c r="B65" s="295" t="n"/>
      <c r="C65" s="326" t="n"/>
      <c r="D65" s="295" t="n"/>
      <c r="E65" s="295" t="n"/>
      <c r="F65" s="295" t="n"/>
      <c r="G65" s="295" t="n"/>
      <c r="H65" s="295" t="n"/>
      <c r="I65" s="687" t="n"/>
      <c r="J65" s="687" t="n"/>
      <c r="K65" s="687" t="n"/>
      <c r="L65" s="687" t="n"/>
      <c r="M65" s="687" t="n"/>
      <c r="N65" s="687" t="n"/>
      <c r="O65" s="687" t="n"/>
      <c r="P65" s="687" t="n"/>
      <c r="Q65" s="687" t="n"/>
      <c r="R65" s="687" t="n"/>
      <c r="S65" s="687" t="n"/>
      <c r="T65" s="687" t="n"/>
      <c r="U65" s="687" t="n"/>
      <c r="V65" s="687" t="n"/>
      <c r="W65" s="687" t="n"/>
      <c r="X65" s="687" t="n"/>
      <c r="Y65" s="687" t="n"/>
      <c r="Z65" s="687" t="n"/>
      <c r="AA65" s="687" t="n"/>
      <c r="AB65" s="687" t="n"/>
    </row>
    <row r="66">
      <c r="A66" s="687" t="n"/>
      <c r="B66" s="295" t="n"/>
      <c r="C66" s="326" t="n"/>
      <c r="D66" s="295" t="n"/>
      <c r="E66" s="295" t="n"/>
      <c r="F66" s="295" t="n"/>
      <c r="G66" s="295" t="n"/>
      <c r="H66" s="295" t="n"/>
      <c r="I66" s="687" t="n"/>
      <c r="J66" s="687" t="n"/>
      <c r="K66" s="687" t="n"/>
      <c r="L66" s="687" t="n"/>
      <c r="M66" s="687" t="n"/>
      <c r="N66" s="687" t="n"/>
      <c r="O66" s="687" t="n"/>
      <c r="P66" s="687" t="n"/>
      <c r="Q66" s="687" t="n"/>
      <c r="R66" s="687" t="n"/>
      <c r="S66" s="687" t="n"/>
      <c r="T66" s="687" t="n"/>
      <c r="U66" s="687" t="n"/>
      <c r="V66" s="687" t="n"/>
      <c r="W66" s="687" t="n"/>
      <c r="X66" s="687" t="n"/>
      <c r="Y66" s="687" t="n"/>
      <c r="Z66" s="687" t="n"/>
      <c r="AA66" s="687" t="n"/>
      <c r="AB66" s="687" t="n"/>
    </row>
    <row r="67">
      <c r="A67" s="687" t="n"/>
      <c r="B67" s="295" t="n"/>
      <c r="C67" s="326" t="n"/>
      <c r="D67" s="295" t="n"/>
      <c r="E67" s="295" t="n"/>
      <c r="F67" s="295" t="n"/>
      <c r="G67" s="295" t="n"/>
      <c r="H67" s="295" t="n"/>
      <c r="I67" s="687" t="n"/>
      <c r="J67" s="687" t="n"/>
      <c r="K67" s="687" t="n"/>
      <c r="L67" s="687" t="n"/>
      <c r="M67" s="687" t="n"/>
      <c r="N67" s="687" t="n"/>
      <c r="O67" s="687" t="n"/>
      <c r="P67" s="687" t="n"/>
      <c r="Q67" s="687" t="n"/>
      <c r="R67" s="687" t="n"/>
      <c r="S67" s="687" t="n"/>
      <c r="T67" s="687" t="n"/>
      <c r="U67" s="687" t="n"/>
      <c r="V67" s="687" t="n"/>
      <c r="W67" s="687" t="n"/>
      <c r="X67" s="687" t="n"/>
      <c r="Y67" s="687" t="n"/>
      <c r="Z67" s="687" t="n"/>
      <c r="AA67" s="687" t="n"/>
      <c r="AB67" s="687" t="n"/>
    </row>
    <row r="68">
      <c r="A68" s="687" t="n"/>
      <c r="B68" s="295" t="n"/>
      <c r="C68" s="326" t="n"/>
      <c r="D68" s="295" t="n"/>
      <c r="E68" s="295" t="n"/>
      <c r="F68" s="295" t="n"/>
      <c r="G68" s="295" t="n"/>
      <c r="H68" s="295" t="n"/>
      <c r="I68" s="687" t="n"/>
      <c r="J68" s="687" t="n"/>
      <c r="K68" s="687" t="n"/>
      <c r="L68" s="687" t="n"/>
      <c r="M68" s="687" t="n"/>
      <c r="N68" s="687" t="n"/>
      <c r="O68" s="687" t="n"/>
      <c r="P68" s="687" t="n"/>
      <c r="Q68" s="687" t="n"/>
      <c r="R68" s="687" t="n"/>
      <c r="S68" s="687" t="n"/>
      <c r="T68" s="687" t="n"/>
      <c r="U68" s="687" t="n"/>
      <c r="V68" s="687" t="n"/>
      <c r="W68" s="687" t="n"/>
      <c r="X68" s="687" t="n"/>
      <c r="Y68" s="687" t="n"/>
      <c r="Z68" s="687" t="n"/>
      <c r="AA68" s="687" t="n"/>
      <c r="AB68" s="687" t="n"/>
    </row>
    <row r="69">
      <c r="A69" s="687" t="n"/>
      <c r="B69" s="295" t="n"/>
      <c r="C69" s="326" t="n"/>
      <c r="D69" s="295" t="n"/>
      <c r="E69" s="295" t="n"/>
      <c r="F69" s="295" t="n"/>
      <c r="G69" s="295" t="n"/>
      <c r="H69" s="295" t="n"/>
      <c r="I69" s="687" t="n"/>
      <c r="J69" s="687" t="n"/>
      <c r="K69" s="687" t="n"/>
      <c r="L69" s="687" t="n"/>
      <c r="M69" s="687" t="n"/>
      <c r="N69" s="687" t="n"/>
      <c r="O69" s="687" t="n"/>
      <c r="P69" s="687" t="n"/>
      <c r="Q69" s="687" t="n"/>
      <c r="R69" s="687" t="n"/>
      <c r="S69" s="687" t="n"/>
      <c r="T69" s="687" t="n"/>
      <c r="U69" s="687" t="n"/>
      <c r="V69" s="687" t="n"/>
      <c r="W69" s="687" t="n"/>
      <c r="X69" s="687" t="n"/>
      <c r="Y69" s="687" t="n"/>
      <c r="Z69" s="687" t="n"/>
      <c r="AA69" s="687" t="n"/>
      <c r="AB69" s="687" t="n"/>
    </row>
    <row r="70">
      <c r="A70" s="687" t="n"/>
      <c r="B70" s="295" t="n"/>
      <c r="C70" s="326" t="n"/>
      <c r="D70" s="295" t="n"/>
      <c r="E70" s="295" t="n"/>
      <c r="F70" s="295" t="n"/>
      <c r="G70" s="295" t="n"/>
      <c r="H70" s="295" t="n"/>
      <c r="I70" s="687" t="n"/>
      <c r="J70" s="687" t="n"/>
      <c r="K70" s="687" t="n"/>
      <c r="L70" s="687" t="n"/>
      <c r="M70" s="687" t="n"/>
      <c r="N70" s="687" t="n"/>
      <c r="O70" s="687" t="n"/>
      <c r="P70" s="687" t="n"/>
      <c r="Q70" s="687" t="n"/>
      <c r="R70" s="687" t="n"/>
      <c r="S70" s="687" t="n"/>
      <c r="T70" s="687" t="n"/>
      <c r="U70" s="687" t="n"/>
      <c r="V70" s="687" t="n"/>
      <c r="W70" s="687" t="n"/>
      <c r="X70" s="687" t="n"/>
      <c r="Y70" s="687" t="n"/>
      <c r="Z70" s="687" t="n"/>
      <c r="AA70" s="687" t="n"/>
      <c r="AB70" s="687" t="n"/>
    </row>
    <row r="71">
      <c r="A71" s="687" t="n"/>
      <c r="B71" s="295" t="n"/>
      <c r="C71" s="326" t="n"/>
      <c r="D71" s="295" t="n"/>
      <c r="E71" s="295" t="n"/>
      <c r="F71" s="295" t="n"/>
      <c r="G71" s="295" t="n"/>
      <c r="H71" s="295" t="n"/>
      <c r="I71" s="687" t="n"/>
      <c r="J71" s="687" t="n"/>
      <c r="K71" s="687" t="n"/>
      <c r="L71" s="687" t="n"/>
      <c r="M71" s="687" t="n"/>
      <c r="N71" s="687" t="n"/>
      <c r="O71" s="687" t="n"/>
      <c r="P71" s="687" t="n"/>
      <c r="Q71" s="687" t="n"/>
      <c r="R71" s="687" t="n"/>
      <c r="S71" s="687" t="n"/>
      <c r="T71" s="687" t="n"/>
      <c r="U71" s="687" t="n"/>
      <c r="V71" s="687" t="n"/>
      <c r="W71" s="687" t="n"/>
      <c r="X71" s="687" t="n"/>
      <c r="Y71" s="687" t="n"/>
      <c r="Z71" s="687" t="n"/>
      <c r="AA71" s="687" t="n"/>
      <c r="AB71" s="687" t="n"/>
    </row>
    <row r="72">
      <c r="A72" s="687" t="n"/>
      <c r="B72" s="295" t="n"/>
      <c r="C72" s="326" t="n"/>
      <c r="D72" s="295" t="n"/>
      <c r="E72" s="295" t="n"/>
      <c r="F72" s="295" t="n"/>
      <c r="G72" s="295" t="n"/>
      <c r="H72" s="295" t="n"/>
      <c r="I72" s="687" t="n"/>
      <c r="J72" s="687" t="n"/>
      <c r="K72" s="687" t="n"/>
      <c r="L72" s="687" t="n"/>
      <c r="M72" s="687" t="n"/>
      <c r="N72" s="687" t="n"/>
      <c r="O72" s="687" t="n"/>
      <c r="P72" s="687" t="n"/>
      <c r="Q72" s="687" t="n"/>
      <c r="R72" s="687" t="n"/>
      <c r="S72" s="687" t="n"/>
      <c r="T72" s="687" t="n"/>
      <c r="U72" s="687" t="n"/>
      <c r="V72" s="687" t="n"/>
      <c r="W72" s="687" t="n"/>
      <c r="X72" s="687" t="n"/>
      <c r="Y72" s="687" t="n"/>
      <c r="Z72" s="687" t="n"/>
      <c r="AA72" s="687" t="n"/>
      <c r="AB72" s="687" t="n"/>
    </row>
    <row r="73">
      <c r="A73" s="687" t="n"/>
      <c r="B73" s="295" t="n"/>
      <c r="C73" s="326" t="n"/>
      <c r="D73" s="295" t="n"/>
      <c r="E73" s="295" t="n"/>
      <c r="F73" s="295" t="n"/>
      <c r="G73" s="295" t="n"/>
      <c r="H73" s="295" t="n"/>
      <c r="I73" s="687" t="n"/>
      <c r="J73" s="687" t="n"/>
      <c r="K73" s="687" t="n"/>
      <c r="L73" s="687" t="n"/>
      <c r="M73" s="687" t="n"/>
      <c r="N73" s="687" t="n"/>
      <c r="O73" s="687" t="n"/>
      <c r="P73" s="687" t="n"/>
      <c r="Q73" s="687" t="n"/>
      <c r="R73" s="687" t="n"/>
      <c r="S73" s="687" t="n"/>
      <c r="T73" s="687" t="n"/>
      <c r="U73" s="687" t="n"/>
      <c r="V73" s="687" t="n"/>
      <c r="W73" s="687" t="n"/>
      <c r="X73" s="687" t="n"/>
      <c r="Y73" s="687" t="n"/>
      <c r="Z73" s="687" t="n"/>
      <c r="AA73" s="687" t="n"/>
      <c r="AB73" s="687" t="n"/>
    </row>
    <row r="74">
      <c r="A74" s="687" t="n"/>
      <c r="B74" s="295" t="n"/>
      <c r="C74" s="326" t="n"/>
      <c r="D74" s="295" t="n"/>
      <c r="E74" s="295" t="n"/>
      <c r="F74" s="295" t="n"/>
      <c r="G74" s="295" t="n"/>
      <c r="H74" s="295" t="n"/>
      <c r="I74" s="687" t="n"/>
      <c r="J74" s="687" t="n"/>
      <c r="K74" s="687" t="n"/>
      <c r="L74" s="687" t="n"/>
      <c r="M74" s="687" t="n"/>
      <c r="N74" s="687" t="n"/>
      <c r="O74" s="687" t="n"/>
      <c r="P74" s="687" t="n"/>
      <c r="Q74" s="687" t="n"/>
      <c r="R74" s="687" t="n"/>
      <c r="S74" s="687" t="n"/>
      <c r="T74" s="687" t="n"/>
      <c r="U74" s="687" t="n"/>
      <c r="V74" s="687" t="n"/>
      <c r="W74" s="687" t="n"/>
      <c r="X74" s="687" t="n"/>
      <c r="Y74" s="687" t="n"/>
      <c r="Z74" s="687" t="n"/>
      <c r="AA74" s="687" t="n"/>
      <c r="AB74" s="687" t="n"/>
    </row>
    <row r="75">
      <c r="A75" s="687" t="n"/>
      <c r="B75" s="295" t="n"/>
      <c r="C75" s="326" t="n"/>
      <c r="D75" s="295" t="n"/>
      <c r="E75" s="295" t="n"/>
      <c r="F75" s="295" t="n"/>
      <c r="G75" s="295" t="n"/>
      <c r="H75" s="295" t="n"/>
      <c r="I75" s="687" t="n"/>
      <c r="J75" s="687" t="n"/>
      <c r="K75" s="687" t="n"/>
      <c r="L75" s="687" t="n"/>
      <c r="M75" s="687" t="n"/>
      <c r="N75" s="687" t="n"/>
      <c r="O75" s="687" t="n"/>
      <c r="P75" s="687" t="n"/>
      <c r="Q75" s="687" t="n"/>
      <c r="R75" s="687" t="n"/>
      <c r="S75" s="687" t="n"/>
      <c r="T75" s="687" t="n"/>
      <c r="U75" s="687" t="n"/>
      <c r="V75" s="687" t="n"/>
      <c r="W75" s="687" t="n"/>
      <c r="X75" s="687" t="n"/>
      <c r="Y75" s="687" t="n"/>
      <c r="Z75" s="687" t="n"/>
      <c r="AA75" s="687" t="n"/>
      <c r="AB75" s="687" t="n"/>
    </row>
    <row r="76">
      <c r="A76" s="687" t="n"/>
      <c r="B76" s="295" t="n"/>
      <c r="C76" s="326" t="n"/>
      <c r="D76" s="295" t="n"/>
      <c r="E76" s="295" t="n"/>
      <c r="F76" s="295" t="n"/>
      <c r="G76" s="295" t="n"/>
      <c r="H76" s="295" t="n"/>
      <c r="I76" s="687" t="n"/>
      <c r="J76" s="687" t="n"/>
      <c r="K76" s="687" t="n"/>
      <c r="L76" s="687" t="n"/>
      <c r="M76" s="687" t="n"/>
      <c r="N76" s="687" t="n"/>
      <c r="O76" s="687" t="n"/>
      <c r="P76" s="687" t="n"/>
      <c r="Q76" s="687" t="n"/>
      <c r="R76" s="687" t="n"/>
      <c r="S76" s="687" t="n"/>
      <c r="T76" s="687" t="n"/>
      <c r="U76" s="687" t="n"/>
      <c r="V76" s="687" t="n"/>
      <c r="W76" s="687" t="n"/>
      <c r="X76" s="687" t="n"/>
      <c r="Y76" s="687" t="n"/>
      <c r="Z76" s="687" t="n"/>
      <c r="AA76" s="687" t="n"/>
      <c r="AB76" s="687" t="n"/>
    </row>
    <row r="77">
      <c r="A77" s="687" t="n"/>
      <c r="B77" s="295" t="n"/>
      <c r="C77" s="326" t="n"/>
      <c r="D77" s="295" t="n"/>
      <c r="E77" s="295" t="n"/>
      <c r="F77" s="295" t="n"/>
      <c r="G77" s="295" t="n"/>
      <c r="H77" s="295" t="n"/>
      <c r="I77" s="687" t="n"/>
      <c r="J77" s="687" t="n"/>
      <c r="K77" s="687" t="n"/>
      <c r="L77" s="687" t="n"/>
      <c r="M77" s="687" t="n"/>
      <c r="N77" s="687" t="n"/>
      <c r="O77" s="687" t="n"/>
      <c r="P77" s="687" t="n"/>
      <c r="Q77" s="687" t="n"/>
      <c r="R77" s="687" t="n"/>
      <c r="S77" s="687" t="n"/>
      <c r="T77" s="687" t="n"/>
      <c r="U77" s="687" t="n"/>
      <c r="V77" s="687" t="n"/>
      <c r="W77" s="687" t="n"/>
      <c r="X77" s="687" t="n"/>
      <c r="Y77" s="687" t="n"/>
      <c r="Z77" s="687" t="n"/>
      <c r="AA77" s="687" t="n"/>
      <c r="AB77" s="687" t="n"/>
    </row>
    <row r="78">
      <c r="A78" s="687" t="n"/>
      <c r="B78" s="295" t="n"/>
      <c r="C78" s="326" t="n"/>
      <c r="D78" s="295" t="n"/>
      <c r="E78" s="295" t="n"/>
      <c r="F78" s="295" t="n"/>
      <c r="G78" s="295" t="n"/>
      <c r="H78" s="295" t="n"/>
      <c r="I78" s="687" t="n"/>
      <c r="J78" s="687" t="n"/>
      <c r="K78" s="687" t="n"/>
      <c r="L78" s="687" t="n"/>
      <c r="M78" s="687" t="n"/>
      <c r="N78" s="687" t="n"/>
      <c r="O78" s="687" t="n"/>
      <c r="P78" s="687" t="n"/>
      <c r="Q78" s="687" t="n"/>
      <c r="R78" s="687" t="n"/>
      <c r="S78" s="687" t="n"/>
      <c r="T78" s="687" t="n"/>
      <c r="U78" s="687" t="n"/>
      <c r="V78" s="687" t="n"/>
      <c r="W78" s="687" t="n"/>
      <c r="X78" s="687" t="n"/>
      <c r="Y78" s="687" t="n"/>
      <c r="Z78" s="687" t="n"/>
      <c r="AA78" s="687" t="n"/>
      <c r="AB78" s="687" t="n"/>
    </row>
    <row r="79">
      <c r="A79" s="687" t="n"/>
      <c r="B79" s="295" t="n"/>
      <c r="C79" s="326" t="n"/>
      <c r="D79" s="295" t="n"/>
      <c r="E79" s="295" t="n"/>
      <c r="F79" s="295" t="n"/>
      <c r="G79" s="295" t="n"/>
      <c r="H79" s="295" t="n"/>
      <c r="I79" s="687" t="n"/>
      <c r="J79" s="687" t="n"/>
      <c r="K79" s="687" t="n"/>
      <c r="L79" s="687" t="n"/>
      <c r="M79" s="687" t="n"/>
      <c r="N79" s="687" t="n"/>
      <c r="O79" s="687" t="n"/>
      <c r="P79" s="687" t="n"/>
      <c r="Q79" s="687" t="n"/>
      <c r="R79" s="687" t="n"/>
      <c r="S79" s="687" t="n"/>
      <c r="T79" s="687" t="n"/>
      <c r="U79" s="687" t="n"/>
      <c r="V79" s="687" t="n"/>
      <c r="W79" s="687" t="n"/>
      <c r="X79" s="687" t="n"/>
      <c r="Y79" s="687" t="n"/>
      <c r="Z79" s="687" t="n"/>
      <c r="AA79" s="687" t="n"/>
      <c r="AB79" s="687" t="n"/>
    </row>
    <row r="80">
      <c r="A80" s="687" t="n"/>
      <c r="B80" s="295" t="n"/>
      <c r="C80" s="326" t="n"/>
      <c r="D80" s="295" t="n"/>
      <c r="E80" s="295" t="n"/>
      <c r="F80" s="295" t="n"/>
      <c r="G80" s="295" t="n"/>
      <c r="H80" s="295" t="n"/>
      <c r="I80" s="687" t="n"/>
      <c r="J80" s="687" t="n"/>
      <c r="K80" s="687" t="n"/>
      <c r="L80" s="687" t="n"/>
      <c r="M80" s="687" t="n"/>
      <c r="N80" s="687" t="n"/>
      <c r="O80" s="687" t="n"/>
      <c r="P80" s="687" t="n"/>
      <c r="Q80" s="687" t="n"/>
      <c r="R80" s="687" t="n"/>
      <c r="S80" s="687" t="n"/>
      <c r="T80" s="687" t="n"/>
      <c r="U80" s="687" t="n"/>
      <c r="V80" s="687" t="n"/>
      <c r="W80" s="687" t="n"/>
      <c r="X80" s="687" t="n"/>
      <c r="Y80" s="687" t="n"/>
      <c r="Z80" s="687" t="n"/>
      <c r="AA80" s="687" t="n"/>
      <c r="AB80" s="687" t="n"/>
    </row>
    <row r="81">
      <c r="A81" s="687" t="n"/>
      <c r="B81" s="295" t="n"/>
      <c r="C81" s="326" t="n"/>
      <c r="D81" s="295" t="n"/>
      <c r="E81" s="295" t="n"/>
      <c r="F81" s="295" t="n"/>
      <c r="G81" s="295" t="n"/>
      <c r="H81" s="295" t="n"/>
      <c r="I81" s="687" t="n"/>
      <c r="J81" s="687" t="n"/>
      <c r="K81" s="687" t="n"/>
      <c r="L81" s="687" t="n"/>
      <c r="M81" s="687" t="n"/>
      <c r="N81" s="687" t="n"/>
      <c r="O81" s="687" t="n"/>
      <c r="P81" s="687" t="n"/>
      <c r="Q81" s="687" t="n"/>
      <c r="R81" s="687" t="n"/>
      <c r="S81" s="687" t="n"/>
      <c r="T81" s="687" t="n"/>
      <c r="U81" s="687" t="n"/>
      <c r="V81" s="687" t="n"/>
      <c r="W81" s="687" t="n"/>
      <c r="X81" s="687" t="n"/>
      <c r="Y81" s="687" t="n"/>
      <c r="Z81" s="687" t="n"/>
      <c r="AA81" s="687" t="n"/>
      <c r="AB81" s="687" t="n"/>
    </row>
    <row r="82">
      <c r="A82" s="687" t="n"/>
      <c r="B82" s="295" t="n"/>
      <c r="C82" s="326" t="n"/>
      <c r="D82" s="295" t="n"/>
      <c r="E82" s="295" t="n"/>
      <c r="F82" s="295" t="n"/>
      <c r="G82" s="295" t="n"/>
      <c r="H82" s="295" t="n"/>
      <c r="I82" s="687" t="n"/>
      <c r="J82" s="687" t="n"/>
      <c r="K82" s="687" t="n"/>
      <c r="L82" s="687" t="n"/>
      <c r="M82" s="687" t="n"/>
      <c r="N82" s="687" t="n"/>
      <c r="O82" s="687" t="n"/>
      <c r="P82" s="687" t="n"/>
      <c r="Q82" s="687" t="n"/>
      <c r="R82" s="687" t="n"/>
      <c r="S82" s="687" t="n"/>
      <c r="T82" s="687" t="n"/>
      <c r="U82" s="687" t="n"/>
      <c r="V82" s="687" t="n"/>
      <c r="W82" s="687" t="n"/>
      <c r="X82" s="687" t="n"/>
      <c r="Y82" s="687" t="n"/>
      <c r="Z82" s="687" t="n"/>
      <c r="AA82" s="687" t="n"/>
      <c r="AB82" s="687" t="n"/>
    </row>
    <row r="83">
      <c r="A83" s="687" t="n"/>
      <c r="B83" s="295" t="n"/>
      <c r="C83" s="326" t="n"/>
      <c r="D83" s="295" t="n"/>
      <c r="E83" s="295" t="n"/>
      <c r="F83" s="295" t="n"/>
      <c r="G83" s="295" t="n"/>
      <c r="H83" s="295" t="n"/>
      <c r="I83" s="687" t="n"/>
      <c r="J83" s="687" t="n"/>
      <c r="K83" s="687" t="n"/>
      <c r="L83" s="687" t="n"/>
      <c r="M83" s="687" t="n"/>
      <c r="N83" s="687" t="n"/>
      <c r="O83" s="687" t="n"/>
      <c r="P83" s="687" t="n"/>
      <c r="Q83" s="687" t="n"/>
      <c r="R83" s="687" t="n"/>
      <c r="S83" s="687" t="n"/>
      <c r="T83" s="687" t="n"/>
      <c r="U83" s="687" t="n"/>
      <c r="V83" s="687" t="n"/>
      <c r="W83" s="687" t="n"/>
      <c r="X83" s="687" t="n"/>
      <c r="Y83" s="687" t="n"/>
      <c r="Z83" s="687" t="n"/>
      <c r="AA83" s="687" t="n"/>
      <c r="AB83" s="687" t="n"/>
    </row>
    <row r="84">
      <c r="A84" s="687" t="n"/>
      <c r="B84" s="295" t="n"/>
      <c r="C84" s="326" t="n"/>
      <c r="D84" s="295" t="n"/>
      <c r="E84" s="295" t="n"/>
      <c r="F84" s="295" t="n"/>
      <c r="G84" s="295" t="n"/>
      <c r="H84" s="295" t="n"/>
      <c r="I84" s="687" t="n"/>
      <c r="J84" s="687" t="n"/>
      <c r="K84" s="687" t="n"/>
      <c r="L84" s="687" t="n"/>
      <c r="M84" s="687" t="n"/>
      <c r="N84" s="687" t="n"/>
      <c r="O84" s="687" t="n"/>
      <c r="P84" s="687" t="n"/>
      <c r="Q84" s="687" t="n"/>
      <c r="R84" s="687" t="n"/>
      <c r="S84" s="687" t="n"/>
      <c r="T84" s="687" t="n"/>
      <c r="U84" s="687" t="n"/>
      <c r="V84" s="687" t="n"/>
      <c r="W84" s="687" t="n"/>
      <c r="X84" s="687" t="n"/>
      <c r="Y84" s="687" t="n"/>
      <c r="Z84" s="687" t="n"/>
      <c r="AA84" s="687" t="n"/>
      <c r="AB84" s="687" t="n"/>
    </row>
    <row r="85">
      <c r="A85" s="687" t="n"/>
      <c r="B85" s="295" t="n"/>
      <c r="C85" s="326" t="n"/>
      <c r="D85" s="295" t="n"/>
      <c r="E85" s="295" t="n"/>
      <c r="F85" s="295" t="n"/>
      <c r="G85" s="295" t="n"/>
      <c r="H85" s="295" t="n"/>
      <c r="I85" s="687" t="n"/>
      <c r="J85" s="687" t="n"/>
      <c r="K85" s="687" t="n"/>
      <c r="L85" s="687" t="n"/>
      <c r="M85" s="687" t="n"/>
      <c r="N85" s="687" t="n"/>
      <c r="O85" s="687" t="n"/>
      <c r="P85" s="687" t="n"/>
      <c r="Q85" s="687" t="n"/>
      <c r="R85" s="687" t="n"/>
      <c r="S85" s="687" t="n"/>
      <c r="T85" s="687" t="n"/>
      <c r="U85" s="687" t="n"/>
      <c r="V85" s="687" t="n"/>
      <c r="W85" s="687" t="n"/>
      <c r="X85" s="687" t="n"/>
      <c r="Y85" s="687" t="n"/>
      <c r="Z85" s="687" t="n"/>
      <c r="AA85" s="687" t="n"/>
      <c r="AB85" s="687" t="n"/>
    </row>
    <row r="86">
      <c r="A86" s="687" t="n"/>
      <c r="B86" s="295" t="n"/>
      <c r="C86" s="326" t="n"/>
      <c r="D86" s="295" t="n"/>
      <c r="E86" s="295" t="n"/>
      <c r="F86" s="295" t="n"/>
      <c r="G86" s="295" t="n"/>
      <c r="H86" s="295" t="n"/>
      <c r="I86" s="687" t="n"/>
      <c r="J86" s="687" t="n"/>
      <c r="K86" s="687" t="n"/>
      <c r="L86" s="687" t="n"/>
      <c r="M86" s="687" t="n"/>
      <c r="N86" s="687" t="n"/>
      <c r="O86" s="687" t="n"/>
      <c r="P86" s="687" t="n"/>
      <c r="Q86" s="687" t="n"/>
      <c r="R86" s="687" t="n"/>
      <c r="S86" s="687" t="n"/>
      <c r="T86" s="687" t="n"/>
      <c r="U86" s="687" t="n"/>
      <c r="V86" s="687" t="n"/>
      <c r="W86" s="687" t="n"/>
      <c r="X86" s="687" t="n"/>
      <c r="Y86" s="687" t="n"/>
      <c r="Z86" s="687" t="n"/>
      <c r="AA86" s="687" t="n"/>
      <c r="AB86" s="687" t="n"/>
    </row>
    <row r="87">
      <c r="A87" s="687" t="n"/>
      <c r="B87" s="295" t="n"/>
      <c r="C87" s="326" t="n"/>
      <c r="D87" s="295" t="n"/>
      <c r="E87" s="295" t="n"/>
      <c r="F87" s="295" t="n"/>
      <c r="G87" s="295" t="n"/>
      <c r="H87" s="295" t="n"/>
      <c r="I87" s="687" t="n"/>
      <c r="J87" s="687" t="n"/>
      <c r="K87" s="687" t="n"/>
      <c r="L87" s="687" t="n"/>
      <c r="M87" s="687" t="n"/>
      <c r="N87" s="687" t="n"/>
      <c r="O87" s="687" t="n"/>
      <c r="P87" s="687" t="n"/>
      <c r="Q87" s="687" t="n"/>
      <c r="R87" s="687" t="n"/>
      <c r="S87" s="687" t="n"/>
      <c r="T87" s="687" t="n"/>
      <c r="U87" s="687" t="n"/>
      <c r="V87" s="687" t="n"/>
      <c r="W87" s="687" t="n"/>
      <c r="X87" s="687" t="n"/>
      <c r="Y87" s="687" t="n"/>
      <c r="Z87" s="687" t="n"/>
      <c r="AA87" s="687" t="n"/>
      <c r="AB87" s="687" t="n"/>
    </row>
    <row r="88">
      <c r="A88" s="687" t="n"/>
      <c r="B88" s="295" t="n"/>
      <c r="C88" s="326" t="n"/>
      <c r="D88" s="295" t="n"/>
      <c r="E88" s="295" t="n"/>
      <c r="F88" s="295" t="n"/>
      <c r="G88" s="295" t="n"/>
      <c r="H88" s="295" t="n"/>
      <c r="I88" s="687" t="n"/>
      <c r="J88" s="687" t="n"/>
      <c r="K88" s="687" t="n"/>
      <c r="L88" s="687" t="n"/>
      <c r="M88" s="687" t="n"/>
      <c r="N88" s="687" t="n"/>
      <c r="O88" s="687" t="n"/>
      <c r="P88" s="687" t="n"/>
      <c r="Q88" s="687" t="n"/>
      <c r="R88" s="687" t="n"/>
      <c r="S88" s="687" t="n"/>
      <c r="T88" s="687" t="n"/>
      <c r="U88" s="687" t="n"/>
      <c r="V88" s="687" t="n"/>
      <c r="W88" s="687" t="n"/>
      <c r="X88" s="687" t="n"/>
      <c r="Y88" s="687" t="n"/>
      <c r="Z88" s="687" t="n"/>
      <c r="AA88" s="687" t="n"/>
      <c r="AB88" s="687" t="n"/>
    </row>
    <row r="89">
      <c r="A89" s="687" t="n"/>
      <c r="B89" s="295" t="n"/>
      <c r="C89" s="326" t="n"/>
      <c r="D89" s="295" t="n"/>
      <c r="E89" s="295" t="n"/>
      <c r="F89" s="295" t="n"/>
      <c r="G89" s="295" t="n"/>
      <c r="H89" s="295" t="n"/>
      <c r="I89" s="687" t="n"/>
      <c r="J89" s="687" t="n"/>
      <c r="K89" s="687" t="n"/>
      <c r="L89" s="687" t="n"/>
      <c r="M89" s="687" t="n"/>
      <c r="N89" s="687" t="n"/>
      <c r="O89" s="687" t="n"/>
      <c r="P89" s="687" t="n"/>
      <c r="Q89" s="687" t="n"/>
      <c r="R89" s="687" t="n"/>
      <c r="S89" s="687" t="n"/>
      <c r="T89" s="687" t="n"/>
      <c r="U89" s="687" t="n"/>
      <c r="V89" s="687" t="n"/>
      <c r="W89" s="687" t="n"/>
      <c r="X89" s="687" t="n"/>
      <c r="Y89" s="687" t="n"/>
      <c r="Z89" s="687" t="n"/>
      <c r="AA89" s="687" t="n"/>
      <c r="AB89" s="687" t="n"/>
    </row>
    <row r="90">
      <c r="A90" s="687" t="n"/>
      <c r="B90" s="295" t="n"/>
      <c r="C90" s="326" t="n"/>
      <c r="D90" s="295" t="n"/>
      <c r="E90" s="295" t="n"/>
      <c r="F90" s="295" t="n"/>
      <c r="G90" s="295" t="n"/>
      <c r="H90" s="295" t="n"/>
      <c r="I90" s="687" t="n"/>
      <c r="J90" s="687" t="n"/>
      <c r="K90" s="687" t="n"/>
      <c r="L90" s="687" t="n"/>
      <c r="M90" s="687" t="n"/>
      <c r="N90" s="687" t="n"/>
      <c r="O90" s="687" t="n"/>
      <c r="P90" s="687" t="n"/>
      <c r="Q90" s="687" t="n"/>
      <c r="R90" s="687" t="n"/>
      <c r="S90" s="687" t="n"/>
      <c r="T90" s="687" t="n"/>
      <c r="U90" s="687" t="n"/>
      <c r="V90" s="687" t="n"/>
      <c r="W90" s="687" t="n"/>
      <c r="X90" s="687" t="n"/>
      <c r="Y90" s="687" t="n"/>
      <c r="Z90" s="687" t="n"/>
      <c r="AA90" s="687" t="n"/>
      <c r="AB90" s="687" t="n"/>
    </row>
    <row r="91">
      <c r="A91" s="687" t="n"/>
      <c r="B91" s="295" t="n"/>
      <c r="C91" s="326" t="n"/>
      <c r="D91" s="295" t="n"/>
      <c r="E91" s="295" t="n"/>
      <c r="F91" s="295" t="n"/>
      <c r="G91" s="295" t="n"/>
      <c r="H91" s="295" t="n"/>
      <c r="I91" s="687" t="n"/>
      <c r="J91" s="687" t="n"/>
      <c r="K91" s="687" t="n"/>
      <c r="L91" s="687" t="n"/>
      <c r="M91" s="687" t="n"/>
      <c r="N91" s="687" t="n"/>
      <c r="O91" s="687" t="n"/>
      <c r="P91" s="687" t="n"/>
      <c r="Q91" s="687" t="n"/>
      <c r="R91" s="687" t="n"/>
      <c r="S91" s="687" t="n"/>
      <c r="T91" s="687" t="n"/>
      <c r="U91" s="687" t="n"/>
      <c r="V91" s="687" t="n"/>
      <c r="W91" s="687" t="n"/>
      <c r="X91" s="687" t="n"/>
      <c r="Y91" s="687" t="n"/>
      <c r="Z91" s="687" t="n"/>
      <c r="AA91" s="687" t="n"/>
      <c r="AB91" s="687" t="n"/>
    </row>
    <row r="92">
      <c r="A92" s="687" t="n"/>
      <c r="B92" s="295" t="n"/>
      <c r="C92" s="326" t="n"/>
      <c r="D92" s="295" t="n"/>
      <c r="E92" s="295" t="n"/>
      <c r="F92" s="295" t="n"/>
      <c r="G92" s="295" t="n"/>
      <c r="H92" s="295" t="n"/>
      <c r="I92" s="687" t="n"/>
      <c r="J92" s="687" t="n"/>
      <c r="K92" s="687" t="n"/>
      <c r="L92" s="687" t="n"/>
      <c r="M92" s="687" t="n"/>
      <c r="N92" s="687" t="n"/>
      <c r="O92" s="687" t="n"/>
      <c r="P92" s="687" t="n"/>
      <c r="Q92" s="687" t="n"/>
      <c r="R92" s="687" t="n"/>
      <c r="S92" s="687" t="n"/>
      <c r="T92" s="687" t="n"/>
      <c r="U92" s="687" t="n"/>
      <c r="V92" s="687" t="n"/>
      <c r="W92" s="687" t="n"/>
      <c r="X92" s="687" t="n"/>
      <c r="Y92" s="687" t="n"/>
      <c r="Z92" s="687" t="n"/>
      <c r="AA92" s="687" t="n"/>
      <c r="AB92" s="687" t="n"/>
    </row>
    <row r="93">
      <c r="A93" s="687" t="n"/>
      <c r="B93" s="295" t="n"/>
      <c r="C93" s="326" t="n"/>
      <c r="D93" s="295" t="n"/>
      <c r="E93" s="295" t="n"/>
      <c r="F93" s="295" t="n"/>
      <c r="G93" s="295" t="n"/>
      <c r="H93" s="295" t="n"/>
      <c r="I93" s="687" t="n"/>
      <c r="J93" s="687" t="n"/>
      <c r="K93" s="687" t="n"/>
      <c r="L93" s="687" t="n"/>
      <c r="M93" s="687" t="n"/>
      <c r="N93" s="687" t="n"/>
      <c r="O93" s="687" t="n"/>
      <c r="P93" s="687" t="n"/>
      <c r="Q93" s="687" t="n"/>
      <c r="R93" s="687" t="n"/>
      <c r="S93" s="687" t="n"/>
      <c r="T93" s="687" t="n"/>
      <c r="U93" s="687" t="n"/>
      <c r="V93" s="687" t="n"/>
      <c r="W93" s="687" t="n"/>
      <c r="X93" s="687" t="n"/>
      <c r="Y93" s="687" t="n"/>
      <c r="Z93" s="687" t="n"/>
      <c r="AA93" s="687" t="n"/>
      <c r="AB93" s="687" t="n"/>
    </row>
    <row r="94">
      <c r="A94" s="687" t="n"/>
      <c r="B94" s="295" t="n"/>
      <c r="C94" s="326" t="n"/>
      <c r="D94" s="295" t="n"/>
      <c r="E94" s="295" t="n"/>
      <c r="F94" s="295" t="n"/>
      <c r="G94" s="295" t="n"/>
      <c r="H94" s="295" t="n"/>
      <c r="I94" s="687" t="n"/>
      <c r="J94" s="687" t="n"/>
      <c r="K94" s="687" t="n"/>
      <c r="L94" s="687" t="n"/>
      <c r="M94" s="687" t="n"/>
      <c r="N94" s="687" t="n"/>
      <c r="O94" s="687" t="n"/>
      <c r="P94" s="687" t="n"/>
      <c r="Q94" s="687" t="n"/>
      <c r="R94" s="687" t="n"/>
      <c r="S94" s="687" t="n"/>
      <c r="T94" s="687" t="n"/>
      <c r="U94" s="687" t="n"/>
      <c r="V94" s="687" t="n"/>
      <c r="W94" s="687" t="n"/>
      <c r="X94" s="687" t="n"/>
      <c r="Y94" s="687" t="n"/>
      <c r="Z94" s="687" t="n"/>
      <c r="AA94" s="687" t="n"/>
      <c r="AB94" s="687" t="n"/>
    </row>
    <row r="95">
      <c r="A95" s="687" t="n"/>
      <c r="B95" s="295" t="n"/>
      <c r="C95" s="326" t="n"/>
      <c r="D95" s="295" t="n"/>
      <c r="E95" s="295" t="n"/>
      <c r="F95" s="295" t="n"/>
      <c r="G95" s="295" t="n"/>
      <c r="H95" s="295" t="n"/>
      <c r="I95" s="687" t="n"/>
      <c r="J95" s="687" t="n"/>
      <c r="K95" s="687" t="n"/>
      <c r="L95" s="687" t="n"/>
      <c r="M95" s="687" t="n"/>
      <c r="N95" s="687" t="n"/>
      <c r="O95" s="687" t="n"/>
      <c r="P95" s="687" t="n"/>
      <c r="Q95" s="687" t="n"/>
      <c r="R95" s="687" t="n"/>
      <c r="S95" s="687" t="n"/>
      <c r="T95" s="687" t="n"/>
      <c r="U95" s="687" t="n"/>
      <c r="V95" s="687" t="n"/>
      <c r="W95" s="687" t="n"/>
      <c r="X95" s="687" t="n"/>
      <c r="Y95" s="687" t="n"/>
      <c r="Z95" s="687" t="n"/>
      <c r="AA95" s="687" t="n"/>
      <c r="AB95" s="687" t="n"/>
    </row>
    <row r="96">
      <c r="A96" s="687" t="n"/>
      <c r="B96" s="295" t="n"/>
      <c r="C96" s="326" t="n"/>
      <c r="D96" s="295" t="n"/>
      <c r="E96" s="295" t="n"/>
      <c r="F96" s="295" t="n"/>
      <c r="G96" s="295" t="n"/>
      <c r="H96" s="295" t="n"/>
      <c r="I96" s="687" t="n"/>
      <c r="J96" s="687" t="n"/>
      <c r="K96" s="687" t="n"/>
      <c r="L96" s="687" t="n"/>
      <c r="M96" s="687" t="n"/>
      <c r="N96" s="687" t="n"/>
      <c r="O96" s="687" t="n"/>
      <c r="P96" s="687" t="n"/>
      <c r="Q96" s="687" t="n"/>
      <c r="R96" s="687" t="n"/>
      <c r="S96" s="687" t="n"/>
      <c r="T96" s="687" t="n"/>
      <c r="U96" s="687" t="n"/>
      <c r="V96" s="687" t="n"/>
      <c r="W96" s="687" t="n"/>
      <c r="X96" s="687" t="n"/>
      <c r="Y96" s="687" t="n"/>
      <c r="Z96" s="687" t="n"/>
      <c r="AA96" s="687" t="n"/>
      <c r="AB96" s="687" t="n"/>
    </row>
    <row r="97">
      <c r="A97" s="687" t="n"/>
      <c r="B97" s="295" t="n"/>
      <c r="C97" s="326" t="n"/>
      <c r="D97" s="295" t="n"/>
      <c r="E97" s="295" t="n"/>
      <c r="F97" s="295" t="n"/>
      <c r="G97" s="295" t="n"/>
      <c r="H97" s="295" t="n"/>
      <c r="I97" s="687" t="n"/>
      <c r="J97" s="687" t="n"/>
      <c r="K97" s="687" t="n"/>
      <c r="L97" s="687" t="n"/>
      <c r="M97" s="687" t="n"/>
      <c r="N97" s="687" t="n"/>
      <c r="O97" s="687" t="n"/>
      <c r="P97" s="687" t="n"/>
      <c r="Q97" s="687" t="n"/>
      <c r="R97" s="687" t="n"/>
      <c r="S97" s="687" t="n"/>
      <c r="T97" s="687" t="n"/>
      <c r="U97" s="687" t="n"/>
      <c r="V97" s="687" t="n"/>
      <c r="W97" s="687" t="n"/>
      <c r="X97" s="687" t="n"/>
      <c r="Y97" s="687" t="n"/>
      <c r="Z97" s="687" t="n"/>
      <c r="AA97" s="687" t="n"/>
      <c r="AB97" s="687" t="n"/>
    </row>
    <row r="98">
      <c r="A98" s="687" t="n"/>
      <c r="B98" s="295" t="n"/>
      <c r="C98" s="326" t="n"/>
      <c r="D98" s="295" t="n"/>
      <c r="E98" s="295" t="n"/>
      <c r="F98" s="295" t="n"/>
      <c r="G98" s="295" t="n"/>
      <c r="H98" s="295" t="n"/>
      <c r="I98" s="687" t="n"/>
      <c r="J98" s="687" t="n"/>
      <c r="K98" s="687" t="n"/>
      <c r="L98" s="687" t="n"/>
      <c r="M98" s="687" t="n"/>
      <c r="N98" s="687" t="n"/>
      <c r="O98" s="687" t="n"/>
      <c r="P98" s="687" t="n"/>
      <c r="Q98" s="687" t="n"/>
      <c r="R98" s="687" t="n"/>
      <c r="S98" s="687" t="n"/>
      <c r="T98" s="687" t="n"/>
      <c r="U98" s="687" t="n"/>
      <c r="V98" s="687" t="n"/>
      <c r="W98" s="687" t="n"/>
      <c r="X98" s="687" t="n"/>
      <c r="Y98" s="687" t="n"/>
      <c r="Z98" s="687" t="n"/>
      <c r="AA98" s="687" t="n"/>
      <c r="AB98" s="687" t="n"/>
    </row>
    <row r="99">
      <c r="A99" s="687" t="n"/>
      <c r="B99" s="295" t="n"/>
      <c r="C99" s="326" t="n"/>
      <c r="D99" s="295" t="n"/>
      <c r="E99" s="295" t="n"/>
      <c r="F99" s="295" t="n"/>
      <c r="G99" s="295" t="n"/>
      <c r="H99" s="295" t="n"/>
      <c r="I99" s="687" t="n"/>
      <c r="J99" s="687" t="n"/>
      <c r="K99" s="687" t="n"/>
      <c r="L99" s="687" t="n"/>
      <c r="M99" s="687" t="n"/>
      <c r="N99" s="687" t="n"/>
      <c r="O99" s="687" t="n"/>
      <c r="P99" s="687" t="n"/>
      <c r="Q99" s="687" t="n"/>
      <c r="R99" s="687" t="n"/>
      <c r="S99" s="687" t="n"/>
      <c r="T99" s="687" t="n"/>
      <c r="U99" s="687" t="n"/>
      <c r="V99" s="687" t="n"/>
      <c r="W99" s="687" t="n"/>
      <c r="X99" s="687" t="n"/>
      <c r="Y99" s="687" t="n"/>
      <c r="Z99" s="687" t="n"/>
      <c r="AA99" s="687" t="n"/>
      <c r="AB99" s="687" t="n"/>
    </row>
    <row r="100">
      <c r="A100" s="687" t="n"/>
      <c r="B100" s="295" t="n"/>
      <c r="C100" s="326" t="n"/>
      <c r="D100" s="295" t="n"/>
      <c r="E100" s="295" t="n"/>
      <c r="F100" s="295" t="n"/>
      <c r="G100" s="295" t="n"/>
      <c r="H100" s="295" t="n"/>
      <c r="I100" s="687" t="n"/>
      <c r="J100" s="687" t="n"/>
      <c r="K100" s="687" t="n"/>
      <c r="L100" s="687" t="n"/>
      <c r="M100" s="687" t="n"/>
      <c r="N100" s="687" t="n"/>
      <c r="O100" s="687" t="n"/>
      <c r="P100" s="687" t="n"/>
      <c r="Q100" s="687" t="n"/>
      <c r="R100" s="687" t="n"/>
      <c r="S100" s="687" t="n"/>
      <c r="T100" s="687" t="n"/>
      <c r="U100" s="687" t="n"/>
      <c r="V100" s="687" t="n"/>
      <c r="W100" s="687" t="n"/>
      <c r="X100" s="687" t="n"/>
      <c r="Y100" s="687" t="n"/>
      <c r="Z100" s="687" t="n"/>
      <c r="AA100" s="687" t="n"/>
      <c r="AB100" s="687" t="n"/>
    </row>
    <row r="101">
      <c r="A101" s="687" t="n"/>
      <c r="B101" s="295" t="n"/>
      <c r="C101" s="326" t="n"/>
      <c r="D101" s="295" t="n"/>
      <c r="E101" s="295" t="n"/>
      <c r="F101" s="295" t="n"/>
      <c r="G101" s="295" t="n"/>
      <c r="H101" s="295" t="n"/>
      <c r="I101" s="687" t="n"/>
      <c r="J101" s="687" t="n"/>
      <c r="K101" s="687" t="n"/>
      <c r="L101" s="687" t="n"/>
      <c r="M101" s="687" t="n"/>
      <c r="N101" s="687" t="n"/>
      <c r="O101" s="687" t="n"/>
      <c r="P101" s="687" t="n"/>
      <c r="Q101" s="687" t="n"/>
      <c r="R101" s="687" t="n"/>
      <c r="S101" s="687" t="n"/>
      <c r="T101" s="687" t="n"/>
      <c r="U101" s="687" t="n"/>
      <c r="V101" s="687" t="n"/>
      <c r="W101" s="687" t="n"/>
      <c r="X101" s="687" t="n"/>
      <c r="Y101" s="687" t="n"/>
      <c r="Z101" s="687" t="n"/>
      <c r="AA101" s="687" t="n"/>
      <c r="AB101" s="687" t="n"/>
    </row>
    <row r="102">
      <c r="A102" s="687" t="n"/>
      <c r="B102" s="295" t="n"/>
      <c r="C102" s="326" t="n"/>
      <c r="D102" s="295" t="n"/>
      <c r="E102" s="295" t="n"/>
      <c r="F102" s="295" t="n"/>
      <c r="G102" s="295" t="n"/>
      <c r="H102" s="295" t="n"/>
      <c r="I102" s="687" t="n"/>
      <c r="J102" s="687" t="n"/>
      <c r="K102" s="687" t="n"/>
      <c r="L102" s="687" t="n"/>
      <c r="M102" s="687" t="n"/>
      <c r="N102" s="687" t="n"/>
      <c r="O102" s="687" t="n"/>
      <c r="P102" s="687" t="n"/>
      <c r="Q102" s="687" t="n"/>
      <c r="R102" s="687" t="n"/>
      <c r="S102" s="687" t="n"/>
      <c r="T102" s="687" t="n"/>
      <c r="U102" s="687" t="n"/>
      <c r="V102" s="687" t="n"/>
      <c r="W102" s="687" t="n"/>
      <c r="X102" s="687" t="n"/>
      <c r="Y102" s="687" t="n"/>
      <c r="Z102" s="687" t="n"/>
      <c r="AA102" s="687" t="n"/>
      <c r="AB102" s="687" t="n"/>
    </row>
    <row r="103">
      <c r="A103" s="687" t="n"/>
      <c r="B103" s="295" t="n"/>
      <c r="C103" s="326" t="n"/>
      <c r="D103" s="295" t="n"/>
      <c r="E103" s="295" t="n"/>
      <c r="F103" s="295" t="n"/>
      <c r="G103" s="295" t="n"/>
      <c r="H103" s="295" t="n"/>
      <c r="I103" s="687" t="n"/>
      <c r="J103" s="687" t="n"/>
      <c r="K103" s="687" t="n"/>
      <c r="L103" s="687" t="n"/>
      <c r="M103" s="687" t="n"/>
      <c r="N103" s="687" t="n"/>
      <c r="O103" s="687" t="n"/>
      <c r="P103" s="687" t="n"/>
      <c r="Q103" s="687" t="n"/>
      <c r="R103" s="687" t="n"/>
      <c r="S103" s="687" t="n"/>
      <c r="T103" s="687" t="n"/>
      <c r="U103" s="687" t="n"/>
      <c r="V103" s="687" t="n"/>
      <c r="W103" s="687" t="n"/>
      <c r="X103" s="687" t="n"/>
      <c r="Y103" s="687" t="n"/>
      <c r="Z103" s="687" t="n"/>
      <c r="AA103" s="687" t="n"/>
      <c r="AB103" s="687" t="n"/>
    </row>
    <row r="104">
      <c r="A104" s="687" t="n"/>
      <c r="B104" s="295" t="n"/>
      <c r="C104" s="326" t="n"/>
      <c r="D104" s="295" t="n"/>
      <c r="E104" s="295" t="n"/>
      <c r="F104" s="295" t="n"/>
      <c r="G104" s="295" t="n"/>
      <c r="H104" s="295" t="n"/>
      <c r="I104" s="687" t="n"/>
      <c r="J104" s="687" t="n"/>
      <c r="K104" s="687" t="n"/>
      <c r="L104" s="687" t="n"/>
      <c r="M104" s="687" t="n"/>
      <c r="N104" s="687" t="n"/>
      <c r="O104" s="687" t="n"/>
      <c r="P104" s="687" t="n"/>
      <c r="Q104" s="687" t="n"/>
      <c r="R104" s="687" t="n"/>
      <c r="S104" s="687" t="n"/>
      <c r="T104" s="687" t="n"/>
      <c r="U104" s="687" t="n"/>
      <c r="V104" s="687" t="n"/>
      <c r="W104" s="687" t="n"/>
      <c r="X104" s="687" t="n"/>
      <c r="Y104" s="687" t="n"/>
      <c r="Z104" s="687" t="n"/>
      <c r="AA104" s="687" t="n"/>
      <c r="AB104" s="687" t="n"/>
    </row>
    <row r="105">
      <c r="A105" s="687" t="n"/>
      <c r="B105" s="295" t="n"/>
      <c r="C105" s="326" t="n"/>
      <c r="D105" s="295" t="n"/>
      <c r="E105" s="295" t="n"/>
      <c r="F105" s="295" t="n"/>
      <c r="G105" s="295" t="n"/>
      <c r="H105" s="295" t="n"/>
      <c r="I105" s="687" t="n"/>
      <c r="J105" s="687" t="n"/>
      <c r="K105" s="687" t="n"/>
      <c r="L105" s="687" t="n"/>
      <c r="M105" s="687" t="n"/>
      <c r="N105" s="687" t="n"/>
      <c r="O105" s="687" t="n"/>
      <c r="P105" s="687" t="n"/>
      <c r="Q105" s="687" t="n"/>
      <c r="R105" s="687" t="n"/>
      <c r="S105" s="687" t="n"/>
      <c r="T105" s="687" t="n"/>
      <c r="U105" s="687" t="n"/>
      <c r="V105" s="687" t="n"/>
      <c r="W105" s="687" t="n"/>
      <c r="X105" s="687" t="n"/>
      <c r="Y105" s="687" t="n"/>
      <c r="Z105" s="687" t="n"/>
      <c r="AA105" s="687" t="n"/>
      <c r="AB105" s="687" t="n"/>
    </row>
    <row r="106">
      <c r="A106" s="687" t="n"/>
      <c r="B106" s="295" t="n"/>
      <c r="C106" s="326" t="n"/>
      <c r="D106" s="295" t="n"/>
      <c r="E106" s="295" t="n"/>
      <c r="F106" s="295" t="n"/>
      <c r="G106" s="295" t="n"/>
      <c r="H106" s="295" t="n"/>
      <c r="I106" s="687" t="n"/>
      <c r="J106" s="687" t="n"/>
      <c r="K106" s="687" t="n"/>
      <c r="L106" s="687" t="n"/>
      <c r="M106" s="687" t="n"/>
      <c r="N106" s="687" t="n"/>
      <c r="O106" s="687" t="n"/>
      <c r="P106" s="687" t="n"/>
      <c r="Q106" s="687" t="n"/>
      <c r="R106" s="687" t="n"/>
      <c r="S106" s="687" t="n"/>
      <c r="T106" s="687" t="n"/>
      <c r="U106" s="687" t="n"/>
      <c r="V106" s="687" t="n"/>
      <c r="W106" s="687" t="n"/>
      <c r="X106" s="687" t="n"/>
      <c r="Y106" s="687" t="n"/>
      <c r="Z106" s="687" t="n"/>
      <c r="AA106" s="687" t="n"/>
      <c r="AB106" s="687" t="n"/>
    </row>
    <row r="107">
      <c r="A107" s="687" t="n"/>
      <c r="B107" s="295" t="n"/>
      <c r="C107" s="326" t="n"/>
      <c r="D107" s="295" t="n"/>
      <c r="E107" s="295" t="n"/>
      <c r="F107" s="295" t="n"/>
      <c r="G107" s="295" t="n"/>
      <c r="H107" s="295" t="n"/>
      <c r="I107" s="687" t="n"/>
      <c r="J107" s="687" t="n"/>
      <c r="K107" s="687" t="n"/>
      <c r="L107" s="687" t="n"/>
      <c r="M107" s="687" t="n"/>
      <c r="N107" s="687" t="n"/>
      <c r="O107" s="687" t="n"/>
      <c r="P107" s="687" t="n"/>
      <c r="Q107" s="687" t="n"/>
      <c r="R107" s="687" t="n"/>
      <c r="S107" s="687" t="n"/>
      <c r="T107" s="687" t="n"/>
      <c r="U107" s="687" t="n"/>
      <c r="V107" s="687" t="n"/>
      <c r="W107" s="687" t="n"/>
      <c r="X107" s="687" t="n"/>
      <c r="Y107" s="687" t="n"/>
      <c r="Z107" s="687" t="n"/>
      <c r="AA107" s="687" t="n"/>
      <c r="AB107" s="687" t="n"/>
    </row>
    <row r="108">
      <c r="A108" s="687" t="n"/>
      <c r="B108" s="295" t="n"/>
      <c r="C108" s="326" t="n"/>
      <c r="D108" s="295" t="n"/>
      <c r="E108" s="295" t="n"/>
      <c r="F108" s="295" t="n"/>
      <c r="G108" s="295" t="n"/>
      <c r="H108" s="295" t="n"/>
      <c r="I108" s="687" t="n"/>
      <c r="J108" s="687" t="n"/>
      <c r="K108" s="687" t="n"/>
      <c r="L108" s="687" t="n"/>
      <c r="M108" s="687" t="n"/>
      <c r="N108" s="687" t="n"/>
      <c r="O108" s="687" t="n"/>
      <c r="P108" s="687" t="n"/>
      <c r="Q108" s="687" t="n"/>
      <c r="R108" s="687" t="n"/>
      <c r="S108" s="687" t="n"/>
      <c r="T108" s="687" t="n"/>
      <c r="U108" s="687" t="n"/>
      <c r="V108" s="687" t="n"/>
      <c r="W108" s="687" t="n"/>
      <c r="X108" s="687" t="n"/>
      <c r="Y108" s="687" t="n"/>
      <c r="Z108" s="687" t="n"/>
      <c r="AA108" s="687" t="n"/>
      <c r="AB108" s="687" t="n"/>
    </row>
    <row r="109">
      <c r="A109" s="687" t="n"/>
      <c r="B109" s="295" t="n"/>
      <c r="C109" s="326" t="n"/>
      <c r="D109" s="295" t="n"/>
      <c r="E109" s="295" t="n"/>
      <c r="F109" s="295" t="n"/>
      <c r="G109" s="295" t="n"/>
      <c r="H109" s="295" t="n"/>
      <c r="I109" s="687" t="n"/>
      <c r="J109" s="687" t="n"/>
      <c r="K109" s="687" t="n"/>
      <c r="L109" s="687" t="n"/>
      <c r="M109" s="687" t="n"/>
      <c r="N109" s="687" t="n"/>
      <c r="O109" s="687" t="n"/>
      <c r="P109" s="687" t="n"/>
      <c r="Q109" s="687" t="n"/>
      <c r="R109" s="687" t="n"/>
      <c r="S109" s="687" t="n"/>
      <c r="T109" s="687" t="n"/>
      <c r="U109" s="687" t="n"/>
      <c r="V109" s="687" t="n"/>
      <c r="W109" s="687" t="n"/>
      <c r="X109" s="687" t="n"/>
      <c r="Y109" s="687" t="n"/>
      <c r="Z109" s="687" t="n"/>
      <c r="AA109" s="687" t="n"/>
      <c r="AB109" s="687" t="n"/>
    </row>
    <row r="110">
      <c r="A110" s="687" t="n"/>
      <c r="B110" s="295" t="n"/>
      <c r="C110" s="326" t="n"/>
      <c r="D110" s="295" t="n"/>
      <c r="E110" s="295" t="n"/>
      <c r="F110" s="295" t="n"/>
      <c r="G110" s="295" t="n"/>
      <c r="H110" s="295" t="n"/>
      <c r="I110" s="687" t="n"/>
      <c r="J110" s="687" t="n"/>
      <c r="K110" s="687" t="n"/>
      <c r="L110" s="687" t="n"/>
      <c r="M110" s="687" t="n"/>
      <c r="N110" s="687" t="n"/>
      <c r="O110" s="687" t="n"/>
      <c r="P110" s="687" t="n"/>
      <c r="Q110" s="687" t="n"/>
      <c r="R110" s="687" t="n"/>
      <c r="S110" s="687" t="n"/>
      <c r="T110" s="687" t="n"/>
      <c r="U110" s="687" t="n"/>
      <c r="V110" s="687" t="n"/>
      <c r="W110" s="687" t="n"/>
      <c r="X110" s="687" t="n"/>
      <c r="Y110" s="687" t="n"/>
      <c r="Z110" s="687" t="n"/>
      <c r="AA110" s="687" t="n"/>
      <c r="AB110" s="687" t="n"/>
    </row>
    <row r="111">
      <c r="A111" s="687" t="n"/>
      <c r="B111" s="295" t="n"/>
      <c r="C111" s="326" t="n"/>
      <c r="D111" s="295" t="n"/>
      <c r="E111" s="295" t="n"/>
      <c r="F111" s="295" t="n"/>
      <c r="G111" s="295" t="n"/>
      <c r="H111" s="295" t="n"/>
      <c r="I111" s="687" t="n"/>
      <c r="J111" s="687" t="n"/>
      <c r="K111" s="687" t="n"/>
      <c r="L111" s="687" t="n"/>
      <c r="M111" s="687" t="n"/>
      <c r="N111" s="687" t="n"/>
      <c r="O111" s="687" t="n"/>
      <c r="P111" s="687" t="n"/>
      <c r="Q111" s="687" t="n"/>
      <c r="R111" s="687" t="n"/>
      <c r="S111" s="687" t="n"/>
      <c r="T111" s="687" t="n"/>
      <c r="U111" s="687" t="n"/>
      <c r="V111" s="687" t="n"/>
      <c r="W111" s="687" t="n"/>
      <c r="X111" s="687" t="n"/>
      <c r="Y111" s="687" t="n"/>
      <c r="Z111" s="687" t="n"/>
      <c r="AA111" s="687" t="n"/>
      <c r="AB111" s="687" t="n"/>
    </row>
    <row r="112">
      <c r="A112" s="687" t="n"/>
      <c r="B112" s="295" t="n"/>
      <c r="C112" s="326" t="n"/>
      <c r="D112" s="295" t="n"/>
      <c r="E112" s="295" t="n"/>
      <c r="F112" s="295" t="n"/>
      <c r="G112" s="295" t="n"/>
      <c r="H112" s="295" t="n"/>
      <c r="I112" s="687" t="n"/>
      <c r="J112" s="687" t="n"/>
      <c r="K112" s="687" t="n"/>
      <c r="L112" s="687" t="n"/>
      <c r="M112" s="687" t="n"/>
      <c r="N112" s="687" t="n"/>
      <c r="O112" s="687" t="n"/>
      <c r="P112" s="687" t="n"/>
      <c r="Q112" s="687" t="n"/>
      <c r="R112" s="687" t="n"/>
      <c r="S112" s="687" t="n"/>
      <c r="T112" s="687" t="n"/>
      <c r="U112" s="687" t="n"/>
      <c r="V112" s="687" t="n"/>
      <c r="W112" s="687" t="n"/>
      <c r="X112" s="687" t="n"/>
      <c r="Y112" s="687" t="n"/>
      <c r="Z112" s="687" t="n"/>
      <c r="AA112" s="687" t="n"/>
      <c r="AB112" s="687" t="n"/>
    </row>
    <row r="113">
      <c r="A113" s="687" t="n"/>
      <c r="B113" s="295" t="n"/>
      <c r="C113" s="326" t="n"/>
      <c r="D113" s="295" t="n"/>
      <c r="E113" s="295" t="n"/>
      <c r="F113" s="295" t="n"/>
      <c r="G113" s="295" t="n"/>
      <c r="H113" s="295" t="n"/>
      <c r="I113" s="687" t="n"/>
      <c r="J113" s="687" t="n"/>
      <c r="K113" s="687" t="n"/>
      <c r="L113" s="687" t="n"/>
      <c r="M113" s="687" t="n"/>
      <c r="N113" s="687" t="n"/>
      <c r="O113" s="687" t="n"/>
      <c r="P113" s="687" t="n"/>
      <c r="Q113" s="687" t="n"/>
      <c r="R113" s="687" t="n"/>
      <c r="S113" s="687" t="n"/>
      <c r="T113" s="687" t="n"/>
      <c r="U113" s="687" t="n"/>
      <c r="V113" s="687" t="n"/>
      <c r="W113" s="687" t="n"/>
      <c r="X113" s="687" t="n"/>
      <c r="Y113" s="687" t="n"/>
      <c r="Z113" s="687" t="n"/>
      <c r="AA113" s="687" t="n"/>
      <c r="AB113" s="687" t="n"/>
    </row>
    <row r="114">
      <c r="A114" s="687" t="n"/>
      <c r="B114" s="295" t="n"/>
      <c r="C114" s="326" t="n"/>
      <c r="D114" s="295" t="n"/>
      <c r="E114" s="295" t="n"/>
      <c r="F114" s="295" t="n"/>
      <c r="G114" s="295" t="n"/>
      <c r="H114" s="295" t="n"/>
      <c r="I114" s="687" t="n"/>
      <c r="J114" s="687" t="n"/>
      <c r="K114" s="687" t="n"/>
      <c r="L114" s="687" t="n"/>
      <c r="M114" s="687" t="n"/>
      <c r="N114" s="687" t="n"/>
      <c r="O114" s="687" t="n"/>
      <c r="P114" s="687" t="n"/>
      <c r="Q114" s="687" t="n"/>
      <c r="R114" s="687" t="n"/>
      <c r="S114" s="687" t="n"/>
      <c r="T114" s="687" t="n"/>
      <c r="U114" s="687" t="n"/>
      <c r="V114" s="687" t="n"/>
      <c r="W114" s="687" t="n"/>
      <c r="X114" s="687" t="n"/>
      <c r="Y114" s="687" t="n"/>
      <c r="Z114" s="687" t="n"/>
      <c r="AA114" s="687" t="n"/>
      <c r="AB114" s="687" t="n"/>
    </row>
    <row r="115">
      <c r="A115" s="687" t="n"/>
      <c r="B115" s="295" t="n"/>
      <c r="C115" s="326" t="n"/>
      <c r="D115" s="295" t="n"/>
      <c r="E115" s="295" t="n"/>
      <c r="F115" s="295" t="n"/>
      <c r="G115" s="295" t="n"/>
      <c r="H115" s="295" t="n"/>
      <c r="I115" s="687" t="n"/>
      <c r="J115" s="687" t="n"/>
      <c r="K115" s="687" t="n"/>
      <c r="L115" s="687" t="n"/>
      <c r="M115" s="687" t="n"/>
      <c r="N115" s="687" t="n"/>
      <c r="O115" s="687" t="n"/>
      <c r="P115" s="687" t="n"/>
      <c r="Q115" s="687" t="n"/>
      <c r="R115" s="687" t="n"/>
      <c r="S115" s="687" t="n"/>
      <c r="T115" s="687" t="n"/>
      <c r="U115" s="687" t="n"/>
      <c r="V115" s="687" t="n"/>
      <c r="W115" s="687" t="n"/>
      <c r="X115" s="687" t="n"/>
      <c r="Y115" s="687" t="n"/>
      <c r="Z115" s="687" t="n"/>
      <c r="AA115" s="687" t="n"/>
      <c r="AB115" s="687" t="n"/>
    </row>
    <row r="116">
      <c r="A116" s="687" t="n"/>
      <c r="B116" s="295" t="n"/>
      <c r="C116" s="326" t="n"/>
      <c r="D116" s="295" t="n"/>
      <c r="E116" s="295" t="n"/>
      <c r="F116" s="295" t="n"/>
      <c r="G116" s="295" t="n"/>
      <c r="H116" s="295" t="n"/>
      <c r="I116" s="687" t="n"/>
      <c r="J116" s="687" t="n"/>
      <c r="K116" s="687" t="n"/>
      <c r="L116" s="687" t="n"/>
      <c r="M116" s="687" t="n"/>
      <c r="N116" s="687" t="n"/>
      <c r="O116" s="687" t="n"/>
      <c r="P116" s="687" t="n"/>
      <c r="Q116" s="687" t="n"/>
      <c r="R116" s="687" t="n"/>
      <c r="S116" s="687" t="n"/>
      <c r="T116" s="687" t="n"/>
      <c r="U116" s="687" t="n"/>
      <c r="V116" s="687" t="n"/>
      <c r="W116" s="687" t="n"/>
      <c r="X116" s="687" t="n"/>
      <c r="Y116" s="687" t="n"/>
      <c r="Z116" s="687" t="n"/>
      <c r="AA116" s="687" t="n"/>
      <c r="AB116" s="687" t="n"/>
    </row>
    <row r="117">
      <c r="A117" s="687" t="n"/>
      <c r="B117" s="295" t="n"/>
      <c r="C117" s="326" t="n"/>
      <c r="D117" s="295" t="n"/>
      <c r="E117" s="295" t="n"/>
      <c r="F117" s="295" t="n"/>
      <c r="G117" s="295" t="n"/>
      <c r="H117" s="295" t="n"/>
      <c r="I117" s="687" t="n"/>
      <c r="J117" s="687" t="n"/>
      <c r="K117" s="687" t="n"/>
      <c r="L117" s="687" t="n"/>
      <c r="M117" s="687" t="n"/>
      <c r="N117" s="687" t="n"/>
      <c r="O117" s="687" t="n"/>
      <c r="P117" s="687" t="n"/>
      <c r="Q117" s="687" t="n"/>
      <c r="R117" s="687" t="n"/>
      <c r="S117" s="687" t="n"/>
      <c r="T117" s="687" t="n"/>
      <c r="U117" s="687" t="n"/>
      <c r="V117" s="687" t="n"/>
      <c r="W117" s="687" t="n"/>
      <c r="X117" s="687" t="n"/>
      <c r="Y117" s="687" t="n"/>
      <c r="Z117" s="687" t="n"/>
      <c r="AA117" s="687" t="n"/>
      <c r="AB117" s="687" t="n"/>
    </row>
    <row r="118">
      <c r="A118" s="687" t="n"/>
      <c r="B118" s="295" t="n"/>
      <c r="C118" s="326" t="n"/>
      <c r="D118" s="295" t="n"/>
      <c r="E118" s="295" t="n"/>
      <c r="F118" s="295" t="n"/>
      <c r="G118" s="295" t="n"/>
      <c r="H118" s="295" t="n"/>
      <c r="I118" s="687" t="n"/>
      <c r="J118" s="687" t="n"/>
      <c r="K118" s="687" t="n"/>
      <c r="L118" s="687" t="n"/>
      <c r="M118" s="687" t="n"/>
      <c r="N118" s="687" t="n"/>
      <c r="O118" s="687" t="n"/>
      <c r="P118" s="687" t="n"/>
      <c r="Q118" s="687" t="n"/>
      <c r="R118" s="687" t="n"/>
      <c r="S118" s="687" t="n"/>
      <c r="T118" s="687" t="n"/>
      <c r="U118" s="687" t="n"/>
      <c r="V118" s="687" t="n"/>
      <c r="W118" s="687" t="n"/>
      <c r="X118" s="687" t="n"/>
      <c r="Y118" s="687" t="n"/>
      <c r="Z118" s="687" t="n"/>
      <c r="AA118" s="687" t="n"/>
      <c r="AB118" s="687" t="n"/>
    </row>
    <row r="119">
      <c r="A119" s="687" t="n"/>
      <c r="B119" s="295" t="n"/>
      <c r="C119" s="326" t="n"/>
      <c r="D119" s="295" t="n"/>
      <c r="E119" s="295" t="n"/>
      <c r="F119" s="295" t="n"/>
      <c r="G119" s="295" t="n"/>
      <c r="H119" s="295" t="n"/>
      <c r="I119" s="687" t="n"/>
      <c r="J119" s="687" t="n"/>
      <c r="K119" s="687" t="n"/>
      <c r="L119" s="687" t="n"/>
      <c r="M119" s="687" t="n"/>
      <c r="N119" s="687" t="n"/>
      <c r="O119" s="687" t="n"/>
      <c r="P119" s="687" t="n"/>
      <c r="Q119" s="687" t="n"/>
      <c r="R119" s="687" t="n"/>
      <c r="S119" s="687" t="n"/>
      <c r="T119" s="687" t="n"/>
      <c r="U119" s="687" t="n"/>
      <c r="V119" s="687" t="n"/>
      <c r="W119" s="687" t="n"/>
      <c r="X119" s="687" t="n"/>
      <c r="Y119" s="687" t="n"/>
      <c r="Z119" s="687" t="n"/>
      <c r="AA119" s="687" t="n"/>
      <c r="AB119" s="687" t="n"/>
    </row>
    <row r="120">
      <c r="A120" s="687" t="n"/>
      <c r="B120" s="295" t="n"/>
      <c r="C120" s="326" t="n"/>
      <c r="D120" s="295" t="n"/>
      <c r="E120" s="295" t="n"/>
      <c r="F120" s="295" t="n"/>
      <c r="G120" s="295" t="n"/>
      <c r="H120" s="295" t="n"/>
      <c r="I120" s="687" t="n"/>
      <c r="J120" s="687" t="n"/>
      <c r="K120" s="687" t="n"/>
      <c r="L120" s="687" t="n"/>
      <c r="M120" s="687" t="n"/>
      <c r="N120" s="687" t="n"/>
      <c r="O120" s="687" t="n"/>
      <c r="P120" s="687" t="n"/>
      <c r="Q120" s="687" t="n"/>
      <c r="R120" s="687" t="n"/>
      <c r="S120" s="687" t="n"/>
      <c r="T120" s="687" t="n"/>
      <c r="U120" s="687" t="n"/>
      <c r="V120" s="687" t="n"/>
      <c r="W120" s="687" t="n"/>
      <c r="X120" s="687" t="n"/>
      <c r="Y120" s="687" t="n"/>
      <c r="Z120" s="687" t="n"/>
      <c r="AA120" s="687" t="n"/>
      <c r="AB120" s="687" t="n"/>
    </row>
    <row r="121">
      <c r="A121" s="687" t="n"/>
      <c r="B121" s="295" t="n"/>
      <c r="C121" s="326" t="n"/>
      <c r="D121" s="295" t="n"/>
      <c r="E121" s="295" t="n"/>
      <c r="F121" s="295" t="n"/>
      <c r="G121" s="295" t="n"/>
      <c r="H121" s="295" t="n"/>
      <c r="I121" s="687" t="n"/>
      <c r="J121" s="687" t="n"/>
      <c r="K121" s="687" t="n"/>
      <c r="L121" s="687" t="n"/>
      <c r="M121" s="687" t="n"/>
      <c r="N121" s="687" t="n"/>
      <c r="O121" s="687" t="n"/>
      <c r="P121" s="687" t="n"/>
      <c r="Q121" s="687" t="n"/>
      <c r="R121" s="687" t="n"/>
      <c r="S121" s="687" t="n"/>
      <c r="T121" s="687" t="n"/>
      <c r="U121" s="687" t="n"/>
      <c r="V121" s="687" t="n"/>
      <c r="W121" s="687" t="n"/>
      <c r="X121" s="687" t="n"/>
      <c r="Y121" s="687" t="n"/>
      <c r="Z121" s="687" t="n"/>
      <c r="AA121" s="687" t="n"/>
      <c r="AB121" s="687" t="n"/>
    </row>
    <row r="122">
      <c r="A122" s="687" t="n"/>
      <c r="B122" s="295" t="n"/>
      <c r="C122" s="326" t="n"/>
      <c r="D122" s="295" t="n"/>
      <c r="E122" s="295" t="n"/>
      <c r="F122" s="295" t="n"/>
      <c r="G122" s="295" t="n"/>
      <c r="H122" s="295" t="n"/>
      <c r="I122" s="687" t="n"/>
      <c r="J122" s="687" t="n"/>
      <c r="K122" s="687" t="n"/>
      <c r="L122" s="687" t="n"/>
      <c r="M122" s="687" t="n"/>
      <c r="N122" s="687" t="n"/>
      <c r="O122" s="687" t="n"/>
      <c r="P122" s="687" t="n"/>
      <c r="Q122" s="687" t="n"/>
      <c r="R122" s="687" t="n"/>
      <c r="S122" s="687" t="n"/>
      <c r="T122" s="687" t="n"/>
      <c r="U122" s="687" t="n"/>
      <c r="V122" s="687" t="n"/>
      <c r="W122" s="687" t="n"/>
      <c r="X122" s="687" t="n"/>
      <c r="Y122" s="687" t="n"/>
      <c r="Z122" s="687" t="n"/>
      <c r="AA122" s="687" t="n"/>
      <c r="AB122" s="687" t="n"/>
    </row>
    <row r="123">
      <c r="A123" s="687" t="n"/>
      <c r="B123" s="295" t="n"/>
      <c r="C123" s="326" t="n"/>
      <c r="D123" s="295" t="n"/>
      <c r="E123" s="295" t="n"/>
      <c r="F123" s="295" t="n"/>
      <c r="G123" s="295" t="n"/>
      <c r="H123" s="295" t="n"/>
      <c r="I123" s="687" t="n"/>
      <c r="J123" s="687" t="n"/>
      <c r="K123" s="687" t="n"/>
      <c r="L123" s="687" t="n"/>
      <c r="M123" s="687" t="n"/>
      <c r="N123" s="687" t="n"/>
      <c r="O123" s="687" t="n"/>
      <c r="P123" s="687" t="n"/>
      <c r="Q123" s="687" t="n"/>
      <c r="R123" s="687" t="n"/>
      <c r="S123" s="687" t="n"/>
      <c r="T123" s="687" t="n"/>
      <c r="U123" s="687" t="n"/>
      <c r="V123" s="687" t="n"/>
      <c r="W123" s="687" t="n"/>
      <c r="X123" s="687" t="n"/>
      <c r="Y123" s="687" t="n"/>
      <c r="Z123" s="687" t="n"/>
      <c r="AA123" s="687" t="n"/>
      <c r="AB123" s="687" t="n"/>
    </row>
    <row r="124">
      <c r="A124" s="687" t="n"/>
      <c r="B124" s="295" t="n"/>
      <c r="C124" s="326" t="n"/>
      <c r="D124" s="295" t="n"/>
      <c r="E124" s="295" t="n"/>
      <c r="F124" s="295" t="n"/>
      <c r="G124" s="295" t="n"/>
      <c r="H124" s="295" t="n"/>
      <c r="I124" s="687" t="n"/>
      <c r="J124" s="687" t="n"/>
      <c r="K124" s="687" t="n"/>
      <c r="L124" s="687" t="n"/>
      <c r="M124" s="687" t="n"/>
      <c r="N124" s="687" t="n"/>
      <c r="O124" s="687" t="n"/>
      <c r="P124" s="687" t="n"/>
      <c r="Q124" s="687" t="n"/>
      <c r="R124" s="687" t="n"/>
      <c r="S124" s="687" t="n"/>
      <c r="T124" s="687" t="n"/>
      <c r="U124" s="687" t="n"/>
      <c r="V124" s="687" t="n"/>
      <c r="W124" s="687" t="n"/>
      <c r="X124" s="687" t="n"/>
      <c r="Y124" s="687" t="n"/>
      <c r="Z124" s="687" t="n"/>
      <c r="AA124" s="687" t="n"/>
      <c r="AB124" s="687" t="n"/>
    </row>
    <row r="125">
      <c r="A125" s="687" t="n"/>
      <c r="B125" s="295" t="n"/>
      <c r="C125" s="326" t="n"/>
      <c r="D125" s="295" t="n"/>
      <c r="E125" s="295" t="n"/>
      <c r="F125" s="295" t="n"/>
      <c r="G125" s="295" t="n"/>
      <c r="H125" s="295" t="n"/>
      <c r="I125" s="687" t="n"/>
      <c r="J125" s="687" t="n"/>
      <c r="K125" s="687" t="n"/>
      <c r="L125" s="687" t="n"/>
      <c r="M125" s="687" t="n"/>
      <c r="N125" s="687" t="n"/>
      <c r="O125" s="687" t="n"/>
      <c r="P125" s="687" t="n"/>
      <c r="Q125" s="687" t="n"/>
      <c r="R125" s="687" t="n"/>
      <c r="S125" s="687" t="n"/>
      <c r="T125" s="687" t="n"/>
      <c r="U125" s="687" t="n"/>
      <c r="V125" s="687" t="n"/>
      <c r="W125" s="687" t="n"/>
      <c r="X125" s="687" t="n"/>
      <c r="Y125" s="687" t="n"/>
      <c r="Z125" s="687" t="n"/>
      <c r="AA125" s="687" t="n"/>
      <c r="AB125" s="687" t="n"/>
    </row>
    <row r="126">
      <c r="A126" s="687" t="n"/>
      <c r="B126" s="295" t="n"/>
      <c r="C126" s="326" t="n"/>
      <c r="D126" s="295" t="n"/>
      <c r="E126" s="295" t="n"/>
      <c r="F126" s="295" t="n"/>
      <c r="G126" s="295" t="n"/>
      <c r="H126" s="295" t="n"/>
      <c r="I126" s="687" t="n"/>
      <c r="J126" s="687" t="n"/>
      <c r="K126" s="687" t="n"/>
      <c r="L126" s="687" t="n"/>
      <c r="M126" s="687" t="n"/>
      <c r="N126" s="687" t="n"/>
      <c r="O126" s="687" t="n"/>
      <c r="P126" s="687" t="n"/>
      <c r="Q126" s="687" t="n"/>
      <c r="R126" s="687" t="n"/>
      <c r="S126" s="687" t="n"/>
      <c r="T126" s="687" t="n"/>
      <c r="U126" s="687" t="n"/>
      <c r="V126" s="687" t="n"/>
      <c r="W126" s="687" t="n"/>
      <c r="X126" s="687" t="n"/>
      <c r="Y126" s="687" t="n"/>
      <c r="Z126" s="687" t="n"/>
      <c r="AA126" s="687" t="n"/>
      <c r="AB126" s="687" t="n"/>
    </row>
    <row r="127">
      <c r="A127" s="687" t="n"/>
      <c r="B127" s="295" t="n"/>
      <c r="C127" s="326" t="n"/>
      <c r="D127" s="295" t="n"/>
      <c r="E127" s="295" t="n"/>
      <c r="F127" s="295" t="n"/>
      <c r="G127" s="295" t="n"/>
      <c r="H127" s="295" t="n"/>
      <c r="I127" s="687" t="n"/>
      <c r="J127" s="687" t="n"/>
      <c r="K127" s="687" t="n"/>
      <c r="L127" s="687" t="n"/>
      <c r="M127" s="687" t="n"/>
      <c r="N127" s="687" t="n"/>
      <c r="O127" s="687" t="n"/>
      <c r="P127" s="687" t="n"/>
      <c r="Q127" s="687" t="n"/>
      <c r="R127" s="687" t="n"/>
      <c r="S127" s="687" t="n"/>
      <c r="T127" s="687" t="n"/>
      <c r="U127" s="687" t="n"/>
      <c r="V127" s="687" t="n"/>
      <c r="W127" s="687" t="n"/>
      <c r="X127" s="687" t="n"/>
      <c r="Y127" s="687" t="n"/>
      <c r="Z127" s="687" t="n"/>
      <c r="AA127" s="687" t="n"/>
      <c r="AB127" s="687" t="n"/>
    </row>
    <row r="128">
      <c r="A128" s="687" t="n"/>
      <c r="B128" s="295" t="n"/>
      <c r="C128" s="326" t="n"/>
      <c r="D128" s="295" t="n"/>
      <c r="E128" s="295" t="n"/>
      <c r="F128" s="295" t="n"/>
      <c r="G128" s="295" t="n"/>
      <c r="H128" s="295" t="n"/>
      <c r="I128" s="687" t="n"/>
      <c r="J128" s="687" t="n"/>
      <c r="K128" s="687" t="n"/>
      <c r="L128" s="687" t="n"/>
      <c r="M128" s="687" t="n"/>
      <c r="N128" s="687" t="n"/>
      <c r="O128" s="687" t="n"/>
      <c r="P128" s="687" t="n"/>
      <c r="Q128" s="687" t="n"/>
      <c r="R128" s="687" t="n"/>
      <c r="S128" s="687" t="n"/>
      <c r="T128" s="687" t="n"/>
      <c r="U128" s="687" t="n"/>
      <c r="V128" s="687" t="n"/>
      <c r="W128" s="687" t="n"/>
      <c r="X128" s="687" t="n"/>
      <c r="Y128" s="687" t="n"/>
      <c r="Z128" s="687" t="n"/>
      <c r="AA128" s="687" t="n"/>
      <c r="AB128" s="687" t="n"/>
    </row>
    <row r="129">
      <c r="A129" s="687" t="n"/>
      <c r="B129" s="295" t="n"/>
      <c r="C129" s="326" t="n"/>
      <c r="D129" s="295" t="n"/>
      <c r="E129" s="295" t="n"/>
      <c r="F129" s="295" t="n"/>
      <c r="G129" s="295" t="n"/>
      <c r="H129" s="295" t="n"/>
      <c r="I129" s="687" t="n"/>
      <c r="J129" s="687" t="n"/>
      <c r="K129" s="687" t="n"/>
      <c r="L129" s="687" t="n"/>
      <c r="M129" s="687" t="n"/>
      <c r="N129" s="687" t="n"/>
      <c r="O129" s="687" t="n"/>
      <c r="P129" s="687" t="n"/>
      <c r="Q129" s="687" t="n"/>
      <c r="R129" s="687" t="n"/>
      <c r="S129" s="687" t="n"/>
      <c r="T129" s="687" t="n"/>
      <c r="U129" s="687" t="n"/>
      <c r="V129" s="687" t="n"/>
      <c r="W129" s="687" t="n"/>
      <c r="X129" s="687" t="n"/>
      <c r="Y129" s="687" t="n"/>
      <c r="Z129" s="687" t="n"/>
      <c r="AA129" s="687" t="n"/>
      <c r="AB129" s="687" t="n"/>
    </row>
    <row r="130">
      <c r="A130" s="687" t="n"/>
      <c r="B130" s="295" t="n"/>
      <c r="C130" s="326" t="n"/>
      <c r="D130" s="295" t="n"/>
      <c r="E130" s="295" t="n"/>
      <c r="F130" s="295" t="n"/>
      <c r="G130" s="295" t="n"/>
      <c r="H130" s="295" t="n"/>
      <c r="I130" s="687" t="n"/>
      <c r="J130" s="687" t="n"/>
      <c r="K130" s="687" t="n"/>
      <c r="L130" s="687" t="n"/>
      <c r="M130" s="687" t="n"/>
      <c r="N130" s="687" t="n"/>
      <c r="O130" s="687" t="n"/>
      <c r="P130" s="687" t="n"/>
      <c r="Q130" s="687" t="n"/>
      <c r="R130" s="687" t="n"/>
      <c r="S130" s="687" t="n"/>
      <c r="T130" s="687" t="n"/>
      <c r="U130" s="687" t="n"/>
      <c r="V130" s="687" t="n"/>
      <c r="W130" s="687" t="n"/>
      <c r="X130" s="687" t="n"/>
      <c r="Y130" s="687" t="n"/>
      <c r="Z130" s="687" t="n"/>
      <c r="AA130" s="687" t="n"/>
      <c r="AB130" s="687" t="n"/>
    </row>
    <row r="131">
      <c r="A131" s="687" t="n"/>
      <c r="B131" s="295" t="n"/>
      <c r="C131" s="326" t="n"/>
      <c r="D131" s="295" t="n"/>
      <c r="E131" s="295" t="n"/>
      <c r="F131" s="295" t="n"/>
      <c r="G131" s="295" t="n"/>
      <c r="H131" s="295" t="n"/>
      <c r="I131" s="687" t="n"/>
      <c r="J131" s="687" t="n"/>
      <c r="K131" s="687" t="n"/>
      <c r="L131" s="687" t="n"/>
      <c r="M131" s="687" t="n"/>
      <c r="N131" s="687" t="n"/>
      <c r="O131" s="687" t="n"/>
      <c r="P131" s="687" t="n"/>
      <c r="Q131" s="687" t="n"/>
      <c r="R131" s="687" t="n"/>
      <c r="S131" s="687" t="n"/>
      <c r="T131" s="687" t="n"/>
      <c r="U131" s="687" t="n"/>
      <c r="V131" s="687" t="n"/>
      <c r="W131" s="687" t="n"/>
      <c r="X131" s="687" t="n"/>
      <c r="Y131" s="687" t="n"/>
      <c r="Z131" s="687" t="n"/>
      <c r="AA131" s="687" t="n"/>
      <c r="AB131" s="687" t="n"/>
    </row>
    <row r="132">
      <c r="A132" s="687" t="n"/>
      <c r="B132" s="295" t="n"/>
      <c r="C132" s="326" t="n"/>
      <c r="D132" s="295" t="n"/>
      <c r="E132" s="295" t="n"/>
      <c r="F132" s="295" t="n"/>
      <c r="G132" s="295" t="n"/>
      <c r="H132" s="295" t="n"/>
      <c r="I132" s="687" t="n"/>
      <c r="J132" s="687" t="n"/>
      <c r="K132" s="687" t="n"/>
      <c r="L132" s="687" t="n"/>
      <c r="M132" s="687" t="n"/>
      <c r="N132" s="687" t="n"/>
      <c r="O132" s="687" t="n"/>
      <c r="P132" s="687" t="n"/>
      <c r="Q132" s="687" t="n"/>
      <c r="R132" s="687" t="n"/>
      <c r="S132" s="687" t="n"/>
      <c r="T132" s="687" t="n"/>
      <c r="U132" s="687" t="n"/>
      <c r="V132" s="687" t="n"/>
      <c r="W132" s="687" t="n"/>
      <c r="X132" s="687" t="n"/>
      <c r="Y132" s="687" t="n"/>
      <c r="Z132" s="687" t="n"/>
      <c r="AA132" s="687" t="n"/>
      <c r="AB132" s="687" t="n"/>
    </row>
    <row r="133">
      <c r="A133" s="687" t="n"/>
      <c r="B133" s="295" t="n"/>
      <c r="C133" s="326" t="n"/>
      <c r="D133" s="295" t="n"/>
      <c r="E133" s="295" t="n"/>
      <c r="F133" s="295" t="n"/>
      <c r="G133" s="295" t="n"/>
      <c r="H133" s="295" t="n"/>
      <c r="I133" s="687" t="n"/>
      <c r="J133" s="687" t="n"/>
      <c r="K133" s="687" t="n"/>
      <c r="L133" s="687" t="n"/>
      <c r="M133" s="687" t="n"/>
      <c r="N133" s="687" t="n"/>
      <c r="O133" s="687" t="n"/>
      <c r="P133" s="687" t="n"/>
      <c r="Q133" s="687" t="n"/>
      <c r="R133" s="687" t="n"/>
      <c r="S133" s="687" t="n"/>
      <c r="T133" s="687" t="n"/>
      <c r="U133" s="687" t="n"/>
      <c r="V133" s="687" t="n"/>
      <c r="W133" s="687" t="n"/>
      <c r="X133" s="687" t="n"/>
      <c r="Y133" s="687" t="n"/>
      <c r="Z133" s="687" t="n"/>
      <c r="AA133" s="687" t="n"/>
      <c r="AB133" s="687" t="n"/>
    </row>
    <row r="134">
      <c r="A134" s="687" t="n"/>
      <c r="B134" s="295" t="n"/>
      <c r="C134" s="326" t="n"/>
      <c r="D134" s="295" t="n"/>
      <c r="E134" s="295" t="n"/>
      <c r="F134" s="295" t="n"/>
      <c r="G134" s="295" t="n"/>
      <c r="H134" s="295" t="n"/>
      <c r="I134" s="687" t="n"/>
      <c r="J134" s="687" t="n"/>
      <c r="K134" s="687" t="n"/>
      <c r="L134" s="687" t="n"/>
      <c r="M134" s="687" t="n"/>
      <c r="N134" s="687" t="n"/>
      <c r="O134" s="687" t="n"/>
      <c r="P134" s="687" t="n"/>
      <c r="Q134" s="687" t="n"/>
      <c r="R134" s="687" t="n"/>
      <c r="S134" s="687" t="n"/>
      <c r="T134" s="687" t="n"/>
      <c r="U134" s="687" t="n"/>
      <c r="V134" s="687" t="n"/>
      <c r="W134" s="687" t="n"/>
      <c r="X134" s="687" t="n"/>
      <c r="Y134" s="687" t="n"/>
      <c r="Z134" s="687" t="n"/>
      <c r="AA134" s="687" t="n"/>
      <c r="AB134" s="687" t="n"/>
    </row>
    <row r="135">
      <c r="A135" s="687" t="n"/>
      <c r="B135" s="295" t="n"/>
      <c r="C135" s="326" t="n"/>
      <c r="D135" s="295" t="n"/>
      <c r="E135" s="295" t="n"/>
      <c r="F135" s="295" t="n"/>
      <c r="G135" s="295" t="n"/>
      <c r="H135" s="295" t="n"/>
      <c r="I135" s="687" t="n"/>
      <c r="J135" s="687" t="n"/>
      <c r="K135" s="687" t="n"/>
      <c r="L135" s="687" t="n"/>
      <c r="M135" s="687" t="n"/>
      <c r="N135" s="687" t="n"/>
      <c r="O135" s="687" t="n"/>
      <c r="P135" s="687" t="n"/>
      <c r="Q135" s="687" t="n"/>
      <c r="R135" s="687" t="n"/>
      <c r="S135" s="687" t="n"/>
      <c r="T135" s="687" t="n"/>
      <c r="U135" s="687" t="n"/>
      <c r="V135" s="687" t="n"/>
      <c r="W135" s="687" t="n"/>
      <c r="X135" s="687" t="n"/>
      <c r="Y135" s="687" t="n"/>
      <c r="Z135" s="687" t="n"/>
      <c r="AA135" s="687" t="n"/>
      <c r="AB135" s="687" t="n"/>
    </row>
    <row r="136">
      <c r="A136" s="687" t="n"/>
      <c r="B136" s="295" t="n"/>
      <c r="C136" s="326" t="n"/>
      <c r="D136" s="295" t="n"/>
      <c r="E136" s="295" t="n"/>
      <c r="F136" s="295" t="n"/>
      <c r="G136" s="295" t="n"/>
      <c r="H136" s="295" t="n"/>
      <c r="I136" s="687" t="n"/>
      <c r="J136" s="687" t="n"/>
      <c r="K136" s="687" t="n"/>
      <c r="L136" s="687" t="n"/>
      <c r="M136" s="687" t="n"/>
      <c r="N136" s="687" t="n"/>
      <c r="O136" s="687" t="n"/>
      <c r="P136" s="687" t="n"/>
      <c r="Q136" s="687" t="n"/>
      <c r="R136" s="687" t="n"/>
      <c r="S136" s="687" t="n"/>
      <c r="T136" s="687" t="n"/>
      <c r="U136" s="687" t="n"/>
      <c r="V136" s="687" t="n"/>
      <c r="W136" s="687" t="n"/>
      <c r="X136" s="687" t="n"/>
      <c r="Y136" s="687" t="n"/>
      <c r="Z136" s="687" t="n"/>
      <c r="AA136" s="687" t="n"/>
      <c r="AB136" s="687" t="n"/>
    </row>
    <row r="137">
      <c r="A137" s="687" t="n"/>
      <c r="B137" s="295" t="n"/>
      <c r="C137" s="326" t="n"/>
      <c r="D137" s="295" t="n"/>
      <c r="E137" s="295" t="n"/>
      <c r="F137" s="295" t="n"/>
      <c r="G137" s="295" t="n"/>
      <c r="H137" s="295" t="n"/>
      <c r="I137" s="687" t="n"/>
      <c r="J137" s="687" t="n"/>
      <c r="K137" s="687" t="n"/>
      <c r="L137" s="687" t="n"/>
      <c r="M137" s="687" t="n"/>
      <c r="N137" s="687" t="n"/>
      <c r="O137" s="687" t="n"/>
      <c r="P137" s="687" t="n"/>
      <c r="Q137" s="687" t="n"/>
      <c r="R137" s="687" t="n"/>
      <c r="S137" s="687" t="n"/>
      <c r="T137" s="687" t="n"/>
      <c r="U137" s="687" t="n"/>
      <c r="V137" s="687" t="n"/>
      <c r="W137" s="687" t="n"/>
      <c r="X137" s="687" t="n"/>
      <c r="Y137" s="687" t="n"/>
      <c r="Z137" s="687" t="n"/>
      <c r="AA137" s="687" t="n"/>
      <c r="AB137" s="687" t="n"/>
    </row>
    <row r="138">
      <c r="A138" s="687" t="n"/>
      <c r="B138" s="295" t="n"/>
      <c r="C138" s="326" t="n"/>
      <c r="D138" s="295" t="n"/>
      <c r="E138" s="295" t="n"/>
      <c r="F138" s="295" t="n"/>
      <c r="G138" s="295" t="n"/>
      <c r="H138" s="295" t="n"/>
      <c r="I138" s="687" t="n"/>
      <c r="J138" s="687" t="n"/>
      <c r="K138" s="687" t="n"/>
      <c r="L138" s="687" t="n"/>
      <c r="M138" s="687" t="n"/>
      <c r="N138" s="687" t="n"/>
      <c r="O138" s="687" t="n"/>
      <c r="P138" s="687" t="n"/>
      <c r="Q138" s="687" t="n"/>
      <c r="R138" s="687" t="n"/>
      <c r="S138" s="687" t="n"/>
      <c r="T138" s="687" t="n"/>
      <c r="U138" s="687" t="n"/>
      <c r="V138" s="687" t="n"/>
      <c r="W138" s="687" t="n"/>
      <c r="X138" s="687" t="n"/>
      <c r="Y138" s="687" t="n"/>
      <c r="Z138" s="687" t="n"/>
      <c r="AA138" s="687" t="n"/>
      <c r="AB138" s="687" t="n"/>
    </row>
    <row r="139">
      <c r="A139" s="687" t="n"/>
      <c r="B139" s="295" t="n"/>
      <c r="C139" s="326" t="n"/>
      <c r="D139" s="295" t="n"/>
      <c r="E139" s="295" t="n"/>
      <c r="F139" s="295" t="n"/>
      <c r="G139" s="295" t="n"/>
      <c r="H139" s="295" t="n"/>
      <c r="I139" s="687" t="n"/>
      <c r="J139" s="687" t="n"/>
      <c r="K139" s="687" t="n"/>
      <c r="L139" s="687" t="n"/>
      <c r="M139" s="687" t="n"/>
      <c r="N139" s="687" t="n"/>
      <c r="O139" s="687" t="n"/>
      <c r="P139" s="687" t="n"/>
      <c r="Q139" s="687" t="n"/>
      <c r="R139" s="687" t="n"/>
      <c r="S139" s="687" t="n"/>
      <c r="T139" s="687" t="n"/>
      <c r="U139" s="687" t="n"/>
      <c r="V139" s="687" t="n"/>
      <c r="W139" s="687" t="n"/>
      <c r="X139" s="687" t="n"/>
      <c r="Y139" s="687" t="n"/>
      <c r="Z139" s="687" t="n"/>
      <c r="AA139" s="687" t="n"/>
      <c r="AB139" s="687" t="n"/>
    </row>
    <row r="140">
      <c r="A140" s="687" t="n"/>
      <c r="B140" s="295" t="n"/>
      <c r="C140" s="326" t="n"/>
      <c r="D140" s="295" t="n"/>
      <c r="E140" s="295" t="n"/>
      <c r="F140" s="295" t="n"/>
      <c r="G140" s="295" t="n"/>
      <c r="H140" s="295" t="n"/>
      <c r="I140" s="687" t="n"/>
      <c r="J140" s="687" t="n"/>
      <c r="K140" s="687" t="n"/>
      <c r="L140" s="687" t="n"/>
      <c r="M140" s="687" t="n"/>
      <c r="N140" s="687" t="n"/>
      <c r="O140" s="687" t="n"/>
      <c r="P140" s="687" t="n"/>
      <c r="Q140" s="687" t="n"/>
      <c r="R140" s="687" t="n"/>
      <c r="S140" s="687" t="n"/>
      <c r="T140" s="687" t="n"/>
      <c r="U140" s="687" t="n"/>
      <c r="V140" s="687" t="n"/>
      <c r="W140" s="687" t="n"/>
      <c r="X140" s="687" t="n"/>
      <c r="Y140" s="687" t="n"/>
      <c r="Z140" s="687" t="n"/>
      <c r="AA140" s="687" t="n"/>
      <c r="AB140" s="687" t="n"/>
    </row>
    <row r="141">
      <c r="A141" s="687" t="n"/>
      <c r="B141" s="295" t="n"/>
      <c r="C141" s="326" t="n"/>
      <c r="D141" s="295" t="n"/>
      <c r="E141" s="295" t="n"/>
      <c r="F141" s="295" t="n"/>
      <c r="G141" s="295" t="n"/>
      <c r="H141" s="295" t="n"/>
      <c r="I141" s="687" t="n"/>
      <c r="J141" s="687" t="n"/>
      <c r="K141" s="687" t="n"/>
      <c r="L141" s="687" t="n"/>
      <c r="M141" s="687" t="n"/>
      <c r="N141" s="687" t="n"/>
      <c r="O141" s="687" t="n"/>
      <c r="P141" s="687" t="n"/>
      <c r="Q141" s="687" t="n"/>
      <c r="R141" s="687" t="n"/>
      <c r="S141" s="687" t="n"/>
      <c r="T141" s="687" t="n"/>
      <c r="U141" s="687" t="n"/>
      <c r="V141" s="687" t="n"/>
      <c r="W141" s="687" t="n"/>
      <c r="X141" s="687" t="n"/>
      <c r="Y141" s="687" t="n"/>
      <c r="Z141" s="687" t="n"/>
      <c r="AA141" s="687" t="n"/>
      <c r="AB141" s="687" t="n"/>
    </row>
    <row r="142">
      <c r="A142" s="687" t="n"/>
      <c r="B142" s="295" t="n"/>
      <c r="C142" s="326" t="n"/>
      <c r="D142" s="295" t="n"/>
      <c r="E142" s="295" t="n"/>
      <c r="F142" s="295" t="n"/>
      <c r="G142" s="295" t="n"/>
      <c r="H142" s="295" t="n"/>
      <c r="I142" s="687" t="n"/>
      <c r="J142" s="687" t="n"/>
      <c r="K142" s="687" t="n"/>
      <c r="L142" s="687" t="n"/>
      <c r="M142" s="687" t="n"/>
      <c r="N142" s="687" t="n"/>
      <c r="O142" s="687" t="n"/>
      <c r="P142" s="687" t="n"/>
      <c r="Q142" s="687" t="n"/>
      <c r="R142" s="687" t="n"/>
      <c r="S142" s="687" t="n"/>
      <c r="T142" s="687" t="n"/>
      <c r="U142" s="687" t="n"/>
      <c r="V142" s="687" t="n"/>
      <c r="W142" s="687" t="n"/>
      <c r="X142" s="687" t="n"/>
      <c r="Y142" s="687" t="n"/>
      <c r="Z142" s="687" t="n"/>
      <c r="AA142" s="687" t="n"/>
      <c r="AB142" s="687" t="n"/>
    </row>
    <row r="143">
      <c r="A143" s="687" t="n"/>
      <c r="B143" s="295" t="n"/>
      <c r="C143" s="326" t="n"/>
      <c r="D143" s="295" t="n"/>
      <c r="E143" s="295" t="n"/>
      <c r="F143" s="295" t="n"/>
      <c r="G143" s="295" t="n"/>
      <c r="H143" s="295" t="n"/>
      <c r="I143" s="687" t="n"/>
      <c r="J143" s="687" t="n"/>
      <c r="K143" s="687" t="n"/>
      <c r="L143" s="687" t="n"/>
      <c r="M143" s="687" t="n"/>
      <c r="N143" s="687" t="n"/>
      <c r="O143" s="687" t="n"/>
      <c r="P143" s="687" t="n"/>
      <c r="Q143" s="687" t="n"/>
      <c r="R143" s="687" t="n"/>
      <c r="S143" s="687" t="n"/>
      <c r="T143" s="687" t="n"/>
      <c r="U143" s="687" t="n"/>
      <c r="V143" s="687" t="n"/>
      <c r="W143" s="687" t="n"/>
      <c r="X143" s="687" t="n"/>
      <c r="Y143" s="687" t="n"/>
      <c r="Z143" s="687" t="n"/>
      <c r="AA143" s="687" t="n"/>
      <c r="AB143" s="687" t="n"/>
    </row>
    <row r="144">
      <c r="A144" s="687" t="n"/>
      <c r="B144" s="295" t="n"/>
      <c r="C144" s="326" t="n"/>
      <c r="D144" s="295" t="n"/>
      <c r="E144" s="295" t="n"/>
      <c r="F144" s="295" t="n"/>
      <c r="G144" s="295" t="n"/>
      <c r="H144" s="295" t="n"/>
      <c r="I144" s="687" t="n"/>
      <c r="J144" s="687" t="n"/>
      <c r="K144" s="687" t="n"/>
      <c r="L144" s="687" t="n"/>
      <c r="M144" s="687" t="n"/>
      <c r="N144" s="687" t="n"/>
      <c r="O144" s="687" t="n"/>
      <c r="P144" s="687" t="n"/>
      <c r="Q144" s="687" t="n"/>
      <c r="R144" s="687" t="n"/>
      <c r="S144" s="687" t="n"/>
      <c r="T144" s="687" t="n"/>
      <c r="U144" s="687" t="n"/>
      <c r="V144" s="687" t="n"/>
      <c r="W144" s="687" t="n"/>
      <c r="X144" s="687" t="n"/>
      <c r="Y144" s="687" t="n"/>
      <c r="Z144" s="687" t="n"/>
      <c r="AA144" s="687" t="n"/>
      <c r="AB144" s="687" t="n"/>
    </row>
    <row r="145">
      <c r="A145" s="687" t="n"/>
      <c r="B145" s="295" t="n"/>
      <c r="C145" s="326" t="n"/>
      <c r="D145" s="295" t="n"/>
      <c r="E145" s="295" t="n"/>
      <c r="F145" s="295" t="n"/>
      <c r="G145" s="295" t="n"/>
      <c r="H145" s="295" t="n"/>
      <c r="I145" s="687" t="n"/>
      <c r="J145" s="687" t="n"/>
      <c r="K145" s="687" t="n"/>
      <c r="L145" s="687" t="n"/>
      <c r="M145" s="687" t="n"/>
      <c r="N145" s="687" t="n"/>
      <c r="O145" s="687" t="n"/>
      <c r="P145" s="687" t="n"/>
      <c r="Q145" s="687" t="n"/>
      <c r="R145" s="687" t="n"/>
      <c r="S145" s="687" t="n"/>
      <c r="T145" s="687" t="n"/>
      <c r="U145" s="687" t="n"/>
      <c r="V145" s="687" t="n"/>
      <c r="W145" s="687" t="n"/>
      <c r="X145" s="687" t="n"/>
      <c r="Y145" s="687" t="n"/>
      <c r="Z145" s="687" t="n"/>
      <c r="AA145" s="687" t="n"/>
      <c r="AB145" s="687" t="n"/>
    </row>
    <row r="146">
      <c r="A146" s="687" t="n"/>
      <c r="B146" s="295" t="n"/>
      <c r="C146" s="326" t="n"/>
      <c r="D146" s="295" t="n"/>
      <c r="E146" s="295" t="n"/>
      <c r="F146" s="295" t="n"/>
      <c r="G146" s="295" t="n"/>
      <c r="H146" s="295" t="n"/>
      <c r="I146" s="687" t="n"/>
      <c r="J146" s="687" t="n"/>
      <c r="K146" s="687" t="n"/>
      <c r="L146" s="687" t="n"/>
      <c r="M146" s="687" t="n"/>
      <c r="N146" s="687" t="n"/>
      <c r="O146" s="687" t="n"/>
      <c r="P146" s="687" t="n"/>
      <c r="Q146" s="687" t="n"/>
      <c r="R146" s="687" t="n"/>
      <c r="S146" s="687" t="n"/>
      <c r="T146" s="687" t="n"/>
      <c r="U146" s="687" t="n"/>
      <c r="V146" s="687" t="n"/>
      <c r="W146" s="687" t="n"/>
      <c r="X146" s="687" t="n"/>
      <c r="Y146" s="687" t="n"/>
      <c r="Z146" s="687" t="n"/>
      <c r="AA146" s="687" t="n"/>
      <c r="AB146" s="687" t="n"/>
    </row>
    <row r="147">
      <c r="A147" s="687" t="n"/>
      <c r="B147" s="295" t="n"/>
      <c r="C147" s="326" t="n"/>
      <c r="D147" s="295" t="n"/>
      <c r="E147" s="295" t="n"/>
      <c r="F147" s="295" t="n"/>
      <c r="G147" s="295" t="n"/>
      <c r="H147" s="295" t="n"/>
      <c r="I147" s="687" t="n"/>
      <c r="J147" s="687" t="n"/>
      <c r="K147" s="687" t="n"/>
      <c r="L147" s="687" t="n"/>
      <c r="M147" s="687" t="n"/>
      <c r="N147" s="687" t="n"/>
      <c r="O147" s="687" t="n"/>
      <c r="P147" s="687" t="n"/>
      <c r="Q147" s="687" t="n"/>
      <c r="R147" s="687" t="n"/>
      <c r="S147" s="687" t="n"/>
      <c r="T147" s="687" t="n"/>
      <c r="U147" s="687" t="n"/>
      <c r="V147" s="687" t="n"/>
      <c r="W147" s="687" t="n"/>
      <c r="X147" s="687" t="n"/>
      <c r="Y147" s="687" t="n"/>
      <c r="Z147" s="687" t="n"/>
      <c r="AA147" s="687" t="n"/>
      <c r="AB147" s="687" t="n"/>
    </row>
    <row r="148">
      <c r="A148" s="687" t="n"/>
      <c r="B148" s="295" t="n"/>
      <c r="C148" s="326" t="n"/>
      <c r="D148" s="295" t="n"/>
      <c r="E148" s="295" t="n"/>
      <c r="F148" s="295" t="n"/>
      <c r="G148" s="295" t="n"/>
      <c r="H148" s="295" t="n"/>
      <c r="I148" s="687" t="n"/>
      <c r="J148" s="687" t="n"/>
      <c r="K148" s="687" t="n"/>
      <c r="L148" s="687" t="n"/>
      <c r="M148" s="687" t="n"/>
      <c r="N148" s="687" t="n"/>
      <c r="O148" s="687" t="n"/>
      <c r="P148" s="687" t="n"/>
      <c r="Q148" s="687" t="n"/>
      <c r="R148" s="687" t="n"/>
      <c r="S148" s="687" t="n"/>
      <c r="T148" s="687" t="n"/>
      <c r="U148" s="687" t="n"/>
      <c r="V148" s="687" t="n"/>
      <c r="W148" s="687" t="n"/>
      <c r="X148" s="687" t="n"/>
      <c r="Y148" s="687" t="n"/>
      <c r="Z148" s="687" t="n"/>
      <c r="AA148" s="687" t="n"/>
      <c r="AB148" s="687" t="n"/>
    </row>
    <row r="149">
      <c r="A149" s="687" t="n"/>
      <c r="B149" s="295" t="n"/>
      <c r="C149" s="326" t="n"/>
      <c r="D149" s="295" t="n"/>
      <c r="E149" s="295" t="n"/>
      <c r="F149" s="295" t="n"/>
      <c r="G149" s="295" t="n"/>
      <c r="H149" s="295" t="n"/>
      <c r="I149" s="687" t="n"/>
      <c r="J149" s="687" t="n"/>
      <c r="K149" s="687" t="n"/>
      <c r="L149" s="687" t="n"/>
      <c r="M149" s="687" t="n"/>
      <c r="N149" s="687" t="n"/>
      <c r="O149" s="687" t="n"/>
      <c r="P149" s="687" t="n"/>
      <c r="Q149" s="687" t="n"/>
      <c r="R149" s="687" t="n"/>
      <c r="S149" s="687" t="n"/>
      <c r="T149" s="687" t="n"/>
      <c r="U149" s="687" t="n"/>
      <c r="V149" s="687" t="n"/>
      <c r="W149" s="687" t="n"/>
      <c r="X149" s="687" t="n"/>
      <c r="Y149" s="687" t="n"/>
      <c r="Z149" s="687" t="n"/>
      <c r="AA149" s="687" t="n"/>
      <c r="AB149" s="687" t="n"/>
    </row>
    <row r="150">
      <c r="A150" s="687" t="n"/>
      <c r="B150" s="295" t="n"/>
      <c r="C150" s="326" t="n"/>
      <c r="D150" s="295" t="n"/>
      <c r="E150" s="295" t="n"/>
      <c r="F150" s="295" t="n"/>
      <c r="G150" s="295" t="n"/>
      <c r="H150" s="295" t="n"/>
      <c r="I150" s="687" t="n"/>
      <c r="J150" s="687" t="n"/>
      <c r="K150" s="687" t="n"/>
      <c r="L150" s="687" t="n"/>
      <c r="M150" s="687" t="n"/>
      <c r="N150" s="687" t="n"/>
      <c r="O150" s="687" t="n"/>
      <c r="P150" s="687" t="n"/>
      <c r="Q150" s="687" t="n"/>
      <c r="R150" s="687" t="n"/>
      <c r="S150" s="687" t="n"/>
      <c r="T150" s="687" t="n"/>
      <c r="U150" s="687" t="n"/>
      <c r="V150" s="687" t="n"/>
      <c r="W150" s="687" t="n"/>
      <c r="X150" s="687" t="n"/>
      <c r="Y150" s="687" t="n"/>
      <c r="Z150" s="687" t="n"/>
      <c r="AA150" s="687" t="n"/>
      <c r="AB150" s="687" t="n"/>
    </row>
    <row r="151">
      <c r="A151" s="687" t="n"/>
      <c r="B151" s="295" t="n"/>
      <c r="C151" s="326" t="n"/>
      <c r="D151" s="295" t="n"/>
      <c r="E151" s="295" t="n"/>
      <c r="F151" s="295" t="n"/>
      <c r="G151" s="295" t="n"/>
      <c r="H151" s="295" t="n"/>
      <c r="I151" s="687" t="n"/>
      <c r="J151" s="687" t="n"/>
      <c r="K151" s="687" t="n"/>
      <c r="L151" s="687" t="n"/>
      <c r="M151" s="687" t="n"/>
      <c r="N151" s="687" t="n"/>
      <c r="O151" s="687" t="n"/>
      <c r="P151" s="687" t="n"/>
      <c r="Q151" s="687" t="n"/>
      <c r="R151" s="687" t="n"/>
      <c r="S151" s="687" t="n"/>
      <c r="T151" s="687" t="n"/>
      <c r="U151" s="687" t="n"/>
      <c r="V151" s="687" t="n"/>
      <c r="W151" s="687" t="n"/>
      <c r="X151" s="687" t="n"/>
      <c r="Y151" s="687" t="n"/>
      <c r="Z151" s="687" t="n"/>
      <c r="AA151" s="687" t="n"/>
      <c r="AB151" s="687" t="n"/>
    </row>
    <row r="152">
      <c r="A152" s="687" t="n"/>
      <c r="B152" s="295" t="n"/>
      <c r="C152" s="326" t="n"/>
      <c r="D152" s="295" t="n"/>
      <c r="E152" s="295" t="n"/>
      <c r="F152" s="295" t="n"/>
      <c r="G152" s="295" t="n"/>
      <c r="H152" s="295" t="n"/>
      <c r="I152" s="687" t="n"/>
      <c r="J152" s="687" t="n"/>
      <c r="K152" s="687" t="n"/>
      <c r="L152" s="687" t="n"/>
      <c r="M152" s="687" t="n"/>
      <c r="N152" s="687" t="n"/>
      <c r="O152" s="687" t="n"/>
      <c r="P152" s="687" t="n"/>
      <c r="Q152" s="687" t="n"/>
      <c r="R152" s="687" t="n"/>
      <c r="S152" s="687" t="n"/>
      <c r="T152" s="687" t="n"/>
      <c r="U152" s="687" t="n"/>
      <c r="V152" s="687" t="n"/>
      <c r="W152" s="687" t="n"/>
      <c r="X152" s="687" t="n"/>
      <c r="Y152" s="687" t="n"/>
      <c r="Z152" s="687" t="n"/>
      <c r="AA152" s="687" t="n"/>
      <c r="AB152" s="687" t="n"/>
    </row>
    <row r="153">
      <c r="A153" s="687" t="n"/>
      <c r="B153" s="295" t="n"/>
      <c r="C153" s="326" t="n"/>
      <c r="D153" s="295" t="n"/>
      <c r="E153" s="295" t="n"/>
      <c r="F153" s="295" t="n"/>
      <c r="G153" s="295" t="n"/>
      <c r="H153" s="295" t="n"/>
      <c r="I153" s="687" t="n"/>
      <c r="J153" s="687" t="n"/>
      <c r="K153" s="687" t="n"/>
      <c r="L153" s="687" t="n"/>
      <c r="M153" s="687" t="n"/>
      <c r="N153" s="687" t="n"/>
      <c r="O153" s="687" t="n"/>
      <c r="P153" s="687" t="n"/>
      <c r="Q153" s="687" t="n"/>
      <c r="R153" s="687" t="n"/>
      <c r="S153" s="687" t="n"/>
      <c r="T153" s="687" t="n"/>
      <c r="U153" s="687" t="n"/>
      <c r="V153" s="687" t="n"/>
      <c r="W153" s="687" t="n"/>
      <c r="X153" s="687" t="n"/>
      <c r="Y153" s="687" t="n"/>
      <c r="Z153" s="687" t="n"/>
      <c r="AA153" s="687" t="n"/>
      <c r="AB153" s="687" t="n"/>
    </row>
    <row r="154">
      <c r="A154" s="687" t="n"/>
      <c r="B154" s="295" t="n"/>
      <c r="C154" s="326" t="n"/>
      <c r="D154" s="295" t="n"/>
      <c r="E154" s="295" t="n"/>
      <c r="F154" s="295" t="n"/>
      <c r="G154" s="295" t="n"/>
      <c r="H154" s="295" t="n"/>
      <c r="I154" s="687" t="n"/>
      <c r="J154" s="687" t="n"/>
      <c r="K154" s="687" t="n"/>
      <c r="L154" s="687" t="n"/>
      <c r="M154" s="687" t="n"/>
      <c r="N154" s="687" t="n"/>
      <c r="O154" s="687" t="n"/>
      <c r="P154" s="687" t="n"/>
      <c r="Q154" s="687" t="n"/>
      <c r="R154" s="687" t="n"/>
      <c r="S154" s="687" t="n"/>
      <c r="T154" s="687" t="n"/>
      <c r="U154" s="687" t="n"/>
      <c r="V154" s="687" t="n"/>
      <c r="W154" s="687" t="n"/>
      <c r="X154" s="687" t="n"/>
      <c r="Y154" s="687" t="n"/>
      <c r="Z154" s="687" t="n"/>
      <c r="AA154" s="687" t="n"/>
      <c r="AB154" s="687" t="n"/>
    </row>
    <row r="155">
      <c r="A155" s="687" t="n"/>
      <c r="B155" s="295" t="n"/>
      <c r="C155" s="326" t="n"/>
      <c r="D155" s="295" t="n"/>
      <c r="E155" s="295" t="n"/>
      <c r="F155" s="295" t="n"/>
      <c r="G155" s="295" t="n"/>
      <c r="H155" s="295" t="n"/>
      <c r="I155" s="687" t="n"/>
      <c r="J155" s="687" t="n"/>
      <c r="K155" s="687" t="n"/>
      <c r="L155" s="687" t="n"/>
      <c r="M155" s="687" t="n"/>
      <c r="N155" s="687" t="n"/>
      <c r="O155" s="687" t="n"/>
      <c r="P155" s="687" t="n"/>
      <c r="Q155" s="687" t="n"/>
      <c r="R155" s="687" t="n"/>
      <c r="S155" s="687" t="n"/>
      <c r="T155" s="687" t="n"/>
      <c r="U155" s="687" t="n"/>
      <c r="V155" s="687" t="n"/>
      <c r="W155" s="687" t="n"/>
      <c r="X155" s="687" t="n"/>
      <c r="Y155" s="687" t="n"/>
      <c r="Z155" s="687" t="n"/>
      <c r="AA155" s="687" t="n"/>
      <c r="AB155" s="687" t="n"/>
    </row>
    <row r="156">
      <c r="A156" s="687" t="n"/>
      <c r="B156" s="295" t="n"/>
      <c r="C156" s="326" t="n"/>
      <c r="D156" s="295" t="n"/>
      <c r="E156" s="295" t="n"/>
      <c r="F156" s="295" t="n"/>
      <c r="G156" s="295" t="n"/>
      <c r="H156" s="295" t="n"/>
      <c r="I156" s="687" t="n"/>
      <c r="J156" s="687" t="n"/>
      <c r="K156" s="687" t="n"/>
      <c r="L156" s="687" t="n"/>
      <c r="M156" s="687" t="n"/>
      <c r="N156" s="687" t="n"/>
      <c r="O156" s="687" t="n"/>
      <c r="P156" s="687" t="n"/>
      <c r="Q156" s="687" t="n"/>
      <c r="R156" s="687" t="n"/>
      <c r="S156" s="687" t="n"/>
      <c r="T156" s="687" t="n"/>
      <c r="U156" s="687" t="n"/>
      <c r="V156" s="687" t="n"/>
      <c r="W156" s="687" t="n"/>
      <c r="X156" s="687" t="n"/>
      <c r="Y156" s="687" t="n"/>
      <c r="Z156" s="687" t="n"/>
      <c r="AA156" s="687" t="n"/>
      <c r="AB156" s="687" t="n"/>
    </row>
    <row r="157">
      <c r="A157" s="687" t="n"/>
      <c r="B157" s="295" t="n"/>
      <c r="C157" s="326" t="n"/>
      <c r="D157" s="295" t="n"/>
      <c r="E157" s="295" t="n"/>
      <c r="F157" s="295" t="n"/>
      <c r="G157" s="295" t="n"/>
      <c r="H157" s="295" t="n"/>
      <c r="I157" s="687" t="n"/>
      <c r="J157" s="687" t="n"/>
      <c r="K157" s="687" t="n"/>
      <c r="L157" s="687" t="n"/>
      <c r="M157" s="687" t="n"/>
      <c r="N157" s="687" t="n"/>
      <c r="O157" s="687" t="n"/>
      <c r="P157" s="687" t="n"/>
      <c r="Q157" s="687" t="n"/>
      <c r="R157" s="687" t="n"/>
      <c r="S157" s="687" t="n"/>
      <c r="T157" s="687" t="n"/>
      <c r="U157" s="687" t="n"/>
      <c r="V157" s="687" t="n"/>
      <c r="W157" s="687" t="n"/>
      <c r="X157" s="687" t="n"/>
      <c r="Y157" s="687" t="n"/>
      <c r="Z157" s="687" t="n"/>
      <c r="AA157" s="687" t="n"/>
      <c r="AB157" s="687" t="n"/>
    </row>
    <row r="158">
      <c r="A158" s="687" t="n"/>
      <c r="B158" s="295" t="n"/>
      <c r="C158" s="326" t="n"/>
      <c r="D158" s="295" t="n"/>
      <c r="E158" s="295" t="n"/>
      <c r="F158" s="295" t="n"/>
      <c r="G158" s="295" t="n"/>
      <c r="H158" s="295" t="n"/>
      <c r="I158" s="687" t="n"/>
      <c r="J158" s="687" t="n"/>
      <c r="K158" s="687" t="n"/>
      <c r="L158" s="687" t="n"/>
      <c r="M158" s="687" t="n"/>
      <c r="N158" s="687" t="n"/>
      <c r="O158" s="687" t="n"/>
      <c r="P158" s="687" t="n"/>
      <c r="Q158" s="687" t="n"/>
      <c r="R158" s="687" t="n"/>
      <c r="S158" s="687" t="n"/>
      <c r="T158" s="687" t="n"/>
      <c r="U158" s="687" t="n"/>
      <c r="V158" s="687" t="n"/>
      <c r="W158" s="687" t="n"/>
      <c r="X158" s="687" t="n"/>
      <c r="Y158" s="687" t="n"/>
      <c r="Z158" s="687" t="n"/>
      <c r="AA158" s="687" t="n"/>
      <c r="AB158" s="687" t="n"/>
    </row>
    <row r="159">
      <c r="A159" s="687" t="n"/>
      <c r="B159" s="295" t="n"/>
      <c r="C159" s="326" t="n"/>
      <c r="D159" s="295" t="n"/>
      <c r="E159" s="295" t="n"/>
      <c r="F159" s="295" t="n"/>
      <c r="G159" s="295" t="n"/>
      <c r="H159" s="295" t="n"/>
      <c r="I159" s="687" t="n"/>
      <c r="J159" s="687" t="n"/>
      <c r="K159" s="687" t="n"/>
      <c r="L159" s="687" t="n"/>
      <c r="M159" s="687" t="n"/>
      <c r="N159" s="687" t="n"/>
      <c r="O159" s="687" t="n"/>
      <c r="P159" s="687" t="n"/>
      <c r="Q159" s="687" t="n"/>
      <c r="R159" s="687" t="n"/>
      <c r="S159" s="687" t="n"/>
      <c r="T159" s="687" t="n"/>
      <c r="U159" s="687" t="n"/>
      <c r="V159" s="687" t="n"/>
      <c r="W159" s="687" t="n"/>
      <c r="X159" s="687" t="n"/>
      <c r="Y159" s="687" t="n"/>
      <c r="Z159" s="687" t="n"/>
      <c r="AA159" s="687" t="n"/>
      <c r="AB159" s="687" t="n"/>
    </row>
    <row r="160">
      <c r="A160" s="687" t="n"/>
      <c r="B160" s="295" t="n"/>
      <c r="C160" s="326" t="n"/>
      <c r="D160" s="295" t="n"/>
      <c r="E160" s="295" t="n"/>
      <c r="F160" s="295" t="n"/>
      <c r="G160" s="295" t="n"/>
      <c r="H160" s="295" t="n"/>
      <c r="I160" s="687" t="n"/>
      <c r="J160" s="687" t="n"/>
      <c r="K160" s="687" t="n"/>
      <c r="L160" s="687" t="n"/>
      <c r="M160" s="687" t="n"/>
      <c r="N160" s="687" t="n"/>
      <c r="O160" s="687" t="n"/>
      <c r="P160" s="687" t="n"/>
      <c r="Q160" s="687" t="n"/>
      <c r="R160" s="687" t="n"/>
      <c r="S160" s="687" t="n"/>
      <c r="T160" s="687" t="n"/>
      <c r="U160" s="687" t="n"/>
      <c r="V160" s="687" t="n"/>
      <c r="W160" s="687" t="n"/>
      <c r="X160" s="687" t="n"/>
      <c r="Y160" s="687" t="n"/>
      <c r="Z160" s="687" t="n"/>
      <c r="AA160" s="687" t="n"/>
      <c r="AB160" s="687" t="n"/>
    </row>
    <row r="161">
      <c r="A161" s="687" t="n"/>
      <c r="B161" s="295" t="n"/>
      <c r="C161" s="326" t="n"/>
      <c r="D161" s="295" t="n"/>
      <c r="E161" s="295" t="n"/>
      <c r="F161" s="295" t="n"/>
      <c r="G161" s="295" t="n"/>
      <c r="H161" s="295" t="n"/>
      <c r="I161" s="687" t="n"/>
      <c r="J161" s="687" t="n"/>
      <c r="K161" s="687" t="n"/>
      <c r="L161" s="687" t="n"/>
      <c r="M161" s="687" t="n"/>
      <c r="N161" s="687" t="n"/>
      <c r="O161" s="687" t="n"/>
      <c r="P161" s="687" t="n"/>
      <c r="Q161" s="687" t="n"/>
      <c r="R161" s="687" t="n"/>
      <c r="S161" s="687" t="n"/>
      <c r="T161" s="687" t="n"/>
      <c r="U161" s="687" t="n"/>
      <c r="V161" s="687" t="n"/>
      <c r="W161" s="687" t="n"/>
      <c r="X161" s="687" t="n"/>
      <c r="Y161" s="687" t="n"/>
      <c r="Z161" s="687" t="n"/>
      <c r="AA161" s="687" t="n"/>
      <c r="AB161" s="687" t="n"/>
    </row>
    <row r="162">
      <c r="A162" s="687" t="n"/>
      <c r="B162" s="295" t="n"/>
      <c r="C162" s="326" t="n"/>
      <c r="D162" s="295" t="n"/>
      <c r="E162" s="295" t="n"/>
      <c r="F162" s="295" t="n"/>
      <c r="G162" s="295" t="n"/>
      <c r="H162" s="295" t="n"/>
      <c r="I162" s="687" t="n"/>
      <c r="J162" s="687" t="n"/>
      <c r="K162" s="687" t="n"/>
      <c r="L162" s="687" t="n"/>
      <c r="M162" s="687" t="n"/>
      <c r="N162" s="687" t="n"/>
      <c r="O162" s="687" t="n"/>
      <c r="P162" s="687" t="n"/>
      <c r="Q162" s="687" t="n"/>
      <c r="R162" s="687" t="n"/>
      <c r="S162" s="687" t="n"/>
      <c r="T162" s="687" t="n"/>
      <c r="U162" s="687" t="n"/>
      <c r="V162" s="687" t="n"/>
      <c r="W162" s="687" t="n"/>
      <c r="X162" s="687" t="n"/>
      <c r="Y162" s="687" t="n"/>
      <c r="Z162" s="687" t="n"/>
      <c r="AA162" s="687" t="n"/>
      <c r="AB162" s="687" t="n"/>
    </row>
    <row r="163">
      <c r="A163" s="687" t="n"/>
      <c r="B163" s="295" t="n"/>
      <c r="C163" s="326" t="n"/>
      <c r="D163" s="295" t="n"/>
      <c r="E163" s="295" t="n"/>
      <c r="F163" s="295" t="n"/>
      <c r="G163" s="295" t="n"/>
      <c r="H163" s="295" t="n"/>
      <c r="I163" s="687" t="n"/>
      <c r="J163" s="687" t="n"/>
      <c r="K163" s="687" t="n"/>
      <c r="L163" s="687" t="n"/>
      <c r="M163" s="687" t="n"/>
      <c r="N163" s="687" t="n"/>
      <c r="O163" s="687" t="n"/>
      <c r="P163" s="687" t="n"/>
      <c r="Q163" s="687" t="n"/>
      <c r="R163" s="687" t="n"/>
      <c r="S163" s="687" t="n"/>
      <c r="T163" s="687" t="n"/>
      <c r="U163" s="687" t="n"/>
      <c r="V163" s="687" t="n"/>
      <c r="W163" s="687" t="n"/>
      <c r="X163" s="687" t="n"/>
      <c r="Y163" s="687" t="n"/>
      <c r="Z163" s="687" t="n"/>
      <c r="AA163" s="687" t="n"/>
      <c r="AB163" s="687" t="n"/>
    </row>
    <row r="164">
      <c r="A164" s="687" t="n"/>
      <c r="B164" s="295" t="n"/>
      <c r="C164" s="326" t="n"/>
      <c r="D164" s="295" t="n"/>
      <c r="E164" s="295" t="n"/>
      <c r="F164" s="295" t="n"/>
      <c r="G164" s="295" t="n"/>
      <c r="H164" s="295" t="n"/>
      <c r="I164" s="687" t="n"/>
      <c r="J164" s="687" t="n"/>
      <c r="K164" s="687" t="n"/>
      <c r="L164" s="687" t="n"/>
      <c r="M164" s="687" t="n"/>
      <c r="N164" s="687" t="n"/>
      <c r="O164" s="687" t="n"/>
      <c r="P164" s="687" t="n"/>
      <c r="Q164" s="687" t="n"/>
      <c r="R164" s="687" t="n"/>
      <c r="S164" s="687" t="n"/>
      <c r="T164" s="687" t="n"/>
      <c r="U164" s="687" t="n"/>
      <c r="V164" s="687" t="n"/>
      <c r="W164" s="687" t="n"/>
      <c r="X164" s="687" t="n"/>
      <c r="Y164" s="687" t="n"/>
      <c r="Z164" s="687" t="n"/>
      <c r="AA164" s="687" t="n"/>
      <c r="AB164" s="687" t="n"/>
    </row>
    <row r="165">
      <c r="A165" s="687" t="n"/>
      <c r="B165" s="295" t="n"/>
      <c r="C165" s="326" t="n"/>
      <c r="D165" s="295" t="n"/>
      <c r="E165" s="295" t="n"/>
      <c r="F165" s="295" t="n"/>
      <c r="G165" s="295" t="n"/>
      <c r="H165" s="295" t="n"/>
      <c r="I165" s="687" t="n"/>
      <c r="J165" s="687" t="n"/>
      <c r="K165" s="687" t="n"/>
      <c r="L165" s="687" t="n"/>
      <c r="M165" s="687" t="n"/>
      <c r="N165" s="687" t="n"/>
      <c r="O165" s="687" t="n"/>
      <c r="P165" s="687" t="n"/>
      <c r="Q165" s="687" t="n"/>
      <c r="R165" s="687" t="n"/>
      <c r="S165" s="687" t="n"/>
      <c r="T165" s="687" t="n"/>
      <c r="U165" s="687" t="n"/>
      <c r="V165" s="687" t="n"/>
      <c r="W165" s="687" t="n"/>
      <c r="X165" s="687" t="n"/>
      <c r="Y165" s="687" t="n"/>
      <c r="Z165" s="687" t="n"/>
      <c r="AA165" s="687" t="n"/>
      <c r="AB165" s="687" t="n"/>
    </row>
    <row r="166">
      <c r="A166" s="687" t="n"/>
      <c r="B166" s="295" t="n"/>
      <c r="C166" s="326" t="n"/>
      <c r="D166" s="295" t="n"/>
      <c r="E166" s="295" t="n"/>
      <c r="F166" s="295" t="n"/>
      <c r="G166" s="295" t="n"/>
      <c r="H166" s="295" t="n"/>
      <c r="I166" s="687" t="n"/>
      <c r="J166" s="687" t="n"/>
      <c r="K166" s="687" t="n"/>
      <c r="L166" s="687" t="n"/>
      <c r="M166" s="687" t="n"/>
      <c r="N166" s="687" t="n"/>
      <c r="O166" s="687" t="n"/>
      <c r="P166" s="687" t="n"/>
      <c r="Q166" s="687" t="n"/>
      <c r="R166" s="687" t="n"/>
      <c r="S166" s="687" t="n"/>
      <c r="T166" s="687" t="n"/>
      <c r="U166" s="687" t="n"/>
      <c r="V166" s="687" t="n"/>
      <c r="W166" s="687" t="n"/>
      <c r="X166" s="687" t="n"/>
      <c r="Y166" s="687" t="n"/>
      <c r="Z166" s="687" t="n"/>
      <c r="AA166" s="687" t="n"/>
      <c r="AB166" s="687" t="n"/>
    </row>
    <row r="167">
      <c r="A167" s="687" t="n"/>
      <c r="B167" s="295" t="n"/>
      <c r="C167" s="326" t="n"/>
      <c r="D167" s="295" t="n"/>
      <c r="E167" s="295" t="n"/>
      <c r="F167" s="295" t="n"/>
      <c r="G167" s="295" t="n"/>
      <c r="H167" s="295" t="n"/>
      <c r="I167" s="687" t="n"/>
      <c r="J167" s="687" t="n"/>
      <c r="K167" s="687" t="n"/>
      <c r="L167" s="687" t="n"/>
      <c r="M167" s="687" t="n"/>
      <c r="N167" s="687" t="n"/>
      <c r="O167" s="687" t="n"/>
      <c r="P167" s="687" t="n"/>
      <c r="Q167" s="687" t="n"/>
      <c r="R167" s="687" t="n"/>
      <c r="S167" s="687" t="n"/>
      <c r="T167" s="687" t="n"/>
      <c r="U167" s="687" t="n"/>
      <c r="V167" s="687" t="n"/>
      <c r="W167" s="687" t="n"/>
      <c r="X167" s="687" t="n"/>
      <c r="Y167" s="687" t="n"/>
      <c r="Z167" s="687" t="n"/>
      <c r="AA167" s="687" t="n"/>
      <c r="AB167" s="687" t="n"/>
    </row>
    <row r="168">
      <c r="A168" s="687" t="n"/>
      <c r="B168" s="295" t="n"/>
      <c r="C168" s="326" t="n"/>
      <c r="D168" s="295" t="n"/>
      <c r="E168" s="295" t="n"/>
      <c r="F168" s="295" t="n"/>
      <c r="G168" s="295" t="n"/>
      <c r="H168" s="295" t="n"/>
      <c r="I168" s="687" t="n"/>
      <c r="J168" s="687" t="n"/>
      <c r="K168" s="687" t="n"/>
      <c r="L168" s="687" t="n"/>
      <c r="M168" s="687" t="n"/>
      <c r="N168" s="687" t="n"/>
      <c r="O168" s="687" t="n"/>
      <c r="P168" s="687" t="n"/>
      <c r="Q168" s="687" t="n"/>
      <c r="R168" s="687" t="n"/>
      <c r="S168" s="687" t="n"/>
      <c r="T168" s="687" t="n"/>
      <c r="U168" s="687" t="n"/>
      <c r="V168" s="687" t="n"/>
      <c r="W168" s="687" t="n"/>
      <c r="X168" s="687" t="n"/>
      <c r="Y168" s="687" t="n"/>
      <c r="Z168" s="687" t="n"/>
      <c r="AA168" s="687" t="n"/>
      <c r="AB168" s="687" t="n"/>
    </row>
    <row r="169">
      <c r="A169" s="687" t="n"/>
      <c r="B169" s="295" t="n"/>
      <c r="C169" s="326" t="n"/>
      <c r="D169" s="295" t="n"/>
      <c r="E169" s="295" t="n"/>
      <c r="F169" s="295" t="n"/>
      <c r="G169" s="295" t="n"/>
      <c r="H169" s="295" t="n"/>
      <c r="I169" s="687" t="n"/>
      <c r="J169" s="687" t="n"/>
      <c r="K169" s="687" t="n"/>
      <c r="L169" s="687" t="n"/>
      <c r="M169" s="687" t="n"/>
      <c r="N169" s="687" t="n"/>
      <c r="O169" s="687" t="n"/>
      <c r="P169" s="687" t="n"/>
      <c r="Q169" s="687" t="n"/>
      <c r="R169" s="687" t="n"/>
      <c r="S169" s="687" t="n"/>
      <c r="T169" s="687" t="n"/>
      <c r="U169" s="687" t="n"/>
      <c r="V169" s="687" t="n"/>
      <c r="W169" s="687" t="n"/>
      <c r="X169" s="687" t="n"/>
      <c r="Y169" s="687" t="n"/>
      <c r="Z169" s="687" t="n"/>
      <c r="AA169" s="687" t="n"/>
      <c r="AB169" s="687" t="n"/>
    </row>
    <row r="170">
      <c r="A170" s="687" t="n"/>
      <c r="B170" s="295" t="n"/>
      <c r="C170" s="326" t="n"/>
      <c r="D170" s="295" t="n"/>
      <c r="E170" s="295" t="n"/>
      <c r="F170" s="295" t="n"/>
      <c r="G170" s="295" t="n"/>
      <c r="H170" s="295" t="n"/>
      <c r="I170" s="687" t="n"/>
      <c r="J170" s="687" t="n"/>
      <c r="K170" s="687" t="n"/>
      <c r="L170" s="687" t="n"/>
      <c r="M170" s="687" t="n"/>
      <c r="N170" s="687" t="n"/>
      <c r="O170" s="687" t="n"/>
      <c r="P170" s="687" t="n"/>
      <c r="Q170" s="687" t="n"/>
      <c r="R170" s="687" t="n"/>
      <c r="S170" s="687" t="n"/>
      <c r="T170" s="687" t="n"/>
      <c r="U170" s="687" t="n"/>
      <c r="V170" s="687" t="n"/>
      <c r="W170" s="687" t="n"/>
      <c r="X170" s="687" t="n"/>
      <c r="Y170" s="687" t="n"/>
      <c r="Z170" s="687" t="n"/>
      <c r="AA170" s="687" t="n"/>
      <c r="AB170" s="687" t="n"/>
    </row>
    <row r="171">
      <c r="A171" s="687" t="n"/>
      <c r="B171" s="295" t="n"/>
      <c r="C171" s="326" t="n"/>
      <c r="D171" s="295" t="n"/>
      <c r="E171" s="295" t="n"/>
      <c r="F171" s="295" t="n"/>
      <c r="G171" s="295" t="n"/>
      <c r="H171" s="295" t="n"/>
      <c r="I171" s="687" t="n"/>
      <c r="J171" s="687" t="n"/>
      <c r="K171" s="687" t="n"/>
      <c r="L171" s="687" t="n"/>
      <c r="M171" s="687" t="n"/>
      <c r="N171" s="687" t="n"/>
      <c r="O171" s="687" t="n"/>
      <c r="P171" s="687" t="n"/>
      <c r="Q171" s="687" t="n"/>
      <c r="R171" s="687" t="n"/>
      <c r="S171" s="687" t="n"/>
      <c r="T171" s="687" t="n"/>
      <c r="U171" s="687" t="n"/>
      <c r="V171" s="687" t="n"/>
      <c r="W171" s="687" t="n"/>
      <c r="X171" s="687" t="n"/>
      <c r="Y171" s="687" t="n"/>
      <c r="Z171" s="687" t="n"/>
      <c r="AA171" s="687" t="n"/>
      <c r="AB171" s="687" t="n"/>
    </row>
    <row r="172">
      <c r="A172" s="687" t="n"/>
      <c r="B172" s="295" t="n"/>
      <c r="C172" s="326" t="n"/>
      <c r="D172" s="295" t="n"/>
      <c r="E172" s="295" t="n"/>
      <c r="F172" s="295" t="n"/>
      <c r="G172" s="295" t="n"/>
      <c r="H172" s="295" t="n"/>
      <c r="I172" s="687" t="n"/>
      <c r="J172" s="687" t="n"/>
      <c r="K172" s="687" t="n"/>
      <c r="L172" s="687" t="n"/>
      <c r="M172" s="687" t="n"/>
      <c r="N172" s="687" t="n"/>
      <c r="O172" s="687" t="n"/>
      <c r="P172" s="687" t="n"/>
      <c r="Q172" s="687" t="n"/>
      <c r="R172" s="687" t="n"/>
      <c r="S172" s="687" t="n"/>
      <c r="T172" s="687" t="n"/>
      <c r="U172" s="687" t="n"/>
      <c r="V172" s="687" t="n"/>
      <c r="W172" s="687" t="n"/>
      <c r="X172" s="687" t="n"/>
      <c r="Y172" s="687" t="n"/>
      <c r="Z172" s="687" t="n"/>
      <c r="AA172" s="687" t="n"/>
      <c r="AB172" s="687" t="n"/>
    </row>
    <row r="173">
      <c r="A173" s="687" t="n"/>
      <c r="B173" s="295" t="n"/>
      <c r="C173" s="326" t="n"/>
      <c r="D173" s="295" t="n"/>
      <c r="E173" s="295" t="n"/>
      <c r="F173" s="295" t="n"/>
      <c r="G173" s="295" t="n"/>
      <c r="H173" s="295" t="n"/>
      <c r="I173" s="687" t="n"/>
      <c r="J173" s="687" t="n"/>
      <c r="K173" s="687" t="n"/>
      <c r="L173" s="687" t="n"/>
      <c r="M173" s="687" t="n"/>
      <c r="N173" s="687" t="n"/>
      <c r="O173" s="687" t="n"/>
      <c r="P173" s="687" t="n"/>
      <c r="Q173" s="687" t="n"/>
      <c r="R173" s="687" t="n"/>
      <c r="S173" s="687" t="n"/>
      <c r="T173" s="687" t="n"/>
      <c r="U173" s="687" t="n"/>
      <c r="V173" s="687" t="n"/>
      <c r="W173" s="687" t="n"/>
      <c r="X173" s="687" t="n"/>
      <c r="Y173" s="687" t="n"/>
      <c r="Z173" s="687" t="n"/>
      <c r="AA173" s="687" t="n"/>
      <c r="AB173" s="687" t="n"/>
    </row>
    <row r="174">
      <c r="A174" s="687" t="n"/>
      <c r="B174" s="295" t="n"/>
      <c r="C174" s="326" t="n"/>
      <c r="D174" s="295" t="n"/>
      <c r="E174" s="295" t="n"/>
      <c r="F174" s="295" t="n"/>
      <c r="G174" s="295" t="n"/>
      <c r="H174" s="295" t="n"/>
      <c r="I174" s="687" t="n"/>
      <c r="J174" s="687" t="n"/>
      <c r="K174" s="687" t="n"/>
      <c r="L174" s="687" t="n"/>
      <c r="M174" s="687" t="n"/>
      <c r="N174" s="687" t="n"/>
      <c r="O174" s="687" t="n"/>
      <c r="P174" s="687" t="n"/>
      <c r="Q174" s="687" t="n"/>
      <c r="R174" s="687" t="n"/>
      <c r="S174" s="687" t="n"/>
      <c r="T174" s="687" t="n"/>
      <c r="U174" s="687" t="n"/>
      <c r="V174" s="687" t="n"/>
      <c r="W174" s="687" t="n"/>
      <c r="X174" s="687" t="n"/>
      <c r="Y174" s="687" t="n"/>
      <c r="Z174" s="687" t="n"/>
      <c r="AA174" s="687" t="n"/>
      <c r="AB174" s="687" t="n"/>
    </row>
    <row r="175">
      <c r="A175" s="687" t="n"/>
      <c r="B175" s="295" t="n"/>
      <c r="C175" s="326" t="n"/>
      <c r="D175" s="295" t="n"/>
      <c r="E175" s="295" t="n"/>
      <c r="F175" s="295" t="n"/>
      <c r="G175" s="295" t="n"/>
      <c r="H175" s="295" t="n"/>
      <c r="I175" s="687" t="n"/>
      <c r="J175" s="687" t="n"/>
      <c r="K175" s="687" t="n"/>
      <c r="L175" s="687" t="n"/>
      <c r="M175" s="687" t="n"/>
      <c r="N175" s="687" t="n"/>
      <c r="O175" s="687" t="n"/>
      <c r="P175" s="687" t="n"/>
      <c r="Q175" s="687" t="n"/>
      <c r="R175" s="687" t="n"/>
      <c r="S175" s="687" t="n"/>
      <c r="T175" s="687" t="n"/>
      <c r="U175" s="687" t="n"/>
      <c r="V175" s="687" t="n"/>
      <c r="W175" s="687" t="n"/>
      <c r="X175" s="687" t="n"/>
      <c r="Y175" s="687" t="n"/>
      <c r="Z175" s="687" t="n"/>
      <c r="AA175" s="687" t="n"/>
      <c r="AB175" s="687" t="n"/>
    </row>
    <row r="176">
      <c r="A176" s="687" t="n"/>
      <c r="B176" s="295" t="n"/>
      <c r="C176" s="326" t="n"/>
      <c r="D176" s="295" t="n"/>
      <c r="E176" s="295" t="n"/>
      <c r="F176" s="295" t="n"/>
      <c r="G176" s="295" t="n"/>
      <c r="H176" s="295" t="n"/>
      <c r="I176" s="687" t="n"/>
      <c r="J176" s="687" t="n"/>
      <c r="K176" s="687" t="n"/>
      <c r="L176" s="687" t="n"/>
      <c r="M176" s="687" t="n"/>
      <c r="N176" s="687" t="n"/>
      <c r="O176" s="687" t="n"/>
      <c r="P176" s="687" t="n"/>
      <c r="Q176" s="687" t="n"/>
      <c r="R176" s="687" t="n"/>
      <c r="S176" s="687" t="n"/>
      <c r="T176" s="687" t="n"/>
      <c r="U176" s="687" t="n"/>
      <c r="V176" s="687" t="n"/>
      <c r="W176" s="687" t="n"/>
      <c r="X176" s="687" t="n"/>
      <c r="Y176" s="687" t="n"/>
      <c r="Z176" s="687" t="n"/>
      <c r="AA176" s="687" t="n"/>
      <c r="AB176" s="687" t="n"/>
    </row>
    <row r="177">
      <c r="A177" s="687" t="n"/>
      <c r="B177" s="295" t="n"/>
      <c r="C177" s="326" t="n"/>
      <c r="D177" s="295" t="n"/>
      <c r="E177" s="295" t="n"/>
      <c r="F177" s="295" t="n"/>
      <c r="G177" s="295" t="n"/>
      <c r="H177" s="295" t="n"/>
      <c r="I177" s="687" t="n"/>
      <c r="J177" s="687" t="n"/>
      <c r="K177" s="687" t="n"/>
      <c r="L177" s="687" t="n"/>
      <c r="M177" s="687" t="n"/>
      <c r="N177" s="687" t="n"/>
      <c r="O177" s="687" t="n"/>
      <c r="P177" s="687" t="n"/>
      <c r="Q177" s="687" t="n"/>
      <c r="R177" s="687" t="n"/>
      <c r="S177" s="687" t="n"/>
      <c r="T177" s="687" t="n"/>
      <c r="U177" s="687" t="n"/>
      <c r="V177" s="687" t="n"/>
      <c r="W177" s="687" t="n"/>
      <c r="X177" s="687" t="n"/>
      <c r="Y177" s="687" t="n"/>
      <c r="Z177" s="687" t="n"/>
      <c r="AA177" s="687" t="n"/>
      <c r="AB177" s="687" t="n"/>
    </row>
    <row r="178">
      <c r="A178" s="687" t="n"/>
      <c r="B178" s="295" t="n"/>
      <c r="C178" s="326" t="n"/>
      <c r="D178" s="295" t="n"/>
      <c r="E178" s="295" t="n"/>
      <c r="F178" s="295" t="n"/>
      <c r="G178" s="295" t="n"/>
      <c r="H178" s="295" t="n"/>
      <c r="I178" s="687" t="n"/>
      <c r="J178" s="687" t="n"/>
      <c r="K178" s="687" t="n"/>
      <c r="L178" s="687" t="n"/>
      <c r="M178" s="687" t="n"/>
      <c r="N178" s="687" t="n"/>
      <c r="O178" s="687" t="n"/>
      <c r="P178" s="687" t="n"/>
      <c r="Q178" s="687" t="n"/>
      <c r="R178" s="687" t="n"/>
      <c r="S178" s="687" t="n"/>
      <c r="T178" s="687" t="n"/>
      <c r="U178" s="687" t="n"/>
      <c r="V178" s="687" t="n"/>
      <c r="W178" s="687" t="n"/>
      <c r="X178" s="687" t="n"/>
      <c r="Y178" s="687" t="n"/>
      <c r="Z178" s="687" t="n"/>
      <c r="AA178" s="687" t="n"/>
      <c r="AB178" s="687" t="n"/>
    </row>
    <row r="179">
      <c r="A179" s="687" t="n"/>
      <c r="B179" s="295" t="n"/>
      <c r="C179" s="326" t="n"/>
      <c r="D179" s="295" t="n"/>
      <c r="E179" s="295" t="n"/>
      <c r="F179" s="295" t="n"/>
      <c r="G179" s="295" t="n"/>
      <c r="H179" s="295" t="n"/>
      <c r="I179" s="687" t="n"/>
      <c r="J179" s="687" t="n"/>
      <c r="K179" s="687" t="n"/>
      <c r="L179" s="687" t="n"/>
      <c r="M179" s="687" t="n"/>
      <c r="N179" s="687" t="n"/>
      <c r="O179" s="687" t="n"/>
      <c r="P179" s="687" t="n"/>
      <c r="Q179" s="687" t="n"/>
      <c r="R179" s="687" t="n"/>
      <c r="S179" s="687" t="n"/>
      <c r="T179" s="687" t="n"/>
      <c r="U179" s="687" t="n"/>
      <c r="V179" s="687" t="n"/>
      <c r="W179" s="687" t="n"/>
      <c r="X179" s="687" t="n"/>
      <c r="Y179" s="687" t="n"/>
      <c r="Z179" s="687" t="n"/>
      <c r="AA179" s="687" t="n"/>
      <c r="AB179" s="687" t="n"/>
    </row>
    <row r="180">
      <c r="A180" s="687" t="n"/>
      <c r="B180" s="295" t="n"/>
      <c r="C180" s="326" t="n"/>
      <c r="D180" s="295" t="n"/>
      <c r="E180" s="295" t="n"/>
      <c r="F180" s="295" t="n"/>
      <c r="G180" s="295" t="n"/>
      <c r="H180" s="295" t="n"/>
      <c r="I180" s="687" t="n"/>
      <c r="J180" s="687" t="n"/>
      <c r="K180" s="687" t="n"/>
      <c r="L180" s="687" t="n"/>
      <c r="M180" s="687" t="n"/>
      <c r="N180" s="687" t="n"/>
      <c r="O180" s="687" t="n"/>
      <c r="P180" s="687" t="n"/>
      <c r="Q180" s="687" t="n"/>
      <c r="R180" s="687" t="n"/>
      <c r="S180" s="687" t="n"/>
      <c r="T180" s="687" t="n"/>
      <c r="U180" s="687" t="n"/>
      <c r="V180" s="687" t="n"/>
      <c r="W180" s="687" t="n"/>
      <c r="X180" s="687" t="n"/>
      <c r="Y180" s="687" t="n"/>
      <c r="Z180" s="687" t="n"/>
      <c r="AA180" s="687" t="n"/>
      <c r="AB180" s="687" t="n"/>
    </row>
    <row r="181">
      <c r="A181" s="687" t="n"/>
      <c r="B181" s="295" t="n"/>
      <c r="C181" s="326" t="n"/>
      <c r="D181" s="295" t="n"/>
      <c r="E181" s="295" t="n"/>
      <c r="F181" s="295" t="n"/>
      <c r="G181" s="295" t="n"/>
      <c r="H181" s="295" t="n"/>
      <c r="I181" s="687" t="n"/>
      <c r="J181" s="687" t="n"/>
      <c r="K181" s="687" t="n"/>
      <c r="L181" s="687" t="n"/>
      <c r="M181" s="687" t="n"/>
      <c r="N181" s="687" t="n"/>
      <c r="O181" s="687" t="n"/>
      <c r="P181" s="687" t="n"/>
      <c r="Q181" s="687" t="n"/>
      <c r="R181" s="687" t="n"/>
      <c r="S181" s="687" t="n"/>
      <c r="T181" s="687" t="n"/>
      <c r="U181" s="687" t="n"/>
      <c r="V181" s="687" t="n"/>
      <c r="W181" s="687" t="n"/>
      <c r="X181" s="687" t="n"/>
      <c r="Y181" s="687" t="n"/>
      <c r="Z181" s="687" t="n"/>
      <c r="AA181" s="687" t="n"/>
      <c r="AB181" s="687" t="n"/>
    </row>
    <row r="182">
      <c r="A182" s="687" t="n"/>
      <c r="B182" s="295" t="n"/>
      <c r="C182" s="326" t="n"/>
      <c r="D182" s="295" t="n"/>
      <c r="E182" s="295" t="n"/>
      <c r="F182" s="295" t="n"/>
      <c r="G182" s="295" t="n"/>
      <c r="H182" s="295" t="n"/>
      <c r="I182" s="687" t="n"/>
      <c r="J182" s="687" t="n"/>
      <c r="K182" s="687" t="n"/>
      <c r="L182" s="687" t="n"/>
      <c r="M182" s="687" t="n"/>
      <c r="N182" s="687" t="n"/>
      <c r="O182" s="687" t="n"/>
      <c r="P182" s="687" t="n"/>
      <c r="Q182" s="687" t="n"/>
      <c r="R182" s="687" t="n"/>
      <c r="S182" s="687" t="n"/>
      <c r="T182" s="687" t="n"/>
      <c r="U182" s="687" t="n"/>
      <c r="V182" s="687" t="n"/>
      <c r="W182" s="687" t="n"/>
      <c r="X182" s="687" t="n"/>
      <c r="Y182" s="687" t="n"/>
      <c r="Z182" s="687" t="n"/>
      <c r="AA182" s="687" t="n"/>
      <c r="AB182" s="687" t="n"/>
    </row>
    <row r="183">
      <c r="A183" s="687" t="n"/>
      <c r="B183" s="295" t="n"/>
      <c r="C183" s="326" t="n"/>
      <c r="D183" s="295" t="n"/>
      <c r="E183" s="295" t="n"/>
      <c r="F183" s="295" t="n"/>
      <c r="G183" s="295" t="n"/>
      <c r="H183" s="295" t="n"/>
      <c r="I183" s="687" t="n"/>
      <c r="J183" s="687" t="n"/>
      <c r="K183" s="687" t="n"/>
      <c r="L183" s="687" t="n"/>
      <c r="M183" s="687" t="n"/>
      <c r="N183" s="687" t="n"/>
      <c r="O183" s="687" t="n"/>
      <c r="P183" s="687" t="n"/>
      <c r="Q183" s="687" t="n"/>
      <c r="R183" s="687" t="n"/>
      <c r="S183" s="687" t="n"/>
      <c r="T183" s="687" t="n"/>
      <c r="U183" s="687" t="n"/>
      <c r="V183" s="687" t="n"/>
      <c r="W183" s="687" t="n"/>
      <c r="X183" s="687" t="n"/>
      <c r="Y183" s="687" t="n"/>
      <c r="Z183" s="687" t="n"/>
      <c r="AA183" s="687" t="n"/>
      <c r="AB183" s="687" t="n"/>
    </row>
    <row r="184">
      <c r="A184" s="687" t="n"/>
      <c r="B184" s="295" t="n"/>
      <c r="C184" s="326" t="n"/>
      <c r="D184" s="295" t="n"/>
      <c r="E184" s="295" t="n"/>
      <c r="F184" s="295" t="n"/>
      <c r="G184" s="295" t="n"/>
      <c r="H184" s="295" t="n"/>
      <c r="I184" s="687" t="n"/>
      <c r="J184" s="687" t="n"/>
      <c r="K184" s="687" t="n"/>
      <c r="L184" s="687" t="n"/>
      <c r="M184" s="687" t="n"/>
      <c r="N184" s="687" t="n"/>
      <c r="O184" s="687" t="n"/>
      <c r="P184" s="687" t="n"/>
      <c r="Q184" s="687" t="n"/>
      <c r="R184" s="687" t="n"/>
      <c r="S184" s="687" t="n"/>
      <c r="T184" s="687" t="n"/>
      <c r="U184" s="687" t="n"/>
      <c r="V184" s="687" t="n"/>
      <c r="W184" s="687" t="n"/>
      <c r="X184" s="687" t="n"/>
      <c r="Y184" s="687" t="n"/>
      <c r="Z184" s="687" t="n"/>
      <c r="AA184" s="687" t="n"/>
      <c r="AB184" s="687" t="n"/>
    </row>
    <row r="185">
      <c r="A185" s="687" t="n"/>
      <c r="B185" s="295" t="n"/>
      <c r="C185" s="326" t="n"/>
      <c r="D185" s="295" t="n"/>
      <c r="E185" s="295" t="n"/>
      <c r="F185" s="295" t="n"/>
      <c r="G185" s="295" t="n"/>
      <c r="H185" s="295" t="n"/>
      <c r="I185" s="687" t="n"/>
      <c r="J185" s="687" t="n"/>
      <c r="K185" s="687" t="n"/>
      <c r="L185" s="687" t="n"/>
      <c r="M185" s="687" t="n"/>
      <c r="N185" s="687" t="n"/>
      <c r="O185" s="687" t="n"/>
      <c r="P185" s="687" t="n"/>
      <c r="Q185" s="687" t="n"/>
      <c r="R185" s="687" t="n"/>
      <c r="S185" s="687" t="n"/>
      <c r="T185" s="687" t="n"/>
      <c r="U185" s="687" t="n"/>
      <c r="V185" s="687" t="n"/>
      <c r="W185" s="687" t="n"/>
      <c r="X185" s="687" t="n"/>
      <c r="Y185" s="687" t="n"/>
      <c r="Z185" s="687" t="n"/>
      <c r="AA185" s="687" t="n"/>
      <c r="AB185" s="687" t="n"/>
    </row>
    <row r="186">
      <c r="A186" s="687" t="n"/>
      <c r="B186" s="295" t="n"/>
      <c r="C186" s="326" t="n"/>
      <c r="D186" s="295" t="n"/>
      <c r="E186" s="295" t="n"/>
      <c r="F186" s="295" t="n"/>
      <c r="G186" s="295" t="n"/>
      <c r="H186" s="295" t="n"/>
      <c r="I186" s="687" t="n"/>
      <c r="J186" s="687" t="n"/>
      <c r="K186" s="687" t="n"/>
      <c r="L186" s="687" t="n"/>
      <c r="M186" s="687" t="n"/>
      <c r="N186" s="687" t="n"/>
      <c r="O186" s="687" t="n"/>
      <c r="P186" s="687" t="n"/>
      <c r="Q186" s="687" t="n"/>
      <c r="R186" s="687" t="n"/>
      <c r="S186" s="687" t="n"/>
      <c r="T186" s="687" t="n"/>
      <c r="U186" s="687" t="n"/>
      <c r="V186" s="687" t="n"/>
      <c r="W186" s="687" t="n"/>
      <c r="X186" s="687" t="n"/>
      <c r="Y186" s="687" t="n"/>
      <c r="Z186" s="687" t="n"/>
      <c r="AA186" s="687" t="n"/>
      <c r="AB186" s="687" t="n"/>
    </row>
    <row r="187">
      <c r="A187" s="687" t="n"/>
      <c r="B187" s="295" t="n"/>
      <c r="C187" s="326" t="n"/>
      <c r="D187" s="295" t="n"/>
      <c r="E187" s="295" t="n"/>
      <c r="F187" s="295" t="n"/>
      <c r="G187" s="295" t="n"/>
      <c r="H187" s="295" t="n"/>
      <c r="I187" s="687" t="n"/>
      <c r="J187" s="687" t="n"/>
      <c r="K187" s="687" t="n"/>
      <c r="L187" s="687" t="n"/>
      <c r="M187" s="687" t="n"/>
      <c r="N187" s="687" t="n"/>
      <c r="O187" s="687" t="n"/>
      <c r="P187" s="687" t="n"/>
      <c r="Q187" s="687" t="n"/>
      <c r="R187" s="687" t="n"/>
      <c r="S187" s="687" t="n"/>
      <c r="T187" s="687" t="n"/>
      <c r="U187" s="687" t="n"/>
      <c r="V187" s="687" t="n"/>
      <c r="W187" s="687" t="n"/>
      <c r="X187" s="687" t="n"/>
      <c r="Y187" s="687" t="n"/>
      <c r="Z187" s="687" t="n"/>
      <c r="AA187" s="687" t="n"/>
      <c r="AB187" s="687" t="n"/>
    </row>
    <row r="188">
      <c r="A188" s="687" t="n"/>
      <c r="B188" s="295" t="n"/>
      <c r="C188" s="326" t="n"/>
      <c r="D188" s="295" t="n"/>
      <c r="E188" s="295" t="n"/>
      <c r="F188" s="295" t="n"/>
      <c r="G188" s="295" t="n"/>
      <c r="H188" s="295" t="n"/>
      <c r="I188" s="687" t="n"/>
      <c r="J188" s="687" t="n"/>
      <c r="K188" s="687" t="n"/>
      <c r="L188" s="687" t="n"/>
      <c r="M188" s="687" t="n"/>
      <c r="N188" s="687" t="n"/>
      <c r="O188" s="687" t="n"/>
      <c r="P188" s="687" t="n"/>
      <c r="Q188" s="687" t="n"/>
      <c r="R188" s="687" t="n"/>
      <c r="S188" s="687" t="n"/>
      <c r="T188" s="687" t="n"/>
      <c r="U188" s="687" t="n"/>
      <c r="V188" s="687" t="n"/>
      <c r="W188" s="687" t="n"/>
      <c r="X188" s="687" t="n"/>
      <c r="Y188" s="687" t="n"/>
      <c r="Z188" s="687" t="n"/>
      <c r="AA188" s="687" t="n"/>
      <c r="AB188" s="687" t="n"/>
    </row>
    <row r="189">
      <c r="A189" s="687" t="n"/>
      <c r="B189" s="295" t="n"/>
      <c r="C189" s="326" t="n"/>
      <c r="D189" s="295" t="n"/>
      <c r="E189" s="295" t="n"/>
      <c r="F189" s="295" t="n"/>
      <c r="G189" s="295" t="n"/>
      <c r="H189" s="295" t="n"/>
      <c r="I189" s="687" t="n"/>
      <c r="J189" s="687" t="n"/>
      <c r="K189" s="687" t="n"/>
      <c r="L189" s="687" t="n"/>
      <c r="M189" s="687" t="n"/>
      <c r="N189" s="687" t="n"/>
      <c r="O189" s="687" t="n"/>
      <c r="P189" s="687" t="n"/>
      <c r="Q189" s="687" t="n"/>
      <c r="R189" s="687" t="n"/>
      <c r="S189" s="687" t="n"/>
      <c r="T189" s="687" t="n"/>
      <c r="U189" s="687" t="n"/>
      <c r="V189" s="687" t="n"/>
      <c r="W189" s="687" t="n"/>
      <c r="X189" s="687" t="n"/>
      <c r="Y189" s="687" t="n"/>
      <c r="Z189" s="687" t="n"/>
      <c r="AA189" s="687" t="n"/>
      <c r="AB189" s="687" t="n"/>
    </row>
    <row r="190">
      <c r="A190" s="687" t="n"/>
      <c r="B190" s="295" t="n"/>
      <c r="C190" s="326" t="n"/>
      <c r="D190" s="295" t="n"/>
      <c r="E190" s="295" t="n"/>
      <c r="F190" s="295" t="n"/>
      <c r="G190" s="295" t="n"/>
      <c r="H190" s="295" t="n"/>
      <c r="I190" s="687" t="n"/>
      <c r="J190" s="687" t="n"/>
      <c r="K190" s="687" t="n"/>
      <c r="L190" s="687" t="n"/>
      <c r="M190" s="687" t="n"/>
      <c r="N190" s="687" t="n"/>
      <c r="O190" s="687" t="n"/>
      <c r="P190" s="687" t="n"/>
      <c r="Q190" s="687" t="n"/>
      <c r="R190" s="687" t="n"/>
      <c r="S190" s="687" t="n"/>
      <c r="T190" s="687" t="n"/>
      <c r="U190" s="687" t="n"/>
      <c r="V190" s="687" t="n"/>
      <c r="W190" s="687" t="n"/>
      <c r="X190" s="687" t="n"/>
      <c r="Y190" s="687" t="n"/>
      <c r="Z190" s="687" t="n"/>
      <c r="AA190" s="687" t="n"/>
      <c r="AB190" s="687" t="n"/>
    </row>
    <row r="191">
      <c r="A191" s="687" t="n"/>
      <c r="B191" s="295" t="n"/>
      <c r="C191" s="326" t="n"/>
      <c r="D191" s="295" t="n"/>
      <c r="E191" s="295" t="n"/>
      <c r="F191" s="295" t="n"/>
      <c r="G191" s="295" t="n"/>
      <c r="H191" s="295" t="n"/>
      <c r="I191" s="687" t="n"/>
      <c r="J191" s="687" t="n"/>
      <c r="K191" s="687" t="n"/>
      <c r="L191" s="687" t="n"/>
      <c r="M191" s="687" t="n"/>
      <c r="N191" s="687" t="n"/>
      <c r="O191" s="687" t="n"/>
      <c r="P191" s="687" t="n"/>
      <c r="Q191" s="687" t="n"/>
      <c r="R191" s="687" t="n"/>
      <c r="S191" s="687" t="n"/>
      <c r="T191" s="687" t="n"/>
      <c r="U191" s="687" t="n"/>
      <c r="V191" s="687" t="n"/>
      <c r="W191" s="687" t="n"/>
      <c r="X191" s="687" t="n"/>
      <c r="Y191" s="687" t="n"/>
      <c r="Z191" s="687" t="n"/>
      <c r="AA191" s="687" t="n"/>
      <c r="AB191" s="687" t="n"/>
    </row>
    <row r="192">
      <c r="A192" s="687" t="n"/>
      <c r="B192" s="295" t="n"/>
      <c r="C192" s="326" t="n"/>
      <c r="D192" s="295" t="n"/>
      <c r="E192" s="295" t="n"/>
      <c r="F192" s="295" t="n"/>
      <c r="G192" s="295" t="n"/>
      <c r="H192" s="295" t="n"/>
      <c r="I192" s="687" t="n"/>
      <c r="J192" s="687" t="n"/>
      <c r="K192" s="687" t="n"/>
      <c r="L192" s="687" t="n"/>
      <c r="M192" s="687" t="n"/>
      <c r="N192" s="687" t="n"/>
      <c r="O192" s="687" t="n"/>
      <c r="P192" s="687" t="n"/>
      <c r="Q192" s="687" t="n"/>
      <c r="R192" s="687" t="n"/>
      <c r="S192" s="687" t="n"/>
      <c r="T192" s="687" t="n"/>
      <c r="U192" s="687" t="n"/>
      <c r="V192" s="687" t="n"/>
      <c r="W192" s="687" t="n"/>
      <c r="X192" s="687" t="n"/>
      <c r="Y192" s="687" t="n"/>
      <c r="Z192" s="687" t="n"/>
      <c r="AA192" s="687" t="n"/>
      <c r="AB192" s="687" t="n"/>
    </row>
    <row r="193">
      <c r="A193" s="687" t="n"/>
      <c r="B193" s="295" t="n"/>
      <c r="C193" s="326" t="n"/>
      <c r="D193" s="295" t="n"/>
      <c r="E193" s="295" t="n"/>
      <c r="F193" s="295" t="n"/>
      <c r="G193" s="295" t="n"/>
      <c r="H193" s="295" t="n"/>
      <c r="I193" s="687" t="n"/>
      <c r="J193" s="687" t="n"/>
      <c r="K193" s="687" t="n"/>
      <c r="L193" s="687" t="n"/>
      <c r="M193" s="687" t="n"/>
      <c r="N193" s="687" t="n"/>
      <c r="O193" s="687" t="n"/>
      <c r="P193" s="687" t="n"/>
      <c r="Q193" s="687" t="n"/>
      <c r="R193" s="687" t="n"/>
      <c r="S193" s="687" t="n"/>
      <c r="T193" s="687" t="n"/>
      <c r="U193" s="687" t="n"/>
      <c r="V193" s="687" t="n"/>
      <c r="W193" s="687" t="n"/>
      <c r="X193" s="687" t="n"/>
      <c r="Y193" s="687" t="n"/>
      <c r="Z193" s="687" t="n"/>
      <c r="AA193" s="687" t="n"/>
      <c r="AB193" s="687" t="n"/>
    </row>
    <row r="194">
      <c r="A194" s="687" t="n"/>
      <c r="B194" s="295" t="n"/>
      <c r="C194" s="326" t="n"/>
      <c r="D194" s="295" t="n"/>
      <c r="E194" s="295" t="n"/>
      <c r="F194" s="295" t="n"/>
      <c r="G194" s="295" t="n"/>
      <c r="H194" s="295" t="n"/>
      <c r="I194" s="687" t="n"/>
      <c r="J194" s="687" t="n"/>
      <c r="K194" s="687" t="n"/>
      <c r="L194" s="687" t="n"/>
      <c r="M194" s="687" t="n"/>
      <c r="N194" s="687" t="n"/>
      <c r="O194" s="687" t="n"/>
      <c r="P194" s="687" t="n"/>
      <c r="Q194" s="687" t="n"/>
      <c r="R194" s="687" t="n"/>
      <c r="S194" s="687" t="n"/>
      <c r="T194" s="687" t="n"/>
      <c r="U194" s="687" t="n"/>
      <c r="V194" s="687" t="n"/>
      <c r="W194" s="687" t="n"/>
      <c r="X194" s="687" t="n"/>
      <c r="Y194" s="687" t="n"/>
      <c r="Z194" s="687" t="n"/>
      <c r="AA194" s="687" t="n"/>
      <c r="AB194" s="687" t="n"/>
    </row>
    <row r="195">
      <c r="A195" s="687" t="n"/>
      <c r="B195" s="295" t="n"/>
      <c r="C195" s="326" t="n"/>
      <c r="D195" s="295" t="n"/>
      <c r="E195" s="295" t="n"/>
      <c r="F195" s="295" t="n"/>
      <c r="G195" s="295" t="n"/>
      <c r="H195" s="295" t="n"/>
      <c r="I195" s="687" t="n"/>
      <c r="J195" s="687" t="n"/>
      <c r="K195" s="687" t="n"/>
      <c r="L195" s="687" t="n"/>
      <c r="M195" s="687" t="n"/>
      <c r="N195" s="687" t="n"/>
      <c r="O195" s="687" t="n"/>
      <c r="P195" s="687" t="n"/>
      <c r="Q195" s="687" t="n"/>
      <c r="R195" s="687" t="n"/>
      <c r="S195" s="687" t="n"/>
      <c r="T195" s="687" t="n"/>
      <c r="U195" s="687" t="n"/>
      <c r="V195" s="687" t="n"/>
      <c r="W195" s="687" t="n"/>
      <c r="X195" s="687" t="n"/>
      <c r="Y195" s="687" t="n"/>
      <c r="Z195" s="687" t="n"/>
      <c r="AA195" s="687" t="n"/>
      <c r="AB195" s="687" t="n"/>
    </row>
    <row r="196">
      <c r="A196" s="687" t="n"/>
      <c r="B196" s="295" t="n"/>
      <c r="C196" s="326" t="n"/>
      <c r="D196" s="295" t="n"/>
      <c r="E196" s="295" t="n"/>
      <c r="F196" s="295" t="n"/>
      <c r="G196" s="295" t="n"/>
      <c r="H196" s="295" t="n"/>
      <c r="I196" s="687" t="n"/>
      <c r="J196" s="687" t="n"/>
      <c r="K196" s="687" t="n"/>
      <c r="L196" s="687" t="n"/>
      <c r="M196" s="687" t="n"/>
      <c r="N196" s="687" t="n"/>
      <c r="O196" s="687" t="n"/>
      <c r="P196" s="687" t="n"/>
      <c r="Q196" s="687" t="n"/>
      <c r="R196" s="687" t="n"/>
      <c r="S196" s="687" t="n"/>
      <c r="T196" s="687" t="n"/>
      <c r="U196" s="687" t="n"/>
      <c r="V196" s="687" t="n"/>
      <c r="W196" s="687" t="n"/>
      <c r="X196" s="687" t="n"/>
      <c r="Y196" s="687" t="n"/>
      <c r="Z196" s="687" t="n"/>
      <c r="AA196" s="687" t="n"/>
      <c r="AB196" s="687" t="n"/>
    </row>
    <row r="197">
      <c r="A197" s="687" t="n"/>
      <c r="B197" s="295" t="n"/>
      <c r="C197" s="326" t="n"/>
      <c r="D197" s="295" t="n"/>
      <c r="E197" s="295" t="n"/>
      <c r="F197" s="295" t="n"/>
      <c r="G197" s="295" t="n"/>
      <c r="H197" s="295" t="n"/>
      <c r="I197" s="687" t="n"/>
      <c r="J197" s="687" t="n"/>
      <c r="K197" s="687" t="n"/>
      <c r="L197" s="687" t="n"/>
      <c r="M197" s="687" t="n"/>
      <c r="N197" s="687" t="n"/>
      <c r="O197" s="687" t="n"/>
      <c r="P197" s="687" t="n"/>
      <c r="Q197" s="687" t="n"/>
      <c r="R197" s="687" t="n"/>
      <c r="S197" s="687" t="n"/>
      <c r="T197" s="687" t="n"/>
      <c r="U197" s="687" t="n"/>
      <c r="V197" s="687" t="n"/>
      <c r="W197" s="687" t="n"/>
      <c r="X197" s="687" t="n"/>
      <c r="Y197" s="687" t="n"/>
      <c r="Z197" s="687" t="n"/>
      <c r="AA197" s="687" t="n"/>
      <c r="AB197" s="687" t="n"/>
    </row>
    <row r="198">
      <c r="A198" s="687" t="n"/>
      <c r="B198" s="295" t="n"/>
      <c r="C198" s="326" t="n"/>
      <c r="D198" s="295" t="n"/>
      <c r="E198" s="295" t="n"/>
      <c r="F198" s="295" t="n"/>
      <c r="G198" s="295" t="n"/>
      <c r="H198" s="295" t="n"/>
      <c r="I198" s="687" t="n"/>
      <c r="J198" s="687" t="n"/>
      <c r="K198" s="687" t="n"/>
      <c r="L198" s="687" t="n"/>
      <c r="M198" s="687" t="n"/>
      <c r="N198" s="687" t="n"/>
      <c r="O198" s="687" t="n"/>
      <c r="P198" s="687" t="n"/>
      <c r="Q198" s="687" t="n"/>
      <c r="R198" s="687" t="n"/>
      <c r="S198" s="687" t="n"/>
      <c r="T198" s="687" t="n"/>
      <c r="U198" s="687" t="n"/>
      <c r="V198" s="687" t="n"/>
      <c r="W198" s="687" t="n"/>
      <c r="X198" s="687" t="n"/>
      <c r="Y198" s="687" t="n"/>
      <c r="Z198" s="687" t="n"/>
      <c r="AA198" s="687" t="n"/>
      <c r="AB198" s="687" t="n"/>
    </row>
    <row r="199">
      <c r="A199" s="687" t="n"/>
      <c r="B199" s="295" t="n"/>
      <c r="C199" s="326" t="n"/>
      <c r="D199" s="295" t="n"/>
      <c r="E199" s="295" t="n"/>
      <c r="F199" s="295" t="n"/>
      <c r="G199" s="295" t="n"/>
      <c r="H199" s="295" t="n"/>
      <c r="I199" s="687" t="n"/>
      <c r="J199" s="687" t="n"/>
      <c r="K199" s="687" t="n"/>
      <c r="L199" s="687" t="n"/>
      <c r="M199" s="687" t="n"/>
      <c r="N199" s="687" t="n"/>
      <c r="O199" s="687" t="n"/>
      <c r="P199" s="687" t="n"/>
      <c r="Q199" s="687" t="n"/>
      <c r="R199" s="687" t="n"/>
      <c r="S199" s="687" t="n"/>
      <c r="T199" s="687" t="n"/>
      <c r="U199" s="687" t="n"/>
      <c r="V199" s="687" t="n"/>
      <c r="W199" s="687" t="n"/>
      <c r="X199" s="687" t="n"/>
      <c r="Y199" s="687" t="n"/>
      <c r="Z199" s="687" t="n"/>
      <c r="AA199" s="687" t="n"/>
      <c r="AB199" s="687" t="n"/>
    </row>
    <row r="200">
      <c r="A200" s="687" t="n"/>
      <c r="B200" s="295" t="n"/>
      <c r="C200" s="326" t="n"/>
      <c r="D200" s="295" t="n"/>
      <c r="E200" s="295" t="n"/>
      <c r="F200" s="295" t="n"/>
      <c r="G200" s="295" t="n"/>
      <c r="H200" s="295" t="n"/>
      <c r="I200" s="687" t="n"/>
      <c r="J200" s="687" t="n"/>
      <c r="K200" s="687" t="n"/>
      <c r="L200" s="687" t="n"/>
      <c r="M200" s="687" t="n"/>
      <c r="N200" s="687" t="n"/>
      <c r="O200" s="687" t="n"/>
      <c r="P200" s="687" t="n"/>
      <c r="Q200" s="687" t="n"/>
      <c r="R200" s="687" t="n"/>
      <c r="S200" s="687" t="n"/>
      <c r="T200" s="687" t="n"/>
      <c r="U200" s="687" t="n"/>
      <c r="V200" s="687" t="n"/>
      <c r="W200" s="687" t="n"/>
      <c r="X200" s="687" t="n"/>
      <c r="Y200" s="687" t="n"/>
      <c r="Z200" s="687" t="n"/>
      <c r="AA200" s="687" t="n"/>
      <c r="AB200" s="687" t="n"/>
    </row>
    <row r="201">
      <c r="A201" s="687" t="n"/>
      <c r="B201" s="295" t="n"/>
      <c r="C201" s="326" t="n"/>
      <c r="D201" s="295" t="n"/>
      <c r="E201" s="295" t="n"/>
      <c r="F201" s="295" t="n"/>
      <c r="G201" s="295" t="n"/>
      <c r="H201" s="295" t="n"/>
      <c r="I201" s="687" t="n"/>
      <c r="J201" s="687" t="n"/>
      <c r="K201" s="687" t="n"/>
      <c r="L201" s="687" t="n"/>
      <c r="M201" s="687" t="n"/>
      <c r="N201" s="687" t="n"/>
      <c r="O201" s="687" t="n"/>
      <c r="P201" s="687" t="n"/>
      <c r="Q201" s="687" t="n"/>
      <c r="R201" s="687" t="n"/>
      <c r="S201" s="687" t="n"/>
      <c r="T201" s="687" t="n"/>
      <c r="U201" s="687" t="n"/>
      <c r="V201" s="687" t="n"/>
      <c r="W201" s="687" t="n"/>
      <c r="X201" s="687" t="n"/>
      <c r="Y201" s="687" t="n"/>
      <c r="Z201" s="687" t="n"/>
      <c r="AA201" s="687" t="n"/>
      <c r="AB201" s="687" t="n"/>
    </row>
    <row r="202">
      <c r="A202" s="687" t="n"/>
      <c r="B202" s="295" t="n"/>
      <c r="C202" s="326" t="n"/>
      <c r="D202" s="295" t="n"/>
      <c r="E202" s="295" t="n"/>
      <c r="F202" s="295" t="n"/>
      <c r="G202" s="295" t="n"/>
      <c r="H202" s="295" t="n"/>
      <c r="I202" s="687" t="n"/>
      <c r="J202" s="687" t="n"/>
      <c r="K202" s="687" t="n"/>
      <c r="L202" s="687" t="n"/>
      <c r="M202" s="687" t="n"/>
      <c r="N202" s="687" t="n"/>
      <c r="O202" s="687" t="n"/>
      <c r="P202" s="687" t="n"/>
      <c r="Q202" s="687" t="n"/>
      <c r="R202" s="687" t="n"/>
      <c r="S202" s="687" t="n"/>
      <c r="T202" s="687" t="n"/>
      <c r="U202" s="687" t="n"/>
      <c r="V202" s="687" t="n"/>
      <c r="W202" s="687" t="n"/>
      <c r="X202" s="687" t="n"/>
      <c r="Y202" s="687" t="n"/>
      <c r="Z202" s="687" t="n"/>
      <c r="AA202" s="687" t="n"/>
      <c r="AB202" s="687" t="n"/>
    </row>
    <row r="203">
      <c r="A203" s="687" t="n"/>
      <c r="B203" s="295" t="n"/>
      <c r="C203" s="326" t="n"/>
      <c r="D203" s="295" t="n"/>
      <c r="E203" s="295" t="n"/>
      <c r="F203" s="295" t="n"/>
      <c r="G203" s="295" t="n"/>
      <c r="H203" s="295" t="n"/>
      <c r="I203" s="687" t="n"/>
      <c r="J203" s="687" t="n"/>
      <c r="K203" s="687" t="n"/>
      <c r="L203" s="687" t="n"/>
      <c r="M203" s="687" t="n"/>
      <c r="N203" s="687" t="n"/>
      <c r="O203" s="687" t="n"/>
      <c r="P203" s="687" t="n"/>
      <c r="Q203" s="687" t="n"/>
      <c r="R203" s="687" t="n"/>
      <c r="S203" s="687" t="n"/>
      <c r="T203" s="687" t="n"/>
      <c r="U203" s="687" t="n"/>
      <c r="V203" s="687" t="n"/>
      <c r="W203" s="687" t="n"/>
      <c r="X203" s="687" t="n"/>
      <c r="Y203" s="687" t="n"/>
      <c r="Z203" s="687" t="n"/>
      <c r="AA203" s="687" t="n"/>
      <c r="AB203" s="687" t="n"/>
    </row>
    <row r="204">
      <c r="A204" s="687" t="n"/>
      <c r="B204" s="295" t="n"/>
      <c r="C204" s="326" t="n"/>
      <c r="D204" s="295" t="n"/>
      <c r="E204" s="295" t="n"/>
      <c r="F204" s="295" t="n"/>
      <c r="G204" s="295" t="n"/>
      <c r="H204" s="295" t="n"/>
      <c r="I204" s="687" t="n"/>
      <c r="J204" s="687" t="n"/>
      <c r="K204" s="687" t="n"/>
      <c r="L204" s="687" t="n"/>
      <c r="M204" s="687" t="n"/>
      <c r="N204" s="687" t="n"/>
      <c r="O204" s="687" t="n"/>
      <c r="P204" s="687" t="n"/>
      <c r="Q204" s="687" t="n"/>
      <c r="R204" s="687" t="n"/>
      <c r="S204" s="687" t="n"/>
      <c r="T204" s="687" t="n"/>
      <c r="U204" s="687" t="n"/>
      <c r="V204" s="687" t="n"/>
      <c r="W204" s="687" t="n"/>
      <c r="X204" s="687" t="n"/>
      <c r="Y204" s="687" t="n"/>
      <c r="Z204" s="687" t="n"/>
      <c r="AA204" s="687" t="n"/>
      <c r="AB204" s="687" t="n"/>
    </row>
    <row r="205">
      <c r="A205" s="687" t="n"/>
      <c r="B205" s="295" t="n"/>
      <c r="C205" s="326" t="n"/>
      <c r="D205" s="295" t="n"/>
      <c r="E205" s="295" t="n"/>
      <c r="F205" s="295" t="n"/>
      <c r="G205" s="295" t="n"/>
      <c r="H205" s="295" t="n"/>
      <c r="I205" s="687" t="n"/>
      <c r="J205" s="687" t="n"/>
      <c r="K205" s="687" t="n"/>
      <c r="L205" s="687" t="n"/>
      <c r="M205" s="687" t="n"/>
      <c r="N205" s="687" t="n"/>
      <c r="O205" s="687" t="n"/>
      <c r="P205" s="687" t="n"/>
      <c r="Q205" s="687" t="n"/>
      <c r="R205" s="687" t="n"/>
      <c r="S205" s="687" t="n"/>
      <c r="T205" s="687" t="n"/>
      <c r="U205" s="687" t="n"/>
      <c r="V205" s="687" t="n"/>
      <c r="W205" s="687" t="n"/>
      <c r="X205" s="687" t="n"/>
      <c r="Y205" s="687" t="n"/>
      <c r="Z205" s="687" t="n"/>
      <c r="AA205" s="687" t="n"/>
      <c r="AB205" s="687" t="n"/>
    </row>
    <row r="206">
      <c r="A206" s="687" t="n"/>
      <c r="B206" s="295" t="n"/>
      <c r="C206" s="326" t="n"/>
      <c r="D206" s="295" t="n"/>
      <c r="E206" s="295" t="n"/>
      <c r="F206" s="295" t="n"/>
      <c r="G206" s="295" t="n"/>
      <c r="H206" s="295" t="n"/>
      <c r="I206" s="687" t="n"/>
      <c r="J206" s="687" t="n"/>
      <c r="K206" s="687" t="n"/>
      <c r="L206" s="687" t="n"/>
      <c r="M206" s="687" t="n"/>
      <c r="N206" s="687" t="n"/>
      <c r="O206" s="687" t="n"/>
      <c r="P206" s="687" t="n"/>
      <c r="Q206" s="687" t="n"/>
      <c r="R206" s="687" t="n"/>
      <c r="S206" s="687" t="n"/>
      <c r="T206" s="687" t="n"/>
      <c r="U206" s="687" t="n"/>
      <c r="V206" s="687" t="n"/>
      <c r="W206" s="687" t="n"/>
      <c r="X206" s="687" t="n"/>
      <c r="Y206" s="687" t="n"/>
      <c r="Z206" s="687" t="n"/>
      <c r="AA206" s="687" t="n"/>
      <c r="AB206" s="687" t="n"/>
    </row>
    <row r="207">
      <c r="A207" s="687" t="n"/>
      <c r="B207" s="295" t="n"/>
      <c r="C207" s="326" t="n"/>
      <c r="D207" s="295" t="n"/>
      <c r="E207" s="295" t="n"/>
      <c r="F207" s="295" t="n"/>
      <c r="G207" s="295" t="n"/>
      <c r="H207" s="295" t="n"/>
      <c r="I207" s="687" t="n"/>
      <c r="J207" s="687" t="n"/>
      <c r="K207" s="687" t="n"/>
      <c r="L207" s="687" t="n"/>
      <c r="M207" s="687" t="n"/>
      <c r="N207" s="687" t="n"/>
      <c r="O207" s="687" t="n"/>
      <c r="P207" s="687" t="n"/>
      <c r="Q207" s="687" t="n"/>
      <c r="R207" s="687" t="n"/>
      <c r="S207" s="687" t="n"/>
      <c r="T207" s="687" t="n"/>
      <c r="U207" s="687" t="n"/>
      <c r="V207" s="687" t="n"/>
      <c r="W207" s="687" t="n"/>
      <c r="X207" s="687" t="n"/>
      <c r="Y207" s="687" t="n"/>
      <c r="Z207" s="687" t="n"/>
      <c r="AA207" s="687" t="n"/>
      <c r="AB207" s="687" t="n"/>
    </row>
    <row r="208">
      <c r="A208" s="687" t="n"/>
      <c r="B208" s="295" t="n"/>
      <c r="C208" s="326" t="n"/>
      <c r="D208" s="295" t="n"/>
      <c r="E208" s="295" t="n"/>
      <c r="F208" s="295" t="n"/>
      <c r="G208" s="295" t="n"/>
      <c r="H208" s="295" t="n"/>
      <c r="I208" s="687" t="n"/>
      <c r="J208" s="687" t="n"/>
      <c r="K208" s="687" t="n"/>
      <c r="L208" s="687" t="n"/>
      <c r="M208" s="687" t="n"/>
      <c r="N208" s="687" t="n"/>
      <c r="O208" s="687" t="n"/>
      <c r="P208" s="687" t="n"/>
      <c r="Q208" s="687" t="n"/>
      <c r="R208" s="687" t="n"/>
      <c r="S208" s="687" t="n"/>
      <c r="T208" s="687" t="n"/>
      <c r="U208" s="687" t="n"/>
      <c r="V208" s="687" t="n"/>
      <c r="W208" s="687" t="n"/>
      <c r="X208" s="687" t="n"/>
      <c r="Y208" s="687" t="n"/>
      <c r="Z208" s="687" t="n"/>
      <c r="AA208" s="687" t="n"/>
      <c r="AB208" s="687" t="n"/>
    </row>
    <row r="209">
      <c r="A209" s="687" t="n"/>
      <c r="B209" s="295" t="n"/>
      <c r="C209" s="326" t="n"/>
      <c r="D209" s="295" t="n"/>
      <c r="E209" s="295" t="n"/>
      <c r="F209" s="295" t="n"/>
      <c r="G209" s="295" t="n"/>
      <c r="H209" s="295" t="n"/>
      <c r="I209" s="687" t="n"/>
      <c r="J209" s="687" t="n"/>
      <c r="K209" s="687" t="n"/>
      <c r="L209" s="687" t="n"/>
      <c r="M209" s="687" t="n"/>
      <c r="N209" s="687" t="n"/>
      <c r="O209" s="687" t="n"/>
      <c r="P209" s="687" t="n"/>
      <c r="Q209" s="687" t="n"/>
      <c r="R209" s="687" t="n"/>
      <c r="S209" s="687" t="n"/>
      <c r="T209" s="687" t="n"/>
      <c r="U209" s="687" t="n"/>
      <c r="V209" s="687" t="n"/>
      <c r="W209" s="687" t="n"/>
      <c r="X209" s="687" t="n"/>
      <c r="Y209" s="687" t="n"/>
      <c r="Z209" s="687" t="n"/>
      <c r="AA209" s="687" t="n"/>
      <c r="AB209" s="687" t="n"/>
    </row>
    <row r="210">
      <c r="A210" s="687" t="n"/>
      <c r="B210" s="295" t="n"/>
      <c r="C210" s="326" t="n"/>
      <c r="D210" s="295" t="n"/>
      <c r="E210" s="295" t="n"/>
      <c r="F210" s="295" t="n"/>
      <c r="G210" s="295" t="n"/>
      <c r="H210" s="295" t="n"/>
      <c r="I210" s="687" t="n"/>
      <c r="J210" s="687" t="n"/>
      <c r="K210" s="687" t="n"/>
      <c r="L210" s="687" t="n"/>
      <c r="M210" s="687" t="n"/>
      <c r="N210" s="687" t="n"/>
      <c r="O210" s="687" t="n"/>
      <c r="P210" s="687" t="n"/>
      <c r="Q210" s="687" t="n"/>
      <c r="R210" s="687" t="n"/>
      <c r="S210" s="687" t="n"/>
      <c r="T210" s="687" t="n"/>
      <c r="U210" s="687" t="n"/>
      <c r="V210" s="687" t="n"/>
      <c r="W210" s="687" t="n"/>
      <c r="X210" s="687" t="n"/>
      <c r="Y210" s="687" t="n"/>
      <c r="Z210" s="687" t="n"/>
      <c r="AA210" s="687" t="n"/>
      <c r="AB210" s="687" t="n"/>
    </row>
    <row r="211">
      <c r="A211" s="687" t="n"/>
      <c r="B211" s="295" t="n"/>
      <c r="C211" s="326" t="n"/>
      <c r="D211" s="295" t="n"/>
      <c r="E211" s="295" t="n"/>
      <c r="F211" s="295" t="n"/>
      <c r="G211" s="295" t="n"/>
      <c r="H211" s="295" t="n"/>
      <c r="I211" s="687" t="n"/>
      <c r="J211" s="687" t="n"/>
      <c r="K211" s="687" t="n"/>
      <c r="L211" s="687" t="n"/>
      <c r="M211" s="687" t="n"/>
      <c r="N211" s="687" t="n"/>
      <c r="O211" s="687" t="n"/>
      <c r="P211" s="687" t="n"/>
      <c r="Q211" s="687" t="n"/>
      <c r="R211" s="687" t="n"/>
      <c r="S211" s="687" t="n"/>
      <c r="T211" s="687" t="n"/>
      <c r="U211" s="687" t="n"/>
      <c r="V211" s="687" t="n"/>
      <c r="W211" s="687" t="n"/>
      <c r="X211" s="687" t="n"/>
      <c r="Y211" s="687" t="n"/>
      <c r="Z211" s="687" t="n"/>
      <c r="AA211" s="687" t="n"/>
      <c r="AB211" s="687" t="n"/>
    </row>
    <row r="212">
      <c r="A212" s="687" t="n"/>
      <c r="B212" s="295" t="n"/>
      <c r="C212" s="326" t="n"/>
      <c r="D212" s="295" t="n"/>
      <c r="E212" s="295" t="n"/>
      <c r="F212" s="295" t="n"/>
      <c r="G212" s="295" t="n"/>
      <c r="H212" s="295" t="n"/>
      <c r="I212" s="687" t="n"/>
      <c r="J212" s="687" t="n"/>
      <c r="K212" s="687" t="n"/>
      <c r="L212" s="687" t="n"/>
      <c r="M212" s="687" t="n"/>
      <c r="N212" s="687" t="n"/>
      <c r="O212" s="687" t="n"/>
      <c r="P212" s="687" t="n"/>
      <c r="Q212" s="687" t="n"/>
      <c r="R212" s="687" t="n"/>
      <c r="S212" s="687" t="n"/>
      <c r="T212" s="687" t="n"/>
      <c r="U212" s="687" t="n"/>
      <c r="V212" s="687" t="n"/>
      <c r="W212" s="687" t="n"/>
      <c r="X212" s="687" t="n"/>
      <c r="Y212" s="687" t="n"/>
      <c r="Z212" s="687" t="n"/>
      <c r="AA212" s="687" t="n"/>
      <c r="AB212" s="687" t="n"/>
    </row>
    <row r="213">
      <c r="A213" s="687" t="n"/>
      <c r="B213" s="295" t="n"/>
      <c r="C213" s="326" t="n"/>
      <c r="D213" s="295" t="n"/>
      <c r="E213" s="295" t="n"/>
      <c r="F213" s="295" t="n"/>
      <c r="G213" s="295" t="n"/>
      <c r="H213" s="295" t="n"/>
      <c r="I213" s="687" t="n"/>
      <c r="J213" s="687" t="n"/>
      <c r="K213" s="687" t="n"/>
      <c r="L213" s="687" t="n"/>
      <c r="M213" s="687" t="n"/>
      <c r="N213" s="687" t="n"/>
      <c r="O213" s="687" t="n"/>
      <c r="P213" s="687" t="n"/>
      <c r="Q213" s="687" t="n"/>
      <c r="R213" s="687" t="n"/>
      <c r="S213" s="687" t="n"/>
      <c r="T213" s="687" t="n"/>
      <c r="U213" s="687" t="n"/>
      <c r="V213" s="687" t="n"/>
      <c r="W213" s="687" t="n"/>
      <c r="X213" s="687" t="n"/>
      <c r="Y213" s="687" t="n"/>
      <c r="Z213" s="687" t="n"/>
      <c r="AA213" s="687" t="n"/>
      <c r="AB213" s="687" t="n"/>
    </row>
    <row r="214">
      <c r="A214" s="687" t="n"/>
      <c r="B214" s="295" t="n"/>
      <c r="C214" s="326" t="n"/>
      <c r="D214" s="295" t="n"/>
      <c r="E214" s="295" t="n"/>
      <c r="F214" s="295" t="n"/>
      <c r="G214" s="295" t="n"/>
      <c r="H214" s="295" t="n"/>
      <c r="I214" s="687" t="n"/>
      <c r="J214" s="687" t="n"/>
      <c r="K214" s="687" t="n"/>
      <c r="L214" s="687" t="n"/>
      <c r="M214" s="687" t="n"/>
      <c r="N214" s="687" t="n"/>
      <c r="O214" s="687" t="n"/>
      <c r="P214" s="687" t="n"/>
      <c r="Q214" s="687" t="n"/>
      <c r="R214" s="687" t="n"/>
      <c r="S214" s="687" t="n"/>
      <c r="T214" s="687" t="n"/>
      <c r="U214" s="687" t="n"/>
      <c r="V214" s="687" t="n"/>
      <c r="W214" s="687" t="n"/>
      <c r="X214" s="687" t="n"/>
      <c r="Y214" s="687" t="n"/>
      <c r="Z214" s="687" t="n"/>
      <c r="AA214" s="687" t="n"/>
      <c r="AB214" s="687" t="n"/>
    </row>
    <row r="215">
      <c r="A215" s="687" t="n"/>
      <c r="B215" s="295" t="n"/>
      <c r="C215" s="326" t="n"/>
      <c r="D215" s="295" t="n"/>
      <c r="E215" s="295" t="n"/>
      <c r="F215" s="295" t="n"/>
      <c r="G215" s="295" t="n"/>
      <c r="H215" s="295" t="n"/>
      <c r="I215" s="687" t="n"/>
      <c r="J215" s="687" t="n"/>
      <c r="K215" s="687" t="n"/>
      <c r="L215" s="687" t="n"/>
      <c r="M215" s="687" t="n"/>
      <c r="N215" s="687" t="n"/>
      <c r="O215" s="687" t="n"/>
      <c r="P215" s="687" t="n"/>
      <c r="Q215" s="687" t="n"/>
      <c r="R215" s="687" t="n"/>
      <c r="S215" s="687" t="n"/>
      <c r="T215" s="687" t="n"/>
      <c r="U215" s="687" t="n"/>
      <c r="V215" s="687" t="n"/>
      <c r="W215" s="687" t="n"/>
      <c r="X215" s="687" t="n"/>
      <c r="Y215" s="687" t="n"/>
      <c r="Z215" s="687" t="n"/>
      <c r="AA215" s="687" t="n"/>
      <c r="AB215" s="687" t="n"/>
    </row>
    <row r="216">
      <c r="A216" s="687" t="n"/>
      <c r="B216" s="295" t="n"/>
      <c r="C216" s="326" t="n"/>
      <c r="D216" s="295" t="n"/>
      <c r="E216" s="295" t="n"/>
      <c r="F216" s="295" t="n"/>
      <c r="G216" s="295" t="n"/>
      <c r="H216" s="295" t="n"/>
      <c r="I216" s="687" t="n"/>
      <c r="J216" s="687" t="n"/>
      <c r="K216" s="687" t="n"/>
      <c r="L216" s="687" t="n"/>
      <c r="M216" s="687" t="n"/>
      <c r="N216" s="687" t="n"/>
      <c r="O216" s="687" t="n"/>
      <c r="P216" s="687" t="n"/>
      <c r="Q216" s="687" t="n"/>
      <c r="R216" s="687" t="n"/>
      <c r="S216" s="687" t="n"/>
      <c r="T216" s="687" t="n"/>
      <c r="U216" s="687" t="n"/>
      <c r="V216" s="687" t="n"/>
      <c r="W216" s="687" t="n"/>
      <c r="X216" s="687" t="n"/>
      <c r="Y216" s="687" t="n"/>
      <c r="Z216" s="687" t="n"/>
      <c r="AA216" s="687" t="n"/>
      <c r="AB216" s="687" t="n"/>
    </row>
    <row r="217">
      <c r="A217" s="687" t="n"/>
      <c r="B217" s="295" t="n"/>
      <c r="C217" s="326" t="n"/>
      <c r="D217" s="295" t="n"/>
      <c r="E217" s="295" t="n"/>
      <c r="F217" s="295" t="n"/>
      <c r="G217" s="295" t="n"/>
      <c r="H217" s="295" t="n"/>
      <c r="I217" s="687" t="n"/>
      <c r="J217" s="687" t="n"/>
      <c r="K217" s="687" t="n"/>
      <c r="L217" s="687" t="n"/>
      <c r="M217" s="687" t="n"/>
      <c r="N217" s="687" t="n"/>
      <c r="O217" s="687" t="n"/>
      <c r="P217" s="687" t="n"/>
      <c r="Q217" s="687" t="n"/>
      <c r="R217" s="687" t="n"/>
      <c r="S217" s="687" t="n"/>
      <c r="T217" s="687" t="n"/>
      <c r="U217" s="687" t="n"/>
      <c r="V217" s="687" t="n"/>
      <c r="W217" s="687" t="n"/>
      <c r="X217" s="687" t="n"/>
      <c r="Y217" s="687" t="n"/>
      <c r="Z217" s="687" t="n"/>
      <c r="AA217" s="687" t="n"/>
      <c r="AB217" s="687" t="n"/>
    </row>
    <row r="218">
      <c r="A218" s="687" t="n"/>
      <c r="B218" s="295" t="n"/>
      <c r="C218" s="326" t="n"/>
      <c r="D218" s="295" t="n"/>
      <c r="E218" s="295" t="n"/>
      <c r="F218" s="295" t="n"/>
      <c r="G218" s="295" t="n"/>
      <c r="H218" s="295" t="n"/>
      <c r="I218" s="687" t="n"/>
      <c r="J218" s="687" t="n"/>
      <c r="K218" s="687" t="n"/>
      <c r="L218" s="687" t="n"/>
      <c r="M218" s="687" t="n"/>
      <c r="N218" s="687" t="n"/>
      <c r="O218" s="687" t="n"/>
      <c r="P218" s="687" t="n"/>
      <c r="Q218" s="687" t="n"/>
      <c r="R218" s="687" t="n"/>
      <c r="S218" s="687" t="n"/>
      <c r="T218" s="687" t="n"/>
      <c r="U218" s="687" t="n"/>
      <c r="V218" s="687" t="n"/>
      <c r="W218" s="687" t="n"/>
      <c r="X218" s="687" t="n"/>
      <c r="Y218" s="687" t="n"/>
      <c r="Z218" s="687" t="n"/>
      <c r="AA218" s="687" t="n"/>
      <c r="AB218" s="687" t="n"/>
    </row>
    <row r="219">
      <c r="A219" s="687" t="n"/>
      <c r="B219" s="295" t="n"/>
      <c r="C219" s="326" t="n"/>
      <c r="D219" s="295" t="n"/>
      <c r="E219" s="295" t="n"/>
      <c r="F219" s="295" t="n"/>
      <c r="G219" s="295" t="n"/>
      <c r="H219" s="295" t="n"/>
      <c r="I219" s="687" t="n"/>
      <c r="J219" s="687" t="n"/>
      <c r="K219" s="687" t="n"/>
      <c r="L219" s="687" t="n"/>
      <c r="M219" s="687" t="n"/>
      <c r="N219" s="687" t="n"/>
      <c r="O219" s="687" t="n"/>
      <c r="P219" s="687" t="n"/>
      <c r="Q219" s="687" t="n"/>
      <c r="R219" s="687" t="n"/>
      <c r="S219" s="687" t="n"/>
      <c r="T219" s="687" t="n"/>
      <c r="U219" s="687" t="n"/>
      <c r="V219" s="687" t="n"/>
      <c r="W219" s="687" t="n"/>
      <c r="X219" s="687" t="n"/>
      <c r="Y219" s="687" t="n"/>
      <c r="Z219" s="687" t="n"/>
      <c r="AA219" s="687" t="n"/>
      <c r="AB219" s="687" t="n"/>
    </row>
    <row r="220">
      <c r="A220" s="687" t="n"/>
      <c r="B220" s="295" t="n"/>
      <c r="C220" s="326" t="n"/>
      <c r="D220" s="295" t="n"/>
      <c r="E220" s="295" t="n"/>
      <c r="F220" s="295" t="n"/>
      <c r="G220" s="295" t="n"/>
      <c r="H220" s="295" t="n"/>
      <c r="I220" s="687" t="n"/>
      <c r="J220" s="687" t="n"/>
      <c r="K220" s="687" t="n"/>
      <c r="L220" s="687" t="n"/>
      <c r="M220" s="687" t="n"/>
      <c r="N220" s="687" t="n"/>
      <c r="O220" s="687" t="n"/>
      <c r="P220" s="687" t="n"/>
      <c r="Q220" s="687" t="n"/>
      <c r="R220" s="687" t="n"/>
      <c r="S220" s="687" t="n"/>
      <c r="T220" s="687" t="n"/>
      <c r="U220" s="687" t="n"/>
      <c r="V220" s="687" t="n"/>
      <c r="W220" s="687" t="n"/>
      <c r="X220" s="687" t="n"/>
      <c r="Y220" s="687" t="n"/>
      <c r="Z220" s="687" t="n"/>
      <c r="AA220" s="687" t="n"/>
      <c r="AB220" s="687" t="n"/>
    </row>
    <row r="221">
      <c r="A221" s="687" t="n"/>
      <c r="B221" s="295" t="n"/>
      <c r="C221" s="326" t="n"/>
      <c r="D221" s="295" t="n"/>
      <c r="E221" s="295" t="n"/>
      <c r="F221" s="295" t="n"/>
      <c r="G221" s="295" t="n"/>
      <c r="H221" s="295" t="n"/>
      <c r="I221" s="687" t="n"/>
      <c r="J221" s="687" t="n"/>
      <c r="K221" s="687" t="n"/>
      <c r="L221" s="687" t="n"/>
      <c r="M221" s="687" t="n"/>
      <c r="N221" s="687" t="n"/>
      <c r="O221" s="687" t="n"/>
      <c r="P221" s="687" t="n"/>
      <c r="Q221" s="687" t="n"/>
      <c r="R221" s="687" t="n"/>
      <c r="S221" s="687" t="n"/>
      <c r="T221" s="687" t="n"/>
      <c r="U221" s="687" t="n"/>
      <c r="V221" s="687" t="n"/>
      <c r="W221" s="687" t="n"/>
      <c r="X221" s="687" t="n"/>
      <c r="Y221" s="687" t="n"/>
      <c r="Z221" s="687" t="n"/>
      <c r="AA221" s="687" t="n"/>
      <c r="AB221" s="687" t="n"/>
    </row>
    <row r="222">
      <c r="A222" s="687" t="n"/>
      <c r="B222" s="295" t="n"/>
      <c r="C222" s="326" t="n"/>
      <c r="D222" s="295" t="n"/>
      <c r="E222" s="295" t="n"/>
      <c r="F222" s="295" t="n"/>
      <c r="G222" s="295" t="n"/>
      <c r="H222" s="295" t="n"/>
      <c r="I222" s="687" t="n"/>
      <c r="J222" s="687" t="n"/>
      <c r="K222" s="687" t="n"/>
      <c r="L222" s="687" t="n"/>
      <c r="M222" s="687" t="n"/>
      <c r="N222" s="687" t="n"/>
      <c r="O222" s="687" t="n"/>
      <c r="P222" s="687" t="n"/>
      <c r="Q222" s="687" t="n"/>
      <c r="R222" s="687" t="n"/>
      <c r="S222" s="687" t="n"/>
      <c r="T222" s="687" t="n"/>
      <c r="U222" s="687" t="n"/>
      <c r="V222" s="687" t="n"/>
      <c r="W222" s="687" t="n"/>
      <c r="X222" s="687" t="n"/>
      <c r="Y222" s="687" t="n"/>
      <c r="Z222" s="687" t="n"/>
      <c r="AA222" s="687" t="n"/>
      <c r="AB222" s="687" t="n"/>
    </row>
    <row r="223">
      <c r="A223" s="687" t="n"/>
      <c r="B223" s="295" t="n"/>
      <c r="C223" s="326" t="n"/>
      <c r="D223" s="295" t="n"/>
      <c r="E223" s="295" t="n"/>
      <c r="F223" s="295" t="n"/>
      <c r="G223" s="295" t="n"/>
      <c r="H223" s="295" t="n"/>
      <c r="I223" s="687" t="n"/>
      <c r="J223" s="687" t="n"/>
      <c r="K223" s="687" t="n"/>
      <c r="L223" s="687" t="n"/>
      <c r="M223" s="687" t="n"/>
      <c r="N223" s="687" t="n"/>
      <c r="O223" s="687" t="n"/>
      <c r="P223" s="687" t="n"/>
      <c r="Q223" s="687" t="n"/>
      <c r="R223" s="687" t="n"/>
      <c r="S223" s="687" t="n"/>
      <c r="T223" s="687" t="n"/>
      <c r="U223" s="687" t="n"/>
      <c r="V223" s="687" t="n"/>
      <c r="W223" s="687" t="n"/>
      <c r="X223" s="687" t="n"/>
      <c r="Y223" s="687" t="n"/>
      <c r="Z223" s="687" t="n"/>
      <c r="AA223" s="687" t="n"/>
      <c r="AB223" s="687" t="n"/>
    </row>
    <row r="224">
      <c r="A224" s="687" t="n"/>
      <c r="B224" s="295" t="n"/>
      <c r="C224" s="326" t="n"/>
      <c r="D224" s="295" t="n"/>
      <c r="E224" s="295" t="n"/>
      <c r="F224" s="295" t="n"/>
      <c r="G224" s="295" t="n"/>
      <c r="H224" s="295" t="n"/>
      <c r="I224" s="687" t="n"/>
      <c r="J224" s="687" t="n"/>
      <c r="K224" s="687" t="n"/>
      <c r="L224" s="687" t="n"/>
      <c r="M224" s="687" t="n"/>
      <c r="N224" s="687" t="n"/>
      <c r="O224" s="687" t="n"/>
      <c r="P224" s="687" t="n"/>
      <c r="Q224" s="687" t="n"/>
      <c r="R224" s="687" t="n"/>
      <c r="S224" s="687" t="n"/>
      <c r="T224" s="687" t="n"/>
      <c r="U224" s="687" t="n"/>
      <c r="V224" s="687" t="n"/>
      <c r="W224" s="687" t="n"/>
      <c r="X224" s="687" t="n"/>
      <c r="Y224" s="687" t="n"/>
      <c r="Z224" s="687" t="n"/>
      <c r="AA224" s="687" t="n"/>
      <c r="AB224" s="687" t="n"/>
    </row>
    <row r="225">
      <c r="A225" s="687" t="n"/>
      <c r="B225" s="295" t="n"/>
      <c r="C225" s="326" t="n"/>
      <c r="D225" s="295" t="n"/>
      <c r="E225" s="295" t="n"/>
      <c r="F225" s="295" t="n"/>
      <c r="G225" s="295" t="n"/>
      <c r="H225" s="295" t="n"/>
      <c r="I225" s="687" t="n"/>
      <c r="J225" s="687" t="n"/>
      <c r="K225" s="687" t="n"/>
      <c r="L225" s="687" t="n"/>
      <c r="M225" s="687" t="n"/>
      <c r="N225" s="687" t="n"/>
      <c r="O225" s="687" t="n"/>
      <c r="P225" s="687" t="n"/>
      <c r="Q225" s="687" t="n"/>
      <c r="R225" s="687" t="n"/>
      <c r="S225" s="687" t="n"/>
      <c r="T225" s="687" t="n"/>
      <c r="U225" s="687" t="n"/>
      <c r="V225" s="687" t="n"/>
      <c r="W225" s="687" t="n"/>
      <c r="X225" s="687" t="n"/>
      <c r="Y225" s="687" t="n"/>
      <c r="Z225" s="687" t="n"/>
      <c r="AA225" s="687" t="n"/>
      <c r="AB225" s="687" t="n"/>
    </row>
    <row r="226">
      <c r="A226" s="687" t="n"/>
      <c r="B226" s="295" t="n"/>
      <c r="C226" s="326" t="n"/>
      <c r="D226" s="295" t="n"/>
      <c r="E226" s="295" t="n"/>
      <c r="F226" s="295" t="n"/>
      <c r="G226" s="295" t="n"/>
      <c r="H226" s="295" t="n"/>
      <c r="I226" s="687" t="n"/>
      <c r="J226" s="687" t="n"/>
      <c r="K226" s="687" t="n"/>
      <c r="L226" s="687" t="n"/>
      <c r="M226" s="687" t="n"/>
      <c r="N226" s="687" t="n"/>
      <c r="O226" s="687" t="n"/>
      <c r="P226" s="687" t="n"/>
      <c r="Q226" s="687" t="n"/>
      <c r="R226" s="687" t="n"/>
      <c r="S226" s="687" t="n"/>
      <c r="T226" s="687" t="n"/>
      <c r="U226" s="687" t="n"/>
      <c r="V226" s="687" t="n"/>
      <c r="W226" s="687" t="n"/>
      <c r="X226" s="687" t="n"/>
      <c r="Y226" s="687" t="n"/>
      <c r="Z226" s="687" t="n"/>
      <c r="AA226" s="687" t="n"/>
      <c r="AB226" s="687" t="n"/>
    </row>
    <row r="227">
      <c r="A227" s="687" t="n"/>
      <c r="B227" s="295" t="n"/>
      <c r="C227" s="326" t="n"/>
      <c r="D227" s="295" t="n"/>
      <c r="E227" s="295" t="n"/>
      <c r="F227" s="295" t="n"/>
      <c r="G227" s="295" t="n"/>
      <c r="H227" s="295" t="n"/>
      <c r="I227" s="687" t="n"/>
      <c r="J227" s="687" t="n"/>
      <c r="K227" s="687" t="n"/>
      <c r="L227" s="687" t="n"/>
      <c r="M227" s="687" t="n"/>
      <c r="N227" s="687" t="n"/>
      <c r="O227" s="687" t="n"/>
      <c r="P227" s="687" t="n"/>
      <c r="Q227" s="687" t="n"/>
      <c r="R227" s="687" t="n"/>
      <c r="S227" s="687" t="n"/>
      <c r="T227" s="687" t="n"/>
      <c r="U227" s="687" t="n"/>
      <c r="V227" s="687" t="n"/>
      <c r="W227" s="687" t="n"/>
      <c r="X227" s="687" t="n"/>
      <c r="Y227" s="687" t="n"/>
      <c r="Z227" s="687" t="n"/>
      <c r="AA227" s="687" t="n"/>
      <c r="AB227" s="687" t="n"/>
    </row>
    <row r="228">
      <c r="A228" s="687" t="n"/>
      <c r="B228" s="295" t="n"/>
      <c r="C228" s="326" t="n"/>
      <c r="D228" s="295" t="n"/>
      <c r="E228" s="295" t="n"/>
      <c r="F228" s="295" t="n"/>
      <c r="G228" s="295" t="n"/>
      <c r="H228" s="295" t="n"/>
      <c r="I228" s="687" t="n"/>
      <c r="J228" s="687" t="n"/>
      <c r="K228" s="687" t="n"/>
      <c r="L228" s="687" t="n"/>
      <c r="M228" s="687" t="n"/>
      <c r="N228" s="687" t="n"/>
      <c r="O228" s="687" t="n"/>
      <c r="P228" s="687" t="n"/>
      <c r="Q228" s="687" t="n"/>
      <c r="R228" s="687" t="n"/>
      <c r="S228" s="687" t="n"/>
      <c r="T228" s="687" t="n"/>
      <c r="U228" s="687" t="n"/>
      <c r="V228" s="687" t="n"/>
      <c r="W228" s="687" t="n"/>
      <c r="X228" s="687" t="n"/>
      <c r="Y228" s="687" t="n"/>
      <c r="Z228" s="687" t="n"/>
      <c r="AA228" s="687" t="n"/>
      <c r="AB228" s="687" t="n"/>
    </row>
    <row r="229">
      <c r="A229" s="687" t="n"/>
      <c r="B229" s="295" t="n"/>
      <c r="C229" s="326" t="n"/>
      <c r="D229" s="295" t="n"/>
      <c r="E229" s="295" t="n"/>
      <c r="F229" s="295" t="n"/>
      <c r="G229" s="295" t="n"/>
      <c r="H229" s="295" t="n"/>
      <c r="I229" s="687" t="n"/>
      <c r="J229" s="687" t="n"/>
      <c r="K229" s="687" t="n"/>
      <c r="L229" s="687" t="n"/>
      <c r="M229" s="687" t="n"/>
      <c r="N229" s="687" t="n"/>
      <c r="O229" s="687" t="n"/>
      <c r="P229" s="687" t="n"/>
      <c r="Q229" s="687" t="n"/>
      <c r="R229" s="687" t="n"/>
      <c r="S229" s="687" t="n"/>
      <c r="T229" s="687" t="n"/>
      <c r="U229" s="687" t="n"/>
      <c r="V229" s="687" t="n"/>
      <c r="W229" s="687" t="n"/>
      <c r="X229" s="687" t="n"/>
      <c r="Y229" s="687" t="n"/>
      <c r="Z229" s="687" t="n"/>
      <c r="AA229" s="687" t="n"/>
      <c r="AB229" s="687" t="n"/>
    </row>
    <row r="230">
      <c r="A230" s="687" t="n"/>
      <c r="B230" s="295" t="n"/>
      <c r="C230" s="326" t="n"/>
      <c r="D230" s="295" t="n"/>
      <c r="E230" s="295" t="n"/>
      <c r="F230" s="295" t="n"/>
      <c r="G230" s="295" t="n"/>
      <c r="H230" s="295" t="n"/>
      <c r="I230" s="687" t="n"/>
      <c r="J230" s="687" t="n"/>
      <c r="K230" s="687" t="n"/>
      <c r="L230" s="687" t="n"/>
      <c r="M230" s="687" t="n"/>
      <c r="N230" s="687" t="n"/>
      <c r="O230" s="687" t="n"/>
      <c r="P230" s="687" t="n"/>
      <c r="Q230" s="687" t="n"/>
      <c r="R230" s="687" t="n"/>
      <c r="S230" s="687" t="n"/>
      <c r="T230" s="687" t="n"/>
      <c r="U230" s="687" t="n"/>
      <c r="V230" s="687" t="n"/>
      <c r="W230" s="687" t="n"/>
      <c r="X230" s="687" t="n"/>
      <c r="Y230" s="687" t="n"/>
      <c r="Z230" s="687" t="n"/>
      <c r="AA230" s="687" t="n"/>
      <c r="AB230" s="687" t="n"/>
    </row>
    <row r="231">
      <c r="A231" s="687" t="n"/>
      <c r="B231" s="295" t="n"/>
      <c r="C231" s="326" t="n"/>
      <c r="D231" s="295" t="n"/>
      <c r="E231" s="295" t="n"/>
      <c r="F231" s="295" t="n"/>
      <c r="G231" s="295" t="n"/>
      <c r="H231" s="295" t="n"/>
      <c r="I231" s="687" t="n"/>
      <c r="J231" s="687" t="n"/>
      <c r="K231" s="687" t="n"/>
      <c r="L231" s="687" t="n"/>
      <c r="M231" s="687" t="n"/>
      <c r="N231" s="687" t="n"/>
      <c r="O231" s="687" t="n"/>
      <c r="P231" s="687" t="n"/>
      <c r="Q231" s="687" t="n"/>
      <c r="R231" s="687" t="n"/>
      <c r="S231" s="687" t="n"/>
      <c r="T231" s="687" t="n"/>
      <c r="U231" s="687" t="n"/>
      <c r="V231" s="687" t="n"/>
      <c r="W231" s="687" t="n"/>
      <c r="X231" s="687" t="n"/>
      <c r="Y231" s="687" t="n"/>
      <c r="Z231" s="687" t="n"/>
      <c r="AA231" s="687" t="n"/>
      <c r="AB231" s="687" t="n"/>
    </row>
    <row r="232">
      <c r="A232" s="687" t="n"/>
      <c r="B232" s="295" t="n"/>
      <c r="C232" s="326" t="n"/>
      <c r="D232" s="295" t="n"/>
      <c r="E232" s="295" t="n"/>
      <c r="F232" s="295" t="n"/>
      <c r="G232" s="295" t="n"/>
      <c r="H232" s="295" t="n"/>
      <c r="I232" s="687" t="n"/>
      <c r="J232" s="687" t="n"/>
      <c r="K232" s="687" t="n"/>
      <c r="L232" s="687" t="n"/>
      <c r="M232" s="687" t="n"/>
      <c r="N232" s="687" t="n"/>
      <c r="O232" s="687" t="n"/>
      <c r="P232" s="687" t="n"/>
      <c r="Q232" s="687" t="n"/>
      <c r="R232" s="687" t="n"/>
      <c r="S232" s="687" t="n"/>
      <c r="T232" s="687" t="n"/>
      <c r="U232" s="687" t="n"/>
      <c r="V232" s="687" t="n"/>
      <c r="W232" s="687" t="n"/>
      <c r="X232" s="687" t="n"/>
      <c r="Y232" s="687" t="n"/>
      <c r="Z232" s="687" t="n"/>
      <c r="AA232" s="687" t="n"/>
      <c r="AB232" s="687" t="n"/>
    </row>
    <row r="233">
      <c r="A233" s="687" t="n"/>
      <c r="B233" s="295" t="n"/>
      <c r="C233" s="326" t="n"/>
      <c r="D233" s="295" t="n"/>
      <c r="E233" s="295" t="n"/>
      <c r="F233" s="295" t="n"/>
      <c r="G233" s="295" t="n"/>
      <c r="H233" s="295" t="n"/>
      <c r="I233" s="687" t="n"/>
      <c r="J233" s="687" t="n"/>
      <c r="K233" s="687" t="n"/>
      <c r="L233" s="687" t="n"/>
      <c r="M233" s="687" t="n"/>
      <c r="N233" s="687" t="n"/>
      <c r="O233" s="687" t="n"/>
      <c r="P233" s="687" t="n"/>
      <c r="Q233" s="687" t="n"/>
      <c r="R233" s="687" t="n"/>
      <c r="S233" s="687" t="n"/>
      <c r="T233" s="687" t="n"/>
      <c r="U233" s="687" t="n"/>
      <c r="V233" s="687" t="n"/>
      <c r="W233" s="687" t="n"/>
      <c r="X233" s="687" t="n"/>
      <c r="Y233" s="687" t="n"/>
      <c r="Z233" s="687" t="n"/>
      <c r="AA233" s="687" t="n"/>
      <c r="AB233" s="687" t="n"/>
    </row>
    <row r="234">
      <c r="A234" s="687" t="n"/>
      <c r="B234" s="295" t="n"/>
      <c r="C234" s="326" t="n"/>
      <c r="D234" s="295" t="n"/>
      <c r="E234" s="295" t="n"/>
      <c r="F234" s="295" t="n"/>
      <c r="G234" s="295" t="n"/>
      <c r="H234" s="295" t="n"/>
      <c r="I234" s="687" t="n"/>
      <c r="J234" s="687" t="n"/>
      <c r="K234" s="687" t="n"/>
      <c r="L234" s="687" t="n"/>
      <c r="M234" s="687" t="n"/>
      <c r="N234" s="687" t="n"/>
      <c r="O234" s="687" t="n"/>
      <c r="P234" s="687" t="n"/>
      <c r="Q234" s="687" t="n"/>
      <c r="R234" s="687" t="n"/>
      <c r="S234" s="687" t="n"/>
      <c r="T234" s="687" t="n"/>
      <c r="U234" s="687" t="n"/>
      <c r="V234" s="687" t="n"/>
      <c r="W234" s="687" t="n"/>
      <c r="X234" s="687" t="n"/>
      <c r="Y234" s="687" t="n"/>
      <c r="Z234" s="687" t="n"/>
      <c r="AA234" s="687" t="n"/>
      <c r="AB234" s="687" t="n"/>
    </row>
    <row r="235">
      <c r="A235" s="687" t="n"/>
      <c r="B235" s="295" t="n"/>
      <c r="C235" s="326" t="n"/>
      <c r="D235" s="295" t="n"/>
      <c r="E235" s="295" t="n"/>
      <c r="F235" s="295" t="n"/>
      <c r="G235" s="295" t="n"/>
      <c r="H235" s="295" t="n"/>
      <c r="I235" s="687" t="n"/>
      <c r="J235" s="687" t="n"/>
      <c r="K235" s="687" t="n"/>
      <c r="L235" s="687" t="n"/>
      <c r="M235" s="687" t="n"/>
      <c r="N235" s="687" t="n"/>
      <c r="O235" s="687" t="n"/>
      <c r="P235" s="687" t="n"/>
      <c r="Q235" s="687" t="n"/>
      <c r="R235" s="687" t="n"/>
      <c r="S235" s="687" t="n"/>
      <c r="T235" s="687" t="n"/>
      <c r="U235" s="687" t="n"/>
      <c r="V235" s="687" t="n"/>
      <c r="W235" s="687" t="n"/>
      <c r="X235" s="687" t="n"/>
      <c r="Y235" s="687" t="n"/>
      <c r="Z235" s="687" t="n"/>
      <c r="AA235" s="687" t="n"/>
      <c r="AB235" s="687" t="n"/>
    </row>
    <row r="236">
      <c r="A236" s="687" t="n"/>
      <c r="B236" s="295" t="n"/>
      <c r="C236" s="326" t="n"/>
      <c r="D236" s="295" t="n"/>
      <c r="E236" s="295" t="n"/>
      <c r="F236" s="295" t="n"/>
      <c r="G236" s="295" t="n"/>
      <c r="H236" s="295" t="n"/>
      <c r="I236" s="687" t="n"/>
      <c r="J236" s="687" t="n"/>
      <c r="K236" s="687" t="n"/>
      <c r="L236" s="687" t="n"/>
      <c r="M236" s="687" t="n"/>
      <c r="N236" s="687" t="n"/>
      <c r="O236" s="687" t="n"/>
      <c r="P236" s="687" t="n"/>
      <c r="Q236" s="687" t="n"/>
      <c r="R236" s="687" t="n"/>
      <c r="S236" s="687" t="n"/>
      <c r="T236" s="687" t="n"/>
      <c r="U236" s="687" t="n"/>
      <c r="V236" s="687" t="n"/>
      <c r="W236" s="687" t="n"/>
      <c r="X236" s="687" t="n"/>
      <c r="Y236" s="687" t="n"/>
      <c r="Z236" s="687" t="n"/>
      <c r="AA236" s="687" t="n"/>
      <c r="AB236" s="687" t="n"/>
    </row>
    <row r="237">
      <c r="A237" s="687" t="n"/>
      <c r="B237" s="295" t="n"/>
      <c r="C237" s="326" t="n"/>
      <c r="D237" s="295" t="n"/>
      <c r="E237" s="295" t="n"/>
      <c r="F237" s="295" t="n"/>
      <c r="G237" s="295" t="n"/>
      <c r="H237" s="295" t="n"/>
      <c r="I237" s="687" t="n"/>
      <c r="J237" s="687" t="n"/>
      <c r="K237" s="687" t="n"/>
      <c r="L237" s="687" t="n"/>
      <c r="M237" s="687" t="n"/>
      <c r="N237" s="687" t="n"/>
      <c r="O237" s="687" t="n"/>
      <c r="P237" s="687" t="n"/>
      <c r="Q237" s="687" t="n"/>
      <c r="R237" s="687" t="n"/>
      <c r="S237" s="687" t="n"/>
      <c r="T237" s="687" t="n"/>
      <c r="U237" s="687" t="n"/>
      <c r="V237" s="687" t="n"/>
      <c r="W237" s="687" t="n"/>
      <c r="X237" s="687" t="n"/>
      <c r="Y237" s="687" t="n"/>
      <c r="Z237" s="687" t="n"/>
      <c r="AA237" s="687" t="n"/>
      <c r="AB237" s="687" t="n"/>
    </row>
    <row r="238">
      <c r="A238" s="687" t="n"/>
      <c r="B238" s="295" t="n"/>
      <c r="C238" s="326" t="n"/>
      <c r="D238" s="295" t="n"/>
      <c r="E238" s="295" t="n"/>
      <c r="F238" s="295" t="n"/>
      <c r="G238" s="295" t="n"/>
      <c r="H238" s="295" t="n"/>
      <c r="I238" s="687" t="n"/>
      <c r="J238" s="687" t="n"/>
      <c r="K238" s="687" t="n"/>
      <c r="L238" s="687" t="n"/>
      <c r="M238" s="687" t="n"/>
      <c r="N238" s="687" t="n"/>
      <c r="O238" s="687" t="n"/>
      <c r="P238" s="687" t="n"/>
      <c r="Q238" s="687" t="n"/>
      <c r="R238" s="687" t="n"/>
      <c r="S238" s="687" t="n"/>
      <c r="T238" s="687" t="n"/>
      <c r="U238" s="687" t="n"/>
      <c r="V238" s="687" t="n"/>
      <c r="W238" s="687" t="n"/>
      <c r="X238" s="687" t="n"/>
      <c r="Y238" s="687" t="n"/>
      <c r="Z238" s="687" t="n"/>
      <c r="AA238" s="687" t="n"/>
      <c r="AB238" s="687" t="n"/>
    </row>
    <row r="239">
      <c r="A239" s="687" t="n"/>
      <c r="B239" s="295" t="n"/>
      <c r="C239" s="326" t="n"/>
      <c r="D239" s="295" t="n"/>
      <c r="E239" s="295" t="n"/>
      <c r="F239" s="295" t="n"/>
      <c r="G239" s="295" t="n"/>
      <c r="H239" s="295" t="n"/>
      <c r="I239" s="687" t="n"/>
      <c r="J239" s="687" t="n"/>
      <c r="K239" s="687" t="n"/>
      <c r="L239" s="687" t="n"/>
      <c r="M239" s="687" t="n"/>
      <c r="N239" s="687" t="n"/>
      <c r="O239" s="687" t="n"/>
      <c r="P239" s="687" t="n"/>
      <c r="Q239" s="687" t="n"/>
      <c r="R239" s="687" t="n"/>
      <c r="S239" s="687" t="n"/>
      <c r="T239" s="687" t="n"/>
      <c r="U239" s="687" t="n"/>
      <c r="V239" s="687" t="n"/>
      <c r="W239" s="687" t="n"/>
      <c r="X239" s="687" t="n"/>
      <c r="Y239" s="687" t="n"/>
      <c r="Z239" s="687" t="n"/>
      <c r="AA239" s="687" t="n"/>
      <c r="AB239" s="687" t="n"/>
    </row>
    <row r="240">
      <c r="A240" s="687" t="n"/>
      <c r="B240" s="295" t="n"/>
      <c r="C240" s="326" t="n"/>
      <c r="D240" s="295" t="n"/>
      <c r="E240" s="295" t="n"/>
      <c r="F240" s="295" t="n"/>
      <c r="G240" s="295" t="n"/>
      <c r="H240" s="295" t="n"/>
      <c r="I240" s="687" t="n"/>
      <c r="J240" s="687" t="n"/>
      <c r="K240" s="687" t="n"/>
      <c r="L240" s="687" t="n"/>
      <c r="M240" s="687" t="n"/>
      <c r="N240" s="687" t="n"/>
      <c r="O240" s="687" t="n"/>
      <c r="P240" s="687" t="n"/>
      <c r="Q240" s="687" t="n"/>
      <c r="R240" s="687" t="n"/>
      <c r="S240" s="687" t="n"/>
      <c r="T240" s="687" t="n"/>
      <c r="U240" s="687" t="n"/>
      <c r="V240" s="687" t="n"/>
      <c r="W240" s="687" t="n"/>
      <c r="X240" s="687" t="n"/>
      <c r="Y240" s="687" t="n"/>
      <c r="Z240" s="687" t="n"/>
      <c r="AA240" s="687" t="n"/>
      <c r="AB240" s="687" t="n"/>
    </row>
    <row r="241">
      <c r="A241" s="687" t="n"/>
      <c r="B241" s="295" t="n"/>
      <c r="C241" s="326" t="n"/>
      <c r="D241" s="295" t="n"/>
      <c r="E241" s="295" t="n"/>
      <c r="F241" s="295" t="n"/>
      <c r="G241" s="295" t="n"/>
      <c r="H241" s="295" t="n"/>
      <c r="I241" s="687" t="n"/>
      <c r="J241" s="687" t="n"/>
      <c r="K241" s="687" t="n"/>
      <c r="L241" s="687" t="n"/>
      <c r="M241" s="687" t="n"/>
      <c r="N241" s="687" t="n"/>
      <c r="O241" s="687" t="n"/>
      <c r="P241" s="687" t="n"/>
      <c r="Q241" s="687" t="n"/>
      <c r="R241" s="687" t="n"/>
      <c r="S241" s="687" t="n"/>
      <c r="T241" s="687" t="n"/>
      <c r="U241" s="687" t="n"/>
      <c r="V241" s="687" t="n"/>
      <c r="W241" s="687" t="n"/>
      <c r="X241" s="687" t="n"/>
      <c r="Y241" s="687" t="n"/>
      <c r="Z241" s="687" t="n"/>
      <c r="AA241" s="687" t="n"/>
      <c r="AB241" s="687" t="n"/>
    </row>
    <row r="242">
      <c r="A242" s="687" t="n"/>
      <c r="B242" s="295" t="n"/>
      <c r="C242" s="326" t="n"/>
      <c r="D242" s="295" t="n"/>
      <c r="E242" s="295" t="n"/>
      <c r="F242" s="295" t="n"/>
      <c r="G242" s="295" t="n"/>
      <c r="H242" s="295" t="n"/>
      <c r="I242" s="687" t="n"/>
      <c r="J242" s="687" t="n"/>
      <c r="K242" s="687" t="n"/>
      <c r="L242" s="687" t="n"/>
      <c r="M242" s="687" t="n"/>
      <c r="N242" s="687" t="n"/>
      <c r="O242" s="687" t="n"/>
      <c r="P242" s="687" t="n"/>
      <c r="Q242" s="687" t="n"/>
      <c r="R242" s="687" t="n"/>
      <c r="S242" s="687" t="n"/>
      <c r="T242" s="687" t="n"/>
      <c r="U242" s="687" t="n"/>
      <c r="V242" s="687" t="n"/>
      <c r="W242" s="687" t="n"/>
      <c r="X242" s="687" t="n"/>
      <c r="Y242" s="687" t="n"/>
      <c r="Z242" s="687" t="n"/>
      <c r="AA242" s="687" t="n"/>
      <c r="AB242" s="687" t="n"/>
    </row>
    <row r="243">
      <c r="A243" s="687" t="n"/>
      <c r="B243" s="295" t="n"/>
      <c r="C243" s="326" t="n"/>
      <c r="D243" s="295" t="n"/>
      <c r="E243" s="295" t="n"/>
      <c r="F243" s="295" t="n"/>
      <c r="G243" s="295" t="n"/>
      <c r="H243" s="295" t="n"/>
      <c r="I243" s="687" t="n"/>
      <c r="J243" s="687" t="n"/>
      <c r="K243" s="687" t="n"/>
      <c r="L243" s="687" t="n"/>
      <c r="M243" s="687" t="n"/>
      <c r="N243" s="687" t="n"/>
      <c r="O243" s="687" t="n"/>
      <c r="P243" s="687" t="n"/>
      <c r="Q243" s="687" t="n"/>
      <c r="R243" s="687" t="n"/>
      <c r="S243" s="687" t="n"/>
      <c r="T243" s="687" t="n"/>
      <c r="U243" s="687" t="n"/>
      <c r="V243" s="687" t="n"/>
      <c r="W243" s="687" t="n"/>
      <c r="X243" s="687" t="n"/>
      <c r="Y243" s="687" t="n"/>
      <c r="Z243" s="687" t="n"/>
      <c r="AA243" s="687" t="n"/>
      <c r="AB243" s="687" t="n"/>
    </row>
    <row r="244">
      <c r="A244" s="687" t="n"/>
      <c r="B244" s="295" t="n"/>
      <c r="C244" s="326" t="n"/>
      <c r="D244" s="295" t="n"/>
      <c r="E244" s="295" t="n"/>
      <c r="F244" s="295" t="n"/>
      <c r="G244" s="295" t="n"/>
      <c r="H244" s="295" t="n"/>
      <c r="I244" s="687" t="n"/>
      <c r="J244" s="687" t="n"/>
      <c r="K244" s="687" t="n"/>
      <c r="L244" s="687" t="n"/>
      <c r="M244" s="687" t="n"/>
      <c r="N244" s="687" t="n"/>
      <c r="O244" s="687" t="n"/>
      <c r="P244" s="687" t="n"/>
      <c r="Q244" s="687" t="n"/>
      <c r="R244" s="687" t="n"/>
      <c r="S244" s="687" t="n"/>
      <c r="T244" s="687" t="n"/>
      <c r="U244" s="687" t="n"/>
      <c r="V244" s="687" t="n"/>
      <c r="W244" s="687" t="n"/>
      <c r="X244" s="687" t="n"/>
      <c r="Y244" s="687" t="n"/>
      <c r="Z244" s="687" t="n"/>
      <c r="AA244" s="687" t="n"/>
      <c r="AB244" s="687" t="n"/>
    </row>
    <row r="245">
      <c r="A245" s="687" t="n"/>
      <c r="B245" s="295" t="n"/>
      <c r="C245" s="326" t="n"/>
      <c r="D245" s="295" t="n"/>
      <c r="E245" s="295" t="n"/>
      <c r="F245" s="295" t="n"/>
      <c r="G245" s="295" t="n"/>
      <c r="H245" s="295" t="n"/>
      <c r="I245" s="687" t="n"/>
      <c r="J245" s="687" t="n"/>
      <c r="K245" s="687" t="n"/>
      <c r="L245" s="687" t="n"/>
      <c r="M245" s="687" t="n"/>
      <c r="N245" s="687" t="n"/>
      <c r="O245" s="687" t="n"/>
      <c r="P245" s="687" t="n"/>
      <c r="Q245" s="687" t="n"/>
      <c r="R245" s="687" t="n"/>
      <c r="S245" s="687" t="n"/>
      <c r="T245" s="687" t="n"/>
      <c r="U245" s="687" t="n"/>
      <c r="V245" s="687" t="n"/>
      <c r="W245" s="687" t="n"/>
      <c r="X245" s="687" t="n"/>
      <c r="Y245" s="687" t="n"/>
      <c r="Z245" s="687" t="n"/>
      <c r="AA245" s="687" t="n"/>
      <c r="AB245" s="687" t="n"/>
    </row>
    <row r="246">
      <c r="A246" s="687" t="n"/>
      <c r="B246" s="295" t="n"/>
      <c r="C246" s="326" t="n"/>
      <c r="D246" s="295" t="n"/>
      <c r="E246" s="295" t="n"/>
      <c r="F246" s="295" t="n"/>
      <c r="G246" s="295" t="n"/>
      <c r="H246" s="295" t="n"/>
      <c r="I246" s="687" t="n"/>
      <c r="J246" s="687" t="n"/>
      <c r="K246" s="687" t="n"/>
      <c r="L246" s="687" t="n"/>
      <c r="M246" s="687" t="n"/>
      <c r="N246" s="687" t="n"/>
      <c r="O246" s="687" t="n"/>
      <c r="P246" s="687" t="n"/>
      <c r="Q246" s="687" t="n"/>
      <c r="R246" s="687" t="n"/>
      <c r="S246" s="687" t="n"/>
      <c r="T246" s="687" t="n"/>
      <c r="U246" s="687" t="n"/>
      <c r="V246" s="687" t="n"/>
      <c r="W246" s="687" t="n"/>
      <c r="X246" s="687" t="n"/>
      <c r="Y246" s="687" t="n"/>
      <c r="Z246" s="687" t="n"/>
      <c r="AA246" s="687" t="n"/>
      <c r="AB246" s="687" t="n"/>
    </row>
    <row r="247">
      <c r="A247" s="687" t="n"/>
      <c r="B247" s="295" t="n"/>
      <c r="C247" s="326" t="n"/>
      <c r="D247" s="295" t="n"/>
      <c r="E247" s="295" t="n"/>
      <c r="F247" s="295" t="n"/>
      <c r="G247" s="295" t="n"/>
      <c r="H247" s="295" t="n"/>
      <c r="I247" s="687" t="n"/>
      <c r="J247" s="687" t="n"/>
      <c r="K247" s="687" t="n"/>
      <c r="L247" s="687" t="n"/>
      <c r="M247" s="687" t="n"/>
      <c r="N247" s="687" t="n"/>
      <c r="O247" s="687" t="n"/>
      <c r="P247" s="687" t="n"/>
      <c r="Q247" s="687" t="n"/>
      <c r="R247" s="687" t="n"/>
      <c r="S247" s="687" t="n"/>
      <c r="T247" s="687" t="n"/>
      <c r="U247" s="687" t="n"/>
      <c r="V247" s="687" t="n"/>
      <c r="W247" s="687" t="n"/>
      <c r="X247" s="687" t="n"/>
      <c r="Y247" s="687" t="n"/>
      <c r="Z247" s="687" t="n"/>
      <c r="AA247" s="687" t="n"/>
      <c r="AB247" s="687" t="n"/>
    </row>
    <row r="248">
      <c r="A248" s="687" t="n"/>
      <c r="B248" s="295" t="n"/>
      <c r="C248" s="326" t="n"/>
      <c r="D248" s="295" t="n"/>
      <c r="E248" s="295" t="n"/>
      <c r="F248" s="295" t="n"/>
      <c r="G248" s="295" t="n"/>
      <c r="H248" s="295" t="n"/>
      <c r="I248" s="687" t="n"/>
      <c r="J248" s="687" t="n"/>
      <c r="K248" s="687" t="n"/>
      <c r="L248" s="687" t="n"/>
      <c r="M248" s="687" t="n"/>
      <c r="N248" s="687" t="n"/>
      <c r="O248" s="687" t="n"/>
      <c r="P248" s="687" t="n"/>
      <c r="Q248" s="687" t="n"/>
      <c r="R248" s="687" t="n"/>
      <c r="S248" s="687" t="n"/>
      <c r="T248" s="687" t="n"/>
      <c r="U248" s="687" t="n"/>
      <c r="V248" s="687" t="n"/>
      <c r="W248" s="687" t="n"/>
      <c r="X248" s="687" t="n"/>
      <c r="Y248" s="687" t="n"/>
      <c r="Z248" s="687" t="n"/>
      <c r="AA248" s="687" t="n"/>
      <c r="AB248" s="687" t="n"/>
    </row>
    <row r="249">
      <c r="A249" s="687" t="n"/>
      <c r="B249" s="295" t="n"/>
      <c r="C249" s="326" t="n"/>
      <c r="D249" s="295" t="n"/>
      <c r="E249" s="295" t="n"/>
      <c r="F249" s="295" t="n"/>
      <c r="G249" s="295" t="n"/>
      <c r="H249" s="295" t="n"/>
      <c r="I249" s="687" t="n"/>
      <c r="J249" s="687" t="n"/>
      <c r="K249" s="687" t="n"/>
      <c r="L249" s="687" t="n"/>
      <c r="M249" s="687" t="n"/>
      <c r="N249" s="687" t="n"/>
      <c r="O249" s="687" t="n"/>
      <c r="P249" s="687" t="n"/>
      <c r="Q249" s="687" t="n"/>
      <c r="R249" s="687" t="n"/>
      <c r="S249" s="687" t="n"/>
      <c r="T249" s="687" t="n"/>
      <c r="U249" s="687" t="n"/>
      <c r="V249" s="687" t="n"/>
      <c r="W249" s="687" t="n"/>
      <c r="X249" s="687" t="n"/>
      <c r="Y249" s="687" t="n"/>
      <c r="Z249" s="687" t="n"/>
      <c r="AA249" s="687" t="n"/>
      <c r="AB249" s="687" t="n"/>
    </row>
    <row r="250">
      <c r="A250" s="687" t="n"/>
      <c r="B250" s="295" t="n"/>
      <c r="C250" s="326" t="n"/>
      <c r="D250" s="295" t="n"/>
      <c r="E250" s="295" t="n"/>
      <c r="F250" s="295" t="n"/>
      <c r="G250" s="295" t="n"/>
      <c r="H250" s="295" t="n"/>
      <c r="I250" s="687" t="n"/>
      <c r="J250" s="687" t="n"/>
      <c r="K250" s="687" t="n"/>
      <c r="L250" s="687" t="n"/>
      <c r="M250" s="687" t="n"/>
      <c r="N250" s="687" t="n"/>
      <c r="O250" s="687" t="n"/>
      <c r="P250" s="687" t="n"/>
      <c r="Q250" s="687" t="n"/>
      <c r="R250" s="687" t="n"/>
      <c r="S250" s="687" t="n"/>
      <c r="T250" s="687" t="n"/>
      <c r="U250" s="687" t="n"/>
      <c r="V250" s="687" t="n"/>
      <c r="W250" s="687" t="n"/>
      <c r="X250" s="687" t="n"/>
      <c r="Y250" s="687" t="n"/>
      <c r="Z250" s="687" t="n"/>
      <c r="AA250" s="687" t="n"/>
      <c r="AB250" s="687" t="n"/>
    </row>
    <row r="251">
      <c r="A251" s="687" t="n"/>
      <c r="B251" s="295" t="n"/>
      <c r="C251" s="326" t="n"/>
      <c r="D251" s="295" t="n"/>
      <c r="E251" s="295" t="n"/>
      <c r="F251" s="295" t="n"/>
      <c r="G251" s="295" t="n"/>
      <c r="H251" s="295" t="n"/>
      <c r="I251" s="687" t="n"/>
      <c r="J251" s="687" t="n"/>
      <c r="K251" s="687" t="n"/>
      <c r="L251" s="687" t="n"/>
      <c r="M251" s="687" t="n"/>
      <c r="N251" s="687" t="n"/>
      <c r="O251" s="687" t="n"/>
      <c r="P251" s="687" t="n"/>
      <c r="Q251" s="687" t="n"/>
      <c r="R251" s="687" t="n"/>
      <c r="S251" s="687" t="n"/>
      <c r="T251" s="687" t="n"/>
      <c r="U251" s="687" t="n"/>
      <c r="V251" s="687" t="n"/>
      <c r="W251" s="687" t="n"/>
      <c r="X251" s="687" t="n"/>
      <c r="Y251" s="687" t="n"/>
      <c r="Z251" s="687" t="n"/>
      <c r="AA251" s="687" t="n"/>
      <c r="AB251" s="687" t="n"/>
    </row>
    <row r="252">
      <c r="A252" s="687" t="n"/>
      <c r="B252" s="295" t="n"/>
      <c r="C252" s="326" t="n"/>
      <c r="D252" s="295" t="n"/>
      <c r="E252" s="295" t="n"/>
      <c r="F252" s="295" t="n"/>
      <c r="G252" s="295" t="n"/>
      <c r="H252" s="295" t="n"/>
      <c r="I252" s="687" t="n"/>
      <c r="J252" s="687" t="n"/>
      <c r="K252" s="687" t="n"/>
      <c r="L252" s="687" t="n"/>
      <c r="M252" s="687" t="n"/>
      <c r="N252" s="687" t="n"/>
      <c r="O252" s="687" t="n"/>
      <c r="P252" s="687" t="n"/>
      <c r="Q252" s="687" t="n"/>
      <c r="R252" s="687" t="n"/>
      <c r="S252" s="687" t="n"/>
      <c r="T252" s="687" t="n"/>
      <c r="U252" s="687" t="n"/>
      <c r="V252" s="687" t="n"/>
      <c r="W252" s="687" t="n"/>
      <c r="X252" s="687" t="n"/>
      <c r="Y252" s="687" t="n"/>
      <c r="Z252" s="687" t="n"/>
      <c r="AA252" s="687" t="n"/>
      <c r="AB252" s="687" t="n"/>
    </row>
    <row r="253">
      <c r="A253" s="687" t="n"/>
      <c r="B253" s="295" t="n"/>
      <c r="C253" s="326" t="n"/>
      <c r="D253" s="295" t="n"/>
      <c r="E253" s="295" t="n"/>
      <c r="F253" s="295" t="n"/>
      <c r="G253" s="295" t="n"/>
      <c r="H253" s="295" t="n"/>
      <c r="I253" s="687" t="n"/>
      <c r="J253" s="687" t="n"/>
      <c r="K253" s="687" t="n"/>
      <c r="L253" s="687" t="n"/>
      <c r="M253" s="687" t="n"/>
      <c r="N253" s="687" t="n"/>
      <c r="O253" s="687" t="n"/>
      <c r="P253" s="687" t="n"/>
      <c r="Q253" s="687" t="n"/>
      <c r="R253" s="687" t="n"/>
      <c r="S253" s="687" t="n"/>
      <c r="T253" s="687" t="n"/>
      <c r="U253" s="687" t="n"/>
      <c r="V253" s="687" t="n"/>
      <c r="W253" s="687" t="n"/>
      <c r="X253" s="687" t="n"/>
      <c r="Y253" s="687" t="n"/>
      <c r="Z253" s="687" t="n"/>
      <c r="AA253" s="687" t="n"/>
      <c r="AB253" s="687" t="n"/>
    </row>
    <row r="254">
      <c r="A254" s="687" t="n"/>
      <c r="B254" s="295" t="n"/>
      <c r="C254" s="326" t="n"/>
      <c r="D254" s="295" t="n"/>
      <c r="E254" s="295" t="n"/>
      <c r="F254" s="295" t="n"/>
      <c r="G254" s="295" t="n"/>
      <c r="H254" s="295" t="n"/>
      <c r="I254" s="687" t="n"/>
      <c r="J254" s="687" t="n"/>
      <c r="K254" s="687" t="n"/>
      <c r="L254" s="687" t="n"/>
      <c r="M254" s="687" t="n"/>
      <c r="N254" s="687" t="n"/>
      <c r="O254" s="687" t="n"/>
      <c r="P254" s="687" t="n"/>
      <c r="Q254" s="687" t="n"/>
      <c r="R254" s="687" t="n"/>
      <c r="S254" s="687" t="n"/>
      <c r="T254" s="687" t="n"/>
      <c r="U254" s="687" t="n"/>
      <c r="V254" s="687" t="n"/>
      <c r="W254" s="687" t="n"/>
      <c r="X254" s="687" t="n"/>
      <c r="Y254" s="687" t="n"/>
      <c r="Z254" s="687" t="n"/>
      <c r="AA254" s="687" t="n"/>
      <c r="AB254" s="687" t="n"/>
    </row>
    <row r="255">
      <c r="A255" s="687" t="n"/>
      <c r="B255" s="295" t="n"/>
      <c r="C255" s="326" t="n"/>
      <c r="D255" s="295" t="n"/>
      <c r="E255" s="295" t="n"/>
      <c r="F255" s="295" t="n"/>
      <c r="G255" s="295" t="n"/>
      <c r="H255" s="295" t="n"/>
      <c r="I255" s="687" t="n"/>
      <c r="J255" s="687" t="n"/>
      <c r="K255" s="687" t="n"/>
      <c r="L255" s="687" t="n"/>
      <c r="M255" s="687" t="n"/>
      <c r="N255" s="687" t="n"/>
      <c r="O255" s="687" t="n"/>
      <c r="P255" s="687" t="n"/>
      <c r="Q255" s="687" t="n"/>
      <c r="R255" s="687" t="n"/>
      <c r="S255" s="687" t="n"/>
      <c r="T255" s="687" t="n"/>
      <c r="U255" s="687" t="n"/>
      <c r="V255" s="687" t="n"/>
      <c r="W255" s="687" t="n"/>
      <c r="X255" s="687" t="n"/>
      <c r="Y255" s="687" t="n"/>
      <c r="Z255" s="687" t="n"/>
      <c r="AA255" s="687" t="n"/>
      <c r="AB255" s="687" t="n"/>
    </row>
    <row r="256">
      <c r="A256" s="687" t="n"/>
      <c r="B256" s="295" t="n"/>
      <c r="C256" s="326" t="n"/>
      <c r="D256" s="295" t="n"/>
      <c r="E256" s="295" t="n"/>
      <c r="F256" s="295" t="n"/>
      <c r="G256" s="295" t="n"/>
      <c r="H256" s="295" t="n"/>
      <c r="I256" s="687" t="n"/>
      <c r="J256" s="687" t="n"/>
      <c r="K256" s="687" t="n"/>
      <c r="L256" s="687" t="n"/>
      <c r="M256" s="687" t="n"/>
      <c r="N256" s="687" t="n"/>
      <c r="O256" s="687" t="n"/>
      <c r="P256" s="687" t="n"/>
      <c r="Q256" s="687" t="n"/>
      <c r="R256" s="687" t="n"/>
      <c r="S256" s="687" t="n"/>
      <c r="T256" s="687" t="n"/>
      <c r="U256" s="687" t="n"/>
      <c r="V256" s="687" t="n"/>
      <c r="W256" s="687" t="n"/>
      <c r="X256" s="687" t="n"/>
      <c r="Y256" s="687" t="n"/>
      <c r="Z256" s="687" t="n"/>
      <c r="AA256" s="687" t="n"/>
      <c r="AB256" s="687" t="n"/>
    </row>
    <row r="257">
      <c r="A257" s="687" t="n"/>
      <c r="B257" s="295" t="n"/>
      <c r="C257" s="326" t="n"/>
      <c r="D257" s="295" t="n"/>
      <c r="E257" s="295" t="n"/>
      <c r="F257" s="295" t="n"/>
      <c r="G257" s="295" t="n"/>
      <c r="H257" s="295" t="n"/>
      <c r="I257" s="687" t="n"/>
      <c r="J257" s="687" t="n"/>
      <c r="K257" s="687" t="n"/>
      <c r="L257" s="687" t="n"/>
      <c r="M257" s="687" t="n"/>
      <c r="N257" s="687" t="n"/>
      <c r="O257" s="687" t="n"/>
      <c r="P257" s="687" t="n"/>
      <c r="Q257" s="687" t="n"/>
      <c r="R257" s="687" t="n"/>
      <c r="S257" s="687" t="n"/>
      <c r="T257" s="687" t="n"/>
      <c r="U257" s="687" t="n"/>
      <c r="V257" s="687" t="n"/>
      <c r="W257" s="687" t="n"/>
      <c r="X257" s="687" t="n"/>
      <c r="Y257" s="687" t="n"/>
      <c r="Z257" s="687" t="n"/>
      <c r="AA257" s="687" t="n"/>
      <c r="AB257" s="687" t="n"/>
    </row>
    <row r="258">
      <c r="A258" s="687" t="n"/>
      <c r="B258" s="295" t="n"/>
      <c r="C258" s="326" t="n"/>
      <c r="D258" s="295" t="n"/>
      <c r="E258" s="295" t="n"/>
      <c r="F258" s="295" t="n"/>
      <c r="G258" s="295" t="n"/>
      <c r="H258" s="295" t="n"/>
      <c r="I258" s="687" t="n"/>
      <c r="J258" s="687" t="n"/>
      <c r="K258" s="687" t="n"/>
      <c r="L258" s="687" t="n"/>
      <c r="M258" s="687" t="n"/>
      <c r="N258" s="687" t="n"/>
      <c r="O258" s="687" t="n"/>
      <c r="P258" s="687" t="n"/>
      <c r="Q258" s="687" t="n"/>
      <c r="R258" s="687" t="n"/>
      <c r="S258" s="687" t="n"/>
      <c r="T258" s="687" t="n"/>
      <c r="U258" s="687" t="n"/>
      <c r="V258" s="687" t="n"/>
      <c r="W258" s="687" t="n"/>
      <c r="X258" s="687" t="n"/>
      <c r="Y258" s="687" t="n"/>
      <c r="Z258" s="687" t="n"/>
      <c r="AA258" s="687" t="n"/>
      <c r="AB258" s="687" t="n"/>
    </row>
    <row r="259">
      <c r="A259" s="687" t="n"/>
      <c r="B259" s="295" t="n"/>
      <c r="C259" s="326" t="n"/>
      <c r="D259" s="295" t="n"/>
      <c r="E259" s="295" t="n"/>
      <c r="F259" s="295" t="n"/>
      <c r="G259" s="295" t="n"/>
      <c r="H259" s="295" t="n"/>
      <c r="I259" s="687" t="n"/>
      <c r="J259" s="687" t="n"/>
      <c r="K259" s="687" t="n"/>
      <c r="L259" s="687" t="n"/>
      <c r="M259" s="687" t="n"/>
      <c r="N259" s="687" t="n"/>
      <c r="O259" s="687" t="n"/>
      <c r="P259" s="687" t="n"/>
      <c r="Q259" s="687" t="n"/>
      <c r="R259" s="687" t="n"/>
      <c r="S259" s="687" t="n"/>
      <c r="T259" s="687" t="n"/>
      <c r="U259" s="687" t="n"/>
      <c r="V259" s="687" t="n"/>
      <c r="W259" s="687" t="n"/>
      <c r="X259" s="687" t="n"/>
      <c r="Y259" s="687" t="n"/>
      <c r="Z259" s="687" t="n"/>
      <c r="AA259" s="687" t="n"/>
      <c r="AB259" s="687" t="n"/>
    </row>
    <row r="260">
      <c r="A260" s="687" t="n"/>
      <c r="B260" s="295" t="n"/>
      <c r="C260" s="326" t="n"/>
      <c r="D260" s="295" t="n"/>
      <c r="E260" s="295" t="n"/>
      <c r="F260" s="295" t="n"/>
      <c r="G260" s="295" t="n"/>
      <c r="H260" s="295" t="n"/>
      <c r="I260" s="687" t="n"/>
      <c r="J260" s="687" t="n"/>
      <c r="K260" s="687" t="n"/>
      <c r="L260" s="687" t="n"/>
      <c r="M260" s="687" t="n"/>
      <c r="N260" s="687" t="n"/>
      <c r="O260" s="687" t="n"/>
      <c r="P260" s="687" t="n"/>
      <c r="Q260" s="687" t="n"/>
      <c r="R260" s="687" t="n"/>
      <c r="S260" s="687" t="n"/>
      <c r="T260" s="687" t="n"/>
      <c r="U260" s="687" t="n"/>
      <c r="V260" s="687" t="n"/>
      <c r="W260" s="687" t="n"/>
      <c r="X260" s="687" t="n"/>
      <c r="Y260" s="687" t="n"/>
      <c r="Z260" s="687" t="n"/>
      <c r="AA260" s="687" t="n"/>
      <c r="AB260" s="687" t="n"/>
    </row>
    <row r="261">
      <c r="A261" s="687" t="n"/>
      <c r="B261" s="295" t="n"/>
      <c r="C261" s="326" t="n"/>
      <c r="D261" s="295" t="n"/>
      <c r="E261" s="295" t="n"/>
      <c r="F261" s="295" t="n"/>
      <c r="G261" s="295" t="n"/>
      <c r="H261" s="295" t="n"/>
      <c r="I261" s="687" t="n"/>
      <c r="J261" s="687" t="n"/>
      <c r="K261" s="687" t="n"/>
      <c r="L261" s="687" t="n"/>
      <c r="M261" s="687" t="n"/>
      <c r="N261" s="687" t="n"/>
      <c r="O261" s="687" t="n"/>
      <c r="P261" s="687" t="n"/>
      <c r="Q261" s="687" t="n"/>
      <c r="R261" s="687" t="n"/>
      <c r="S261" s="687" t="n"/>
      <c r="T261" s="687" t="n"/>
      <c r="U261" s="687" t="n"/>
      <c r="V261" s="687" t="n"/>
      <c r="W261" s="687" t="n"/>
      <c r="X261" s="687" t="n"/>
      <c r="Y261" s="687" t="n"/>
      <c r="Z261" s="687" t="n"/>
      <c r="AA261" s="687" t="n"/>
      <c r="AB261" s="687" t="n"/>
    </row>
    <row r="262">
      <c r="A262" s="687" t="n"/>
      <c r="B262" s="295" t="n"/>
      <c r="C262" s="326" t="n"/>
      <c r="D262" s="295" t="n"/>
      <c r="E262" s="295" t="n"/>
      <c r="F262" s="295" t="n"/>
      <c r="G262" s="295" t="n"/>
      <c r="H262" s="295" t="n"/>
      <c r="I262" s="687" t="n"/>
      <c r="J262" s="687" t="n"/>
      <c r="K262" s="687" t="n"/>
      <c r="L262" s="687" t="n"/>
      <c r="M262" s="687" t="n"/>
      <c r="N262" s="687" t="n"/>
      <c r="O262" s="687" t="n"/>
      <c r="P262" s="687" t="n"/>
      <c r="Q262" s="687" t="n"/>
      <c r="R262" s="687" t="n"/>
      <c r="S262" s="687" t="n"/>
      <c r="T262" s="687" t="n"/>
      <c r="U262" s="687" t="n"/>
      <c r="V262" s="687" t="n"/>
      <c r="W262" s="687" t="n"/>
      <c r="X262" s="687" t="n"/>
      <c r="Y262" s="687" t="n"/>
      <c r="Z262" s="687" t="n"/>
      <c r="AA262" s="687" t="n"/>
      <c r="AB262" s="687" t="n"/>
    </row>
    <row r="263">
      <c r="A263" s="687" t="n"/>
      <c r="B263" s="295" t="n"/>
      <c r="C263" s="326" t="n"/>
      <c r="D263" s="295" t="n"/>
      <c r="E263" s="295" t="n"/>
      <c r="F263" s="295" t="n"/>
      <c r="G263" s="295" t="n"/>
      <c r="H263" s="295" t="n"/>
      <c r="I263" s="687" t="n"/>
      <c r="J263" s="687" t="n"/>
      <c r="K263" s="687" t="n"/>
      <c r="L263" s="687" t="n"/>
      <c r="M263" s="687" t="n"/>
      <c r="N263" s="687" t="n"/>
      <c r="O263" s="687" t="n"/>
      <c r="P263" s="687" t="n"/>
      <c r="Q263" s="687" t="n"/>
      <c r="R263" s="687" t="n"/>
      <c r="S263" s="687" t="n"/>
      <c r="T263" s="687" t="n"/>
      <c r="U263" s="687" t="n"/>
      <c r="V263" s="687" t="n"/>
      <c r="W263" s="687" t="n"/>
      <c r="X263" s="687" t="n"/>
      <c r="Y263" s="687" t="n"/>
      <c r="Z263" s="687" t="n"/>
      <c r="AA263" s="687" t="n"/>
      <c r="AB263" s="687" t="n"/>
    </row>
    <row r="264">
      <c r="A264" s="687" t="n"/>
      <c r="B264" s="295" t="n"/>
      <c r="C264" s="326" t="n"/>
      <c r="D264" s="295" t="n"/>
      <c r="E264" s="295" t="n"/>
      <c r="F264" s="295" t="n"/>
      <c r="G264" s="295" t="n"/>
      <c r="H264" s="295" t="n"/>
      <c r="I264" s="687" t="n"/>
      <c r="J264" s="687" t="n"/>
      <c r="K264" s="687" t="n"/>
      <c r="L264" s="687" t="n"/>
      <c r="M264" s="687" t="n"/>
      <c r="N264" s="687" t="n"/>
      <c r="O264" s="687" t="n"/>
      <c r="P264" s="687" t="n"/>
      <c r="Q264" s="687" t="n"/>
      <c r="R264" s="687" t="n"/>
      <c r="S264" s="687" t="n"/>
      <c r="T264" s="687" t="n"/>
      <c r="U264" s="687" t="n"/>
      <c r="V264" s="687" t="n"/>
      <c r="W264" s="687" t="n"/>
      <c r="X264" s="687" t="n"/>
      <c r="Y264" s="687" t="n"/>
      <c r="Z264" s="687" t="n"/>
      <c r="AA264" s="687" t="n"/>
      <c r="AB264" s="687" t="n"/>
    </row>
    <row r="265">
      <c r="A265" s="687" t="n"/>
      <c r="B265" s="295" t="n"/>
      <c r="C265" s="326" t="n"/>
      <c r="D265" s="295" t="n"/>
      <c r="E265" s="295" t="n"/>
      <c r="F265" s="295" t="n"/>
      <c r="G265" s="295" t="n"/>
      <c r="H265" s="295" t="n"/>
      <c r="I265" s="687" t="n"/>
      <c r="J265" s="687" t="n"/>
      <c r="K265" s="687" t="n"/>
      <c r="L265" s="687" t="n"/>
      <c r="M265" s="687" t="n"/>
      <c r="N265" s="687" t="n"/>
      <c r="O265" s="687" t="n"/>
      <c r="P265" s="687" t="n"/>
      <c r="Q265" s="687" t="n"/>
      <c r="R265" s="687" t="n"/>
      <c r="S265" s="687" t="n"/>
      <c r="T265" s="687" t="n"/>
      <c r="U265" s="687" t="n"/>
      <c r="V265" s="687" t="n"/>
      <c r="W265" s="687" t="n"/>
      <c r="X265" s="687" t="n"/>
      <c r="Y265" s="687" t="n"/>
      <c r="Z265" s="687" t="n"/>
      <c r="AA265" s="687" t="n"/>
      <c r="AB265" s="687" t="n"/>
    </row>
    <row r="266">
      <c r="A266" s="687" t="n"/>
      <c r="B266" s="295" t="n"/>
      <c r="C266" s="326" t="n"/>
      <c r="D266" s="295" t="n"/>
      <c r="E266" s="295" t="n"/>
      <c r="F266" s="295" t="n"/>
      <c r="G266" s="295" t="n"/>
      <c r="H266" s="295" t="n"/>
      <c r="I266" s="687" t="n"/>
      <c r="J266" s="687" t="n"/>
      <c r="K266" s="687" t="n"/>
      <c r="L266" s="687" t="n"/>
      <c r="M266" s="687" t="n"/>
      <c r="N266" s="687" t="n"/>
      <c r="O266" s="687" t="n"/>
      <c r="P266" s="687" t="n"/>
      <c r="Q266" s="687" t="n"/>
      <c r="R266" s="687" t="n"/>
      <c r="S266" s="687" t="n"/>
      <c r="T266" s="687" t="n"/>
      <c r="U266" s="687" t="n"/>
      <c r="V266" s="687" t="n"/>
      <c r="W266" s="687" t="n"/>
      <c r="X266" s="687" t="n"/>
      <c r="Y266" s="687" t="n"/>
      <c r="Z266" s="687" t="n"/>
      <c r="AA266" s="687" t="n"/>
      <c r="AB266" s="687" t="n"/>
    </row>
    <row r="267">
      <c r="A267" s="687" t="n"/>
      <c r="B267" s="295" t="n"/>
      <c r="C267" s="326" t="n"/>
      <c r="D267" s="295" t="n"/>
      <c r="E267" s="295" t="n"/>
      <c r="F267" s="295" t="n"/>
      <c r="G267" s="295" t="n"/>
      <c r="H267" s="295" t="n"/>
      <c r="I267" s="687" t="n"/>
      <c r="J267" s="687" t="n"/>
      <c r="K267" s="687" t="n"/>
      <c r="L267" s="687" t="n"/>
      <c r="M267" s="687" t="n"/>
      <c r="N267" s="687" t="n"/>
      <c r="O267" s="687" t="n"/>
      <c r="P267" s="687" t="n"/>
      <c r="Q267" s="687" t="n"/>
      <c r="R267" s="687" t="n"/>
      <c r="S267" s="687" t="n"/>
      <c r="T267" s="687" t="n"/>
      <c r="U267" s="687" t="n"/>
      <c r="V267" s="687" t="n"/>
      <c r="W267" s="687" t="n"/>
      <c r="X267" s="687" t="n"/>
      <c r="Y267" s="687" t="n"/>
      <c r="Z267" s="687" t="n"/>
      <c r="AA267" s="687" t="n"/>
      <c r="AB267" s="687" t="n"/>
    </row>
    <row r="268">
      <c r="A268" s="687" t="n"/>
      <c r="B268" s="295" t="n"/>
      <c r="C268" s="326" t="n"/>
      <c r="D268" s="295" t="n"/>
      <c r="E268" s="295" t="n"/>
      <c r="F268" s="295" t="n"/>
      <c r="G268" s="295" t="n"/>
      <c r="H268" s="295" t="n"/>
      <c r="I268" s="687" t="n"/>
      <c r="J268" s="687" t="n"/>
      <c r="K268" s="687" t="n"/>
      <c r="L268" s="687" t="n"/>
      <c r="M268" s="687" t="n"/>
      <c r="N268" s="687" t="n"/>
      <c r="O268" s="687" t="n"/>
      <c r="P268" s="687" t="n"/>
      <c r="Q268" s="687" t="n"/>
      <c r="R268" s="687" t="n"/>
      <c r="S268" s="687" t="n"/>
      <c r="T268" s="687" t="n"/>
      <c r="U268" s="687" t="n"/>
      <c r="V268" s="687" t="n"/>
      <c r="W268" s="687" t="n"/>
      <c r="X268" s="687" t="n"/>
      <c r="Y268" s="687" t="n"/>
      <c r="Z268" s="687" t="n"/>
      <c r="AA268" s="687" t="n"/>
      <c r="AB268" s="687" t="n"/>
    </row>
    <row r="269">
      <c r="A269" s="687" t="n"/>
      <c r="B269" s="295" t="n"/>
      <c r="C269" s="326" t="n"/>
      <c r="D269" s="295" t="n"/>
      <c r="E269" s="295" t="n"/>
      <c r="F269" s="295" t="n"/>
      <c r="G269" s="295" t="n"/>
      <c r="H269" s="295" t="n"/>
      <c r="I269" s="687" t="n"/>
      <c r="J269" s="687" t="n"/>
      <c r="K269" s="687" t="n"/>
      <c r="L269" s="687" t="n"/>
      <c r="M269" s="687" t="n"/>
      <c r="N269" s="687" t="n"/>
      <c r="O269" s="687" t="n"/>
      <c r="P269" s="687" t="n"/>
      <c r="Q269" s="687" t="n"/>
      <c r="R269" s="687" t="n"/>
      <c r="S269" s="687" t="n"/>
      <c r="T269" s="687" t="n"/>
      <c r="U269" s="687" t="n"/>
      <c r="V269" s="687" t="n"/>
      <c r="W269" s="687" t="n"/>
      <c r="X269" s="687" t="n"/>
      <c r="Y269" s="687" t="n"/>
      <c r="Z269" s="687" t="n"/>
      <c r="AA269" s="687" t="n"/>
      <c r="AB269" s="687" t="n"/>
    </row>
    <row r="270">
      <c r="A270" s="687" t="n"/>
      <c r="B270" s="295" t="n"/>
      <c r="C270" s="326" t="n"/>
      <c r="D270" s="295" t="n"/>
      <c r="E270" s="295" t="n"/>
      <c r="F270" s="295" t="n"/>
      <c r="G270" s="295" t="n"/>
      <c r="H270" s="295" t="n"/>
      <c r="I270" s="687" t="n"/>
      <c r="J270" s="687" t="n"/>
      <c r="K270" s="687" t="n"/>
      <c r="L270" s="687" t="n"/>
      <c r="M270" s="687" t="n"/>
      <c r="N270" s="687" t="n"/>
      <c r="O270" s="687" t="n"/>
      <c r="P270" s="687" t="n"/>
      <c r="Q270" s="687" t="n"/>
      <c r="R270" s="687" t="n"/>
      <c r="S270" s="687" t="n"/>
      <c r="T270" s="687" t="n"/>
      <c r="U270" s="687" t="n"/>
      <c r="V270" s="687" t="n"/>
      <c r="W270" s="687" t="n"/>
      <c r="X270" s="687" t="n"/>
      <c r="Y270" s="687" t="n"/>
      <c r="Z270" s="687" t="n"/>
      <c r="AA270" s="687" t="n"/>
      <c r="AB270" s="687" t="n"/>
    </row>
    <row r="271">
      <c r="A271" s="687" t="n"/>
      <c r="B271" s="295" t="n"/>
      <c r="C271" s="326" t="n"/>
      <c r="D271" s="295" t="n"/>
      <c r="E271" s="295" t="n"/>
      <c r="F271" s="295" t="n"/>
      <c r="G271" s="295" t="n"/>
      <c r="H271" s="295" t="n"/>
      <c r="I271" s="687" t="n"/>
      <c r="J271" s="687" t="n"/>
      <c r="K271" s="687" t="n"/>
      <c r="L271" s="687" t="n"/>
      <c r="M271" s="687" t="n"/>
      <c r="N271" s="687" t="n"/>
      <c r="O271" s="687" t="n"/>
      <c r="P271" s="687" t="n"/>
      <c r="Q271" s="687" t="n"/>
      <c r="R271" s="687" t="n"/>
      <c r="S271" s="687" t="n"/>
      <c r="T271" s="687" t="n"/>
      <c r="U271" s="687" t="n"/>
      <c r="V271" s="687" t="n"/>
      <c r="W271" s="687" t="n"/>
      <c r="X271" s="687" t="n"/>
      <c r="Y271" s="687" t="n"/>
      <c r="Z271" s="687" t="n"/>
      <c r="AA271" s="687" t="n"/>
      <c r="AB271" s="687" t="n"/>
    </row>
    <row r="272">
      <c r="A272" s="687" t="n"/>
      <c r="B272" s="295" t="n"/>
      <c r="C272" s="326" t="n"/>
      <c r="D272" s="295" t="n"/>
      <c r="E272" s="295" t="n"/>
      <c r="F272" s="295" t="n"/>
      <c r="G272" s="295" t="n"/>
      <c r="H272" s="295" t="n"/>
      <c r="I272" s="687" t="n"/>
      <c r="J272" s="687" t="n"/>
      <c r="K272" s="687" t="n"/>
      <c r="L272" s="687" t="n"/>
      <c r="M272" s="687" t="n"/>
      <c r="N272" s="687" t="n"/>
      <c r="O272" s="687" t="n"/>
      <c r="P272" s="687" t="n"/>
      <c r="Q272" s="687" t="n"/>
      <c r="R272" s="687" t="n"/>
      <c r="S272" s="687" t="n"/>
      <c r="T272" s="687" t="n"/>
      <c r="U272" s="687" t="n"/>
      <c r="V272" s="687" t="n"/>
      <c r="W272" s="687" t="n"/>
      <c r="X272" s="687" t="n"/>
      <c r="Y272" s="687" t="n"/>
      <c r="Z272" s="687" t="n"/>
      <c r="AA272" s="687" t="n"/>
      <c r="AB272" s="687" t="n"/>
    </row>
    <row r="273">
      <c r="A273" s="687" t="n"/>
      <c r="B273" s="295" t="n"/>
      <c r="C273" s="326" t="n"/>
      <c r="D273" s="295" t="n"/>
      <c r="E273" s="295" t="n"/>
      <c r="F273" s="295" t="n"/>
      <c r="G273" s="295" t="n"/>
      <c r="H273" s="295" t="n"/>
      <c r="I273" s="687" t="n"/>
      <c r="J273" s="687" t="n"/>
      <c r="K273" s="687" t="n"/>
      <c r="L273" s="687" t="n"/>
      <c r="M273" s="687" t="n"/>
      <c r="N273" s="687" t="n"/>
      <c r="O273" s="687" t="n"/>
      <c r="P273" s="687" t="n"/>
      <c r="Q273" s="687" t="n"/>
      <c r="R273" s="687" t="n"/>
      <c r="S273" s="687" t="n"/>
      <c r="T273" s="687" t="n"/>
      <c r="U273" s="687" t="n"/>
      <c r="V273" s="687" t="n"/>
      <c r="W273" s="687" t="n"/>
      <c r="X273" s="687" t="n"/>
      <c r="Y273" s="687" t="n"/>
      <c r="Z273" s="687" t="n"/>
      <c r="AA273" s="687" t="n"/>
      <c r="AB273" s="687" t="n"/>
    </row>
    <row r="274">
      <c r="A274" s="687" t="n"/>
      <c r="B274" s="295" t="n"/>
      <c r="C274" s="326" t="n"/>
      <c r="D274" s="295" t="n"/>
      <c r="E274" s="295" t="n"/>
      <c r="F274" s="295" t="n"/>
      <c r="G274" s="295" t="n"/>
      <c r="H274" s="295" t="n"/>
      <c r="I274" s="687" t="n"/>
      <c r="J274" s="687" t="n"/>
      <c r="K274" s="687" t="n"/>
      <c r="L274" s="687" t="n"/>
      <c r="M274" s="687" t="n"/>
      <c r="N274" s="687" t="n"/>
      <c r="O274" s="687" t="n"/>
      <c r="P274" s="687" t="n"/>
      <c r="Q274" s="687" t="n"/>
      <c r="R274" s="687" t="n"/>
      <c r="S274" s="687" t="n"/>
      <c r="T274" s="687" t="n"/>
      <c r="U274" s="687" t="n"/>
      <c r="V274" s="687" t="n"/>
      <c r="W274" s="687" t="n"/>
      <c r="X274" s="687" t="n"/>
      <c r="Y274" s="687" t="n"/>
      <c r="Z274" s="687" t="n"/>
      <c r="AA274" s="687" t="n"/>
      <c r="AB274" s="687" t="n"/>
    </row>
    <row r="275">
      <c r="A275" s="687" t="n"/>
      <c r="B275" s="295" t="n"/>
      <c r="C275" s="326" t="n"/>
      <c r="D275" s="295" t="n"/>
      <c r="E275" s="295" t="n"/>
      <c r="F275" s="295" t="n"/>
      <c r="G275" s="295" t="n"/>
      <c r="H275" s="295" t="n"/>
      <c r="I275" s="687" t="n"/>
      <c r="J275" s="687" t="n"/>
      <c r="K275" s="687" t="n"/>
      <c r="L275" s="687" t="n"/>
      <c r="M275" s="687" t="n"/>
      <c r="N275" s="687" t="n"/>
      <c r="O275" s="687" t="n"/>
      <c r="P275" s="687" t="n"/>
      <c r="Q275" s="687" t="n"/>
      <c r="R275" s="687" t="n"/>
      <c r="S275" s="687" t="n"/>
      <c r="T275" s="687" t="n"/>
      <c r="U275" s="687" t="n"/>
      <c r="V275" s="687" t="n"/>
      <c r="W275" s="687" t="n"/>
      <c r="X275" s="687" t="n"/>
      <c r="Y275" s="687" t="n"/>
      <c r="Z275" s="687" t="n"/>
      <c r="AA275" s="687" t="n"/>
      <c r="AB275" s="687" t="n"/>
    </row>
    <row r="276">
      <c r="A276" s="687" t="n"/>
      <c r="B276" s="295" t="n"/>
      <c r="C276" s="326" t="n"/>
      <c r="D276" s="295" t="n"/>
      <c r="E276" s="295" t="n"/>
      <c r="F276" s="295" t="n"/>
      <c r="G276" s="295" t="n"/>
      <c r="H276" s="295" t="n"/>
      <c r="I276" s="687" t="n"/>
      <c r="J276" s="687" t="n"/>
      <c r="K276" s="687" t="n"/>
      <c r="L276" s="687" t="n"/>
      <c r="M276" s="687" t="n"/>
      <c r="N276" s="687" t="n"/>
      <c r="O276" s="687" t="n"/>
      <c r="P276" s="687" t="n"/>
      <c r="Q276" s="687" t="n"/>
      <c r="R276" s="687" t="n"/>
      <c r="S276" s="687" t="n"/>
      <c r="T276" s="687" t="n"/>
      <c r="U276" s="687" t="n"/>
      <c r="V276" s="687" t="n"/>
      <c r="W276" s="687" t="n"/>
      <c r="X276" s="687" t="n"/>
      <c r="Y276" s="687" t="n"/>
      <c r="Z276" s="687" t="n"/>
      <c r="AA276" s="687" t="n"/>
      <c r="AB276" s="687" t="n"/>
    </row>
    <row r="277">
      <c r="A277" s="687" t="n"/>
      <c r="B277" s="295" t="n"/>
      <c r="C277" s="326" t="n"/>
      <c r="D277" s="295" t="n"/>
      <c r="E277" s="295" t="n"/>
      <c r="F277" s="295" t="n"/>
      <c r="G277" s="295" t="n"/>
      <c r="H277" s="295" t="n"/>
      <c r="I277" s="687" t="n"/>
      <c r="J277" s="687" t="n"/>
      <c r="K277" s="687" t="n"/>
      <c r="L277" s="687" t="n"/>
      <c r="M277" s="687" t="n"/>
      <c r="N277" s="687" t="n"/>
      <c r="O277" s="687" t="n"/>
      <c r="P277" s="687" t="n"/>
      <c r="Q277" s="687" t="n"/>
      <c r="R277" s="687" t="n"/>
      <c r="S277" s="687" t="n"/>
      <c r="T277" s="687" t="n"/>
      <c r="U277" s="687" t="n"/>
      <c r="V277" s="687" t="n"/>
      <c r="W277" s="687" t="n"/>
      <c r="X277" s="687" t="n"/>
      <c r="Y277" s="687" t="n"/>
      <c r="Z277" s="687" t="n"/>
      <c r="AA277" s="687" t="n"/>
      <c r="AB277" s="687" t="n"/>
    </row>
    <row r="278">
      <c r="A278" s="687" t="n"/>
      <c r="B278" s="295" t="n"/>
      <c r="C278" s="326" t="n"/>
      <c r="D278" s="295" t="n"/>
      <c r="E278" s="295" t="n"/>
      <c r="F278" s="295" t="n"/>
      <c r="G278" s="295" t="n"/>
      <c r="H278" s="295" t="n"/>
      <c r="I278" s="687" t="n"/>
      <c r="J278" s="687" t="n"/>
      <c r="K278" s="687" t="n"/>
      <c r="L278" s="687" t="n"/>
      <c r="M278" s="687" t="n"/>
      <c r="N278" s="687" t="n"/>
      <c r="O278" s="687" t="n"/>
      <c r="P278" s="687" t="n"/>
      <c r="Q278" s="687" t="n"/>
      <c r="R278" s="687" t="n"/>
      <c r="S278" s="687" t="n"/>
      <c r="T278" s="687" t="n"/>
      <c r="U278" s="687" t="n"/>
      <c r="V278" s="687" t="n"/>
      <c r="W278" s="687" t="n"/>
      <c r="X278" s="687" t="n"/>
      <c r="Y278" s="687" t="n"/>
      <c r="Z278" s="687" t="n"/>
      <c r="AA278" s="687" t="n"/>
      <c r="AB278" s="687" t="n"/>
    </row>
    <row r="279">
      <c r="A279" s="687" t="n"/>
      <c r="B279" s="295" t="n"/>
      <c r="C279" s="326" t="n"/>
      <c r="D279" s="295" t="n"/>
      <c r="E279" s="295" t="n"/>
      <c r="F279" s="295" t="n"/>
      <c r="G279" s="295" t="n"/>
      <c r="H279" s="295" t="n"/>
      <c r="I279" s="687" t="n"/>
      <c r="J279" s="687" t="n"/>
      <c r="K279" s="687" t="n"/>
      <c r="L279" s="687" t="n"/>
      <c r="M279" s="687" t="n"/>
      <c r="N279" s="687" t="n"/>
      <c r="O279" s="687" t="n"/>
      <c r="P279" s="687" t="n"/>
      <c r="Q279" s="687" t="n"/>
      <c r="R279" s="687" t="n"/>
      <c r="S279" s="687" t="n"/>
      <c r="T279" s="687" t="n"/>
      <c r="U279" s="687" t="n"/>
      <c r="V279" s="687" t="n"/>
      <c r="W279" s="687" t="n"/>
      <c r="X279" s="687" t="n"/>
      <c r="Y279" s="687" t="n"/>
      <c r="Z279" s="687" t="n"/>
      <c r="AA279" s="687" t="n"/>
      <c r="AB279" s="687" t="n"/>
    </row>
    <row r="280">
      <c r="A280" s="687" t="n"/>
      <c r="B280" s="295" t="n"/>
      <c r="C280" s="326" t="n"/>
      <c r="D280" s="295" t="n"/>
      <c r="E280" s="295" t="n"/>
      <c r="F280" s="295" t="n"/>
      <c r="G280" s="295" t="n"/>
      <c r="H280" s="295" t="n"/>
      <c r="I280" s="687" t="n"/>
      <c r="J280" s="687" t="n"/>
      <c r="K280" s="687" t="n"/>
      <c r="L280" s="687" t="n"/>
      <c r="M280" s="687" t="n"/>
      <c r="N280" s="687" t="n"/>
      <c r="O280" s="687" t="n"/>
      <c r="P280" s="687" t="n"/>
      <c r="Q280" s="687" t="n"/>
      <c r="R280" s="687" t="n"/>
      <c r="S280" s="687" t="n"/>
      <c r="T280" s="687" t="n"/>
      <c r="U280" s="687" t="n"/>
      <c r="V280" s="687" t="n"/>
      <c r="W280" s="687" t="n"/>
      <c r="X280" s="687" t="n"/>
      <c r="Y280" s="687" t="n"/>
      <c r="Z280" s="687" t="n"/>
      <c r="AA280" s="687" t="n"/>
      <c r="AB280" s="687" t="n"/>
    </row>
    <row r="281">
      <c r="A281" s="687" t="n"/>
      <c r="B281" s="295" t="n"/>
      <c r="C281" s="326" t="n"/>
      <c r="D281" s="295" t="n"/>
      <c r="E281" s="295" t="n"/>
      <c r="F281" s="295" t="n"/>
      <c r="G281" s="295" t="n"/>
      <c r="H281" s="295" t="n"/>
      <c r="I281" s="687" t="n"/>
      <c r="J281" s="687" t="n"/>
      <c r="K281" s="687" t="n"/>
      <c r="L281" s="687" t="n"/>
      <c r="M281" s="687" t="n"/>
      <c r="N281" s="687" t="n"/>
      <c r="O281" s="687" t="n"/>
      <c r="P281" s="687" t="n"/>
      <c r="Q281" s="687" t="n"/>
      <c r="R281" s="687" t="n"/>
      <c r="S281" s="687" t="n"/>
      <c r="T281" s="687" t="n"/>
      <c r="U281" s="687" t="n"/>
      <c r="V281" s="687" t="n"/>
      <c r="W281" s="687" t="n"/>
      <c r="X281" s="687" t="n"/>
      <c r="Y281" s="687" t="n"/>
      <c r="Z281" s="687" t="n"/>
      <c r="AA281" s="687" t="n"/>
      <c r="AB281" s="687" t="n"/>
    </row>
    <row r="282">
      <c r="A282" s="687" t="n"/>
      <c r="B282" s="295" t="n"/>
      <c r="C282" s="326" t="n"/>
      <c r="D282" s="295" t="n"/>
      <c r="E282" s="295" t="n"/>
      <c r="F282" s="295" t="n"/>
      <c r="G282" s="295" t="n"/>
      <c r="H282" s="295" t="n"/>
      <c r="I282" s="687" t="n"/>
      <c r="J282" s="687" t="n"/>
      <c r="K282" s="687" t="n"/>
      <c r="L282" s="687" t="n"/>
      <c r="M282" s="687" t="n"/>
      <c r="N282" s="687" t="n"/>
      <c r="O282" s="687" t="n"/>
      <c r="P282" s="687" t="n"/>
      <c r="Q282" s="687" t="n"/>
      <c r="R282" s="687" t="n"/>
      <c r="S282" s="687" t="n"/>
      <c r="T282" s="687" t="n"/>
      <c r="U282" s="687" t="n"/>
      <c r="V282" s="687" t="n"/>
      <c r="W282" s="687" t="n"/>
      <c r="X282" s="687" t="n"/>
      <c r="Y282" s="687" t="n"/>
      <c r="Z282" s="687" t="n"/>
      <c r="AA282" s="687" t="n"/>
      <c r="AB282" s="687" t="n"/>
    </row>
    <row r="283">
      <c r="A283" s="687" t="n"/>
      <c r="B283" s="295" t="n"/>
      <c r="C283" s="326" t="n"/>
      <c r="D283" s="295" t="n"/>
      <c r="E283" s="295" t="n"/>
      <c r="F283" s="295" t="n"/>
      <c r="G283" s="295" t="n"/>
      <c r="H283" s="295" t="n"/>
      <c r="I283" s="687" t="n"/>
      <c r="J283" s="687" t="n"/>
      <c r="K283" s="687" t="n"/>
      <c r="L283" s="687" t="n"/>
      <c r="M283" s="687" t="n"/>
      <c r="N283" s="687" t="n"/>
      <c r="O283" s="687" t="n"/>
      <c r="P283" s="687" t="n"/>
      <c r="Q283" s="687" t="n"/>
      <c r="R283" s="687" t="n"/>
      <c r="S283" s="687" t="n"/>
      <c r="T283" s="687" t="n"/>
      <c r="U283" s="687" t="n"/>
      <c r="V283" s="687" t="n"/>
      <c r="W283" s="687" t="n"/>
      <c r="X283" s="687" t="n"/>
      <c r="Y283" s="687" t="n"/>
      <c r="Z283" s="687" t="n"/>
      <c r="AA283" s="687" t="n"/>
      <c r="AB283" s="687" t="n"/>
    </row>
    <row r="284">
      <c r="A284" s="687" t="n"/>
      <c r="B284" s="295" t="n"/>
      <c r="C284" s="326" t="n"/>
      <c r="D284" s="295" t="n"/>
      <c r="E284" s="295" t="n"/>
      <c r="F284" s="295" t="n"/>
      <c r="G284" s="295" t="n"/>
      <c r="H284" s="295" t="n"/>
      <c r="I284" s="687" t="n"/>
      <c r="J284" s="687" t="n"/>
      <c r="K284" s="687" t="n"/>
      <c r="L284" s="687" t="n"/>
      <c r="M284" s="687" t="n"/>
      <c r="N284" s="687" t="n"/>
      <c r="O284" s="687" t="n"/>
      <c r="P284" s="687" t="n"/>
      <c r="Q284" s="687" t="n"/>
      <c r="R284" s="687" t="n"/>
      <c r="S284" s="687" t="n"/>
      <c r="T284" s="687" t="n"/>
      <c r="U284" s="687" t="n"/>
      <c r="V284" s="687" t="n"/>
      <c r="W284" s="687" t="n"/>
      <c r="X284" s="687" t="n"/>
      <c r="Y284" s="687" t="n"/>
      <c r="Z284" s="687" t="n"/>
      <c r="AA284" s="687" t="n"/>
      <c r="AB284" s="687" t="n"/>
    </row>
    <row r="285">
      <c r="A285" s="687" t="n"/>
      <c r="B285" s="295" t="n"/>
      <c r="C285" s="326" t="n"/>
      <c r="D285" s="295" t="n"/>
      <c r="E285" s="295" t="n"/>
      <c r="F285" s="295" t="n"/>
      <c r="G285" s="295" t="n"/>
      <c r="H285" s="295" t="n"/>
      <c r="I285" s="687" t="n"/>
      <c r="J285" s="687" t="n"/>
      <c r="K285" s="687" t="n"/>
      <c r="L285" s="687" t="n"/>
      <c r="M285" s="687" t="n"/>
      <c r="N285" s="687" t="n"/>
      <c r="O285" s="687" t="n"/>
      <c r="P285" s="687" t="n"/>
      <c r="Q285" s="687" t="n"/>
      <c r="R285" s="687" t="n"/>
      <c r="S285" s="687" t="n"/>
      <c r="T285" s="687" t="n"/>
      <c r="U285" s="687" t="n"/>
      <c r="V285" s="687" t="n"/>
      <c r="W285" s="687" t="n"/>
      <c r="X285" s="687" t="n"/>
      <c r="Y285" s="687" t="n"/>
      <c r="Z285" s="687" t="n"/>
      <c r="AA285" s="687" t="n"/>
      <c r="AB285" s="687" t="n"/>
    </row>
    <row r="286">
      <c r="A286" s="687" t="n"/>
      <c r="B286" s="295" t="n"/>
      <c r="C286" s="326" t="n"/>
      <c r="D286" s="295" t="n"/>
      <c r="E286" s="295" t="n"/>
      <c r="F286" s="295" t="n"/>
      <c r="G286" s="295" t="n"/>
      <c r="H286" s="295" t="n"/>
      <c r="I286" s="687" t="n"/>
      <c r="J286" s="687" t="n"/>
      <c r="K286" s="687" t="n"/>
      <c r="L286" s="687" t="n"/>
      <c r="M286" s="687" t="n"/>
      <c r="N286" s="687" t="n"/>
      <c r="O286" s="687" t="n"/>
      <c r="P286" s="687" t="n"/>
      <c r="Q286" s="687" t="n"/>
      <c r="R286" s="687" t="n"/>
      <c r="S286" s="687" t="n"/>
      <c r="T286" s="687" t="n"/>
      <c r="U286" s="687" t="n"/>
      <c r="V286" s="687" t="n"/>
      <c r="W286" s="687" t="n"/>
      <c r="X286" s="687" t="n"/>
      <c r="Y286" s="687" t="n"/>
      <c r="Z286" s="687" t="n"/>
      <c r="AA286" s="687" t="n"/>
      <c r="AB286" s="687" t="n"/>
    </row>
    <row r="287">
      <c r="A287" s="687" t="n"/>
      <c r="B287" s="295" t="n"/>
      <c r="C287" s="326" t="n"/>
      <c r="D287" s="295" t="n"/>
      <c r="E287" s="295" t="n"/>
      <c r="F287" s="295" t="n"/>
      <c r="G287" s="295" t="n"/>
      <c r="H287" s="295" t="n"/>
      <c r="I287" s="687" t="n"/>
      <c r="J287" s="687" t="n"/>
      <c r="K287" s="687" t="n"/>
      <c r="L287" s="687" t="n"/>
      <c r="M287" s="687" t="n"/>
      <c r="N287" s="687" t="n"/>
      <c r="O287" s="687" t="n"/>
      <c r="P287" s="687" t="n"/>
      <c r="Q287" s="687" t="n"/>
      <c r="R287" s="687" t="n"/>
      <c r="S287" s="687" t="n"/>
      <c r="T287" s="687" t="n"/>
      <c r="U287" s="687" t="n"/>
      <c r="V287" s="687" t="n"/>
      <c r="W287" s="687" t="n"/>
      <c r="X287" s="687" t="n"/>
      <c r="Y287" s="687" t="n"/>
      <c r="Z287" s="687" t="n"/>
      <c r="AA287" s="687" t="n"/>
      <c r="AB287" s="687" t="n"/>
    </row>
    <row r="288">
      <c r="A288" s="687" t="n"/>
      <c r="B288" s="295" t="n"/>
      <c r="C288" s="326" t="n"/>
      <c r="D288" s="295" t="n"/>
      <c r="E288" s="295" t="n"/>
      <c r="F288" s="295" t="n"/>
      <c r="G288" s="295" t="n"/>
      <c r="H288" s="295" t="n"/>
      <c r="I288" s="687" t="n"/>
      <c r="J288" s="687" t="n"/>
      <c r="K288" s="687" t="n"/>
      <c r="L288" s="687" t="n"/>
      <c r="M288" s="687" t="n"/>
      <c r="N288" s="687" t="n"/>
      <c r="O288" s="687" t="n"/>
      <c r="P288" s="687" t="n"/>
      <c r="Q288" s="687" t="n"/>
      <c r="R288" s="687" t="n"/>
      <c r="S288" s="687" t="n"/>
      <c r="T288" s="687" t="n"/>
      <c r="U288" s="687" t="n"/>
      <c r="V288" s="687" t="n"/>
      <c r="W288" s="687" t="n"/>
      <c r="X288" s="687" t="n"/>
      <c r="Y288" s="687" t="n"/>
      <c r="Z288" s="687" t="n"/>
      <c r="AA288" s="687" t="n"/>
      <c r="AB288" s="687" t="n"/>
    </row>
    <row r="289">
      <c r="A289" s="687" t="n"/>
      <c r="B289" s="295" t="n"/>
      <c r="C289" s="326" t="n"/>
      <c r="D289" s="295" t="n"/>
      <c r="E289" s="295" t="n"/>
      <c r="F289" s="295" t="n"/>
      <c r="G289" s="295" t="n"/>
      <c r="H289" s="295" t="n"/>
      <c r="I289" s="687" t="n"/>
      <c r="J289" s="687" t="n"/>
      <c r="K289" s="687" t="n"/>
      <c r="L289" s="687" t="n"/>
      <c r="M289" s="687" t="n"/>
      <c r="N289" s="687" t="n"/>
      <c r="O289" s="687" t="n"/>
      <c r="P289" s="687" t="n"/>
      <c r="Q289" s="687" t="n"/>
      <c r="R289" s="687" t="n"/>
      <c r="S289" s="687" t="n"/>
      <c r="T289" s="687" t="n"/>
      <c r="U289" s="687" t="n"/>
      <c r="V289" s="687" t="n"/>
      <c r="W289" s="687" t="n"/>
      <c r="X289" s="687" t="n"/>
      <c r="Y289" s="687" t="n"/>
      <c r="Z289" s="687" t="n"/>
      <c r="AA289" s="687" t="n"/>
      <c r="AB289" s="687" t="n"/>
    </row>
    <row r="290">
      <c r="A290" s="687" t="n"/>
      <c r="B290" s="295" t="n"/>
      <c r="C290" s="326" t="n"/>
      <c r="D290" s="295" t="n"/>
      <c r="E290" s="295" t="n"/>
      <c r="F290" s="295" t="n"/>
      <c r="G290" s="295" t="n"/>
      <c r="H290" s="295" t="n"/>
      <c r="I290" s="687" t="n"/>
      <c r="J290" s="687" t="n"/>
      <c r="K290" s="687" t="n"/>
      <c r="L290" s="687" t="n"/>
      <c r="M290" s="687" t="n"/>
      <c r="N290" s="687" t="n"/>
      <c r="O290" s="687" t="n"/>
      <c r="P290" s="687" t="n"/>
      <c r="Q290" s="687" t="n"/>
      <c r="R290" s="687" t="n"/>
      <c r="S290" s="687" t="n"/>
      <c r="T290" s="687" t="n"/>
      <c r="U290" s="687" t="n"/>
      <c r="V290" s="687" t="n"/>
      <c r="W290" s="687" t="n"/>
      <c r="X290" s="687" t="n"/>
      <c r="Y290" s="687" t="n"/>
      <c r="Z290" s="687" t="n"/>
      <c r="AA290" s="687" t="n"/>
      <c r="AB290" s="687" t="n"/>
    </row>
    <row r="291">
      <c r="A291" s="687" t="n"/>
      <c r="B291" s="295" t="n"/>
      <c r="C291" s="326" t="n"/>
      <c r="D291" s="295" t="n"/>
      <c r="E291" s="295" t="n"/>
      <c r="F291" s="295" t="n"/>
      <c r="G291" s="295" t="n"/>
      <c r="H291" s="295" t="n"/>
      <c r="I291" s="687" t="n"/>
      <c r="J291" s="687" t="n"/>
      <c r="K291" s="687" t="n"/>
      <c r="L291" s="687" t="n"/>
      <c r="M291" s="687" t="n"/>
      <c r="N291" s="687" t="n"/>
      <c r="O291" s="687" t="n"/>
      <c r="P291" s="687" t="n"/>
      <c r="Q291" s="687" t="n"/>
      <c r="R291" s="687" t="n"/>
      <c r="S291" s="687" t="n"/>
      <c r="T291" s="687" t="n"/>
      <c r="U291" s="687" t="n"/>
      <c r="V291" s="687" t="n"/>
      <c r="W291" s="687" t="n"/>
      <c r="X291" s="687" t="n"/>
      <c r="Y291" s="687" t="n"/>
      <c r="Z291" s="687" t="n"/>
      <c r="AA291" s="687" t="n"/>
      <c r="AB291" s="687" t="n"/>
    </row>
    <row r="292">
      <c r="A292" s="687" t="n"/>
      <c r="B292" s="295" t="n"/>
      <c r="C292" s="326" t="n"/>
      <c r="D292" s="295" t="n"/>
      <c r="E292" s="295" t="n"/>
      <c r="F292" s="295" t="n"/>
      <c r="G292" s="295" t="n"/>
      <c r="H292" s="295" t="n"/>
      <c r="I292" s="687" t="n"/>
      <c r="J292" s="687" t="n"/>
      <c r="K292" s="687" t="n"/>
      <c r="L292" s="687" t="n"/>
      <c r="M292" s="687" t="n"/>
      <c r="N292" s="687" t="n"/>
      <c r="O292" s="687" t="n"/>
      <c r="P292" s="687" t="n"/>
      <c r="Q292" s="687" t="n"/>
      <c r="R292" s="687" t="n"/>
      <c r="S292" s="687" t="n"/>
      <c r="T292" s="687" t="n"/>
      <c r="U292" s="687" t="n"/>
      <c r="V292" s="687" t="n"/>
      <c r="W292" s="687" t="n"/>
      <c r="X292" s="687" t="n"/>
      <c r="Y292" s="687" t="n"/>
      <c r="Z292" s="687" t="n"/>
      <c r="AA292" s="687" t="n"/>
      <c r="AB292" s="687" t="n"/>
    </row>
    <row r="293">
      <c r="A293" s="687" t="n"/>
      <c r="B293" s="295" t="n"/>
      <c r="C293" s="326" t="n"/>
      <c r="D293" s="295" t="n"/>
      <c r="E293" s="295" t="n"/>
      <c r="F293" s="295" t="n"/>
      <c r="G293" s="295" t="n"/>
      <c r="H293" s="295" t="n"/>
      <c r="I293" s="687" t="n"/>
      <c r="J293" s="687" t="n"/>
      <c r="K293" s="687" t="n"/>
      <c r="L293" s="687" t="n"/>
      <c r="M293" s="687" t="n"/>
      <c r="N293" s="687" t="n"/>
      <c r="O293" s="687" t="n"/>
      <c r="P293" s="687" t="n"/>
      <c r="Q293" s="687" t="n"/>
      <c r="R293" s="687" t="n"/>
      <c r="S293" s="687" t="n"/>
      <c r="T293" s="687" t="n"/>
      <c r="U293" s="687" t="n"/>
      <c r="V293" s="687" t="n"/>
      <c r="W293" s="687" t="n"/>
      <c r="X293" s="687" t="n"/>
      <c r="Y293" s="687" t="n"/>
      <c r="Z293" s="687" t="n"/>
      <c r="AA293" s="687" t="n"/>
      <c r="AB293" s="687" t="n"/>
    </row>
    <row r="294">
      <c r="A294" s="687" t="n"/>
      <c r="B294" s="295" t="n"/>
      <c r="C294" s="326" t="n"/>
      <c r="D294" s="295" t="n"/>
      <c r="E294" s="295" t="n"/>
      <c r="F294" s="295" t="n"/>
      <c r="G294" s="295" t="n"/>
      <c r="H294" s="295" t="n"/>
      <c r="I294" s="687" t="n"/>
      <c r="J294" s="687" t="n"/>
      <c r="K294" s="687" t="n"/>
      <c r="L294" s="687" t="n"/>
      <c r="M294" s="687" t="n"/>
      <c r="N294" s="687" t="n"/>
      <c r="O294" s="687" t="n"/>
      <c r="P294" s="687" t="n"/>
      <c r="Q294" s="687" t="n"/>
      <c r="R294" s="687" t="n"/>
      <c r="S294" s="687" t="n"/>
      <c r="T294" s="687" t="n"/>
      <c r="U294" s="687" t="n"/>
      <c r="V294" s="687" t="n"/>
      <c r="W294" s="687" t="n"/>
      <c r="X294" s="687" t="n"/>
      <c r="Y294" s="687" t="n"/>
      <c r="Z294" s="687" t="n"/>
      <c r="AA294" s="687" t="n"/>
      <c r="AB294" s="687" t="n"/>
    </row>
    <row r="295">
      <c r="A295" s="687" t="n"/>
      <c r="B295" s="295" t="n"/>
      <c r="C295" s="326" t="n"/>
      <c r="D295" s="295" t="n"/>
      <c r="E295" s="295" t="n"/>
      <c r="F295" s="295" t="n"/>
      <c r="G295" s="295" t="n"/>
      <c r="H295" s="295" t="n"/>
      <c r="I295" s="687" t="n"/>
      <c r="J295" s="687" t="n"/>
      <c r="K295" s="687" t="n"/>
      <c r="L295" s="687" t="n"/>
      <c r="M295" s="687" t="n"/>
      <c r="N295" s="687" t="n"/>
      <c r="O295" s="687" t="n"/>
      <c r="P295" s="687" t="n"/>
      <c r="Q295" s="687" t="n"/>
      <c r="R295" s="687" t="n"/>
      <c r="S295" s="687" t="n"/>
      <c r="T295" s="687" t="n"/>
      <c r="U295" s="687" t="n"/>
      <c r="V295" s="687" t="n"/>
      <c r="W295" s="687" t="n"/>
      <c r="X295" s="687" t="n"/>
      <c r="Y295" s="687" t="n"/>
      <c r="Z295" s="687" t="n"/>
      <c r="AA295" s="687" t="n"/>
      <c r="AB295" s="687" t="n"/>
    </row>
    <row r="296">
      <c r="A296" s="687" t="n"/>
      <c r="B296" s="295" t="n"/>
      <c r="C296" s="326" t="n"/>
      <c r="D296" s="295" t="n"/>
      <c r="E296" s="295" t="n"/>
      <c r="F296" s="295" t="n"/>
      <c r="G296" s="295" t="n"/>
      <c r="H296" s="295" t="n"/>
      <c r="I296" s="687" t="n"/>
      <c r="J296" s="687" t="n"/>
      <c r="K296" s="687" t="n"/>
      <c r="L296" s="687" t="n"/>
      <c r="M296" s="687" t="n"/>
      <c r="N296" s="687" t="n"/>
      <c r="O296" s="687" t="n"/>
      <c r="P296" s="687" t="n"/>
      <c r="Q296" s="687" t="n"/>
      <c r="R296" s="687" t="n"/>
      <c r="S296" s="687" t="n"/>
      <c r="T296" s="687" t="n"/>
      <c r="U296" s="687" t="n"/>
      <c r="V296" s="687" t="n"/>
      <c r="W296" s="687" t="n"/>
      <c r="X296" s="687" t="n"/>
      <c r="Y296" s="687" t="n"/>
      <c r="Z296" s="687" t="n"/>
      <c r="AA296" s="687" t="n"/>
      <c r="AB296" s="687" t="n"/>
    </row>
    <row r="297">
      <c r="A297" s="687" t="n"/>
      <c r="B297" s="295" t="n"/>
      <c r="C297" s="326" t="n"/>
      <c r="D297" s="295" t="n"/>
      <c r="E297" s="295" t="n"/>
      <c r="F297" s="295" t="n"/>
      <c r="G297" s="295" t="n"/>
      <c r="H297" s="295" t="n"/>
      <c r="I297" s="687" t="n"/>
      <c r="J297" s="687" t="n"/>
      <c r="K297" s="687" t="n"/>
      <c r="L297" s="687" t="n"/>
      <c r="M297" s="687" t="n"/>
      <c r="N297" s="687" t="n"/>
      <c r="O297" s="687" t="n"/>
      <c r="P297" s="687" t="n"/>
      <c r="Q297" s="687" t="n"/>
      <c r="R297" s="687" t="n"/>
      <c r="S297" s="687" t="n"/>
      <c r="T297" s="687" t="n"/>
      <c r="U297" s="687" t="n"/>
      <c r="V297" s="687" t="n"/>
      <c r="W297" s="687" t="n"/>
      <c r="X297" s="687" t="n"/>
      <c r="Y297" s="687" t="n"/>
      <c r="Z297" s="687" t="n"/>
      <c r="AA297" s="687" t="n"/>
      <c r="AB297" s="687" t="n"/>
    </row>
    <row r="298">
      <c r="A298" s="687" t="n"/>
      <c r="B298" s="295" t="n"/>
      <c r="C298" s="326" t="n"/>
      <c r="D298" s="295" t="n"/>
      <c r="E298" s="295" t="n"/>
      <c r="F298" s="295" t="n"/>
      <c r="G298" s="295" t="n"/>
      <c r="H298" s="295" t="n"/>
      <c r="I298" s="687" t="n"/>
      <c r="J298" s="687" t="n"/>
      <c r="K298" s="687" t="n"/>
      <c r="L298" s="687" t="n"/>
      <c r="M298" s="687" t="n"/>
      <c r="N298" s="687" t="n"/>
      <c r="O298" s="687" t="n"/>
      <c r="P298" s="687" t="n"/>
      <c r="Q298" s="687" t="n"/>
      <c r="R298" s="687" t="n"/>
      <c r="S298" s="687" t="n"/>
      <c r="T298" s="687" t="n"/>
      <c r="U298" s="687" t="n"/>
      <c r="V298" s="687" t="n"/>
      <c r="W298" s="687" t="n"/>
      <c r="X298" s="687" t="n"/>
      <c r="Y298" s="687" t="n"/>
      <c r="Z298" s="687" t="n"/>
      <c r="AA298" s="687" t="n"/>
      <c r="AB298" s="687" t="n"/>
    </row>
    <row r="299">
      <c r="A299" s="687" t="n"/>
      <c r="B299" s="295" t="n"/>
      <c r="C299" s="326" t="n"/>
      <c r="D299" s="295" t="n"/>
      <c r="E299" s="295" t="n"/>
      <c r="F299" s="295" t="n"/>
      <c r="G299" s="295" t="n"/>
      <c r="H299" s="295" t="n"/>
      <c r="I299" s="687" t="n"/>
      <c r="J299" s="687" t="n"/>
      <c r="K299" s="687" t="n"/>
      <c r="L299" s="687" t="n"/>
      <c r="M299" s="687" t="n"/>
      <c r="N299" s="687" t="n"/>
      <c r="O299" s="687" t="n"/>
      <c r="P299" s="687" t="n"/>
      <c r="Q299" s="687" t="n"/>
      <c r="R299" s="687" t="n"/>
      <c r="S299" s="687" t="n"/>
      <c r="T299" s="687" t="n"/>
      <c r="U299" s="687" t="n"/>
      <c r="V299" s="687" t="n"/>
      <c r="W299" s="687" t="n"/>
      <c r="X299" s="687" t="n"/>
      <c r="Y299" s="687" t="n"/>
      <c r="Z299" s="687" t="n"/>
      <c r="AA299" s="687" t="n"/>
      <c r="AB299" s="687" t="n"/>
    </row>
    <row r="300">
      <c r="A300" s="687" t="n"/>
      <c r="B300" s="295" t="n"/>
      <c r="C300" s="326" t="n"/>
      <c r="D300" s="295" t="n"/>
      <c r="E300" s="295" t="n"/>
      <c r="F300" s="295" t="n"/>
      <c r="G300" s="295" t="n"/>
      <c r="H300" s="295" t="n"/>
      <c r="I300" s="687" t="n"/>
      <c r="J300" s="687" t="n"/>
      <c r="K300" s="687" t="n"/>
      <c r="L300" s="687" t="n"/>
      <c r="M300" s="687" t="n"/>
      <c r="N300" s="687" t="n"/>
      <c r="O300" s="687" t="n"/>
      <c r="P300" s="687" t="n"/>
      <c r="Q300" s="687" t="n"/>
      <c r="R300" s="687" t="n"/>
      <c r="S300" s="687" t="n"/>
      <c r="T300" s="687" t="n"/>
      <c r="U300" s="687" t="n"/>
      <c r="V300" s="687" t="n"/>
      <c r="W300" s="687" t="n"/>
      <c r="X300" s="687" t="n"/>
      <c r="Y300" s="687" t="n"/>
      <c r="Z300" s="687" t="n"/>
      <c r="AA300" s="687" t="n"/>
      <c r="AB300" s="687" t="n"/>
    </row>
    <row r="301">
      <c r="A301" s="687" t="n"/>
      <c r="B301" s="295" t="n"/>
      <c r="C301" s="326" t="n"/>
      <c r="D301" s="295" t="n"/>
      <c r="E301" s="295" t="n"/>
      <c r="F301" s="295" t="n"/>
      <c r="G301" s="295" t="n"/>
      <c r="H301" s="295" t="n"/>
      <c r="I301" s="687" t="n"/>
      <c r="J301" s="687" t="n"/>
      <c r="K301" s="687" t="n"/>
      <c r="L301" s="687" t="n"/>
      <c r="M301" s="687" t="n"/>
      <c r="N301" s="687" t="n"/>
      <c r="O301" s="687" t="n"/>
      <c r="P301" s="687" t="n"/>
      <c r="Q301" s="687" t="n"/>
      <c r="R301" s="687" t="n"/>
      <c r="S301" s="687" t="n"/>
      <c r="T301" s="687" t="n"/>
      <c r="U301" s="687" t="n"/>
      <c r="V301" s="687" t="n"/>
      <c r="W301" s="687" t="n"/>
      <c r="X301" s="687" t="n"/>
      <c r="Y301" s="687" t="n"/>
      <c r="Z301" s="687" t="n"/>
      <c r="AA301" s="687" t="n"/>
      <c r="AB301" s="687" t="n"/>
    </row>
    <row r="302">
      <c r="A302" s="687" t="n"/>
      <c r="B302" s="295" t="n"/>
      <c r="C302" s="326" t="n"/>
      <c r="D302" s="295" t="n"/>
      <c r="E302" s="295" t="n"/>
      <c r="F302" s="295" t="n"/>
      <c r="G302" s="295" t="n"/>
      <c r="H302" s="295" t="n"/>
      <c r="I302" s="687" t="n"/>
      <c r="J302" s="687" t="n"/>
      <c r="K302" s="687" t="n"/>
      <c r="L302" s="687" t="n"/>
      <c r="M302" s="687" t="n"/>
      <c r="N302" s="687" t="n"/>
      <c r="O302" s="687" t="n"/>
      <c r="P302" s="687" t="n"/>
      <c r="Q302" s="687" t="n"/>
      <c r="R302" s="687" t="n"/>
      <c r="S302" s="687" t="n"/>
      <c r="T302" s="687" t="n"/>
      <c r="U302" s="687" t="n"/>
      <c r="V302" s="687" t="n"/>
      <c r="W302" s="687" t="n"/>
      <c r="X302" s="687" t="n"/>
      <c r="Y302" s="687" t="n"/>
      <c r="Z302" s="687" t="n"/>
      <c r="AA302" s="687" t="n"/>
      <c r="AB302" s="687" t="n"/>
    </row>
    <row r="303">
      <c r="A303" s="687" t="n"/>
      <c r="B303" s="295" t="n"/>
      <c r="C303" s="326" t="n"/>
      <c r="D303" s="295" t="n"/>
      <c r="E303" s="295" t="n"/>
      <c r="F303" s="295" t="n"/>
      <c r="G303" s="295" t="n"/>
      <c r="H303" s="295" t="n"/>
      <c r="I303" s="687" t="n"/>
      <c r="J303" s="687" t="n"/>
      <c r="K303" s="687" t="n"/>
      <c r="L303" s="687" t="n"/>
      <c r="M303" s="687" t="n"/>
      <c r="N303" s="687" t="n"/>
      <c r="O303" s="687" t="n"/>
      <c r="P303" s="687" t="n"/>
      <c r="Q303" s="687" t="n"/>
      <c r="R303" s="687" t="n"/>
      <c r="S303" s="687" t="n"/>
      <c r="T303" s="687" t="n"/>
      <c r="U303" s="687" t="n"/>
      <c r="V303" s="687" t="n"/>
      <c r="W303" s="687" t="n"/>
      <c r="X303" s="687" t="n"/>
      <c r="Y303" s="687" t="n"/>
      <c r="Z303" s="687" t="n"/>
      <c r="AA303" s="687" t="n"/>
      <c r="AB303" s="687" t="n"/>
    </row>
    <row r="304">
      <c r="A304" s="687" t="n"/>
      <c r="B304" s="295" t="n"/>
      <c r="C304" s="326" t="n"/>
      <c r="D304" s="295" t="n"/>
      <c r="E304" s="295" t="n"/>
      <c r="F304" s="295" t="n"/>
      <c r="G304" s="295" t="n"/>
      <c r="H304" s="295" t="n"/>
      <c r="I304" s="687" t="n"/>
      <c r="J304" s="687" t="n"/>
      <c r="K304" s="687" t="n"/>
      <c r="L304" s="687" t="n"/>
      <c r="M304" s="687" t="n"/>
      <c r="N304" s="687" t="n"/>
      <c r="O304" s="687" t="n"/>
      <c r="P304" s="687" t="n"/>
      <c r="Q304" s="687" t="n"/>
      <c r="R304" s="687" t="n"/>
      <c r="S304" s="687" t="n"/>
      <c r="T304" s="687" t="n"/>
      <c r="U304" s="687" t="n"/>
      <c r="V304" s="687" t="n"/>
      <c r="W304" s="687" t="n"/>
      <c r="X304" s="687" t="n"/>
      <c r="Y304" s="687" t="n"/>
      <c r="Z304" s="687" t="n"/>
      <c r="AA304" s="687" t="n"/>
      <c r="AB304" s="687" t="n"/>
    </row>
    <row r="305">
      <c r="A305" s="687" t="n"/>
      <c r="B305" s="295" t="n"/>
      <c r="C305" s="326" t="n"/>
      <c r="D305" s="295" t="n"/>
      <c r="E305" s="295" t="n"/>
      <c r="F305" s="295" t="n"/>
      <c r="G305" s="295" t="n"/>
      <c r="H305" s="295" t="n"/>
      <c r="I305" s="687" t="n"/>
      <c r="J305" s="687" t="n"/>
      <c r="K305" s="687" t="n"/>
      <c r="L305" s="687" t="n"/>
      <c r="M305" s="687" t="n"/>
      <c r="N305" s="687" t="n"/>
      <c r="O305" s="687" t="n"/>
      <c r="P305" s="687" t="n"/>
      <c r="Q305" s="687" t="n"/>
      <c r="R305" s="687" t="n"/>
      <c r="S305" s="687" t="n"/>
      <c r="T305" s="687" t="n"/>
      <c r="U305" s="687" t="n"/>
      <c r="V305" s="687" t="n"/>
      <c r="W305" s="687" t="n"/>
      <c r="X305" s="687" t="n"/>
      <c r="Y305" s="687" t="n"/>
      <c r="Z305" s="687" t="n"/>
      <c r="AA305" s="687" t="n"/>
      <c r="AB305" s="687" t="n"/>
    </row>
    <row r="306">
      <c r="A306" s="687" t="n"/>
      <c r="B306" s="295" t="n"/>
      <c r="C306" s="326" t="n"/>
      <c r="D306" s="295" t="n"/>
      <c r="E306" s="295" t="n"/>
      <c r="F306" s="295" t="n"/>
      <c r="G306" s="295" t="n"/>
      <c r="H306" s="295" t="n"/>
      <c r="I306" s="687" t="n"/>
      <c r="J306" s="687" t="n"/>
      <c r="K306" s="687" t="n"/>
      <c r="L306" s="687" t="n"/>
      <c r="M306" s="687" t="n"/>
      <c r="N306" s="687" t="n"/>
      <c r="O306" s="687" t="n"/>
      <c r="P306" s="687" t="n"/>
      <c r="Q306" s="687" t="n"/>
      <c r="R306" s="687" t="n"/>
      <c r="S306" s="687" t="n"/>
      <c r="T306" s="687" t="n"/>
      <c r="U306" s="687" t="n"/>
      <c r="V306" s="687" t="n"/>
      <c r="W306" s="687" t="n"/>
      <c r="X306" s="687" t="n"/>
      <c r="Y306" s="687" t="n"/>
      <c r="Z306" s="687" t="n"/>
      <c r="AA306" s="687" t="n"/>
      <c r="AB306" s="687" t="n"/>
    </row>
    <row r="307">
      <c r="A307" s="687" t="n"/>
      <c r="B307" s="295" t="n"/>
      <c r="C307" s="326" t="n"/>
      <c r="D307" s="295" t="n"/>
      <c r="E307" s="295" t="n"/>
      <c r="F307" s="295" t="n"/>
      <c r="G307" s="295" t="n"/>
      <c r="H307" s="295" t="n"/>
      <c r="I307" s="687" t="n"/>
      <c r="J307" s="687" t="n"/>
      <c r="K307" s="687" t="n"/>
      <c r="L307" s="687" t="n"/>
      <c r="M307" s="687" t="n"/>
      <c r="N307" s="687" t="n"/>
      <c r="O307" s="687" t="n"/>
      <c r="P307" s="687" t="n"/>
      <c r="Q307" s="687" t="n"/>
      <c r="R307" s="687" t="n"/>
      <c r="S307" s="687" t="n"/>
      <c r="T307" s="687" t="n"/>
      <c r="U307" s="687" t="n"/>
      <c r="V307" s="687" t="n"/>
      <c r="W307" s="687" t="n"/>
      <c r="X307" s="687" t="n"/>
      <c r="Y307" s="687" t="n"/>
      <c r="Z307" s="687" t="n"/>
      <c r="AA307" s="687" t="n"/>
      <c r="AB307" s="687" t="n"/>
    </row>
    <row r="308">
      <c r="A308" s="687" t="n"/>
      <c r="B308" s="295" t="n"/>
      <c r="C308" s="326" t="n"/>
      <c r="D308" s="295" t="n"/>
      <c r="E308" s="295" t="n"/>
      <c r="F308" s="295" t="n"/>
      <c r="G308" s="295" t="n"/>
      <c r="H308" s="295" t="n"/>
      <c r="I308" s="687" t="n"/>
      <c r="J308" s="687" t="n"/>
      <c r="K308" s="687" t="n"/>
      <c r="L308" s="687" t="n"/>
      <c r="M308" s="687" t="n"/>
      <c r="N308" s="687" t="n"/>
      <c r="O308" s="687" t="n"/>
      <c r="P308" s="687" t="n"/>
      <c r="Q308" s="687" t="n"/>
      <c r="R308" s="687" t="n"/>
      <c r="S308" s="687" t="n"/>
      <c r="T308" s="687" t="n"/>
      <c r="U308" s="687" t="n"/>
      <c r="V308" s="687" t="n"/>
      <c r="W308" s="687" t="n"/>
      <c r="X308" s="687" t="n"/>
      <c r="Y308" s="687" t="n"/>
      <c r="Z308" s="687" t="n"/>
      <c r="AA308" s="687" t="n"/>
      <c r="AB308" s="687" t="n"/>
    </row>
    <row r="309">
      <c r="A309" s="687" t="n"/>
      <c r="B309" s="295" t="n"/>
      <c r="C309" s="326" t="n"/>
      <c r="D309" s="295" t="n"/>
      <c r="E309" s="295" t="n"/>
      <c r="F309" s="295" t="n"/>
      <c r="G309" s="295" t="n"/>
      <c r="H309" s="295" t="n"/>
      <c r="I309" s="687" t="n"/>
      <c r="J309" s="687" t="n"/>
      <c r="K309" s="687" t="n"/>
      <c r="L309" s="687" t="n"/>
      <c r="M309" s="687" t="n"/>
      <c r="N309" s="687" t="n"/>
      <c r="O309" s="687" t="n"/>
      <c r="P309" s="687" t="n"/>
      <c r="Q309" s="687" t="n"/>
      <c r="R309" s="687" t="n"/>
      <c r="S309" s="687" t="n"/>
      <c r="T309" s="687" t="n"/>
      <c r="U309" s="687" t="n"/>
      <c r="V309" s="687" t="n"/>
      <c r="W309" s="687" t="n"/>
      <c r="X309" s="687" t="n"/>
      <c r="Y309" s="687" t="n"/>
      <c r="Z309" s="687" t="n"/>
      <c r="AA309" s="687" t="n"/>
      <c r="AB309" s="687" t="n"/>
    </row>
    <row r="310">
      <c r="A310" s="687" t="n"/>
      <c r="B310" s="295" t="n"/>
      <c r="C310" s="326" t="n"/>
      <c r="D310" s="295" t="n"/>
      <c r="E310" s="295" t="n"/>
      <c r="F310" s="295" t="n"/>
      <c r="G310" s="295" t="n"/>
      <c r="H310" s="295" t="n"/>
      <c r="I310" s="687" t="n"/>
      <c r="J310" s="687" t="n"/>
      <c r="K310" s="687" t="n"/>
      <c r="L310" s="687" t="n"/>
      <c r="M310" s="687" t="n"/>
      <c r="N310" s="687" t="n"/>
      <c r="O310" s="687" t="n"/>
      <c r="P310" s="687" t="n"/>
      <c r="Q310" s="687" t="n"/>
      <c r="R310" s="687" t="n"/>
      <c r="S310" s="687" t="n"/>
      <c r="T310" s="687" t="n"/>
      <c r="U310" s="687" t="n"/>
      <c r="V310" s="687" t="n"/>
      <c r="W310" s="687" t="n"/>
      <c r="X310" s="687" t="n"/>
      <c r="Y310" s="687" t="n"/>
      <c r="Z310" s="687" t="n"/>
      <c r="AA310" s="687" t="n"/>
      <c r="AB310" s="687" t="n"/>
    </row>
    <row r="311">
      <c r="A311" s="687" t="n"/>
      <c r="B311" s="295" t="n"/>
      <c r="C311" s="326" t="n"/>
      <c r="D311" s="295" t="n"/>
      <c r="E311" s="295" t="n"/>
      <c r="F311" s="295" t="n"/>
      <c r="G311" s="295" t="n"/>
      <c r="H311" s="295" t="n"/>
      <c r="I311" s="687" t="n"/>
      <c r="J311" s="687" t="n"/>
      <c r="K311" s="687" t="n"/>
      <c r="L311" s="687" t="n"/>
      <c r="M311" s="687" t="n"/>
      <c r="N311" s="687" t="n"/>
      <c r="O311" s="687" t="n"/>
      <c r="P311" s="687" t="n"/>
      <c r="Q311" s="687" t="n"/>
      <c r="R311" s="687" t="n"/>
      <c r="S311" s="687" t="n"/>
      <c r="T311" s="687" t="n"/>
      <c r="U311" s="687" t="n"/>
      <c r="V311" s="687" t="n"/>
      <c r="W311" s="687" t="n"/>
      <c r="X311" s="687" t="n"/>
      <c r="Y311" s="687" t="n"/>
      <c r="Z311" s="687" t="n"/>
      <c r="AA311" s="687" t="n"/>
      <c r="AB311" s="687" t="n"/>
    </row>
    <row r="312">
      <c r="A312" s="687" t="n"/>
      <c r="B312" s="295" t="n"/>
      <c r="C312" s="326" t="n"/>
      <c r="D312" s="295" t="n"/>
      <c r="E312" s="295" t="n"/>
      <c r="F312" s="295" t="n"/>
      <c r="G312" s="295" t="n"/>
      <c r="H312" s="295" t="n"/>
      <c r="I312" s="687" t="n"/>
      <c r="J312" s="687" t="n"/>
      <c r="K312" s="687" t="n"/>
      <c r="L312" s="687" t="n"/>
      <c r="M312" s="687" t="n"/>
      <c r="N312" s="687" t="n"/>
      <c r="O312" s="687" t="n"/>
      <c r="P312" s="687" t="n"/>
      <c r="Q312" s="687" t="n"/>
      <c r="R312" s="687" t="n"/>
      <c r="S312" s="687" t="n"/>
      <c r="T312" s="687" t="n"/>
      <c r="U312" s="687" t="n"/>
      <c r="V312" s="687" t="n"/>
      <c r="W312" s="687" t="n"/>
      <c r="X312" s="687" t="n"/>
      <c r="Y312" s="687" t="n"/>
      <c r="Z312" s="687" t="n"/>
      <c r="AA312" s="687" t="n"/>
      <c r="AB312" s="687" t="n"/>
    </row>
    <row r="313">
      <c r="A313" s="687" t="n"/>
      <c r="B313" s="295" t="n"/>
      <c r="C313" s="326" t="n"/>
      <c r="D313" s="295" t="n"/>
      <c r="E313" s="295" t="n"/>
      <c r="F313" s="295" t="n"/>
      <c r="G313" s="295" t="n"/>
      <c r="H313" s="295" t="n"/>
      <c r="I313" s="687" t="n"/>
      <c r="J313" s="687" t="n"/>
      <c r="K313" s="687" t="n"/>
      <c r="L313" s="687" t="n"/>
      <c r="M313" s="687" t="n"/>
      <c r="N313" s="687" t="n"/>
      <c r="O313" s="687" t="n"/>
      <c r="P313" s="687" t="n"/>
      <c r="Q313" s="687" t="n"/>
      <c r="R313" s="687" t="n"/>
      <c r="S313" s="687" t="n"/>
      <c r="T313" s="687" t="n"/>
      <c r="U313" s="687" t="n"/>
      <c r="V313" s="687" t="n"/>
      <c r="W313" s="687" t="n"/>
      <c r="X313" s="687" t="n"/>
      <c r="Y313" s="687" t="n"/>
      <c r="Z313" s="687" t="n"/>
      <c r="AA313" s="687" t="n"/>
      <c r="AB313" s="687" t="n"/>
    </row>
    <row r="314">
      <c r="A314" s="687" t="n"/>
      <c r="B314" s="295" t="n"/>
      <c r="C314" s="326" t="n"/>
      <c r="D314" s="295" t="n"/>
      <c r="E314" s="295" t="n"/>
      <c r="F314" s="295" t="n"/>
      <c r="G314" s="295" t="n"/>
      <c r="H314" s="295" t="n"/>
      <c r="I314" s="687" t="n"/>
      <c r="J314" s="687" t="n"/>
      <c r="K314" s="687" t="n"/>
      <c r="L314" s="687" t="n"/>
      <c r="M314" s="687" t="n"/>
      <c r="N314" s="687" t="n"/>
      <c r="O314" s="687" t="n"/>
      <c r="P314" s="687" t="n"/>
      <c r="Q314" s="687" t="n"/>
      <c r="R314" s="687" t="n"/>
      <c r="S314" s="687" t="n"/>
      <c r="T314" s="687" t="n"/>
      <c r="U314" s="687" t="n"/>
      <c r="V314" s="687" t="n"/>
      <c r="W314" s="687" t="n"/>
      <c r="X314" s="687" t="n"/>
      <c r="Y314" s="687" t="n"/>
      <c r="Z314" s="687" t="n"/>
      <c r="AA314" s="687" t="n"/>
      <c r="AB314" s="687" t="n"/>
    </row>
    <row r="315">
      <c r="A315" s="687" t="n"/>
      <c r="B315" s="295" t="n"/>
      <c r="C315" s="326" t="n"/>
      <c r="D315" s="295" t="n"/>
      <c r="E315" s="295" t="n"/>
      <c r="F315" s="295" t="n"/>
      <c r="G315" s="295" t="n"/>
      <c r="H315" s="295" t="n"/>
      <c r="I315" s="687" t="n"/>
      <c r="J315" s="687" t="n"/>
      <c r="K315" s="687" t="n"/>
      <c r="L315" s="687" t="n"/>
      <c r="M315" s="687" t="n"/>
      <c r="N315" s="687" t="n"/>
      <c r="O315" s="687" t="n"/>
      <c r="P315" s="687" t="n"/>
      <c r="Q315" s="687" t="n"/>
      <c r="R315" s="687" t="n"/>
      <c r="S315" s="687" t="n"/>
      <c r="T315" s="687" t="n"/>
      <c r="U315" s="687" t="n"/>
      <c r="V315" s="687" t="n"/>
      <c r="W315" s="687" t="n"/>
      <c r="X315" s="687" t="n"/>
      <c r="Y315" s="687" t="n"/>
      <c r="Z315" s="687" t="n"/>
      <c r="AA315" s="687" t="n"/>
      <c r="AB315" s="687" t="n"/>
    </row>
    <row r="316">
      <c r="A316" s="687" t="n"/>
      <c r="B316" s="295" t="n"/>
      <c r="C316" s="326" t="n"/>
      <c r="D316" s="295" t="n"/>
      <c r="E316" s="295" t="n"/>
      <c r="F316" s="295" t="n"/>
      <c r="G316" s="295" t="n"/>
      <c r="H316" s="295" t="n"/>
      <c r="I316" s="687" t="n"/>
      <c r="J316" s="687" t="n"/>
      <c r="K316" s="687" t="n"/>
      <c r="L316" s="687" t="n"/>
      <c r="M316" s="687" t="n"/>
      <c r="N316" s="687" t="n"/>
      <c r="O316" s="687" t="n"/>
      <c r="P316" s="687" t="n"/>
      <c r="Q316" s="687" t="n"/>
      <c r="R316" s="687" t="n"/>
      <c r="S316" s="687" t="n"/>
      <c r="T316" s="687" t="n"/>
      <c r="U316" s="687" t="n"/>
      <c r="V316" s="687" t="n"/>
      <c r="W316" s="687" t="n"/>
      <c r="X316" s="687" t="n"/>
      <c r="Y316" s="687" t="n"/>
      <c r="Z316" s="687" t="n"/>
      <c r="AA316" s="687" t="n"/>
      <c r="AB316" s="687" t="n"/>
    </row>
    <row r="317">
      <c r="A317" s="687" t="n"/>
      <c r="B317" s="295" t="n"/>
      <c r="C317" s="326" t="n"/>
      <c r="D317" s="295" t="n"/>
      <c r="E317" s="295" t="n"/>
      <c r="F317" s="295" t="n"/>
      <c r="G317" s="295" t="n"/>
      <c r="H317" s="295" t="n"/>
      <c r="I317" s="687" t="n"/>
      <c r="J317" s="687" t="n"/>
      <c r="K317" s="687" t="n"/>
      <c r="L317" s="687" t="n"/>
      <c r="M317" s="687" t="n"/>
      <c r="N317" s="687" t="n"/>
      <c r="O317" s="687" t="n"/>
      <c r="P317" s="687" t="n"/>
      <c r="Q317" s="687" t="n"/>
      <c r="R317" s="687" t="n"/>
      <c r="S317" s="687" t="n"/>
      <c r="T317" s="687" t="n"/>
      <c r="U317" s="687" t="n"/>
      <c r="V317" s="687" t="n"/>
      <c r="W317" s="687" t="n"/>
      <c r="X317" s="687" t="n"/>
      <c r="Y317" s="687" t="n"/>
      <c r="Z317" s="687" t="n"/>
      <c r="AA317" s="687" t="n"/>
      <c r="AB317" s="687" t="n"/>
    </row>
    <row r="318">
      <c r="A318" s="687" t="n"/>
      <c r="B318" s="295" t="n"/>
      <c r="C318" s="326" t="n"/>
      <c r="D318" s="295" t="n"/>
      <c r="E318" s="295" t="n"/>
      <c r="F318" s="295" t="n"/>
      <c r="G318" s="295" t="n"/>
      <c r="H318" s="295" t="n"/>
      <c r="I318" s="687" t="n"/>
      <c r="J318" s="687" t="n"/>
      <c r="K318" s="687" t="n"/>
      <c r="L318" s="687" t="n"/>
      <c r="M318" s="687" t="n"/>
      <c r="N318" s="687" t="n"/>
      <c r="O318" s="687" t="n"/>
      <c r="P318" s="687" t="n"/>
      <c r="Q318" s="687" t="n"/>
      <c r="R318" s="687" t="n"/>
      <c r="S318" s="687" t="n"/>
      <c r="T318" s="687" t="n"/>
      <c r="U318" s="687" t="n"/>
      <c r="V318" s="687" t="n"/>
      <c r="W318" s="687" t="n"/>
      <c r="X318" s="687" t="n"/>
      <c r="Y318" s="687" t="n"/>
      <c r="Z318" s="687" t="n"/>
      <c r="AA318" s="687" t="n"/>
      <c r="AB318" s="687" t="n"/>
    </row>
    <row r="319">
      <c r="A319" s="687" t="n"/>
      <c r="B319" s="295" t="n"/>
      <c r="C319" s="326" t="n"/>
      <c r="D319" s="295" t="n"/>
      <c r="E319" s="295" t="n"/>
      <c r="F319" s="295" t="n"/>
      <c r="G319" s="295" t="n"/>
      <c r="H319" s="295" t="n"/>
      <c r="I319" s="687" t="n"/>
      <c r="J319" s="687" t="n"/>
      <c r="K319" s="687" t="n"/>
      <c r="L319" s="687" t="n"/>
      <c r="M319" s="687" t="n"/>
      <c r="N319" s="687" t="n"/>
      <c r="O319" s="687" t="n"/>
      <c r="P319" s="687" t="n"/>
      <c r="Q319" s="687" t="n"/>
      <c r="R319" s="687" t="n"/>
      <c r="S319" s="687" t="n"/>
      <c r="T319" s="687" t="n"/>
      <c r="U319" s="687" t="n"/>
      <c r="V319" s="687" t="n"/>
      <c r="W319" s="687" t="n"/>
      <c r="X319" s="687" t="n"/>
      <c r="Y319" s="687" t="n"/>
      <c r="Z319" s="687" t="n"/>
      <c r="AA319" s="687" t="n"/>
      <c r="AB319" s="687" t="n"/>
    </row>
    <row r="320">
      <c r="A320" s="687" t="n"/>
      <c r="B320" s="295" t="n"/>
      <c r="C320" s="326" t="n"/>
      <c r="D320" s="295" t="n"/>
      <c r="E320" s="295" t="n"/>
      <c r="F320" s="295" t="n"/>
      <c r="G320" s="295" t="n"/>
      <c r="H320" s="295" t="n"/>
      <c r="I320" s="687" t="n"/>
      <c r="J320" s="687" t="n"/>
      <c r="K320" s="687" t="n"/>
      <c r="L320" s="687" t="n"/>
      <c r="M320" s="687" t="n"/>
      <c r="N320" s="687" t="n"/>
      <c r="O320" s="687" t="n"/>
      <c r="P320" s="687" t="n"/>
      <c r="Q320" s="687" t="n"/>
      <c r="R320" s="687" t="n"/>
      <c r="S320" s="687" t="n"/>
      <c r="T320" s="687" t="n"/>
      <c r="U320" s="687" t="n"/>
      <c r="V320" s="687" t="n"/>
      <c r="W320" s="687" t="n"/>
      <c r="X320" s="687" t="n"/>
      <c r="Y320" s="687" t="n"/>
      <c r="Z320" s="687" t="n"/>
      <c r="AA320" s="687" t="n"/>
      <c r="AB320" s="687" t="n"/>
    </row>
    <row r="321">
      <c r="A321" s="687" t="n"/>
      <c r="B321" s="295" t="n"/>
      <c r="C321" s="326" t="n"/>
      <c r="D321" s="295" t="n"/>
      <c r="E321" s="295" t="n"/>
      <c r="F321" s="295" t="n"/>
      <c r="G321" s="295" t="n"/>
      <c r="H321" s="295" t="n"/>
      <c r="I321" s="687" t="n"/>
      <c r="J321" s="687" t="n"/>
      <c r="K321" s="687" t="n"/>
      <c r="L321" s="687" t="n"/>
      <c r="M321" s="687" t="n"/>
      <c r="N321" s="687" t="n"/>
      <c r="O321" s="687" t="n"/>
      <c r="P321" s="687" t="n"/>
      <c r="Q321" s="687" t="n"/>
      <c r="R321" s="687" t="n"/>
      <c r="S321" s="687" t="n"/>
      <c r="T321" s="687" t="n"/>
      <c r="U321" s="687" t="n"/>
      <c r="V321" s="687" t="n"/>
      <c r="W321" s="687" t="n"/>
      <c r="X321" s="687" t="n"/>
      <c r="Y321" s="687" t="n"/>
      <c r="Z321" s="687" t="n"/>
      <c r="AA321" s="687" t="n"/>
      <c r="AB321" s="687" t="n"/>
    </row>
    <row r="322">
      <c r="A322" s="687" t="n"/>
      <c r="B322" s="295" t="n"/>
      <c r="C322" s="326" t="n"/>
      <c r="D322" s="295" t="n"/>
      <c r="E322" s="295" t="n"/>
      <c r="F322" s="295" t="n"/>
      <c r="G322" s="295" t="n"/>
      <c r="H322" s="295" t="n"/>
      <c r="I322" s="687" t="n"/>
      <c r="J322" s="687" t="n"/>
      <c r="K322" s="687" t="n"/>
      <c r="L322" s="687" t="n"/>
      <c r="M322" s="687" t="n"/>
      <c r="N322" s="687" t="n"/>
      <c r="O322" s="687" t="n"/>
      <c r="P322" s="687" t="n"/>
      <c r="Q322" s="687" t="n"/>
      <c r="R322" s="687" t="n"/>
      <c r="S322" s="687" t="n"/>
      <c r="T322" s="687" t="n"/>
      <c r="U322" s="687" t="n"/>
      <c r="V322" s="687" t="n"/>
      <c r="W322" s="687" t="n"/>
      <c r="X322" s="687" t="n"/>
      <c r="Y322" s="687" t="n"/>
      <c r="Z322" s="687" t="n"/>
      <c r="AA322" s="687" t="n"/>
      <c r="AB322" s="687" t="n"/>
    </row>
    <row r="323">
      <c r="A323" s="687" t="n"/>
      <c r="B323" s="295" t="n"/>
      <c r="C323" s="326" t="n"/>
      <c r="D323" s="295" t="n"/>
      <c r="E323" s="295" t="n"/>
      <c r="F323" s="295" t="n"/>
      <c r="G323" s="295" t="n"/>
      <c r="H323" s="295" t="n"/>
      <c r="I323" s="687" t="n"/>
      <c r="J323" s="687" t="n"/>
      <c r="K323" s="687" t="n"/>
      <c r="L323" s="687" t="n"/>
      <c r="M323" s="687" t="n"/>
      <c r="N323" s="687" t="n"/>
      <c r="O323" s="687" t="n"/>
      <c r="P323" s="687" t="n"/>
      <c r="Q323" s="687" t="n"/>
      <c r="R323" s="687" t="n"/>
      <c r="S323" s="687" t="n"/>
      <c r="T323" s="687" t="n"/>
      <c r="U323" s="687" t="n"/>
      <c r="V323" s="687" t="n"/>
      <c r="W323" s="687" t="n"/>
      <c r="X323" s="687" t="n"/>
      <c r="Y323" s="687" t="n"/>
      <c r="Z323" s="687" t="n"/>
      <c r="AA323" s="687" t="n"/>
      <c r="AB323" s="687" t="n"/>
    </row>
    <row r="324">
      <c r="A324" s="687" t="n"/>
      <c r="B324" s="295" t="n"/>
      <c r="C324" s="326" t="n"/>
      <c r="D324" s="295" t="n"/>
      <c r="E324" s="295" t="n"/>
      <c r="F324" s="295" t="n"/>
      <c r="G324" s="295" t="n"/>
      <c r="H324" s="295" t="n"/>
      <c r="I324" s="687" t="n"/>
      <c r="J324" s="687" t="n"/>
      <c r="K324" s="687" t="n"/>
      <c r="L324" s="687" t="n"/>
      <c r="M324" s="687" t="n"/>
      <c r="N324" s="687" t="n"/>
      <c r="O324" s="687" t="n"/>
      <c r="P324" s="687" t="n"/>
      <c r="Q324" s="687" t="n"/>
      <c r="R324" s="687" t="n"/>
      <c r="S324" s="687" t="n"/>
      <c r="T324" s="687" t="n"/>
      <c r="U324" s="687" t="n"/>
      <c r="V324" s="687" t="n"/>
      <c r="W324" s="687" t="n"/>
      <c r="X324" s="687" t="n"/>
      <c r="Y324" s="687" t="n"/>
      <c r="Z324" s="687" t="n"/>
      <c r="AA324" s="687" t="n"/>
      <c r="AB324" s="687" t="n"/>
    </row>
    <row r="325">
      <c r="A325" s="687" t="n"/>
      <c r="B325" s="295" t="n"/>
      <c r="C325" s="326" t="n"/>
      <c r="D325" s="295" t="n"/>
      <c r="E325" s="295" t="n"/>
      <c r="F325" s="295" t="n"/>
      <c r="G325" s="295" t="n"/>
      <c r="H325" s="295" t="n"/>
      <c r="I325" s="687" t="n"/>
      <c r="J325" s="687" t="n"/>
      <c r="K325" s="687" t="n"/>
      <c r="L325" s="687" t="n"/>
      <c r="M325" s="687" t="n"/>
      <c r="N325" s="687" t="n"/>
      <c r="O325" s="687" t="n"/>
      <c r="P325" s="687" t="n"/>
      <c r="Q325" s="687" t="n"/>
      <c r="R325" s="687" t="n"/>
      <c r="S325" s="687" t="n"/>
      <c r="T325" s="687" t="n"/>
      <c r="U325" s="687" t="n"/>
      <c r="V325" s="687" t="n"/>
      <c r="W325" s="687" t="n"/>
      <c r="X325" s="687" t="n"/>
      <c r="Y325" s="687" t="n"/>
      <c r="Z325" s="687" t="n"/>
      <c r="AA325" s="687" t="n"/>
      <c r="AB325" s="687" t="n"/>
    </row>
    <row r="326">
      <c r="A326" s="687" t="n"/>
      <c r="B326" s="295" t="n"/>
      <c r="C326" s="326" t="n"/>
      <c r="D326" s="295" t="n"/>
      <c r="E326" s="295" t="n"/>
      <c r="F326" s="295" t="n"/>
      <c r="G326" s="295" t="n"/>
      <c r="H326" s="295" t="n"/>
      <c r="I326" s="687" t="n"/>
      <c r="J326" s="687" t="n"/>
      <c r="K326" s="687" t="n"/>
      <c r="L326" s="687" t="n"/>
      <c r="M326" s="687" t="n"/>
      <c r="N326" s="687" t="n"/>
      <c r="O326" s="687" t="n"/>
      <c r="P326" s="687" t="n"/>
      <c r="Q326" s="687" t="n"/>
      <c r="R326" s="687" t="n"/>
      <c r="S326" s="687" t="n"/>
      <c r="T326" s="687" t="n"/>
      <c r="U326" s="687" t="n"/>
      <c r="V326" s="687" t="n"/>
      <c r="W326" s="687" t="n"/>
      <c r="X326" s="687" t="n"/>
      <c r="Y326" s="687" t="n"/>
      <c r="Z326" s="687" t="n"/>
      <c r="AA326" s="687" t="n"/>
      <c r="AB326" s="687" t="n"/>
    </row>
    <row r="327">
      <c r="A327" s="687" t="n"/>
      <c r="B327" s="295" t="n"/>
      <c r="C327" s="326" t="n"/>
      <c r="D327" s="295" t="n"/>
      <c r="E327" s="295" t="n"/>
      <c r="F327" s="295" t="n"/>
      <c r="G327" s="295" t="n"/>
      <c r="H327" s="295" t="n"/>
      <c r="I327" s="687" t="n"/>
      <c r="J327" s="687" t="n"/>
      <c r="K327" s="687" t="n"/>
      <c r="L327" s="687" t="n"/>
      <c r="M327" s="687" t="n"/>
      <c r="N327" s="687" t="n"/>
      <c r="O327" s="687" t="n"/>
      <c r="P327" s="687" t="n"/>
      <c r="Q327" s="687" t="n"/>
      <c r="R327" s="687" t="n"/>
      <c r="S327" s="687" t="n"/>
      <c r="T327" s="687" t="n"/>
      <c r="U327" s="687" t="n"/>
      <c r="V327" s="687" t="n"/>
      <c r="W327" s="687" t="n"/>
      <c r="X327" s="687" t="n"/>
      <c r="Y327" s="687" t="n"/>
      <c r="Z327" s="687" t="n"/>
      <c r="AA327" s="687" t="n"/>
      <c r="AB327" s="687" t="n"/>
    </row>
    <row r="328">
      <c r="A328" s="687" t="n"/>
      <c r="B328" s="295" t="n"/>
      <c r="C328" s="326" t="n"/>
      <c r="D328" s="295" t="n"/>
      <c r="E328" s="295" t="n"/>
      <c r="F328" s="295" t="n"/>
      <c r="G328" s="295" t="n"/>
      <c r="H328" s="295" t="n"/>
      <c r="I328" s="687" t="n"/>
      <c r="J328" s="687" t="n"/>
      <c r="K328" s="687" t="n"/>
      <c r="L328" s="687" t="n"/>
      <c r="M328" s="687" t="n"/>
      <c r="N328" s="687" t="n"/>
      <c r="O328" s="687" t="n"/>
      <c r="P328" s="687" t="n"/>
      <c r="Q328" s="687" t="n"/>
      <c r="R328" s="687" t="n"/>
      <c r="S328" s="687" t="n"/>
      <c r="T328" s="687" t="n"/>
      <c r="U328" s="687" t="n"/>
      <c r="V328" s="687" t="n"/>
      <c r="W328" s="687" t="n"/>
      <c r="X328" s="687" t="n"/>
      <c r="Y328" s="687" t="n"/>
      <c r="Z328" s="687" t="n"/>
      <c r="AA328" s="687" t="n"/>
      <c r="AB328" s="687" t="n"/>
    </row>
    <row r="329">
      <c r="A329" s="687" t="n"/>
      <c r="B329" s="295" t="n"/>
      <c r="C329" s="326" t="n"/>
      <c r="D329" s="295" t="n"/>
      <c r="E329" s="295" t="n"/>
      <c r="F329" s="295" t="n"/>
      <c r="G329" s="295" t="n"/>
      <c r="H329" s="295" t="n"/>
      <c r="I329" s="687" t="n"/>
      <c r="J329" s="687" t="n"/>
      <c r="K329" s="687" t="n"/>
      <c r="L329" s="687" t="n"/>
      <c r="M329" s="687" t="n"/>
      <c r="N329" s="687" t="n"/>
      <c r="O329" s="687" t="n"/>
      <c r="P329" s="687" t="n"/>
      <c r="Q329" s="687" t="n"/>
      <c r="R329" s="687" t="n"/>
      <c r="S329" s="687" t="n"/>
      <c r="T329" s="687" t="n"/>
      <c r="U329" s="687" t="n"/>
      <c r="V329" s="687" t="n"/>
      <c r="W329" s="687" t="n"/>
      <c r="X329" s="687" t="n"/>
      <c r="Y329" s="687" t="n"/>
      <c r="Z329" s="687" t="n"/>
      <c r="AA329" s="687" t="n"/>
      <c r="AB329" s="687" t="n"/>
    </row>
    <row r="330">
      <c r="A330" s="687" t="n"/>
      <c r="B330" s="295" t="n"/>
      <c r="C330" s="326" t="n"/>
      <c r="D330" s="295" t="n"/>
      <c r="E330" s="295" t="n"/>
      <c r="F330" s="295" t="n"/>
      <c r="G330" s="295" t="n"/>
      <c r="H330" s="295" t="n"/>
      <c r="I330" s="687" t="n"/>
      <c r="J330" s="687" t="n"/>
      <c r="K330" s="687" t="n"/>
      <c r="L330" s="687" t="n"/>
      <c r="M330" s="687" t="n"/>
      <c r="N330" s="687" t="n"/>
      <c r="O330" s="687" t="n"/>
      <c r="P330" s="687" t="n"/>
      <c r="Q330" s="687" t="n"/>
      <c r="R330" s="687" t="n"/>
      <c r="S330" s="687" t="n"/>
      <c r="T330" s="687" t="n"/>
      <c r="U330" s="687" t="n"/>
      <c r="V330" s="687" t="n"/>
      <c r="W330" s="687" t="n"/>
      <c r="X330" s="687" t="n"/>
      <c r="Y330" s="687" t="n"/>
      <c r="Z330" s="687" t="n"/>
      <c r="AA330" s="687" t="n"/>
      <c r="AB330" s="687" t="n"/>
    </row>
    <row r="331">
      <c r="A331" s="687" t="n"/>
      <c r="B331" s="295" t="n"/>
      <c r="C331" s="326" t="n"/>
      <c r="D331" s="295" t="n"/>
      <c r="E331" s="295" t="n"/>
      <c r="F331" s="295" t="n"/>
      <c r="G331" s="295" t="n"/>
      <c r="H331" s="295" t="n"/>
      <c r="I331" s="687" t="n"/>
      <c r="J331" s="687" t="n"/>
      <c r="K331" s="687" t="n"/>
      <c r="L331" s="687" t="n"/>
      <c r="M331" s="687" t="n"/>
      <c r="N331" s="687" t="n"/>
      <c r="O331" s="687" t="n"/>
      <c r="P331" s="687" t="n"/>
      <c r="Q331" s="687" t="n"/>
      <c r="R331" s="687" t="n"/>
      <c r="S331" s="687" t="n"/>
      <c r="T331" s="687" t="n"/>
      <c r="U331" s="687" t="n"/>
      <c r="V331" s="687" t="n"/>
      <c r="W331" s="687" t="n"/>
      <c r="X331" s="687" t="n"/>
      <c r="Y331" s="687" t="n"/>
      <c r="Z331" s="687" t="n"/>
      <c r="AA331" s="687" t="n"/>
      <c r="AB331" s="687" t="n"/>
    </row>
    <row r="332">
      <c r="A332" s="687" t="n"/>
      <c r="B332" s="295" t="n"/>
      <c r="C332" s="326" t="n"/>
      <c r="D332" s="295" t="n"/>
      <c r="E332" s="295" t="n"/>
      <c r="F332" s="295" t="n"/>
      <c r="G332" s="295" t="n"/>
      <c r="H332" s="295" t="n"/>
      <c r="I332" s="687" t="n"/>
      <c r="J332" s="687" t="n"/>
      <c r="K332" s="687" t="n"/>
      <c r="L332" s="687" t="n"/>
      <c r="M332" s="687" t="n"/>
      <c r="N332" s="687" t="n"/>
      <c r="O332" s="687" t="n"/>
      <c r="P332" s="687" t="n"/>
      <c r="Q332" s="687" t="n"/>
      <c r="R332" s="687" t="n"/>
      <c r="S332" s="687" t="n"/>
      <c r="T332" s="687" t="n"/>
      <c r="U332" s="687" t="n"/>
      <c r="V332" s="687" t="n"/>
      <c r="W332" s="687" t="n"/>
      <c r="X332" s="687" t="n"/>
      <c r="Y332" s="687" t="n"/>
      <c r="Z332" s="687" t="n"/>
      <c r="AA332" s="687" t="n"/>
      <c r="AB332" s="687" t="n"/>
    </row>
    <row r="333">
      <c r="A333" s="687" t="n"/>
      <c r="B333" s="295" t="n"/>
      <c r="C333" s="326" t="n"/>
      <c r="D333" s="295" t="n"/>
      <c r="E333" s="295" t="n"/>
      <c r="F333" s="295" t="n"/>
      <c r="G333" s="295" t="n"/>
      <c r="H333" s="295" t="n"/>
      <c r="I333" s="687" t="n"/>
      <c r="J333" s="687" t="n"/>
      <c r="K333" s="687" t="n"/>
      <c r="L333" s="687" t="n"/>
      <c r="M333" s="687" t="n"/>
      <c r="N333" s="687" t="n"/>
      <c r="O333" s="687" t="n"/>
      <c r="P333" s="687" t="n"/>
      <c r="Q333" s="687" t="n"/>
      <c r="R333" s="687" t="n"/>
      <c r="S333" s="687" t="n"/>
      <c r="T333" s="687" t="n"/>
      <c r="U333" s="687" t="n"/>
      <c r="V333" s="687" t="n"/>
      <c r="W333" s="687" t="n"/>
      <c r="X333" s="687" t="n"/>
      <c r="Y333" s="687" t="n"/>
      <c r="Z333" s="687" t="n"/>
      <c r="AA333" s="687" t="n"/>
      <c r="AB333" s="687" t="n"/>
    </row>
    <row r="334">
      <c r="A334" s="687" t="n"/>
      <c r="B334" s="295" t="n"/>
      <c r="C334" s="326" t="n"/>
      <c r="D334" s="295" t="n"/>
      <c r="E334" s="295" t="n"/>
      <c r="F334" s="295" t="n"/>
      <c r="G334" s="295" t="n"/>
      <c r="H334" s="295" t="n"/>
      <c r="I334" s="687" t="n"/>
      <c r="J334" s="687" t="n"/>
      <c r="K334" s="687" t="n"/>
      <c r="L334" s="687" t="n"/>
      <c r="M334" s="687" t="n"/>
      <c r="N334" s="687" t="n"/>
      <c r="O334" s="687" t="n"/>
      <c r="P334" s="687" t="n"/>
      <c r="Q334" s="687" t="n"/>
      <c r="R334" s="687" t="n"/>
      <c r="S334" s="687" t="n"/>
      <c r="T334" s="687" t="n"/>
      <c r="U334" s="687" t="n"/>
      <c r="V334" s="687" t="n"/>
      <c r="W334" s="687" t="n"/>
      <c r="X334" s="687" t="n"/>
      <c r="Y334" s="687" t="n"/>
      <c r="Z334" s="687" t="n"/>
      <c r="AA334" s="687" t="n"/>
      <c r="AB334" s="687" t="n"/>
    </row>
    <row r="335">
      <c r="A335" s="687" t="n"/>
      <c r="B335" s="295" t="n"/>
      <c r="C335" s="326" t="n"/>
      <c r="D335" s="295" t="n"/>
      <c r="E335" s="295" t="n"/>
      <c r="F335" s="295" t="n"/>
      <c r="G335" s="295" t="n"/>
      <c r="H335" s="295" t="n"/>
      <c r="I335" s="687" t="n"/>
      <c r="J335" s="687" t="n"/>
      <c r="K335" s="687" t="n"/>
      <c r="L335" s="687" t="n"/>
      <c r="M335" s="687" t="n"/>
      <c r="N335" s="687" t="n"/>
      <c r="O335" s="687" t="n"/>
      <c r="P335" s="687" t="n"/>
      <c r="Q335" s="687" t="n"/>
      <c r="R335" s="687" t="n"/>
      <c r="S335" s="687" t="n"/>
      <c r="T335" s="687" t="n"/>
      <c r="U335" s="687" t="n"/>
      <c r="V335" s="687" t="n"/>
      <c r="W335" s="687" t="n"/>
      <c r="X335" s="687" t="n"/>
      <c r="Y335" s="687" t="n"/>
      <c r="Z335" s="687" t="n"/>
      <c r="AA335" s="687" t="n"/>
      <c r="AB335" s="687" t="n"/>
    </row>
    <row r="336">
      <c r="A336" s="687" t="n"/>
      <c r="B336" s="295" t="n"/>
      <c r="C336" s="326" t="n"/>
      <c r="D336" s="295" t="n"/>
      <c r="E336" s="295" t="n"/>
      <c r="F336" s="295" t="n"/>
      <c r="G336" s="295" t="n"/>
      <c r="H336" s="295" t="n"/>
      <c r="I336" s="687" t="n"/>
      <c r="J336" s="687" t="n"/>
      <c r="K336" s="687" t="n"/>
      <c r="L336" s="687" t="n"/>
      <c r="M336" s="687" t="n"/>
      <c r="N336" s="687" t="n"/>
      <c r="O336" s="687" t="n"/>
      <c r="P336" s="687" t="n"/>
      <c r="Q336" s="687" t="n"/>
      <c r="R336" s="687" t="n"/>
      <c r="S336" s="687" t="n"/>
      <c r="T336" s="687" t="n"/>
      <c r="U336" s="687" t="n"/>
      <c r="V336" s="687" t="n"/>
      <c r="W336" s="687" t="n"/>
      <c r="X336" s="687" t="n"/>
      <c r="Y336" s="687" t="n"/>
      <c r="Z336" s="687" t="n"/>
      <c r="AA336" s="687" t="n"/>
      <c r="AB336" s="687" t="n"/>
    </row>
    <row r="337">
      <c r="A337" s="687" t="n"/>
      <c r="B337" s="295" t="n"/>
      <c r="C337" s="326" t="n"/>
      <c r="D337" s="295" t="n"/>
      <c r="E337" s="295" t="n"/>
      <c r="F337" s="295" t="n"/>
      <c r="G337" s="295" t="n"/>
      <c r="H337" s="295" t="n"/>
      <c r="I337" s="687" t="n"/>
      <c r="J337" s="687" t="n"/>
      <c r="K337" s="687" t="n"/>
      <c r="L337" s="687" t="n"/>
      <c r="M337" s="687" t="n"/>
      <c r="N337" s="687" t="n"/>
      <c r="O337" s="687" t="n"/>
      <c r="P337" s="687" t="n"/>
      <c r="Q337" s="687" t="n"/>
      <c r="R337" s="687" t="n"/>
      <c r="S337" s="687" t="n"/>
      <c r="T337" s="687" t="n"/>
      <c r="U337" s="687" t="n"/>
      <c r="V337" s="687" t="n"/>
      <c r="W337" s="687" t="n"/>
      <c r="X337" s="687" t="n"/>
      <c r="Y337" s="687" t="n"/>
      <c r="Z337" s="687" t="n"/>
      <c r="AA337" s="687" t="n"/>
      <c r="AB337" s="687" t="n"/>
    </row>
    <row r="338">
      <c r="A338" s="687" t="n"/>
      <c r="B338" s="295" t="n"/>
      <c r="C338" s="326" t="n"/>
      <c r="D338" s="295" t="n"/>
      <c r="E338" s="295" t="n"/>
      <c r="F338" s="295" t="n"/>
      <c r="G338" s="295" t="n"/>
      <c r="H338" s="295" t="n"/>
      <c r="I338" s="687" t="n"/>
      <c r="J338" s="687" t="n"/>
      <c r="K338" s="687" t="n"/>
      <c r="L338" s="687" t="n"/>
      <c r="M338" s="687" t="n"/>
      <c r="N338" s="687" t="n"/>
      <c r="O338" s="687" t="n"/>
      <c r="P338" s="687" t="n"/>
      <c r="Q338" s="687" t="n"/>
      <c r="R338" s="687" t="n"/>
      <c r="S338" s="687" t="n"/>
      <c r="T338" s="687" t="n"/>
      <c r="U338" s="687" t="n"/>
      <c r="V338" s="687" t="n"/>
      <c r="W338" s="687" t="n"/>
      <c r="X338" s="687" t="n"/>
      <c r="Y338" s="687" t="n"/>
      <c r="Z338" s="687" t="n"/>
      <c r="AA338" s="687" t="n"/>
      <c r="AB338" s="687" t="n"/>
    </row>
    <row r="339">
      <c r="A339" s="687" t="n"/>
      <c r="B339" s="295" t="n"/>
      <c r="C339" s="326" t="n"/>
      <c r="D339" s="295" t="n"/>
      <c r="E339" s="295" t="n"/>
      <c r="F339" s="295" t="n"/>
      <c r="G339" s="295" t="n"/>
      <c r="H339" s="295" t="n"/>
      <c r="I339" s="687" t="n"/>
      <c r="J339" s="687" t="n"/>
      <c r="K339" s="687" t="n"/>
      <c r="L339" s="687" t="n"/>
      <c r="M339" s="687" t="n"/>
      <c r="N339" s="687" t="n"/>
      <c r="O339" s="687" t="n"/>
      <c r="P339" s="687" t="n"/>
      <c r="Q339" s="687" t="n"/>
      <c r="R339" s="687" t="n"/>
      <c r="S339" s="687" t="n"/>
      <c r="T339" s="687" t="n"/>
      <c r="U339" s="687" t="n"/>
      <c r="V339" s="687" t="n"/>
      <c r="W339" s="687" t="n"/>
      <c r="X339" s="687" t="n"/>
      <c r="Y339" s="687" t="n"/>
      <c r="Z339" s="687" t="n"/>
      <c r="AA339" s="687" t="n"/>
      <c r="AB339" s="687" t="n"/>
    </row>
    <row r="340">
      <c r="A340" s="687" t="n"/>
      <c r="B340" s="295" t="n"/>
      <c r="C340" s="326" t="n"/>
      <c r="D340" s="295" t="n"/>
      <c r="E340" s="295" t="n"/>
      <c r="F340" s="295" t="n"/>
      <c r="G340" s="295" t="n"/>
      <c r="H340" s="295" t="n"/>
      <c r="I340" s="687" t="n"/>
      <c r="J340" s="687" t="n"/>
      <c r="K340" s="687" t="n"/>
      <c r="L340" s="687" t="n"/>
      <c r="M340" s="687" t="n"/>
      <c r="N340" s="687" t="n"/>
      <c r="O340" s="687" t="n"/>
      <c r="P340" s="687" t="n"/>
      <c r="Q340" s="687" t="n"/>
      <c r="R340" s="687" t="n"/>
      <c r="S340" s="687" t="n"/>
      <c r="T340" s="687" t="n"/>
      <c r="U340" s="687" t="n"/>
      <c r="V340" s="687" t="n"/>
      <c r="W340" s="687" t="n"/>
      <c r="X340" s="687" t="n"/>
      <c r="Y340" s="687" t="n"/>
      <c r="Z340" s="687" t="n"/>
      <c r="AA340" s="687" t="n"/>
      <c r="AB340" s="687" t="n"/>
    </row>
    <row r="341">
      <c r="A341" s="687" t="n"/>
      <c r="B341" s="295" t="n"/>
      <c r="C341" s="326" t="n"/>
      <c r="D341" s="295" t="n"/>
      <c r="E341" s="295" t="n"/>
      <c r="F341" s="295" t="n"/>
      <c r="G341" s="295" t="n"/>
      <c r="H341" s="295" t="n"/>
      <c r="I341" s="687" t="n"/>
      <c r="J341" s="687" t="n"/>
      <c r="K341" s="687" t="n"/>
      <c r="L341" s="687" t="n"/>
      <c r="M341" s="687" t="n"/>
      <c r="N341" s="687" t="n"/>
      <c r="O341" s="687" t="n"/>
      <c r="P341" s="687" t="n"/>
      <c r="Q341" s="687" t="n"/>
      <c r="R341" s="687" t="n"/>
      <c r="S341" s="687" t="n"/>
      <c r="T341" s="687" t="n"/>
      <c r="U341" s="687" t="n"/>
      <c r="V341" s="687" t="n"/>
      <c r="W341" s="687" t="n"/>
      <c r="X341" s="687" t="n"/>
      <c r="Y341" s="687" t="n"/>
      <c r="Z341" s="687" t="n"/>
      <c r="AA341" s="687" t="n"/>
      <c r="AB341" s="687" t="n"/>
    </row>
    <row r="342">
      <c r="A342" s="687" t="n"/>
      <c r="B342" s="295" t="n"/>
      <c r="C342" s="326" t="n"/>
      <c r="D342" s="295" t="n"/>
      <c r="E342" s="295" t="n"/>
      <c r="F342" s="295" t="n"/>
      <c r="G342" s="295" t="n"/>
      <c r="H342" s="295" t="n"/>
      <c r="I342" s="687" t="n"/>
      <c r="J342" s="687" t="n"/>
      <c r="K342" s="687" t="n"/>
      <c r="L342" s="687" t="n"/>
      <c r="M342" s="687" t="n"/>
      <c r="N342" s="687" t="n"/>
      <c r="O342" s="687" t="n"/>
      <c r="P342" s="687" t="n"/>
      <c r="Q342" s="687" t="n"/>
      <c r="R342" s="687" t="n"/>
      <c r="S342" s="687" t="n"/>
      <c r="T342" s="687" t="n"/>
      <c r="U342" s="687" t="n"/>
      <c r="V342" s="687" t="n"/>
      <c r="W342" s="687" t="n"/>
      <c r="X342" s="687" t="n"/>
      <c r="Y342" s="687" t="n"/>
      <c r="Z342" s="687" t="n"/>
      <c r="AA342" s="687" t="n"/>
      <c r="AB342" s="687" t="n"/>
    </row>
    <row r="343">
      <c r="A343" s="687" t="n"/>
      <c r="B343" s="295" t="n"/>
      <c r="C343" s="326" t="n"/>
      <c r="D343" s="295" t="n"/>
      <c r="E343" s="295" t="n"/>
      <c r="F343" s="295" t="n"/>
      <c r="G343" s="295" t="n"/>
      <c r="H343" s="295" t="n"/>
      <c r="I343" s="687" t="n"/>
      <c r="J343" s="687" t="n"/>
      <c r="K343" s="687" t="n"/>
      <c r="L343" s="687" t="n"/>
      <c r="M343" s="687" t="n"/>
      <c r="N343" s="687" t="n"/>
      <c r="O343" s="687" t="n"/>
      <c r="P343" s="687" t="n"/>
      <c r="Q343" s="687" t="n"/>
      <c r="R343" s="687" t="n"/>
      <c r="S343" s="687" t="n"/>
      <c r="T343" s="687" t="n"/>
      <c r="U343" s="687" t="n"/>
      <c r="V343" s="687" t="n"/>
      <c r="W343" s="687" t="n"/>
      <c r="X343" s="687" t="n"/>
      <c r="Y343" s="687" t="n"/>
      <c r="Z343" s="687" t="n"/>
      <c r="AA343" s="687" t="n"/>
      <c r="AB343" s="687" t="n"/>
    </row>
    <row r="344">
      <c r="A344" s="687" t="n"/>
      <c r="B344" s="295" t="n"/>
      <c r="C344" s="326" t="n"/>
      <c r="D344" s="295" t="n"/>
      <c r="E344" s="295" t="n"/>
      <c r="F344" s="295" t="n"/>
      <c r="G344" s="295" t="n"/>
      <c r="H344" s="295" t="n"/>
      <c r="I344" s="687" t="n"/>
      <c r="J344" s="687" t="n"/>
      <c r="K344" s="687" t="n"/>
      <c r="L344" s="687" t="n"/>
      <c r="M344" s="687" t="n"/>
      <c r="N344" s="687" t="n"/>
      <c r="O344" s="687" t="n"/>
      <c r="P344" s="687" t="n"/>
      <c r="Q344" s="687" t="n"/>
      <c r="R344" s="687" t="n"/>
      <c r="S344" s="687" t="n"/>
      <c r="T344" s="687" t="n"/>
      <c r="U344" s="687" t="n"/>
      <c r="V344" s="687" t="n"/>
      <c r="W344" s="687" t="n"/>
      <c r="X344" s="687" t="n"/>
      <c r="Y344" s="687" t="n"/>
      <c r="Z344" s="687" t="n"/>
      <c r="AA344" s="687" t="n"/>
      <c r="AB344" s="687" t="n"/>
    </row>
    <row r="345">
      <c r="A345" s="687" t="n"/>
      <c r="B345" s="295" t="n"/>
      <c r="C345" s="326" t="n"/>
      <c r="D345" s="295" t="n"/>
      <c r="E345" s="295" t="n"/>
      <c r="F345" s="295" t="n"/>
      <c r="G345" s="295" t="n"/>
      <c r="H345" s="295" t="n"/>
      <c r="I345" s="687" t="n"/>
      <c r="J345" s="687" t="n"/>
      <c r="K345" s="687" t="n"/>
      <c r="L345" s="687" t="n"/>
      <c r="M345" s="687" t="n"/>
      <c r="N345" s="687" t="n"/>
      <c r="O345" s="687" t="n"/>
      <c r="P345" s="687" t="n"/>
      <c r="Q345" s="687" t="n"/>
      <c r="R345" s="687" t="n"/>
      <c r="S345" s="687" t="n"/>
      <c r="T345" s="687" t="n"/>
      <c r="U345" s="687" t="n"/>
      <c r="V345" s="687" t="n"/>
      <c r="W345" s="687" t="n"/>
      <c r="X345" s="687" t="n"/>
      <c r="Y345" s="687" t="n"/>
      <c r="Z345" s="687" t="n"/>
      <c r="AA345" s="687" t="n"/>
      <c r="AB345" s="687" t="n"/>
    </row>
    <row r="346">
      <c r="A346" s="687" t="n"/>
      <c r="B346" s="295" t="n"/>
      <c r="C346" s="326" t="n"/>
      <c r="D346" s="295" t="n"/>
      <c r="E346" s="295" t="n"/>
      <c r="F346" s="295" t="n"/>
      <c r="G346" s="295" t="n"/>
      <c r="H346" s="295" t="n"/>
      <c r="I346" s="687" t="n"/>
      <c r="J346" s="687" t="n"/>
      <c r="K346" s="687" t="n"/>
      <c r="L346" s="687" t="n"/>
      <c r="M346" s="687" t="n"/>
      <c r="N346" s="687" t="n"/>
      <c r="O346" s="687" t="n"/>
      <c r="P346" s="687" t="n"/>
      <c r="Q346" s="687" t="n"/>
      <c r="R346" s="687" t="n"/>
      <c r="S346" s="687" t="n"/>
      <c r="T346" s="687" t="n"/>
      <c r="U346" s="687" t="n"/>
      <c r="V346" s="687" t="n"/>
      <c r="W346" s="687" t="n"/>
      <c r="X346" s="687" t="n"/>
      <c r="Y346" s="687" t="n"/>
      <c r="Z346" s="687" t="n"/>
      <c r="AA346" s="687" t="n"/>
      <c r="AB346" s="687" t="n"/>
    </row>
    <row r="347">
      <c r="A347" s="687" t="n"/>
      <c r="B347" s="295" t="n"/>
      <c r="C347" s="326" t="n"/>
      <c r="D347" s="295" t="n"/>
      <c r="E347" s="295" t="n"/>
      <c r="F347" s="295" t="n"/>
      <c r="G347" s="295" t="n"/>
      <c r="H347" s="295" t="n"/>
      <c r="I347" s="687" t="n"/>
      <c r="J347" s="687" t="n"/>
      <c r="K347" s="687" t="n"/>
      <c r="L347" s="687" t="n"/>
      <c r="M347" s="687" t="n"/>
      <c r="N347" s="687" t="n"/>
      <c r="O347" s="687" t="n"/>
      <c r="P347" s="687" t="n"/>
      <c r="Q347" s="687" t="n"/>
      <c r="R347" s="687" t="n"/>
      <c r="S347" s="687" t="n"/>
      <c r="T347" s="687" t="n"/>
      <c r="U347" s="687" t="n"/>
      <c r="V347" s="687" t="n"/>
      <c r="W347" s="687" t="n"/>
      <c r="X347" s="687" t="n"/>
      <c r="Y347" s="687" t="n"/>
      <c r="Z347" s="687" t="n"/>
      <c r="AA347" s="687" t="n"/>
      <c r="AB347" s="687" t="n"/>
    </row>
    <row r="348">
      <c r="A348" s="687" t="n"/>
      <c r="B348" s="295" t="n"/>
      <c r="C348" s="326" t="n"/>
      <c r="D348" s="295" t="n"/>
      <c r="E348" s="295" t="n"/>
      <c r="F348" s="295" t="n"/>
      <c r="G348" s="295" t="n"/>
      <c r="H348" s="295" t="n"/>
      <c r="I348" s="687" t="n"/>
      <c r="J348" s="687" t="n"/>
      <c r="K348" s="687" t="n"/>
      <c r="L348" s="687" t="n"/>
      <c r="M348" s="687" t="n"/>
      <c r="N348" s="687" t="n"/>
      <c r="O348" s="687" t="n"/>
      <c r="P348" s="687" t="n"/>
      <c r="Q348" s="687" t="n"/>
      <c r="R348" s="687" t="n"/>
      <c r="S348" s="687" t="n"/>
      <c r="T348" s="687" t="n"/>
      <c r="U348" s="687" t="n"/>
      <c r="V348" s="687" t="n"/>
      <c r="W348" s="687" t="n"/>
      <c r="X348" s="687" t="n"/>
      <c r="Y348" s="687" t="n"/>
      <c r="Z348" s="687" t="n"/>
      <c r="AA348" s="687" t="n"/>
      <c r="AB348" s="687" t="n"/>
    </row>
    <row r="349">
      <c r="A349" s="687" t="n"/>
      <c r="B349" s="295" t="n"/>
      <c r="C349" s="326" t="n"/>
      <c r="D349" s="295" t="n"/>
      <c r="E349" s="295" t="n"/>
      <c r="F349" s="295" t="n"/>
      <c r="G349" s="295" t="n"/>
      <c r="H349" s="295" t="n"/>
      <c r="I349" s="687" t="n"/>
      <c r="J349" s="687" t="n"/>
      <c r="K349" s="687" t="n"/>
      <c r="L349" s="687" t="n"/>
      <c r="M349" s="687" t="n"/>
      <c r="N349" s="687" t="n"/>
      <c r="O349" s="687" t="n"/>
      <c r="P349" s="687" t="n"/>
      <c r="Q349" s="687" t="n"/>
      <c r="R349" s="687" t="n"/>
      <c r="S349" s="687" t="n"/>
      <c r="T349" s="687" t="n"/>
      <c r="U349" s="687" t="n"/>
      <c r="V349" s="687" t="n"/>
      <c r="W349" s="687" t="n"/>
      <c r="X349" s="687" t="n"/>
      <c r="Y349" s="687" t="n"/>
      <c r="Z349" s="687" t="n"/>
      <c r="AA349" s="687" t="n"/>
      <c r="AB349" s="687" t="n"/>
    </row>
    <row r="350">
      <c r="A350" s="687" t="n"/>
      <c r="B350" s="295" t="n"/>
      <c r="C350" s="326" t="n"/>
      <c r="D350" s="295" t="n"/>
      <c r="E350" s="295" t="n"/>
      <c r="F350" s="295" t="n"/>
      <c r="G350" s="295" t="n"/>
      <c r="H350" s="295" t="n"/>
      <c r="I350" s="687" t="n"/>
      <c r="J350" s="687" t="n"/>
      <c r="K350" s="687" t="n"/>
      <c r="L350" s="687" t="n"/>
      <c r="M350" s="687" t="n"/>
      <c r="N350" s="687" t="n"/>
      <c r="O350" s="687" t="n"/>
      <c r="P350" s="687" t="n"/>
      <c r="Q350" s="687" t="n"/>
      <c r="R350" s="687" t="n"/>
      <c r="S350" s="687" t="n"/>
      <c r="T350" s="687" t="n"/>
      <c r="U350" s="687" t="n"/>
      <c r="V350" s="687" t="n"/>
      <c r="W350" s="687" t="n"/>
      <c r="X350" s="687" t="n"/>
      <c r="Y350" s="687" t="n"/>
      <c r="Z350" s="687" t="n"/>
      <c r="AA350" s="687" t="n"/>
      <c r="AB350" s="687" t="n"/>
    </row>
    <row r="351">
      <c r="A351" s="687" t="n"/>
      <c r="B351" s="295" t="n"/>
      <c r="C351" s="326" t="n"/>
      <c r="D351" s="295" t="n"/>
      <c r="E351" s="295" t="n"/>
      <c r="F351" s="295" t="n"/>
      <c r="G351" s="295" t="n"/>
      <c r="H351" s="295" t="n"/>
      <c r="I351" s="687" t="n"/>
      <c r="J351" s="687" t="n"/>
      <c r="K351" s="687" t="n"/>
      <c r="L351" s="687" t="n"/>
      <c r="M351" s="687" t="n"/>
      <c r="N351" s="687" t="n"/>
      <c r="O351" s="687" t="n"/>
      <c r="P351" s="687" t="n"/>
      <c r="Q351" s="687" t="n"/>
      <c r="R351" s="687" t="n"/>
      <c r="S351" s="687" t="n"/>
      <c r="T351" s="687" t="n"/>
      <c r="U351" s="687" t="n"/>
      <c r="V351" s="687" t="n"/>
      <c r="W351" s="687" t="n"/>
      <c r="X351" s="687" t="n"/>
      <c r="Y351" s="687" t="n"/>
      <c r="Z351" s="687" t="n"/>
      <c r="AA351" s="687" t="n"/>
      <c r="AB351" s="687" t="n"/>
    </row>
    <row r="352">
      <c r="A352" s="687" t="n"/>
      <c r="B352" s="295" t="n"/>
      <c r="C352" s="326" t="n"/>
      <c r="D352" s="295" t="n"/>
      <c r="E352" s="295" t="n"/>
      <c r="F352" s="295" t="n"/>
      <c r="G352" s="295" t="n"/>
      <c r="H352" s="295" t="n"/>
      <c r="I352" s="687" t="n"/>
      <c r="J352" s="687" t="n"/>
      <c r="K352" s="687" t="n"/>
      <c r="L352" s="687" t="n"/>
      <c r="M352" s="687" t="n"/>
      <c r="N352" s="687" t="n"/>
      <c r="O352" s="687" t="n"/>
      <c r="P352" s="687" t="n"/>
      <c r="Q352" s="687" t="n"/>
      <c r="R352" s="687" t="n"/>
      <c r="S352" s="687" t="n"/>
      <c r="T352" s="687" t="n"/>
      <c r="U352" s="687" t="n"/>
      <c r="V352" s="687" t="n"/>
      <c r="W352" s="687" t="n"/>
      <c r="X352" s="687" t="n"/>
      <c r="Y352" s="687" t="n"/>
      <c r="Z352" s="687" t="n"/>
      <c r="AA352" s="687" t="n"/>
      <c r="AB352" s="687" t="n"/>
    </row>
    <row r="353">
      <c r="A353" s="687" t="n"/>
      <c r="B353" s="295" t="n"/>
      <c r="C353" s="326" t="n"/>
      <c r="D353" s="295" t="n"/>
      <c r="E353" s="295" t="n"/>
      <c r="F353" s="295" t="n"/>
      <c r="G353" s="295" t="n"/>
      <c r="H353" s="295" t="n"/>
      <c r="I353" s="687" t="n"/>
      <c r="J353" s="687" t="n"/>
      <c r="K353" s="687" t="n"/>
      <c r="L353" s="687" t="n"/>
      <c r="M353" s="687" t="n"/>
      <c r="N353" s="687" t="n"/>
      <c r="O353" s="687" t="n"/>
      <c r="P353" s="687" t="n"/>
      <c r="Q353" s="687" t="n"/>
      <c r="R353" s="687" t="n"/>
      <c r="S353" s="687" t="n"/>
      <c r="T353" s="687" t="n"/>
      <c r="U353" s="687" t="n"/>
      <c r="V353" s="687" t="n"/>
      <c r="W353" s="687" t="n"/>
      <c r="X353" s="687" t="n"/>
      <c r="Y353" s="687" t="n"/>
      <c r="Z353" s="687" t="n"/>
      <c r="AA353" s="687" t="n"/>
      <c r="AB353" s="687" t="n"/>
    </row>
    <row r="354">
      <c r="A354" s="687" t="n"/>
      <c r="B354" s="295" t="n"/>
      <c r="C354" s="326" t="n"/>
      <c r="D354" s="295" t="n"/>
      <c r="E354" s="295" t="n"/>
      <c r="F354" s="295" t="n"/>
      <c r="G354" s="295" t="n"/>
      <c r="H354" s="295" t="n"/>
      <c r="I354" s="687" t="n"/>
      <c r="J354" s="687" t="n"/>
      <c r="K354" s="687" t="n"/>
      <c r="L354" s="687" t="n"/>
      <c r="M354" s="687" t="n"/>
      <c r="N354" s="687" t="n"/>
      <c r="O354" s="687" t="n"/>
      <c r="P354" s="687" t="n"/>
      <c r="Q354" s="687" t="n"/>
      <c r="R354" s="687" t="n"/>
      <c r="S354" s="687" t="n"/>
      <c r="T354" s="687" t="n"/>
      <c r="U354" s="687" t="n"/>
      <c r="V354" s="687" t="n"/>
      <c r="W354" s="687" t="n"/>
      <c r="X354" s="687" t="n"/>
      <c r="Y354" s="687" t="n"/>
      <c r="Z354" s="687" t="n"/>
      <c r="AA354" s="687" t="n"/>
      <c r="AB354" s="687" t="n"/>
    </row>
    <row r="355">
      <c r="A355" s="687" t="n"/>
      <c r="B355" s="295" t="n"/>
      <c r="C355" s="326" t="n"/>
      <c r="D355" s="295" t="n"/>
      <c r="E355" s="295" t="n"/>
      <c r="F355" s="295" t="n"/>
      <c r="G355" s="295" t="n"/>
      <c r="H355" s="295" t="n"/>
      <c r="I355" s="687" t="n"/>
      <c r="J355" s="687" t="n"/>
      <c r="K355" s="687" t="n"/>
      <c r="L355" s="687" t="n"/>
      <c r="M355" s="687" t="n"/>
      <c r="N355" s="687" t="n"/>
      <c r="O355" s="687" t="n"/>
      <c r="P355" s="687" t="n"/>
      <c r="Q355" s="687" t="n"/>
      <c r="R355" s="687" t="n"/>
      <c r="S355" s="687" t="n"/>
      <c r="T355" s="687" t="n"/>
      <c r="U355" s="687" t="n"/>
      <c r="V355" s="687" t="n"/>
      <c r="W355" s="687" t="n"/>
      <c r="X355" s="687" t="n"/>
      <c r="Y355" s="687" t="n"/>
      <c r="Z355" s="687" t="n"/>
      <c r="AA355" s="687" t="n"/>
      <c r="AB355" s="687" t="n"/>
    </row>
    <row r="356">
      <c r="A356" s="687" t="n"/>
      <c r="B356" s="295" t="n"/>
      <c r="C356" s="326" t="n"/>
      <c r="D356" s="295" t="n"/>
      <c r="E356" s="295" t="n"/>
      <c r="F356" s="295" t="n"/>
      <c r="G356" s="295" t="n"/>
      <c r="H356" s="295" t="n"/>
      <c r="I356" s="687" t="n"/>
      <c r="J356" s="687" t="n"/>
      <c r="K356" s="687" t="n"/>
      <c r="L356" s="687" t="n"/>
      <c r="M356" s="687" t="n"/>
      <c r="N356" s="687" t="n"/>
      <c r="O356" s="687" t="n"/>
      <c r="P356" s="687" t="n"/>
      <c r="Q356" s="687" t="n"/>
      <c r="R356" s="687" t="n"/>
      <c r="S356" s="687" t="n"/>
      <c r="T356" s="687" t="n"/>
      <c r="U356" s="687" t="n"/>
      <c r="V356" s="687" t="n"/>
      <c r="W356" s="687" t="n"/>
      <c r="X356" s="687" t="n"/>
      <c r="Y356" s="687" t="n"/>
      <c r="Z356" s="687" t="n"/>
      <c r="AA356" s="687" t="n"/>
      <c r="AB356" s="687" t="n"/>
    </row>
    <row r="357">
      <c r="A357" s="687" t="n"/>
      <c r="B357" s="295" t="n"/>
      <c r="C357" s="326" t="n"/>
      <c r="D357" s="295" t="n"/>
      <c r="E357" s="295" t="n"/>
      <c r="F357" s="295" t="n"/>
      <c r="G357" s="295" t="n"/>
      <c r="H357" s="295" t="n"/>
      <c r="I357" s="687" t="n"/>
      <c r="J357" s="687" t="n"/>
      <c r="K357" s="687" t="n"/>
      <c r="L357" s="687" t="n"/>
      <c r="M357" s="687" t="n"/>
      <c r="N357" s="687" t="n"/>
      <c r="O357" s="687" t="n"/>
      <c r="P357" s="687" t="n"/>
      <c r="Q357" s="687" t="n"/>
      <c r="R357" s="687" t="n"/>
      <c r="S357" s="687" t="n"/>
      <c r="T357" s="687" t="n"/>
      <c r="U357" s="687" t="n"/>
      <c r="V357" s="687" t="n"/>
      <c r="W357" s="687" t="n"/>
      <c r="X357" s="687" t="n"/>
      <c r="Y357" s="687" t="n"/>
      <c r="Z357" s="687" t="n"/>
      <c r="AA357" s="687" t="n"/>
      <c r="AB357" s="687" t="n"/>
    </row>
    <row r="358">
      <c r="A358" s="687" t="n"/>
      <c r="B358" s="295" t="n"/>
      <c r="C358" s="326" t="n"/>
      <c r="D358" s="295" t="n"/>
      <c r="E358" s="295" t="n"/>
      <c r="F358" s="295" t="n"/>
      <c r="G358" s="295" t="n"/>
      <c r="H358" s="295" t="n"/>
      <c r="I358" s="687" t="n"/>
      <c r="J358" s="687" t="n"/>
      <c r="K358" s="687" t="n"/>
      <c r="L358" s="687" t="n"/>
      <c r="M358" s="687" t="n"/>
      <c r="N358" s="687" t="n"/>
      <c r="O358" s="687" t="n"/>
      <c r="P358" s="687" t="n"/>
      <c r="Q358" s="687" t="n"/>
      <c r="R358" s="687" t="n"/>
      <c r="S358" s="687" t="n"/>
      <c r="T358" s="687" t="n"/>
      <c r="U358" s="687" t="n"/>
      <c r="V358" s="687" t="n"/>
      <c r="W358" s="687" t="n"/>
      <c r="X358" s="687" t="n"/>
      <c r="Y358" s="687" t="n"/>
      <c r="Z358" s="687" t="n"/>
      <c r="AA358" s="687" t="n"/>
      <c r="AB358" s="687" t="n"/>
    </row>
    <row r="359">
      <c r="A359" s="687" t="n"/>
      <c r="B359" s="295" t="n"/>
      <c r="C359" s="326" t="n"/>
      <c r="D359" s="295" t="n"/>
      <c r="E359" s="295" t="n"/>
      <c r="F359" s="295" t="n"/>
      <c r="G359" s="295" t="n"/>
      <c r="H359" s="295" t="n"/>
      <c r="I359" s="687" t="n"/>
      <c r="J359" s="687" t="n"/>
      <c r="K359" s="687" t="n"/>
      <c r="L359" s="687" t="n"/>
      <c r="M359" s="687" t="n"/>
      <c r="N359" s="687" t="n"/>
      <c r="O359" s="687" t="n"/>
      <c r="P359" s="687" t="n"/>
      <c r="Q359" s="687" t="n"/>
      <c r="R359" s="687" t="n"/>
      <c r="S359" s="687" t="n"/>
      <c r="T359" s="687" t="n"/>
      <c r="U359" s="687" t="n"/>
      <c r="V359" s="687" t="n"/>
      <c r="W359" s="687" t="n"/>
      <c r="X359" s="687" t="n"/>
      <c r="Y359" s="687" t="n"/>
      <c r="Z359" s="687" t="n"/>
      <c r="AA359" s="687" t="n"/>
      <c r="AB359" s="687" t="n"/>
    </row>
    <row r="360">
      <c r="A360" s="687" t="n"/>
      <c r="B360" s="295" t="n"/>
      <c r="C360" s="326" t="n"/>
      <c r="D360" s="295" t="n"/>
      <c r="E360" s="295" t="n"/>
      <c r="F360" s="295" t="n"/>
      <c r="G360" s="295" t="n"/>
      <c r="H360" s="295" t="n"/>
      <c r="I360" s="687" t="n"/>
      <c r="J360" s="687" t="n"/>
      <c r="K360" s="687" t="n"/>
      <c r="L360" s="687" t="n"/>
      <c r="M360" s="687" t="n"/>
      <c r="N360" s="687" t="n"/>
      <c r="O360" s="687" t="n"/>
      <c r="P360" s="687" t="n"/>
      <c r="Q360" s="687" t="n"/>
      <c r="R360" s="687" t="n"/>
      <c r="S360" s="687" t="n"/>
      <c r="T360" s="687" t="n"/>
      <c r="U360" s="687" t="n"/>
      <c r="V360" s="687" t="n"/>
      <c r="W360" s="687" t="n"/>
      <c r="X360" s="687" t="n"/>
      <c r="Y360" s="687" t="n"/>
      <c r="Z360" s="687" t="n"/>
      <c r="AA360" s="687" t="n"/>
      <c r="AB360" s="687" t="n"/>
    </row>
    <row r="361">
      <c r="A361" s="687" t="n"/>
      <c r="B361" s="295" t="n"/>
      <c r="C361" s="326" t="n"/>
      <c r="D361" s="295" t="n"/>
      <c r="E361" s="295" t="n"/>
      <c r="F361" s="295" t="n"/>
      <c r="G361" s="295" t="n"/>
      <c r="H361" s="295" t="n"/>
      <c r="I361" s="687" t="n"/>
      <c r="J361" s="687" t="n"/>
      <c r="K361" s="687" t="n"/>
      <c r="L361" s="687" t="n"/>
      <c r="M361" s="687" t="n"/>
      <c r="N361" s="687" t="n"/>
      <c r="O361" s="687" t="n"/>
      <c r="P361" s="687" t="n"/>
      <c r="Q361" s="687" t="n"/>
      <c r="R361" s="687" t="n"/>
      <c r="S361" s="687" t="n"/>
      <c r="T361" s="687" t="n"/>
      <c r="U361" s="687" t="n"/>
      <c r="V361" s="687" t="n"/>
      <c r="W361" s="687" t="n"/>
      <c r="X361" s="687" t="n"/>
      <c r="Y361" s="687" t="n"/>
      <c r="Z361" s="687" t="n"/>
      <c r="AA361" s="687" t="n"/>
      <c r="AB361" s="687" t="n"/>
    </row>
    <row r="362">
      <c r="A362" s="687" t="n"/>
      <c r="B362" s="295" t="n"/>
      <c r="C362" s="326" t="n"/>
      <c r="D362" s="295" t="n"/>
      <c r="E362" s="295" t="n"/>
      <c r="F362" s="295" t="n"/>
      <c r="G362" s="295" t="n"/>
      <c r="H362" s="295" t="n"/>
      <c r="I362" s="687" t="n"/>
      <c r="J362" s="687" t="n"/>
      <c r="K362" s="687" t="n"/>
      <c r="L362" s="687" t="n"/>
      <c r="M362" s="687" t="n"/>
      <c r="N362" s="687" t="n"/>
      <c r="O362" s="687" t="n"/>
      <c r="P362" s="687" t="n"/>
      <c r="Q362" s="687" t="n"/>
      <c r="R362" s="687" t="n"/>
      <c r="S362" s="687" t="n"/>
      <c r="T362" s="687" t="n"/>
      <c r="U362" s="687" t="n"/>
      <c r="V362" s="687" t="n"/>
      <c r="W362" s="687" t="n"/>
      <c r="X362" s="687" t="n"/>
      <c r="Y362" s="687" t="n"/>
      <c r="Z362" s="687" t="n"/>
      <c r="AA362" s="687" t="n"/>
      <c r="AB362" s="687" t="n"/>
    </row>
    <row r="363">
      <c r="A363" s="687" t="n"/>
      <c r="B363" s="295" t="n"/>
      <c r="C363" s="326" t="n"/>
      <c r="D363" s="295" t="n"/>
      <c r="E363" s="295" t="n"/>
      <c r="F363" s="295" t="n"/>
      <c r="G363" s="295" t="n"/>
      <c r="H363" s="295" t="n"/>
      <c r="I363" s="687" t="n"/>
      <c r="J363" s="687" t="n"/>
      <c r="K363" s="687" t="n"/>
      <c r="L363" s="687" t="n"/>
      <c r="M363" s="687" t="n"/>
      <c r="N363" s="687" t="n"/>
      <c r="O363" s="687" t="n"/>
      <c r="P363" s="687" t="n"/>
      <c r="Q363" s="687" t="n"/>
      <c r="R363" s="687" t="n"/>
      <c r="S363" s="687" t="n"/>
      <c r="T363" s="687" t="n"/>
      <c r="U363" s="687" t="n"/>
      <c r="V363" s="687" t="n"/>
      <c r="W363" s="687" t="n"/>
      <c r="X363" s="687" t="n"/>
      <c r="Y363" s="687" t="n"/>
      <c r="Z363" s="687" t="n"/>
      <c r="AA363" s="687" t="n"/>
      <c r="AB363" s="687" t="n"/>
    </row>
    <row r="364">
      <c r="A364" s="687" t="n"/>
      <c r="B364" s="295" t="n"/>
      <c r="C364" s="326" t="n"/>
      <c r="D364" s="295" t="n"/>
      <c r="E364" s="295" t="n"/>
      <c r="F364" s="295" t="n"/>
      <c r="G364" s="295" t="n"/>
      <c r="H364" s="295" t="n"/>
      <c r="I364" s="687" t="n"/>
      <c r="J364" s="687" t="n"/>
      <c r="K364" s="687" t="n"/>
      <c r="L364" s="687" t="n"/>
      <c r="M364" s="687" t="n"/>
      <c r="N364" s="687" t="n"/>
      <c r="O364" s="687" t="n"/>
      <c r="P364" s="687" t="n"/>
      <c r="Q364" s="687" t="n"/>
      <c r="R364" s="687" t="n"/>
      <c r="S364" s="687" t="n"/>
      <c r="T364" s="687" t="n"/>
      <c r="U364" s="687" t="n"/>
      <c r="V364" s="687" t="n"/>
      <c r="W364" s="687" t="n"/>
      <c r="X364" s="687" t="n"/>
      <c r="Y364" s="687" t="n"/>
      <c r="Z364" s="687" t="n"/>
      <c r="AA364" s="687" t="n"/>
      <c r="AB364" s="687" t="n"/>
    </row>
    <row r="365">
      <c r="A365" s="687" t="n"/>
      <c r="B365" s="295" t="n"/>
      <c r="C365" s="326" t="n"/>
      <c r="D365" s="295" t="n"/>
      <c r="E365" s="295" t="n"/>
      <c r="F365" s="295" t="n"/>
      <c r="G365" s="295" t="n"/>
      <c r="H365" s="295" t="n"/>
      <c r="I365" s="687" t="n"/>
      <c r="J365" s="687" t="n"/>
      <c r="K365" s="687" t="n"/>
      <c r="L365" s="687" t="n"/>
      <c r="M365" s="687" t="n"/>
      <c r="N365" s="687" t="n"/>
      <c r="O365" s="687" t="n"/>
      <c r="P365" s="687" t="n"/>
      <c r="Q365" s="687" t="n"/>
      <c r="R365" s="687" t="n"/>
      <c r="S365" s="687" t="n"/>
      <c r="T365" s="687" t="n"/>
      <c r="U365" s="687" t="n"/>
      <c r="V365" s="687" t="n"/>
      <c r="W365" s="687" t="n"/>
      <c r="X365" s="687" t="n"/>
      <c r="Y365" s="687" t="n"/>
      <c r="Z365" s="687" t="n"/>
      <c r="AA365" s="687" t="n"/>
      <c r="AB365" s="687" t="n"/>
    </row>
    <row r="366">
      <c r="A366" s="687" t="n"/>
      <c r="B366" s="295" t="n"/>
      <c r="C366" s="326" t="n"/>
      <c r="D366" s="295" t="n"/>
      <c r="E366" s="295" t="n"/>
      <c r="F366" s="295" t="n"/>
      <c r="G366" s="295" t="n"/>
      <c r="H366" s="295" t="n"/>
      <c r="I366" s="687" t="n"/>
      <c r="J366" s="687" t="n"/>
      <c r="K366" s="687" t="n"/>
      <c r="L366" s="687" t="n"/>
      <c r="M366" s="687" t="n"/>
      <c r="N366" s="687" t="n"/>
      <c r="O366" s="687" t="n"/>
      <c r="P366" s="687" t="n"/>
      <c r="Q366" s="687" t="n"/>
      <c r="R366" s="687" t="n"/>
      <c r="S366" s="687" t="n"/>
      <c r="T366" s="687" t="n"/>
      <c r="U366" s="687" t="n"/>
      <c r="V366" s="687" t="n"/>
      <c r="W366" s="687" t="n"/>
      <c r="X366" s="687" t="n"/>
      <c r="Y366" s="687" t="n"/>
      <c r="Z366" s="687" t="n"/>
      <c r="AA366" s="687" t="n"/>
      <c r="AB366" s="687" t="n"/>
    </row>
    <row r="367">
      <c r="A367" s="687" t="n"/>
      <c r="B367" s="295" t="n"/>
      <c r="C367" s="326" t="n"/>
      <c r="D367" s="295" t="n"/>
      <c r="E367" s="295" t="n"/>
      <c r="F367" s="295" t="n"/>
      <c r="G367" s="295" t="n"/>
      <c r="H367" s="295" t="n"/>
      <c r="I367" s="687" t="n"/>
      <c r="J367" s="687" t="n"/>
      <c r="K367" s="687" t="n"/>
      <c r="L367" s="687" t="n"/>
      <c r="M367" s="687" t="n"/>
      <c r="N367" s="687" t="n"/>
      <c r="O367" s="687" t="n"/>
      <c r="P367" s="687" t="n"/>
      <c r="Q367" s="687" t="n"/>
      <c r="R367" s="687" t="n"/>
      <c r="S367" s="687" t="n"/>
      <c r="T367" s="687" t="n"/>
      <c r="U367" s="687" t="n"/>
      <c r="V367" s="687" t="n"/>
      <c r="W367" s="687" t="n"/>
      <c r="X367" s="687" t="n"/>
      <c r="Y367" s="687" t="n"/>
      <c r="Z367" s="687" t="n"/>
      <c r="AA367" s="687" t="n"/>
      <c r="AB367" s="687" t="n"/>
    </row>
    <row r="368">
      <c r="A368" s="687" t="n"/>
      <c r="B368" s="295" t="n"/>
      <c r="C368" s="326" t="n"/>
      <c r="D368" s="295" t="n"/>
      <c r="E368" s="295" t="n"/>
      <c r="F368" s="295" t="n"/>
      <c r="G368" s="295" t="n"/>
      <c r="H368" s="295" t="n"/>
      <c r="I368" s="687" t="n"/>
      <c r="J368" s="687" t="n"/>
      <c r="K368" s="687" t="n"/>
      <c r="L368" s="687" t="n"/>
      <c r="M368" s="687" t="n"/>
      <c r="N368" s="687" t="n"/>
      <c r="O368" s="687" t="n"/>
      <c r="P368" s="687" t="n"/>
      <c r="Q368" s="687" t="n"/>
      <c r="R368" s="687" t="n"/>
      <c r="S368" s="687" t="n"/>
      <c r="T368" s="687" t="n"/>
      <c r="U368" s="687" t="n"/>
      <c r="V368" s="687" t="n"/>
      <c r="W368" s="687" t="n"/>
      <c r="X368" s="687" t="n"/>
      <c r="Y368" s="687" t="n"/>
      <c r="Z368" s="687" t="n"/>
      <c r="AA368" s="687" t="n"/>
      <c r="AB368" s="687" t="n"/>
    </row>
    <row r="369">
      <c r="A369" s="687" t="n"/>
      <c r="B369" s="295" t="n"/>
      <c r="C369" s="326" t="n"/>
      <c r="D369" s="295" t="n"/>
      <c r="E369" s="295" t="n"/>
      <c r="F369" s="295" t="n"/>
      <c r="G369" s="295" t="n"/>
      <c r="H369" s="295" t="n"/>
      <c r="I369" s="687" t="n"/>
      <c r="J369" s="687" t="n"/>
      <c r="K369" s="687" t="n"/>
      <c r="L369" s="687" t="n"/>
      <c r="M369" s="687" t="n"/>
      <c r="N369" s="687" t="n"/>
      <c r="O369" s="687" t="n"/>
      <c r="P369" s="687" t="n"/>
      <c r="Q369" s="687" t="n"/>
      <c r="R369" s="687" t="n"/>
      <c r="S369" s="687" t="n"/>
      <c r="T369" s="687" t="n"/>
      <c r="U369" s="687" t="n"/>
      <c r="V369" s="687" t="n"/>
      <c r="W369" s="687" t="n"/>
      <c r="X369" s="687" t="n"/>
      <c r="Y369" s="687" t="n"/>
      <c r="Z369" s="687" t="n"/>
      <c r="AA369" s="687" t="n"/>
      <c r="AB369" s="687" t="n"/>
    </row>
    <row r="370">
      <c r="A370" s="687" t="n"/>
      <c r="B370" s="295" t="n"/>
      <c r="C370" s="326" t="n"/>
      <c r="D370" s="295" t="n"/>
      <c r="E370" s="295" t="n"/>
      <c r="F370" s="295" t="n"/>
      <c r="G370" s="295" t="n"/>
      <c r="H370" s="295" t="n"/>
      <c r="I370" s="687" t="n"/>
      <c r="J370" s="687" t="n"/>
      <c r="K370" s="687" t="n"/>
      <c r="L370" s="687" t="n"/>
      <c r="M370" s="687" t="n"/>
      <c r="N370" s="687" t="n"/>
      <c r="O370" s="687" t="n"/>
      <c r="P370" s="687" t="n"/>
      <c r="Q370" s="687" t="n"/>
      <c r="R370" s="687" t="n"/>
      <c r="S370" s="687" t="n"/>
      <c r="T370" s="687" t="n"/>
      <c r="U370" s="687" t="n"/>
      <c r="V370" s="687" t="n"/>
      <c r="W370" s="687" t="n"/>
      <c r="X370" s="687" t="n"/>
      <c r="Y370" s="687" t="n"/>
      <c r="Z370" s="687" t="n"/>
      <c r="AA370" s="687" t="n"/>
      <c r="AB370" s="687" t="n"/>
    </row>
    <row r="371">
      <c r="A371" s="687" t="n"/>
      <c r="B371" s="295" t="n"/>
      <c r="C371" s="326" t="n"/>
      <c r="D371" s="295" t="n"/>
      <c r="E371" s="295" t="n"/>
      <c r="F371" s="295" t="n"/>
      <c r="G371" s="295" t="n"/>
      <c r="H371" s="295" t="n"/>
      <c r="I371" s="687" t="n"/>
      <c r="J371" s="687" t="n"/>
      <c r="K371" s="687" t="n"/>
      <c r="L371" s="687" t="n"/>
      <c r="M371" s="687" t="n"/>
      <c r="N371" s="687" t="n"/>
      <c r="O371" s="687" t="n"/>
      <c r="P371" s="687" t="n"/>
      <c r="Q371" s="687" t="n"/>
      <c r="R371" s="687" t="n"/>
      <c r="S371" s="687" t="n"/>
      <c r="T371" s="687" t="n"/>
      <c r="U371" s="687" t="n"/>
      <c r="V371" s="687" t="n"/>
      <c r="W371" s="687" t="n"/>
      <c r="X371" s="687" t="n"/>
      <c r="Y371" s="687" t="n"/>
      <c r="Z371" s="687" t="n"/>
      <c r="AA371" s="687" t="n"/>
      <c r="AB371" s="687" t="n"/>
    </row>
    <row r="372">
      <c r="A372" s="687" t="n"/>
      <c r="B372" s="295" t="n"/>
      <c r="C372" s="326" t="n"/>
      <c r="D372" s="295" t="n"/>
      <c r="E372" s="295" t="n"/>
      <c r="F372" s="295" t="n"/>
      <c r="G372" s="295" t="n"/>
      <c r="H372" s="295" t="n"/>
      <c r="I372" s="687" t="n"/>
      <c r="J372" s="687" t="n"/>
      <c r="K372" s="687" t="n"/>
      <c r="L372" s="687" t="n"/>
      <c r="M372" s="687" t="n"/>
      <c r="N372" s="687" t="n"/>
      <c r="O372" s="687" t="n"/>
      <c r="P372" s="687" t="n"/>
      <c r="Q372" s="687" t="n"/>
      <c r="R372" s="687" t="n"/>
      <c r="S372" s="687" t="n"/>
      <c r="T372" s="687" t="n"/>
      <c r="U372" s="687" t="n"/>
      <c r="V372" s="687" t="n"/>
      <c r="W372" s="687" t="n"/>
      <c r="X372" s="687" t="n"/>
      <c r="Y372" s="687" t="n"/>
      <c r="Z372" s="687" t="n"/>
      <c r="AA372" s="687" t="n"/>
      <c r="AB372" s="687" t="n"/>
    </row>
    <row r="373">
      <c r="A373" s="687" t="n"/>
      <c r="B373" s="295" t="n"/>
      <c r="C373" s="326" t="n"/>
      <c r="D373" s="295" t="n"/>
      <c r="E373" s="295" t="n"/>
      <c r="F373" s="295" t="n"/>
      <c r="G373" s="295" t="n"/>
      <c r="H373" s="295" t="n"/>
      <c r="I373" s="687" t="n"/>
      <c r="J373" s="687" t="n"/>
      <c r="K373" s="687" t="n"/>
      <c r="L373" s="687" t="n"/>
      <c r="M373" s="687" t="n"/>
      <c r="N373" s="687" t="n"/>
      <c r="O373" s="687" t="n"/>
      <c r="P373" s="687" t="n"/>
      <c r="Q373" s="687" t="n"/>
      <c r="R373" s="687" t="n"/>
      <c r="S373" s="687" t="n"/>
      <c r="T373" s="687" t="n"/>
      <c r="U373" s="687" t="n"/>
      <c r="V373" s="687" t="n"/>
      <c r="W373" s="687" t="n"/>
      <c r="X373" s="687" t="n"/>
      <c r="Y373" s="687" t="n"/>
      <c r="Z373" s="687" t="n"/>
      <c r="AA373" s="687" t="n"/>
      <c r="AB373" s="687" t="n"/>
    </row>
    <row r="374">
      <c r="A374" s="687" t="n"/>
      <c r="B374" s="295" t="n"/>
      <c r="C374" s="326" t="n"/>
      <c r="D374" s="295" t="n"/>
      <c r="E374" s="295" t="n"/>
      <c r="F374" s="295" t="n"/>
      <c r="G374" s="295" t="n"/>
      <c r="H374" s="295" t="n"/>
      <c r="I374" s="687" t="n"/>
      <c r="J374" s="687" t="n"/>
      <c r="K374" s="687" t="n"/>
      <c r="L374" s="687" t="n"/>
      <c r="M374" s="687" t="n"/>
      <c r="N374" s="687" t="n"/>
      <c r="O374" s="687" t="n"/>
      <c r="P374" s="687" t="n"/>
      <c r="Q374" s="687" t="n"/>
      <c r="R374" s="687" t="n"/>
      <c r="S374" s="687" t="n"/>
      <c r="T374" s="687" t="n"/>
      <c r="U374" s="687" t="n"/>
      <c r="V374" s="687" t="n"/>
      <c r="W374" s="687" t="n"/>
      <c r="X374" s="687" t="n"/>
      <c r="Y374" s="687" t="n"/>
      <c r="Z374" s="687" t="n"/>
      <c r="AA374" s="687" t="n"/>
      <c r="AB374" s="687" t="n"/>
    </row>
    <row r="375">
      <c r="A375" s="687" t="n"/>
      <c r="B375" s="295" t="n"/>
      <c r="C375" s="326" t="n"/>
      <c r="D375" s="295" t="n"/>
      <c r="E375" s="295" t="n"/>
      <c r="F375" s="295" t="n"/>
      <c r="G375" s="295" t="n"/>
      <c r="H375" s="295" t="n"/>
      <c r="I375" s="687" t="n"/>
      <c r="J375" s="687" t="n"/>
      <c r="K375" s="687" t="n"/>
      <c r="L375" s="687" t="n"/>
      <c r="M375" s="687" t="n"/>
      <c r="N375" s="687" t="n"/>
      <c r="O375" s="687" t="n"/>
      <c r="P375" s="687" t="n"/>
      <c r="Q375" s="687" t="n"/>
      <c r="R375" s="687" t="n"/>
      <c r="S375" s="687" t="n"/>
      <c r="T375" s="687" t="n"/>
      <c r="U375" s="687" t="n"/>
      <c r="V375" s="687" t="n"/>
      <c r="W375" s="687" t="n"/>
      <c r="X375" s="687" t="n"/>
      <c r="Y375" s="687" t="n"/>
      <c r="Z375" s="687" t="n"/>
      <c r="AA375" s="687" t="n"/>
      <c r="AB375" s="687" t="n"/>
    </row>
    <row r="376">
      <c r="A376" s="687" t="n"/>
      <c r="B376" s="295" t="n"/>
      <c r="C376" s="326" t="n"/>
      <c r="D376" s="295" t="n"/>
      <c r="E376" s="295" t="n"/>
      <c r="F376" s="295" t="n"/>
      <c r="G376" s="295" t="n"/>
      <c r="H376" s="295" t="n"/>
      <c r="I376" s="687" t="n"/>
      <c r="J376" s="687" t="n"/>
      <c r="K376" s="687" t="n"/>
      <c r="L376" s="687" t="n"/>
      <c r="M376" s="687" t="n"/>
      <c r="N376" s="687" t="n"/>
      <c r="O376" s="687" t="n"/>
      <c r="P376" s="687" t="n"/>
      <c r="Q376" s="687" t="n"/>
      <c r="R376" s="687" t="n"/>
      <c r="S376" s="687" t="n"/>
      <c r="T376" s="687" t="n"/>
      <c r="U376" s="687" t="n"/>
      <c r="V376" s="687" t="n"/>
      <c r="W376" s="687" t="n"/>
      <c r="X376" s="687" t="n"/>
      <c r="Y376" s="687" t="n"/>
      <c r="Z376" s="687" t="n"/>
      <c r="AA376" s="687" t="n"/>
      <c r="AB376" s="687" t="n"/>
    </row>
    <row r="377">
      <c r="A377" s="687" t="n"/>
      <c r="B377" s="295" t="n"/>
      <c r="C377" s="326" t="n"/>
      <c r="D377" s="295" t="n"/>
      <c r="E377" s="295" t="n"/>
      <c r="F377" s="295" t="n"/>
      <c r="G377" s="295" t="n"/>
      <c r="H377" s="295" t="n"/>
      <c r="I377" s="687" t="n"/>
      <c r="J377" s="687" t="n"/>
      <c r="K377" s="687" t="n"/>
      <c r="L377" s="687" t="n"/>
      <c r="M377" s="687" t="n"/>
      <c r="N377" s="687" t="n"/>
      <c r="O377" s="687" t="n"/>
      <c r="P377" s="687" t="n"/>
      <c r="Q377" s="687" t="n"/>
      <c r="R377" s="687" t="n"/>
      <c r="S377" s="687" t="n"/>
      <c r="T377" s="687" t="n"/>
      <c r="U377" s="687" t="n"/>
      <c r="V377" s="687" t="n"/>
      <c r="W377" s="687" t="n"/>
      <c r="X377" s="687" t="n"/>
      <c r="Y377" s="687" t="n"/>
      <c r="Z377" s="687" t="n"/>
      <c r="AA377" s="687" t="n"/>
      <c r="AB377" s="687" t="n"/>
    </row>
    <row r="378">
      <c r="A378" s="687" t="n"/>
      <c r="B378" s="295" t="n"/>
      <c r="C378" s="326" t="n"/>
      <c r="D378" s="295" t="n"/>
      <c r="E378" s="295" t="n"/>
      <c r="F378" s="295" t="n"/>
      <c r="G378" s="295" t="n"/>
      <c r="H378" s="295" t="n"/>
      <c r="I378" s="687" t="n"/>
      <c r="J378" s="687" t="n"/>
      <c r="K378" s="687" t="n"/>
      <c r="L378" s="687" t="n"/>
      <c r="M378" s="687" t="n"/>
      <c r="N378" s="687" t="n"/>
      <c r="O378" s="687" t="n"/>
      <c r="P378" s="687" t="n"/>
      <c r="Q378" s="687" t="n"/>
      <c r="R378" s="687" t="n"/>
      <c r="S378" s="687" t="n"/>
      <c r="T378" s="687" t="n"/>
      <c r="U378" s="687" t="n"/>
      <c r="V378" s="687" t="n"/>
      <c r="W378" s="687" t="n"/>
      <c r="X378" s="687" t="n"/>
      <c r="Y378" s="687" t="n"/>
      <c r="Z378" s="687" t="n"/>
      <c r="AA378" s="687" t="n"/>
      <c r="AB378" s="687" t="n"/>
    </row>
    <row r="379">
      <c r="A379" s="687" t="n"/>
      <c r="B379" s="295" t="n"/>
      <c r="C379" s="326" t="n"/>
      <c r="D379" s="295" t="n"/>
      <c r="E379" s="295" t="n"/>
      <c r="F379" s="295" t="n"/>
      <c r="G379" s="295" t="n"/>
      <c r="H379" s="295" t="n"/>
      <c r="I379" s="687" t="n"/>
      <c r="J379" s="687" t="n"/>
      <c r="K379" s="687" t="n"/>
      <c r="L379" s="687" t="n"/>
      <c r="M379" s="687" t="n"/>
      <c r="N379" s="687" t="n"/>
      <c r="O379" s="687" t="n"/>
      <c r="P379" s="687" t="n"/>
      <c r="Q379" s="687" t="n"/>
      <c r="R379" s="687" t="n"/>
      <c r="S379" s="687" t="n"/>
      <c r="T379" s="687" t="n"/>
      <c r="U379" s="687" t="n"/>
      <c r="V379" s="687" t="n"/>
      <c r="W379" s="687" t="n"/>
      <c r="X379" s="687" t="n"/>
      <c r="Y379" s="687" t="n"/>
      <c r="Z379" s="687" t="n"/>
      <c r="AA379" s="687" t="n"/>
      <c r="AB379" s="687" t="n"/>
    </row>
    <row r="380">
      <c r="A380" s="687" t="n"/>
      <c r="B380" s="295" t="n"/>
      <c r="C380" s="326" t="n"/>
      <c r="D380" s="295" t="n"/>
      <c r="E380" s="295" t="n"/>
      <c r="F380" s="295" t="n"/>
      <c r="G380" s="295" t="n"/>
      <c r="H380" s="295" t="n"/>
      <c r="I380" s="687" t="n"/>
      <c r="J380" s="687" t="n"/>
      <c r="K380" s="687" t="n"/>
      <c r="L380" s="687" t="n"/>
      <c r="M380" s="687" t="n"/>
      <c r="N380" s="687" t="n"/>
      <c r="O380" s="687" t="n"/>
      <c r="P380" s="687" t="n"/>
      <c r="Q380" s="687" t="n"/>
      <c r="R380" s="687" t="n"/>
      <c r="S380" s="687" t="n"/>
      <c r="T380" s="687" t="n"/>
      <c r="U380" s="687" t="n"/>
      <c r="V380" s="687" t="n"/>
      <c r="W380" s="687" t="n"/>
      <c r="X380" s="687" t="n"/>
      <c r="Y380" s="687" t="n"/>
      <c r="Z380" s="687" t="n"/>
      <c r="AA380" s="687" t="n"/>
      <c r="AB380" s="687" t="n"/>
    </row>
    <row r="381">
      <c r="A381" s="687" t="n"/>
      <c r="B381" s="295" t="n"/>
      <c r="C381" s="326" t="n"/>
      <c r="D381" s="295" t="n"/>
      <c r="E381" s="295" t="n"/>
      <c r="F381" s="295" t="n"/>
      <c r="G381" s="295" t="n"/>
      <c r="H381" s="295" t="n"/>
      <c r="I381" s="687" t="n"/>
      <c r="J381" s="687" t="n"/>
      <c r="K381" s="687" t="n"/>
      <c r="L381" s="687" t="n"/>
      <c r="M381" s="687" t="n"/>
      <c r="N381" s="687" t="n"/>
      <c r="O381" s="687" t="n"/>
      <c r="P381" s="687" t="n"/>
      <c r="Q381" s="687" t="n"/>
      <c r="R381" s="687" t="n"/>
      <c r="S381" s="687" t="n"/>
      <c r="T381" s="687" t="n"/>
      <c r="U381" s="687" t="n"/>
      <c r="V381" s="687" t="n"/>
      <c r="W381" s="687" t="n"/>
      <c r="X381" s="687" t="n"/>
      <c r="Y381" s="687" t="n"/>
      <c r="Z381" s="687" t="n"/>
      <c r="AA381" s="687" t="n"/>
      <c r="AB381" s="687" t="n"/>
    </row>
    <row r="382">
      <c r="A382" s="687" t="n"/>
      <c r="B382" s="295" t="n"/>
      <c r="C382" s="326" t="n"/>
      <c r="D382" s="295" t="n"/>
      <c r="E382" s="295" t="n"/>
      <c r="F382" s="295" t="n"/>
      <c r="G382" s="295" t="n"/>
      <c r="H382" s="295" t="n"/>
      <c r="I382" s="687" t="n"/>
      <c r="J382" s="687" t="n"/>
      <c r="K382" s="687" t="n"/>
      <c r="L382" s="687" t="n"/>
      <c r="M382" s="687" t="n"/>
      <c r="N382" s="687" t="n"/>
      <c r="O382" s="687" t="n"/>
      <c r="P382" s="687" t="n"/>
      <c r="Q382" s="687" t="n"/>
      <c r="R382" s="687" t="n"/>
      <c r="S382" s="687" t="n"/>
      <c r="T382" s="687" t="n"/>
      <c r="U382" s="687" t="n"/>
      <c r="V382" s="687" t="n"/>
      <c r="W382" s="687" t="n"/>
      <c r="X382" s="687" t="n"/>
      <c r="Y382" s="687" t="n"/>
      <c r="Z382" s="687" t="n"/>
      <c r="AA382" s="687" t="n"/>
      <c r="AB382" s="687" t="n"/>
    </row>
    <row r="383">
      <c r="A383" s="687" t="n"/>
      <c r="B383" s="295" t="n"/>
      <c r="C383" s="326" t="n"/>
      <c r="D383" s="295" t="n"/>
      <c r="E383" s="295" t="n"/>
      <c r="F383" s="295" t="n"/>
      <c r="G383" s="295" t="n"/>
      <c r="H383" s="295" t="n"/>
      <c r="I383" s="687" t="n"/>
      <c r="J383" s="687" t="n"/>
      <c r="K383" s="687" t="n"/>
      <c r="L383" s="687" t="n"/>
      <c r="M383" s="687" t="n"/>
      <c r="N383" s="687" t="n"/>
      <c r="O383" s="687" t="n"/>
      <c r="P383" s="687" t="n"/>
      <c r="Q383" s="687" t="n"/>
      <c r="R383" s="687" t="n"/>
      <c r="S383" s="687" t="n"/>
      <c r="T383" s="687" t="n"/>
      <c r="U383" s="687" t="n"/>
      <c r="V383" s="687" t="n"/>
      <c r="W383" s="687" t="n"/>
      <c r="X383" s="687" t="n"/>
      <c r="Y383" s="687" t="n"/>
      <c r="Z383" s="687" t="n"/>
      <c r="AA383" s="687" t="n"/>
      <c r="AB383" s="687" t="n"/>
    </row>
    <row r="384">
      <c r="A384" s="687" t="n"/>
      <c r="B384" s="295" t="n"/>
      <c r="C384" s="326" t="n"/>
      <c r="D384" s="295" t="n"/>
      <c r="E384" s="295" t="n"/>
      <c r="F384" s="295" t="n"/>
      <c r="G384" s="295" t="n"/>
      <c r="H384" s="295" t="n"/>
      <c r="I384" s="687" t="n"/>
      <c r="J384" s="687" t="n"/>
      <c r="K384" s="687" t="n"/>
      <c r="L384" s="687" t="n"/>
      <c r="M384" s="687" t="n"/>
      <c r="N384" s="687" t="n"/>
      <c r="O384" s="687" t="n"/>
      <c r="P384" s="687" t="n"/>
      <c r="Q384" s="687" t="n"/>
      <c r="R384" s="687" t="n"/>
      <c r="S384" s="687" t="n"/>
      <c r="T384" s="687" t="n"/>
      <c r="U384" s="687" t="n"/>
      <c r="V384" s="687" t="n"/>
      <c r="W384" s="687" t="n"/>
      <c r="X384" s="687" t="n"/>
      <c r="Y384" s="687" t="n"/>
      <c r="Z384" s="687" t="n"/>
      <c r="AA384" s="687" t="n"/>
      <c r="AB384" s="687" t="n"/>
    </row>
    <row r="385">
      <c r="A385" s="687" t="n"/>
      <c r="B385" s="295" t="n"/>
      <c r="C385" s="326" t="n"/>
      <c r="D385" s="295" t="n"/>
      <c r="E385" s="295" t="n"/>
      <c r="F385" s="295" t="n"/>
      <c r="G385" s="295" t="n"/>
      <c r="H385" s="295" t="n"/>
      <c r="I385" s="687" t="n"/>
      <c r="J385" s="687" t="n"/>
      <c r="K385" s="687" t="n"/>
      <c r="L385" s="687" t="n"/>
      <c r="M385" s="687" t="n"/>
      <c r="N385" s="687" t="n"/>
      <c r="O385" s="687" t="n"/>
      <c r="P385" s="687" t="n"/>
      <c r="Q385" s="687" t="n"/>
      <c r="R385" s="687" t="n"/>
      <c r="S385" s="687" t="n"/>
      <c r="T385" s="687" t="n"/>
      <c r="U385" s="687" t="n"/>
      <c r="V385" s="687" t="n"/>
      <c r="W385" s="687" t="n"/>
      <c r="X385" s="687" t="n"/>
      <c r="Y385" s="687" t="n"/>
      <c r="Z385" s="687" t="n"/>
      <c r="AA385" s="687" t="n"/>
      <c r="AB385" s="687" t="n"/>
    </row>
    <row r="386">
      <c r="A386" s="687" t="n"/>
      <c r="B386" s="295" t="n"/>
      <c r="C386" s="326" t="n"/>
      <c r="D386" s="295" t="n"/>
      <c r="E386" s="295" t="n"/>
      <c r="F386" s="295" t="n"/>
      <c r="G386" s="295" t="n"/>
      <c r="H386" s="295" t="n"/>
      <c r="I386" s="687" t="n"/>
      <c r="J386" s="687" t="n"/>
      <c r="K386" s="687" t="n"/>
      <c r="L386" s="687" t="n"/>
      <c r="M386" s="687" t="n"/>
      <c r="N386" s="687" t="n"/>
      <c r="O386" s="687" t="n"/>
      <c r="P386" s="687" t="n"/>
      <c r="Q386" s="687" t="n"/>
      <c r="R386" s="687" t="n"/>
      <c r="S386" s="687" t="n"/>
      <c r="T386" s="687" t="n"/>
      <c r="U386" s="687" t="n"/>
      <c r="V386" s="687" t="n"/>
      <c r="W386" s="687" t="n"/>
      <c r="X386" s="687" t="n"/>
      <c r="Y386" s="687" t="n"/>
      <c r="Z386" s="687" t="n"/>
      <c r="AA386" s="687" t="n"/>
      <c r="AB386" s="687" t="n"/>
    </row>
    <row r="387">
      <c r="A387" s="687" t="n"/>
      <c r="B387" s="295" t="n"/>
      <c r="C387" s="326" t="n"/>
      <c r="D387" s="295" t="n"/>
      <c r="E387" s="295" t="n"/>
      <c r="F387" s="295" t="n"/>
      <c r="G387" s="295" t="n"/>
      <c r="H387" s="295" t="n"/>
      <c r="I387" s="687" t="n"/>
      <c r="J387" s="687" t="n"/>
      <c r="K387" s="687" t="n"/>
      <c r="L387" s="687" t="n"/>
      <c r="M387" s="687" t="n"/>
      <c r="N387" s="687" t="n"/>
      <c r="O387" s="687" t="n"/>
      <c r="P387" s="687" t="n"/>
      <c r="Q387" s="687" t="n"/>
      <c r="R387" s="687" t="n"/>
      <c r="S387" s="687" t="n"/>
      <c r="T387" s="687" t="n"/>
      <c r="U387" s="687" t="n"/>
      <c r="V387" s="687" t="n"/>
      <c r="W387" s="687" t="n"/>
      <c r="X387" s="687" t="n"/>
      <c r="Y387" s="687" t="n"/>
      <c r="Z387" s="687" t="n"/>
      <c r="AA387" s="687" t="n"/>
      <c r="AB387" s="687" t="n"/>
    </row>
    <row r="388">
      <c r="A388" s="687" t="n"/>
      <c r="B388" s="295" t="n"/>
      <c r="C388" s="326" t="n"/>
      <c r="D388" s="295" t="n"/>
      <c r="E388" s="295" t="n"/>
      <c r="F388" s="295" t="n"/>
      <c r="G388" s="295" t="n"/>
      <c r="H388" s="295" t="n"/>
      <c r="I388" s="687" t="n"/>
      <c r="J388" s="687" t="n"/>
      <c r="K388" s="687" t="n"/>
      <c r="L388" s="687" t="n"/>
      <c r="M388" s="687" t="n"/>
      <c r="N388" s="687" t="n"/>
      <c r="O388" s="687" t="n"/>
      <c r="P388" s="687" t="n"/>
      <c r="Q388" s="687" t="n"/>
      <c r="R388" s="687" t="n"/>
      <c r="S388" s="687" t="n"/>
      <c r="T388" s="687" t="n"/>
      <c r="U388" s="687" t="n"/>
      <c r="V388" s="687" t="n"/>
      <c r="W388" s="687" t="n"/>
      <c r="X388" s="687" t="n"/>
      <c r="Y388" s="687" t="n"/>
      <c r="Z388" s="687" t="n"/>
      <c r="AA388" s="687" t="n"/>
      <c r="AB388" s="687" t="n"/>
    </row>
    <row r="389">
      <c r="A389" s="687" t="n"/>
      <c r="B389" s="295" t="n"/>
      <c r="C389" s="326" t="n"/>
      <c r="D389" s="295" t="n"/>
      <c r="E389" s="295" t="n"/>
      <c r="F389" s="295" t="n"/>
      <c r="G389" s="295" t="n"/>
      <c r="H389" s="295" t="n"/>
      <c r="I389" s="687" t="n"/>
      <c r="J389" s="687" t="n"/>
      <c r="K389" s="687" t="n"/>
      <c r="L389" s="687" t="n"/>
      <c r="M389" s="687" t="n"/>
      <c r="N389" s="687" t="n"/>
      <c r="O389" s="687" t="n"/>
      <c r="P389" s="687" t="n"/>
      <c r="Q389" s="687" t="n"/>
      <c r="R389" s="687" t="n"/>
      <c r="S389" s="687" t="n"/>
      <c r="T389" s="687" t="n"/>
      <c r="U389" s="687" t="n"/>
      <c r="V389" s="687" t="n"/>
      <c r="W389" s="687" t="n"/>
      <c r="X389" s="687" t="n"/>
      <c r="Y389" s="687" t="n"/>
      <c r="Z389" s="687" t="n"/>
      <c r="AA389" s="687" t="n"/>
      <c r="AB389" s="687" t="n"/>
    </row>
    <row r="390">
      <c r="A390" s="687" t="n"/>
      <c r="B390" s="295" t="n"/>
      <c r="C390" s="326" t="n"/>
      <c r="D390" s="295" t="n"/>
      <c r="E390" s="295" t="n"/>
      <c r="F390" s="295" t="n"/>
      <c r="G390" s="295" t="n"/>
      <c r="H390" s="295" t="n"/>
      <c r="I390" s="687" t="n"/>
      <c r="J390" s="687" t="n"/>
      <c r="K390" s="687" t="n"/>
      <c r="L390" s="687" t="n"/>
      <c r="M390" s="687" t="n"/>
      <c r="N390" s="687" t="n"/>
      <c r="O390" s="687" t="n"/>
      <c r="P390" s="687" t="n"/>
      <c r="Q390" s="687" t="n"/>
      <c r="R390" s="687" t="n"/>
      <c r="S390" s="687" t="n"/>
      <c r="T390" s="687" t="n"/>
      <c r="U390" s="687" t="n"/>
      <c r="V390" s="687" t="n"/>
      <c r="W390" s="687" t="n"/>
      <c r="X390" s="687" t="n"/>
      <c r="Y390" s="687" t="n"/>
      <c r="Z390" s="687" t="n"/>
      <c r="AA390" s="687" t="n"/>
      <c r="AB390" s="687" t="n"/>
    </row>
    <row r="391">
      <c r="A391" s="687" t="n"/>
      <c r="B391" s="295" t="n"/>
      <c r="C391" s="326" t="n"/>
      <c r="D391" s="295" t="n"/>
      <c r="E391" s="295" t="n"/>
      <c r="F391" s="295" t="n"/>
      <c r="G391" s="295" t="n"/>
      <c r="H391" s="295" t="n"/>
      <c r="I391" s="687" t="n"/>
      <c r="J391" s="687" t="n"/>
      <c r="K391" s="687" t="n"/>
      <c r="L391" s="687" t="n"/>
      <c r="M391" s="687" t="n"/>
      <c r="N391" s="687" t="n"/>
      <c r="O391" s="687" t="n"/>
      <c r="P391" s="687" t="n"/>
      <c r="Q391" s="687" t="n"/>
      <c r="R391" s="687" t="n"/>
      <c r="S391" s="687" t="n"/>
      <c r="T391" s="687" t="n"/>
      <c r="U391" s="687" t="n"/>
      <c r="V391" s="687" t="n"/>
      <c r="W391" s="687" t="n"/>
      <c r="X391" s="687" t="n"/>
      <c r="Y391" s="687" t="n"/>
      <c r="Z391" s="687" t="n"/>
      <c r="AA391" s="687" t="n"/>
      <c r="AB391" s="687" t="n"/>
    </row>
    <row r="392">
      <c r="A392" s="687" t="n"/>
      <c r="B392" s="295" t="n"/>
      <c r="C392" s="326" t="n"/>
      <c r="D392" s="295" t="n"/>
      <c r="E392" s="295" t="n"/>
      <c r="F392" s="295" t="n"/>
      <c r="G392" s="295" t="n"/>
      <c r="H392" s="295" t="n"/>
      <c r="I392" s="687" t="n"/>
      <c r="J392" s="687" t="n"/>
      <c r="K392" s="687" t="n"/>
      <c r="L392" s="687" t="n"/>
      <c r="M392" s="687" t="n"/>
      <c r="N392" s="687" t="n"/>
      <c r="O392" s="687" t="n"/>
      <c r="P392" s="687" t="n"/>
      <c r="Q392" s="687" t="n"/>
      <c r="R392" s="687" t="n"/>
      <c r="S392" s="687" t="n"/>
      <c r="T392" s="687" t="n"/>
      <c r="U392" s="687" t="n"/>
      <c r="V392" s="687" t="n"/>
      <c r="W392" s="687" t="n"/>
      <c r="X392" s="687" t="n"/>
      <c r="Y392" s="687" t="n"/>
      <c r="Z392" s="687" t="n"/>
      <c r="AA392" s="687" t="n"/>
      <c r="AB392" s="687" t="n"/>
    </row>
    <row r="393">
      <c r="A393" s="687" t="n"/>
      <c r="B393" s="295" t="n"/>
      <c r="C393" s="326" t="n"/>
      <c r="D393" s="295" t="n"/>
      <c r="E393" s="295" t="n"/>
      <c r="F393" s="295" t="n"/>
      <c r="G393" s="295" t="n"/>
      <c r="H393" s="295" t="n"/>
      <c r="I393" s="687" t="n"/>
      <c r="J393" s="687" t="n"/>
      <c r="K393" s="687" t="n"/>
      <c r="L393" s="687" t="n"/>
      <c r="M393" s="687" t="n"/>
      <c r="N393" s="687" t="n"/>
      <c r="O393" s="687" t="n"/>
      <c r="P393" s="687" t="n"/>
      <c r="Q393" s="687" t="n"/>
      <c r="R393" s="687" t="n"/>
      <c r="S393" s="687" t="n"/>
      <c r="T393" s="687" t="n"/>
      <c r="U393" s="687" t="n"/>
      <c r="V393" s="687" t="n"/>
      <c r="W393" s="687" t="n"/>
      <c r="X393" s="687" t="n"/>
      <c r="Y393" s="687" t="n"/>
      <c r="Z393" s="687" t="n"/>
      <c r="AA393" s="687" t="n"/>
      <c r="AB393" s="687" t="n"/>
    </row>
    <row r="394">
      <c r="A394" s="687" t="n"/>
      <c r="B394" s="295" t="n"/>
      <c r="C394" s="326" t="n"/>
      <c r="D394" s="295" t="n"/>
      <c r="E394" s="295" t="n"/>
      <c r="F394" s="295" t="n"/>
      <c r="G394" s="295" t="n"/>
      <c r="H394" s="295" t="n"/>
      <c r="I394" s="687" t="n"/>
      <c r="J394" s="687" t="n"/>
      <c r="K394" s="687" t="n"/>
      <c r="L394" s="687" t="n"/>
      <c r="M394" s="687" t="n"/>
      <c r="N394" s="687" t="n"/>
      <c r="O394" s="687" t="n"/>
      <c r="P394" s="687" t="n"/>
      <c r="Q394" s="687" t="n"/>
      <c r="R394" s="687" t="n"/>
      <c r="S394" s="687" t="n"/>
      <c r="T394" s="687" t="n"/>
      <c r="U394" s="687" t="n"/>
      <c r="V394" s="687" t="n"/>
      <c r="W394" s="687" t="n"/>
      <c r="X394" s="687" t="n"/>
      <c r="Y394" s="687" t="n"/>
      <c r="Z394" s="687" t="n"/>
      <c r="AA394" s="687" t="n"/>
      <c r="AB394" s="687" t="n"/>
    </row>
    <row r="395">
      <c r="A395" s="687" t="n"/>
      <c r="B395" s="295" t="n"/>
      <c r="C395" s="326" t="n"/>
      <c r="D395" s="295" t="n"/>
      <c r="E395" s="295" t="n"/>
      <c r="F395" s="295" t="n"/>
      <c r="G395" s="295" t="n"/>
      <c r="H395" s="295" t="n"/>
      <c r="I395" s="687" t="n"/>
      <c r="J395" s="687" t="n"/>
      <c r="K395" s="687" t="n"/>
      <c r="L395" s="687" t="n"/>
      <c r="M395" s="687" t="n"/>
      <c r="N395" s="687" t="n"/>
      <c r="O395" s="687" t="n"/>
      <c r="P395" s="687" t="n"/>
      <c r="Q395" s="687" t="n"/>
      <c r="R395" s="687" t="n"/>
      <c r="S395" s="687" t="n"/>
      <c r="T395" s="687" t="n"/>
      <c r="U395" s="687" t="n"/>
      <c r="V395" s="687" t="n"/>
      <c r="W395" s="687" t="n"/>
      <c r="X395" s="687" t="n"/>
      <c r="Y395" s="687" t="n"/>
      <c r="Z395" s="687" t="n"/>
      <c r="AA395" s="687" t="n"/>
      <c r="AB395" s="687" t="n"/>
    </row>
    <row r="396">
      <c r="A396" s="687" t="n"/>
      <c r="B396" s="295" t="n"/>
      <c r="C396" s="326" t="n"/>
      <c r="D396" s="295" t="n"/>
      <c r="E396" s="295" t="n"/>
      <c r="F396" s="295" t="n"/>
      <c r="G396" s="295" t="n"/>
      <c r="H396" s="295" t="n"/>
      <c r="I396" s="687" t="n"/>
      <c r="J396" s="687" t="n"/>
      <c r="K396" s="687" t="n"/>
      <c r="L396" s="687" t="n"/>
      <c r="M396" s="687" t="n"/>
      <c r="N396" s="687" t="n"/>
      <c r="O396" s="687" t="n"/>
      <c r="P396" s="687" t="n"/>
      <c r="Q396" s="687" t="n"/>
      <c r="R396" s="687" t="n"/>
      <c r="S396" s="687" t="n"/>
      <c r="T396" s="687" t="n"/>
      <c r="U396" s="687" t="n"/>
      <c r="V396" s="687" t="n"/>
      <c r="W396" s="687" t="n"/>
      <c r="X396" s="687" t="n"/>
      <c r="Y396" s="687" t="n"/>
      <c r="Z396" s="687" t="n"/>
      <c r="AA396" s="687" t="n"/>
      <c r="AB396" s="687" t="n"/>
    </row>
    <row r="397">
      <c r="A397" s="687" t="n"/>
      <c r="B397" s="295" t="n"/>
      <c r="C397" s="326" t="n"/>
      <c r="D397" s="295" t="n"/>
      <c r="E397" s="295" t="n"/>
      <c r="F397" s="295" t="n"/>
      <c r="G397" s="295" t="n"/>
      <c r="H397" s="295" t="n"/>
      <c r="I397" s="687" t="n"/>
      <c r="J397" s="687" t="n"/>
      <c r="K397" s="687" t="n"/>
      <c r="L397" s="687" t="n"/>
      <c r="M397" s="687" t="n"/>
      <c r="N397" s="687" t="n"/>
      <c r="O397" s="687" t="n"/>
      <c r="P397" s="687" t="n"/>
      <c r="Q397" s="687" t="n"/>
      <c r="R397" s="687" t="n"/>
      <c r="S397" s="687" t="n"/>
      <c r="T397" s="687" t="n"/>
      <c r="U397" s="687" t="n"/>
      <c r="V397" s="687" t="n"/>
      <c r="W397" s="687" t="n"/>
      <c r="X397" s="687" t="n"/>
      <c r="Y397" s="687" t="n"/>
      <c r="Z397" s="687" t="n"/>
      <c r="AA397" s="687" t="n"/>
      <c r="AB397" s="687" t="n"/>
    </row>
    <row r="398">
      <c r="A398" s="687" t="n"/>
      <c r="B398" s="295" t="n"/>
      <c r="C398" s="326" t="n"/>
      <c r="D398" s="295" t="n"/>
      <c r="E398" s="295" t="n"/>
      <c r="F398" s="295" t="n"/>
      <c r="G398" s="295" t="n"/>
      <c r="H398" s="295" t="n"/>
      <c r="I398" s="687" t="n"/>
      <c r="J398" s="687" t="n"/>
      <c r="K398" s="687" t="n"/>
      <c r="L398" s="687" t="n"/>
      <c r="M398" s="687" t="n"/>
      <c r="N398" s="687" t="n"/>
      <c r="O398" s="687" t="n"/>
      <c r="P398" s="687" t="n"/>
      <c r="Q398" s="687" t="n"/>
      <c r="R398" s="687" t="n"/>
      <c r="S398" s="687" t="n"/>
      <c r="T398" s="687" t="n"/>
      <c r="U398" s="687" t="n"/>
      <c r="V398" s="687" t="n"/>
      <c r="W398" s="687" t="n"/>
      <c r="X398" s="687" t="n"/>
      <c r="Y398" s="687" t="n"/>
      <c r="Z398" s="687" t="n"/>
      <c r="AA398" s="687" t="n"/>
      <c r="AB398" s="687" t="n"/>
    </row>
    <row r="399">
      <c r="A399" s="687" t="n"/>
      <c r="B399" s="295" t="n"/>
      <c r="C399" s="326" t="n"/>
      <c r="D399" s="295" t="n"/>
      <c r="E399" s="295" t="n"/>
      <c r="F399" s="295" t="n"/>
      <c r="G399" s="295" t="n"/>
      <c r="H399" s="295" t="n"/>
      <c r="I399" s="687" t="n"/>
      <c r="J399" s="687" t="n"/>
      <c r="K399" s="687" t="n"/>
      <c r="L399" s="687" t="n"/>
      <c r="M399" s="687" t="n"/>
      <c r="N399" s="687" t="n"/>
      <c r="O399" s="687" t="n"/>
      <c r="P399" s="687" t="n"/>
      <c r="Q399" s="687" t="n"/>
      <c r="R399" s="687" t="n"/>
      <c r="S399" s="687" t="n"/>
      <c r="T399" s="687" t="n"/>
      <c r="U399" s="687" t="n"/>
      <c r="V399" s="687" t="n"/>
      <c r="W399" s="687" t="n"/>
      <c r="X399" s="687" t="n"/>
      <c r="Y399" s="687" t="n"/>
      <c r="Z399" s="687" t="n"/>
      <c r="AA399" s="687" t="n"/>
      <c r="AB399" s="687" t="n"/>
    </row>
    <row r="400">
      <c r="A400" s="687" t="n"/>
      <c r="B400" s="295" t="n"/>
      <c r="C400" s="326" t="n"/>
      <c r="D400" s="295" t="n"/>
      <c r="E400" s="295" t="n"/>
      <c r="F400" s="295" t="n"/>
      <c r="G400" s="295" t="n"/>
      <c r="H400" s="295" t="n"/>
      <c r="I400" s="687" t="n"/>
      <c r="J400" s="687" t="n"/>
      <c r="K400" s="687" t="n"/>
      <c r="L400" s="687" t="n"/>
      <c r="M400" s="687" t="n"/>
      <c r="N400" s="687" t="n"/>
      <c r="O400" s="687" t="n"/>
      <c r="P400" s="687" t="n"/>
      <c r="Q400" s="687" t="n"/>
      <c r="R400" s="687" t="n"/>
      <c r="S400" s="687" t="n"/>
      <c r="T400" s="687" t="n"/>
      <c r="U400" s="687" t="n"/>
      <c r="V400" s="687" t="n"/>
      <c r="W400" s="687" t="n"/>
      <c r="X400" s="687" t="n"/>
      <c r="Y400" s="687" t="n"/>
      <c r="Z400" s="687" t="n"/>
      <c r="AA400" s="687" t="n"/>
      <c r="AB400" s="687" t="n"/>
    </row>
    <row r="401">
      <c r="A401" s="687" t="n"/>
      <c r="B401" s="295" t="n"/>
      <c r="C401" s="326" t="n"/>
      <c r="D401" s="295" t="n"/>
      <c r="E401" s="295" t="n"/>
      <c r="F401" s="295" t="n"/>
      <c r="G401" s="295" t="n"/>
      <c r="H401" s="295" t="n"/>
      <c r="I401" s="687" t="n"/>
      <c r="J401" s="687" t="n"/>
      <c r="K401" s="687" t="n"/>
      <c r="L401" s="687" t="n"/>
      <c r="M401" s="687" t="n"/>
      <c r="N401" s="687" t="n"/>
      <c r="O401" s="687" t="n"/>
      <c r="P401" s="687" t="n"/>
      <c r="Q401" s="687" t="n"/>
      <c r="R401" s="687" t="n"/>
      <c r="S401" s="687" t="n"/>
      <c r="T401" s="687" t="n"/>
      <c r="U401" s="687" t="n"/>
      <c r="V401" s="687" t="n"/>
      <c r="W401" s="687" t="n"/>
      <c r="X401" s="687" t="n"/>
      <c r="Y401" s="687" t="n"/>
      <c r="Z401" s="687" t="n"/>
      <c r="AA401" s="687" t="n"/>
      <c r="AB401" s="687" t="n"/>
    </row>
    <row r="402">
      <c r="A402" s="687" t="n"/>
      <c r="B402" s="295" t="n"/>
      <c r="C402" s="326" t="n"/>
      <c r="D402" s="295" t="n"/>
      <c r="E402" s="295" t="n"/>
      <c r="F402" s="295" t="n"/>
      <c r="G402" s="295" t="n"/>
      <c r="H402" s="295" t="n"/>
      <c r="I402" s="687" t="n"/>
      <c r="J402" s="687" t="n"/>
      <c r="K402" s="687" t="n"/>
      <c r="L402" s="687" t="n"/>
      <c r="M402" s="687" t="n"/>
      <c r="N402" s="687" t="n"/>
      <c r="O402" s="687" t="n"/>
      <c r="P402" s="687" t="n"/>
      <c r="Q402" s="687" t="n"/>
      <c r="R402" s="687" t="n"/>
      <c r="S402" s="687" t="n"/>
      <c r="T402" s="687" t="n"/>
      <c r="U402" s="687" t="n"/>
      <c r="V402" s="687" t="n"/>
      <c r="W402" s="687" t="n"/>
      <c r="X402" s="687" t="n"/>
      <c r="Y402" s="687" t="n"/>
      <c r="Z402" s="687" t="n"/>
      <c r="AA402" s="687" t="n"/>
      <c r="AB402" s="687" t="n"/>
    </row>
    <row r="403">
      <c r="A403" s="687" t="n"/>
      <c r="B403" s="295" t="n"/>
      <c r="C403" s="326" t="n"/>
      <c r="D403" s="295" t="n"/>
      <c r="E403" s="295" t="n"/>
      <c r="F403" s="295" t="n"/>
      <c r="G403" s="295" t="n"/>
      <c r="H403" s="295" t="n"/>
      <c r="I403" s="687" t="n"/>
      <c r="J403" s="687" t="n"/>
      <c r="K403" s="687" t="n"/>
      <c r="L403" s="687" t="n"/>
      <c r="M403" s="687" t="n"/>
      <c r="N403" s="687" t="n"/>
      <c r="O403" s="687" t="n"/>
      <c r="P403" s="687" t="n"/>
      <c r="Q403" s="687" t="n"/>
      <c r="R403" s="687" t="n"/>
      <c r="S403" s="687" t="n"/>
      <c r="T403" s="687" t="n"/>
      <c r="U403" s="687" t="n"/>
      <c r="V403" s="687" t="n"/>
      <c r="W403" s="687" t="n"/>
      <c r="X403" s="687" t="n"/>
      <c r="Y403" s="687" t="n"/>
      <c r="Z403" s="687" t="n"/>
      <c r="AA403" s="687" t="n"/>
      <c r="AB403" s="687" t="n"/>
    </row>
    <row r="404">
      <c r="A404" s="687" t="n"/>
      <c r="B404" s="295" t="n"/>
      <c r="C404" s="326" t="n"/>
      <c r="D404" s="295" t="n"/>
      <c r="E404" s="295" t="n"/>
      <c r="F404" s="295" t="n"/>
      <c r="G404" s="295" t="n"/>
      <c r="H404" s="295" t="n"/>
      <c r="I404" s="687" t="n"/>
      <c r="J404" s="687" t="n"/>
      <c r="K404" s="687" t="n"/>
      <c r="L404" s="687" t="n"/>
      <c r="M404" s="687" t="n"/>
      <c r="N404" s="687" t="n"/>
      <c r="O404" s="687" t="n"/>
      <c r="P404" s="687" t="n"/>
      <c r="Q404" s="687" t="n"/>
      <c r="R404" s="687" t="n"/>
      <c r="S404" s="687" t="n"/>
      <c r="T404" s="687" t="n"/>
      <c r="U404" s="687" t="n"/>
      <c r="V404" s="687" t="n"/>
      <c r="W404" s="687" t="n"/>
      <c r="X404" s="687" t="n"/>
      <c r="Y404" s="687" t="n"/>
      <c r="Z404" s="687" t="n"/>
      <c r="AA404" s="687" t="n"/>
      <c r="AB404" s="687" t="n"/>
    </row>
    <row r="405">
      <c r="A405" s="687" t="n"/>
      <c r="B405" s="295" t="n"/>
      <c r="C405" s="326" t="n"/>
      <c r="D405" s="295" t="n"/>
      <c r="E405" s="295" t="n"/>
      <c r="F405" s="295" t="n"/>
      <c r="G405" s="295" t="n"/>
      <c r="H405" s="295" t="n"/>
      <c r="I405" s="687" t="n"/>
      <c r="J405" s="687" t="n"/>
      <c r="K405" s="687" t="n"/>
      <c r="L405" s="687" t="n"/>
      <c r="M405" s="687" t="n"/>
      <c r="N405" s="687" t="n"/>
      <c r="O405" s="687" t="n"/>
      <c r="P405" s="687" t="n"/>
      <c r="Q405" s="687" t="n"/>
      <c r="R405" s="687" t="n"/>
      <c r="S405" s="687" t="n"/>
      <c r="T405" s="687" t="n"/>
      <c r="U405" s="687" t="n"/>
      <c r="V405" s="687" t="n"/>
      <c r="W405" s="687" t="n"/>
      <c r="X405" s="687" t="n"/>
      <c r="Y405" s="687" t="n"/>
      <c r="Z405" s="687" t="n"/>
      <c r="AA405" s="687" t="n"/>
      <c r="AB405" s="687" t="n"/>
    </row>
    <row r="406">
      <c r="A406" s="687" t="n"/>
      <c r="B406" s="295" t="n"/>
      <c r="C406" s="326" t="n"/>
      <c r="D406" s="295" t="n"/>
      <c r="E406" s="295" t="n"/>
      <c r="F406" s="295" t="n"/>
      <c r="G406" s="295" t="n"/>
      <c r="H406" s="295" t="n"/>
      <c r="I406" s="687" t="n"/>
      <c r="J406" s="687" t="n"/>
      <c r="K406" s="687" t="n"/>
      <c r="L406" s="687" t="n"/>
      <c r="M406" s="687" t="n"/>
      <c r="N406" s="687" t="n"/>
      <c r="O406" s="687" t="n"/>
      <c r="P406" s="687" t="n"/>
      <c r="Q406" s="687" t="n"/>
      <c r="R406" s="687" t="n"/>
      <c r="S406" s="687" t="n"/>
      <c r="T406" s="687" t="n"/>
      <c r="U406" s="687" t="n"/>
      <c r="V406" s="687" t="n"/>
      <c r="W406" s="687" t="n"/>
      <c r="X406" s="687" t="n"/>
      <c r="Y406" s="687" t="n"/>
      <c r="Z406" s="687" t="n"/>
      <c r="AA406" s="687" t="n"/>
      <c r="AB406" s="687" t="n"/>
    </row>
    <row r="407">
      <c r="A407" s="687" t="n"/>
      <c r="B407" s="295" t="n"/>
      <c r="C407" s="326" t="n"/>
      <c r="D407" s="295" t="n"/>
      <c r="E407" s="295" t="n"/>
      <c r="F407" s="295" t="n"/>
      <c r="G407" s="295" t="n"/>
      <c r="H407" s="295" t="n"/>
      <c r="I407" s="687" t="n"/>
      <c r="J407" s="687" t="n"/>
      <c r="K407" s="687" t="n"/>
      <c r="L407" s="687" t="n"/>
      <c r="M407" s="687" t="n"/>
      <c r="N407" s="687" t="n"/>
      <c r="O407" s="687" t="n"/>
      <c r="P407" s="687" t="n"/>
      <c r="Q407" s="687" t="n"/>
      <c r="R407" s="687" t="n"/>
      <c r="S407" s="687" t="n"/>
      <c r="T407" s="687" t="n"/>
      <c r="U407" s="687" t="n"/>
      <c r="V407" s="687" t="n"/>
      <c r="W407" s="687" t="n"/>
      <c r="X407" s="687" t="n"/>
      <c r="Y407" s="687" t="n"/>
      <c r="Z407" s="687" t="n"/>
      <c r="AA407" s="687" t="n"/>
      <c r="AB407" s="687" t="n"/>
    </row>
    <row r="408">
      <c r="A408" s="687" t="n"/>
      <c r="B408" s="295" t="n"/>
      <c r="C408" s="326" t="n"/>
      <c r="D408" s="295" t="n"/>
      <c r="E408" s="295" t="n"/>
      <c r="F408" s="295" t="n"/>
      <c r="G408" s="295" t="n"/>
      <c r="H408" s="295" t="n"/>
      <c r="I408" s="687" t="n"/>
      <c r="J408" s="687" t="n"/>
      <c r="K408" s="687" t="n"/>
      <c r="L408" s="687" t="n"/>
      <c r="M408" s="687" t="n"/>
      <c r="N408" s="687" t="n"/>
      <c r="O408" s="687" t="n"/>
      <c r="P408" s="687" t="n"/>
      <c r="Q408" s="687" t="n"/>
      <c r="R408" s="687" t="n"/>
      <c r="S408" s="687" t="n"/>
      <c r="T408" s="687" t="n"/>
      <c r="U408" s="687" t="n"/>
      <c r="V408" s="687" t="n"/>
      <c r="W408" s="687" t="n"/>
      <c r="X408" s="687" t="n"/>
      <c r="Y408" s="687" t="n"/>
      <c r="Z408" s="687" t="n"/>
      <c r="AA408" s="687" t="n"/>
      <c r="AB408" s="687" t="n"/>
    </row>
    <row r="409">
      <c r="A409" s="687" t="n"/>
      <c r="B409" s="295" t="n"/>
      <c r="C409" s="326" t="n"/>
      <c r="D409" s="295" t="n"/>
      <c r="E409" s="295" t="n"/>
      <c r="F409" s="295" t="n"/>
      <c r="G409" s="295" t="n"/>
      <c r="H409" s="295" t="n"/>
      <c r="I409" s="687" t="n"/>
      <c r="J409" s="687" t="n"/>
      <c r="K409" s="687" t="n"/>
      <c r="L409" s="687" t="n"/>
      <c r="M409" s="687" t="n"/>
      <c r="N409" s="687" t="n"/>
      <c r="O409" s="687" t="n"/>
      <c r="P409" s="687" t="n"/>
      <c r="Q409" s="687" t="n"/>
      <c r="R409" s="687" t="n"/>
      <c r="S409" s="687" t="n"/>
      <c r="T409" s="687" t="n"/>
      <c r="U409" s="687" t="n"/>
      <c r="V409" s="687" t="n"/>
      <c r="W409" s="687" t="n"/>
      <c r="X409" s="687" t="n"/>
      <c r="Y409" s="687" t="n"/>
      <c r="Z409" s="687" t="n"/>
      <c r="AA409" s="687" t="n"/>
      <c r="AB409" s="687" t="n"/>
    </row>
    <row r="410">
      <c r="A410" s="687" t="n"/>
      <c r="B410" s="295" t="n"/>
      <c r="C410" s="326" t="n"/>
      <c r="D410" s="295" t="n"/>
      <c r="E410" s="295" t="n"/>
      <c r="F410" s="295" t="n"/>
      <c r="G410" s="295" t="n"/>
      <c r="H410" s="295" t="n"/>
      <c r="I410" s="687" t="n"/>
      <c r="J410" s="687" t="n"/>
      <c r="K410" s="687" t="n"/>
      <c r="L410" s="687" t="n"/>
      <c r="M410" s="687" t="n"/>
      <c r="N410" s="687" t="n"/>
      <c r="O410" s="687" t="n"/>
      <c r="P410" s="687" t="n"/>
      <c r="Q410" s="687" t="n"/>
      <c r="R410" s="687" t="n"/>
      <c r="S410" s="687" t="n"/>
      <c r="T410" s="687" t="n"/>
      <c r="U410" s="687" t="n"/>
      <c r="V410" s="687" t="n"/>
      <c r="W410" s="687" t="n"/>
      <c r="X410" s="687" t="n"/>
      <c r="Y410" s="687" t="n"/>
      <c r="Z410" s="687" t="n"/>
      <c r="AA410" s="687" t="n"/>
      <c r="AB410" s="687" t="n"/>
    </row>
    <row r="411">
      <c r="A411" s="687" t="n"/>
      <c r="B411" s="295" t="n"/>
      <c r="C411" s="326" t="n"/>
      <c r="D411" s="295" t="n"/>
      <c r="E411" s="295" t="n"/>
      <c r="F411" s="295" t="n"/>
      <c r="G411" s="295" t="n"/>
      <c r="H411" s="295" t="n"/>
      <c r="I411" s="687" t="n"/>
      <c r="J411" s="687" t="n"/>
      <c r="K411" s="687" t="n"/>
      <c r="L411" s="687" t="n"/>
      <c r="M411" s="687" t="n"/>
      <c r="N411" s="687" t="n"/>
      <c r="O411" s="687" t="n"/>
      <c r="P411" s="687" t="n"/>
      <c r="Q411" s="687" t="n"/>
      <c r="R411" s="687" t="n"/>
      <c r="S411" s="687" t="n"/>
      <c r="T411" s="687" t="n"/>
      <c r="U411" s="687" t="n"/>
      <c r="V411" s="687" t="n"/>
      <c r="W411" s="687" t="n"/>
      <c r="X411" s="687" t="n"/>
      <c r="Y411" s="687" t="n"/>
      <c r="Z411" s="687" t="n"/>
      <c r="AA411" s="687" t="n"/>
      <c r="AB411" s="687" t="n"/>
    </row>
    <row r="412">
      <c r="A412" s="687" t="n"/>
      <c r="B412" s="295" t="n"/>
      <c r="C412" s="326" t="n"/>
      <c r="D412" s="295" t="n"/>
      <c r="E412" s="295" t="n"/>
      <c r="F412" s="295" t="n"/>
      <c r="G412" s="295" t="n"/>
      <c r="H412" s="295" t="n"/>
      <c r="I412" s="687" t="n"/>
      <c r="J412" s="687" t="n"/>
      <c r="K412" s="687" t="n"/>
      <c r="L412" s="687" t="n"/>
      <c r="M412" s="687" t="n"/>
      <c r="N412" s="687" t="n"/>
      <c r="O412" s="687" t="n"/>
      <c r="P412" s="687" t="n"/>
      <c r="Q412" s="687" t="n"/>
      <c r="R412" s="687" t="n"/>
      <c r="S412" s="687" t="n"/>
      <c r="T412" s="687" t="n"/>
      <c r="U412" s="687" t="n"/>
      <c r="V412" s="687" t="n"/>
      <c r="W412" s="687" t="n"/>
      <c r="X412" s="687" t="n"/>
      <c r="Y412" s="687" t="n"/>
      <c r="Z412" s="687" t="n"/>
      <c r="AA412" s="687" t="n"/>
      <c r="AB412" s="687" t="n"/>
    </row>
    <row r="413">
      <c r="A413" s="687" t="n"/>
      <c r="B413" s="295" t="n"/>
      <c r="C413" s="326" t="n"/>
      <c r="D413" s="295" t="n"/>
      <c r="E413" s="295" t="n"/>
      <c r="F413" s="295" t="n"/>
      <c r="G413" s="295" t="n"/>
      <c r="H413" s="295" t="n"/>
      <c r="I413" s="687" t="n"/>
      <c r="J413" s="687" t="n"/>
      <c r="K413" s="687" t="n"/>
      <c r="L413" s="687" t="n"/>
      <c r="M413" s="687" t="n"/>
      <c r="N413" s="687" t="n"/>
      <c r="O413" s="687" t="n"/>
      <c r="P413" s="687" t="n"/>
      <c r="Q413" s="687" t="n"/>
      <c r="R413" s="687" t="n"/>
      <c r="S413" s="687" t="n"/>
      <c r="T413" s="687" t="n"/>
      <c r="U413" s="687" t="n"/>
      <c r="V413" s="687" t="n"/>
      <c r="W413" s="687" t="n"/>
      <c r="X413" s="687" t="n"/>
      <c r="Y413" s="687" t="n"/>
      <c r="Z413" s="687" t="n"/>
      <c r="AA413" s="687" t="n"/>
      <c r="AB413" s="687" t="n"/>
    </row>
    <row r="414">
      <c r="A414" s="687" t="n"/>
      <c r="B414" s="295" t="n"/>
      <c r="C414" s="326" t="n"/>
      <c r="D414" s="295" t="n"/>
      <c r="E414" s="295" t="n"/>
      <c r="F414" s="295" t="n"/>
      <c r="G414" s="295" t="n"/>
      <c r="H414" s="295" t="n"/>
      <c r="I414" s="687" t="n"/>
      <c r="J414" s="687" t="n"/>
      <c r="K414" s="687" t="n"/>
      <c r="L414" s="687" t="n"/>
      <c r="M414" s="687" t="n"/>
      <c r="N414" s="687" t="n"/>
      <c r="O414" s="687" t="n"/>
      <c r="P414" s="687" t="n"/>
      <c r="Q414" s="687" t="n"/>
      <c r="R414" s="687" t="n"/>
      <c r="S414" s="687" t="n"/>
      <c r="T414" s="687" t="n"/>
      <c r="U414" s="687" t="n"/>
      <c r="V414" s="687" t="n"/>
      <c r="W414" s="687" t="n"/>
      <c r="X414" s="687" t="n"/>
      <c r="Y414" s="687" t="n"/>
      <c r="Z414" s="687" t="n"/>
      <c r="AA414" s="687" t="n"/>
      <c r="AB414" s="687" t="n"/>
    </row>
    <row r="415">
      <c r="A415" s="687" t="n"/>
      <c r="B415" s="295" t="n"/>
      <c r="C415" s="326" t="n"/>
      <c r="D415" s="295" t="n"/>
      <c r="E415" s="295" t="n"/>
      <c r="F415" s="295" t="n"/>
      <c r="G415" s="295" t="n"/>
      <c r="H415" s="295" t="n"/>
      <c r="I415" s="687" t="n"/>
      <c r="J415" s="687" t="n"/>
      <c r="K415" s="687" t="n"/>
      <c r="L415" s="687" t="n"/>
      <c r="M415" s="687" t="n"/>
      <c r="N415" s="687" t="n"/>
      <c r="O415" s="687" t="n"/>
      <c r="P415" s="687" t="n"/>
      <c r="Q415" s="687" t="n"/>
      <c r="R415" s="687" t="n"/>
      <c r="S415" s="687" t="n"/>
      <c r="T415" s="687" t="n"/>
      <c r="U415" s="687" t="n"/>
      <c r="V415" s="687" t="n"/>
      <c r="W415" s="687" t="n"/>
      <c r="X415" s="687" t="n"/>
      <c r="Y415" s="687" t="n"/>
      <c r="Z415" s="687" t="n"/>
      <c r="AA415" s="687" t="n"/>
      <c r="AB415" s="687" t="n"/>
    </row>
    <row r="416">
      <c r="A416" s="687" t="n"/>
      <c r="B416" s="295" t="n"/>
      <c r="C416" s="326" t="n"/>
      <c r="D416" s="295" t="n"/>
      <c r="E416" s="295" t="n"/>
      <c r="F416" s="295" t="n"/>
      <c r="G416" s="295" t="n"/>
      <c r="H416" s="295" t="n"/>
      <c r="I416" s="687" t="n"/>
      <c r="J416" s="687" t="n"/>
      <c r="K416" s="687" t="n"/>
      <c r="L416" s="687" t="n"/>
      <c r="M416" s="687" t="n"/>
      <c r="N416" s="687" t="n"/>
      <c r="O416" s="687" t="n"/>
      <c r="P416" s="687" t="n"/>
      <c r="Q416" s="687" t="n"/>
      <c r="R416" s="687" t="n"/>
      <c r="S416" s="687" t="n"/>
      <c r="T416" s="687" t="n"/>
      <c r="U416" s="687" t="n"/>
      <c r="V416" s="687" t="n"/>
      <c r="W416" s="687" t="n"/>
      <c r="X416" s="687" t="n"/>
      <c r="Y416" s="687" t="n"/>
      <c r="Z416" s="687" t="n"/>
      <c r="AA416" s="687" t="n"/>
      <c r="AB416" s="687" t="n"/>
    </row>
    <row r="417">
      <c r="A417" s="687" t="n"/>
      <c r="B417" s="295" t="n"/>
      <c r="C417" s="326" t="n"/>
      <c r="D417" s="295" t="n"/>
      <c r="E417" s="295" t="n"/>
      <c r="F417" s="295" t="n"/>
      <c r="G417" s="295" t="n"/>
      <c r="H417" s="295" t="n"/>
      <c r="I417" s="687" t="n"/>
      <c r="J417" s="687" t="n"/>
      <c r="K417" s="687" t="n"/>
      <c r="L417" s="687" t="n"/>
      <c r="M417" s="687" t="n"/>
      <c r="N417" s="687" t="n"/>
      <c r="O417" s="687" t="n"/>
      <c r="P417" s="687" t="n"/>
      <c r="Q417" s="687" t="n"/>
      <c r="R417" s="687" t="n"/>
      <c r="S417" s="687" t="n"/>
      <c r="T417" s="687" t="n"/>
      <c r="U417" s="687" t="n"/>
      <c r="V417" s="687" t="n"/>
      <c r="W417" s="687" t="n"/>
      <c r="X417" s="687" t="n"/>
      <c r="Y417" s="687" t="n"/>
      <c r="Z417" s="687" t="n"/>
      <c r="AA417" s="687" t="n"/>
      <c r="AB417" s="687" t="n"/>
    </row>
    <row r="418">
      <c r="A418" s="687" t="n"/>
      <c r="B418" s="295" t="n"/>
      <c r="C418" s="326" t="n"/>
      <c r="D418" s="295" t="n"/>
      <c r="E418" s="295" t="n"/>
      <c r="F418" s="295" t="n"/>
      <c r="G418" s="295" t="n"/>
      <c r="H418" s="295" t="n"/>
      <c r="I418" s="687" t="n"/>
      <c r="J418" s="687" t="n"/>
      <c r="K418" s="687" t="n"/>
      <c r="L418" s="687" t="n"/>
      <c r="M418" s="687" t="n"/>
      <c r="N418" s="687" t="n"/>
      <c r="O418" s="687" t="n"/>
      <c r="P418" s="687" t="n"/>
      <c r="Q418" s="687" t="n"/>
      <c r="R418" s="687" t="n"/>
      <c r="S418" s="687" t="n"/>
      <c r="T418" s="687" t="n"/>
      <c r="U418" s="687" t="n"/>
      <c r="V418" s="687" t="n"/>
      <c r="W418" s="687" t="n"/>
      <c r="X418" s="687" t="n"/>
      <c r="Y418" s="687" t="n"/>
      <c r="Z418" s="687" t="n"/>
      <c r="AA418" s="687" t="n"/>
      <c r="AB418" s="687" t="n"/>
    </row>
    <row r="419">
      <c r="A419" s="687" t="n"/>
      <c r="B419" s="295" t="n"/>
      <c r="C419" s="326" t="n"/>
      <c r="D419" s="295" t="n"/>
      <c r="E419" s="295" t="n"/>
      <c r="F419" s="295" t="n"/>
      <c r="G419" s="295" t="n"/>
      <c r="H419" s="295" t="n"/>
      <c r="I419" s="687" t="n"/>
      <c r="J419" s="687" t="n"/>
      <c r="K419" s="687" t="n"/>
      <c r="L419" s="687" t="n"/>
      <c r="M419" s="687" t="n"/>
      <c r="N419" s="687" t="n"/>
      <c r="O419" s="687" t="n"/>
      <c r="P419" s="687" t="n"/>
      <c r="Q419" s="687" t="n"/>
      <c r="R419" s="687" t="n"/>
      <c r="S419" s="687" t="n"/>
      <c r="T419" s="687" t="n"/>
      <c r="U419" s="687" t="n"/>
      <c r="V419" s="687" t="n"/>
      <c r="W419" s="687" t="n"/>
      <c r="X419" s="687" t="n"/>
      <c r="Y419" s="687" t="n"/>
      <c r="Z419" s="687" t="n"/>
      <c r="AA419" s="687" t="n"/>
      <c r="AB419" s="687" t="n"/>
    </row>
    <row r="420">
      <c r="A420" s="687" t="n"/>
      <c r="B420" s="295" t="n"/>
      <c r="C420" s="326" t="n"/>
      <c r="D420" s="295" t="n"/>
      <c r="E420" s="295" t="n"/>
      <c r="F420" s="295" t="n"/>
      <c r="G420" s="295" t="n"/>
      <c r="H420" s="295" t="n"/>
      <c r="I420" s="687" t="n"/>
      <c r="J420" s="687" t="n"/>
      <c r="K420" s="687" t="n"/>
      <c r="L420" s="687" t="n"/>
      <c r="M420" s="687" t="n"/>
      <c r="N420" s="687" t="n"/>
      <c r="O420" s="687" t="n"/>
      <c r="P420" s="687" t="n"/>
      <c r="Q420" s="687" t="n"/>
      <c r="R420" s="687" t="n"/>
      <c r="S420" s="687" t="n"/>
      <c r="T420" s="687" t="n"/>
      <c r="U420" s="687" t="n"/>
      <c r="V420" s="687" t="n"/>
      <c r="W420" s="687" t="n"/>
      <c r="X420" s="687" t="n"/>
      <c r="Y420" s="687" t="n"/>
      <c r="Z420" s="687" t="n"/>
      <c r="AA420" s="687" t="n"/>
      <c r="AB420" s="687" t="n"/>
    </row>
    <row r="421">
      <c r="A421" s="687" t="n"/>
      <c r="B421" s="295" t="n"/>
      <c r="C421" s="326" t="n"/>
      <c r="D421" s="295" t="n"/>
      <c r="E421" s="295" t="n"/>
      <c r="F421" s="295" t="n"/>
      <c r="G421" s="295" t="n"/>
      <c r="H421" s="295" t="n"/>
      <c r="I421" s="687" t="n"/>
      <c r="J421" s="687" t="n"/>
      <c r="K421" s="687" t="n"/>
      <c r="L421" s="687" t="n"/>
      <c r="M421" s="687" t="n"/>
      <c r="N421" s="687" t="n"/>
      <c r="O421" s="687" t="n"/>
      <c r="P421" s="687" t="n"/>
      <c r="Q421" s="687" t="n"/>
      <c r="R421" s="687" t="n"/>
      <c r="S421" s="687" t="n"/>
      <c r="T421" s="687" t="n"/>
      <c r="U421" s="687" t="n"/>
      <c r="V421" s="687" t="n"/>
      <c r="W421" s="687" t="n"/>
      <c r="X421" s="687" t="n"/>
      <c r="Y421" s="687" t="n"/>
      <c r="Z421" s="687" t="n"/>
      <c r="AA421" s="687" t="n"/>
      <c r="AB421" s="687" t="n"/>
    </row>
    <row r="422">
      <c r="A422" s="687" t="n"/>
      <c r="B422" s="295" t="n"/>
      <c r="C422" s="326" t="n"/>
      <c r="D422" s="295" t="n"/>
      <c r="E422" s="295" t="n"/>
      <c r="F422" s="295" t="n"/>
      <c r="G422" s="295" t="n"/>
      <c r="H422" s="295" t="n"/>
      <c r="I422" s="687" t="n"/>
      <c r="J422" s="687" t="n"/>
      <c r="K422" s="687" t="n"/>
      <c r="L422" s="687" t="n"/>
      <c r="M422" s="687" t="n"/>
      <c r="N422" s="687" t="n"/>
      <c r="O422" s="687" t="n"/>
      <c r="P422" s="687" t="n"/>
      <c r="Q422" s="687" t="n"/>
      <c r="R422" s="687" t="n"/>
      <c r="S422" s="687" t="n"/>
      <c r="T422" s="687" t="n"/>
      <c r="U422" s="687" t="n"/>
      <c r="V422" s="687" t="n"/>
      <c r="W422" s="687" t="n"/>
      <c r="X422" s="687" t="n"/>
      <c r="Y422" s="687" t="n"/>
      <c r="Z422" s="687" t="n"/>
      <c r="AA422" s="687" t="n"/>
      <c r="AB422" s="687" t="n"/>
    </row>
    <row r="423">
      <c r="A423" s="687" t="n"/>
      <c r="B423" s="295" t="n"/>
      <c r="C423" s="326" t="n"/>
      <c r="D423" s="295" t="n"/>
      <c r="E423" s="295" t="n"/>
      <c r="F423" s="295" t="n"/>
      <c r="G423" s="295" t="n"/>
      <c r="H423" s="295" t="n"/>
      <c r="I423" s="687" t="n"/>
      <c r="J423" s="687" t="n"/>
      <c r="K423" s="687" t="n"/>
      <c r="L423" s="687" t="n"/>
      <c r="M423" s="687" t="n"/>
      <c r="N423" s="687" t="n"/>
      <c r="O423" s="687" t="n"/>
      <c r="P423" s="687" t="n"/>
      <c r="Q423" s="687" t="n"/>
      <c r="R423" s="687" t="n"/>
      <c r="S423" s="687" t="n"/>
      <c r="T423" s="687" t="n"/>
      <c r="U423" s="687" t="n"/>
      <c r="V423" s="687" t="n"/>
      <c r="W423" s="687" t="n"/>
      <c r="X423" s="687" t="n"/>
      <c r="Y423" s="687" t="n"/>
      <c r="Z423" s="687" t="n"/>
      <c r="AA423" s="687" t="n"/>
      <c r="AB423" s="687" t="n"/>
    </row>
    <row r="424">
      <c r="A424" s="687" t="n"/>
      <c r="B424" s="295" t="n"/>
      <c r="C424" s="326" t="n"/>
      <c r="D424" s="295" t="n"/>
      <c r="E424" s="295" t="n"/>
      <c r="F424" s="295" t="n"/>
      <c r="G424" s="295" t="n"/>
      <c r="H424" s="295" t="n"/>
      <c r="I424" s="687" t="n"/>
      <c r="J424" s="687" t="n"/>
      <c r="K424" s="687" t="n"/>
      <c r="L424" s="687" t="n"/>
      <c r="M424" s="687" t="n"/>
      <c r="N424" s="687" t="n"/>
      <c r="O424" s="687" t="n"/>
      <c r="P424" s="687" t="n"/>
      <c r="Q424" s="687" t="n"/>
      <c r="R424" s="687" t="n"/>
      <c r="S424" s="687" t="n"/>
      <c r="T424" s="687" t="n"/>
      <c r="U424" s="687" t="n"/>
      <c r="V424" s="687" t="n"/>
      <c r="W424" s="687" t="n"/>
      <c r="X424" s="687" t="n"/>
      <c r="Y424" s="687" t="n"/>
      <c r="Z424" s="687" t="n"/>
      <c r="AA424" s="687" t="n"/>
      <c r="AB424" s="687" t="n"/>
    </row>
    <row r="425">
      <c r="A425" s="687" t="n"/>
      <c r="B425" s="295" t="n"/>
      <c r="C425" s="326" t="n"/>
      <c r="D425" s="295" t="n"/>
      <c r="E425" s="295" t="n"/>
      <c r="F425" s="295" t="n"/>
      <c r="G425" s="295" t="n"/>
      <c r="H425" s="295" t="n"/>
      <c r="I425" s="687" t="n"/>
      <c r="J425" s="687" t="n"/>
      <c r="K425" s="687" t="n"/>
      <c r="L425" s="687" t="n"/>
      <c r="M425" s="687" t="n"/>
      <c r="N425" s="687" t="n"/>
      <c r="O425" s="687" t="n"/>
      <c r="P425" s="687" t="n"/>
      <c r="Q425" s="687" t="n"/>
      <c r="R425" s="687" t="n"/>
      <c r="S425" s="687" t="n"/>
      <c r="T425" s="687" t="n"/>
      <c r="U425" s="687" t="n"/>
      <c r="V425" s="687" t="n"/>
      <c r="W425" s="687" t="n"/>
      <c r="X425" s="687" t="n"/>
      <c r="Y425" s="687" t="n"/>
      <c r="Z425" s="687" t="n"/>
      <c r="AA425" s="687" t="n"/>
      <c r="AB425" s="687" t="n"/>
    </row>
    <row r="426">
      <c r="A426" s="687" t="n"/>
      <c r="B426" s="295" t="n"/>
      <c r="C426" s="326" t="n"/>
      <c r="D426" s="295" t="n"/>
      <c r="E426" s="295" t="n"/>
      <c r="F426" s="295" t="n"/>
      <c r="G426" s="295" t="n"/>
      <c r="H426" s="295" t="n"/>
      <c r="I426" s="687" t="n"/>
      <c r="J426" s="687" t="n"/>
      <c r="K426" s="687" t="n"/>
      <c r="L426" s="687" t="n"/>
      <c r="M426" s="687" t="n"/>
      <c r="N426" s="687" t="n"/>
      <c r="O426" s="687" t="n"/>
      <c r="P426" s="687" t="n"/>
      <c r="Q426" s="687" t="n"/>
      <c r="R426" s="687" t="n"/>
      <c r="S426" s="687" t="n"/>
      <c r="T426" s="687" t="n"/>
      <c r="U426" s="687" t="n"/>
      <c r="V426" s="687" t="n"/>
      <c r="W426" s="687" t="n"/>
      <c r="X426" s="687" t="n"/>
      <c r="Y426" s="687" t="n"/>
      <c r="Z426" s="687" t="n"/>
      <c r="AA426" s="687" t="n"/>
      <c r="AB426" s="687" t="n"/>
    </row>
    <row r="427">
      <c r="A427" s="687" t="n"/>
      <c r="B427" s="295" t="n"/>
      <c r="C427" s="326" t="n"/>
      <c r="D427" s="295" t="n"/>
      <c r="E427" s="295" t="n"/>
      <c r="F427" s="295" t="n"/>
      <c r="G427" s="295" t="n"/>
      <c r="H427" s="295" t="n"/>
      <c r="I427" s="687" t="n"/>
      <c r="J427" s="687" t="n"/>
      <c r="K427" s="687" t="n"/>
      <c r="L427" s="687" t="n"/>
      <c r="M427" s="687" t="n"/>
      <c r="N427" s="687" t="n"/>
      <c r="O427" s="687" t="n"/>
      <c r="P427" s="687" t="n"/>
      <c r="Q427" s="687" t="n"/>
      <c r="R427" s="687" t="n"/>
      <c r="S427" s="687" t="n"/>
      <c r="T427" s="687" t="n"/>
      <c r="U427" s="687" t="n"/>
      <c r="V427" s="687" t="n"/>
      <c r="W427" s="687" t="n"/>
      <c r="X427" s="687" t="n"/>
      <c r="Y427" s="687" t="n"/>
      <c r="Z427" s="687" t="n"/>
      <c r="AA427" s="687" t="n"/>
      <c r="AB427" s="687" t="n"/>
    </row>
    <row r="428">
      <c r="A428" s="687" t="n"/>
      <c r="B428" s="295" t="n"/>
      <c r="C428" s="326" t="n"/>
      <c r="D428" s="295" t="n"/>
      <c r="E428" s="295" t="n"/>
      <c r="F428" s="295" t="n"/>
      <c r="G428" s="295" t="n"/>
      <c r="H428" s="295" t="n"/>
      <c r="I428" s="687" t="n"/>
      <c r="J428" s="687" t="n"/>
      <c r="K428" s="687" t="n"/>
      <c r="L428" s="687" t="n"/>
      <c r="M428" s="687" t="n"/>
      <c r="N428" s="687" t="n"/>
      <c r="O428" s="687" t="n"/>
      <c r="P428" s="687" t="n"/>
      <c r="Q428" s="687" t="n"/>
      <c r="R428" s="687" t="n"/>
      <c r="S428" s="687" t="n"/>
      <c r="T428" s="687" t="n"/>
      <c r="U428" s="687" t="n"/>
      <c r="V428" s="687" t="n"/>
      <c r="W428" s="687" t="n"/>
      <c r="X428" s="687" t="n"/>
      <c r="Y428" s="687" t="n"/>
      <c r="Z428" s="687" t="n"/>
      <c r="AA428" s="687" t="n"/>
      <c r="AB428" s="687" t="n"/>
    </row>
    <row r="429">
      <c r="A429" s="687" t="n"/>
      <c r="B429" s="295" t="n"/>
      <c r="C429" s="326" t="n"/>
      <c r="D429" s="295" t="n"/>
      <c r="E429" s="295" t="n"/>
      <c r="F429" s="295" t="n"/>
      <c r="G429" s="295" t="n"/>
      <c r="H429" s="295" t="n"/>
      <c r="I429" s="687" t="n"/>
      <c r="J429" s="687" t="n"/>
      <c r="K429" s="687" t="n"/>
      <c r="L429" s="687" t="n"/>
      <c r="M429" s="687" t="n"/>
      <c r="N429" s="687" t="n"/>
      <c r="O429" s="687" t="n"/>
      <c r="P429" s="687" t="n"/>
      <c r="Q429" s="687" t="n"/>
      <c r="R429" s="687" t="n"/>
      <c r="S429" s="687" t="n"/>
      <c r="T429" s="687" t="n"/>
      <c r="U429" s="687" t="n"/>
      <c r="V429" s="687" t="n"/>
      <c r="W429" s="687" t="n"/>
      <c r="X429" s="687" t="n"/>
      <c r="Y429" s="687" t="n"/>
      <c r="Z429" s="687" t="n"/>
      <c r="AA429" s="687" t="n"/>
      <c r="AB429" s="687" t="n"/>
    </row>
    <row r="430">
      <c r="A430" s="687" t="n"/>
      <c r="B430" s="295" t="n"/>
      <c r="C430" s="326" t="n"/>
      <c r="D430" s="295" t="n"/>
      <c r="E430" s="295" t="n"/>
      <c r="F430" s="295" t="n"/>
      <c r="G430" s="295" t="n"/>
      <c r="H430" s="295" t="n"/>
      <c r="I430" s="687" t="n"/>
      <c r="J430" s="687" t="n"/>
      <c r="K430" s="687" t="n"/>
      <c r="L430" s="687" t="n"/>
      <c r="M430" s="687" t="n"/>
      <c r="N430" s="687" t="n"/>
      <c r="O430" s="687" t="n"/>
      <c r="P430" s="687" t="n"/>
      <c r="Q430" s="687" t="n"/>
      <c r="R430" s="687" t="n"/>
      <c r="S430" s="687" t="n"/>
      <c r="T430" s="687" t="n"/>
      <c r="U430" s="687" t="n"/>
      <c r="V430" s="687" t="n"/>
      <c r="W430" s="687" t="n"/>
      <c r="X430" s="687" t="n"/>
      <c r="Y430" s="687" t="n"/>
      <c r="Z430" s="687" t="n"/>
      <c r="AA430" s="687" t="n"/>
      <c r="AB430" s="687" t="n"/>
    </row>
    <row r="431">
      <c r="A431" s="687" t="n"/>
      <c r="B431" s="295" t="n"/>
      <c r="C431" s="326" t="n"/>
      <c r="D431" s="295" t="n"/>
      <c r="E431" s="295" t="n"/>
      <c r="F431" s="295" t="n"/>
      <c r="G431" s="295" t="n"/>
      <c r="H431" s="295" t="n"/>
      <c r="I431" s="687" t="n"/>
      <c r="J431" s="687" t="n"/>
      <c r="K431" s="687" t="n"/>
      <c r="L431" s="687" t="n"/>
      <c r="M431" s="687" t="n"/>
      <c r="N431" s="687" t="n"/>
      <c r="O431" s="687" t="n"/>
      <c r="P431" s="687" t="n"/>
      <c r="Q431" s="687" t="n"/>
      <c r="R431" s="687" t="n"/>
      <c r="S431" s="687" t="n"/>
      <c r="T431" s="687" t="n"/>
      <c r="U431" s="687" t="n"/>
      <c r="V431" s="687" t="n"/>
      <c r="W431" s="687" t="n"/>
      <c r="X431" s="687" t="n"/>
      <c r="Y431" s="687" t="n"/>
      <c r="Z431" s="687" t="n"/>
      <c r="AA431" s="687" t="n"/>
      <c r="AB431" s="687" t="n"/>
    </row>
    <row r="432">
      <c r="A432" s="687" t="n"/>
      <c r="B432" s="295" t="n"/>
      <c r="C432" s="326" t="n"/>
      <c r="D432" s="295" t="n"/>
      <c r="E432" s="295" t="n"/>
      <c r="F432" s="295" t="n"/>
      <c r="G432" s="295" t="n"/>
      <c r="H432" s="295" t="n"/>
      <c r="I432" s="687" t="n"/>
      <c r="J432" s="687" t="n"/>
      <c r="K432" s="687" t="n"/>
      <c r="L432" s="687" t="n"/>
      <c r="M432" s="687" t="n"/>
      <c r="N432" s="687" t="n"/>
      <c r="O432" s="687" t="n"/>
      <c r="P432" s="687" t="n"/>
      <c r="Q432" s="687" t="n"/>
      <c r="R432" s="687" t="n"/>
      <c r="S432" s="687" t="n"/>
      <c r="T432" s="687" t="n"/>
      <c r="U432" s="687" t="n"/>
      <c r="V432" s="687" t="n"/>
      <c r="W432" s="687" t="n"/>
      <c r="X432" s="687" t="n"/>
      <c r="Y432" s="687" t="n"/>
      <c r="Z432" s="687" t="n"/>
      <c r="AA432" s="687" t="n"/>
      <c r="AB432" s="687" t="n"/>
    </row>
    <row r="433">
      <c r="A433" s="687" t="n"/>
      <c r="B433" s="295" t="n"/>
      <c r="C433" s="326" t="n"/>
      <c r="D433" s="295" t="n"/>
      <c r="E433" s="295" t="n"/>
      <c r="F433" s="295" t="n"/>
      <c r="G433" s="295" t="n"/>
      <c r="H433" s="295" t="n"/>
      <c r="I433" s="687" t="n"/>
      <c r="J433" s="687" t="n"/>
      <c r="K433" s="687" t="n"/>
      <c r="L433" s="687" t="n"/>
      <c r="M433" s="687" t="n"/>
      <c r="N433" s="687" t="n"/>
      <c r="O433" s="687" t="n"/>
      <c r="P433" s="687" t="n"/>
      <c r="Q433" s="687" t="n"/>
      <c r="R433" s="687" t="n"/>
      <c r="S433" s="687" t="n"/>
      <c r="T433" s="687" t="n"/>
      <c r="U433" s="687" t="n"/>
      <c r="V433" s="687" t="n"/>
      <c r="W433" s="687" t="n"/>
      <c r="X433" s="687" t="n"/>
      <c r="Y433" s="687" t="n"/>
      <c r="Z433" s="687" t="n"/>
      <c r="AA433" s="687" t="n"/>
      <c r="AB433" s="687" t="n"/>
    </row>
    <row r="434">
      <c r="A434" s="687" t="n"/>
      <c r="B434" s="295" t="n"/>
      <c r="C434" s="326" t="n"/>
      <c r="D434" s="295" t="n"/>
      <c r="E434" s="295" t="n"/>
      <c r="F434" s="295" t="n"/>
      <c r="G434" s="295" t="n"/>
      <c r="H434" s="295" t="n"/>
      <c r="I434" s="687" t="n"/>
      <c r="J434" s="687" t="n"/>
      <c r="K434" s="687" t="n"/>
      <c r="L434" s="687" t="n"/>
      <c r="M434" s="687" t="n"/>
      <c r="N434" s="687" t="n"/>
      <c r="O434" s="687" t="n"/>
      <c r="P434" s="687" t="n"/>
      <c r="Q434" s="687" t="n"/>
      <c r="R434" s="687" t="n"/>
      <c r="S434" s="687" t="n"/>
      <c r="T434" s="687" t="n"/>
      <c r="U434" s="687" t="n"/>
      <c r="V434" s="687" t="n"/>
      <c r="W434" s="687" t="n"/>
      <c r="X434" s="687" t="n"/>
      <c r="Y434" s="687" t="n"/>
      <c r="Z434" s="687" t="n"/>
      <c r="AA434" s="687" t="n"/>
      <c r="AB434" s="687" t="n"/>
    </row>
    <row r="435">
      <c r="A435" s="687" t="n"/>
      <c r="B435" s="295" t="n"/>
      <c r="C435" s="326" t="n"/>
      <c r="D435" s="295" t="n"/>
      <c r="E435" s="295" t="n"/>
      <c r="F435" s="295" t="n"/>
      <c r="G435" s="295" t="n"/>
      <c r="H435" s="295" t="n"/>
      <c r="I435" s="687" t="n"/>
      <c r="J435" s="687" t="n"/>
      <c r="K435" s="687" t="n"/>
      <c r="L435" s="687" t="n"/>
      <c r="M435" s="687" t="n"/>
      <c r="N435" s="687" t="n"/>
      <c r="O435" s="687" t="n"/>
      <c r="P435" s="687" t="n"/>
      <c r="Q435" s="687" t="n"/>
      <c r="R435" s="687" t="n"/>
      <c r="S435" s="687" t="n"/>
      <c r="T435" s="687" t="n"/>
      <c r="U435" s="687" t="n"/>
      <c r="V435" s="687" t="n"/>
      <c r="W435" s="687" t="n"/>
      <c r="X435" s="687" t="n"/>
      <c r="Y435" s="687" t="n"/>
      <c r="Z435" s="687" t="n"/>
      <c r="AA435" s="687" t="n"/>
      <c r="AB435" s="687" t="n"/>
    </row>
    <row r="436">
      <c r="A436" s="687" t="n"/>
      <c r="B436" s="295" t="n"/>
      <c r="C436" s="326" t="n"/>
      <c r="D436" s="295" t="n"/>
      <c r="E436" s="295" t="n"/>
      <c r="F436" s="295" t="n"/>
      <c r="G436" s="295" t="n"/>
      <c r="H436" s="295" t="n"/>
      <c r="I436" s="687" t="n"/>
      <c r="J436" s="687" t="n"/>
      <c r="K436" s="687" t="n"/>
      <c r="L436" s="687" t="n"/>
      <c r="M436" s="687" t="n"/>
      <c r="N436" s="687" t="n"/>
      <c r="O436" s="687" t="n"/>
      <c r="P436" s="687" t="n"/>
      <c r="Q436" s="687" t="n"/>
      <c r="R436" s="687" t="n"/>
      <c r="S436" s="687" t="n"/>
      <c r="T436" s="687" t="n"/>
      <c r="U436" s="687" t="n"/>
      <c r="V436" s="687" t="n"/>
      <c r="W436" s="687" t="n"/>
      <c r="X436" s="687" t="n"/>
      <c r="Y436" s="687" t="n"/>
      <c r="Z436" s="687" t="n"/>
      <c r="AA436" s="687" t="n"/>
      <c r="AB436" s="687" t="n"/>
    </row>
    <row r="437">
      <c r="A437" s="687" t="n"/>
      <c r="B437" s="295" t="n"/>
      <c r="C437" s="326" t="n"/>
      <c r="D437" s="295" t="n"/>
      <c r="E437" s="295" t="n"/>
      <c r="F437" s="295" t="n"/>
      <c r="G437" s="295" t="n"/>
      <c r="H437" s="295" t="n"/>
      <c r="I437" s="687" t="n"/>
      <c r="J437" s="687" t="n"/>
      <c r="K437" s="687" t="n"/>
      <c r="L437" s="687" t="n"/>
      <c r="M437" s="687" t="n"/>
      <c r="N437" s="687" t="n"/>
      <c r="O437" s="687" t="n"/>
      <c r="P437" s="687" t="n"/>
      <c r="Q437" s="687" t="n"/>
      <c r="R437" s="687" t="n"/>
      <c r="S437" s="687" t="n"/>
      <c r="T437" s="687" t="n"/>
      <c r="U437" s="687" t="n"/>
      <c r="V437" s="687" t="n"/>
      <c r="W437" s="687" t="n"/>
      <c r="X437" s="687" t="n"/>
      <c r="Y437" s="687" t="n"/>
      <c r="Z437" s="687" t="n"/>
      <c r="AA437" s="687" t="n"/>
      <c r="AB437" s="687" t="n"/>
    </row>
    <row r="438">
      <c r="A438" s="687" t="n"/>
      <c r="B438" s="295" t="n"/>
      <c r="C438" s="326" t="n"/>
      <c r="D438" s="295" t="n"/>
      <c r="E438" s="295" t="n"/>
      <c r="F438" s="295" t="n"/>
      <c r="G438" s="295" t="n"/>
      <c r="H438" s="295" t="n"/>
      <c r="I438" s="687" t="n"/>
      <c r="J438" s="687" t="n"/>
      <c r="K438" s="687" t="n"/>
      <c r="L438" s="687" t="n"/>
      <c r="M438" s="687" t="n"/>
      <c r="N438" s="687" t="n"/>
      <c r="O438" s="687" t="n"/>
      <c r="P438" s="687" t="n"/>
      <c r="Q438" s="687" t="n"/>
      <c r="R438" s="687" t="n"/>
      <c r="S438" s="687" t="n"/>
      <c r="T438" s="687" t="n"/>
      <c r="U438" s="687" t="n"/>
      <c r="V438" s="687" t="n"/>
      <c r="W438" s="687" t="n"/>
      <c r="X438" s="687" t="n"/>
      <c r="Y438" s="687" t="n"/>
      <c r="Z438" s="687" t="n"/>
      <c r="AA438" s="687" t="n"/>
      <c r="AB438" s="687" t="n"/>
    </row>
    <row r="439">
      <c r="A439" s="687" t="n"/>
      <c r="B439" s="295" t="n"/>
      <c r="C439" s="326" t="n"/>
      <c r="D439" s="295" t="n"/>
      <c r="E439" s="295" t="n"/>
      <c r="F439" s="295" t="n"/>
      <c r="G439" s="295" t="n"/>
      <c r="H439" s="295" t="n"/>
      <c r="I439" s="687" t="n"/>
      <c r="J439" s="687" t="n"/>
      <c r="K439" s="687" t="n"/>
      <c r="L439" s="687" t="n"/>
      <c r="M439" s="687" t="n"/>
      <c r="N439" s="687" t="n"/>
      <c r="O439" s="687" t="n"/>
      <c r="P439" s="687" t="n"/>
      <c r="Q439" s="687" t="n"/>
      <c r="R439" s="687" t="n"/>
      <c r="S439" s="687" t="n"/>
      <c r="T439" s="687" t="n"/>
      <c r="U439" s="687" t="n"/>
      <c r="V439" s="687" t="n"/>
      <c r="W439" s="687" t="n"/>
      <c r="X439" s="687" t="n"/>
      <c r="Y439" s="687" t="n"/>
      <c r="Z439" s="687" t="n"/>
      <c r="AA439" s="687" t="n"/>
      <c r="AB439" s="687" t="n"/>
    </row>
    <row r="440">
      <c r="A440" s="687" t="n"/>
      <c r="B440" s="295" t="n"/>
      <c r="C440" s="326" t="n"/>
      <c r="D440" s="295" t="n"/>
      <c r="E440" s="295" t="n"/>
      <c r="F440" s="295" t="n"/>
      <c r="G440" s="295" t="n"/>
      <c r="H440" s="295" t="n"/>
      <c r="I440" s="687" t="n"/>
      <c r="J440" s="687" t="n"/>
      <c r="K440" s="687" t="n"/>
      <c r="L440" s="687" t="n"/>
      <c r="M440" s="687" t="n"/>
      <c r="N440" s="687" t="n"/>
      <c r="O440" s="687" t="n"/>
      <c r="P440" s="687" t="n"/>
      <c r="Q440" s="687" t="n"/>
      <c r="R440" s="687" t="n"/>
      <c r="S440" s="687" t="n"/>
      <c r="T440" s="687" t="n"/>
      <c r="U440" s="687" t="n"/>
      <c r="V440" s="687" t="n"/>
      <c r="W440" s="687" t="n"/>
      <c r="X440" s="687" t="n"/>
      <c r="Y440" s="687" t="n"/>
      <c r="Z440" s="687" t="n"/>
      <c r="AA440" s="687" t="n"/>
      <c r="AB440" s="687" t="n"/>
    </row>
    <row r="441">
      <c r="A441" s="687" t="n"/>
      <c r="B441" s="295" t="n"/>
      <c r="C441" s="326" t="n"/>
      <c r="D441" s="295" t="n"/>
      <c r="E441" s="295" t="n"/>
      <c r="F441" s="295" t="n"/>
      <c r="G441" s="295" t="n"/>
      <c r="H441" s="295" t="n"/>
      <c r="I441" s="687" t="n"/>
      <c r="J441" s="687" t="n"/>
      <c r="K441" s="687" t="n"/>
      <c r="L441" s="687" t="n"/>
      <c r="M441" s="687" t="n"/>
      <c r="N441" s="687" t="n"/>
      <c r="O441" s="687" t="n"/>
      <c r="P441" s="687" t="n"/>
      <c r="Q441" s="687" t="n"/>
      <c r="R441" s="687" t="n"/>
      <c r="S441" s="687" t="n"/>
      <c r="T441" s="687" t="n"/>
      <c r="U441" s="687" t="n"/>
      <c r="V441" s="687" t="n"/>
      <c r="W441" s="687" t="n"/>
      <c r="X441" s="687" t="n"/>
      <c r="Y441" s="687" t="n"/>
      <c r="Z441" s="687" t="n"/>
      <c r="AA441" s="687" t="n"/>
      <c r="AB441" s="687" t="n"/>
    </row>
    <row r="442">
      <c r="A442" s="687" t="n"/>
      <c r="B442" s="295" t="n"/>
      <c r="C442" s="326" t="n"/>
      <c r="D442" s="295" t="n"/>
      <c r="E442" s="295" t="n"/>
      <c r="F442" s="295" t="n"/>
      <c r="G442" s="295" t="n"/>
      <c r="H442" s="295" t="n"/>
      <c r="I442" s="687" t="n"/>
      <c r="J442" s="687" t="n"/>
      <c r="K442" s="687" t="n"/>
      <c r="L442" s="687" t="n"/>
      <c r="M442" s="687" t="n"/>
      <c r="N442" s="687" t="n"/>
      <c r="O442" s="687" t="n"/>
      <c r="P442" s="687" t="n"/>
      <c r="Q442" s="687" t="n"/>
      <c r="R442" s="687" t="n"/>
      <c r="S442" s="687" t="n"/>
      <c r="T442" s="687" t="n"/>
      <c r="U442" s="687" t="n"/>
      <c r="V442" s="687" t="n"/>
      <c r="W442" s="687" t="n"/>
      <c r="X442" s="687" t="n"/>
      <c r="Y442" s="687" t="n"/>
      <c r="Z442" s="687" t="n"/>
      <c r="AA442" s="687" t="n"/>
      <c r="AB442" s="687" t="n"/>
    </row>
    <row r="443">
      <c r="A443" s="687" t="n"/>
      <c r="B443" s="295" t="n"/>
      <c r="C443" s="326" t="n"/>
      <c r="D443" s="295" t="n"/>
      <c r="E443" s="295" t="n"/>
      <c r="F443" s="295" t="n"/>
      <c r="G443" s="295" t="n"/>
      <c r="H443" s="295" t="n"/>
      <c r="I443" s="687" t="n"/>
      <c r="J443" s="687" t="n"/>
      <c r="K443" s="687" t="n"/>
      <c r="L443" s="687" t="n"/>
      <c r="M443" s="687" t="n"/>
      <c r="N443" s="687" t="n"/>
      <c r="O443" s="687" t="n"/>
      <c r="P443" s="687" t="n"/>
      <c r="Q443" s="687" t="n"/>
      <c r="R443" s="687" t="n"/>
      <c r="S443" s="687" t="n"/>
      <c r="T443" s="687" t="n"/>
      <c r="U443" s="687" t="n"/>
      <c r="V443" s="687" t="n"/>
      <c r="W443" s="687" t="n"/>
      <c r="X443" s="687" t="n"/>
      <c r="Y443" s="687" t="n"/>
      <c r="Z443" s="687" t="n"/>
      <c r="AA443" s="687" t="n"/>
      <c r="AB443" s="687" t="n"/>
    </row>
    <row r="444">
      <c r="A444" s="687" t="n"/>
      <c r="B444" s="295" t="n"/>
      <c r="C444" s="326" t="n"/>
      <c r="D444" s="295" t="n"/>
      <c r="E444" s="295" t="n"/>
      <c r="F444" s="295" t="n"/>
      <c r="G444" s="295" t="n"/>
      <c r="H444" s="295" t="n"/>
      <c r="I444" s="687" t="n"/>
      <c r="J444" s="687" t="n"/>
      <c r="K444" s="687" t="n"/>
      <c r="L444" s="687" t="n"/>
      <c r="M444" s="687" t="n"/>
      <c r="N444" s="687" t="n"/>
      <c r="O444" s="687" t="n"/>
      <c r="P444" s="687" t="n"/>
      <c r="Q444" s="687" t="n"/>
      <c r="R444" s="687" t="n"/>
      <c r="S444" s="687" t="n"/>
      <c r="T444" s="687" t="n"/>
      <c r="U444" s="687" t="n"/>
      <c r="V444" s="687" t="n"/>
      <c r="W444" s="687" t="n"/>
      <c r="X444" s="687" t="n"/>
      <c r="Y444" s="687" t="n"/>
      <c r="Z444" s="687" t="n"/>
      <c r="AA444" s="687" t="n"/>
      <c r="AB444" s="687" t="n"/>
    </row>
    <row r="445">
      <c r="A445" s="687" t="n"/>
      <c r="B445" s="295" t="n"/>
      <c r="C445" s="326" t="n"/>
      <c r="D445" s="295" t="n"/>
      <c r="E445" s="295" t="n"/>
      <c r="F445" s="295" t="n"/>
      <c r="G445" s="295" t="n"/>
      <c r="H445" s="295" t="n"/>
      <c r="I445" s="687" t="n"/>
      <c r="J445" s="687" t="n"/>
      <c r="K445" s="687" t="n"/>
      <c r="L445" s="687" t="n"/>
      <c r="M445" s="687" t="n"/>
      <c r="N445" s="687" t="n"/>
      <c r="O445" s="687" t="n"/>
      <c r="P445" s="687" t="n"/>
      <c r="Q445" s="687" t="n"/>
      <c r="R445" s="687" t="n"/>
      <c r="S445" s="687" t="n"/>
      <c r="T445" s="687" t="n"/>
      <c r="U445" s="687" t="n"/>
      <c r="V445" s="687" t="n"/>
      <c r="W445" s="687" t="n"/>
      <c r="X445" s="687" t="n"/>
      <c r="Y445" s="687" t="n"/>
      <c r="Z445" s="687" t="n"/>
      <c r="AA445" s="687" t="n"/>
      <c r="AB445" s="687" t="n"/>
    </row>
    <row r="446">
      <c r="A446" s="687" t="n"/>
      <c r="B446" s="295" t="n"/>
      <c r="C446" s="326" t="n"/>
      <c r="D446" s="295" t="n"/>
      <c r="E446" s="295" t="n"/>
      <c r="F446" s="295" t="n"/>
      <c r="G446" s="295" t="n"/>
      <c r="H446" s="295" t="n"/>
      <c r="I446" s="687" t="n"/>
      <c r="J446" s="687" t="n"/>
      <c r="K446" s="687" t="n"/>
      <c r="L446" s="687" t="n"/>
      <c r="M446" s="687" t="n"/>
      <c r="N446" s="687" t="n"/>
      <c r="O446" s="687" t="n"/>
      <c r="P446" s="687" t="n"/>
      <c r="Q446" s="687" t="n"/>
      <c r="R446" s="687" t="n"/>
      <c r="S446" s="687" t="n"/>
      <c r="T446" s="687" t="n"/>
      <c r="U446" s="687" t="n"/>
      <c r="V446" s="687" t="n"/>
      <c r="W446" s="687" t="n"/>
      <c r="X446" s="687" t="n"/>
      <c r="Y446" s="687" t="n"/>
      <c r="Z446" s="687" t="n"/>
      <c r="AA446" s="687" t="n"/>
      <c r="AB446" s="687" t="n"/>
    </row>
    <row r="447">
      <c r="A447" s="687" t="n"/>
      <c r="B447" s="295" t="n"/>
      <c r="C447" s="326" t="n"/>
      <c r="D447" s="295" t="n"/>
      <c r="E447" s="295" t="n"/>
      <c r="F447" s="295" t="n"/>
      <c r="G447" s="295" t="n"/>
      <c r="H447" s="295" t="n"/>
      <c r="I447" s="687" t="n"/>
      <c r="J447" s="687" t="n"/>
      <c r="K447" s="687" t="n"/>
      <c r="L447" s="687" t="n"/>
      <c r="M447" s="687" t="n"/>
      <c r="N447" s="687" t="n"/>
      <c r="O447" s="687" t="n"/>
      <c r="P447" s="687" t="n"/>
      <c r="Q447" s="687" t="n"/>
      <c r="R447" s="687" t="n"/>
      <c r="S447" s="687" t="n"/>
      <c r="T447" s="687" t="n"/>
      <c r="U447" s="687" t="n"/>
      <c r="V447" s="687" t="n"/>
      <c r="W447" s="687" t="n"/>
      <c r="X447" s="687" t="n"/>
      <c r="Y447" s="687" t="n"/>
      <c r="Z447" s="687" t="n"/>
      <c r="AA447" s="687" t="n"/>
      <c r="AB447" s="687" t="n"/>
    </row>
    <row r="448">
      <c r="A448" s="687" t="n"/>
      <c r="B448" s="295" t="n"/>
      <c r="C448" s="326" t="n"/>
      <c r="D448" s="295" t="n"/>
      <c r="E448" s="295" t="n"/>
      <c r="F448" s="295" t="n"/>
      <c r="G448" s="295" t="n"/>
      <c r="H448" s="295" t="n"/>
      <c r="I448" s="687" t="n"/>
      <c r="J448" s="687" t="n"/>
      <c r="K448" s="687" t="n"/>
      <c r="L448" s="687" t="n"/>
      <c r="M448" s="687" t="n"/>
      <c r="N448" s="687" t="n"/>
      <c r="O448" s="687" t="n"/>
      <c r="P448" s="687" t="n"/>
      <c r="Q448" s="687" t="n"/>
      <c r="R448" s="687" t="n"/>
      <c r="S448" s="687" t="n"/>
      <c r="T448" s="687" t="n"/>
      <c r="U448" s="687" t="n"/>
      <c r="V448" s="687" t="n"/>
      <c r="W448" s="687" t="n"/>
      <c r="X448" s="687" t="n"/>
      <c r="Y448" s="687" t="n"/>
      <c r="Z448" s="687" t="n"/>
      <c r="AA448" s="687" t="n"/>
      <c r="AB448" s="687" t="n"/>
    </row>
    <row r="449">
      <c r="A449" s="687" t="n"/>
      <c r="B449" s="295" t="n"/>
      <c r="C449" s="326" t="n"/>
      <c r="D449" s="295" t="n"/>
      <c r="E449" s="295" t="n"/>
      <c r="F449" s="295" t="n"/>
      <c r="G449" s="295" t="n"/>
      <c r="H449" s="295" t="n"/>
      <c r="I449" s="687" t="n"/>
      <c r="J449" s="687" t="n"/>
      <c r="K449" s="687" t="n"/>
      <c r="L449" s="687" t="n"/>
      <c r="M449" s="687" t="n"/>
      <c r="N449" s="687" t="n"/>
      <c r="O449" s="687" t="n"/>
      <c r="P449" s="687" t="n"/>
      <c r="Q449" s="687" t="n"/>
      <c r="R449" s="687" t="n"/>
      <c r="S449" s="687" t="n"/>
      <c r="T449" s="687" t="n"/>
      <c r="U449" s="687" t="n"/>
      <c r="V449" s="687" t="n"/>
      <c r="W449" s="687" t="n"/>
      <c r="X449" s="687" t="n"/>
      <c r="Y449" s="687" t="n"/>
      <c r="Z449" s="687" t="n"/>
      <c r="AA449" s="687" t="n"/>
      <c r="AB449" s="687" t="n"/>
    </row>
    <row r="450">
      <c r="A450" s="687" t="n"/>
      <c r="B450" s="295" t="n"/>
      <c r="C450" s="326" t="n"/>
      <c r="D450" s="295" t="n"/>
      <c r="E450" s="295" t="n"/>
      <c r="F450" s="295" t="n"/>
      <c r="G450" s="295" t="n"/>
      <c r="H450" s="295" t="n"/>
      <c r="I450" s="687" t="n"/>
      <c r="J450" s="687" t="n"/>
      <c r="K450" s="687" t="n"/>
      <c r="L450" s="687" t="n"/>
      <c r="M450" s="687" t="n"/>
      <c r="N450" s="687" t="n"/>
      <c r="O450" s="687" t="n"/>
      <c r="P450" s="687" t="n"/>
      <c r="Q450" s="687" t="n"/>
      <c r="R450" s="687" t="n"/>
      <c r="S450" s="687" t="n"/>
      <c r="T450" s="687" t="n"/>
      <c r="U450" s="687" t="n"/>
      <c r="V450" s="687" t="n"/>
      <c r="W450" s="687" t="n"/>
      <c r="X450" s="687" t="n"/>
      <c r="Y450" s="687" t="n"/>
      <c r="Z450" s="687" t="n"/>
      <c r="AA450" s="687" t="n"/>
      <c r="AB450" s="687" t="n"/>
    </row>
    <row r="451">
      <c r="A451" s="687" t="n"/>
      <c r="B451" s="295" t="n"/>
      <c r="C451" s="326" t="n"/>
      <c r="D451" s="295" t="n"/>
      <c r="E451" s="295" t="n"/>
      <c r="F451" s="295" t="n"/>
      <c r="G451" s="295" t="n"/>
      <c r="H451" s="295" t="n"/>
      <c r="I451" s="687" t="n"/>
      <c r="J451" s="687" t="n"/>
      <c r="K451" s="687" t="n"/>
      <c r="L451" s="687" t="n"/>
      <c r="M451" s="687" t="n"/>
      <c r="N451" s="687" t="n"/>
      <c r="O451" s="687" t="n"/>
      <c r="P451" s="687" t="n"/>
      <c r="Q451" s="687" t="n"/>
      <c r="R451" s="687" t="n"/>
      <c r="S451" s="687" t="n"/>
      <c r="T451" s="687" t="n"/>
      <c r="U451" s="687" t="n"/>
      <c r="V451" s="687" t="n"/>
      <c r="W451" s="687" t="n"/>
      <c r="X451" s="687" t="n"/>
      <c r="Y451" s="687" t="n"/>
      <c r="Z451" s="687" t="n"/>
      <c r="AA451" s="687" t="n"/>
      <c r="AB451" s="687" t="n"/>
    </row>
    <row r="452">
      <c r="A452" s="687" t="n"/>
      <c r="B452" s="295" t="n"/>
      <c r="C452" s="326" t="n"/>
      <c r="D452" s="295" t="n"/>
      <c r="E452" s="295" t="n"/>
      <c r="F452" s="295" t="n"/>
      <c r="G452" s="295" t="n"/>
      <c r="H452" s="295" t="n"/>
      <c r="I452" s="687" t="n"/>
      <c r="J452" s="687" t="n"/>
      <c r="K452" s="687" t="n"/>
      <c r="L452" s="687" t="n"/>
      <c r="M452" s="687" t="n"/>
      <c r="N452" s="687" t="n"/>
      <c r="O452" s="687" t="n"/>
      <c r="P452" s="687" t="n"/>
      <c r="Q452" s="687" t="n"/>
      <c r="R452" s="687" t="n"/>
      <c r="S452" s="687" t="n"/>
      <c r="T452" s="687" t="n"/>
      <c r="U452" s="687" t="n"/>
      <c r="V452" s="687" t="n"/>
      <c r="W452" s="687" t="n"/>
      <c r="X452" s="687" t="n"/>
      <c r="Y452" s="687" t="n"/>
      <c r="Z452" s="687" t="n"/>
      <c r="AA452" s="687" t="n"/>
      <c r="AB452" s="687" t="n"/>
    </row>
    <row r="453">
      <c r="A453" s="687" t="n"/>
      <c r="B453" s="295" t="n"/>
      <c r="C453" s="326" t="n"/>
      <c r="D453" s="295" t="n"/>
      <c r="E453" s="295" t="n"/>
      <c r="F453" s="295" t="n"/>
      <c r="G453" s="295" t="n"/>
      <c r="H453" s="295" t="n"/>
      <c r="I453" s="687" t="n"/>
      <c r="J453" s="687" t="n"/>
      <c r="K453" s="687" t="n"/>
      <c r="L453" s="687" t="n"/>
      <c r="M453" s="687" t="n"/>
      <c r="N453" s="687" t="n"/>
      <c r="O453" s="687" t="n"/>
      <c r="P453" s="687" t="n"/>
      <c r="Q453" s="687" t="n"/>
      <c r="R453" s="687" t="n"/>
      <c r="S453" s="687" t="n"/>
      <c r="T453" s="687" t="n"/>
      <c r="U453" s="687" t="n"/>
      <c r="V453" s="687" t="n"/>
      <c r="W453" s="687" t="n"/>
      <c r="X453" s="687" t="n"/>
      <c r="Y453" s="687" t="n"/>
      <c r="Z453" s="687" t="n"/>
      <c r="AA453" s="687" t="n"/>
      <c r="AB453" s="687" t="n"/>
    </row>
    <row r="454">
      <c r="A454" s="687" t="n"/>
      <c r="B454" s="295" t="n"/>
      <c r="C454" s="326" t="n"/>
      <c r="D454" s="295" t="n"/>
      <c r="E454" s="295" t="n"/>
      <c r="F454" s="295" t="n"/>
      <c r="G454" s="295" t="n"/>
      <c r="H454" s="295" t="n"/>
      <c r="I454" s="687" t="n"/>
      <c r="J454" s="687" t="n"/>
      <c r="K454" s="687" t="n"/>
      <c r="L454" s="687" t="n"/>
      <c r="M454" s="687" t="n"/>
      <c r="N454" s="687" t="n"/>
      <c r="O454" s="687" t="n"/>
      <c r="P454" s="687" t="n"/>
      <c r="Q454" s="687" t="n"/>
      <c r="R454" s="687" t="n"/>
      <c r="S454" s="687" t="n"/>
      <c r="T454" s="687" t="n"/>
      <c r="U454" s="687" t="n"/>
      <c r="V454" s="687" t="n"/>
      <c r="W454" s="687" t="n"/>
      <c r="X454" s="687" t="n"/>
      <c r="Y454" s="687" t="n"/>
      <c r="Z454" s="687" t="n"/>
      <c r="AA454" s="687" t="n"/>
      <c r="AB454" s="687" t="n"/>
    </row>
    <row r="455">
      <c r="A455" s="687" t="n"/>
      <c r="B455" s="295" t="n"/>
      <c r="C455" s="326" t="n"/>
      <c r="D455" s="295" t="n"/>
      <c r="E455" s="295" t="n"/>
      <c r="F455" s="295" t="n"/>
      <c r="G455" s="295" t="n"/>
      <c r="H455" s="295" t="n"/>
      <c r="I455" s="687" t="n"/>
      <c r="J455" s="687" t="n"/>
      <c r="K455" s="687" t="n"/>
      <c r="L455" s="687" t="n"/>
      <c r="M455" s="687" t="n"/>
      <c r="N455" s="687" t="n"/>
      <c r="O455" s="687" t="n"/>
      <c r="P455" s="687" t="n"/>
      <c r="Q455" s="687" t="n"/>
      <c r="R455" s="687" t="n"/>
      <c r="S455" s="687" t="n"/>
      <c r="T455" s="687" t="n"/>
      <c r="U455" s="687" t="n"/>
      <c r="V455" s="687" t="n"/>
      <c r="W455" s="687" t="n"/>
      <c r="X455" s="687" t="n"/>
      <c r="Y455" s="687" t="n"/>
      <c r="Z455" s="687" t="n"/>
      <c r="AA455" s="687" t="n"/>
      <c r="AB455" s="687" t="n"/>
    </row>
    <row r="456">
      <c r="A456" s="687" t="n"/>
      <c r="B456" s="295" t="n"/>
      <c r="C456" s="326" t="n"/>
      <c r="D456" s="295" t="n"/>
      <c r="E456" s="295" t="n"/>
      <c r="F456" s="295" t="n"/>
      <c r="G456" s="295" t="n"/>
      <c r="H456" s="295" t="n"/>
      <c r="I456" s="687" t="n"/>
      <c r="J456" s="687" t="n"/>
      <c r="K456" s="687" t="n"/>
      <c r="L456" s="687" t="n"/>
      <c r="M456" s="687" t="n"/>
      <c r="N456" s="687" t="n"/>
      <c r="O456" s="687" t="n"/>
      <c r="P456" s="687" t="n"/>
      <c r="Q456" s="687" t="n"/>
      <c r="R456" s="687" t="n"/>
      <c r="S456" s="687" t="n"/>
      <c r="T456" s="687" t="n"/>
      <c r="U456" s="687" t="n"/>
      <c r="V456" s="687" t="n"/>
      <c r="W456" s="687" t="n"/>
      <c r="X456" s="687" t="n"/>
      <c r="Y456" s="687" t="n"/>
      <c r="Z456" s="687" t="n"/>
      <c r="AA456" s="687" t="n"/>
      <c r="AB456" s="687" t="n"/>
    </row>
    <row r="457">
      <c r="A457" s="687" t="n"/>
      <c r="B457" s="295" t="n"/>
      <c r="C457" s="326" t="n"/>
      <c r="D457" s="295" t="n"/>
      <c r="E457" s="295" t="n"/>
      <c r="F457" s="295" t="n"/>
      <c r="G457" s="295" t="n"/>
      <c r="H457" s="295" t="n"/>
      <c r="I457" s="687" t="n"/>
      <c r="J457" s="687" t="n"/>
      <c r="K457" s="687" t="n"/>
      <c r="L457" s="687" t="n"/>
      <c r="M457" s="687" t="n"/>
      <c r="N457" s="687" t="n"/>
      <c r="O457" s="687" t="n"/>
      <c r="P457" s="687" t="n"/>
      <c r="Q457" s="687" t="n"/>
      <c r="R457" s="687" t="n"/>
      <c r="S457" s="687" t="n"/>
      <c r="T457" s="687" t="n"/>
      <c r="U457" s="687" t="n"/>
      <c r="V457" s="687" t="n"/>
      <c r="W457" s="687" t="n"/>
      <c r="X457" s="687" t="n"/>
      <c r="Y457" s="687" t="n"/>
      <c r="Z457" s="687" t="n"/>
      <c r="AA457" s="687" t="n"/>
      <c r="AB457" s="687" t="n"/>
    </row>
    <row r="458">
      <c r="A458" s="687" t="n"/>
      <c r="B458" s="295" t="n"/>
      <c r="C458" s="326" t="n"/>
      <c r="D458" s="295" t="n"/>
      <c r="E458" s="295" t="n"/>
      <c r="F458" s="295" t="n"/>
      <c r="G458" s="295" t="n"/>
      <c r="H458" s="295" t="n"/>
      <c r="I458" s="687" t="n"/>
      <c r="J458" s="687" t="n"/>
      <c r="K458" s="687" t="n"/>
      <c r="L458" s="687" t="n"/>
      <c r="M458" s="687" t="n"/>
      <c r="N458" s="687" t="n"/>
      <c r="O458" s="687" t="n"/>
      <c r="P458" s="687" t="n"/>
      <c r="Q458" s="687" t="n"/>
      <c r="R458" s="687" t="n"/>
      <c r="S458" s="687" t="n"/>
      <c r="T458" s="687" t="n"/>
      <c r="U458" s="687" t="n"/>
      <c r="V458" s="687" t="n"/>
      <c r="W458" s="687" t="n"/>
      <c r="X458" s="687" t="n"/>
      <c r="Y458" s="687" t="n"/>
      <c r="Z458" s="687" t="n"/>
      <c r="AA458" s="687" t="n"/>
      <c r="AB458" s="687" t="n"/>
    </row>
    <row r="459">
      <c r="A459" s="687" t="n"/>
      <c r="B459" s="295" t="n"/>
      <c r="C459" s="326" t="n"/>
      <c r="D459" s="295" t="n"/>
      <c r="E459" s="295" t="n"/>
      <c r="F459" s="295" t="n"/>
      <c r="G459" s="295" t="n"/>
      <c r="H459" s="295" t="n"/>
      <c r="I459" s="687" t="n"/>
      <c r="J459" s="687" t="n"/>
      <c r="K459" s="687" t="n"/>
      <c r="L459" s="687" t="n"/>
      <c r="M459" s="687" t="n"/>
      <c r="N459" s="687" t="n"/>
      <c r="O459" s="687" t="n"/>
      <c r="P459" s="687" t="n"/>
      <c r="Q459" s="687" t="n"/>
      <c r="R459" s="687" t="n"/>
      <c r="S459" s="687" t="n"/>
      <c r="T459" s="687" t="n"/>
      <c r="U459" s="687" t="n"/>
      <c r="V459" s="687" t="n"/>
      <c r="W459" s="687" t="n"/>
      <c r="X459" s="687" t="n"/>
      <c r="Y459" s="687" t="n"/>
      <c r="Z459" s="687" t="n"/>
      <c r="AA459" s="687" t="n"/>
      <c r="AB459" s="687" t="n"/>
    </row>
    <row r="460">
      <c r="A460" s="687" t="n"/>
      <c r="B460" s="295" t="n"/>
      <c r="C460" s="326" t="n"/>
      <c r="D460" s="295" t="n"/>
      <c r="E460" s="295" t="n"/>
      <c r="F460" s="295" t="n"/>
      <c r="G460" s="295" t="n"/>
      <c r="H460" s="295" t="n"/>
      <c r="I460" s="687" t="n"/>
      <c r="J460" s="687" t="n"/>
      <c r="K460" s="687" t="n"/>
      <c r="L460" s="687" t="n"/>
      <c r="M460" s="687" t="n"/>
      <c r="N460" s="687" t="n"/>
      <c r="O460" s="687" t="n"/>
      <c r="P460" s="687" t="n"/>
      <c r="Q460" s="687" t="n"/>
      <c r="R460" s="687" t="n"/>
      <c r="S460" s="687" t="n"/>
      <c r="T460" s="687" t="n"/>
      <c r="U460" s="687" t="n"/>
      <c r="V460" s="687" t="n"/>
      <c r="W460" s="687" t="n"/>
      <c r="X460" s="687" t="n"/>
      <c r="Y460" s="687" t="n"/>
      <c r="Z460" s="687" t="n"/>
      <c r="AA460" s="687" t="n"/>
      <c r="AB460" s="687" t="n"/>
    </row>
    <row r="461">
      <c r="A461" s="687" t="n"/>
      <c r="B461" s="295" t="n"/>
      <c r="C461" s="326" t="n"/>
      <c r="D461" s="295" t="n"/>
      <c r="E461" s="295" t="n"/>
      <c r="F461" s="295" t="n"/>
      <c r="G461" s="295" t="n"/>
      <c r="H461" s="295" t="n"/>
      <c r="I461" s="687" t="n"/>
      <c r="J461" s="687" t="n"/>
      <c r="K461" s="687" t="n"/>
      <c r="L461" s="687" t="n"/>
      <c r="M461" s="687" t="n"/>
      <c r="N461" s="687" t="n"/>
      <c r="O461" s="687" t="n"/>
      <c r="P461" s="687" t="n"/>
      <c r="Q461" s="687" t="n"/>
      <c r="R461" s="687" t="n"/>
      <c r="S461" s="687" t="n"/>
      <c r="T461" s="687" t="n"/>
      <c r="U461" s="687" t="n"/>
      <c r="V461" s="687" t="n"/>
      <c r="W461" s="687" t="n"/>
      <c r="X461" s="687" t="n"/>
      <c r="Y461" s="687" t="n"/>
      <c r="Z461" s="687" t="n"/>
      <c r="AA461" s="687" t="n"/>
      <c r="AB461" s="687" t="n"/>
    </row>
    <row r="462">
      <c r="A462" s="687" t="n"/>
      <c r="B462" s="295" t="n"/>
      <c r="C462" s="326" t="n"/>
      <c r="D462" s="295" t="n"/>
      <c r="E462" s="295" t="n"/>
      <c r="F462" s="295" t="n"/>
      <c r="G462" s="295" t="n"/>
      <c r="H462" s="295" t="n"/>
      <c r="I462" s="687" t="n"/>
      <c r="J462" s="687" t="n"/>
      <c r="K462" s="687" t="n"/>
      <c r="L462" s="687" t="n"/>
      <c r="M462" s="687" t="n"/>
      <c r="N462" s="687" t="n"/>
      <c r="O462" s="687" t="n"/>
      <c r="P462" s="687" t="n"/>
      <c r="Q462" s="687" t="n"/>
      <c r="R462" s="687" t="n"/>
      <c r="S462" s="687" t="n"/>
      <c r="T462" s="687" t="n"/>
      <c r="U462" s="687" t="n"/>
      <c r="V462" s="687" t="n"/>
      <c r="W462" s="687" t="n"/>
      <c r="X462" s="687" t="n"/>
      <c r="Y462" s="687" t="n"/>
      <c r="Z462" s="687" t="n"/>
      <c r="AA462" s="687" t="n"/>
      <c r="AB462" s="687" t="n"/>
    </row>
    <row r="463">
      <c r="A463" s="687" t="n"/>
      <c r="B463" s="295" t="n"/>
      <c r="C463" s="326" t="n"/>
      <c r="D463" s="295" t="n"/>
      <c r="E463" s="295" t="n"/>
      <c r="F463" s="295" t="n"/>
      <c r="G463" s="295" t="n"/>
      <c r="H463" s="295" t="n"/>
      <c r="I463" s="687" t="n"/>
      <c r="J463" s="687" t="n"/>
      <c r="K463" s="687" t="n"/>
      <c r="L463" s="687" t="n"/>
      <c r="M463" s="687" t="n"/>
      <c r="N463" s="687" t="n"/>
      <c r="O463" s="687" t="n"/>
      <c r="P463" s="687" t="n"/>
      <c r="Q463" s="687" t="n"/>
      <c r="R463" s="687" t="n"/>
      <c r="S463" s="687" t="n"/>
      <c r="T463" s="687" t="n"/>
      <c r="U463" s="687" t="n"/>
      <c r="V463" s="687" t="n"/>
      <c r="W463" s="687" t="n"/>
      <c r="X463" s="687" t="n"/>
      <c r="Y463" s="687" t="n"/>
      <c r="Z463" s="687" t="n"/>
      <c r="AA463" s="687" t="n"/>
      <c r="AB463" s="687" t="n"/>
    </row>
    <row r="464">
      <c r="A464" s="687" t="n"/>
      <c r="B464" s="295" t="n"/>
      <c r="C464" s="326" t="n"/>
      <c r="D464" s="295" t="n"/>
      <c r="E464" s="295" t="n"/>
      <c r="F464" s="295" t="n"/>
      <c r="G464" s="295" t="n"/>
      <c r="H464" s="295" t="n"/>
      <c r="I464" s="687" t="n"/>
      <c r="J464" s="687" t="n"/>
      <c r="K464" s="687" t="n"/>
      <c r="L464" s="687" t="n"/>
      <c r="M464" s="687" t="n"/>
      <c r="N464" s="687" t="n"/>
      <c r="O464" s="687" t="n"/>
      <c r="P464" s="687" t="n"/>
      <c r="Q464" s="687" t="n"/>
      <c r="R464" s="687" t="n"/>
      <c r="S464" s="687" t="n"/>
      <c r="T464" s="687" t="n"/>
      <c r="U464" s="687" t="n"/>
      <c r="V464" s="687" t="n"/>
      <c r="W464" s="687" t="n"/>
      <c r="X464" s="687" t="n"/>
      <c r="Y464" s="687" t="n"/>
      <c r="Z464" s="687" t="n"/>
      <c r="AA464" s="687" t="n"/>
      <c r="AB464" s="687" t="n"/>
    </row>
    <row r="465">
      <c r="A465" s="687" t="n"/>
      <c r="B465" s="295" t="n"/>
      <c r="C465" s="326" t="n"/>
      <c r="D465" s="295" t="n"/>
      <c r="E465" s="295" t="n"/>
      <c r="F465" s="295" t="n"/>
      <c r="G465" s="295" t="n"/>
      <c r="H465" s="295" t="n"/>
      <c r="I465" s="687" t="n"/>
      <c r="J465" s="687" t="n"/>
      <c r="K465" s="687" t="n"/>
      <c r="L465" s="687" t="n"/>
      <c r="M465" s="687" t="n"/>
      <c r="N465" s="687" t="n"/>
      <c r="O465" s="687" t="n"/>
      <c r="P465" s="687" t="n"/>
      <c r="Q465" s="687" t="n"/>
      <c r="R465" s="687" t="n"/>
      <c r="S465" s="687" t="n"/>
      <c r="T465" s="687" t="n"/>
      <c r="U465" s="687" t="n"/>
      <c r="V465" s="687" t="n"/>
      <c r="W465" s="687" t="n"/>
      <c r="X465" s="687" t="n"/>
      <c r="Y465" s="687" t="n"/>
      <c r="Z465" s="687" t="n"/>
      <c r="AA465" s="687" t="n"/>
      <c r="AB465" s="687" t="n"/>
    </row>
    <row r="466">
      <c r="A466" s="687" t="n"/>
      <c r="B466" s="295" t="n"/>
      <c r="C466" s="326" t="n"/>
      <c r="D466" s="295" t="n"/>
      <c r="E466" s="295" t="n"/>
      <c r="F466" s="295" t="n"/>
      <c r="G466" s="295" t="n"/>
      <c r="H466" s="295" t="n"/>
      <c r="I466" s="687" t="n"/>
      <c r="J466" s="687" t="n"/>
      <c r="K466" s="687" t="n"/>
      <c r="L466" s="687" t="n"/>
      <c r="M466" s="687" t="n"/>
      <c r="N466" s="687" t="n"/>
      <c r="O466" s="687" t="n"/>
      <c r="P466" s="687" t="n"/>
      <c r="Q466" s="687" t="n"/>
      <c r="R466" s="687" t="n"/>
      <c r="S466" s="687" t="n"/>
      <c r="T466" s="687" t="n"/>
      <c r="U466" s="687" t="n"/>
      <c r="V466" s="687" t="n"/>
      <c r="W466" s="687" t="n"/>
      <c r="X466" s="687" t="n"/>
      <c r="Y466" s="687" t="n"/>
      <c r="Z466" s="687" t="n"/>
      <c r="AA466" s="687" t="n"/>
      <c r="AB466" s="687" t="n"/>
    </row>
    <row r="467">
      <c r="A467" s="687" t="n"/>
      <c r="B467" s="295" t="n"/>
      <c r="C467" s="326" t="n"/>
      <c r="D467" s="295" t="n"/>
      <c r="E467" s="295" t="n"/>
      <c r="F467" s="295" t="n"/>
      <c r="G467" s="295" t="n"/>
      <c r="H467" s="295" t="n"/>
      <c r="I467" s="687" t="n"/>
      <c r="J467" s="687" t="n"/>
      <c r="K467" s="687" t="n"/>
      <c r="L467" s="687" t="n"/>
      <c r="M467" s="687" t="n"/>
      <c r="N467" s="687" t="n"/>
      <c r="O467" s="687" t="n"/>
      <c r="P467" s="687" t="n"/>
      <c r="Q467" s="687" t="n"/>
      <c r="R467" s="687" t="n"/>
      <c r="S467" s="687" t="n"/>
      <c r="T467" s="687" t="n"/>
      <c r="U467" s="687" t="n"/>
      <c r="V467" s="687" t="n"/>
      <c r="W467" s="687" t="n"/>
      <c r="X467" s="687" t="n"/>
      <c r="Y467" s="687" t="n"/>
      <c r="Z467" s="687" t="n"/>
      <c r="AA467" s="687" t="n"/>
      <c r="AB467" s="687" t="n"/>
    </row>
    <row r="468">
      <c r="A468" s="687" t="n"/>
      <c r="B468" s="295" t="n"/>
      <c r="C468" s="326" t="n"/>
      <c r="D468" s="295" t="n"/>
      <c r="E468" s="295" t="n"/>
      <c r="F468" s="295" t="n"/>
      <c r="G468" s="295" t="n"/>
      <c r="H468" s="295" t="n"/>
      <c r="I468" s="687" t="n"/>
      <c r="J468" s="687" t="n"/>
      <c r="K468" s="687" t="n"/>
      <c r="L468" s="687" t="n"/>
      <c r="M468" s="687" t="n"/>
      <c r="N468" s="687" t="n"/>
      <c r="O468" s="687" t="n"/>
      <c r="P468" s="687" t="n"/>
      <c r="Q468" s="687" t="n"/>
      <c r="R468" s="687" t="n"/>
      <c r="S468" s="687" t="n"/>
      <c r="T468" s="687" t="n"/>
      <c r="U468" s="687" t="n"/>
      <c r="V468" s="687" t="n"/>
      <c r="W468" s="687" t="n"/>
      <c r="X468" s="687" t="n"/>
      <c r="Y468" s="687" t="n"/>
      <c r="Z468" s="687" t="n"/>
      <c r="AA468" s="687" t="n"/>
      <c r="AB468" s="687" t="n"/>
    </row>
    <row r="469">
      <c r="A469" s="687" t="n"/>
      <c r="B469" s="295" t="n"/>
      <c r="C469" s="326" t="n"/>
      <c r="D469" s="295" t="n"/>
      <c r="E469" s="295" t="n"/>
      <c r="F469" s="295" t="n"/>
      <c r="G469" s="295" t="n"/>
      <c r="H469" s="295" t="n"/>
      <c r="I469" s="687" t="n"/>
      <c r="J469" s="687" t="n"/>
      <c r="K469" s="687" t="n"/>
      <c r="L469" s="687" t="n"/>
      <c r="M469" s="687" t="n"/>
      <c r="N469" s="687" t="n"/>
      <c r="O469" s="687" t="n"/>
      <c r="P469" s="687" t="n"/>
      <c r="Q469" s="687" t="n"/>
      <c r="R469" s="687" t="n"/>
      <c r="S469" s="687" t="n"/>
      <c r="T469" s="687" t="n"/>
      <c r="U469" s="687" t="n"/>
      <c r="V469" s="687" t="n"/>
      <c r="W469" s="687" t="n"/>
      <c r="X469" s="687" t="n"/>
      <c r="Y469" s="687" t="n"/>
      <c r="Z469" s="687" t="n"/>
      <c r="AA469" s="687" t="n"/>
      <c r="AB469" s="687" t="n"/>
    </row>
    <row r="470">
      <c r="A470" s="687" t="n"/>
      <c r="B470" s="295" t="n"/>
      <c r="C470" s="326" t="n"/>
      <c r="D470" s="295" t="n"/>
      <c r="E470" s="295" t="n"/>
      <c r="F470" s="295" t="n"/>
      <c r="G470" s="295" t="n"/>
      <c r="H470" s="295" t="n"/>
      <c r="I470" s="687" t="n"/>
      <c r="J470" s="687" t="n"/>
      <c r="K470" s="687" t="n"/>
      <c r="L470" s="687" t="n"/>
      <c r="M470" s="687" t="n"/>
      <c r="N470" s="687" t="n"/>
      <c r="O470" s="687" t="n"/>
      <c r="P470" s="687" t="n"/>
      <c r="Q470" s="687" t="n"/>
      <c r="R470" s="687" t="n"/>
      <c r="S470" s="687" t="n"/>
      <c r="T470" s="687" t="n"/>
      <c r="U470" s="687" t="n"/>
      <c r="V470" s="687" t="n"/>
      <c r="W470" s="687" t="n"/>
      <c r="X470" s="687" t="n"/>
      <c r="Y470" s="687" t="n"/>
      <c r="Z470" s="687" t="n"/>
      <c r="AA470" s="687" t="n"/>
      <c r="AB470" s="687" t="n"/>
    </row>
    <row r="471">
      <c r="A471" s="687" t="n"/>
      <c r="B471" s="295" t="n"/>
      <c r="C471" s="326" t="n"/>
      <c r="D471" s="295" t="n"/>
      <c r="E471" s="295" t="n"/>
      <c r="F471" s="295" t="n"/>
      <c r="G471" s="295" t="n"/>
      <c r="H471" s="295" t="n"/>
      <c r="I471" s="687" t="n"/>
      <c r="J471" s="687" t="n"/>
      <c r="K471" s="687" t="n"/>
      <c r="L471" s="687" t="n"/>
      <c r="M471" s="687" t="n"/>
      <c r="N471" s="687" t="n"/>
      <c r="O471" s="687" t="n"/>
      <c r="P471" s="687" t="n"/>
      <c r="Q471" s="687" t="n"/>
      <c r="R471" s="687" t="n"/>
      <c r="S471" s="687" t="n"/>
      <c r="T471" s="687" t="n"/>
      <c r="U471" s="687" t="n"/>
      <c r="V471" s="687" t="n"/>
      <c r="W471" s="687" t="n"/>
      <c r="X471" s="687" t="n"/>
      <c r="Y471" s="687" t="n"/>
      <c r="Z471" s="687" t="n"/>
      <c r="AA471" s="687" t="n"/>
      <c r="AB471" s="687" t="n"/>
    </row>
    <row r="472">
      <c r="A472" s="687" t="n"/>
      <c r="B472" s="295" t="n"/>
      <c r="C472" s="326" t="n"/>
      <c r="D472" s="295" t="n"/>
      <c r="E472" s="295" t="n"/>
      <c r="F472" s="295" t="n"/>
      <c r="G472" s="295" t="n"/>
      <c r="H472" s="295" t="n"/>
      <c r="I472" s="687" t="n"/>
      <c r="J472" s="687" t="n"/>
      <c r="K472" s="687" t="n"/>
      <c r="L472" s="687" t="n"/>
      <c r="M472" s="687" t="n"/>
      <c r="N472" s="687" t="n"/>
      <c r="O472" s="687" t="n"/>
      <c r="P472" s="687" t="n"/>
      <c r="Q472" s="687" t="n"/>
      <c r="R472" s="687" t="n"/>
      <c r="S472" s="687" t="n"/>
      <c r="T472" s="687" t="n"/>
      <c r="U472" s="687" t="n"/>
      <c r="V472" s="687" t="n"/>
      <c r="W472" s="687" t="n"/>
      <c r="X472" s="687" t="n"/>
      <c r="Y472" s="687" t="n"/>
      <c r="Z472" s="687" t="n"/>
      <c r="AA472" s="687" t="n"/>
      <c r="AB472" s="687" t="n"/>
    </row>
    <row r="473">
      <c r="A473" s="687" t="n"/>
      <c r="B473" s="295" t="n"/>
      <c r="C473" s="326" t="n"/>
      <c r="D473" s="295" t="n"/>
      <c r="E473" s="295" t="n"/>
      <c r="F473" s="295" t="n"/>
      <c r="G473" s="295" t="n"/>
      <c r="H473" s="295" t="n"/>
      <c r="I473" s="687" t="n"/>
      <c r="J473" s="687" t="n"/>
      <c r="K473" s="687" t="n"/>
      <c r="L473" s="687" t="n"/>
      <c r="M473" s="687" t="n"/>
      <c r="N473" s="687" t="n"/>
      <c r="O473" s="687" t="n"/>
      <c r="P473" s="687" t="n"/>
      <c r="Q473" s="687" t="n"/>
      <c r="R473" s="687" t="n"/>
      <c r="S473" s="687" t="n"/>
      <c r="T473" s="687" t="n"/>
      <c r="U473" s="687" t="n"/>
      <c r="V473" s="687" t="n"/>
      <c r="W473" s="687" t="n"/>
      <c r="X473" s="687" t="n"/>
      <c r="Y473" s="687" t="n"/>
      <c r="Z473" s="687" t="n"/>
      <c r="AA473" s="687" t="n"/>
      <c r="AB473" s="687" t="n"/>
    </row>
    <row r="474">
      <c r="A474" s="687" t="n"/>
      <c r="B474" s="295" t="n"/>
      <c r="C474" s="326" t="n"/>
      <c r="D474" s="295" t="n"/>
      <c r="E474" s="295" t="n"/>
      <c r="F474" s="295" t="n"/>
      <c r="G474" s="295" t="n"/>
      <c r="H474" s="295" t="n"/>
      <c r="I474" s="687" t="n"/>
      <c r="J474" s="687" t="n"/>
      <c r="K474" s="687" t="n"/>
      <c r="L474" s="687" t="n"/>
      <c r="M474" s="687" t="n"/>
      <c r="N474" s="687" t="n"/>
      <c r="O474" s="687" t="n"/>
      <c r="P474" s="687" t="n"/>
      <c r="Q474" s="687" t="n"/>
      <c r="R474" s="687" t="n"/>
      <c r="S474" s="687" t="n"/>
      <c r="T474" s="687" t="n"/>
      <c r="U474" s="687" t="n"/>
      <c r="V474" s="687" t="n"/>
      <c r="W474" s="687" t="n"/>
      <c r="X474" s="687" t="n"/>
      <c r="Y474" s="687" t="n"/>
      <c r="Z474" s="687" t="n"/>
      <c r="AA474" s="687" t="n"/>
      <c r="AB474" s="687" t="n"/>
    </row>
    <row r="475">
      <c r="A475" s="687" t="n"/>
      <c r="B475" s="295" t="n"/>
      <c r="C475" s="326" t="n"/>
      <c r="D475" s="295" t="n"/>
      <c r="E475" s="295" t="n"/>
      <c r="F475" s="295" t="n"/>
      <c r="G475" s="295" t="n"/>
      <c r="H475" s="295" t="n"/>
      <c r="I475" s="687" t="n"/>
      <c r="J475" s="687" t="n"/>
      <c r="K475" s="687" t="n"/>
      <c r="L475" s="687" t="n"/>
      <c r="M475" s="687" t="n"/>
      <c r="N475" s="687" t="n"/>
      <c r="O475" s="687" t="n"/>
      <c r="P475" s="687" t="n"/>
      <c r="Q475" s="687" t="n"/>
      <c r="R475" s="687" t="n"/>
      <c r="S475" s="687" t="n"/>
      <c r="T475" s="687" t="n"/>
      <c r="U475" s="687" t="n"/>
      <c r="V475" s="687" t="n"/>
      <c r="W475" s="687" t="n"/>
      <c r="X475" s="687" t="n"/>
      <c r="Y475" s="687" t="n"/>
      <c r="Z475" s="687" t="n"/>
      <c r="AA475" s="687" t="n"/>
      <c r="AB475" s="687" t="n"/>
    </row>
    <row r="476">
      <c r="A476" s="687" t="n"/>
      <c r="B476" s="295" t="n"/>
      <c r="C476" s="326" t="n"/>
      <c r="D476" s="295" t="n"/>
      <c r="E476" s="295" t="n"/>
      <c r="F476" s="295" t="n"/>
      <c r="G476" s="295" t="n"/>
      <c r="H476" s="295" t="n"/>
      <c r="I476" s="687" t="n"/>
      <c r="J476" s="687" t="n"/>
      <c r="K476" s="687" t="n"/>
      <c r="L476" s="687" t="n"/>
      <c r="M476" s="687" t="n"/>
      <c r="N476" s="687" t="n"/>
      <c r="O476" s="687" t="n"/>
      <c r="P476" s="687" t="n"/>
      <c r="Q476" s="687" t="n"/>
      <c r="R476" s="687" t="n"/>
      <c r="S476" s="687" t="n"/>
      <c r="T476" s="687" t="n"/>
      <c r="U476" s="687" t="n"/>
      <c r="V476" s="687" t="n"/>
      <c r="W476" s="687" t="n"/>
      <c r="X476" s="687" t="n"/>
      <c r="Y476" s="687" t="n"/>
      <c r="Z476" s="687" t="n"/>
      <c r="AA476" s="687" t="n"/>
      <c r="AB476" s="687" t="n"/>
    </row>
    <row r="477">
      <c r="A477" s="687" t="n"/>
      <c r="B477" s="295" t="n"/>
      <c r="C477" s="326" t="n"/>
      <c r="D477" s="295" t="n"/>
      <c r="E477" s="295" t="n"/>
      <c r="F477" s="295" t="n"/>
      <c r="G477" s="295" t="n"/>
      <c r="H477" s="295" t="n"/>
      <c r="I477" s="687" t="n"/>
      <c r="J477" s="687" t="n"/>
      <c r="K477" s="687" t="n"/>
      <c r="L477" s="687" t="n"/>
      <c r="M477" s="687" t="n"/>
      <c r="N477" s="687" t="n"/>
      <c r="O477" s="687" t="n"/>
      <c r="P477" s="687" t="n"/>
      <c r="Q477" s="687" t="n"/>
      <c r="R477" s="687" t="n"/>
      <c r="S477" s="687" t="n"/>
      <c r="T477" s="687" t="n"/>
      <c r="U477" s="687" t="n"/>
      <c r="V477" s="687" t="n"/>
      <c r="W477" s="687" t="n"/>
      <c r="X477" s="687" t="n"/>
      <c r="Y477" s="687" t="n"/>
      <c r="Z477" s="687" t="n"/>
      <c r="AA477" s="687" t="n"/>
      <c r="AB477" s="687" t="n"/>
    </row>
    <row r="478">
      <c r="A478" s="687" t="n"/>
      <c r="B478" s="295" t="n"/>
      <c r="C478" s="326" t="n"/>
      <c r="D478" s="295" t="n"/>
      <c r="E478" s="295" t="n"/>
      <c r="F478" s="295" t="n"/>
      <c r="G478" s="295" t="n"/>
      <c r="H478" s="295" t="n"/>
      <c r="I478" s="687" t="n"/>
      <c r="J478" s="687" t="n"/>
      <c r="K478" s="687" t="n"/>
      <c r="L478" s="687" t="n"/>
      <c r="M478" s="687" t="n"/>
      <c r="N478" s="687" t="n"/>
      <c r="O478" s="687" t="n"/>
      <c r="P478" s="687" t="n"/>
      <c r="Q478" s="687" t="n"/>
      <c r="R478" s="687" t="n"/>
      <c r="S478" s="687" t="n"/>
      <c r="T478" s="687" t="n"/>
      <c r="U478" s="687" t="n"/>
      <c r="V478" s="687" t="n"/>
      <c r="W478" s="687" t="n"/>
      <c r="X478" s="687" t="n"/>
      <c r="Y478" s="687" t="n"/>
      <c r="Z478" s="687" t="n"/>
      <c r="AA478" s="687" t="n"/>
      <c r="AB478" s="687" t="n"/>
    </row>
    <row r="479">
      <c r="A479" s="687" t="n"/>
      <c r="B479" s="295" t="n"/>
      <c r="C479" s="326" t="n"/>
      <c r="D479" s="295" t="n"/>
      <c r="E479" s="295" t="n"/>
      <c r="F479" s="295" t="n"/>
      <c r="G479" s="295" t="n"/>
      <c r="H479" s="295" t="n"/>
      <c r="I479" s="687" t="n"/>
      <c r="J479" s="687" t="n"/>
      <c r="K479" s="687" t="n"/>
      <c r="L479" s="687" t="n"/>
      <c r="M479" s="687" t="n"/>
      <c r="N479" s="687" t="n"/>
      <c r="O479" s="687" t="n"/>
      <c r="P479" s="687" t="n"/>
      <c r="Q479" s="687" t="n"/>
      <c r="R479" s="687" t="n"/>
      <c r="S479" s="687" t="n"/>
      <c r="T479" s="687" t="n"/>
      <c r="U479" s="687" t="n"/>
      <c r="V479" s="687" t="n"/>
      <c r="W479" s="687" t="n"/>
      <c r="X479" s="687" t="n"/>
      <c r="Y479" s="687" t="n"/>
      <c r="Z479" s="687" t="n"/>
      <c r="AA479" s="687" t="n"/>
      <c r="AB479" s="687" t="n"/>
    </row>
    <row r="480">
      <c r="A480" s="687" t="n"/>
      <c r="B480" s="295" t="n"/>
      <c r="C480" s="326" t="n"/>
      <c r="D480" s="295" t="n"/>
      <c r="E480" s="295" t="n"/>
      <c r="F480" s="295" t="n"/>
      <c r="G480" s="295" t="n"/>
      <c r="H480" s="295" t="n"/>
      <c r="I480" s="687" t="n"/>
      <c r="J480" s="687" t="n"/>
      <c r="K480" s="687" t="n"/>
      <c r="L480" s="687" t="n"/>
      <c r="M480" s="687" t="n"/>
      <c r="N480" s="687" t="n"/>
      <c r="O480" s="687" t="n"/>
      <c r="P480" s="687" t="n"/>
      <c r="Q480" s="687" t="n"/>
      <c r="R480" s="687" t="n"/>
      <c r="S480" s="687" t="n"/>
      <c r="T480" s="687" t="n"/>
      <c r="U480" s="687" t="n"/>
      <c r="V480" s="687" t="n"/>
      <c r="W480" s="687" t="n"/>
      <c r="X480" s="687" t="n"/>
      <c r="Y480" s="687" t="n"/>
      <c r="Z480" s="687" t="n"/>
      <c r="AA480" s="687" t="n"/>
      <c r="AB480" s="687" t="n"/>
    </row>
    <row r="481">
      <c r="A481" s="687" t="n"/>
      <c r="B481" s="295" t="n"/>
      <c r="C481" s="326" t="n"/>
      <c r="D481" s="295" t="n"/>
      <c r="E481" s="295" t="n"/>
      <c r="F481" s="295" t="n"/>
      <c r="G481" s="295" t="n"/>
      <c r="H481" s="295" t="n"/>
      <c r="I481" s="687" t="n"/>
      <c r="J481" s="687" t="n"/>
      <c r="K481" s="687" t="n"/>
      <c r="L481" s="687" t="n"/>
      <c r="M481" s="687" t="n"/>
      <c r="N481" s="687" t="n"/>
      <c r="O481" s="687" t="n"/>
      <c r="P481" s="687" t="n"/>
      <c r="Q481" s="687" t="n"/>
      <c r="R481" s="687" t="n"/>
      <c r="S481" s="687" t="n"/>
      <c r="T481" s="687" t="n"/>
      <c r="U481" s="687" t="n"/>
      <c r="V481" s="687" t="n"/>
      <c r="W481" s="687" t="n"/>
      <c r="X481" s="687" t="n"/>
      <c r="Y481" s="687" t="n"/>
      <c r="Z481" s="687" t="n"/>
      <c r="AA481" s="687" t="n"/>
      <c r="AB481" s="687" t="n"/>
    </row>
    <row r="482">
      <c r="A482" s="687" t="n"/>
      <c r="B482" s="295" t="n"/>
      <c r="C482" s="326" t="n"/>
      <c r="D482" s="295" t="n"/>
      <c r="E482" s="295" t="n"/>
      <c r="F482" s="295" t="n"/>
      <c r="G482" s="295" t="n"/>
      <c r="H482" s="295" t="n"/>
      <c r="I482" s="687" t="n"/>
      <c r="J482" s="687" t="n"/>
      <c r="K482" s="687" t="n"/>
      <c r="L482" s="687" t="n"/>
      <c r="M482" s="687" t="n"/>
      <c r="N482" s="687" t="n"/>
      <c r="O482" s="687" t="n"/>
      <c r="P482" s="687" t="n"/>
      <c r="Q482" s="687" t="n"/>
      <c r="R482" s="687" t="n"/>
      <c r="S482" s="687" t="n"/>
      <c r="T482" s="687" t="n"/>
      <c r="U482" s="687" t="n"/>
      <c r="V482" s="687" t="n"/>
      <c r="W482" s="687" t="n"/>
      <c r="X482" s="687" t="n"/>
      <c r="Y482" s="687" t="n"/>
      <c r="Z482" s="687" t="n"/>
      <c r="AA482" s="687" t="n"/>
      <c r="AB482" s="687" t="n"/>
    </row>
    <row r="483">
      <c r="A483" s="687" t="n"/>
      <c r="B483" s="295" t="n"/>
      <c r="C483" s="326" t="n"/>
      <c r="D483" s="295" t="n"/>
      <c r="E483" s="295" t="n"/>
      <c r="F483" s="295" t="n"/>
      <c r="G483" s="295" t="n"/>
      <c r="H483" s="295" t="n"/>
      <c r="I483" s="687" t="n"/>
      <c r="J483" s="687" t="n"/>
      <c r="K483" s="687" t="n"/>
      <c r="L483" s="687" t="n"/>
      <c r="M483" s="687" t="n"/>
      <c r="N483" s="687" t="n"/>
      <c r="O483" s="687" t="n"/>
      <c r="P483" s="687" t="n"/>
      <c r="Q483" s="687" t="n"/>
      <c r="R483" s="687" t="n"/>
      <c r="S483" s="687" t="n"/>
      <c r="T483" s="687" t="n"/>
      <c r="U483" s="687" t="n"/>
      <c r="V483" s="687" t="n"/>
      <c r="W483" s="687" t="n"/>
      <c r="X483" s="687" t="n"/>
      <c r="Y483" s="687" t="n"/>
      <c r="Z483" s="687" t="n"/>
      <c r="AA483" s="687" t="n"/>
      <c r="AB483" s="687" t="n"/>
    </row>
    <row r="484">
      <c r="A484" s="687" t="n"/>
      <c r="B484" s="295" t="n"/>
      <c r="C484" s="326" t="n"/>
      <c r="D484" s="295" t="n"/>
      <c r="E484" s="295" t="n"/>
      <c r="F484" s="295" t="n"/>
      <c r="G484" s="295" t="n"/>
      <c r="H484" s="295" t="n"/>
      <c r="I484" s="687" t="n"/>
      <c r="J484" s="687" t="n"/>
      <c r="K484" s="687" t="n"/>
      <c r="L484" s="687" t="n"/>
      <c r="M484" s="687" t="n"/>
      <c r="N484" s="687" t="n"/>
      <c r="O484" s="687" t="n"/>
      <c r="P484" s="687" t="n"/>
      <c r="Q484" s="687" t="n"/>
      <c r="R484" s="687" t="n"/>
      <c r="S484" s="687" t="n"/>
      <c r="T484" s="687" t="n"/>
      <c r="U484" s="687" t="n"/>
      <c r="V484" s="687" t="n"/>
      <c r="W484" s="687" t="n"/>
      <c r="X484" s="687" t="n"/>
      <c r="Y484" s="687" t="n"/>
      <c r="Z484" s="687" t="n"/>
      <c r="AA484" s="687" t="n"/>
      <c r="AB484" s="687" t="n"/>
    </row>
    <row r="485">
      <c r="A485" s="687" t="n"/>
      <c r="B485" s="295" t="n"/>
      <c r="C485" s="326" t="n"/>
      <c r="D485" s="295" t="n"/>
      <c r="E485" s="295" t="n"/>
      <c r="F485" s="295" t="n"/>
      <c r="G485" s="295" t="n"/>
      <c r="H485" s="295" t="n"/>
      <c r="I485" s="687" t="n"/>
      <c r="J485" s="687" t="n"/>
      <c r="K485" s="687" t="n"/>
      <c r="L485" s="687" t="n"/>
      <c r="M485" s="687" t="n"/>
      <c r="N485" s="687" t="n"/>
      <c r="O485" s="687" t="n"/>
      <c r="P485" s="687" t="n"/>
      <c r="Q485" s="687" t="n"/>
      <c r="R485" s="687" t="n"/>
      <c r="S485" s="687" t="n"/>
      <c r="T485" s="687" t="n"/>
      <c r="U485" s="687" t="n"/>
      <c r="V485" s="687" t="n"/>
      <c r="W485" s="687" t="n"/>
      <c r="X485" s="687" t="n"/>
      <c r="Y485" s="687" t="n"/>
      <c r="Z485" s="687" t="n"/>
      <c r="AA485" s="687" t="n"/>
      <c r="AB485" s="687" t="n"/>
    </row>
    <row r="486">
      <c r="A486" s="687" t="n"/>
      <c r="B486" s="295" t="n"/>
      <c r="C486" s="326" t="n"/>
      <c r="D486" s="295" t="n"/>
      <c r="E486" s="295" t="n"/>
      <c r="F486" s="295" t="n"/>
      <c r="G486" s="295" t="n"/>
      <c r="H486" s="295" t="n"/>
      <c r="I486" s="687" t="n"/>
      <c r="J486" s="687" t="n"/>
      <c r="K486" s="687" t="n"/>
      <c r="L486" s="687" t="n"/>
      <c r="M486" s="687" t="n"/>
      <c r="N486" s="687" t="n"/>
      <c r="O486" s="687" t="n"/>
      <c r="P486" s="687" t="n"/>
      <c r="Q486" s="687" t="n"/>
      <c r="R486" s="687" t="n"/>
      <c r="S486" s="687" t="n"/>
      <c r="T486" s="687" t="n"/>
      <c r="U486" s="687" t="n"/>
      <c r="V486" s="687" t="n"/>
      <c r="W486" s="687" t="n"/>
      <c r="X486" s="687" t="n"/>
      <c r="Y486" s="687" t="n"/>
      <c r="Z486" s="687" t="n"/>
      <c r="AA486" s="687" t="n"/>
      <c r="AB486" s="687" t="n"/>
    </row>
    <row r="487">
      <c r="A487" s="687" t="n"/>
      <c r="B487" s="295" t="n"/>
      <c r="C487" s="326" t="n"/>
      <c r="D487" s="295" t="n"/>
      <c r="E487" s="295" t="n"/>
      <c r="F487" s="295" t="n"/>
      <c r="G487" s="295" t="n"/>
      <c r="H487" s="295" t="n"/>
      <c r="I487" s="687" t="n"/>
      <c r="J487" s="687" t="n"/>
      <c r="K487" s="687" t="n"/>
      <c r="L487" s="687" t="n"/>
      <c r="M487" s="687" t="n"/>
      <c r="N487" s="687" t="n"/>
      <c r="O487" s="687" t="n"/>
      <c r="P487" s="687" t="n"/>
      <c r="Q487" s="687" t="n"/>
      <c r="R487" s="687" t="n"/>
      <c r="S487" s="687" t="n"/>
      <c r="T487" s="687" t="n"/>
      <c r="U487" s="687" t="n"/>
      <c r="V487" s="687" t="n"/>
      <c r="W487" s="687" t="n"/>
      <c r="X487" s="687" t="n"/>
      <c r="Y487" s="687" t="n"/>
      <c r="Z487" s="687" t="n"/>
      <c r="AA487" s="687" t="n"/>
      <c r="AB487" s="687" t="n"/>
    </row>
    <row r="488">
      <c r="A488" s="687" t="n"/>
      <c r="B488" s="295" t="n"/>
      <c r="C488" s="326" t="n"/>
      <c r="D488" s="295" t="n"/>
      <c r="E488" s="295" t="n"/>
      <c r="F488" s="295" t="n"/>
      <c r="G488" s="295" t="n"/>
      <c r="H488" s="295" t="n"/>
      <c r="I488" s="687" t="n"/>
      <c r="J488" s="687" t="n"/>
      <c r="K488" s="687" t="n"/>
      <c r="L488" s="687" t="n"/>
      <c r="M488" s="687" t="n"/>
      <c r="N488" s="687" t="n"/>
      <c r="O488" s="687" t="n"/>
      <c r="P488" s="687" t="n"/>
      <c r="Q488" s="687" t="n"/>
      <c r="R488" s="687" t="n"/>
      <c r="S488" s="687" t="n"/>
      <c r="T488" s="687" t="n"/>
      <c r="U488" s="687" t="n"/>
      <c r="V488" s="687" t="n"/>
      <c r="W488" s="687" t="n"/>
      <c r="X488" s="687" t="n"/>
      <c r="Y488" s="687" t="n"/>
      <c r="Z488" s="687" t="n"/>
      <c r="AA488" s="687" t="n"/>
      <c r="AB488" s="687" t="n"/>
    </row>
    <row r="489">
      <c r="A489" s="687" t="n"/>
      <c r="B489" s="295" t="n"/>
      <c r="C489" s="326" t="n"/>
      <c r="D489" s="295" t="n"/>
      <c r="E489" s="295" t="n"/>
      <c r="F489" s="295" t="n"/>
      <c r="G489" s="295" t="n"/>
      <c r="H489" s="295" t="n"/>
      <c r="I489" s="687" t="n"/>
      <c r="J489" s="687" t="n"/>
      <c r="K489" s="687" t="n"/>
      <c r="L489" s="687" t="n"/>
      <c r="M489" s="687" t="n"/>
      <c r="N489" s="687" t="n"/>
      <c r="O489" s="687" t="n"/>
      <c r="P489" s="687" t="n"/>
      <c r="Q489" s="687" t="n"/>
      <c r="R489" s="687" t="n"/>
      <c r="S489" s="687" t="n"/>
      <c r="T489" s="687" t="n"/>
      <c r="U489" s="687" t="n"/>
      <c r="V489" s="687" t="n"/>
      <c r="W489" s="687" t="n"/>
      <c r="X489" s="687" t="n"/>
      <c r="Y489" s="687" t="n"/>
      <c r="Z489" s="687" t="n"/>
      <c r="AA489" s="687" t="n"/>
      <c r="AB489" s="687" t="n"/>
    </row>
    <row r="490">
      <c r="A490" s="687" t="n"/>
      <c r="B490" s="295" t="n"/>
      <c r="C490" s="326" t="n"/>
      <c r="D490" s="295" t="n"/>
      <c r="E490" s="295" t="n"/>
      <c r="F490" s="295" t="n"/>
      <c r="G490" s="295" t="n"/>
      <c r="H490" s="295" t="n"/>
      <c r="I490" s="687" t="n"/>
      <c r="J490" s="687" t="n"/>
      <c r="K490" s="687" t="n"/>
      <c r="L490" s="687" t="n"/>
      <c r="M490" s="687" t="n"/>
      <c r="N490" s="687" t="n"/>
      <c r="O490" s="687" t="n"/>
      <c r="P490" s="687" t="n"/>
      <c r="Q490" s="687" t="n"/>
      <c r="R490" s="687" t="n"/>
      <c r="S490" s="687" t="n"/>
      <c r="T490" s="687" t="n"/>
      <c r="U490" s="687" t="n"/>
      <c r="V490" s="687" t="n"/>
      <c r="W490" s="687" t="n"/>
      <c r="X490" s="687" t="n"/>
      <c r="Y490" s="687" t="n"/>
      <c r="Z490" s="687" t="n"/>
      <c r="AA490" s="687" t="n"/>
      <c r="AB490" s="687" t="n"/>
    </row>
    <row r="491">
      <c r="A491" s="687" t="n"/>
      <c r="B491" s="295" t="n"/>
      <c r="C491" s="326" t="n"/>
      <c r="D491" s="295" t="n"/>
      <c r="E491" s="295" t="n"/>
      <c r="F491" s="295" t="n"/>
      <c r="G491" s="295" t="n"/>
      <c r="H491" s="295" t="n"/>
      <c r="I491" s="687" t="n"/>
      <c r="J491" s="687" t="n"/>
      <c r="K491" s="687" t="n"/>
      <c r="L491" s="687" t="n"/>
      <c r="M491" s="687" t="n"/>
      <c r="N491" s="687" t="n"/>
      <c r="O491" s="687" t="n"/>
      <c r="P491" s="687" t="n"/>
      <c r="Q491" s="687" t="n"/>
      <c r="R491" s="687" t="n"/>
      <c r="S491" s="687" t="n"/>
      <c r="T491" s="687" t="n"/>
      <c r="U491" s="687" t="n"/>
      <c r="V491" s="687" t="n"/>
      <c r="W491" s="687" t="n"/>
      <c r="X491" s="687" t="n"/>
      <c r="Y491" s="687" t="n"/>
      <c r="Z491" s="687" t="n"/>
      <c r="AA491" s="687" t="n"/>
      <c r="AB491" s="687" t="n"/>
    </row>
    <row r="492">
      <c r="A492" s="687" t="n"/>
      <c r="B492" s="295" t="n"/>
      <c r="C492" s="326" t="n"/>
      <c r="D492" s="295" t="n"/>
      <c r="E492" s="295" t="n"/>
      <c r="F492" s="295" t="n"/>
      <c r="G492" s="295" t="n"/>
      <c r="H492" s="295" t="n"/>
      <c r="I492" s="687" t="n"/>
      <c r="J492" s="687" t="n"/>
      <c r="K492" s="687" t="n"/>
      <c r="L492" s="687" t="n"/>
      <c r="M492" s="687" t="n"/>
      <c r="N492" s="687" t="n"/>
      <c r="O492" s="687" t="n"/>
      <c r="P492" s="687" t="n"/>
      <c r="Q492" s="687" t="n"/>
      <c r="R492" s="687" t="n"/>
      <c r="S492" s="687" t="n"/>
      <c r="T492" s="687" t="n"/>
      <c r="U492" s="687" t="n"/>
      <c r="V492" s="687" t="n"/>
      <c r="W492" s="687" t="n"/>
      <c r="X492" s="687" t="n"/>
      <c r="Y492" s="687" t="n"/>
      <c r="Z492" s="687" t="n"/>
      <c r="AA492" s="687" t="n"/>
      <c r="AB492" s="687" t="n"/>
    </row>
    <row r="493">
      <c r="A493" s="687" t="n"/>
      <c r="B493" s="295" t="n"/>
      <c r="C493" s="326" t="n"/>
      <c r="D493" s="295" t="n"/>
      <c r="E493" s="295" t="n"/>
      <c r="F493" s="295" t="n"/>
      <c r="G493" s="295" t="n"/>
      <c r="H493" s="295" t="n"/>
      <c r="I493" s="687" t="n"/>
      <c r="J493" s="687" t="n"/>
      <c r="K493" s="687" t="n"/>
      <c r="L493" s="687" t="n"/>
      <c r="M493" s="687" t="n"/>
      <c r="N493" s="687" t="n"/>
      <c r="O493" s="687" t="n"/>
      <c r="P493" s="687" t="n"/>
      <c r="Q493" s="687" t="n"/>
      <c r="R493" s="687" t="n"/>
      <c r="S493" s="687" t="n"/>
      <c r="T493" s="687" t="n"/>
      <c r="U493" s="687" t="n"/>
      <c r="V493" s="687" t="n"/>
      <c r="W493" s="687" t="n"/>
      <c r="X493" s="687" t="n"/>
      <c r="Y493" s="687" t="n"/>
      <c r="Z493" s="687" t="n"/>
      <c r="AA493" s="687" t="n"/>
      <c r="AB493" s="687" t="n"/>
    </row>
    <row r="494">
      <c r="A494" s="687" t="n"/>
      <c r="B494" s="295" t="n"/>
      <c r="C494" s="326" t="n"/>
      <c r="D494" s="295" t="n"/>
      <c r="E494" s="295" t="n"/>
      <c r="F494" s="295" t="n"/>
      <c r="G494" s="295" t="n"/>
      <c r="H494" s="295" t="n"/>
      <c r="I494" s="687" t="n"/>
      <c r="J494" s="687" t="n"/>
      <c r="K494" s="687" t="n"/>
      <c r="L494" s="687" t="n"/>
      <c r="M494" s="687" t="n"/>
      <c r="N494" s="687" t="n"/>
      <c r="O494" s="687" t="n"/>
      <c r="P494" s="687" t="n"/>
      <c r="Q494" s="687" t="n"/>
      <c r="R494" s="687" t="n"/>
      <c r="S494" s="687" t="n"/>
      <c r="T494" s="687" t="n"/>
      <c r="U494" s="687" t="n"/>
      <c r="V494" s="687" t="n"/>
      <c r="W494" s="687" t="n"/>
      <c r="X494" s="687" t="n"/>
      <c r="Y494" s="687" t="n"/>
      <c r="Z494" s="687" t="n"/>
      <c r="AA494" s="687" t="n"/>
      <c r="AB494" s="687" t="n"/>
    </row>
    <row r="495">
      <c r="A495" s="687" t="n"/>
      <c r="B495" s="295" t="n"/>
      <c r="C495" s="326" t="n"/>
      <c r="D495" s="295" t="n"/>
      <c r="E495" s="295" t="n"/>
      <c r="F495" s="295" t="n"/>
      <c r="G495" s="295" t="n"/>
      <c r="H495" s="295" t="n"/>
      <c r="I495" s="687" t="n"/>
      <c r="J495" s="687" t="n"/>
      <c r="K495" s="687" t="n"/>
      <c r="L495" s="687" t="n"/>
      <c r="M495" s="687" t="n"/>
      <c r="N495" s="687" t="n"/>
      <c r="O495" s="687" t="n"/>
      <c r="P495" s="687" t="n"/>
      <c r="Q495" s="687" t="n"/>
      <c r="R495" s="687" t="n"/>
      <c r="S495" s="687" t="n"/>
      <c r="T495" s="687" t="n"/>
      <c r="U495" s="687" t="n"/>
      <c r="V495" s="687" t="n"/>
      <c r="W495" s="687" t="n"/>
      <c r="X495" s="687" t="n"/>
      <c r="Y495" s="687" t="n"/>
      <c r="Z495" s="687" t="n"/>
      <c r="AA495" s="687" t="n"/>
      <c r="AB495" s="687" t="n"/>
    </row>
    <row r="496">
      <c r="A496" s="687" t="n"/>
      <c r="B496" s="295" t="n"/>
      <c r="C496" s="326" t="n"/>
      <c r="D496" s="295" t="n"/>
      <c r="E496" s="295" t="n"/>
      <c r="F496" s="295" t="n"/>
      <c r="G496" s="295" t="n"/>
      <c r="H496" s="295" t="n"/>
      <c r="I496" s="687" t="n"/>
      <c r="J496" s="687" t="n"/>
      <c r="K496" s="687" t="n"/>
      <c r="L496" s="687" t="n"/>
      <c r="M496" s="687" t="n"/>
      <c r="N496" s="687" t="n"/>
      <c r="O496" s="687" t="n"/>
      <c r="P496" s="687" t="n"/>
      <c r="Q496" s="687" t="n"/>
      <c r="R496" s="687" t="n"/>
      <c r="S496" s="687" t="n"/>
      <c r="T496" s="687" t="n"/>
      <c r="U496" s="687" t="n"/>
      <c r="V496" s="687" t="n"/>
      <c r="W496" s="687" t="n"/>
      <c r="X496" s="687" t="n"/>
      <c r="Y496" s="687" t="n"/>
      <c r="Z496" s="687" t="n"/>
      <c r="AA496" s="687" t="n"/>
      <c r="AB496" s="687" t="n"/>
    </row>
    <row r="497">
      <c r="A497" s="687" t="n"/>
      <c r="B497" s="295" t="n"/>
      <c r="C497" s="326" t="n"/>
      <c r="D497" s="295" t="n"/>
      <c r="E497" s="295" t="n"/>
      <c r="F497" s="295" t="n"/>
      <c r="G497" s="295" t="n"/>
      <c r="H497" s="295" t="n"/>
      <c r="I497" s="687" t="n"/>
      <c r="J497" s="687" t="n"/>
      <c r="K497" s="687" t="n"/>
      <c r="L497" s="687" t="n"/>
      <c r="M497" s="687" t="n"/>
      <c r="N497" s="687" t="n"/>
      <c r="O497" s="687" t="n"/>
      <c r="P497" s="687" t="n"/>
      <c r="Q497" s="687" t="n"/>
      <c r="R497" s="687" t="n"/>
      <c r="S497" s="687" t="n"/>
      <c r="T497" s="687" t="n"/>
      <c r="U497" s="687" t="n"/>
      <c r="V497" s="687" t="n"/>
      <c r="W497" s="687" t="n"/>
      <c r="X497" s="687" t="n"/>
      <c r="Y497" s="687" t="n"/>
      <c r="Z497" s="687" t="n"/>
      <c r="AA497" s="687" t="n"/>
      <c r="AB497" s="687" t="n"/>
    </row>
    <row r="498">
      <c r="A498" s="687" t="n"/>
      <c r="B498" s="295" t="n"/>
      <c r="C498" s="326" t="n"/>
      <c r="D498" s="295" t="n"/>
      <c r="E498" s="295" t="n"/>
      <c r="F498" s="295" t="n"/>
      <c r="G498" s="295" t="n"/>
      <c r="H498" s="295" t="n"/>
      <c r="I498" s="687" t="n"/>
      <c r="J498" s="687" t="n"/>
      <c r="K498" s="687" t="n"/>
      <c r="L498" s="687" t="n"/>
      <c r="M498" s="687" t="n"/>
      <c r="N498" s="687" t="n"/>
      <c r="O498" s="687" t="n"/>
      <c r="P498" s="687" t="n"/>
      <c r="Q498" s="687" t="n"/>
      <c r="R498" s="687" t="n"/>
      <c r="S498" s="687" t="n"/>
      <c r="T498" s="687" t="n"/>
      <c r="U498" s="687" t="n"/>
      <c r="V498" s="687" t="n"/>
      <c r="W498" s="687" t="n"/>
      <c r="X498" s="687" t="n"/>
      <c r="Y498" s="687" t="n"/>
      <c r="Z498" s="687" t="n"/>
      <c r="AA498" s="687" t="n"/>
      <c r="AB498" s="687" t="n"/>
    </row>
    <row r="499">
      <c r="A499" s="687" t="n"/>
      <c r="B499" s="295" t="n"/>
      <c r="C499" s="326" t="n"/>
      <c r="D499" s="295" t="n"/>
      <c r="E499" s="295" t="n"/>
      <c r="F499" s="295" t="n"/>
      <c r="G499" s="295" t="n"/>
      <c r="H499" s="295" t="n"/>
      <c r="I499" s="687" t="n"/>
      <c r="J499" s="687" t="n"/>
      <c r="K499" s="687" t="n"/>
      <c r="L499" s="687" t="n"/>
      <c r="M499" s="687" t="n"/>
      <c r="N499" s="687" t="n"/>
      <c r="O499" s="687" t="n"/>
      <c r="P499" s="687" t="n"/>
      <c r="Q499" s="687" t="n"/>
      <c r="R499" s="687" t="n"/>
      <c r="S499" s="687" t="n"/>
      <c r="T499" s="687" t="n"/>
      <c r="U499" s="687" t="n"/>
      <c r="V499" s="687" t="n"/>
      <c r="W499" s="687" t="n"/>
      <c r="X499" s="687" t="n"/>
      <c r="Y499" s="687" t="n"/>
      <c r="Z499" s="687" t="n"/>
      <c r="AA499" s="687" t="n"/>
      <c r="AB499" s="687" t="n"/>
    </row>
    <row r="500">
      <c r="A500" s="687" t="n"/>
      <c r="B500" s="295" t="n"/>
      <c r="C500" s="326" t="n"/>
      <c r="D500" s="295" t="n"/>
      <c r="E500" s="295" t="n"/>
      <c r="F500" s="295" t="n"/>
      <c r="G500" s="295" t="n"/>
      <c r="H500" s="295" t="n"/>
      <c r="I500" s="687" t="n"/>
      <c r="J500" s="687" t="n"/>
      <c r="K500" s="687" t="n"/>
      <c r="L500" s="687" t="n"/>
      <c r="M500" s="687" t="n"/>
      <c r="N500" s="687" t="n"/>
      <c r="O500" s="687" t="n"/>
      <c r="P500" s="687" t="n"/>
      <c r="Q500" s="687" t="n"/>
      <c r="R500" s="687" t="n"/>
      <c r="S500" s="687" t="n"/>
      <c r="T500" s="687" t="n"/>
      <c r="U500" s="687" t="n"/>
      <c r="V500" s="687" t="n"/>
      <c r="W500" s="687" t="n"/>
      <c r="X500" s="687" t="n"/>
      <c r="Y500" s="687" t="n"/>
      <c r="Z500" s="687" t="n"/>
      <c r="AA500" s="687" t="n"/>
      <c r="AB500" s="687" t="n"/>
    </row>
    <row r="501">
      <c r="A501" s="687" t="n"/>
      <c r="B501" s="295" t="n"/>
      <c r="C501" s="326" t="n"/>
      <c r="D501" s="295" t="n"/>
      <c r="E501" s="295" t="n"/>
      <c r="F501" s="295" t="n"/>
      <c r="G501" s="295" t="n"/>
      <c r="H501" s="295" t="n"/>
      <c r="I501" s="687" t="n"/>
      <c r="J501" s="687" t="n"/>
      <c r="K501" s="687" t="n"/>
      <c r="L501" s="687" t="n"/>
      <c r="M501" s="687" t="n"/>
      <c r="N501" s="687" t="n"/>
      <c r="O501" s="687" t="n"/>
      <c r="P501" s="687" t="n"/>
      <c r="Q501" s="687" t="n"/>
      <c r="R501" s="687" t="n"/>
      <c r="S501" s="687" t="n"/>
      <c r="T501" s="687" t="n"/>
      <c r="U501" s="687" t="n"/>
      <c r="V501" s="687" t="n"/>
      <c r="W501" s="687" t="n"/>
      <c r="X501" s="687" t="n"/>
      <c r="Y501" s="687" t="n"/>
      <c r="Z501" s="687" t="n"/>
      <c r="AA501" s="687" t="n"/>
      <c r="AB501" s="687" t="n"/>
    </row>
    <row r="502">
      <c r="A502" s="687" t="n"/>
      <c r="B502" s="295" t="n"/>
      <c r="C502" s="326" t="n"/>
      <c r="D502" s="295" t="n"/>
      <c r="E502" s="295" t="n"/>
      <c r="F502" s="295" t="n"/>
      <c r="G502" s="295" t="n"/>
      <c r="H502" s="295" t="n"/>
      <c r="I502" s="687" t="n"/>
      <c r="J502" s="687" t="n"/>
      <c r="K502" s="687" t="n"/>
      <c r="L502" s="687" t="n"/>
      <c r="M502" s="687" t="n"/>
      <c r="N502" s="687" t="n"/>
      <c r="O502" s="687" t="n"/>
      <c r="P502" s="687" t="n"/>
      <c r="Q502" s="687" t="n"/>
      <c r="R502" s="687" t="n"/>
      <c r="S502" s="687" t="n"/>
      <c r="T502" s="687" t="n"/>
      <c r="U502" s="687" t="n"/>
      <c r="V502" s="687" t="n"/>
      <c r="W502" s="687" t="n"/>
      <c r="X502" s="687" t="n"/>
      <c r="Y502" s="687" t="n"/>
      <c r="Z502" s="687" t="n"/>
      <c r="AA502" s="687" t="n"/>
      <c r="AB502" s="687" t="n"/>
    </row>
    <row r="503">
      <c r="A503" s="687" t="n"/>
      <c r="B503" s="295" t="n"/>
      <c r="C503" s="326" t="n"/>
      <c r="D503" s="295" t="n"/>
      <c r="E503" s="295" t="n"/>
      <c r="F503" s="295" t="n"/>
      <c r="G503" s="295" t="n"/>
      <c r="H503" s="295" t="n"/>
      <c r="I503" s="687" t="n"/>
      <c r="J503" s="687" t="n"/>
      <c r="K503" s="687" t="n"/>
      <c r="L503" s="687" t="n"/>
      <c r="M503" s="687" t="n"/>
      <c r="N503" s="687" t="n"/>
      <c r="O503" s="687" t="n"/>
      <c r="P503" s="687" t="n"/>
      <c r="Q503" s="687" t="n"/>
      <c r="R503" s="687" t="n"/>
      <c r="S503" s="687" t="n"/>
      <c r="T503" s="687" t="n"/>
      <c r="U503" s="687" t="n"/>
      <c r="V503" s="687" t="n"/>
      <c r="W503" s="687" t="n"/>
      <c r="X503" s="687" t="n"/>
      <c r="Y503" s="687" t="n"/>
      <c r="Z503" s="687" t="n"/>
      <c r="AA503" s="687" t="n"/>
      <c r="AB503" s="687" t="n"/>
    </row>
    <row r="504">
      <c r="A504" s="687" t="n"/>
      <c r="B504" s="295" t="n"/>
      <c r="C504" s="326" t="n"/>
      <c r="D504" s="295" t="n"/>
      <c r="E504" s="295" t="n"/>
      <c r="F504" s="295" t="n"/>
      <c r="G504" s="295" t="n"/>
      <c r="H504" s="295" t="n"/>
      <c r="I504" s="687" t="n"/>
      <c r="J504" s="687" t="n"/>
      <c r="K504" s="687" t="n"/>
      <c r="L504" s="687" t="n"/>
      <c r="M504" s="687" t="n"/>
      <c r="N504" s="687" t="n"/>
      <c r="O504" s="687" t="n"/>
      <c r="P504" s="687" t="n"/>
      <c r="Q504" s="687" t="n"/>
      <c r="R504" s="687" t="n"/>
      <c r="S504" s="687" t="n"/>
      <c r="T504" s="687" t="n"/>
      <c r="U504" s="687" t="n"/>
      <c r="V504" s="687" t="n"/>
      <c r="W504" s="687" t="n"/>
      <c r="X504" s="687" t="n"/>
      <c r="Y504" s="687" t="n"/>
      <c r="Z504" s="687" t="n"/>
      <c r="AA504" s="687" t="n"/>
      <c r="AB504" s="687" t="n"/>
    </row>
    <row r="505">
      <c r="A505" s="687" t="n"/>
      <c r="B505" s="295" t="n"/>
      <c r="C505" s="326" t="n"/>
      <c r="D505" s="295" t="n"/>
      <c r="E505" s="295" t="n"/>
      <c r="F505" s="295" t="n"/>
      <c r="G505" s="295" t="n"/>
      <c r="H505" s="295" t="n"/>
      <c r="I505" s="687" t="n"/>
      <c r="J505" s="687" t="n"/>
      <c r="K505" s="687" t="n"/>
      <c r="L505" s="687" t="n"/>
      <c r="M505" s="687" t="n"/>
      <c r="N505" s="687" t="n"/>
      <c r="O505" s="687" t="n"/>
      <c r="P505" s="687" t="n"/>
      <c r="Q505" s="687" t="n"/>
      <c r="R505" s="687" t="n"/>
      <c r="S505" s="687" t="n"/>
      <c r="T505" s="687" t="n"/>
      <c r="U505" s="687" t="n"/>
      <c r="V505" s="687" t="n"/>
      <c r="W505" s="687" t="n"/>
      <c r="X505" s="687" t="n"/>
      <c r="Y505" s="687" t="n"/>
      <c r="Z505" s="687" t="n"/>
      <c r="AA505" s="687" t="n"/>
      <c r="AB505" s="687" t="n"/>
    </row>
    <row r="506">
      <c r="A506" s="687" t="n"/>
      <c r="B506" s="295" t="n"/>
      <c r="C506" s="326" t="n"/>
      <c r="D506" s="295" t="n"/>
      <c r="E506" s="295" t="n"/>
      <c r="F506" s="295" t="n"/>
      <c r="G506" s="295" t="n"/>
      <c r="H506" s="295" t="n"/>
      <c r="I506" s="687" t="n"/>
      <c r="J506" s="687" t="n"/>
      <c r="K506" s="687" t="n"/>
      <c r="L506" s="687" t="n"/>
      <c r="M506" s="687" t="n"/>
      <c r="N506" s="687" t="n"/>
      <c r="O506" s="687" t="n"/>
      <c r="P506" s="687" t="n"/>
      <c r="Q506" s="687" t="n"/>
      <c r="R506" s="687" t="n"/>
      <c r="S506" s="687" t="n"/>
      <c r="T506" s="687" t="n"/>
      <c r="U506" s="687" t="n"/>
      <c r="V506" s="687" t="n"/>
      <c r="W506" s="687" t="n"/>
      <c r="X506" s="687" t="n"/>
      <c r="Y506" s="687" t="n"/>
      <c r="Z506" s="687" t="n"/>
      <c r="AA506" s="687" t="n"/>
      <c r="AB506" s="687" t="n"/>
    </row>
    <row r="507">
      <c r="A507" s="687" t="n"/>
      <c r="B507" s="295" t="n"/>
      <c r="C507" s="326" t="n"/>
      <c r="D507" s="295" t="n"/>
      <c r="E507" s="295" t="n"/>
      <c r="F507" s="295" t="n"/>
      <c r="G507" s="295" t="n"/>
      <c r="H507" s="295" t="n"/>
      <c r="I507" s="687" t="n"/>
      <c r="J507" s="687" t="n"/>
      <c r="K507" s="687" t="n"/>
      <c r="L507" s="687" t="n"/>
      <c r="M507" s="687" t="n"/>
      <c r="N507" s="687" t="n"/>
      <c r="O507" s="687" t="n"/>
      <c r="P507" s="687" t="n"/>
      <c r="Q507" s="687" t="n"/>
      <c r="R507" s="687" t="n"/>
      <c r="S507" s="687" t="n"/>
      <c r="T507" s="687" t="n"/>
      <c r="U507" s="687" t="n"/>
      <c r="V507" s="687" t="n"/>
      <c r="W507" s="687" t="n"/>
      <c r="X507" s="687" t="n"/>
      <c r="Y507" s="687" t="n"/>
      <c r="Z507" s="687" t="n"/>
      <c r="AA507" s="687" t="n"/>
      <c r="AB507" s="687" t="n"/>
    </row>
    <row r="508">
      <c r="A508" s="687" t="n"/>
      <c r="B508" s="295" t="n"/>
      <c r="C508" s="326" t="n"/>
      <c r="D508" s="295" t="n"/>
      <c r="E508" s="295" t="n"/>
      <c r="F508" s="295" t="n"/>
      <c r="G508" s="295" t="n"/>
      <c r="H508" s="295" t="n"/>
      <c r="I508" s="687" t="n"/>
      <c r="J508" s="687" t="n"/>
      <c r="K508" s="687" t="n"/>
      <c r="L508" s="687" t="n"/>
      <c r="M508" s="687" t="n"/>
      <c r="N508" s="687" t="n"/>
      <c r="O508" s="687" t="n"/>
      <c r="P508" s="687" t="n"/>
      <c r="Q508" s="687" t="n"/>
      <c r="R508" s="687" t="n"/>
      <c r="S508" s="687" t="n"/>
      <c r="T508" s="687" t="n"/>
      <c r="U508" s="687" t="n"/>
      <c r="V508" s="687" t="n"/>
      <c r="W508" s="687" t="n"/>
      <c r="X508" s="687" t="n"/>
      <c r="Y508" s="687" t="n"/>
      <c r="Z508" s="687" t="n"/>
      <c r="AA508" s="687" t="n"/>
      <c r="AB508" s="687" t="n"/>
    </row>
    <row r="509">
      <c r="A509" s="687" t="n"/>
      <c r="B509" s="295" t="n"/>
      <c r="C509" s="326" t="n"/>
      <c r="D509" s="295" t="n"/>
      <c r="E509" s="295" t="n"/>
      <c r="F509" s="295" t="n"/>
      <c r="G509" s="295" t="n"/>
      <c r="H509" s="295" t="n"/>
      <c r="I509" s="687" t="n"/>
      <c r="J509" s="687" t="n"/>
      <c r="K509" s="687" t="n"/>
      <c r="L509" s="687" t="n"/>
      <c r="M509" s="687" t="n"/>
      <c r="N509" s="687" t="n"/>
      <c r="O509" s="687" t="n"/>
      <c r="P509" s="687" t="n"/>
      <c r="Q509" s="687" t="n"/>
      <c r="R509" s="687" t="n"/>
      <c r="S509" s="687" t="n"/>
      <c r="T509" s="687" t="n"/>
      <c r="U509" s="687" t="n"/>
      <c r="V509" s="687" t="n"/>
      <c r="W509" s="687" t="n"/>
      <c r="X509" s="687" t="n"/>
      <c r="Y509" s="687" t="n"/>
      <c r="Z509" s="687" t="n"/>
      <c r="AA509" s="687" t="n"/>
      <c r="AB509" s="687" t="n"/>
    </row>
    <row r="510">
      <c r="A510" s="687" t="n"/>
      <c r="B510" s="295" t="n"/>
      <c r="C510" s="326" t="n"/>
      <c r="D510" s="295" t="n"/>
      <c r="E510" s="295" t="n"/>
      <c r="F510" s="295" t="n"/>
      <c r="G510" s="295" t="n"/>
      <c r="H510" s="295" t="n"/>
      <c r="I510" s="687" t="n"/>
      <c r="J510" s="687" t="n"/>
      <c r="K510" s="687" t="n"/>
      <c r="L510" s="687" t="n"/>
      <c r="M510" s="687" t="n"/>
      <c r="N510" s="687" t="n"/>
      <c r="O510" s="687" t="n"/>
      <c r="P510" s="687" t="n"/>
      <c r="Q510" s="687" t="n"/>
      <c r="R510" s="687" t="n"/>
      <c r="S510" s="687" t="n"/>
      <c r="T510" s="687" t="n"/>
      <c r="U510" s="687" t="n"/>
      <c r="V510" s="687" t="n"/>
      <c r="W510" s="687" t="n"/>
      <c r="X510" s="687" t="n"/>
      <c r="Y510" s="687" t="n"/>
      <c r="Z510" s="687" t="n"/>
      <c r="AA510" s="687" t="n"/>
      <c r="AB510" s="687" t="n"/>
    </row>
    <row r="511">
      <c r="A511" s="687" t="n"/>
      <c r="B511" s="295" t="n"/>
      <c r="C511" s="326" t="n"/>
      <c r="D511" s="295" t="n"/>
      <c r="E511" s="295" t="n"/>
      <c r="F511" s="295" t="n"/>
      <c r="G511" s="295" t="n"/>
      <c r="H511" s="295" t="n"/>
      <c r="I511" s="687" t="n"/>
      <c r="J511" s="687" t="n"/>
      <c r="K511" s="687" t="n"/>
      <c r="L511" s="687" t="n"/>
      <c r="M511" s="687" t="n"/>
      <c r="N511" s="687" t="n"/>
      <c r="O511" s="687" t="n"/>
      <c r="P511" s="687" t="n"/>
      <c r="Q511" s="687" t="n"/>
      <c r="R511" s="687" t="n"/>
      <c r="S511" s="687" t="n"/>
      <c r="T511" s="687" t="n"/>
      <c r="U511" s="687" t="n"/>
      <c r="V511" s="687" t="n"/>
      <c r="W511" s="687" t="n"/>
      <c r="X511" s="687" t="n"/>
      <c r="Y511" s="687" t="n"/>
      <c r="Z511" s="687" t="n"/>
      <c r="AA511" s="687" t="n"/>
      <c r="AB511" s="687" t="n"/>
    </row>
    <row r="512">
      <c r="A512" s="687" t="n"/>
      <c r="B512" s="295" t="n"/>
      <c r="C512" s="326" t="n"/>
      <c r="D512" s="295" t="n"/>
      <c r="E512" s="295" t="n"/>
      <c r="F512" s="295" t="n"/>
      <c r="G512" s="295" t="n"/>
      <c r="H512" s="295" t="n"/>
      <c r="I512" s="687" t="n"/>
      <c r="J512" s="687" t="n"/>
      <c r="K512" s="687" t="n"/>
      <c r="L512" s="687" t="n"/>
      <c r="M512" s="687" t="n"/>
      <c r="N512" s="687" t="n"/>
      <c r="O512" s="687" t="n"/>
      <c r="P512" s="687" t="n"/>
      <c r="Q512" s="687" t="n"/>
      <c r="R512" s="687" t="n"/>
      <c r="S512" s="687" t="n"/>
      <c r="T512" s="687" t="n"/>
      <c r="U512" s="687" t="n"/>
      <c r="V512" s="687" t="n"/>
      <c r="W512" s="687" t="n"/>
      <c r="X512" s="687" t="n"/>
      <c r="Y512" s="687" t="n"/>
      <c r="Z512" s="687" t="n"/>
      <c r="AA512" s="687" t="n"/>
      <c r="AB512" s="687" t="n"/>
    </row>
    <row r="513">
      <c r="A513" s="687" t="n"/>
      <c r="B513" s="295" t="n"/>
      <c r="C513" s="326" t="n"/>
      <c r="D513" s="295" t="n"/>
      <c r="E513" s="295" t="n"/>
      <c r="F513" s="295" t="n"/>
      <c r="G513" s="295" t="n"/>
      <c r="H513" s="295" t="n"/>
      <c r="I513" s="687" t="n"/>
      <c r="J513" s="687" t="n"/>
      <c r="K513" s="687" t="n"/>
      <c r="L513" s="687" t="n"/>
      <c r="M513" s="687" t="n"/>
      <c r="N513" s="687" t="n"/>
      <c r="O513" s="687" t="n"/>
      <c r="P513" s="687" t="n"/>
      <c r="Q513" s="687" t="n"/>
      <c r="R513" s="687" t="n"/>
      <c r="S513" s="687" t="n"/>
      <c r="T513" s="687" t="n"/>
      <c r="U513" s="687" t="n"/>
      <c r="V513" s="687" t="n"/>
      <c r="W513" s="687" t="n"/>
      <c r="X513" s="687" t="n"/>
      <c r="Y513" s="687" t="n"/>
      <c r="Z513" s="687" t="n"/>
      <c r="AA513" s="687" t="n"/>
      <c r="AB513" s="687" t="n"/>
    </row>
    <row r="514">
      <c r="A514" s="687" t="n"/>
      <c r="B514" s="295" t="n"/>
      <c r="C514" s="326" t="n"/>
      <c r="D514" s="295" t="n"/>
      <c r="E514" s="295" t="n"/>
      <c r="F514" s="295" t="n"/>
      <c r="G514" s="295" t="n"/>
      <c r="H514" s="295" t="n"/>
      <c r="I514" s="687" t="n"/>
      <c r="J514" s="687" t="n"/>
      <c r="K514" s="687" t="n"/>
      <c r="L514" s="687" t="n"/>
      <c r="M514" s="687" t="n"/>
      <c r="N514" s="687" t="n"/>
      <c r="O514" s="687" t="n"/>
      <c r="P514" s="687" t="n"/>
      <c r="Q514" s="687" t="n"/>
      <c r="R514" s="687" t="n"/>
      <c r="S514" s="687" t="n"/>
      <c r="T514" s="687" t="n"/>
      <c r="U514" s="687" t="n"/>
      <c r="V514" s="687" t="n"/>
      <c r="W514" s="687" t="n"/>
      <c r="X514" s="687" t="n"/>
      <c r="Y514" s="687" t="n"/>
      <c r="Z514" s="687" t="n"/>
      <c r="AA514" s="687" t="n"/>
      <c r="AB514" s="687" t="n"/>
    </row>
    <row r="515">
      <c r="A515" s="687" t="n"/>
      <c r="B515" s="295" t="n"/>
      <c r="C515" s="326" t="n"/>
      <c r="D515" s="295" t="n"/>
      <c r="E515" s="295" t="n"/>
      <c r="F515" s="295" t="n"/>
      <c r="G515" s="295" t="n"/>
      <c r="H515" s="295" t="n"/>
      <c r="I515" s="687" t="n"/>
      <c r="J515" s="687" t="n"/>
      <c r="K515" s="687" t="n"/>
      <c r="L515" s="687" t="n"/>
      <c r="M515" s="687" t="n"/>
      <c r="N515" s="687" t="n"/>
      <c r="O515" s="687" t="n"/>
      <c r="P515" s="687" t="n"/>
      <c r="Q515" s="687" t="n"/>
      <c r="R515" s="687" t="n"/>
      <c r="S515" s="687" t="n"/>
      <c r="T515" s="687" t="n"/>
      <c r="U515" s="687" t="n"/>
      <c r="V515" s="687" t="n"/>
      <c r="W515" s="687" t="n"/>
      <c r="X515" s="687" t="n"/>
      <c r="Y515" s="687" t="n"/>
      <c r="Z515" s="687" t="n"/>
      <c r="AA515" s="687" t="n"/>
      <c r="AB515" s="687" t="n"/>
    </row>
    <row r="516">
      <c r="A516" s="687" t="n"/>
      <c r="B516" s="295" t="n"/>
      <c r="C516" s="326" t="n"/>
      <c r="D516" s="295" t="n"/>
      <c r="E516" s="295" t="n"/>
      <c r="F516" s="295" t="n"/>
      <c r="G516" s="295" t="n"/>
      <c r="H516" s="295" t="n"/>
      <c r="I516" s="687" t="n"/>
      <c r="J516" s="687" t="n"/>
      <c r="K516" s="687" t="n"/>
      <c r="L516" s="687" t="n"/>
      <c r="M516" s="687" t="n"/>
      <c r="N516" s="687" t="n"/>
      <c r="O516" s="687" t="n"/>
      <c r="P516" s="687" t="n"/>
      <c r="Q516" s="687" t="n"/>
      <c r="R516" s="687" t="n"/>
      <c r="S516" s="687" t="n"/>
      <c r="T516" s="687" t="n"/>
      <c r="U516" s="687" t="n"/>
      <c r="V516" s="687" t="n"/>
      <c r="W516" s="687" t="n"/>
      <c r="X516" s="687" t="n"/>
      <c r="Y516" s="687" t="n"/>
      <c r="Z516" s="687" t="n"/>
      <c r="AA516" s="687" t="n"/>
      <c r="AB516" s="687" t="n"/>
    </row>
    <row r="517">
      <c r="A517" s="687" t="n"/>
      <c r="B517" s="295" t="n"/>
      <c r="C517" s="326" t="n"/>
      <c r="D517" s="295" t="n"/>
      <c r="E517" s="295" t="n"/>
      <c r="F517" s="295" t="n"/>
      <c r="G517" s="295" t="n"/>
      <c r="H517" s="295" t="n"/>
      <c r="I517" s="687" t="n"/>
      <c r="J517" s="687" t="n"/>
      <c r="K517" s="687" t="n"/>
      <c r="L517" s="687" t="n"/>
      <c r="M517" s="687" t="n"/>
      <c r="N517" s="687" t="n"/>
      <c r="O517" s="687" t="n"/>
      <c r="P517" s="687" t="n"/>
      <c r="Q517" s="687" t="n"/>
      <c r="R517" s="687" t="n"/>
      <c r="S517" s="687" t="n"/>
      <c r="T517" s="687" t="n"/>
      <c r="U517" s="687" t="n"/>
      <c r="V517" s="687" t="n"/>
      <c r="W517" s="687" t="n"/>
      <c r="X517" s="687" t="n"/>
      <c r="Y517" s="687" t="n"/>
      <c r="Z517" s="687" t="n"/>
      <c r="AA517" s="687" t="n"/>
      <c r="AB517" s="687" t="n"/>
    </row>
    <row r="518">
      <c r="A518" s="687" t="n"/>
      <c r="B518" s="295" t="n"/>
      <c r="C518" s="326" t="n"/>
      <c r="D518" s="295" t="n"/>
      <c r="E518" s="295" t="n"/>
      <c r="F518" s="295" t="n"/>
      <c r="G518" s="295" t="n"/>
      <c r="H518" s="295" t="n"/>
      <c r="I518" s="687" t="n"/>
      <c r="J518" s="687" t="n"/>
      <c r="K518" s="687" t="n"/>
      <c r="L518" s="687" t="n"/>
      <c r="M518" s="687" t="n"/>
      <c r="N518" s="687" t="n"/>
      <c r="O518" s="687" t="n"/>
      <c r="P518" s="687" t="n"/>
      <c r="Q518" s="687" t="n"/>
      <c r="R518" s="687" t="n"/>
      <c r="S518" s="687" t="n"/>
      <c r="T518" s="687" t="n"/>
      <c r="U518" s="687" t="n"/>
      <c r="V518" s="687" t="n"/>
      <c r="W518" s="687" t="n"/>
      <c r="X518" s="687" t="n"/>
      <c r="Y518" s="687" t="n"/>
      <c r="Z518" s="687" t="n"/>
      <c r="AA518" s="687" t="n"/>
      <c r="AB518" s="687" t="n"/>
    </row>
    <row r="519">
      <c r="A519" s="687" t="n"/>
      <c r="B519" s="295" t="n"/>
      <c r="C519" s="326" t="n"/>
      <c r="D519" s="295" t="n"/>
      <c r="E519" s="295" t="n"/>
      <c r="F519" s="295" t="n"/>
      <c r="G519" s="295" t="n"/>
      <c r="H519" s="295" t="n"/>
      <c r="I519" s="687" t="n"/>
      <c r="J519" s="687" t="n"/>
      <c r="K519" s="687" t="n"/>
      <c r="L519" s="687" t="n"/>
      <c r="M519" s="687" t="n"/>
      <c r="N519" s="687" t="n"/>
      <c r="O519" s="687" t="n"/>
      <c r="P519" s="687" t="n"/>
      <c r="Q519" s="687" t="n"/>
      <c r="R519" s="687" t="n"/>
      <c r="S519" s="687" t="n"/>
      <c r="T519" s="687" t="n"/>
      <c r="U519" s="687" t="n"/>
      <c r="V519" s="687" t="n"/>
      <c r="W519" s="687" t="n"/>
      <c r="X519" s="687" t="n"/>
      <c r="Y519" s="687" t="n"/>
      <c r="Z519" s="687" t="n"/>
      <c r="AA519" s="687" t="n"/>
      <c r="AB519" s="687" t="n"/>
    </row>
    <row r="520">
      <c r="A520" s="687" t="n"/>
      <c r="B520" s="295" t="n"/>
      <c r="C520" s="326" t="n"/>
      <c r="D520" s="295" t="n"/>
      <c r="E520" s="295" t="n"/>
      <c r="F520" s="295" t="n"/>
      <c r="G520" s="295" t="n"/>
      <c r="H520" s="295" t="n"/>
      <c r="I520" s="687" t="n"/>
      <c r="J520" s="687" t="n"/>
      <c r="K520" s="687" t="n"/>
      <c r="L520" s="687" t="n"/>
      <c r="M520" s="687" t="n"/>
      <c r="N520" s="687" t="n"/>
      <c r="O520" s="687" t="n"/>
      <c r="P520" s="687" t="n"/>
      <c r="Q520" s="687" t="n"/>
      <c r="R520" s="687" t="n"/>
      <c r="S520" s="687" t="n"/>
      <c r="T520" s="687" t="n"/>
      <c r="U520" s="687" t="n"/>
      <c r="V520" s="687" t="n"/>
      <c r="W520" s="687" t="n"/>
      <c r="X520" s="687" t="n"/>
      <c r="Y520" s="687" t="n"/>
      <c r="Z520" s="687" t="n"/>
      <c r="AA520" s="687" t="n"/>
      <c r="AB520" s="687" t="n"/>
    </row>
    <row r="521">
      <c r="A521" s="687" t="n"/>
      <c r="B521" s="295" t="n"/>
      <c r="C521" s="326" t="n"/>
      <c r="D521" s="295" t="n"/>
      <c r="E521" s="295" t="n"/>
      <c r="F521" s="295" t="n"/>
      <c r="G521" s="295" t="n"/>
      <c r="H521" s="295" t="n"/>
      <c r="I521" s="687" t="n"/>
      <c r="J521" s="687" t="n"/>
      <c r="K521" s="687" t="n"/>
      <c r="L521" s="687" t="n"/>
      <c r="M521" s="687" t="n"/>
      <c r="N521" s="687" t="n"/>
      <c r="O521" s="687" t="n"/>
      <c r="P521" s="687" t="n"/>
      <c r="Q521" s="687" t="n"/>
      <c r="R521" s="687" t="n"/>
      <c r="S521" s="687" t="n"/>
      <c r="T521" s="687" t="n"/>
      <c r="U521" s="687" t="n"/>
      <c r="V521" s="687" t="n"/>
      <c r="W521" s="687" t="n"/>
      <c r="X521" s="687" t="n"/>
      <c r="Y521" s="687" t="n"/>
      <c r="Z521" s="687" t="n"/>
      <c r="AA521" s="687" t="n"/>
      <c r="AB521" s="687" t="n"/>
    </row>
    <row r="522">
      <c r="A522" s="687" t="n"/>
      <c r="B522" s="295" t="n"/>
      <c r="C522" s="326" t="n"/>
      <c r="D522" s="295" t="n"/>
      <c r="E522" s="295" t="n"/>
      <c r="F522" s="295" t="n"/>
      <c r="G522" s="295" t="n"/>
      <c r="H522" s="295" t="n"/>
      <c r="I522" s="687" t="n"/>
      <c r="J522" s="687" t="n"/>
      <c r="K522" s="687" t="n"/>
      <c r="L522" s="687" t="n"/>
      <c r="M522" s="687" t="n"/>
      <c r="N522" s="687" t="n"/>
      <c r="O522" s="687" t="n"/>
      <c r="P522" s="687" t="n"/>
      <c r="Q522" s="687" t="n"/>
      <c r="R522" s="687" t="n"/>
      <c r="S522" s="687" t="n"/>
      <c r="T522" s="687" t="n"/>
      <c r="U522" s="687" t="n"/>
      <c r="V522" s="687" t="n"/>
      <c r="W522" s="687" t="n"/>
      <c r="X522" s="687" t="n"/>
      <c r="Y522" s="687" t="n"/>
      <c r="Z522" s="687" t="n"/>
      <c r="AA522" s="687" t="n"/>
      <c r="AB522" s="687" t="n"/>
    </row>
    <row r="523">
      <c r="A523" s="687" t="n"/>
      <c r="B523" s="295" t="n"/>
      <c r="C523" s="326" t="n"/>
      <c r="D523" s="295" t="n"/>
      <c r="E523" s="295" t="n"/>
      <c r="F523" s="295" t="n"/>
      <c r="G523" s="295" t="n"/>
      <c r="H523" s="295" t="n"/>
      <c r="I523" s="687" t="n"/>
      <c r="J523" s="687" t="n"/>
      <c r="K523" s="687" t="n"/>
      <c r="L523" s="687" t="n"/>
      <c r="M523" s="687" t="n"/>
      <c r="N523" s="687" t="n"/>
      <c r="O523" s="687" t="n"/>
      <c r="P523" s="687" t="n"/>
      <c r="Q523" s="687" t="n"/>
      <c r="R523" s="687" t="n"/>
      <c r="S523" s="687" t="n"/>
      <c r="T523" s="687" t="n"/>
      <c r="U523" s="687" t="n"/>
      <c r="V523" s="687" t="n"/>
      <c r="W523" s="687" t="n"/>
      <c r="X523" s="687" t="n"/>
      <c r="Y523" s="687" t="n"/>
      <c r="Z523" s="687" t="n"/>
      <c r="AA523" s="687" t="n"/>
      <c r="AB523" s="687" t="n"/>
    </row>
    <row r="524">
      <c r="A524" s="687" t="n"/>
      <c r="B524" s="295" t="n"/>
      <c r="C524" s="326" t="n"/>
      <c r="D524" s="295" t="n"/>
      <c r="E524" s="295" t="n"/>
      <c r="F524" s="295" t="n"/>
      <c r="G524" s="295" t="n"/>
      <c r="H524" s="295" t="n"/>
      <c r="I524" s="687" t="n"/>
      <c r="J524" s="687" t="n"/>
      <c r="K524" s="687" t="n"/>
      <c r="L524" s="687" t="n"/>
      <c r="M524" s="687" t="n"/>
      <c r="N524" s="687" t="n"/>
      <c r="O524" s="687" t="n"/>
      <c r="P524" s="687" t="n"/>
      <c r="Q524" s="687" t="n"/>
      <c r="R524" s="687" t="n"/>
      <c r="S524" s="687" t="n"/>
      <c r="T524" s="687" t="n"/>
      <c r="U524" s="687" t="n"/>
      <c r="V524" s="687" t="n"/>
      <c r="W524" s="687" t="n"/>
      <c r="X524" s="687" t="n"/>
      <c r="Y524" s="687" t="n"/>
      <c r="Z524" s="687" t="n"/>
      <c r="AA524" s="687" t="n"/>
      <c r="AB524" s="687" t="n"/>
    </row>
    <row r="525">
      <c r="A525" s="687" t="n"/>
      <c r="B525" s="295" t="n"/>
      <c r="C525" s="326" t="n"/>
      <c r="D525" s="295" t="n"/>
      <c r="E525" s="295" t="n"/>
      <c r="F525" s="295" t="n"/>
      <c r="G525" s="295" t="n"/>
      <c r="H525" s="295" t="n"/>
      <c r="I525" s="687" t="n"/>
      <c r="J525" s="687" t="n"/>
      <c r="K525" s="687" t="n"/>
      <c r="L525" s="687" t="n"/>
      <c r="M525" s="687" t="n"/>
      <c r="N525" s="687" t="n"/>
      <c r="O525" s="687" t="n"/>
      <c r="P525" s="687" t="n"/>
      <c r="Q525" s="687" t="n"/>
      <c r="R525" s="687" t="n"/>
      <c r="S525" s="687" t="n"/>
      <c r="T525" s="687" t="n"/>
      <c r="U525" s="687" t="n"/>
      <c r="V525" s="687" t="n"/>
      <c r="W525" s="687" t="n"/>
      <c r="X525" s="687" t="n"/>
      <c r="Y525" s="687" t="n"/>
      <c r="Z525" s="687" t="n"/>
      <c r="AA525" s="687" t="n"/>
      <c r="AB525" s="687" t="n"/>
    </row>
    <row r="526">
      <c r="A526" s="687" t="n"/>
      <c r="B526" s="295" t="n"/>
      <c r="C526" s="326" t="n"/>
      <c r="D526" s="295" t="n"/>
      <c r="E526" s="295" t="n"/>
      <c r="F526" s="295" t="n"/>
      <c r="G526" s="295" t="n"/>
      <c r="H526" s="295" t="n"/>
      <c r="I526" s="687" t="n"/>
      <c r="J526" s="687" t="n"/>
      <c r="K526" s="687" t="n"/>
      <c r="L526" s="687" t="n"/>
      <c r="M526" s="687" t="n"/>
      <c r="N526" s="687" t="n"/>
      <c r="O526" s="687" t="n"/>
      <c r="P526" s="687" t="n"/>
      <c r="Q526" s="687" t="n"/>
      <c r="R526" s="687" t="n"/>
      <c r="S526" s="687" t="n"/>
      <c r="T526" s="687" t="n"/>
      <c r="U526" s="687" t="n"/>
      <c r="V526" s="687" t="n"/>
      <c r="W526" s="687" t="n"/>
      <c r="X526" s="687" t="n"/>
      <c r="Y526" s="687" t="n"/>
      <c r="Z526" s="687" t="n"/>
      <c r="AA526" s="687" t="n"/>
      <c r="AB526" s="687" t="n"/>
    </row>
    <row r="527">
      <c r="A527" s="687" t="n"/>
      <c r="B527" s="295" t="n"/>
      <c r="C527" s="326" t="n"/>
      <c r="D527" s="295" t="n"/>
      <c r="E527" s="295" t="n"/>
      <c r="F527" s="295" t="n"/>
      <c r="G527" s="295" t="n"/>
      <c r="H527" s="295" t="n"/>
      <c r="I527" s="687" t="n"/>
      <c r="J527" s="687" t="n"/>
      <c r="K527" s="687" t="n"/>
      <c r="L527" s="687" t="n"/>
      <c r="M527" s="687" t="n"/>
      <c r="N527" s="687" t="n"/>
      <c r="O527" s="687" t="n"/>
      <c r="P527" s="687" t="n"/>
      <c r="Q527" s="687" t="n"/>
      <c r="R527" s="687" t="n"/>
      <c r="S527" s="687" t="n"/>
      <c r="T527" s="687" t="n"/>
      <c r="U527" s="687" t="n"/>
      <c r="V527" s="687" t="n"/>
      <c r="W527" s="687" t="n"/>
      <c r="X527" s="687" t="n"/>
      <c r="Y527" s="687" t="n"/>
      <c r="Z527" s="687" t="n"/>
      <c r="AA527" s="687" t="n"/>
      <c r="AB527" s="687" t="n"/>
    </row>
    <row r="528">
      <c r="A528" s="687" t="n"/>
      <c r="B528" s="295" t="n"/>
      <c r="C528" s="326" t="n"/>
      <c r="D528" s="295" t="n"/>
      <c r="E528" s="295" t="n"/>
      <c r="F528" s="295" t="n"/>
      <c r="G528" s="295" t="n"/>
      <c r="H528" s="295" t="n"/>
      <c r="I528" s="687" t="n"/>
      <c r="J528" s="687" t="n"/>
      <c r="K528" s="687" t="n"/>
      <c r="L528" s="687" t="n"/>
      <c r="M528" s="687" t="n"/>
      <c r="N528" s="687" t="n"/>
      <c r="O528" s="687" t="n"/>
      <c r="P528" s="687" t="n"/>
      <c r="Q528" s="687" t="n"/>
      <c r="R528" s="687" t="n"/>
      <c r="S528" s="687" t="n"/>
      <c r="T528" s="687" t="n"/>
      <c r="U528" s="687" t="n"/>
      <c r="V528" s="687" t="n"/>
      <c r="W528" s="687" t="n"/>
      <c r="X528" s="687" t="n"/>
      <c r="Y528" s="687" t="n"/>
      <c r="Z528" s="687" t="n"/>
      <c r="AA528" s="687" t="n"/>
      <c r="AB528" s="687" t="n"/>
    </row>
    <row r="529">
      <c r="A529" s="687" t="n"/>
      <c r="B529" s="295" t="n"/>
      <c r="C529" s="326" t="n"/>
      <c r="D529" s="295" t="n"/>
      <c r="E529" s="295" t="n"/>
      <c r="F529" s="295" t="n"/>
      <c r="G529" s="295" t="n"/>
      <c r="H529" s="295" t="n"/>
      <c r="I529" s="687" t="n"/>
      <c r="J529" s="687" t="n"/>
      <c r="K529" s="687" t="n"/>
      <c r="L529" s="687" t="n"/>
      <c r="M529" s="687" t="n"/>
      <c r="N529" s="687" t="n"/>
      <c r="O529" s="687" t="n"/>
      <c r="P529" s="687" t="n"/>
      <c r="Q529" s="687" t="n"/>
      <c r="R529" s="687" t="n"/>
      <c r="S529" s="687" t="n"/>
      <c r="T529" s="687" t="n"/>
      <c r="U529" s="687" t="n"/>
      <c r="V529" s="687" t="n"/>
      <c r="W529" s="687" t="n"/>
      <c r="X529" s="687" t="n"/>
      <c r="Y529" s="687" t="n"/>
      <c r="Z529" s="687" t="n"/>
      <c r="AA529" s="687" t="n"/>
      <c r="AB529" s="687" t="n"/>
    </row>
    <row r="530">
      <c r="A530" s="687" t="n"/>
      <c r="B530" s="295" t="n"/>
      <c r="C530" s="326" t="n"/>
      <c r="D530" s="295" t="n"/>
      <c r="E530" s="295" t="n"/>
      <c r="F530" s="295" t="n"/>
      <c r="G530" s="295" t="n"/>
      <c r="H530" s="295" t="n"/>
      <c r="I530" s="687" t="n"/>
      <c r="J530" s="687" t="n"/>
      <c r="K530" s="687" t="n"/>
      <c r="L530" s="687" t="n"/>
      <c r="M530" s="687" t="n"/>
      <c r="N530" s="687" t="n"/>
      <c r="O530" s="687" t="n"/>
      <c r="P530" s="687" t="n"/>
      <c r="Q530" s="687" t="n"/>
      <c r="R530" s="687" t="n"/>
      <c r="S530" s="687" t="n"/>
      <c r="T530" s="687" t="n"/>
      <c r="U530" s="687" t="n"/>
      <c r="V530" s="687" t="n"/>
      <c r="W530" s="687" t="n"/>
      <c r="X530" s="687" t="n"/>
      <c r="Y530" s="687" t="n"/>
      <c r="Z530" s="687" t="n"/>
      <c r="AA530" s="687" t="n"/>
      <c r="AB530" s="687" t="n"/>
    </row>
    <row r="531">
      <c r="A531" s="687" t="n"/>
      <c r="B531" s="295" t="n"/>
      <c r="C531" s="326" t="n"/>
      <c r="D531" s="295" t="n"/>
      <c r="E531" s="295" t="n"/>
      <c r="F531" s="295" t="n"/>
      <c r="G531" s="295" t="n"/>
      <c r="H531" s="295" t="n"/>
      <c r="I531" s="687" t="n"/>
      <c r="J531" s="687" t="n"/>
      <c r="K531" s="687" t="n"/>
      <c r="L531" s="687" t="n"/>
      <c r="M531" s="687" t="n"/>
      <c r="N531" s="687" t="n"/>
      <c r="O531" s="687" t="n"/>
      <c r="P531" s="687" t="n"/>
      <c r="Q531" s="687" t="n"/>
      <c r="R531" s="687" t="n"/>
      <c r="S531" s="687" t="n"/>
      <c r="T531" s="687" t="n"/>
      <c r="U531" s="687" t="n"/>
      <c r="V531" s="687" t="n"/>
      <c r="W531" s="687" t="n"/>
      <c r="X531" s="687" t="n"/>
      <c r="Y531" s="687" t="n"/>
      <c r="Z531" s="687" t="n"/>
      <c r="AA531" s="687" t="n"/>
      <c r="AB531" s="687" t="n"/>
    </row>
    <row r="532">
      <c r="A532" s="687" t="n"/>
      <c r="B532" s="295" t="n"/>
      <c r="C532" s="326" t="n"/>
      <c r="D532" s="295" t="n"/>
      <c r="E532" s="295" t="n"/>
      <c r="F532" s="295" t="n"/>
      <c r="G532" s="295" t="n"/>
      <c r="H532" s="295" t="n"/>
      <c r="I532" s="687" t="n"/>
      <c r="J532" s="687" t="n"/>
      <c r="K532" s="687" t="n"/>
      <c r="L532" s="687" t="n"/>
      <c r="M532" s="687" t="n"/>
      <c r="N532" s="687" t="n"/>
      <c r="O532" s="687" t="n"/>
      <c r="P532" s="687" t="n"/>
      <c r="Q532" s="687" t="n"/>
      <c r="R532" s="687" t="n"/>
      <c r="S532" s="687" t="n"/>
      <c r="T532" s="687" t="n"/>
      <c r="U532" s="687" t="n"/>
      <c r="V532" s="687" t="n"/>
      <c r="W532" s="687" t="n"/>
      <c r="X532" s="687" t="n"/>
      <c r="Y532" s="687" t="n"/>
      <c r="Z532" s="687" t="n"/>
      <c r="AA532" s="687" t="n"/>
      <c r="AB532" s="687" t="n"/>
    </row>
    <row r="533">
      <c r="A533" s="687" t="n"/>
      <c r="B533" s="295" t="n"/>
      <c r="C533" s="326" t="n"/>
      <c r="D533" s="295" t="n"/>
      <c r="E533" s="295" t="n"/>
      <c r="F533" s="295" t="n"/>
      <c r="G533" s="295" t="n"/>
      <c r="H533" s="295" t="n"/>
      <c r="I533" s="687" t="n"/>
      <c r="J533" s="687" t="n"/>
      <c r="K533" s="687" t="n"/>
      <c r="L533" s="687" t="n"/>
      <c r="M533" s="687" t="n"/>
      <c r="N533" s="687" t="n"/>
      <c r="O533" s="687" t="n"/>
      <c r="P533" s="687" t="n"/>
      <c r="Q533" s="687" t="n"/>
      <c r="R533" s="687" t="n"/>
      <c r="S533" s="687" t="n"/>
      <c r="T533" s="687" t="n"/>
      <c r="U533" s="687" t="n"/>
      <c r="V533" s="687" t="n"/>
      <c r="W533" s="687" t="n"/>
      <c r="X533" s="687" t="n"/>
      <c r="Y533" s="687" t="n"/>
      <c r="Z533" s="687" t="n"/>
      <c r="AA533" s="687" t="n"/>
      <c r="AB533" s="687" t="n"/>
    </row>
    <row r="534">
      <c r="A534" s="687" t="n"/>
      <c r="B534" s="295" t="n"/>
      <c r="C534" s="326" t="n"/>
      <c r="D534" s="295" t="n"/>
      <c r="E534" s="295" t="n"/>
      <c r="F534" s="295" t="n"/>
      <c r="G534" s="295" t="n"/>
      <c r="H534" s="295" t="n"/>
      <c r="I534" s="687" t="n"/>
      <c r="J534" s="687" t="n"/>
      <c r="K534" s="687" t="n"/>
      <c r="L534" s="687" t="n"/>
      <c r="M534" s="687" t="n"/>
      <c r="N534" s="687" t="n"/>
      <c r="O534" s="687" t="n"/>
      <c r="P534" s="687" t="n"/>
      <c r="Q534" s="687" t="n"/>
      <c r="R534" s="687" t="n"/>
      <c r="S534" s="687" t="n"/>
      <c r="T534" s="687" t="n"/>
      <c r="U534" s="687" t="n"/>
      <c r="V534" s="687" t="n"/>
      <c r="W534" s="687" t="n"/>
      <c r="X534" s="687" t="n"/>
      <c r="Y534" s="687" t="n"/>
      <c r="Z534" s="687" t="n"/>
      <c r="AA534" s="687" t="n"/>
      <c r="AB534" s="687" t="n"/>
    </row>
    <row r="535">
      <c r="A535" s="687" t="n"/>
      <c r="B535" s="295" t="n"/>
      <c r="C535" s="326" t="n"/>
      <c r="D535" s="295" t="n"/>
      <c r="E535" s="295" t="n"/>
      <c r="F535" s="295" t="n"/>
      <c r="G535" s="295" t="n"/>
      <c r="H535" s="295" t="n"/>
      <c r="I535" s="687" t="n"/>
      <c r="J535" s="687" t="n"/>
      <c r="K535" s="687" t="n"/>
      <c r="L535" s="687" t="n"/>
      <c r="M535" s="687" t="n"/>
      <c r="N535" s="687" t="n"/>
      <c r="O535" s="687" t="n"/>
      <c r="P535" s="687" t="n"/>
      <c r="Q535" s="687" t="n"/>
      <c r="R535" s="687" t="n"/>
      <c r="S535" s="687" t="n"/>
      <c r="T535" s="687" t="n"/>
      <c r="U535" s="687" t="n"/>
      <c r="V535" s="687" t="n"/>
      <c r="W535" s="687" t="n"/>
      <c r="X535" s="687" t="n"/>
      <c r="Y535" s="687" t="n"/>
      <c r="Z535" s="687" t="n"/>
      <c r="AA535" s="687" t="n"/>
      <c r="AB535" s="687" t="n"/>
    </row>
    <row r="536">
      <c r="A536" s="687" t="n"/>
      <c r="B536" s="295" t="n"/>
      <c r="C536" s="326" t="n"/>
      <c r="D536" s="295" t="n"/>
      <c r="E536" s="295" t="n"/>
      <c r="F536" s="295" t="n"/>
      <c r="G536" s="295" t="n"/>
      <c r="H536" s="295" t="n"/>
      <c r="I536" s="687" t="n"/>
      <c r="J536" s="687" t="n"/>
      <c r="K536" s="687" t="n"/>
      <c r="L536" s="687" t="n"/>
      <c r="M536" s="687" t="n"/>
      <c r="N536" s="687" t="n"/>
      <c r="O536" s="687" t="n"/>
      <c r="P536" s="687" t="n"/>
      <c r="Q536" s="687" t="n"/>
      <c r="R536" s="687" t="n"/>
      <c r="S536" s="687" t="n"/>
      <c r="T536" s="687" t="n"/>
      <c r="U536" s="687" t="n"/>
      <c r="V536" s="687" t="n"/>
      <c r="W536" s="687" t="n"/>
      <c r="X536" s="687" t="n"/>
      <c r="Y536" s="687" t="n"/>
      <c r="Z536" s="687" t="n"/>
      <c r="AA536" s="687" t="n"/>
      <c r="AB536" s="687" t="n"/>
    </row>
    <row r="537">
      <c r="A537" s="687" t="n"/>
      <c r="B537" s="295" t="n"/>
      <c r="C537" s="326" t="n"/>
      <c r="D537" s="295" t="n"/>
      <c r="E537" s="295" t="n"/>
      <c r="F537" s="295" t="n"/>
      <c r="G537" s="295" t="n"/>
      <c r="H537" s="295" t="n"/>
      <c r="I537" s="687" t="n"/>
      <c r="J537" s="687" t="n"/>
      <c r="K537" s="687" t="n"/>
      <c r="L537" s="687" t="n"/>
      <c r="M537" s="687" t="n"/>
      <c r="N537" s="687" t="n"/>
      <c r="O537" s="687" t="n"/>
      <c r="P537" s="687" t="n"/>
      <c r="Q537" s="687" t="n"/>
      <c r="R537" s="687" t="n"/>
      <c r="S537" s="687" t="n"/>
      <c r="T537" s="687" t="n"/>
      <c r="U537" s="687" t="n"/>
      <c r="V537" s="687" t="n"/>
      <c r="W537" s="687" t="n"/>
      <c r="X537" s="687" t="n"/>
      <c r="Y537" s="687" t="n"/>
      <c r="Z537" s="687" t="n"/>
      <c r="AA537" s="687" t="n"/>
      <c r="AB537" s="687" t="n"/>
    </row>
    <row r="538">
      <c r="A538" s="687" t="n"/>
      <c r="B538" s="295" t="n"/>
      <c r="C538" s="326" t="n"/>
      <c r="D538" s="295" t="n"/>
      <c r="E538" s="295" t="n"/>
      <c r="F538" s="295" t="n"/>
      <c r="G538" s="295" t="n"/>
      <c r="H538" s="295" t="n"/>
      <c r="I538" s="687" t="n"/>
      <c r="J538" s="687" t="n"/>
      <c r="K538" s="687" t="n"/>
      <c r="L538" s="687" t="n"/>
      <c r="M538" s="687" t="n"/>
      <c r="N538" s="687" t="n"/>
      <c r="O538" s="687" t="n"/>
      <c r="P538" s="687" t="n"/>
      <c r="Q538" s="687" t="n"/>
      <c r="R538" s="687" t="n"/>
      <c r="S538" s="687" t="n"/>
      <c r="T538" s="687" t="n"/>
      <c r="U538" s="687" t="n"/>
      <c r="V538" s="687" t="n"/>
      <c r="W538" s="687" t="n"/>
      <c r="X538" s="687" t="n"/>
      <c r="Y538" s="687" t="n"/>
      <c r="Z538" s="687" t="n"/>
      <c r="AA538" s="687" t="n"/>
      <c r="AB538" s="687" t="n"/>
    </row>
    <row r="539">
      <c r="A539" s="687" t="n"/>
      <c r="B539" s="295" t="n"/>
      <c r="C539" s="326" t="n"/>
      <c r="D539" s="295" t="n"/>
      <c r="E539" s="295" t="n"/>
      <c r="F539" s="295" t="n"/>
      <c r="G539" s="295" t="n"/>
      <c r="H539" s="295" t="n"/>
      <c r="I539" s="687" t="n"/>
      <c r="J539" s="687" t="n"/>
      <c r="K539" s="687" t="n"/>
      <c r="L539" s="687" t="n"/>
      <c r="M539" s="687" t="n"/>
      <c r="N539" s="687" t="n"/>
      <c r="O539" s="687" t="n"/>
      <c r="P539" s="687" t="n"/>
      <c r="Q539" s="687" t="n"/>
      <c r="R539" s="687" t="n"/>
      <c r="S539" s="687" t="n"/>
      <c r="T539" s="687" t="n"/>
      <c r="U539" s="687" t="n"/>
      <c r="V539" s="687" t="n"/>
      <c r="W539" s="687" t="n"/>
      <c r="X539" s="687" t="n"/>
      <c r="Y539" s="687" t="n"/>
      <c r="Z539" s="687" t="n"/>
      <c r="AA539" s="687" t="n"/>
      <c r="AB539" s="687" t="n"/>
    </row>
    <row r="540">
      <c r="A540" s="687" t="n"/>
      <c r="B540" s="295" t="n"/>
      <c r="C540" s="326" t="n"/>
      <c r="D540" s="295" t="n"/>
      <c r="E540" s="295" t="n"/>
      <c r="F540" s="295" t="n"/>
      <c r="G540" s="295" t="n"/>
      <c r="H540" s="295" t="n"/>
      <c r="I540" s="687" t="n"/>
      <c r="J540" s="687" t="n"/>
      <c r="K540" s="687" t="n"/>
      <c r="L540" s="687" t="n"/>
      <c r="M540" s="687" t="n"/>
      <c r="N540" s="687" t="n"/>
      <c r="O540" s="687" t="n"/>
      <c r="P540" s="687" t="n"/>
      <c r="Q540" s="687" t="n"/>
      <c r="R540" s="687" t="n"/>
      <c r="S540" s="687" t="n"/>
      <c r="T540" s="687" t="n"/>
      <c r="U540" s="687" t="n"/>
      <c r="V540" s="687" t="n"/>
      <c r="W540" s="687" t="n"/>
      <c r="X540" s="687" t="n"/>
      <c r="Y540" s="687" t="n"/>
      <c r="Z540" s="687" t="n"/>
      <c r="AA540" s="687" t="n"/>
      <c r="AB540" s="687" t="n"/>
    </row>
    <row r="541">
      <c r="A541" s="687" t="n"/>
      <c r="B541" s="295" t="n"/>
      <c r="C541" s="326" t="n"/>
      <c r="D541" s="295" t="n"/>
      <c r="E541" s="295" t="n"/>
      <c r="F541" s="295" t="n"/>
      <c r="G541" s="295" t="n"/>
      <c r="H541" s="295" t="n"/>
      <c r="I541" s="687" t="n"/>
      <c r="J541" s="687" t="n"/>
      <c r="K541" s="687" t="n"/>
      <c r="L541" s="687" t="n"/>
      <c r="M541" s="687" t="n"/>
      <c r="N541" s="687" t="n"/>
      <c r="O541" s="687" t="n"/>
      <c r="P541" s="687" t="n"/>
      <c r="Q541" s="687" t="n"/>
      <c r="R541" s="687" t="n"/>
      <c r="S541" s="687" t="n"/>
      <c r="T541" s="687" t="n"/>
      <c r="U541" s="687" t="n"/>
      <c r="V541" s="687" t="n"/>
      <c r="W541" s="687" t="n"/>
      <c r="X541" s="687" t="n"/>
      <c r="Y541" s="687" t="n"/>
      <c r="Z541" s="687" t="n"/>
      <c r="AA541" s="687" t="n"/>
      <c r="AB541" s="687" t="n"/>
    </row>
    <row r="542">
      <c r="A542" s="687" t="n"/>
      <c r="B542" s="295" t="n"/>
      <c r="C542" s="326" t="n"/>
      <c r="D542" s="295" t="n"/>
      <c r="E542" s="295" t="n"/>
      <c r="F542" s="295" t="n"/>
      <c r="G542" s="295" t="n"/>
      <c r="H542" s="295" t="n"/>
      <c r="I542" s="687" t="n"/>
      <c r="J542" s="687" t="n"/>
      <c r="K542" s="687" t="n"/>
      <c r="L542" s="687" t="n"/>
      <c r="M542" s="687" t="n"/>
      <c r="N542" s="687" t="n"/>
      <c r="O542" s="687" t="n"/>
      <c r="P542" s="687" t="n"/>
      <c r="Q542" s="687" t="n"/>
      <c r="R542" s="687" t="n"/>
      <c r="S542" s="687" t="n"/>
      <c r="T542" s="687" t="n"/>
      <c r="U542" s="687" t="n"/>
      <c r="V542" s="687" t="n"/>
      <c r="W542" s="687" t="n"/>
      <c r="X542" s="687" t="n"/>
      <c r="Y542" s="687" t="n"/>
      <c r="Z542" s="687" t="n"/>
      <c r="AA542" s="687" t="n"/>
      <c r="AB542" s="687" t="n"/>
    </row>
    <row r="543">
      <c r="A543" s="687" t="n"/>
      <c r="B543" s="295" t="n"/>
      <c r="C543" s="326" t="n"/>
      <c r="D543" s="295" t="n"/>
      <c r="E543" s="295" t="n"/>
      <c r="F543" s="295" t="n"/>
      <c r="G543" s="295" t="n"/>
      <c r="H543" s="295" t="n"/>
      <c r="I543" s="687" t="n"/>
      <c r="J543" s="687" t="n"/>
      <c r="K543" s="687" t="n"/>
      <c r="L543" s="687" t="n"/>
      <c r="M543" s="687" t="n"/>
      <c r="N543" s="687" t="n"/>
      <c r="O543" s="687" t="n"/>
      <c r="P543" s="687" t="n"/>
      <c r="Q543" s="687" t="n"/>
      <c r="R543" s="687" t="n"/>
      <c r="S543" s="687" t="n"/>
      <c r="T543" s="687" t="n"/>
      <c r="U543" s="687" t="n"/>
      <c r="V543" s="687" t="n"/>
      <c r="W543" s="687" t="n"/>
      <c r="X543" s="687" t="n"/>
      <c r="Y543" s="687" t="n"/>
      <c r="Z543" s="687" t="n"/>
      <c r="AA543" s="687" t="n"/>
      <c r="AB543" s="687" t="n"/>
    </row>
    <row r="544">
      <c r="A544" s="687" t="n"/>
      <c r="B544" s="295" t="n"/>
      <c r="C544" s="326" t="n"/>
      <c r="D544" s="295" t="n"/>
      <c r="E544" s="295" t="n"/>
      <c r="F544" s="295" t="n"/>
      <c r="G544" s="295" t="n"/>
      <c r="H544" s="295" t="n"/>
      <c r="I544" s="687" t="n"/>
      <c r="J544" s="687" t="n"/>
      <c r="K544" s="687" t="n"/>
      <c r="L544" s="687" t="n"/>
      <c r="M544" s="687" t="n"/>
      <c r="N544" s="687" t="n"/>
      <c r="O544" s="687" t="n"/>
      <c r="P544" s="687" t="n"/>
      <c r="Q544" s="687" t="n"/>
      <c r="R544" s="687" t="n"/>
      <c r="S544" s="687" t="n"/>
      <c r="T544" s="687" t="n"/>
      <c r="U544" s="687" t="n"/>
      <c r="V544" s="687" t="n"/>
      <c r="W544" s="687" t="n"/>
      <c r="X544" s="687" t="n"/>
      <c r="Y544" s="687" t="n"/>
      <c r="Z544" s="687" t="n"/>
      <c r="AA544" s="687" t="n"/>
      <c r="AB544" s="687" t="n"/>
    </row>
    <row r="545">
      <c r="A545" s="687" t="n"/>
      <c r="B545" s="295" t="n"/>
      <c r="C545" s="326" t="n"/>
      <c r="D545" s="295" t="n"/>
      <c r="E545" s="295" t="n"/>
      <c r="F545" s="295" t="n"/>
      <c r="G545" s="295" t="n"/>
      <c r="H545" s="295" t="n"/>
      <c r="I545" s="687" t="n"/>
      <c r="J545" s="687" t="n"/>
      <c r="K545" s="687" t="n"/>
      <c r="L545" s="687" t="n"/>
      <c r="M545" s="687" t="n"/>
      <c r="N545" s="687" t="n"/>
      <c r="O545" s="687" t="n"/>
      <c r="P545" s="687" t="n"/>
      <c r="Q545" s="687" t="n"/>
      <c r="R545" s="687" t="n"/>
      <c r="S545" s="687" t="n"/>
      <c r="T545" s="687" t="n"/>
      <c r="U545" s="687" t="n"/>
      <c r="V545" s="687" t="n"/>
      <c r="W545" s="687" t="n"/>
      <c r="X545" s="687" t="n"/>
      <c r="Y545" s="687" t="n"/>
      <c r="Z545" s="687" t="n"/>
      <c r="AA545" s="687" t="n"/>
      <c r="AB545" s="687" t="n"/>
    </row>
    <row r="546">
      <c r="A546" s="687" t="n"/>
      <c r="B546" s="295" t="n"/>
      <c r="C546" s="326" t="n"/>
      <c r="D546" s="295" t="n"/>
      <c r="E546" s="295" t="n"/>
      <c r="F546" s="295" t="n"/>
      <c r="G546" s="295" t="n"/>
      <c r="H546" s="295" t="n"/>
      <c r="I546" s="687" t="n"/>
      <c r="J546" s="687" t="n"/>
      <c r="K546" s="687" t="n"/>
      <c r="L546" s="687" t="n"/>
      <c r="M546" s="687" t="n"/>
      <c r="N546" s="687" t="n"/>
      <c r="O546" s="687" t="n"/>
      <c r="P546" s="687" t="n"/>
      <c r="Q546" s="687" t="n"/>
      <c r="R546" s="687" t="n"/>
      <c r="S546" s="687" t="n"/>
      <c r="T546" s="687" t="n"/>
      <c r="U546" s="687" t="n"/>
      <c r="V546" s="687" t="n"/>
      <c r="W546" s="687" t="n"/>
      <c r="X546" s="687" t="n"/>
      <c r="Y546" s="687" t="n"/>
      <c r="Z546" s="687" t="n"/>
      <c r="AA546" s="687" t="n"/>
      <c r="AB546" s="687" t="n"/>
    </row>
    <row r="547">
      <c r="A547" s="687" t="n"/>
      <c r="B547" s="295" t="n"/>
      <c r="C547" s="326" t="n"/>
      <c r="D547" s="295" t="n"/>
      <c r="E547" s="295" t="n"/>
      <c r="F547" s="295" t="n"/>
      <c r="G547" s="295" t="n"/>
      <c r="H547" s="295" t="n"/>
      <c r="I547" s="687" t="n"/>
      <c r="J547" s="687" t="n"/>
      <c r="K547" s="687" t="n"/>
      <c r="L547" s="687" t="n"/>
      <c r="M547" s="687" t="n"/>
      <c r="N547" s="687" t="n"/>
      <c r="O547" s="687" t="n"/>
      <c r="P547" s="687" t="n"/>
      <c r="Q547" s="687" t="n"/>
      <c r="R547" s="687" t="n"/>
      <c r="S547" s="687" t="n"/>
      <c r="T547" s="687" t="n"/>
      <c r="U547" s="687" t="n"/>
      <c r="V547" s="687" t="n"/>
      <c r="W547" s="687" t="n"/>
      <c r="X547" s="687" t="n"/>
      <c r="Y547" s="687" t="n"/>
      <c r="Z547" s="687" t="n"/>
      <c r="AA547" s="687" t="n"/>
      <c r="AB547" s="687" t="n"/>
    </row>
    <row r="548">
      <c r="A548" s="687" t="n"/>
      <c r="B548" s="295" t="n"/>
      <c r="C548" s="326" t="n"/>
      <c r="D548" s="295" t="n"/>
      <c r="E548" s="295" t="n"/>
      <c r="F548" s="295" t="n"/>
      <c r="G548" s="295" t="n"/>
      <c r="H548" s="295" t="n"/>
      <c r="I548" s="687" t="n"/>
      <c r="J548" s="687" t="n"/>
      <c r="K548" s="687" t="n"/>
      <c r="L548" s="687" t="n"/>
      <c r="M548" s="687" t="n"/>
      <c r="N548" s="687" t="n"/>
      <c r="O548" s="687" t="n"/>
      <c r="P548" s="687" t="n"/>
      <c r="Q548" s="687" t="n"/>
      <c r="R548" s="687" t="n"/>
      <c r="S548" s="687" t="n"/>
      <c r="T548" s="687" t="n"/>
      <c r="U548" s="687" t="n"/>
      <c r="V548" s="687" t="n"/>
      <c r="W548" s="687" t="n"/>
      <c r="X548" s="687" t="n"/>
      <c r="Y548" s="687" t="n"/>
      <c r="Z548" s="687" t="n"/>
      <c r="AA548" s="687" t="n"/>
      <c r="AB548" s="687" t="n"/>
    </row>
    <row r="549">
      <c r="A549" s="687" t="n"/>
      <c r="B549" s="295" t="n"/>
      <c r="C549" s="326" t="n"/>
      <c r="D549" s="295" t="n"/>
      <c r="E549" s="295" t="n"/>
      <c r="F549" s="295" t="n"/>
      <c r="G549" s="295" t="n"/>
      <c r="H549" s="295" t="n"/>
      <c r="I549" s="687" t="n"/>
      <c r="J549" s="687" t="n"/>
      <c r="K549" s="687" t="n"/>
      <c r="L549" s="687" t="n"/>
      <c r="M549" s="687" t="n"/>
      <c r="N549" s="687" t="n"/>
      <c r="O549" s="687" t="n"/>
      <c r="P549" s="687" t="n"/>
      <c r="Q549" s="687" t="n"/>
      <c r="R549" s="687" t="n"/>
      <c r="S549" s="687" t="n"/>
      <c r="T549" s="687" t="n"/>
      <c r="U549" s="687" t="n"/>
      <c r="V549" s="687" t="n"/>
      <c r="W549" s="687" t="n"/>
      <c r="X549" s="687" t="n"/>
      <c r="Y549" s="687" t="n"/>
      <c r="Z549" s="687" t="n"/>
      <c r="AA549" s="687" t="n"/>
      <c r="AB549" s="687" t="n"/>
    </row>
    <row r="550">
      <c r="A550" s="687" t="n"/>
      <c r="B550" s="295" t="n"/>
      <c r="C550" s="326" t="n"/>
      <c r="D550" s="295" t="n"/>
      <c r="E550" s="295" t="n"/>
      <c r="F550" s="295" t="n"/>
      <c r="G550" s="295" t="n"/>
      <c r="H550" s="295" t="n"/>
      <c r="I550" s="687" t="n"/>
      <c r="J550" s="687" t="n"/>
      <c r="K550" s="687" t="n"/>
      <c r="L550" s="687" t="n"/>
      <c r="M550" s="687" t="n"/>
      <c r="N550" s="687" t="n"/>
      <c r="O550" s="687" t="n"/>
      <c r="P550" s="687" t="n"/>
      <c r="Q550" s="687" t="n"/>
      <c r="R550" s="687" t="n"/>
      <c r="S550" s="687" t="n"/>
      <c r="T550" s="687" t="n"/>
      <c r="U550" s="687" t="n"/>
      <c r="V550" s="687" t="n"/>
      <c r="W550" s="687" t="n"/>
      <c r="X550" s="687" t="n"/>
      <c r="Y550" s="687" t="n"/>
      <c r="Z550" s="687" t="n"/>
      <c r="AA550" s="687" t="n"/>
      <c r="AB550" s="687" t="n"/>
    </row>
    <row r="551">
      <c r="A551" s="687" t="n"/>
      <c r="B551" s="295" t="n"/>
      <c r="C551" s="326" t="n"/>
      <c r="D551" s="295" t="n"/>
      <c r="E551" s="295" t="n"/>
      <c r="F551" s="295" t="n"/>
      <c r="G551" s="295" t="n"/>
      <c r="H551" s="295" t="n"/>
      <c r="I551" s="687" t="n"/>
      <c r="J551" s="687" t="n"/>
      <c r="K551" s="687" t="n"/>
      <c r="L551" s="687" t="n"/>
      <c r="M551" s="687" t="n"/>
      <c r="N551" s="687" t="n"/>
      <c r="O551" s="687" t="n"/>
      <c r="P551" s="687" t="n"/>
      <c r="Q551" s="687" t="n"/>
      <c r="R551" s="687" t="n"/>
      <c r="S551" s="687" t="n"/>
      <c r="T551" s="687" t="n"/>
      <c r="U551" s="687" t="n"/>
      <c r="V551" s="687" t="n"/>
      <c r="W551" s="687" t="n"/>
      <c r="X551" s="687" t="n"/>
      <c r="Y551" s="687" t="n"/>
      <c r="Z551" s="687" t="n"/>
      <c r="AA551" s="687" t="n"/>
      <c r="AB551" s="687" t="n"/>
    </row>
    <row r="552">
      <c r="A552" s="687" t="n"/>
      <c r="B552" s="295" t="n"/>
      <c r="C552" s="326" t="n"/>
      <c r="D552" s="295" t="n"/>
      <c r="E552" s="295" t="n"/>
      <c r="F552" s="295" t="n"/>
      <c r="G552" s="295" t="n"/>
      <c r="H552" s="295" t="n"/>
      <c r="I552" s="687" t="n"/>
      <c r="J552" s="687" t="n"/>
      <c r="K552" s="687" t="n"/>
      <c r="L552" s="687" t="n"/>
      <c r="M552" s="687" t="n"/>
      <c r="N552" s="687" t="n"/>
      <c r="O552" s="687" t="n"/>
      <c r="P552" s="687" t="n"/>
      <c r="Q552" s="687" t="n"/>
      <c r="R552" s="687" t="n"/>
      <c r="S552" s="687" t="n"/>
      <c r="T552" s="687" t="n"/>
      <c r="U552" s="687" t="n"/>
      <c r="V552" s="687" t="n"/>
      <c r="W552" s="687" t="n"/>
      <c r="X552" s="687" t="n"/>
      <c r="Y552" s="687" t="n"/>
      <c r="Z552" s="687" t="n"/>
      <c r="AA552" s="687" t="n"/>
      <c r="AB552" s="687" t="n"/>
    </row>
    <row r="553">
      <c r="A553" s="687" t="n"/>
      <c r="B553" s="295" t="n"/>
      <c r="C553" s="326" t="n"/>
      <c r="D553" s="295" t="n"/>
      <c r="E553" s="295" t="n"/>
      <c r="F553" s="295" t="n"/>
      <c r="G553" s="295" t="n"/>
      <c r="H553" s="295" t="n"/>
      <c r="I553" s="687" t="n"/>
      <c r="J553" s="687" t="n"/>
      <c r="K553" s="687" t="n"/>
      <c r="L553" s="687" t="n"/>
      <c r="M553" s="687" t="n"/>
      <c r="N553" s="687" t="n"/>
      <c r="O553" s="687" t="n"/>
      <c r="P553" s="687" t="n"/>
      <c r="Q553" s="687" t="n"/>
      <c r="R553" s="687" t="n"/>
      <c r="S553" s="687" t="n"/>
      <c r="T553" s="687" t="n"/>
      <c r="U553" s="687" t="n"/>
      <c r="V553" s="687" t="n"/>
      <c r="W553" s="687" t="n"/>
      <c r="X553" s="687" t="n"/>
      <c r="Y553" s="687" t="n"/>
      <c r="Z553" s="687" t="n"/>
      <c r="AA553" s="687" t="n"/>
      <c r="AB553" s="687" t="n"/>
    </row>
    <row r="554">
      <c r="A554" s="687" t="n"/>
      <c r="B554" s="295" t="n"/>
      <c r="C554" s="326" t="n"/>
      <c r="D554" s="295" t="n"/>
      <c r="E554" s="295" t="n"/>
      <c r="F554" s="295" t="n"/>
      <c r="G554" s="295" t="n"/>
      <c r="H554" s="295" t="n"/>
      <c r="I554" s="687" t="n"/>
      <c r="J554" s="687" t="n"/>
      <c r="K554" s="687" t="n"/>
      <c r="L554" s="687" t="n"/>
      <c r="M554" s="687" t="n"/>
      <c r="N554" s="687" t="n"/>
      <c r="O554" s="687" t="n"/>
      <c r="P554" s="687" t="n"/>
      <c r="Q554" s="687" t="n"/>
      <c r="R554" s="687" t="n"/>
      <c r="S554" s="687" t="n"/>
      <c r="T554" s="687" t="n"/>
      <c r="U554" s="687" t="n"/>
      <c r="V554" s="687" t="n"/>
      <c r="W554" s="687" t="n"/>
      <c r="X554" s="687" t="n"/>
      <c r="Y554" s="687" t="n"/>
      <c r="Z554" s="687" t="n"/>
      <c r="AA554" s="687" t="n"/>
      <c r="AB554" s="687" t="n"/>
    </row>
    <row r="555">
      <c r="A555" s="687" t="n"/>
      <c r="B555" s="295" t="n"/>
      <c r="C555" s="326" t="n"/>
      <c r="D555" s="295" t="n"/>
      <c r="E555" s="295" t="n"/>
      <c r="F555" s="295" t="n"/>
      <c r="G555" s="295" t="n"/>
      <c r="H555" s="295" t="n"/>
      <c r="I555" s="687" t="n"/>
      <c r="J555" s="687" t="n"/>
      <c r="K555" s="687" t="n"/>
      <c r="L555" s="687" t="n"/>
      <c r="M555" s="687" t="n"/>
      <c r="N555" s="687" t="n"/>
      <c r="O555" s="687" t="n"/>
      <c r="P555" s="687" t="n"/>
      <c r="Q555" s="687" t="n"/>
      <c r="R555" s="687" t="n"/>
      <c r="S555" s="687" t="n"/>
      <c r="T555" s="687" t="n"/>
      <c r="U555" s="687" t="n"/>
      <c r="V555" s="687" t="n"/>
      <c r="W555" s="687" t="n"/>
      <c r="X555" s="687" t="n"/>
      <c r="Y555" s="687" t="n"/>
      <c r="Z555" s="687" t="n"/>
      <c r="AA555" s="687" t="n"/>
      <c r="AB555" s="687" t="n"/>
    </row>
    <row r="556">
      <c r="A556" s="687" t="n"/>
      <c r="B556" s="295" t="n"/>
      <c r="C556" s="326" t="n"/>
      <c r="D556" s="295" t="n"/>
      <c r="E556" s="295" t="n"/>
      <c r="F556" s="295" t="n"/>
      <c r="G556" s="295" t="n"/>
      <c r="H556" s="295" t="n"/>
      <c r="I556" s="687" t="n"/>
      <c r="J556" s="687" t="n"/>
      <c r="K556" s="687" t="n"/>
      <c r="L556" s="687" t="n"/>
      <c r="M556" s="687" t="n"/>
      <c r="N556" s="687" t="n"/>
      <c r="O556" s="687" t="n"/>
      <c r="P556" s="687" t="n"/>
      <c r="Q556" s="687" t="n"/>
      <c r="R556" s="687" t="n"/>
      <c r="S556" s="687" t="n"/>
      <c r="T556" s="687" t="n"/>
      <c r="U556" s="687" t="n"/>
      <c r="V556" s="687" t="n"/>
      <c r="W556" s="687" t="n"/>
      <c r="X556" s="687" t="n"/>
      <c r="Y556" s="687" t="n"/>
      <c r="Z556" s="687" t="n"/>
      <c r="AA556" s="687" t="n"/>
      <c r="AB556" s="687" t="n"/>
    </row>
    <row r="557">
      <c r="A557" s="687" t="n"/>
      <c r="B557" s="295" t="n"/>
      <c r="C557" s="326" t="n"/>
      <c r="D557" s="295" t="n"/>
      <c r="E557" s="295" t="n"/>
      <c r="F557" s="295" t="n"/>
      <c r="G557" s="295" t="n"/>
      <c r="H557" s="295" t="n"/>
      <c r="I557" s="687" t="n"/>
      <c r="J557" s="687" t="n"/>
      <c r="K557" s="687" t="n"/>
      <c r="L557" s="687" t="n"/>
      <c r="M557" s="687" t="n"/>
      <c r="N557" s="687" t="n"/>
      <c r="O557" s="687" t="n"/>
      <c r="P557" s="687" t="n"/>
      <c r="Q557" s="687" t="n"/>
      <c r="R557" s="687" t="n"/>
      <c r="S557" s="687" t="n"/>
      <c r="T557" s="687" t="n"/>
      <c r="U557" s="687" t="n"/>
      <c r="V557" s="687" t="n"/>
      <c r="W557" s="687" t="n"/>
      <c r="X557" s="687" t="n"/>
      <c r="Y557" s="687" t="n"/>
      <c r="Z557" s="687" t="n"/>
      <c r="AA557" s="687" t="n"/>
      <c r="AB557" s="687" t="n"/>
    </row>
    <row r="558">
      <c r="A558" s="687" t="n"/>
      <c r="B558" s="295" t="n"/>
      <c r="C558" s="326" t="n"/>
      <c r="D558" s="295" t="n"/>
      <c r="E558" s="295" t="n"/>
      <c r="F558" s="295" t="n"/>
      <c r="G558" s="295" t="n"/>
      <c r="H558" s="295" t="n"/>
      <c r="I558" s="687" t="n"/>
      <c r="J558" s="687" t="n"/>
      <c r="K558" s="687" t="n"/>
      <c r="L558" s="687" t="n"/>
      <c r="M558" s="687" t="n"/>
      <c r="N558" s="687" t="n"/>
      <c r="O558" s="687" t="n"/>
      <c r="P558" s="687" t="n"/>
      <c r="Q558" s="687" t="n"/>
      <c r="R558" s="687" t="n"/>
      <c r="S558" s="687" t="n"/>
      <c r="T558" s="687" t="n"/>
      <c r="U558" s="687" t="n"/>
      <c r="V558" s="687" t="n"/>
      <c r="W558" s="687" t="n"/>
      <c r="X558" s="687" t="n"/>
      <c r="Y558" s="687" t="n"/>
      <c r="Z558" s="687" t="n"/>
      <c r="AA558" s="687" t="n"/>
      <c r="AB558" s="687" t="n"/>
    </row>
    <row r="559">
      <c r="A559" s="687" t="n"/>
      <c r="B559" s="295" t="n"/>
      <c r="C559" s="326" t="n"/>
      <c r="D559" s="295" t="n"/>
      <c r="E559" s="295" t="n"/>
      <c r="F559" s="295" t="n"/>
      <c r="G559" s="295" t="n"/>
      <c r="H559" s="295" t="n"/>
      <c r="I559" s="687" t="n"/>
      <c r="J559" s="687" t="n"/>
      <c r="K559" s="687" t="n"/>
      <c r="L559" s="687" t="n"/>
      <c r="M559" s="687" t="n"/>
      <c r="N559" s="687" t="n"/>
      <c r="O559" s="687" t="n"/>
      <c r="P559" s="687" t="n"/>
      <c r="Q559" s="687" t="n"/>
      <c r="R559" s="687" t="n"/>
      <c r="S559" s="687" t="n"/>
      <c r="T559" s="687" t="n"/>
      <c r="U559" s="687" t="n"/>
      <c r="V559" s="687" t="n"/>
      <c r="W559" s="687" t="n"/>
      <c r="X559" s="687" t="n"/>
      <c r="Y559" s="687" t="n"/>
      <c r="Z559" s="687" t="n"/>
      <c r="AA559" s="687" t="n"/>
      <c r="AB559" s="687" t="n"/>
    </row>
    <row r="560">
      <c r="A560" s="687" t="n"/>
      <c r="B560" s="295" t="n"/>
      <c r="C560" s="326" t="n"/>
      <c r="D560" s="295" t="n"/>
      <c r="E560" s="295" t="n"/>
      <c r="F560" s="295" t="n"/>
      <c r="G560" s="295" t="n"/>
      <c r="H560" s="295" t="n"/>
      <c r="I560" s="687" t="n"/>
      <c r="J560" s="687" t="n"/>
      <c r="K560" s="687" t="n"/>
      <c r="L560" s="687" t="n"/>
      <c r="M560" s="687" t="n"/>
      <c r="N560" s="687" t="n"/>
      <c r="O560" s="687" t="n"/>
      <c r="P560" s="687" t="n"/>
      <c r="Q560" s="687" t="n"/>
      <c r="R560" s="687" t="n"/>
      <c r="S560" s="687" t="n"/>
      <c r="T560" s="687" t="n"/>
      <c r="U560" s="687" t="n"/>
      <c r="V560" s="687" t="n"/>
      <c r="W560" s="687" t="n"/>
      <c r="X560" s="687" t="n"/>
      <c r="Y560" s="687" t="n"/>
      <c r="Z560" s="687" t="n"/>
      <c r="AA560" s="687" t="n"/>
      <c r="AB560" s="687" t="n"/>
    </row>
    <row r="561">
      <c r="A561" s="687" t="n"/>
      <c r="B561" s="295" t="n"/>
      <c r="C561" s="326" t="n"/>
      <c r="D561" s="295" t="n"/>
      <c r="E561" s="295" t="n"/>
      <c r="F561" s="295" t="n"/>
      <c r="G561" s="295" t="n"/>
      <c r="H561" s="295" t="n"/>
      <c r="I561" s="687" t="n"/>
      <c r="J561" s="687" t="n"/>
      <c r="K561" s="687" t="n"/>
      <c r="L561" s="687" t="n"/>
      <c r="M561" s="687" t="n"/>
      <c r="N561" s="687" t="n"/>
      <c r="O561" s="687" t="n"/>
      <c r="P561" s="687" t="n"/>
      <c r="Q561" s="687" t="n"/>
      <c r="R561" s="687" t="n"/>
      <c r="S561" s="687" t="n"/>
      <c r="T561" s="687" t="n"/>
      <c r="U561" s="687" t="n"/>
      <c r="V561" s="687" t="n"/>
      <c r="W561" s="687" t="n"/>
      <c r="X561" s="687" t="n"/>
      <c r="Y561" s="687" t="n"/>
      <c r="Z561" s="687" t="n"/>
      <c r="AA561" s="687" t="n"/>
      <c r="AB561" s="687" t="n"/>
    </row>
    <row r="562">
      <c r="A562" s="687" t="n"/>
      <c r="B562" s="295" t="n"/>
      <c r="C562" s="326" t="n"/>
      <c r="D562" s="295" t="n"/>
      <c r="E562" s="295" t="n"/>
      <c r="F562" s="295" t="n"/>
      <c r="G562" s="295" t="n"/>
      <c r="H562" s="295" t="n"/>
      <c r="I562" s="687" t="n"/>
      <c r="J562" s="687" t="n"/>
      <c r="K562" s="687" t="n"/>
      <c r="L562" s="687" t="n"/>
      <c r="M562" s="687" t="n"/>
      <c r="N562" s="687" t="n"/>
      <c r="O562" s="687" t="n"/>
      <c r="P562" s="687" t="n"/>
      <c r="Q562" s="687" t="n"/>
      <c r="R562" s="687" t="n"/>
      <c r="S562" s="687" t="n"/>
      <c r="T562" s="687" t="n"/>
      <c r="U562" s="687" t="n"/>
      <c r="V562" s="687" t="n"/>
      <c r="W562" s="687" t="n"/>
      <c r="X562" s="687" t="n"/>
      <c r="Y562" s="687" t="n"/>
      <c r="Z562" s="687" t="n"/>
      <c r="AA562" s="687" t="n"/>
      <c r="AB562" s="687" t="n"/>
    </row>
    <row r="563">
      <c r="A563" s="687" t="n"/>
      <c r="B563" s="295" t="n"/>
      <c r="C563" s="326" t="n"/>
      <c r="D563" s="295" t="n"/>
      <c r="E563" s="295" t="n"/>
      <c r="F563" s="295" t="n"/>
      <c r="G563" s="295" t="n"/>
      <c r="H563" s="295" t="n"/>
      <c r="I563" s="687" t="n"/>
      <c r="J563" s="687" t="n"/>
      <c r="K563" s="687" t="n"/>
      <c r="L563" s="687" t="n"/>
      <c r="M563" s="687" t="n"/>
      <c r="N563" s="687" t="n"/>
      <c r="O563" s="687" t="n"/>
      <c r="P563" s="687" t="n"/>
      <c r="Q563" s="687" t="n"/>
      <c r="R563" s="687" t="n"/>
      <c r="S563" s="687" t="n"/>
      <c r="T563" s="687" t="n"/>
      <c r="U563" s="687" t="n"/>
      <c r="V563" s="687" t="n"/>
      <c r="W563" s="687" t="n"/>
      <c r="X563" s="687" t="n"/>
      <c r="Y563" s="687" t="n"/>
      <c r="Z563" s="687" t="n"/>
      <c r="AA563" s="687" t="n"/>
      <c r="AB563" s="687" t="n"/>
    </row>
    <row r="564">
      <c r="A564" s="687" t="n"/>
      <c r="B564" s="295" t="n"/>
      <c r="C564" s="326" t="n"/>
      <c r="D564" s="295" t="n"/>
      <c r="E564" s="295" t="n"/>
      <c r="F564" s="295" t="n"/>
      <c r="G564" s="295" t="n"/>
      <c r="H564" s="295" t="n"/>
      <c r="I564" s="687" t="n"/>
      <c r="J564" s="687" t="n"/>
      <c r="K564" s="687" t="n"/>
      <c r="L564" s="687" t="n"/>
      <c r="M564" s="687" t="n"/>
      <c r="N564" s="687" t="n"/>
      <c r="O564" s="687" t="n"/>
      <c r="P564" s="687" t="n"/>
      <c r="Q564" s="687" t="n"/>
      <c r="R564" s="687" t="n"/>
      <c r="S564" s="687" t="n"/>
      <c r="T564" s="687" t="n"/>
      <c r="U564" s="687" t="n"/>
      <c r="V564" s="687" t="n"/>
      <c r="W564" s="687" t="n"/>
      <c r="X564" s="687" t="n"/>
      <c r="Y564" s="687" t="n"/>
      <c r="Z564" s="687" t="n"/>
      <c r="AA564" s="687" t="n"/>
      <c r="AB564" s="687" t="n"/>
    </row>
    <row r="565">
      <c r="A565" s="687" t="n"/>
      <c r="B565" s="295" t="n"/>
      <c r="C565" s="326" t="n"/>
      <c r="D565" s="295" t="n"/>
      <c r="E565" s="295" t="n"/>
      <c r="F565" s="295" t="n"/>
      <c r="G565" s="295" t="n"/>
      <c r="H565" s="295" t="n"/>
      <c r="I565" s="687" t="n"/>
      <c r="J565" s="687" t="n"/>
      <c r="K565" s="687" t="n"/>
      <c r="L565" s="687" t="n"/>
      <c r="M565" s="687" t="n"/>
      <c r="N565" s="687" t="n"/>
      <c r="O565" s="687" t="n"/>
      <c r="P565" s="687" t="n"/>
      <c r="Q565" s="687" t="n"/>
      <c r="R565" s="687" t="n"/>
      <c r="S565" s="687" t="n"/>
      <c r="T565" s="687" t="n"/>
      <c r="U565" s="687" t="n"/>
      <c r="V565" s="687" t="n"/>
      <c r="W565" s="687" t="n"/>
      <c r="X565" s="687" t="n"/>
      <c r="Y565" s="687" t="n"/>
      <c r="Z565" s="687" t="n"/>
      <c r="AA565" s="687" t="n"/>
      <c r="AB565" s="687" t="n"/>
    </row>
    <row r="566">
      <c r="A566" s="687" t="n"/>
      <c r="B566" s="295" t="n"/>
      <c r="C566" s="326" t="n"/>
      <c r="D566" s="295" t="n"/>
      <c r="E566" s="295" t="n"/>
      <c r="F566" s="295" t="n"/>
      <c r="G566" s="295" t="n"/>
      <c r="H566" s="295" t="n"/>
      <c r="I566" s="687" t="n"/>
      <c r="J566" s="687" t="n"/>
      <c r="K566" s="687" t="n"/>
      <c r="L566" s="687" t="n"/>
      <c r="M566" s="687" t="n"/>
      <c r="N566" s="687" t="n"/>
      <c r="O566" s="687" t="n"/>
      <c r="P566" s="687" t="n"/>
      <c r="Q566" s="687" t="n"/>
      <c r="R566" s="687" t="n"/>
      <c r="S566" s="687" t="n"/>
      <c r="T566" s="687" t="n"/>
      <c r="U566" s="687" t="n"/>
      <c r="V566" s="687" t="n"/>
      <c r="W566" s="687" t="n"/>
      <c r="X566" s="687" t="n"/>
      <c r="Y566" s="687" t="n"/>
      <c r="Z566" s="687" t="n"/>
      <c r="AA566" s="687" t="n"/>
      <c r="AB566" s="687" t="n"/>
    </row>
    <row r="567">
      <c r="A567" s="687" t="n"/>
      <c r="B567" s="295" t="n"/>
      <c r="C567" s="326" t="n"/>
      <c r="D567" s="295" t="n"/>
      <c r="E567" s="295" t="n"/>
      <c r="F567" s="295" t="n"/>
      <c r="G567" s="295" t="n"/>
      <c r="H567" s="295" t="n"/>
      <c r="I567" s="687" t="n"/>
      <c r="J567" s="687" t="n"/>
      <c r="K567" s="687" t="n"/>
      <c r="L567" s="687" t="n"/>
      <c r="M567" s="687" t="n"/>
      <c r="N567" s="687" t="n"/>
      <c r="O567" s="687" t="n"/>
      <c r="P567" s="687" t="n"/>
      <c r="Q567" s="687" t="n"/>
      <c r="R567" s="687" t="n"/>
      <c r="S567" s="687" t="n"/>
      <c r="T567" s="687" t="n"/>
      <c r="U567" s="687" t="n"/>
      <c r="V567" s="687" t="n"/>
      <c r="W567" s="687" t="n"/>
      <c r="X567" s="687" t="n"/>
      <c r="Y567" s="687" t="n"/>
      <c r="Z567" s="687" t="n"/>
      <c r="AA567" s="687" t="n"/>
      <c r="AB567" s="687" t="n"/>
    </row>
    <row r="568">
      <c r="A568" s="687" t="n"/>
      <c r="B568" s="295" t="n"/>
      <c r="C568" s="326" t="n"/>
      <c r="D568" s="295" t="n"/>
      <c r="E568" s="295" t="n"/>
      <c r="F568" s="295" t="n"/>
      <c r="G568" s="295" t="n"/>
      <c r="H568" s="295" t="n"/>
      <c r="I568" s="687" t="n"/>
      <c r="J568" s="687" t="n"/>
      <c r="K568" s="687" t="n"/>
      <c r="L568" s="687" t="n"/>
      <c r="M568" s="687" t="n"/>
      <c r="N568" s="687" t="n"/>
      <c r="O568" s="687" t="n"/>
      <c r="P568" s="687" t="n"/>
      <c r="Q568" s="687" t="n"/>
      <c r="R568" s="687" t="n"/>
      <c r="S568" s="687" t="n"/>
      <c r="T568" s="687" t="n"/>
      <c r="U568" s="687" t="n"/>
      <c r="V568" s="687" t="n"/>
      <c r="W568" s="687" t="n"/>
      <c r="X568" s="687" t="n"/>
      <c r="Y568" s="687" t="n"/>
      <c r="Z568" s="687" t="n"/>
      <c r="AA568" s="687" t="n"/>
      <c r="AB568" s="687" t="n"/>
    </row>
    <row r="569">
      <c r="A569" s="687" t="n"/>
      <c r="B569" s="295" t="n"/>
      <c r="C569" s="326" t="n"/>
      <c r="D569" s="295" t="n"/>
      <c r="E569" s="295" t="n"/>
      <c r="F569" s="295" t="n"/>
      <c r="G569" s="295" t="n"/>
      <c r="H569" s="295" t="n"/>
      <c r="I569" s="687" t="n"/>
      <c r="J569" s="687" t="n"/>
      <c r="K569" s="687" t="n"/>
      <c r="L569" s="687" t="n"/>
      <c r="M569" s="687" t="n"/>
      <c r="N569" s="687" t="n"/>
      <c r="O569" s="687" t="n"/>
      <c r="P569" s="687" t="n"/>
      <c r="Q569" s="687" t="n"/>
      <c r="R569" s="687" t="n"/>
      <c r="S569" s="687" t="n"/>
      <c r="T569" s="687" t="n"/>
      <c r="U569" s="687" t="n"/>
      <c r="V569" s="687" t="n"/>
      <c r="W569" s="687" t="n"/>
      <c r="X569" s="687" t="n"/>
      <c r="Y569" s="687" t="n"/>
      <c r="Z569" s="687" t="n"/>
      <c r="AA569" s="687" t="n"/>
      <c r="AB569" s="687" t="n"/>
    </row>
    <row r="570">
      <c r="A570" s="687" t="n"/>
      <c r="B570" s="295" t="n"/>
      <c r="C570" s="326" t="n"/>
      <c r="D570" s="295" t="n"/>
      <c r="E570" s="295" t="n"/>
      <c r="F570" s="295" t="n"/>
      <c r="G570" s="295" t="n"/>
      <c r="H570" s="295" t="n"/>
      <c r="I570" s="687" t="n"/>
      <c r="J570" s="687" t="n"/>
      <c r="K570" s="687" t="n"/>
      <c r="L570" s="687" t="n"/>
      <c r="M570" s="687" t="n"/>
      <c r="N570" s="687" t="n"/>
      <c r="O570" s="687" t="n"/>
      <c r="P570" s="687" t="n"/>
      <c r="Q570" s="687" t="n"/>
      <c r="R570" s="687" t="n"/>
      <c r="S570" s="687" t="n"/>
      <c r="T570" s="687" t="n"/>
      <c r="U570" s="687" t="n"/>
      <c r="V570" s="687" t="n"/>
      <c r="W570" s="687" t="n"/>
      <c r="X570" s="687" t="n"/>
      <c r="Y570" s="687" t="n"/>
      <c r="Z570" s="687" t="n"/>
      <c r="AA570" s="687" t="n"/>
      <c r="AB570" s="687" t="n"/>
    </row>
    <row r="571">
      <c r="A571" s="687" t="n"/>
      <c r="B571" s="295" t="n"/>
      <c r="C571" s="326" t="n"/>
      <c r="D571" s="295" t="n"/>
      <c r="E571" s="295" t="n"/>
      <c r="F571" s="295" t="n"/>
      <c r="G571" s="295" t="n"/>
      <c r="H571" s="295" t="n"/>
      <c r="I571" s="687" t="n"/>
      <c r="J571" s="687" t="n"/>
      <c r="K571" s="687" t="n"/>
      <c r="L571" s="687" t="n"/>
      <c r="M571" s="687" t="n"/>
      <c r="N571" s="687" t="n"/>
      <c r="O571" s="687" t="n"/>
      <c r="P571" s="687" t="n"/>
      <c r="Q571" s="687" t="n"/>
      <c r="R571" s="687" t="n"/>
      <c r="S571" s="687" t="n"/>
      <c r="T571" s="687" t="n"/>
      <c r="U571" s="687" t="n"/>
      <c r="V571" s="687" t="n"/>
      <c r="W571" s="687" t="n"/>
      <c r="X571" s="687" t="n"/>
      <c r="Y571" s="687" t="n"/>
      <c r="Z571" s="687" t="n"/>
      <c r="AA571" s="687" t="n"/>
      <c r="AB571" s="687" t="n"/>
    </row>
    <row r="572">
      <c r="A572" s="687" t="n"/>
      <c r="B572" s="295" t="n"/>
      <c r="C572" s="326" t="n"/>
      <c r="D572" s="295" t="n"/>
      <c r="E572" s="295" t="n"/>
      <c r="F572" s="295" t="n"/>
      <c r="G572" s="295" t="n"/>
      <c r="H572" s="295" t="n"/>
      <c r="I572" s="687" t="n"/>
      <c r="J572" s="687" t="n"/>
      <c r="K572" s="687" t="n"/>
      <c r="L572" s="687" t="n"/>
      <c r="M572" s="687" t="n"/>
      <c r="N572" s="687" t="n"/>
      <c r="O572" s="687" t="n"/>
      <c r="P572" s="687" t="n"/>
      <c r="Q572" s="687" t="n"/>
      <c r="R572" s="687" t="n"/>
      <c r="S572" s="687" t="n"/>
      <c r="T572" s="687" t="n"/>
      <c r="U572" s="687" t="n"/>
      <c r="V572" s="687" t="n"/>
      <c r="W572" s="687" t="n"/>
      <c r="X572" s="687" t="n"/>
      <c r="Y572" s="687" t="n"/>
      <c r="Z572" s="687" t="n"/>
      <c r="AA572" s="687" t="n"/>
      <c r="AB572" s="687" t="n"/>
    </row>
    <row r="573">
      <c r="A573" s="687" t="n"/>
      <c r="B573" s="295" t="n"/>
      <c r="C573" s="326" t="n"/>
      <c r="D573" s="295" t="n"/>
      <c r="E573" s="295" t="n"/>
      <c r="F573" s="295" t="n"/>
      <c r="G573" s="295" t="n"/>
      <c r="H573" s="295" t="n"/>
      <c r="I573" s="687" t="n"/>
      <c r="J573" s="687" t="n"/>
      <c r="K573" s="687" t="n"/>
      <c r="L573" s="687" t="n"/>
      <c r="M573" s="687" t="n"/>
      <c r="N573" s="687" t="n"/>
      <c r="O573" s="687" t="n"/>
      <c r="P573" s="687" t="n"/>
      <c r="Q573" s="687" t="n"/>
      <c r="R573" s="687" t="n"/>
      <c r="S573" s="687" t="n"/>
      <c r="T573" s="687" t="n"/>
      <c r="U573" s="687" t="n"/>
      <c r="V573" s="687" t="n"/>
      <c r="W573" s="687" t="n"/>
      <c r="X573" s="687" t="n"/>
      <c r="Y573" s="687" t="n"/>
      <c r="Z573" s="687" t="n"/>
      <c r="AA573" s="687" t="n"/>
      <c r="AB573" s="687" t="n"/>
    </row>
    <row r="574">
      <c r="A574" s="687" t="n"/>
      <c r="B574" s="295" t="n"/>
      <c r="C574" s="326" t="n"/>
      <c r="D574" s="295" t="n"/>
      <c r="E574" s="295" t="n"/>
      <c r="F574" s="295" t="n"/>
      <c r="G574" s="295" t="n"/>
      <c r="H574" s="295" t="n"/>
      <c r="I574" s="687" t="n"/>
      <c r="J574" s="687" t="n"/>
      <c r="K574" s="687" t="n"/>
      <c r="L574" s="687" t="n"/>
      <c r="M574" s="687" t="n"/>
      <c r="N574" s="687" t="n"/>
      <c r="O574" s="687" t="n"/>
      <c r="P574" s="687" t="n"/>
      <c r="Q574" s="687" t="n"/>
      <c r="R574" s="687" t="n"/>
      <c r="S574" s="687" t="n"/>
      <c r="T574" s="687" t="n"/>
      <c r="U574" s="687" t="n"/>
      <c r="V574" s="687" t="n"/>
      <c r="W574" s="687" t="n"/>
      <c r="X574" s="687" t="n"/>
      <c r="Y574" s="687" t="n"/>
      <c r="Z574" s="687" t="n"/>
      <c r="AA574" s="687" t="n"/>
      <c r="AB574" s="687" t="n"/>
    </row>
    <row r="575">
      <c r="A575" s="687" t="n"/>
      <c r="B575" s="295" t="n"/>
      <c r="C575" s="326" t="n"/>
      <c r="D575" s="295" t="n"/>
      <c r="E575" s="295" t="n"/>
      <c r="F575" s="295" t="n"/>
      <c r="G575" s="295" t="n"/>
      <c r="H575" s="295" t="n"/>
      <c r="I575" s="687" t="n"/>
      <c r="J575" s="687" t="n"/>
      <c r="K575" s="687" t="n"/>
      <c r="L575" s="687" t="n"/>
      <c r="M575" s="687" t="n"/>
      <c r="N575" s="687" t="n"/>
      <c r="O575" s="687" t="n"/>
      <c r="P575" s="687" t="n"/>
      <c r="Q575" s="687" t="n"/>
      <c r="R575" s="687" t="n"/>
      <c r="S575" s="687" t="n"/>
      <c r="T575" s="687" t="n"/>
      <c r="U575" s="687" t="n"/>
      <c r="V575" s="687" t="n"/>
      <c r="W575" s="687" t="n"/>
      <c r="X575" s="687" t="n"/>
      <c r="Y575" s="687" t="n"/>
      <c r="Z575" s="687" t="n"/>
      <c r="AA575" s="687" t="n"/>
      <c r="AB575" s="687" t="n"/>
    </row>
    <row r="576">
      <c r="A576" s="687" t="n"/>
      <c r="B576" s="295" t="n"/>
      <c r="C576" s="326" t="n"/>
      <c r="D576" s="295" t="n"/>
      <c r="E576" s="295" t="n"/>
      <c r="F576" s="295" t="n"/>
      <c r="G576" s="295" t="n"/>
      <c r="H576" s="295" t="n"/>
      <c r="I576" s="687" t="n"/>
      <c r="J576" s="687" t="n"/>
      <c r="K576" s="687" t="n"/>
      <c r="L576" s="687" t="n"/>
      <c r="M576" s="687" t="n"/>
      <c r="N576" s="687" t="n"/>
      <c r="O576" s="687" t="n"/>
      <c r="P576" s="687" t="n"/>
      <c r="Q576" s="687" t="n"/>
      <c r="R576" s="687" t="n"/>
      <c r="S576" s="687" t="n"/>
      <c r="T576" s="687" t="n"/>
      <c r="U576" s="687" t="n"/>
      <c r="V576" s="687" t="n"/>
      <c r="W576" s="687" t="n"/>
      <c r="X576" s="687" t="n"/>
      <c r="Y576" s="687" t="n"/>
      <c r="Z576" s="687" t="n"/>
      <c r="AA576" s="687" t="n"/>
      <c r="AB576" s="687" t="n"/>
    </row>
    <row r="577">
      <c r="A577" s="687" t="n"/>
      <c r="B577" s="295" t="n"/>
      <c r="C577" s="326" t="n"/>
      <c r="D577" s="295" t="n"/>
      <c r="E577" s="295" t="n"/>
      <c r="F577" s="295" t="n"/>
      <c r="G577" s="295" t="n"/>
      <c r="H577" s="295" t="n"/>
      <c r="I577" s="687" t="n"/>
      <c r="J577" s="687" t="n"/>
      <c r="K577" s="687" t="n"/>
      <c r="L577" s="687" t="n"/>
      <c r="M577" s="687" t="n"/>
      <c r="N577" s="687" t="n"/>
      <c r="O577" s="687" t="n"/>
      <c r="P577" s="687" t="n"/>
      <c r="Q577" s="687" t="n"/>
      <c r="R577" s="687" t="n"/>
      <c r="S577" s="687" t="n"/>
      <c r="T577" s="687" t="n"/>
      <c r="U577" s="687" t="n"/>
      <c r="V577" s="687" t="n"/>
      <c r="W577" s="687" t="n"/>
      <c r="X577" s="687" t="n"/>
      <c r="Y577" s="687" t="n"/>
      <c r="Z577" s="687" t="n"/>
      <c r="AA577" s="687" t="n"/>
      <c r="AB577" s="687" t="n"/>
    </row>
    <row r="578">
      <c r="A578" s="687" t="n"/>
      <c r="B578" s="295" t="n"/>
      <c r="C578" s="326" t="n"/>
      <c r="D578" s="295" t="n"/>
      <c r="E578" s="295" t="n"/>
      <c r="F578" s="295" t="n"/>
      <c r="G578" s="295" t="n"/>
      <c r="H578" s="295" t="n"/>
      <c r="I578" s="687" t="n"/>
      <c r="J578" s="687" t="n"/>
      <c r="K578" s="687" t="n"/>
      <c r="L578" s="687" t="n"/>
      <c r="M578" s="687" t="n"/>
      <c r="N578" s="687" t="n"/>
      <c r="O578" s="687" t="n"/>
      <c r="P578" s="687" t="n"/>
      <c r="Q578" s="687" t="n"/>
      <c r="R578" s="687" t="n"/>
      <c r="S578" s="687" t="n"/>
      <c r="T578" s="687" t="n"/>
      <c r="U578" s="687" t="n"/>
      <c r="V578" s="687" t="n"/>
      <c r="W578" s="687" t="n"/>
      <c r="X578" s="687" t="n"/>
      <c r="Y578" s="687" t="n"/>
      <c r="Z578" s="687" t="n"/>
      <c r="AA578" s="687" t="n"/>
      <c r="AB578" s="687" t="n"/>
    </row>
    <row r="579">
      <c r="A579" s="687" t="n"/>
      <c r="B579" s="295" t="n"/>
      <c r="C579" s="326" t="n"/>
      <c r="D579" s="295" t="n"/>
      <c r="E579" s="295" t="n"/>
      <c r="F579" s="295" t="n"/>
      <c r="G579" s="295" t="n"/>
      <c r="H579" s="295" t="n"/>
      <c r="I579" s="687" t="n"/>
      <c r="J579" s="687" t="n"/>
      <c r="K579" s="687" t="n"/>
      <c r="L579" s="687" t="n"/>
      <c r="M579" s="687" t="n"/>
      <c r="N579" s="687" t="n"/>
      <c r="O579" s="687" t="n"/>
      <c r="P579" s="687" t="n"/>
      <c r="Q579" s="687" t="n"/>
      <c r="R579" s="687" t="n"/>
      <c r="S579" s="687" t="n"/>
      <c r="T579" s="687" t="n"/>
      <c r="U579" s="687" t="n"/>
      <c r="V579" s="687" t="n"/>
      <c r="W579" s="687" t="n"/>
      <c r="X579" s="687" t="n"/>
      <c r="Y579" s="687" t="n"/>
      <c r="Z579" s="687" t="n"/>
      <c r="AA579" s="687" t="n"/>
      <c r="AB579" s="687" t="n"/>
    </row>
    <row r="580">
      <c r="A580" s="687" t="n"/>
      <c r="B580" s="295" t="n"/>
      <c r="C580" s="326" t="n"/>
      <c r="D580" s="295" t="n"/>
      <c r="E580" s="295" t="n"/>
      <c r="F580" s="295" t="n"/>
      <c r="G580" s="295" t="n"/>
      <c r="H580" s="295" t="n"/>
      <c r="I580" s="687" t="n"/>
      <c r="J580" s="687" t="n"/>
      <c r="K580" s="687" t="n"/>
      <c r="L580" s="687" t="n"/>
      <c r="M580" s="687" t="n"/>
      <c r="N580" s="687" t="n"/>
      <c r="O580" s="687" t="n"/>
      <c r="P580" s="687" t="n"/>
      <c r="Q580" s="687" t="n"/>
      <c r="R580" s="687" t="n"/>
      <c r="S580" s="687" t="n"/>
      <c r="T580" s="687" t="n"/>
      <c r="U580" s="687" t="n"/>
      <c r="V580" s="687" t="n"/>
      <c r="W580" s="687" t="n"/>
      <c r="X580" s="687" t="n"/>
      <c r="Y580" s="687" t="n"/>
      <c r="Z580" s="687" t="n"/>
      <c r="AA580" s="687" t="n"/>
      <c r="AB580" s="687" t="n"/>
    </row>
    <row r="581">
      <c r="A581" s="687" t="n"/>
      <c r="B581" s="295" t="n"/>
      <c r="C581" s="326" t="n"/>
      <c r="D581" s="295" t="n"/>
      <c r="E581" s="295" t="n"/>
      <c r="F581" s="295" t="n"/>
      <c r="G581" s="295" t="n"/>
      <c r="H581" s="295" t="n"/>
      <c r="I581" s="687" t="n"/>
      <c r="J581" s="687" t="n"/>
      <c r="K581" s="687" t="n"/>
      <c r="L581" s="687" t="n"/>
      <c r="M581" s="687" t="n"/>
      <c r="N581" s="687" t="n"/>
      <c r="O581" s="687" t="n"/>
      <c r="P581" s="687" t="n"/>
      <c r="Q581" s="687" t="n"/>
      <c r="R581" s="687" t="n"/>
      <c r="S581" s="687" t="n"/>
      <c r="T581" s="687" t="n"/>
      <c r="U581" s="687" t="n"/>
      <c r="V581" s="687" t="n"/>
      <c r="W581" s="687" t="n"/>
      <c r="X581" s="687" t="n"/>
      <c r="Y581" s="687" t="n"/>
      <c r="Z581" s="687" t="n"/>
      <c r="AA581" s="687" t="n"/>
      <c r="AB581" s="687" t="n"/>
    </row>
    <row r="582">
      <c r="A582" s="687" t="n"/>
      <c r="B582" s="295" t="n"/>
      <c r="C582" s="326" t="n"/>
      <c r="D582" s="295" t="n"/>
      <c r="E582" s="295" t="n"/>
      <c r="F582" s="295" t="n"/>
      <c r="G582" s="295" t="n"/>
      <c r="H582" s="295" t="n"/>
      <c r="I582" s="687" t="n"/>
      <c r="J582" s="687" t="n"/>
      <c r="K582" s="687" t="n"/>
      <c r="L582" s="687" t="n"/>
      <c r="M582" s="687" t="n"/>
      <c r="N582" s="687" t="n"/>
      <c r="O582" s="687" t="n"/>
      <c r="P582" s="687" t="n"/>
      <c r="Q582" s="687" t="n"/>
      <c r="R582" s="687" t="n"/>
      <c r="S582" s="687" t="n"/>
      <c r="T582" s="687" t="n"/>
      <c r="U582" s="687" t="n"/>
      <c r="V582" s="687" t="n"/>
      <c r="W582" s="687" t="n"/>
      <c r="X582" s="687" t="n"/>
      <c r="Y582" s="687" t="n"/>
      <c r="Z582" s="687" t="n"/>
      <c r="AA582" s="687" t="n"/>
      <c r="AB582" s="687" t="n"/>
    </row>
    <row r="583">
      <c r="A583" s="687" t="n"/>
      <c r="B583" s="295" t="n"/>
      <c r="C583" s="326" t="n"/>
      <c r="D583" s="295" t="n"/>
      <c r="E583" s="295" t="n"/>
      <c r="F583" s="295" t="n"/>
      <c r="G583" s="295" t="n"/>
      <c r="H583" s="295" t="n"/>
      <c r="I583" s="687" t="n"/>
      <c r="J583" s="687" t="n"/>
      <c r="K583" s="687" t="n"/>
      <c r="L583" s="687" t="n"/>
      <c r="M583" s="687" t="n"/>
      <c r="N583" s="687" t="n"/>
      <c r="O583" s="687" t="n"/>
      <c r="P583" s="687" t="n"/>
      <c r="Q583" s="687" t="n"/>
      <c r="R583" s="687" t="n"/>
      <c r="S583" s="687" t="n"/>
      <c r="T583" s="687" t="n"/>
      <c r="U583" s="687" t="n"/>
      <c r="V583" s="687" t="n"/>
      <c r="W583" s="687" t="n"/>
      <c r="X583" s="687" t="n"/>
      <c r="Y583" s="687" t="n"/>
      <c r="Z583" s="687" t="n"/>
      <c r="AA583" s="687" t="n"/>
      <c r="AB583" s="687" t="n"/>
    </row>
    <row r="584">
      <c r="A584" s="687" t="n"/>
      <c r="B584" s="295" t="n"/>
      <c r="C584" s="326" t="n"/>
      <c r="D584" s="295" t="n"/>
      <c r="E584" s="295" t="n"/>
      <c r="F584" s="295" t="n"/>
      <c r="G584" s="295" t="n"/>
      <c r="H584" s="295" t="n"/>
      <c r="I584" s="687" t="n"/>
      <c r="J584" s="687" t="n"/>
      <c r="K584" s="687" t="n"/>
      <c r="L584" s="687" t="n"/>
      <c r="M584" s="687" t="n"/>
      <c r="N584" s="687" t="n"/>
      <c r="O584" s="687" t="n"/>
      <c r="P584" s="687" t="n"/>
      <c r="Q584" s="687" t="n"/>
      <c r="R584" s="687" t="n"/>
      <c r="S584" s="687" t="n"/>
      <c r="T584" s="687" t="n"/>
      <c r="U584" s="687" t="n"/>
      <c r="V584" s="687" t="n"/>
      <c r="W584" s="687" t="n"/>
      <c r="X584" s="687" t="n"/>
      <c r="Y584" s="687" t="n"/>
      <c r="Z584" s="687" t="n"/>
      <c r="AA584" s="687" t="n"/>
      <c r="AB584" s="687" t="n"/>
    </row>
    <row r="585">
      <c r="A585" s="687" t="n"/>
      <c r="B585" s="295" t="n"/>
      <c r="C585" s="326" t="n"/>
      <c r="D585" s="295" t="n"/>
      <c r="E585" s="295" t="n"/>
      <c r="F585" s="295" t="n"/>
      <c r="G585" s="295" t="n"/>
      <c r="H585" s="295" t="n"/>
      <c r="I585" s="687" t="n"/>
      <c r="J585" s="687" t="n"/>
      <c r="K585" s="687" t="n"/>
      <c r="L585" s="687" t="n"/>
      <c r="M585" s="687" t="n"/>
      <c r="N585" s="687" t="n"/>
      <c r="O585" s="687" t="n"/>
      <c r="P585" s="687" t="n"/>
      <c r="Q585" s="687" t="n"/>
      <c r="R585" s="687" t="n"/>
      <c r="S585" s="687" t="n"/>
      <c r="T585" s="687" t="n"/>
      <c r="U585" s="687" t="n"/>
      <c r="V585" s="687" t="n"/>
      <c r="W585" s="687" t="n"/>
      <c r="X585" s="687" t="n"/>
      <c r="Y585" s="687" t="n"/>
      <c r="Z585" s="687" t="n"/>
      <c r="AA585" s="687" t="n"/>
      <c r="AB585" s="687" t="n"/>
    </row>
    <row r="586">
      <c r="A586" s="687" t="n"/>
      <c r="B586" s="295" t="n"/>
      <c r="C586" s="326" t="n"/>
      <c r="D586" s="295" t="n"/>
      <c r="E586" s="295" t="n"/>
      <c r="F586" s="295" t="n"/>
      <c r="G586" s="295" t="n"/>
      <c r="H586" s="295" t="n"/>
      <c r="I586" s="687" t="n"/>
      <c r="J586" s="687" t="n"/>
      <c r="K586" s="687" t="n"/>
      <c r="L586" s="687" t="n"/>
      <c r="M586" s="687" t="n"/>
      <c r="N586" s="687" t="n"/>
      <c r="O586" s="687" t="n"/>
      <c r="P586" s="687" t="n"/>
      <c r="Q586" s="687" t="n"/>
      <c r="R586" s="687" t="n"/>
      <c r="S586" s="687" t="n"/>
      <c r="T586" s="687" t="n"/>
      <c r="U586" s="687" t="n"/>
      <c r="V586" s="687" t="n"/>
      <c r="W586" s="687" t="n"/>
      <c r="X586" s="687" t="n"/>
      <c r="Y586" s="687" t="n"/>
      <c r="Z586" s="687" t="n"/>
      <c r="AA586" s="687" t="n"/>
      <c r="AB586" s="687" t="n"/>
    </row>
    <row r="587">
      <c r="A587" s="687" t="n"/>
      <c r="B587" s="295" t="n"/>
      <c r="C587" s="326" t="n"/>
      <c r="D587" s="295" t="n"/>
      <c r="E587" s="295" t="n"/>
      <c r="F587" s="295" t="n"/>
      <c r="G587" s="295" t="n"/>
      <c r="H587" s="295" t="n"/>
      <c r="I587" s="687" t="n"/>
      <c r="J587" s="687" t="n"/>
      <c r="K587" s="687" t="n"/>
      <c r="L587" s="687" t="n"/>
      <c r="M587" s="687" t="n"/>
      <c r="N587" s="687" t="n"/>
      <c r="O587" s="687" t="n"/>
      <c r="P587" s="687" t="n"/>
      <c r="Q587" s="687" t="n"/>
      <c r="R587" s="687" t="n"/>
      <c r="S587" s="687" t="n"/>
      <c r="T587" s="687" t="n"/>
      <c r="U587" s="687" t="n"/>
      <c r="V587" s="687" t="n"/>
      <c r="W587" s="687" t="n"/>
      <c r="X587" s="687" t="n"/>
      <c r="Y587" s="687" t="n"/>
      <c r="Z587" s="687" t="n"/>
      <c r="AA587" s="687" t="n"/>
      <c r="AB587" s="687" t="n"/>
    </row>
    <row r="588">
      <c r="A588" s="687" t="n"/>
      <c r="B588" s="295" t="n"/>
      <c r="C588" s="326" t="n"/>
      <c r="D588" s="295" t="n"/>
      <c r="E588" s="295" t="n"/>
      <c r="F588" s="295" t="n"/>
      <c r="G588" s="295" t="n"/>
      <c r="H588" s="295" t="n"/>
      <c r="I588" s="687" t="n"/>
      <c r="J588" s="687" t="n"/>
      <c r="K588" s="687" t="n"/>
      <c r="L588" s="687" t="n"/>
      <c r="M588" s="687" t="n"/>
      <c r="N588" s="687" t="n"/>
      <c r="O588" s="687" t="n"/>
      <c r="P588" s="687" t="n"/>
      <c r="Q588" s="687" t="n"/>
      <c r="R588" s="687" t="n"/>
      <c r="S588" s="687" t="n"/>
      <c r="T588" s="687" t="n"/>
      <c r="U588" s="687" t="n"/>
      <c r="V588" s="687" t="n"/>
      <c r="W588" s="687" t="n"/>
      <c r="X588" s="687" t="n"/>
      <c r="Y588" s="687" t="n"/>
      <c r="Z588" s="687" t="n"/>
      <c r="AA588" s="687" t="n"/>
      <c r="AB588" s="687" t="n"/>
    </row>
    <row r="589">
      <c r="A589" s="687" t="n"/>
      <c r="B589" s="295" t="n"/>
      <c r="C589" s="326" t="n"/>
      <c r="D589" s="295" t="n"/>
      <c r="E589" s="295" t="n"/>
      <c r="F589" s="295" t="n"/>
      <c r="G589" s="295" t="n"/>
      <c r="H589" s="295" t="n"/>
      <c r="I589" s="687" t="n"/>
      <c r="J589" s="687" t="n"/>
      <c r="K589" s="687" t="n"/>
      <c r="L589" s="687" t="n"/>
      <c r="M589" s="687" t="n"/>
      <c r="N589" s="687" t="n"/>
      <c r="O589" s="687" t="n"/>
      <c r="P589" s="687" t="n"/>
      <c r="Q589" s="687" t="n"/>
      <c r="R589" s="687" t="n"/>
      <c r="S589" s="687" t="n"/>
      <c r="T589" s="687" t="n"/>
      <c r="U589" s="687" t="n"/>
      <c r="V589" s="687" t="n"/>
      <c r="W589" s="687" t="n"/>
      <c r="X589" s="687" t="n"/>
      <c r="Y589" s="687" t="n"/>
      <c r="Z589" s="687" t="n"/>
      <c r="AA589" s="687" t="n"/>
      <c r="AB589" s="687" t="n"/>
    </row>
    <row r="590">
      <c r="A590" s="687" t="n"/>
      <c r="B590" s="295" t="n"/>
      <c r="C590" s="326" t="n"/>
      <c r="D590" s="295" t="n"/>
      <c r="E590" s="295" t="n"/>
      <c r="F590" s="295" t="n"/>
      <c r="G590" s="295" t="n"/>
      <c r="H590" s="295" t="n"/>
      <c r="I590" s="687" t="n"/>
      <c r="J590" s="687" t="n"/>
      <c r="K590" s="687" t="n"/>
      <c r="L590" s="687" t="n"/>
      <c r="M590" s="687" t="n"/>
      <c r="N590" s="687" t="n"/>
      <c r="O590" s="687" t="n"/>
      <c r="P590" s="687" t="n"/>
      <c r="Q590" s="687" t="n"/>
      <c r="R590" s="687" t="n"/>
      <c r="S590" s="687" t="n"/>
      <c r="T590" s="687" t="n"/>
      <c r="U590" s="687" t="n"/>
      <c r="V590" s="687" t="n"/>
      <c r="W590" s="687" t="n"/>
      <c r="X590" s="687" t="n"/>
      <c r="Y590" s="687" t="n"/>
      <c r="Z590" s="687" t="n"/>
      <c r="AA590" s="687" t="n"/>
      <c r="AB590" s="687" t="n"/>
    </row>
    <row r="591">
      <c r="A591" s="687" t="n"/>
      <c r="B591" s="295" t="n"/>
      <c r="C591" s="326" t="n"/>
      <c r="D591" s="295" t="n"/>
      <c r="E591" s="295" t="n"/>
      <c r="F591" s="295" t="n"/>
      <c r="G591" s="295" t="n"/>
      <c r="H591" s="295" t="n"/>
      <c r="I591" s="687" t="n"/>
      <c r="J591" s="687" t="n"/>
      <c r="K591" s="687" t="n"/>
      <c r="L591" s="687" t="n"/>
      <c r="M591" s="687" t="n"/>
      <c r="N591" s="687" t="n"/>
      <c r="O591" s="687" t="n"/>
      <c r="P591" s="687" t="n"/>
      <c r="Q591" s="687" t="n"/>
      <c r="R591" s="687" t="n"/>
      <c r="S591" s="687" t="n"/>
      <c r="T591" s="687" t="n"/>
      <c r="U591" s="687" t="n"/>
      <c r="V591" s="687" t="n"/>
      <c r="W591" s="687" t="n"/>
      <c r="X591" s="687" t="n"/>
      <c r="Y591" s="687" t="n"/>
      <c r="Z591" s="687" t="n"/>
      <c r="AA591" s="687" t="n"/>
      <c r="AB591" s="687" t="n"/>
    </row>
    <row r="592">
      <c r="A592" s="687" t="n"/>
      <c r="B592" s="295" t="n"/>
      <c r="C592" s="326" t="n"/>
      <c r="D592" s="295" t="n"/>
      <c r="E592" s="295" t="n"/>
      <c r="F592" s="295" t="n"/>
      <c r="G592" s="295" t="n"/>
      <c r="H592" s="295" t="n"/>
      <c r="I592" s="687" t="n"/>
      <c r="J592" s="687" t="n"/>
      <c r="K592" s="687" t="n"/>
      <c r="L592" s="687" t="n"/>
      <c r="M592" s="687" t="n"/>
      <c r="N592" s="687" t="n"/>
      <c r="O592" s="687" t="n"/>
      <c r="P592" s="687" t="n"/>
      <c r="Q592" s="687" t="n"/>
      <c r="R592" s="687" t="n"/>
      <c r="S592" s="687" t="n"/>
      <c r="T592" s="687" t="n"/>
      <c r="U592" s="687" t="n"/>
      <c r="V592" s="687" t="n"/>
      <c r="W592" s="687" t="n"/>
      <c r="X592" s="687" t="n"/>
      <c r="Y592" s="687" t="n"/>
      <c r="Z592" s="687" t="n"/>
      <c r="AA592" s="687" t="n"/>
      <c r="AB592" s="687" t="n"/>
    </row>
    <row r="593">
      <c r="A593" s="687" t="n"/>
      <c r="B593" s="295" t="n"/>
      <c r="C593" s="326" t="n"/>
      <c r="D593" s="295" t="n"/>
      <c r="E593" s="295" t="n"/>
      <c r="F593" s="295" t="n"/>
      <c r="G593" s="295" t="n"/>
      <c r="H593" s="295" t="n"/>
      <c r="I593" s="687" t="n"/>
      <c r="J593" s="687" t="n"/>
      <c r="K593" s="687" t="n"/>
      <c r="L593" s="687" t="n"/>
      <c r="M593" s="687" t="n"/>
      <c r="N593" s="687" t="n"/>
      <c r="O593" s="687" t="n"/>
      <c r="P593" s="687" t="n"/>
      <c r="Q593" s="687" t="n"/>
      <c r="R593" s="687" t="n"/>
      <c r="S593" s="687" t="n"/>
      <c r="T593" s="687" t="n"/>
      <c r="U593" s="687" t="n"/>
      <c r="V593" s="687" t="n"/>
      <c r="W593" s="687" t="n"/>
      <c r="X593" s="687" t="n"/>
      <c r="Y593" s="687" t="n"/>
      <c r="Z593" s="687" t="n"/>
      <c r="AA593" s="687" t="n"/>
      <c r="AB593" s="687" t="n"/>
    </row>
    <row r="594">
      <c r="A594" s="687" t="n"/>
      <c r="B594" s="295" t="n"/>
      <c r="C594" s="326" t="n"/>
      <c r="D594" s="295" t="n"/>
      <c r="E594" s="295" t="n"/>
      <c r="F594" s="295" t="n"/>
      <c r="G594" s="295" t="n"/>
      <c r="H594" s="295" t="n"/>
      <c r="I594" s="687" t="n"/>
      <c r="J594" s="687" t="n"/>
      <c r="K594" s="687" t="n"/>
      <c r="L594" s="687" t="n"/>
      <c r="M594" s="687" t="n"/>
      <c r="N594" s="687" t="n"/>
      <c r="O594" s="687" t="n"/>
      <c r="P594" s="687" t="n"/>
      <c r="Q594" s="687" t="n"/>
      <c r="R594" s="687" t="n"/>
      <c r="S594" s="687" t="n"/>
      <c r="T594" s="687" t="n"/>
      <c r="U594" s="687" t="n"/>
      <c r="V594" s="687" t="n"/>
      <c r="W594" s="687" t="n"/>
      <c r="X594" s="687" t="n"/>
      <c r="Y594" s="687" t="n"/>
      <c r="Z594" s="687" t="n"/>
      <c r="AA594" s="687" t="n"/>
      <c r="AB594" s="687" t="n"/>
    </row>
    <row r="595">
      <c r="A595" s="687" t="n"/>
      <c r="B595" s="295" t="n"/>
      <c r="C595" s="326" t="n"/>
      <c r="D595" s="295" t="n"/>
      <c r="E595" s="295" t="n"/>
      <c r="F595" s="295" t="n"/>
      <c r="G595" s="295" t="n"/>
      <c r="H595" s="295" t="n"/>
      <c r="I595" s="687" t="n"/>
      <c r="J595" s="687" t="n"/>
      <c r="K595" s="687" t="n"/>
      <c r="L595" s="687" t="n"/>
      <c r="M595" s="687" t="n"/>
      <c r="N595" s="687" t="n"/>
      <c r="O595" s="687" t="n"/>
      <c r="P595" s="687" t="n"/>
      <c r="Q595" s="687" t="n"/>
      <c r="R595" s="687" t="n"/>
      <c r="S595" s="687" t="n"/>
      <c r="T595" s="687" t="n"/>
      <c r="U595" s="687" t="n"/>
      <c r="V595" s="687" t="n"/>
      <c r="W595" s="687" t="n"/>
      <c r="X595" s="687" t="n"/>
      <c r="Y595" s="687" t="n"/>
      <c r="Z595" s="687" t="n"/>
      <c r="AA595" s="687" t="n"/>
      <c r="AB595" s="687" t="n"/>
    </row>
    <row r="596">
      <c r="A596" s="687" t="n"/>
      <c r="B596" s="295" t="n"/>
      <c r="C596" s="326" t="n"/>
      <c r="D596" s="295" t="n"/>
      <c r="E596" s="295" t="n"/>
      <c r="F596" s="295" t="n"/>
      <c r="G596" s="295" t="n"/>
      <c r="H596" s="295" t="n"/>
      <c r="I596" s="687" t="n"/>
      <c r="J596" s="687" t="n"/>
      <c r="K596" s="687" t="n"/>
      <c r="L596" s="687" t="n"/>
      <c r="M596" s="687" t="n"/>
      <c r="N596" s="687" t="n"/>
      <c r="O596" s="687" t="n"/>
      <c r="P596" s="687" t="n"/>
      <c r="Q596" s="687" t="n"/>
      <c r="R596" s="687" t="n"/>
      <c r="S596" s="687" t="n"/>
      <c r="T596" s="687" t="n"/>
      <c r="U596" s="687" t="n"/>
      <c r="V596" s="687" t="n"/>
      <c r="W596" s="687" t="n"/>
      <c r="X596" s="687" t="n"/>
      <c r="Y596" s="687" t="n"/>
      <c r="Z596" s="687" t="n"/>
      <c r="AA596" s="687" t="n"/>
      <c r="AB596" s="687" t="n"/>
    </row>
    <row r="597">
      <c r="A597" s="687" t="n"/>
      <c r="B597" s="295" t="n"/>
      <c r="C597" s="326" t="n"/>
      <c r="D597" s="295" t="n"/>
      <c r="E597" s="295" t="n"/>
      <c r="F597" s="295" t="n"/>
      <c r="G597" s="295" t="n"/>
      <c r="H597" s="295" t="n"/>
      <c r="I597" s="687" t="n"/>
      <c r="J597" s="687" t="n"/>
      <c r="K597" s="687" t="n"/>
      <c r="L597" s="687" t="n"/>
      <c r="M597" s="687" t="n"/>
      <c r="N597" s="687" t="n"/>
      <c r="O597" s="687" t="n"/>
      <c r="P597" s="687" t="n"/>
      <c r="Q597" s="687" t="n"/>
      <c r="R597" s="687" t="n"/>
      <c r="S597" s="687" t="n"/>
      <c r="T597" s="687" t="n"/>
      <c r="U597" s="687" t="n"/>
      <c r="V597" s="687" t="n"/>
      <c r="W597" s="687" t="n"/>
      <c r="X597" s="687" t="n"/>
      <c r="Y597" s="687" t="n"/>
      <c r="Z597" s="687" t="n"/>
      <c r="AA597" s="687" t="n"/>
      <c r="AB597" s="687" t="n"/>
    </row>
    <row r="598">
      <c r="A598" s="687" t="n"/>
      <c r="B598" s="295" t="n"/>
      <c r="C598" s="326" t="n"/>
      <c r="D598" s="295" t="n"/>
      <c r="E598" s="295" t="n"/>
      <c r="F598" s="295" t="n"/>
      <c r="G598" s="295" t="n"/>
      <c r="H598" s="295" t="n"/>
      <c r="I598" s="687" t="n"/>
      <c r="J598" s="687" t="n"/>
      <c r="K598" s="687" t="n"/>
      <c r="L598" s="687" t="n"/>
      <c r="M598" s="687" t="n"/>
      <c r="N598" s="687" t="n"/>
      <c r="O598" s="687" t="n"/>
      <c r="P598" s="687" t="n"/>
      <c r="Q598" s="687" t="n"/>
      <c r="R598" s="687" t="n"/>
      <c r="S598" s="687" t="n"/>
      <c r="T598" s="687" t="n"/>
      <c r="U598" s="687" t="n"/>
      <c r="V598" s="687" t="n"/>
      <c r="W598" s="687" t="n"/>
      <c r="X598" s="687" t="n"/>
      <c r="Y598" s="687" t="n"/>
      <c r="Z598" s="687" t="n"/>
      <c r="AA598" s="687" t="n"/>
      <c r="AB598" s="687" t="n"/>
    </row>
    <row r="599">
      <c r="A599" s="687" t="n"/>
      <c r="B599" s="295" t="n"/>
      <c r="C599" s="326" t="n"/>
      <c r="D599" s="295" t="n"/>
      <c r="E599" s="295" t="n"/>
      <c r="F599" s="295" t="n"/>
      <c r="G599" s="295" t="n"/>
      <c r="H599" s="295" t="n"/>
      <c r="I599" s="687" t="n"/>
      <c r="J599" s="687" t="n"/>
      <c r="K599" s="687" t="n"/>
      <c r="L599" s="687" t="n"/>
      <c r="M599" s="687" t="n"/>
      <c r="N599" s="687" t="n"/>
      <c r="O599" s="687" t="n"/>
      <c r="P599" s="687" t="n"/>
      <c r="Q599" s="687" t="n"/>
      <c r="R599" s="687" t="n"/>
      <c r="S599" s="687" t="n"/>
      <c r="T599" s="687" t="n"/>
      <c r="U599" s="687" t="n"/>
      <c r="V599" s="687" t="n"/>
      <c r="W599" s="687" t="n"/>
      <c r="X599" s="687" t="n"/>
      <c r="Y599" s="687" t="n"/>
      <c r="Z599" s="687" t="n"/>
      <c r="AA599" s="687" t="n"/>
      <c r="AB599" s="687" t="n"/>
    </row>
    <row r="600">
      <c r="A600" s="687" t="n"/>
      <c r="B600" s="295" t="n"/>
      <c r="C600" s="326" t="n"/>
      <c r="D600" s="295" t="n"/>
      <c r="E600" s="295" t="n"/>
      <c r="F600" s="295" t="n"/>
      <c r="G600" s="295" t="n"/>
      <c r="H600" s="295" t="n"/>
      <c r="I600" s="687" t="n"/>
      <c r="J600" s="687" t="n"/>
      <c r="K600" s="687" t="n"/>
      <c r="L600" s="687" t="n"/>
      <c r="M600" s="687" t="n"/>
      <c r="N600" s="687" t="n"/>
      <c r="O600" s="687" t="n"/>
      <c r="P600" s="687" t="n"/>
      <c r="Q600" s="687" t="n"/>
      <c r="R600" s="687" t="n"/>
      <c r="S600" s="687" t="n"/>
      <c r="T600" s="687" t="n"/>
      <c r="U600" s="687" t="n"/>
      <c r="V600" s="687" t="n"/>
      <c r="W600" s="687" t="n"/>
      <c r="X600" s="687" t="n"/>
      <c r="Y600" s="687" t="n"/>
      <c r="Z600" s="687" t="n"/>
      <c r="AA600" s="687" t="n"/>
      <c r="AB600" s="687" t="n"/>
    </row>
    <row r="601">
      <c r="A601" s="687" t="n"/>
      <c r="B601" s="295" t="n"/>
      <c r="C601" s="326" t="n"/>
      <c r="D601" s="295" t="n"/>
      <c r="E601" s="295" t="n"/>
      <c r="F601" s="295" t="n"/>
      <c r="G601" s="295" t="n"/>
      <c r="H601" s="295" t="n"/>
      <c r="I601" s="687" t="n"/>
      <c r="J601" s="687" t="n"/>
      <c r="K601" s="687" t="n"/>
      <c r="L601" s="687" t="n"/>
      <c r="M601" s="687" t="n"/>
      <c r="N601" s="687" t="n"/>
      <c r="O601" s="687" t="n"/>
      <c r="P601" s="687" t="n"/>
      <c r="Q601" s="687" t="n"/>
      <c r="R601" s="687" t="n"/>
      <c r="S601" s="687" t="n"/>
      <c r="T601" s="687" t="n"/>
      <c r="U601" s="687" t="n"/>
      <c r="V601" s="687" t="n"/>
      <c r="W601" s="687" t="n"/>
      <c r="X601" s="687" t="n"/>
      <c r="Y601" s="687" t="n"/>
      <c r="Z601" s="687" t="n"/>
      <c r="AA601" s="687" t="n"/>
      <c r="AB601" s="687" t="n"/>
    </row>
    <row r="602">
      <c r="A602" s="687" t="n"/>
      <c r="B602" s="295" t="n"/>
      <c r="C602" s="326" t="n"/>
      <c r="D602" s="295" t="n"/>
      <c r="E602" s="295" t="n"/>
      <c r="F602" s="295" t="n"/>
      <c r="G602" s="295" t="n"/>
      <c r="H602" s="295" t="n"/>
      <c r="I602" s="687" t="n"/>
      <c r="J602" s="687" t="n"/>
      <c r="K602" s="687" t="n"/>
      <c r="L602" s="687" t="n"/>
      <c r="M602" s="687" t="n"/>
      <c r="N602" s="687" t="n"/>
      <c r="O602" s="687" t="n"/>
      <c r="P602" s="687" t="n"/>
      <c r="Q602" s="687" t="n"/>
      <c r="R602" s="687" t="n"/>
      <c r="S602" s="687" t="n"/>
      <c r="T602" s="687" t="n"/>
      <c r="U602" s="687" t="n"/>
      <c r="V602" s="687" t="n"/>
      <c r="W602" s="687" t="n"/>
      <c r="X602" s="687" t="n"/>
      <c r="Y602" s="687" t="n"/>
      <c r="Z602" s="687" t="n"/>
      <c r="AA602" s="687" t="n"/>
      <c r="AB602" s="687" t="n"/>
    </row>
    <row r="603">
      <c r="A603" s="687" t="n"/>
      <c r="B603" s="295" t="n"/>
      <c r="C603" s="326" t="n"/>
      <c r="D603" s="295" t="n"/>
      <c r="E603" s="295" t="n"/>
      <c r="F603" s="295" t="n"/>
      <c r="G603" s="295" t="n"/>
      <c r="H603" s="295" t="n"/>
      <c r="I603" s="687" t="n"/>
      <c r="J603" s="687" t="n"/>
      <c r="K603" s="687" t="n"/>
      <c r="L603" s="687" t="n"/>
      <c r="M603" s="687" t="n"/>
      <c r="N603" s="687" t="n"/>
      <c r="O603" s="687" t="n"/>
      <c r="P603" s="687" t="n"/>
      <c r="Q603" s="687" t="n"/>
      <c r="R603" s="687" t="n"/>
      <c r="S603" s="687" t="n"/>
      <c r="T603" s="687" t="n"/>
      <c r="U603" s="687" t="n"/>
      <c r="V603" s="687" t="n"/>
      <c r="W603" s="687" t="n"/>
      <c r="X603" s="687" t="n"/>
      <c r="Y603" s="687" t="n"/>
      <c r="Z603" s="687" t="n"/>
      <c r="AA603" s="687" t="n"/>
      <c r="AB603" s="687" t="n"/>
    </row>
    <row r="604">
      <c r="A604" s="687" t="n"/>
      <c r="B604" s="295" t="n"/>
      <c r="C604" s="326" t="n"/>
      <c r="D604" s="295" t="n"/>
      <c r="E604" s="295" t="n"/>
      <c r="F604" s="295" t="n"/>
      <c r="G604" s="295" t="n"/>
      <c r="H604" s="295" t="n"/>
      <c r="I604" s="687" t="n"/>
      <c r="J604" s="687" t="n"/>
      <c r="K604" s="687" t="n"/>
      <c r="L604" s="687" t="n"/>
      <c r="M604" s="687" t="n"/>
      <c r="N604" s="687" t="n"/>
      <c r="O604" s="687" t="n"/>
      <c r="P604" s="687" t="n"/>
      <c r="Q604" s="687" t="n"/>
      <c r="R604" s="687" t="n"/>
      <c r="S604" s="687" t="n"/>
      <c r="T604" s="687" t="n"/>
      <c r="U604" s="687" t="n"/>
      <c r="V604" s="687" t="n"/>
      <c r="W604" s="687" t="n"/>
      <c r="X604" s="687" t="n"/>
      <c r="Y604" s="687" t="n"/>
      <c r="Z604" s="687" t="n"/>
      <c r="AA604" s="687" t="n"/>
      <c r="AB604" s="687" t="n"/>
    </row>
    <row r="605">
      <c r="A605" s="687" t="n"/>
      <c r="B605" s="295" t="n"/>
      <c r="C605" s="326" t="n"/>
      <c r="D605" s="295" t="n"/>
      <c r="E605" s="295" t="n"/>
      <c r="F605" s="295" t="n"/>
      <c r="G605" s="295" t="n"/>
      <c r="H605" s="295" t="n"/>
      <c r="I605" s="687" t="n"/>
      <c r="J605" s="687" t="n"/>
      <c r="K605" s="687" t="n"/>
      <c r="L605" s="687" t="n"/>
      <c r="M605" s="687" t="n"/>
      <c r="N605" s="687" t="n"/>
      <c r="O605" s="687" t="n"/>
      <c r="P605" s="687" t="n"/>
      <c r="Q605" s="687" t="n"/>
      <c r="R605" s="687" t="n"/>
      <c r="S605" s="687" t="n"/>
      <c r="T605" s="687" t="n"/>
      <c r="U605" s="687" t="n"/>
      <c r="V605" s="687" t="n"/>
      <c r="W605" s="687" t="n"/>
      <c r="X605" s="687" t="n"/>
      <c r="Y605" s="687" t="n"/>
      <c r="Z605" s="687" t="n"/>
      <c r="AA605" s="687" t="n"/>
      <c r="AB605" s="687" t="n"/>
    </row>
    <row r="606">
      <c r="A606" s="687" t="n"/>
      <c r="B606" s="295" t="n"/>
      <c r="C606" s="326" t="n"/>
      <c r="D606" s="295" t="n"/>
      <c r="E606" s="295" t="n"/>
      <c r="F606" s="295" t="n"/>
      <c r="G606" s="295" t="n"/>
      <c r="H606" s="295" t="n"/>
      <c r="I606" s="687" t="n"/>
      <c r="J606" s="687" t="n"/>
      <c r="K606" s="687" t="n"/>
      <c r="L606" s="687" t="n"/>
      <c r="M606" s="687" t="n"/>
      <c r="N606" s="687" t="n"/>
      <c r="O606" s="687" t="n"/>
      <c r="P606" s="687" t="n"/>
      <c r="Q606" s="687" t="n"/>
      <c r="R606" s="687" t="n"/>
      <c r="S606" s="687" t="n"/>
      <c r="T606" s="687" t="n"/>
      <c r="U606" s="687" t="n"/>
      <c r="V606" s="687" t="n"/>
      <c r="W606" s="687" t="n"/>
      <c r="X606" s="687" t="n"/>
      <c r="Y606" s="687" t="n"/>
      <c r="Z606" s="687" t="n"/>
      <c r="AA606" s="687" t="n"/>
      <c r="AB606" s="687" t="n"/>
    </row>
    <row r="607">
      <c r="A607" s="687" t="n"/>
      <c r="B607" s="295" t="n"/>
      <c r="C607" s="326" t="n"/>
      <c r="D607" s="295" t="n"/>
      <c r="E607" s="295" t="n"/>
      <c r="F607" s="295" t="n"/>
      <c r="G607" s="295" t="n"/>
      <c r="H607" s="295" t="n"/>
      <c r="I607" s="687" t="n"/>
      <c r="J607" s="687" t="n"/>
      <c r="K607" s="687" t="n"/>
      <c r="L607" s="687" t="n"/>
      <c r="M607" s="687" t="n"/>
      <c r="N607" s="687" t="n"/>
      <c r="O607" s="687" t="n"/>
      <c r="P607" s="687" t="n"/>
      <c r="Q607" s="687" t="n"/>
      <c r="R607" s="687" t="n"/>
      <c r="S607" s="687" t="n"/>
      <c r="T607" s="687" t="n"/>
      <c r="U607" s="687" t="n"/>
      <c r="V607" s="687" t="n"/>
      <c r="W607" s="687" t="n"/>
      <c r="X607" s="687" t="n"/>
      <c r="Y607" s="687" t="n"/>
      <c r="Z607" s="687" t="n"/>
      <c r="AA607" s="687" t="n"/>
      <c r="AB607" s="687" t="n"/>
    </row>
    <row r="608">
      <c r="A608" s="687" t="n"/>
      <c r="B608" s="295" t="n"/>
      <c r="C608" s="326" t="n"/>
      <c r="D608" s="295" t="n"/>
      <c r="E608" s="295" t="n"/>
      <c r="F608" s="295" t="n"/>
      <c r="G608" s="295" t="n"/>
      <c r="H608" s="295" t="n"/>
      <c r="I608" s="687" t="n"/>
      <c r="J608" s="687" t="n"/>
      <c r="K608" s="687" t="n"/>
      <c r="L608" s="687" t="n"/>
      <c r="M608" s="687" t="n"/>
      <c r="N608" s="687" t="n"/>
      <c r="O608" s="687" t="n"/>
      <c r="P608" s="687" t="n"/>
      <c r="Q608" s="687" t="n"/>
      <c r="R608" s="687" t="n"/>
      <c r="S608" s="687" t="n"/>
      <c r="T608" s="687" t="n"/>
      <c r="U608" s="687" t="n"/>
      <c r="V608" s="687" t="n"/>
      <c r="W608" s="687" t="n"/>
      <c r="X608" s="687" t="n"/>
      <c r="Y608" s="687" t="n"/>
      <c r="Z608" s="687" t="n"/>
      <c r="AA608" s="687" t="n"/>
      <c r="AB608" s="687" t="n"/>
    </row>
    <row r="609">
      <c r="A609" s="687" t="n"/>
      <c r="B609" s="295" t="n"/>
      <c r="C609" s="326" t="n"/>
      <c r="D609" s="295" t="n"/>
      <c r="E609" s="295" t="n"/>
      <c r="F609" s="295" t="n"/>
      <c r="G609" s="295" t="n"/>
      <c r="H609" s="295" t="n"/>
      <c r="I609" s="687" t="n"/>
      <c r="J609" s="687" t="n"/>
      <c r="K609" s="687" t="n"/>
      <c r="L609" s="687" t="n"/>
      <c r="M609" s="687" t="n"/>
      <c r="N609" s="687" t="n"/>
      <c r="O609" s="687" t="n"/>
      <c r="P609" s="687" t="n"/>
      <c r="Q609" s="687" t="n"/>
      <c r="R609" s="687" t="n"/>
      <c r="S609" s="687" t="n"/>
      <c r="T609" s="687" t="n"/>
      <c r="U609" s="687" t="n"/>
      <c r="V609" s="687" t="n"/>
      <c r="W609" s="687" t="n"/>
      <c r="X609" s="687" t="n"/>
      <c r="Y609" s="687" t="n"/>
      <c r="Z609" s="687" t="n"/>
      <c r="AA609" s="687" t="n"/>
      <c r="AB609" s="687" t="n"/>
    </row>
    <row r="610">
      <c r="A610" s="687" t="n"/>
      <c r="B610" s="295" t="n"/>
      <c r="C610" s="326" t="n"/>
      <c r="D610" s="295" t="n"/>
      <c r="E610" s="295" t="n"/>
      <c r="F610" s="295" t="n"/>
      <c r="G610" s="295" t="n"/>
      <c r="H610" s="295" t="n"/>
      <c r="I610" s="687" t="n"/>
      <c r="J610" s="687" t="n"/>
      <c r="K610" s="687" t="n"/>
      <c r="L610" s="687" t="n"/>
      <c r="M610" s="687" t="n"/>
      <c r="N610" s="687" t="n"/>
      <c r="O610" s="687" t="n"/>
      <c r="P610" s="687" t="n"/>
      <c r="Q610" s="687" t="n"/>
      <c r="R610" s="687" t="n"/>
      <c r="S610" s="687" t="n"/>
      <c r="T610" s="687" t="n"/>
      <c r="U610" s="687" t="n"/>
      <c r="V610" s="687" t="n"/>
      <c r="W610" s="687" t="n"/>
      <c r="X610" s="687" t="n"/>
      <c r="Y610" s="687" t="n"/>
      <c r="Z610" s="687" t="n"/>
      <c r="AA610" s="687" t="n"/>
      <c r="AB610" s="687" t="n"/>
    </row>
    <row r="611">
      <c r="A611" s="687" t="n"/>
      <c r="B611" s="295" t="n"/>
      <c r="C611" s="326" t="n"/>
      <c r="D611" s="295" t="n"/>
      <c r="E611" s="295" t="n"/>
      <c r="F611" s="295" t="n"/>
      <c r="G611" s="295" t="n"/>
      <c r="H611" s="295" t="n"/>
      <c r="I611" s="687" t="n"/>
      <c r="J611" s="687" t="n"/>
      <c r="K611" s="687" t="n"/>
      <c r="L611" s="687" t="n"/>
      <c r="M611" s="687" t="n"/>
      <c r="N611" s="687" t="n"/>
      <c r="O611" s="687" t="n"/>
      <c r="P611" s="687" t="n"/>
      <c r="Q611" s="687" t="n"/>
      <c r="R611" s="687" t="n"/>
      <c r="S611" s="687" t="n"/>
      <c r="T611" s="687" t="n"/>
      <c r="U611" s="687" t="n"/>
      <c r="V611" s="687" t="n"/>
      <c r="W611" s="687" t="n"/>
      <c r="X611" s="687" t="n"/>
      <c r="Y611" s="687" t="n"/>
      <c r="Z611" s="687" t="n"/>
      <c r="AA611" s="687" t="n"/>
      <c r="AB611" s="687" t="n"/>
    </row>
    <row r="612">
      <c r="A612" s="687" t="n"/>
      <c r="B612" s="295" t="n"/>
      <c r="C612" s="326" t="n"/>
      <c r="D612" s="295" t="n"/>
      <c r="E612" s="295" t="n"/>
      <c r="F612" s="295" t="n"/>
      <c r="G612" s="295" t="n"/>
      <c r="H612" s="295" t="n"/>
      <c r="I612" s="687" t="n"/>
      <c r="J612" s="687" t="n"/>
      <c r="K612" s="687" t="n"/>
      <c r="L612" s="687" t="n"/>
      <c r="M612" s="687" t="n"/>
      <c r="N612" s="687" t="n"/>
      <c r="O612" s="687" t="n"/>
      <c r="P612" s="687" t="n"/>
      <c r="Q612" s="687" t="n"/>
      <c r="R612" s="687" t="n"/>
      <c r="S612" s="687" t="n"/>
      <c r="T612" s="687" t="n"/>
      <c r="U612" s="687" t="n"/>
      <c r="V612" s="687" t="n"/>
      <c r="W612" s="687" t="n"/>
      <c r="X612" s="687" t="n"/>
      <c r="Y612" s="687" t="n"/>
      <c r="Z612" s="687" t="n"/>
      <c r="AA612" s="687" t="n"/>
      <c r="AB612" s="687" t="n"/>
    </row>
    <row r="613">
      <c r="A613" s="687" t="n"/>
      <c r="B613" s="295" t="n"/>
      <c r="C613" s="326" t="n"/>
      <c r="D613" s="295" t="n"/>
      <c r="E613" s="295" t="n"/>
      <c r="F613" s="295" t="n"/>
      <c r="G613" s="295" t="n"/>
      <c r="H613" s="295" t="n"/>
      <c r="I613" s="687" t="n"/>
      <c r="J613" s="687" t="n"/>
      <c r="K613" s="687" t="n"/>
      <c r="L613" s="687" t="n"/>
      <c r="M613" s="687" t="n"/>
      <c r="N613" s="687" t="n"/>
      <c r="O613" s="687" t="n"/>
      <c r="P613" s="687" t="n"/>
      <c r="Q613" s="687" t="n"/>
      <c r="R613" s="687" t="n"/>
      <c r="S613" s="687" t="n"/>
      <c r="T613" s="687" t="n"/>
      <c r="U613" s="687" t="n"/>
      <c r="V613" s="687" t="n"/>
      <c r="W613" s="687" t="n"/>
      <c r="X613" s="687" t="n"/>
      <c r="Y613" s="687" t="n"/>
      <c r="Z613" s="687" t="n"/>
      <c r="AA613" s="687" t="n"/>
      <c r="AB613" s="687" t="n"/>
    </row>
    <row r="614">
      <c r="A614" s="687" t="n"/>
      <c r="B614" s="295" t="n"/>
      <c r="C614" s="326" t="n"/>
      <c r="D614" s="295" t="n"/>
      <c r="E614" s="295" t="n"/>
      <c r="F614" s="295" t="n"/>
      <c r="G614" s="295" t="n"/>
      <c r="H614" s="295" t="n"/>
      <c r="I614" s="687" t="n"/>
      <c r="J614" s="687" t="n"/>
      <c r="K614" s="687" t="n"/>
      <c r="L614" s="687" t="n"/>
      <c r="M614" s="687" t="n"/>
      <c r="N614" s="687" t="n"/>
      <c r="O614" s="687" t="n"/>
      <c r="P614" s="687" t="n"/>
      <c r="Q614" s="687" t="n"/>
      <c r="R614" s="687" t="n"/>
      <c r="S614" s="687" t="n"/>
      <c r="T614" s="687" t="n"/>
      <c r="U614" s="687" t="n"/>
      <c r="V614" s="687" t="n"/>
      <c r="W614" s="687" t="n"/>
      <c r="X614" s="687" t="n"/>
      <c r="Y614" s="687" t="n"/>
      <c r="Z614" s="687" t="n"/>
      <c r="AA614" s="687" t="n"/>
      <c r="AB614" s="687" t="n"/>
    </row>
    <row r="615">
      <c r="A615" s="687" t="n"/>
      <c r="B615" s="295" t="n"/>
      <c r="C615" s="326" t="n"/>
      <c r="D615" s="295" t="n"/>
      <c r="E615" s="295" t="n"/>
      <c r="F615" s="295" t="n"/>
      <c r="G615" s="295" t="n"/>
      <c r="H615" s="295" t="n"/>
      <c r="I615" s="687" t="n"/>
      <c r="J615" s="687" t="n"/>
      <c r="K615" s="687" t="n"/>
      <c r="L615" s="687" t="n"/>
      <c r="M615" s="687" t="n"/>
      <c r="N615" s="687" t="n"/>
      <c r="O615" s="687" t="n"/>
      <c r="P615" s="687" t="n"/>
      <c r="Q615" s="687" t="n"/>
      <c r="R615" s="687" t="n"/>
      <c r="S615" s="687" t="n"/>
      <c r="T615" s="687" t="n"/>
      <c r="U615" s="687" t="n"/>
      <c r="V615" s="687" t="n"/>
      <c r="W615" s="687" t="n"/>
      <c r="X615" s="687" t="n"/>
      <c r="Y615" s="687" t="n"/>
      <c r="Z615" s="687" t="n"/>
      <c r="AA615" s="687" t="n"/>
      <c r="AB615" s="687" t="n"/>
    </row>
    <row r="616">
      <c r="A616" s="687" t="n"/>
      <c r="B616" s="295" t="n"/>
      <c r="C616" s="326" t="n"/>
      <c r="D616" s="295" t="n"/>
      <c r="E616" s="295" t="n"/>
      <c r="F616" s="295" t="n"/>
      <c r="G616" s="295" t="n"/>
      <c r="H616" s="295" t="n"/>
      <c r="I616" s="687" t="n"/>
      <c r="J616" s="687" t="n"/>
      <c r="K616" s="687" t="n"/>
      <c r="L616" s="687" t="n"/>
      <c r="M616" s="687" t="n"/>
      <c r="N616" s="687" t="n"/>
      <c r="O616" s="687" t="n"/>
      <c r="P616" s="687" t="n"/>
      <c r="Q616" s="687" t="n"/>
      <c r="R616" s="687" t="n"/>
      <c r="S616" s="687" t="n"/>
      <c r="T616" s="687" t="n"/>
      <c r="U616" s="687" t="n"/>
      <c r="V616" s="687" t="n"/>
      <c r="W616" s="687" t="n"/>
      <c r="X616" s="687" t="n"/>
      <c r="Y616" s="687" t="n"/>
      <c r="Z616" s="687" t="n"/>
      <c r="AA616" s="687" t="n"/>
      <c r="AB616" s="687" t="n"/>
    </row>
    <row r="617">
      <c r="A617" s="687" t="n"/>
      <c r="B617" s="295" t="n"/>
      <c r="C617" s="326" t="n"/>
      <c r="D617" s="295" t="n"/>
      <c r="E617" s="295" t="n"/>
      <c r="F617" s="295" t="n"/>
      <c r="G617" s="295" t="n"/>
      <c r="H617" s="295" t="n"/>
      <c r="I617" s="687" t="n"/>
      <c r="J617" s="687" t="n"/>
      <c r="K617" s="687" t="n"/>
      <c r="L617" s="687" t="n"/>
      <c r="M617" s="687" t="n"/>
      <c r="N617" s="687" t="n"/>
      <c r="O617" s="687" t="n"/>
      <c r="P617" s="687" t="n"/>
      <c r="Q617" s="687" t="n"/>
      <c r="R617" s="687" t="n"/>
      <c r="S617" s="687" t="n"/>
      <c r="T617" s="687" t="n"/>
      <c r="U617" s="687" t="n"/>
      <c r="V617" s="687" t="n"/>
      <c r="W617" s="687" t="n"/>
      <c r="X617" s="687" t="n"/>
      <c r="Y617" s="687" t="n"/>
      <c r="Z617" s="687" t="n"/>
      <c r="AA617" s="687" t="n"/>
      <c r="AB617" s="687" t="n"/>
    </row>
    <row r="618">
      <c r="A618" s="687" t="n"/>
      <c r="B618" s="295" t="n"/>
      <c r="C618" s="326" t="n"/>
      <c r="D618" s="295" t="n"/>
      <c r="E618" s="295" t="n"/>
      <c r="F618" s="295" t="n"/>
      <c r="G618" s="295" t="n"/>
      <c r="H618" s="295" t="n"/>
      <c r="I618" s="687" t="n"/>
      <c r="J618" s="687" t="n"/>
      <c r="K618" s="687" t="n"/>
      <c r="L618" s="687" t="n"/>
      <c r="M618" s="687" t="n"/>
      <c r="N618" s="687" t="n"/>
      <c r="O618" s="687" t="n"/>
      <c r="P618" s="687" t="n"/>
      <c r="Q618" s="687" t="n"/>
      <c r="R618" s="687" t="n"/>
      <c r="S618" s="687" t="n"/>
      <c r="T618" s="687" t="n"/>
      <c r="U618" s="687" t="n"/>
      <c r="V618" s="687" t="n"/>
      <c r="W618" s="687" t="n"/>
      <c r="X618" s="687" t="n"/>
      <c r="Y618" s="687" t="n"/>
      <c r="Z618" s="687" t="n"/>
      <c r="AA618" s="687" t="n"/>
      <c r="AB618" s="687" t="n"/>
    </row>
    <row r="619">
      <c r="A619" s="687" t="n"/>
      <c r="B619" s="295" t="n"/>
      <c r="C619" s="326" t="n"/>
      <c r="D619" s="295" t="n"/>
      <c r="E619" s="295" t="n"/>
      <c r="F619" s="295" t="n"/>
      <c r="G619" s="295" t="n"/>
      <c r="H619" s="295" t="n"/>
      <c r="I619" s="687" t="n"/>
      <c r="J619" s="687" t="n"/>
      <c r="K619" s="687" t="n"/>
      <c r="L619" s="687" t="n"/>
      <c r="M619" s="687" t="n"/>
      <c r="N619" s="687" t="n"/>
      <c r="O619" s="687" t="n"/>
      <c r="P619" s="687" t="n"/>
      <c r="Q619" s="687" t="n"/>
      <c r="R619" s="687" t="n"/>
      <c r="S619" s="687" t="n"/>
      <c r="T619" s="687" t="n"/>
      <c r="U619" s="687" t="n"/>
      <c r="V619" s="687" t="n"/>
      <c r="W619" s="687" t="n"/>
      <c r="X619" s="687" t="n"/>
      <c r="Y619" s="687" t="n"/>
      <c r="Z619" s="687" t="n"/>
      <c r="AA619" s="687" t="n"/>
      <c r="AB619" s="687" t="n"/>
    </row>
    <row r="620">
      <c r="A620" s="687" t="n"/>
      <c r="B620" s="295" t="n"/>
      <c r="C620" s="326" t="n"/>
      <c r="D620" s="295" t="n"/>
      <c r="E620" s="295" t="n"/>
      <c r="F620" s="295" t="n"/>
      <c r="G620" s="295" t="n"/>
      <c r="H620" s="295" t="n"/>
      <c r="I620" s="687" t="n"/>
      <c r="J620" s="687" t="n"/>
      <c r="K620" s="687" t="n"/>
      <c r="L620" s="687" t="n"/>
      <c r="M620" s="687" t="n"/>
      <c r="N620" s="687" t="n"/>
      <c r="O620" s="687" t="n"/>
      <c r="P620" s="687" t="n"/>
      <c r="Q620" s="687" t="n"/>
      <c r="R620" s="687" t="n"/>
      <c r="S620" s="687" t="n"/>
      <c r="T620" s="687" t="n"/>
      <c r="U620" s="687" t="n"/>
      <c r="V620" s="687" t="n"/>
      <c r="W620" s="687" t="n"/>
      <c r="X620" s="687" t="n"/>
      <c r="Y620" s="687" t="n"/>
      <c r="Z620" s="687" t="n"/>
      <c r="AA620" s="687" t="n"/>
      <c r="AB620" s="687" t="n"/>
    </row>
    <row r="621">
      <c r="A621" s="687" t="n"/>
      <c r="B621" s="295" t="n"/>
      <c r="C621" s="326" t="n"/>
      <c r="D621" s="295" t="n"/>
      <c r="E621" s="295" t="n"/>
      <c r="F621" s="295" t="n"/>
      <c r="G621" s="295" t="n"/>
      <c r="H621" s="295" t="n"/>
      <c r="I621" s="687" t="n"/>
      <c r="J621" s="687" t="n"/>
      <c r="K621" s="687" t="n"/>
      <c r="L621" s="687" t="n"/>
      <c r="M621" s="687" t="n"/>
      <c r="N621" s="687" t="n"/>
      <c r="O621" s="687" t="n"/>
      <c r="P621" s="687" t="n"/>
      <c r="Q621" s="687" t="n"/>
      <c r="R621" s="687" t="n"/>
      <c r="S621" s="687" t="n"/>
      <c r="T621" s="687" t="n"/>
      <c r="U621" s="687" t="n"/>
      <c r="V621" s="687" t="n"/>
      <c r="W621" s="687" t="n"/>
      <c r="X621" s="687" t="n"/>
      <c r="Y621" s="687" t="n"/>
      <c r="Z621" s="687" t="n"/>
      <c r="AA621" s="687" t="n"/>
      <c r="AB621" s="687" t="n"/>
    </row>
    <row r="622">
      <c r="A622" s="687" t="n"/>
      <c r="B622" s="295" t="n"/>
      <c r="C622" s="326" t="n"/>
      <c r="D622" s="295" t="n"/>
      <c r="E622" s="295" t="n"/>
      <c r="F622" s="295" t="n"/>
      <c r="G622" s="295" t="n"/>
      <c r="H622" s="295" t="n"/>
      <c r="I622" s="687" t="n"/>
      <c r="J622" s="687" t="n"/>
      <c r="K622" s="687" t="n"/>
      <c r="L622" s="687" t="n"/>
      <c r="M622" s="687" t="n"/>
      <c r="N622" s="687" t="n"/>
      <c r="O622" s="687" t="n"/>
      <c r="P622" s="687" t="n"/>
      <c r="Q622" s="687" t="n"/>
      <c r="R622" s="687" t="n"/>
      <c r="S622" s="687" t="n"/>
      <c r="T622" s="687" t="n"/>
      <c r="U622" s="687" t="n"/>
      <c r="V622" s="687" t="n"/>
      <c r="W622" s="687" t="n"/>
      <c r="X622" s="687" t="n"/>
      <c r="Y622" s="687" t="n"/>
      <c r="Z622" s="687" t="n"/>
      <c r="AA622" s="687" t="n"/>
      <c r="AB622" s="687" t="n"/>
    </row>
    <row r="623">
      <c r="A623" s="687" t="n"/>
      <c r="B623" s="295" t="n"/>
      <c r="C623" s="326" t="n"/>
      <c r="D623" s="295" t="n"/>
      <c r="E623" s="295" t="n"/>
      <c r="F623" s="295" t="n"/>
      <c r="G623" s="295" t="n"/>
      <c r="H623" s="295" t="n"/>
      <c r="I623" s="687" t="n"/>
      <c r="J623" s="687" t="n"/>
      <c r="K623" s="687" t="n"/>
      <c r="L623" s="687" t="n"/>
      <c r="M623" s="687" t="n"/>
      <c r="N623" s="687" t="n"/>
      <c r="O623" s="687" t="n"/>
      <c r="P623" s="687" t="n"/>
      <c r="Q623" s="687" t="n"/>
      <c r="R623" s="687" t="n"/>
      <c r="S623" s="687" t="n"/>
      <c r="T623" s="687" t="n"/>
      <c r="U623" s="687" t="n"/>
      <c r="V623" s="687" t="n"/>
      <c r="W623" s="687" t="n"/>
      <c r="X623" s="687" t="n"/>
      <c r="Y623" s="687" t="n"/>
      <c r="Z623" s="687" t="n"/>
      <c r="AA623" s="687" t="n"/>
      <c r="AB623" s="687" t="n"/>
    </row>
    <row r="624">
      <c r="A624" s="687" t="n"/>
      <c r="B624" s="295" t="n"/>
      <c r="C624" s="326" t="n"/>
      <c r="D624" s="295" t="n"/>
      <c r="E624" s="295" t="n"/>
      <c r="F624" s="295" t="n"/>
      <c r="G624" s="295" t="n"/>
      <c r="H624" s="295" t="n"/>
      <c r="I624" s="687" t="n"/>
      <c r="J624" s="687" t="n"/>
      <c r="K624" s="687" t="n"/>
      <c r="L624" s="687" t="n"/>
      <c r="M624" s="687" t="n"/>
      <c r="N624" s="687" t="n"/>
      <c r="O624" s="687" t="n"/>
      <c r="P624" s="687" t="n"/>
      <c r="Q624" s="687" t="n"/>
      <c r="R624" s="687" t="n"/>
      <c r="S624" s="687" t="n"/>
      <c r="T624" s="687" t="n"/>
      <c r="U624" s="687" t="n"/>
      <c r="V624" s="687" t="n"/>
      <c r="W624" s="687" t="n"/>
      <c r="X624" s="687" t="n"/>
      <c r="Y624" s="687" t="n"/>
      <c r="Z624" s="687" t="n"/>
      <c r="AA624" s="687" t="n"/>
      <c r="AB624" s="687" t="n"/>
    </row>
    <row r="625">
      <c r="A625" s="687" t="n"/>
      <c r="B625" s="295" t="n"/>
      <c r="C625" s="326" t="n"/>
      <c r="D625" s="295" t="n"/>
      <c r="E625" s="295" t="n"/>
      <c r="F625" s="295" t="n"/>
      <c r="G625" s="295" t="n"/>
      <c r="H625" s="295" t="n"/>
      <c r="I625" s="687" t="n"/>
      <c r="J625" s="687" t="n"/>
      <c r="K625" s="687" t="n"/>
      <c r="L625" s="687" t="n"/>
      <c r="M625" s="687" t="n"/>
      <c r="N625" s="687" t="n"/>
      <c r="O625" s="687" t="n"/>
      <c r="P625" s="687" t="n"/>
      <c r="Q625" s="687" t="n"/>
      <c r="R625" s="687" t="n"/>
      <c r="S625" s="687" t="n"/>
      <c r="T625" s="687" t="n"/>
      <c r="U625" s="687" t="n"/>
      <c r="V625" s="687" t="n"/>
      <c r="W625" s="687" t="n"/>
      <c r="X625" s="687" t="n"/>
      <c r="Y625" s="687" t="n"/>
      <c r="Z625" s="687" t="n"/>
      <c r="AA625" s="687" t="n"/>
      <c r="AB625" s="687" t="n"/>
    </row>
    <row r="626">
      <c r="A626" s="687" t="n"/>
      <c r="B626" s="295" t="n"/>
      <c r="C626" s="326" t="n"/>
      <c r="D626" s="295" t="n"/>
      <c r="E626" s="295" t="n"/>
      <c r="F626" s="295" t="n"/>
      <c r="G626" s="295" t="n"/>
      <c r="H626" s="295" t="n"/>
      <c r="I626" s="687" t="n"/>
      <c r="J626" s="687" t="n"/>
      <c r="K626" s="687" t="n"/>
      <c r="L626" s="687" t="n"/>
      <c r="M626" s="687" t="n"/>
      <c r="N626" s="687" t="n"/>
      <c r="O626" s="687" t="n"/>
      <c r="P626" s="687" t="n"/>
      <c r="Q626" s="687" t="n"/>
      <c r="R626" s="687" t="n"/>
      <c r="S626" s="687" t="n"/>
      <c r="T626" s="687" t="n"/>
      <c r="U626" s="687" t="n"/>
      <c r="V626" s="687" t="n"/>
      <c r="W626" s="687" t="n"/>
      <c r="X626" s="687" t="n"/>
      <c r="Y626" s="687" t="n"/>
      <c r="Z626" s="687" t="n"/>
      <c r="AA626" s="687" t="n"/>
      <c r="AB626" s="687" t="n"/>
    </row>
    <row r="627">
      <c r="A627" s="687" t="n"/>
      <c r="B627" s="295" t="n"/>
      <c r="C627" s="326" t="n"/>
      <c r="D627" s="295" t="n"/>
      <c r="E627" s="295" t="n"/>
      <c r="F627" s="295" t="n"/>
      <c r="G627" s="295" t="n"/>
      <c r="H627" s="295" t="n"/>
      <c r="I627" s="687" t="n"/>
      <c r="J627" s="687" t="n"/>
      <c r="K627" s="687" t="n"/>
      <c r="L627" s="687" t="n"/>
      <c r="M627" s="687" t="n"/>
      <c r="N627" s="687" t="n"/>
      <c r="O627" s="687" t="n"/>
      <c r="P627" s="687" t="n"/>
      <c r="Q627" s="687" t="n"/>
      <c r="R627" s="687" t="n"/>
      <c r="S627" s="687" t="n"/>
      <c r="T627" s="687" t="n"/>
      <c r="U627" s="687" t="n"/>
      <c r="V627" s="687" t="n"/>
      <c r="W627" s="687" t="n"/>
      <c r="X627" s="687" t="n"/>
      <c r="Y627" s="687" t="n"/>
      <c r="Z627" s="687" t="n"/>
      <c r="AA627" s="687" t="n"/>
      <c r="AB627" s="687" t="n"/>
    </row>
    <row r="628">
      <c r="A628" s="687" t="n"/>
      <c r="B628" s="295" t="n"/>
      <c r="C628" s="326" t="n"/>
      <c r="D628" s="295" t="n"/>
      <c r="E628" s="295" t="n"/>
      <c r="F628" s="295" t="n"/>
      <c r="G628" s="295" t="n"/>
      <c r="H628" s="295" t="n"/>
      <c r="I628" s="687" t="n"/>
      <c r="J628" s="687" t="n"/>
      <c r="K628" s="687" t="n"/>
      <c r="L628" s="687" t="n"/>
      <c r="M628" s="687" t="n"/>
      <c r="N628" s="687" t="n"/>
      <c r="O628" s="687" t="n"/>
      <c r="P628" s="687" t="n"/>
      <c r="Q628" s="687" t="n"/>
      <c r="R628" s="687" t="n"/>
      <c r="S628" s="687" t="n"/>
      <c r="T628" s="687" t="n"/>
      <c r="U628" s="687" t="n"/>
      <c r="V628" s="687" t="n"/>
      <c r="W628" s="687" t="n"/>
      <c r="X628" s="687" t="n"/>
      <c r="Y628" s="687" t="n"/>
      <c r="Z628" s="687" t="n"/>
      <c r="AA628" s="687" t="n"/>
      <c r="AB628" s="687" t="n"/>
    </row>
    <row r="629">
      <c r="A629" s="687" t="n"/>
      <c r="B629" s="295" t="n"/>
      <c r="C629" s="326" t="n"/>
      <c r="D629" s="295" t="n"/>
      <c r="E629" s="295" t="n"/>
      <c r="F629" s="295" t="n"/>
      <c r="G629" s="295" t="n"/>
      <c r="H629" s="295" t="n"/>
      <c r="I629" s="687" t="n"/>
      <c r="J629" s="687" t="n"/>
      <c r="K629" s="687" t="n"/>
      <c r="L629" s="687" t="n"/>
      <c r="M629" s="687" t="n"/>
      <c r="N629" s="687" t="n"/>
      <c r="O629" s="687" t="n"/>
      <c r="P629" s="687" t="n"/>
      <c r="Q629" s="687" t="n"/>
      <c r="R629" s="687" t="n"/>
      <c r="S629" s="687" t="n"/>
      <c r="T629" s="687" t="n"/>
      <c r="U629" s="687" t="n"/>
      <c r="V629" s="687" t="n"/>
      <c r="W629" s="687" t="n"/>
      <c r="X629" s="687" t="n"/>
      <c r="Y629" s="687" t="n"/>
      <c r="Z629" s="687" t="n"/>
      <c r="AA629" s="687" t="n"/>
      <c r="AB629" s="687" t="n"/>
    </row>
    <row r="630">
      <c r="A630" s="687" t="n"/>
      <c r="B630" s="295" t="n"/>
      <c r="C630" s="326" t="n"/>
      <c r="D630" s="295" t="n"/>
      <c r="E630" s="295" t="n"/>
      <c r="F630" s="295" t="n"/>
      <c r="G630" s="295" t="n"/>
      <c r="H630" s="295" t="n"/>
      <c r="I630" s="687" t="n"/>
      <c r="J630" s="687" t="n"/>
      <c r="K630" s="687" t="n"/>
      <c r="L630" s="687" t="n"/>
      <c r="M630" s="687" t="n"/>
      <c r="N630" s="687" t="n"/>
      <c r="O630" s="687" t="n"/>
      <c r="P630" s="687" t="n"/>
      <c r="Q630" s="687" t="n"/>
      <c r="R630" s="687" t="n"/>
      <c r="S630" s="687" t="n"/>
      <c r="T630" s="687" t="n"/>
      <c r="U630" s="687" t="n"/>
      <c r="V630" s="687" t="n"/>
      <c r="W630" s="687" t="n"/>
      <c r="X630" s="687" t="n"/>
      <c r="Y630" s="687" t="n"/>
      <c r="Z630" s="687" t="n"/>
      <c r="AA630" s="687" t="n"/>
      <c r="AB630" s="687" t="n"/>
    </row>
    <row r="631">
      <c r="A631" s="687" t="n"/>
      <c r="B631" s="295" t="n"/>
      <c r="C631" s="326" t="n"/>
      <c r="D631" s="295" t="n"/>
      <c r="E631" s="295" t="n"/>
      <c r="F631" s="295" t="n"/>
      <c r="G631" s="295" t="n"/>
      <c r="H631" s="295" t="n"/>
      <c r="I631" s="687" t="n"/>
      <c r="J631" s="687" t="n"/>
      <c r="K631" s="687" t="n"/>
      <c r="L631" s="687" t="n"/>
      <c r="M631" s="687" t="n"/>
      <c r="N631" s="687" t="n"/>
      <c r="O631" s="687" t="n"/>
      <c r="P631" s="687" t="n"/>
      <c r="Q631" s="687" t="n"/>
      <c r="R631" s="687" t="n"/>
      <c r="S631" s="687" t="n"/>
      <c r="T631" s="687" t="n"/>
      <c r="U631" s="687" t="n"/>
      <c r="V631" s="687" t="n"/>
      <c r="W631" s="687" t="n"/>
      <c r="X631" s="687" t="n"/>
      <c r="Y631" s="687" t="n"/>
      <c r="Z631" s="687" t="n"/>
      <c r="AA631" s="687" t="n"/>
      <c r="AB631" s="687" t="n"/>
    </row>
    <row r="632">
      <c r="A632" s="687" t="n"/>
      <c r="B632" s="295" t="n"/>
      <c r="C632" s="326" t="n"/>
      <c r="D632" s="295" t="n"/>
      <c r="E632" s="295" t="n"/>
      <c r="F632" s="295" t="n"/>
      <c r="G632" s="295" t="n"/>
      <c r="H632" s="295" t="n"/>
      <c r="I632" s="687" t="n"/>
      <c r="J632" s="687" t="n"/>
      <c r="K632" s="687" t="n"/>
      <c r="L632" s="687" t="n"/>
      <c r="M632" s="687" t="n"/>
      <c r="N632" s="687" t="n"/>
      <c r="O632" s="687" t="n"/>
      <c r="P632" s="687" t="n"/>
      <c r="Q632" s="687" t="n"/>
      <c r="R632" s="687" t="n"/>
      <c r="S632" s="687" t="n"/>
      <c r="T632" s="687" t="n"/>
      <c r="U632" s="687" t="n"/>
      <c r="V632" s="687" t="n"/>
      <c r="W632" s="687" t="n"/>
      <c r="X632" s="687" t="n"/>
      <c r="Y632" s="687" t="n"/>
      <c r="Z632" s="687" t="n"/>
      <c r="AA632" s="687" t="n"/>
      <c r="AB632" s="687" t="n"/>
    </row>
    <row r="633">
      <c r="A633" s="687" t="n"/>
      <c r="B633" s="295" t="n"/>
      <c r="C633" s="326" t="n"/>
      <c r="D633" s="295" t="n"/>
      <c r="E633" s="295" t="n"/>
      <c r="F633" s="295" t="n"/>
      <c r="G633" s="295" t="n"/>
      <c r="H633" s="295" t="n"/>
      <c r="I633" s="687" t="n"/>
      <c r="J633" s="687" t="n"/>
      <c r="K633" s="687" t="n"/>
      <c r="L633" s="687" t="n"/>
      <c r="M633" s="687" t="n"/>
      <c r="N633" s="687" t="n"/>
      <c r="O633" s="687" t="n"/>
      <c r="P633" s="687" t="n"/>
      <c r="Q633" s="687" t="n"/>
      <c r="R633" s="687" t="n"/>
      <c r="S633" s="687" t="n"/>
      <c r="T633" s="687" t="n"/>
      <c r="U633" s="687" t="n"/>
      <c r="V633" s="687" t="n"/>
      <c r="W633" s="687" t="n"/>
      <c r="X633" s="687" t="n"/>
      <c r="Y633" s="687" t="n"/>
      <c r="Z633" s="687" t="n"/>
      <c r="AA633" s="687" t="n"/>
      <c r="AB633" s="687" t="n"/>
    </row>
    <row r="634">
      <c r="A634" s="687" t="n"/>
      <c r="B634" s="295" t="n"/>
      <c r="C634" s="326" t="n"/>
      <c r="D634" s="295" t="n"/>
      <c r="E634" s="295" t="n"/>
      <c r="F634" s="295" t="n"/>
      <c r="G634" s="295" t="n"/>
      <c r="H634" s="295" t="n"/>
      <c r="I634" s="687" t="n"/>
      <c r="J634" s="687" t="n"/>
      <c r="K634" s="687" t="n"/>
      <c r="L634" s="687" t="n"/>
      <c r="M634" s="687" t="n"/>
      <c r="N634" s="687" t="n"/>
      <c r="O634" s="687" t="n"/>
      <c r="P634" s="687" t="n"/>
      <c r="Q634" s="687" t="n"/>
      <c r="R634" s="687" t="n"/>
      <c r="S634" s="687" t="n"/>
      <c r="T634" s="687" t="n"/>
      <c r="U634" s="687" t="n"/>
      <c r="V634" s="687" t="n"/>
      <c r="W634" s="687" t="n"/>
      <c r="X634" s="687" t="n"/>
      <c r="Y634" s="687" t="n"/>
      <c r="Z634" s="687" t="n"/>
      <c r="AA634" s="687" t="n"/>
      <c r="AB634" s="687" t="n"/>
    </row>
    <row r="635">
      <c r="A635" s="687" t="n"/>
      <c r="B635" s="295" t="n"/>
      <c r="C635" s="326" t="n"/>
      <c r="D635" s="295" t="n"/>
      <c r="E635" s="295" t="n"/>
      <c r="F635" s="295" t="n"/>
      <c r="G635" s="295" t="n"/>
      <c r="H635" s="295" t="n"/>
      <c r="I635" s="687" t="n"/>
      <c r="J635" s="687" t="n"/>
      <c r="K635" s="687" t="n"/>
      <c r="L635" s="687" t="n"/>
      <c r="M635" s="687" t="n"/>
      <c r="N635" s="687" t="n"/>
      <c r="O635" s="687" t="n"/>
      <c r="P635" s="687" t="n"/>
      <c r="Q635" s="687" t="n"/>
      <c r="R635" s="687" t="n"/>
      <c r="S635" s="687" t="n"/>
      <c r="T635" s="687" t="n"/>
      <c r="U635" s="687" t="n"/>
      <c r="V635" s="687" t="n"/>
      <c r="W635" s="687" t="n"/>
      <c r="X635" s="687" t="n"/>
      <c r="Y635" s="687" t="n"/>
      <c r="Z635" s="687" t="n"/>
      <c r="AA635" s="687" t="n"/>
      <c r="AB635" s="687" t="n"/>
    </row>
    <row r="636">
      <c r="A636" s="687" t="n"/>
      <c r="B636" s="295" t="n"/>
      <c r="C636" s="326" t="n"/>
      <c r="D636" s="295" t="n"/>
      <c r="E636" s="295" t="n"/>
      <c r="F636" s="295" t="n"/>
      <c r="G636" s="295" t="n"/>
      <c r="H636" s="295" t="n"/>
      <c r="I636" s="687" t="n"/>
      <c r="J636" s="687" t="n"/>
      <c r="K636" s="687" t="n"/>
      <c r="L636" s="687" t="n"/>
      <c r="M636" s="687" t="n"/>
      <c r="N636" s="687" t="n"/>
      <c r="O636" s="687" t="n"/>
      <c r="P636" s="687" t="n"/>
      <c r="Q636" s="687" t="n"/>
      <c r="R636" s="687" t="n"/>
      <c r="S636" s="687" t="n"/>
      <c r="T636" s="687" t="n"/>
      <c r="U636" s="687" t="n"/>
      <c r="V636" s="687" t="n"/>
      <c r="W636" s="687" t="n"/>
      <c r="X636" s="687" t="n"/>
      <c r="Y636" s="687" t="n"/>
      <c r="Z636" s="687" t="n"/>
      <c r="AA636" s="687" t="n"/>
      <c r="AB636" s="687" t="n"/>
    </row>
    <row r="637">
      <c r="A637" s="687" t="n"/>
      <c r="B637" s="295" t="n"/>
      <c r="C637" s="326" t="n"/>
      <c r="D637" s="295" t="n"/>
      <c r="E637" s="295" t="n"/>
      <c r="F637" s="295" t="n"/>
      <c r="G637" s="295" t="n"/>
      <c r="H637" s="295" t="n"/>
      <c r="I637" s="687" t="n"/>
      <c r="J637" s="687" t="n"/>
      <c r="K637" s="687" t="n"/>
      <c r="L637" s="687" t="n"/>
      <c r="M637" s="687" t="n"/>
      <c r="N637" s="687" t="n"/>
      <c r="O637" s="687" t="n"/>
      <c r="P637" s="687" t="n"/>
      <c r="Q637" s="687" t="n"/>
      <c r="R637" s="687" t="n"/>
      <c r="S637" s="687" t="n"/>
      <c r="T637" s="687" t="n"/>
      <c r="U637" s="687" t="n"/>
      <c r="V637" s="687" t="n"/>
      <c r="W637" s="687" t="n"/>
      <c r="X637" s="687" t="n"/>
      <c r="Y637" s="687" t="n"/>
      <c r="Z637" s="687" t="n"/>
      <c r="AA637" s="687" t="n"/>
      <c r="AB637" s="687" t="n"/>
    </row>
    <row r="638">
      <c r="A638" s="687" t="n"/>
      <c r="B638" s="295" t="n"/>
      <c r="C638" s="326" t="n"/>
      <c r="D638" s="295" t="n"/>
      <c r="E638" s="295" t="n"/>
      <c r="F638" s="295" t="n"/>
      <c r="G638" s="295" t="n"/>
      <c r="H638" s="295" t="n"/>
      <c r="I638" s="687" t="n"/>
      <c r="J638" s="687" t="n"/>
      <c r="K638" s="687" t="n"/>
      <c r="L638" s="687" t="n"/>
      <c r="M638" s="687" t="n"/>
      <c r="N638" s="687" t="n"/>
      <c r="O638" s="687" t="n"/>
      <c r="P638" s="687" t="n"/>
      <c r="Q638" s="687" t="n"/>
      <c r="R638" s="687" t="n"/>
      <c r="S638" s="687" t="n"/>
      <c r="T638" s="687" t="n"/>
      <c r="U638" s="687" t="n"/>
      <c r="V638" s="687" t="n"/>
      <c r="W638" s="687" t="n"/>
      <c r="X638" s="687" t="n"/>
      <c r="Y638" s="687" t="n"/>
      <c r="Z638" s="687" t="n"/>
      <c r="AA638" s="687" t="n"/>
      <c r="AB638" s="687" t="n"/>
    </row>
    <row r="639">
      <c r="A639" s="687" t="n"/>
      <c r="B639" s="295" t="n"/>
      <c r="C639" s="326" t="n"/>
      <c r="D639" s="295" t="n"/>
      <c r="E639" s="295" t="n"/>
      <c r="F639" s="295" t="n"/>
      <c r="G639" s="295" t="n"/>
      <c r="H639" s="295" t="n"/>
      <c r="I639" s="687" t="n"/>
      <c r="J639" s="687" t="n"/>
      <c r="K639" s="687" t="n"/>
      <c r="L639" s="687" t="n"/>
      <c r="M639" s="687" t="n"/>
      <c r="N639" s="687" t="n"/>
      <c r="O639" s="687" t="n"/>
      <c r="P639" s="687" t="n"/>
      <c r="Q639" s="687" t="n"/>
      <c r="R639" s="687" t="n"/>
      <c r="S639" s="687" t="n"/>
      <c r="T639" s="687" t="n"/>
      <c r="U639" s="687" t="n"/>
      <c r="V639" s="687" t="n"/>
      <c r="W639" s="687" t="n"/>
      <c r="X639" s="687" t="n"/>
      <c r="Y639" s="687" t="n"/>
      <c r="Z639" s="687" t="n"/>
      <c r="AA639" s="687" t="n"/>
      <c r="AB639" s="687" t="n"/>
    </row>
    <row r="640">
      <c r="A640" s="687" t="n"/>
      <c r="B640" s="295" t="n"/>
      <c r="C640" s="326" t="n"/>
      <c r="D640" s="295" t="n"/>
      <c r="E640" s="295" t="n"/>
      <c r="F640" s="295" t="n"/>
      <c r="G640" s="295" t="n"/>
      <c r="H640" s="295" t="n"/>
      <c r="I640" s="687" t="n"/>
      <c r="J640" s="687" t="n"/>
      <c r="K640" s="687" t="n"/>
      <c r="L640" s="687" t="n"/>
      <c r="M640" s="687" t="n"/>
      <c r="N640" s="687" t="n"/>
      <c r="O640" s="687" t="n"/>
      <c r="P640" s="687" t="n"/>
      <c r="Q640" s="687" t="n"/>
      <c r="R640" s="687" t="n"/>
      <c r="S640" s="687" t="n"/>
      <c r="T640" s="687" t="n"/>
      <c r="U640" s="687" t="n"/>
      <c r="V640" s="687" t="n"/>
      <c r="W640" s="687" t="n"/>
      <c r="X640" s="687" t="n"/>
      <c r="Y640" s="687" t="n"/>
      <c r="Z640" s="687" t="n"/>
      <c r="AA640" s="687" t="n"/>
      <c r="AB640" s="687" t="n"/>
    </row>
    <row r="641">
      <c r="A641" s="687" t="n"/>
      <c r="B641" s="295" t="n"/>
      <c r="C641" s="326" t="n"/>
      <c r="D641" s="295" t="n"/>
      <c r="E641" s="295" t="n"/>
      <c r="F641" s="295" t="n"/>
      <c r="G641" s="295" t="n"/>
      <c r="H641" s="295" t="n"/>
      <c r="I641" s="687" t="n"/>
      <c r="J641" s="687" t="n"/>
      <c r="K641" s="687" t="n"/>
      <c r="L641" s="687" t="n"/>
      <c r="M641" s="687" t="n"/>
      <c r="N641" s="687" t="n"/>
      <c r="O641" s="687" t="n"/>
      <c r="P641" s="687" t="n"/>
      <c r="Q641" s="687" t="n"/>
      <c r="R641" s="687" t="n"/>
      <c r="S641" s="687" t="n"/>
      <c r="T641" s="687" t="n"/>
      <c r="U641" s="687" t="n"/>
      <c r="V641" s="687" t="n"/>
      <c r="W641" s="687" t="n"/>
      <c r="X641" s="687" t="n"/>
      <c r="Y641" s="687" t="n"/>
      <c r="Z641" s="687" t="n"/>
      <c r="AA641" s="687" t="n"/>
      <c r="AB641" s="687" t="n"/>
    </row>
    <row r="642">
      <c r="A642" s="687" t="n"/>
      <c r="B642" s="295" t="n"/>
      <c r="C642" s="326" t="n"/>
      <c r="D642" s="295" t="n"/>
      <c r="E642" s="295" t="n"/>
      <c r="F642" s="295" t="n"/>
      <c r="G642" s="295" t="n"/>
      <c r="H642" s="295" t="n"/>
      <c r="I642" s="687" t="n"/>
      <c r="J642" s="687" t="n"/>
      <c r="K642" s="687" t="n"/>
      <c r="L642" s="687" t="n"/>
      <c r="M642" s="687" t="n"/>
      <c r="N642" s="687" t="n"/>
      <c r="O642" s="687" t="n"/>
      <c r="P642" s="687" t="n"/>
      <c r="Q642" s="687" t="n"/>
      <c r="R642" s="687" t="n"/>
      <c r="S642" s="687" t="n"/>
      <c r="T642" s="687" t="n"/>
      <c r="U642" s="687" t="n"/>
      <c r="V642" s="687" t="n"/>
      <c r="W642" s="687" t="n"/>
      <c r="X642" s="687" t="n"/>
      <c r="Y642" s="687" t="n"/>
      <c r="Z642" s="687" t="n"/>
      <c r="AA642" s="687" t="n"/>
      <c r="AB642" s="687" t="n"/>
    </row>
    <row r="643">
      <c r="A643" s="687" t="n"/>
      <c r="B643" s="295" t="n"/>
      <c r="C643" s="326" t="n"/>
      <c r="D643" s="295" t="n"/>
      <c r="E643" s="295" t="n"/>
      <c r="F643" s="295" t="n"/>
      <c r="G643" s="295" t="n"/>
      <c r="H643" s="295" t="n"/>
      <c r="I643" s="687" t="n"/>
      <c r="J643" s="687" t="n"/>
      <c r="K643" s="687" t="n"/>
      <c r="L643" s="687" t="n"/>
      <c r="M643" s="687" t="n"/>
      <c r="N643" s="687" t="n"/>
      <c r="O643" s="687" t="n"/>
      <c r="P643" s="687" t="n"/>
      <c r="Q643" s="687" t="n"/>
      <c r="R643" s="687" t="n"/>
      <c r="S643" s="687" t="n"/>
      <c r="T643" s="687" t="n"/>
      <c r="U643" s="687" t="n"/>
      <c r="V643" s="687" t="n"/>
      <c r="W643" s="687" t="n"/>
      <c r="X643" s="687" t="n"/>
      <c r="Y643" s="687" t="n"/>
      <c r="Z643" s="687" t="n"/>
      <c r="AA643" s="687" t="n"/>
      <c r="AB643" s="687" t="n"/>
    </row>
    <row r="644">
      <c r="A644" s="687" t="n"/>
      <c r="B644" s="295" t="n"/>
      <c r="C644" s="326" t="n"/>
      <c r="D644" s="295" t="n"/>
      <c r="E644" s="295" t="n"/>
      <c r="F644" s="295" t="n"/>
      <c r="G644" s="295" t="n"/>
      <c r="H644" s="295" t="n"/>
      <c r="I644" s="687" t="n"/>
      <c r="J644" s="687" t="n"/>
      <c r="K644" s="687" t="n"/>
      <c r="L644" s="687" t="n"/>
      <c r="M644" s="687" t="n"/>
      <c r="N644" s="687" t="n"/>
      <c r="O644" s="687" t="n"/>
      <c r="P644" s="687" t="n"/>
      <c r="Q644" s="687" t="n"/>
      <c r="R644" s="687" t="n"/>
      <c r="S644" s="687" t="n"/>
      <c r="T644" s="687" t="n"/>
      <c r="U644" s="687" t="n"/>
      <c r="V644" s="687" t="n"/>
      <c r="W644" s="687" t="n"/>
      <c r="X644" s="687" t="n"/>
      <c r="Y644" s="687" t="n"/>
      <c r="Z644" s="687" t="n"/>
      <c r="AA644" s="687" t="n"/>
      <c r="AB644" s="687" t="n"/>
    </row>
    <row r="645">
      <c r="A645" s="687" t="n"/>
      <c r="B645" s="295" t="n"/>
      <c r="C645" s="326" t="n"/>
      <c r="D645" s="295" t="n"/>
      <c r="E645" s="295" t="n"/>
      <c r="F645" s="295" t="n"/>
      <c r="G645" s="295" t="n"/>
      <c r="H645" s="295" t="n"/>
      <c r="I645" s="687" t="n"/>
      <c r="J645" s="687" t="n"/>
      <c r="K645" s="687" t="n"/>
      <c r="L645" s="687" t="n"/>
      <c r="M645" s="687" t="n"/>
      <c r="N645" s="687" t="n"/>
      <c r="O645" s="687" t="n"/>
      <c r="P645" s="687" t="n"/>
      <c r="Q645" s="687" t="n"/>
      <c r="R645" s="687" t="n"/>
      <c r="S645" s="687" t="n"/>
      <c r="T645" s="687" t="n"/>
      <c r="U645" s="687" t="n"/>
      <c r="V645" s="687" t="n"/>
      <c r="W645" s="687" t="n"/>
      <c r="X645" s="687" t="n"/>
      <c r="Y645" s="687" t="n"/>
      <c r="Z645" s="687" t="n"/>
      <c r="AA645" s="687" t="n"/>
      <c r="AB645" s="687" t="n"/>
    </row>
    <row r="646">
      <c r="A646" s="687" t="n"/>
      <c r="B646" s="295" t="n"/>
      <c r="C646" s="326" t="n"/>
      <c r="D646" s="295" t="n"/>
      <c r="E646" s="295" t="n"/>
      <c r="F646" s="295" t="n"/>
      <c r="G646" s="295" t="n"/>
      <c r="H646" s="295" t="n"/>
      <c r="I646" s="687" t="n"/>
      <c r="J646" s="687" t="n"/>
      <c r="K646" s="687" t="n"/>
      <c r="L646" s="687" t="n"/>
      <c r="M646" s="687" t="n"/>
      <c r="N646" s="687" t="n"/>
      <c r="O646" s="687" t="n"/>
      <c r="P646" s="687" t="n"/>
      <c r="Q646" s="687" t="n"/>
      <c r="R646" s="687" t="n"/>
      <c r="S646" s="687" t="n"/>
      <c r="T646" s="687" t="n"/>
      <c r="U646" s="687" t="n"/>
      <c r="V646" s="687" t="n"/>
      <c r="W646" s="687" t="n"/>
      <c r="X646" s="687" t="n"/>
      <c r="Y646" s="687" t="n"/>
      <c r="Z646" s="687" t="n"/>
      <c r="AA646" s="687" t="n"/>
      <c r="AB646" s="687" t="n"/>
    </row>
    <row r="647">
      <c r="A647" s="687" t="n"/>
      <c r="B647" s="295" t="n"/>
      <c r="C647" s="326" t="n"/>
      <c r="D647" s="295" t="n"/>
      <c r="E647" s="295" t="n"/>
      <c r="F647" s="295" t="n"/>
      <c r="G647" s="295" t="n"/>
      <c r="H647" s="295" t="n"/>
      <c r="I647" s="687" t="n"/>
      <c r="J647" s="687" t="n"/>
      <c r="K647" s="687" t="n"/>
      <c r="L647" s="687" t="n"/>
      <c r="M647" s="687" t="n"/>
      <c r="N647" s="687" t="n"/>
      <c r="O647" s="687" t="n"/>
      <c r="P647" s="687" t="n"/>
      <c r="Q647" s="687" t="n"/>
      <c r="R647" s="687" t="n"/>
      <c r="S647" s="687" t="n"/>
      <c r="T647" s="687" t="n"/>
      <c r="U647" s="687" t="n"/>
      <c r="V647" s="687" t="n"/>
      <c r="W647" s="687" t="n"/>
      <c r="X647" s="687" t="n"/>
      <c r="Y647" s="687" t="n"/>
      <c r="Z647" s="687" t="n"/>
      <c r="AA647" s="687" t="n"/>
      <c r="AB647" s="687" t="n"/>
    </row>
    <row r="648">
      <c r="A648" s="687" t="n"/>
      <c r="B648" s="295" t="n"/>
      <c r="C648" s="326" t="n"/>
      <c r="D648" s="295" t="n"/>
      <c r="E648" s="295" t="n"/>
      <c r="F648" s="295" t="n"/>
      <c r="G648" s="295" t="n"/>
      <c r="H648" s="295" t="n"/>
      <c r="I648" s="687" t="n"/>
      <c r="J648" s="687" t="n"/>
      <c r="K648" s="687" t="n"/>
      <c r="L648" s="687" t="n"/>
      <c r="M648" s="687" t="n"/>
      <c r="N648" s="687" t="n"/>
      <c r="O648" s="687" t="n"/>
      <c r="P648" s="687" t="n"/>
      <c r="Q648" s="687" t="n"/>
      <c r="R648" s="687" t="n"/>
      <c r="S648" s="687" t="n"/>
      <c r="T648" s="687" t="n"/>
      <c r="U648" s="687" t="n"/>
      <c r="V648" s="687" t="n"/>
      <c r="W648" s="687" t="n"/>
      <c r="X648" s="687" t="n"/>
      <c r="Y648" s="687" t="n"/>
      <c r="Z648" s="687" t="n"/>
      <c r="AA648" s="687" t="n"/>
      <c r="AB648" s="687" t="n"/>
    </row>
    <row r="649">
      <c r="A649" s="687" t="n"/>
      <c r="B649" s="295" t="n"/>
      <c r="C649" s="326" t="n"/>
      <c r="D649" s="295" t="n"/>
      <c r="E649" s="295" t="n"/>
      <c r="F649" s="295" t="n"/>
      <c r="G649" s="295" t="n"/>
      <c r="H649" s="295" t="n"/>
      <c r="I649" s="687" t="n"/>
      <c r="J649" s="687" t="n"/>
      <c r="K649" s="687" t="n"/>
      <c r="L649" s="687" t="n"/>
      <c r="M649" s="687" t="n"/>
      <c r="N649" s="687" t="n"/>
      <c r="O649" s="687" t="n"/>
      <c r="P649" s="687" t="n"/>
      <c r="Q649" s="687" t="n"/>
      <c r="R649" s="687" t="n"/>
      <c r="S649" s="687" t="n"/>
      <c r="T649" s="687" t="n"/>
      <c r="U649" s="687" t="n"/>
      <c r="V649" s="687" t="n"/>
      <c r="W649" s="687" t="n"/>
      <c r="X649" s="687" t="n"/>
      <c r="Y649" s="687" t="n"/>
      <c r="Z649" s="687" t="n"/>
      <c r="AA649" s="687" t="n"/>
      <c r="AB649" s="687" t="n"/>
    </row>
    <row r="650">
      <c r="A650" s="687" t="n"/>
      <c r="B650" s="295" t="n"/>
      <c r="C650" s="326" t="n"/>
      <c r="D650" s="295" t="n"/>
      <c r="E650" s="295" t="n"/>
      <c r="F650" s="295" t="n"/>
      <c r="G650" s="295" t="n"/>
      <c r="H650" s="295" t="n"/>
      <c r="I650" s="687" t="n"/>
      <c r="J650" s="687" t="n"/>
      <c r="K650" s="687" t="n"/>
      <c r="L650" s="687" t="n"/>
      <c r="M650" s="687" t="n"/>
      <c r="N650" s="687" t="n"/>
      <c r="O650" s="687" t="n"/>
      <c r="P650" s="687" t="n"/>
      <c r="Q650" s="687" t="n"/>
      <c r="R650" s="687" t="n"/>
      <c r="S650" s="687" t="n"/>
      <c r="T650" s="687" t="n"/>
      <c r="U650" s="687" t="n"/>
      <c r="V650" s="687" t="n"/>
      <c r="W650" s="687" t="n"/>
      <c r="X650" s="687" t="n"/>
      <c r="Y650" s="687" t="n"/>
      <c r="Z650" s="687" t="n"/>
      <c r="AA650" s="687" t="n"/>
      <c r="AB650" s="687" t="n"/>
    </row>
    <row r="651">
      <c r="A651" s="687" t="n"/>
      <c r="B651" s="295" t="n"/>
      <c r="C651" s="326" t="n"/>
      <c r="D651" s="295" t="n"/>
      <c r="E651" s="295" t="n"/>
      <c r="F651" s="295" t="n"/>
      <c r="G651" s="295" t="n"/>
      <c r="H651" s="295" t="n"/>
      <c r="I651" s="687" t="n"/>
      <c r="J651" s="687" t="n"/>
      <c r="K651" s="687" t="n"/>
      <c r="L651" s="687" t="n"/>
      <c r="M651" s="687" t="n"/>
      <c r="N651" s="687" t="n"/>
      <c r="O651" s="687" t="n"/>
      <c r="P651" s="687" t="n"/>
      <c r="Q651" s="687" t="n"/>
      <c r="R651" s="687" t="n"/>
      <c r="S651" s="687" t="n"/>
      <c r="T651" s="687" t="n"/>
      <c r="U651" s="687" t="n"/>
      <c r="V651" s="687" t="n"/>
      <c r="W651" s="687" t="n"/>
      <c r="X651" s="687" t="n"/>
      <c r="Y651" s="687" t="n"/>
      <c r="Z651" s="687" t="n"/>
      <c r="AA651" s="687" t="n"/>
      <c r="AB651" s="687" t="n"/>
    </row>
    <row r="652">
      <c r="A652" s="687" t="n"/>
      <c r="B652" s="295" t="n"/>
      <c r="C652" s="326" t="n"/>
      <c r="D652" s="295" t="n"/>
      <c r="E652" s="295" t="n"/>
      <c r="F652" s="295" t="n"/>
      <c r="G652" s="295" t="n"/>
      <c r="H652" s="295" t="n"/>
      <c r="I652" s="687" t="n"/>
      <c r="J652" s="687" t="n"/>
      <c r="K652" s="687" t="n"/>
      <c r="L652" s="687" t="n"/>
      <c r="M652" s="687" t="n"/>
      <c r="N652" s="687" t="n"/>
      <c r="O652" s="687" t="n"/>
      <c r="P652" s="687" t="n"/>
      <c r="Q652" s="687" t="n"/>
      <c r="R652" s="687" t="n"/>
      <c r="S652" s="687" t="n"/>
      <c r="T652" s="687" t="n"/>
      <c r="U652" s="687" t="n"/>
      <c r="V652" s="687" t="n"/>
      <c r="W652" s="687" t="n"/>
      <c r="X652" s="687" t="n"/>
      <c r="Y652" s="687" t="n"/>
      <c r="Z652" s="687" t="n"/>
      <c r="AA652" s="687" t="n"/>
      <c r="AB652" s="687" t="n"/>
    </row>
    <row r="653">
      <c r="A653" s="687" t="n"/>
      <c r="B653" s="295" t="n"/>
      <c r="C653" s="326" t="n"/>
      <c r="D653" s="295" t="n"/>
      <c r="E653" s="295" t="n"/>
      <c r="F653" s="295" t="n"/>
      <c r="G653" s="295" t="n"/>
      <c r="H653" s="295" t="n"/>
      <c r="I653" s="687" t="n"/>
      <c r="J653" s="687" t="n"/>
      <c r="K653" s="687" t="n"/>
      <c r="L653" s="687" t="n"/>
      <c r="M653" s="687" t="n"/>
      <c r="N653" s="687" t="n"/>
      <c r="O653" s="687" t="n"/>
      <c r="P653" s="687" t="n"/>
      <c r="Q653" s="687" t="n"/>
      <c r="R653" s="687" t="n"/>
      <c r="S653" s="687" t="n"/>
      <c r="T653" s="687" t="n"/>
      <c r="U653" s="687" t="n"/>
      <c r="V653" s="687" t="n"/>
      <c r="W653" s="687" t="n"/>
      <c r="X653" s="687" t="n"/>
      <c r="Y653" s="687" t="n"/>
      <c r="Z653" s="687" t="n"/>
      <c r="AA653" s="687" t="n"/>
      <c r="AB653" s="687" t="n"/>
    </row>
    <row r="654">
      <c r="A654" s="687" t="n"/>
      <c r="B654" s="295" t="n"/>
      <c r="C654" s="326" t="n"/>
      <c r="D654" s="295" t="n"/>
      <c r="E654" s="295" t="n"/>
      <c r="F654" s="295" t="n"/>
      <c r="G654" s="295" t="n"/>
      <c r="H654" s="295" t="n"/>
      <c r="I654" s="687" t="n"/>
      <c r="J654" s="687" t="n"/>
      <c r="K654" s="687" t="n"/>
      <c r="L654" s="687" t="n"/>
      <c r="M654" s="687" t="n"/>
      <c r="N654" s="687" t="n"/>
      <c r="O654" s="687" t="n"/>
      <c r="P654" s="687" t="n"/>
      <c r="Q654" s="687" t="n"/>
      <c r="R654" s="687" t="n"/>
      <c r="S654" s="687" t="n"/>
      <c r="T654" s="687" t="n"/>
      <c r="U654" s="687" t="n"/>
      <c r="V654" s="687" t="n"/>
      <c r="W654" s="687" t="n"/>
      <c r="X654" s="687" t="n"/>
      <c r="Y654" s="687" t="n"/>
      <c r="Z654" s="687" t="n"/>
      <c r="AA654" s="687" t="n"/>
      <c r="AB654" s="687" t="n"/>
    </row>
    <row r="655">
      <c r="A655" s="687" t="n"/>
      <c r="B655" s="295" t="n"/>
      <c r="C655" s="326" t="n"/>
      <c r="D655" s="295" t="n"/>
      <c r="E655" s="295" t="n"/>
      <c r="F655" s="295" t="n"/>
      <c r="G655" s="295" t="n"/>
      <c r="H655" s="295" t="n"/>
      <c r="I655" s="687" t="n"/>
      <c r="J655" s="687" t="n"/>
      <c r="K655" s="687" t="n"/>
      <c r="L655" s="687" t="n"/>
      <c r="M655" s="687" t="n"/>
      <c r="N655" s="687" t="n"/>
      <c r="O655" s="687" t="n"/>
      <c r="P655" s="687" t="n"/>
      <c r="Q655" s="687" t="n"/>
      <c r="R655" s="687" t="n"/>
      <c r="S655" s="687" t="n"/>
      <c r="T655" s="687" t="n"/>
      <c r="U655" s="687" t="n"/>
      <c r="V655" s="687" t="n"/>
      <c r="W655" s="687" t="n"/>
      <c r="X655" s="687" t="n"/>
      <c r="Y655" s="687" t="n"/>
      <c r="Z655" s="687" t="n"/>
      <c r="AA655" s="687" t="n"/>
      <c r="AB655" s="687" t="n"/>
    </row>
    <row r="656">
      <c r="A656" s="687" t="n"/>
      <c r="B656" s="295" t="n"/>
      <c r="C656" s="326" t="n"/>
      <c r="D656" s="295" t="n"/>
      <c r="E656" s="295" t="n"/>
      <c r="F656" s="295" t="n"/>
      <c r="G656" s="295" t="n"/>
      <c r="H656" s="295" t="n"/>
      <c r="I656" s="687" t="n"/>
      <c r="J656" s="687" t="n"/>
      <c r="K656" s="687" t="n"/>
      <c r="L656" s="687" t="n"/>
      <c r="M656" s="687" t="n"/>
      <c r="N656" s="687" t="n"/>
      <c r="O656" s="687" t="n"/>
      <c r="P656" s="687" t="n"/>
      <c r="Q656" s="687" t="n"/>
      <c r="R656" s="687" t="n"/>
      <c r="S656" s="687" t="n"/>
      <c r="T656" s="687" t="n"/>
      <c r="U656" s="687" t="n"/>
      <c r="V656" s="687" t="n"/>
      <c r="W656" s="687" t="n"/>
      <c r="X656" s="687" t="n"/>
      <c r="Y656" s="687" t="n"/>
      <c r="Z656" s="687" t="n"/>
      <c r="AA656" s="687" t="n"/>
      <c r="AB656" s="687" t="n"/>
    </row>
    <row r="657">
      <c r="A657" s="687" t="n"/>
      <c r="B657" s="295" t="n"/>
      <c r="C657" s="326" t="n"/>
      <c r="D657" s="295" t="n"/>
      <c r="E657" s="295" t="n"/>
      <c r="F657" s="295" t="n"/>
      <c r="G657" s="295" t="n"/>
      <c r="H657" s="295" t="n"/>
      <c r="I657" s="687" t="n"/>
      <c r="J657" s="687" t="n"/>
      <c r="K657" s="687" t="n"/>
      <c r="L657" s="687" t="n"/>
      <c r="M657" s="687" t="n"/>
      <c r="N657" s="687" t="n"/>
      <c r="O657" s="687" t="n"/>
      <c r="P657" s="687" t="n"/>
      <c r="Q657" s="687" t="n"/>
      <c r="R657" s="687" t="n"/>
      <c r="S657" s="687" t="n"/>
      <c r="T657" s="687" t="n"/>
      <c r="U657" s="687" t="n"/>
      <c r="V657" s="687" t="n"/>
      <c r="W657" s="687" t="n"/>
      <c r="X657" s="687" t="n"/>
      <c r="Y657" s="687" t="n"/>
      <c r="Z657" s="687" t="n"/>
      <c r="AA657" s="687" t="n"/>
      <c r="AB657" s="687" t="n"/>
    </row>
    <row r="658">
      <c r="A658" s="687" t="n"/>
      <c r="B658" s="295" t="n"/>
      <c r="C658" s="326" t="n"/>
      <c r="D658" s="295" t="n"/>
      <c r="E658" s="295" t="n"/>
      <c r="F658" s="295" t="n"/>
      <c r="G658" s="295" t="n"/>
      <c r="H658" s="295" t="n"/>
      <c r="I658" s="687" t="n"/>
      <c r="J658" s="687" t="n"/>
      <c r="K658" s="687" t="n"/>
      <c r="L658" s="687" t="n"/>
      <c r="M658" s="687" t="n"/>
      <c r="N658" s="687" t="n"/>
      <c r="O658" s="687" t="n"/>
      <c r="P658" s="687" t="n"/>
      <c r="Q658" s="687" t="n"/>
      <c r="R658" s="687" t="n"/>
      <c r="S658" s="687" t="n"/>
      <c r="T658" s="687" t="n"/>
      <c r="U658" s="687" t="n"/>
      <c r="V658" s="687" t="n"/>
      <c r="W658" s="687" t="n"/>
      <c r="X658" s="687" t="n"/>
      <c r="Y658" s="687" t="n"/>
      <c r="Z658" s="687" t="n"/>
      <c r="AA658" s="687" t="n"/>
      <c r="AB658" s="687" t="n"/>
    </row>
    <row r="659">
      <c r="A659" s="687" t="n"/>
      <c r="B659" s="295" t="n"/>
      <c r="C659" s="326" t="n"/>
      <c r="D659" s="295" t="n"/>
      <c r="E659" s="295" t="n"/>
      <c r="F659" s="295" t="n"/>
      <c r="G659" s="295" t="n"/>
      <c r="H659" s="295" t="n"/>
      <c r="I659" s="687" t="n"/>
      <c r="J659" s="687" t="n"/>
      <c r="K659" s="687" t="n"/>
      <c r="L659" s="687" t="n"/>
      <c r="M659" s="687" t="n"/>
      <c r="N659" s="687" t="n"/>
      <c r="O659" s="687" t="n"/>
      <c r="P659" s="687" t="n"/>
      <c r="Q659" s="687" t="n"/>
      <c r="R659" s="687" t="n"/>
      <c r="S659" s="687" t="n"/>
      <c r="T659" s="687" t="n"/>
      <c r="U659" s="687" t="n"/>
      <c r="V659" s="687" t="n"/>
      <c r="W659" s="687" t="n"/>
      <c r="X659" s="687" t="n"/>
      <c r="Y659" s="687" t="n"/>
      <c r="Z659" s="687" t="n"/>
      <c r="AA659" s="687" t="n"/>
      <c r="AB659" s="687" t="n"/>
    </row>
    <row r="660">
      <c r="A660" s="687" t="n"/>
      <c r="B660" s="295" t="n"/>
      <c r="C660" s="326" t="n"/>
      <c r="D660" s="295" t="n"/>
      <c r="E660" s="295" t="n"/>
      <c r="F660" s="295" t="n"/>
      <c r="G660" s="295" t="n"/>
      <c r="H660" s="295" t="n"/>
      <c r="I660" s="687" t="n"/>
      <c r="J660" s="687" t="n"/>
      <c r="K660" s="687" t="n"/>
      <c r="L660" s="687" t="n"/>
      <c r="M660" s="687" t="n"/>
      <c r="N660" s="687" t="n"/>
      <c r="O660" s="687" t="n"/>
      <c r="P660" s="687" t="n"/>
      <c r="Q660" s="687" t="n"/>
      <c r="R660" s="687" t="n"/>
      <c r="S660" s="687" t="n"/>
      <c r="T660" s="687" t="n"/>
      <c r="U660" s="687" t="n"/>
      <c r="V660" s="687" t="n"/>
      <c r="W660" s="687" t="n"/>
      <c r="X660" s="687" t="n"/>
      <c r="Y660" s="687" t="n"/>
      <c r="Z660" s="687" t="n"/>
      <c r="AA660" s="687" t="n"/>
      <c r="AB660" s="687" t="n"/>
    </row>
    <row r="661">
      <c r="A661" s="687" t="n"/>
      <c r="B661" s="295" t="n"/>
      <c r="C661" s="326" t="n"/>
      <c r="D661" s="295" t="n"/>
      <c r="E661" s="295" t="n"/>
      <c r="F661" s="295" t="n"/>
      <c r="G661" s="295" t="n"/>
      <c r="H661" s="295" t="n"/>
      <c r="I661" s="687" t="n"/>
      <c r="J661" s="687" t="n"/>
      <c r="K661" s="687" t="n"/>
      <c r="L661" s="687" t="n"/>
      <c r="M661" s="687" t="n"/>
      <c r="N661" s="687" t="n"/>
      <c r="O661" s="687" t="n"/>
      <c r="P661" s="687" t="n"/>
      <c r="Q661" s="687" t="n"/>
      <c r="R661" s="687" t="n"/>
      <c r="S661" s="687" t="n"/>
      <c r="T661" s="687" t="n"/>
      <c r="U661" s="687" t="n"/>
      <c r="V661" s="687" t="n"/>
      <c r="W661" s="687" t="n"/>
      <c r="X661" s="687" t="n"/>
      <c r="Y661" s="687" t="n"/>
      <c r="Z661" s="687" t="n"/>
      <c r="AA661" s="687" t="n"/>
      <c r="AB661" s="687" t="n"/>
    </row>
    <row r="662">
      <c r="A662" s="687" t="n"/>
      <c r="B662" s="295" t="n"/>
      <c r="C662" s="326" t="n"/>
      <c r="D662" s="295" t="n"/>
      <c r="E662" s="295" t="n"/>
      <c r="F662" s="295" t="n"/>
      <c r="G662" s="295" t="n"/>
      <c r="H662" s="295" t="n"/>
      <c r="I662" s="687" t="n"/>
      <c r="J662" s="687" t="n"/>
      <c r="K662" s="687" t="n"/>
      <c r="L662" s="687" t="n"/>
      <c r="M662" s="687" t="n"/>
      <c r="N662" s="687" t="n"/>
      <c r="O662" s="687" t="n"/>
      <c r="P662" s="687" t="n"/>
      <c r="Q662" s="687" t="n"/>
      <c r="R662" s="687" t="n"/>
      <c r="S662" s="687" t="n"/>
      <c r="T662" s="687" t="n"/>
      <c r="U662" s="687" t="n"/>
      <c r="V662" s="687" t="n"/>
      <c r="W662" s="687" t="n"/>
      <c r="X662" s="687" t="n"/>
      <c r="Y662" s="687" t="n"/>
      <c r="Z662" s="687" t="n"/>
      <c r="AA662" s="687" t="n"/>
      <c r="AB662" s="687" t="n"/>
    </row>
    <row r="663">
      <c r="A663" s="687" t="n"/>
      <c r="B663" s="295" t="n"/>
      <c r="C663" s="326" t="n"/>
      <c r="D663" s="295" t="n"/>
      <c r="E663" s="295" t="n"/>
      <c r="F663" s="295" t="n"/>
      <c r="G663" s="295" t="n"/>
      <c r="H663" s="295" t="n"/>
      <c r="I663" s="687" t="n"/>
      <c r="J663" s="687" t="n"/>
      <c r="K663" s="687" t="n"/>
      <c r="L663" s="687" t="n"/>
      <c r="M663" s="687" t="n"/>
      <c r="N663" s="687" t="n"/>
      <c r="O663" s="687" t="n"/>
      <c r="P663" s="687" t="n"/>
      <c r="Q663" s="687" t="n"/>
      <c r="R663" s="687" t="n"/>
      <c r="S663" s="687" t="n"/>
      <c r="T663" s="687" t="n"/>
      <c r="U663" s="687" t="n"/>
      <c r="V663" s="687" t="n"/>
      <c r="W663" s="687" t="n"/>
      <c r="X663" s="687" t="n"/>
      <c r="Y663" s="687" t="n"/>
      <c r="Z663" s="687" t="n"/>
      <c r="AA663" s="687" t="n"/>
      <c r="AB663" s="687" t="n"/>
    </row>
    <row r="664">
      <c r="A664" s="687" t="n"/>
      <c r="B664" s="295" t="n"/>
      <c r="C664" s="326" t="n"/>
      <c r="D664" s="295" t="n"/>
      <c r="E664" s="295" t="n"/>
      <c r="F664" s="295" t="n"/>
      <c r="G664" s="295" t="n"/>
      <c r="H664" s="295" t="n"/>
      <c r="I664" s="687" t="n"/>
      <c r="J664" s="687" t="n"/>
      <c r="K664" s="687" t="n"/>
      <c r="L664" s="687" t="n"/>
      <c r="M664" s="687" t="n"/>
      <c r="N664" s="687" t="n"/>
      <c r="O664" s="687" t="n"/>
      <c r="P664" s="687" t="n"/>
      <c r="Q664" s="687" t="n"/>
      <c r="R664" s="687" t="n"/>
      <c r="S664" s="687" t="n"/>
      <c r="T664" s="687" t="n"/>
      <c r="U664" s="687" t="n"/>
      <c r="V664" s="687" t="n"/>
      <c r="W664" s="687" t="n"/>
      <c r="X664" s="687" t="n"/>
      <c r="Y664" s="687" t="n"/>
      <c r="Z664" s="687" t="n"/>
      <c r="AA664" s="687" t="n"/>
      <c r="AB664" s="687" t="n"/>
    </row>
    <row r="665">
      <c r="A665" s="687" t="n"/>
      <c r="B665" s="295" t="n"/>
      <c r="C665" s="326" t="n"/>
      <c r="D665" s="295" t="n"/>
      <c r="E665" s="295" t="n"/>
      <c r="F665" s="295" t="n"/>
      <c r="G665" s="295" t="n"/>
      <c r="H665" s="295" t="n"/>
      <c r="I665" s="687" t="n"/>
      <c r="J665" s="687" t="n"/>
      <c r="K665" s="687" t="n"/>
      <c r="L665" s="687" t="n"/>
      <c r="M665" s="687" t="n"/>
      <c r="N665" s="687" t="n"/>
      <c r="O665" s="687" t="n"/>
      <c r="P665" s="687" t="n"/>
      <c r="Q665" s="687" t="n"/>
      <c r="R665" s="687" t="n"/>
      <c r="S665" s="687" t="n"/>
      <c r="T665" s="687" t="n"/>
      <c r="U665" s="687" t="n"/>
      <c r="V665" s="687" t="n"/>
      <c r="W665" s="687" t="n"/>
      <c r="X665" s="687" t="n"/>
      <c r="Y665" s="687" t="n"/>
      <c r="Z665" s="687" t="n"/>
      <c r="AA665" s="687" t="n"/>
      <c r="AB665" s="687" t="n"/>
    </row>
    <row r="666">
      <c r="A666" s="687" t="n"/>
      <c r="B666" s="295" t="n"/>
      <c r="C666" s="326" t="n"/>
      <c r="D666" s="295" t="n"/>
      <c r="E666" s="295" t="n"/>
      <c r="F666" s="295" t="n"/>
      <c r="G666" s="295" t="n"/>
      <c r="H666" s="295" t="n"/>
      <c r="I666" s="687" t="n"/>
      <c r="J666" s="687" t="n"/>
      <c r="K666" s="687" t="n"/>
      <c r="L666" s="687" t="n"/>
      <c r="M666" s="687" t="n"/>
      <c r="N666" s="687" t="n"/>
      <c r="O666" s="687" t="n"/>
      <c r="P666" s="687" t="n"/>
      <c r="Q666" s="687" t="n"/>
      <c r="R666" s="687" t="n"/>
      <c r="S666" s="687" t="n"/>
      <c r="T666" s="687" t="n"/>
      <c r="U666" s="687" t="n"/>
      <c r="V666" s="687" t="n"/>
      <c r="W666" s="687" t="n"/>
      <c r="X666" s="687" t="n"/>
      <c r="Y666" s="687" t="n"/>
      <c r="Z666" s="687" t="n"/>
      <c r="AA666" s="687" t="n"/>
      <c r="AB666" s="687" t="n"/>
    </row>
    <row r="667">
      <c r="A667" s="687" t="n"/>
      <c r="B667" s="295" t="n"/>
      <c r="C667" s="326" t="n"/>
      <c r="D667" s="295" t="n"/>
      <c r="E667" s="295" t="n"/>
      <c r="F667" s="295" t="n"/>
      <c r="G667" s="295" t="n"/>
      <c r="H667" s="295" t="n"/>
      <c r="I667" s="687" t="n"/>
      <c r="J667" s="687" t="n"/>
      <c r="K667" s="687" t="n"/>
      <c r="L667" s="687" t="n"/>
      <c r="M667" s="687" t="n"/>
      <c r="N667" s="687" t="n"/>
      <c r="O667" s="687" t="n"/>
      <c r="P667" s="687" t="n"/>
      <c r="Q667" s="687" t="n"/>
      <c r="R667" s="687" t="n"/>
      <c r="S667" s="687" t="n"/>
      <c r="T667" s="687" t="n"/>
      <c r="U667" s="687" t="n"/>
      <c r="V667" s="687" t="n"/>
      <c r="W667" s="687" t="n"/>
      <c r="X667" s="687" t="n"/>
      <c r="Y667" s="687" t="n"/>
      <c r="Z667" s="687" t="n"/>
      <c r="AA667" s="687" t="n"/>
      <c r="AB667" s="687" t="n"/>
    </row>
    <row r="668">
      <c r="A668" s="687" t="n"/>
      <c r="B668" s="295" t="n"/>
      <c r="C668" s="326" t="n"/>
      <c r="D668" s="295" t="n"/>
      <c r="E668" s="295" t="n"/>
      <c r="F668" s="295" t="n"/>
      <c r="G668" s="295" t="n"/>
      <c r="H668" s="295" t="n"/>
      <c r="I668" s="687" t="n"/>
      <c r="J668" s="687" t="n"/>
      <c r="K668" s="687" t="n"/>
      <c r="L668" s="687" t="n"/>
      <c r="M668" s="687" t="n"/>
      <c r="N668" s="687" t="n"/>
      <c r="O668" s="687" t="n"/>
      <c r="P668" s="687" t="n"/>
      <c r="Q668" s="687" t="n"/>
      <c r="R668" s="687" t="n"/>
      <c r="S668" s="687" t="n"/>
      <c r="T668" s="687" t="n"/>
      <c r="U668" s="687" t="n"/>
      <c r="V668" s="687" t="n"/>
      <c r="W668" s="687" t="n"/>
      <c r="X668" s="687" t="n"/>
      <c r="Y668" s="687" t="n"/>
      <c r="Z668" s="687" t="n"/>
      <c r="AA668" s="687" t="n"/>
      <c r="AB668" s="687" t="n"/>
    </row>
    <row r="669">
      <c r="A669" s="687" t="n"/>
      <c r="B669" s="295" t="n"/>
      <c r="C669" s="326" t="n"/>
      <c r="D669" s="295" t="n"/>
      <c r="E669" s="295" t="n"/>
      <c r="F669" s="295" t="n"/>
      <c r="G669" s="295" t="n"/>
      <c r="H669" s="295" t="n"/>
      <c r="I669" s="687" t="n"/>
      <c r="J669" s="687" t="n"/>
      <c r="K669" s="687" t="n"/>
      <c r="L669" s="687" t="n"/>
      <c r="M669" s="687" t="n"/>
      <c r="N669" s="687" t="n"/>
      <c r="O669" s="687" t="n"/>
      <c r="P669" s="687" t="n"/>
      <c r="Q669" s="687" t="n"/>
      <c r="R669" s="687" t="n"/>
      <c r="S669" s="687" t="n"/>
      <c r="T669" s="687" t="n"/>
      <c r="U669" s="687" t="n"/>
      <c r="V669" s="687" t="n"/>
      <c r="W669" s="687" t="n"/>
      <c r="X669" s="687" t="n"/>
      <c r="Y669" s="687" t="n"/>
      <c r="Z669" s="687" t="n"/>
      <c r="AA669" s="687" t="n"/>
      <c r="AB669" s="687" t="n"/>
    </row>
    <row r="670">
      <c r="A670" s="687" t="n"/>
      <c r="B670" s="295" t="n"/>
      <c r="C670" s="326" t="n"/>
      <c r="D670" s="295" t="n"/>
      <c r="E670" s="295" t="n"/>
      <c r="F670" s="295" t="n"/>
      <c r="G670" s="295" t="n"/>
      <c r="H670" s="295" t="n"/>
      <c r="I670" s="687" t="n"/>
      <c r="J670" s="687" t="n"/>
      <c r="K670" s="687" t="n"/>
      <c r="L670" s="687" t="n"/>
      <c r="M670" s="687" t="n"/>
      <c r="N670" s="687" t="n"/>
      <c r="O670" s="687" t="n"/>
      <c r="P670" s="687" t="n"/>
      <c r="Q670" s="687" t="n"/>
      <c r="R670" s="687" t="n"/>
      <c r="S670" s="687" t="n"/>
      <c r="T670" s="687" t="n"/>
      <c r="U670" s="687" t="n"/>
      <c r="V670" s="687" t="n"/>
      <c r="W670" s="687" t="n"/>
      <c r="X670" s="687" t="n"/>
      <c r="Y670" s="687" t="n"/>
      <c r="Z670" s="687" t="n"/>
      <c r="AA670" s="687" t="n"/>
      <c r="AB670" s="687" t="n"/>
    </row>
    <row r="671">
      <c r="A671" s="687" t="n"/>
      <c r="B671" s="295" t="n"/>
      <c r="C671" s="326" t="n"/>
      <c r="D671" s="295" t="n"/>
      <c r="E671" s="295" t="n"/>
      <c r="F671" s="295" t="n"/>
      <c r="G671" s="295" t="n"/>
      <c r="H671" s="295" t="n"/>
      <c r="I671" s="687" t="n"/>
      <c r="J671" s="687" t="n"/>
      <c r="K671" s="687" t="n"/>
      <c r="L671" s="687" t="n"/>
      <c r="M671" s="687" t="n"/>
      <c r="N671" s="687" t="n"/>
      <c r="O671" s="687" t="n"/>
      <c r="P671" s="687" t="n"/>
      <c r="Q671" s="687" t="n"/>
      <c r="R671" s="687" t="n"/>
      <c r="S671" s="687" t="n"/>
      <c r="T671" s="687" t="n"/>
      <c r="U671" s="687" t="n"/>
      <c r="V671" s="687" t="n"/>
      <c r="W671" s="687" t="n"/>
      <c r="X671" s="687" t="n"/>
      <c r="Y671" s="687" t="n"/>
      <c r="Z671" s="687" t="n"/>
      <c r="AA671" s="687" t="n"/>
      <c r="AB671" s="687" t="n"/>
    </row>
    <row r="672">
      <c r="A672" s="687" t="n"/>
      <c r="B672" s="295" t="n"/>
      <c r="C672" s="326" t="n"/>
      <c r="D672" s="295" t="n"/>
      <c r="E672" s="295" t="n"/>
      <c r="F672" s="295" t="n"/>
      <c r="G672" s="295" t="n"/>
      <c r="H672" s="295" t="n"/>
      <c r="I672" s="687" t="n"/>
      <c r="J672" s="687" t="n"/>
      <c r="K672" s="687" t="n"/>
      <c r="L672" s="687" t="n"/>
      <c r="M672" s="687" t="n"/>
      <c r="N672" s="687" t="n"/>
      <c r="O672" s="687" t="n"/>
      <c r="P672" s="687" t="n"/>
      <c r="Q672" s="687" t="n"/>
      <c r="R672" s="687" t="n"/>
      <c r="S672" s="687" t="n"/>
      <c r="T672" s="687" t="n"/>
      <c r="U672" s="687" t="n"/>
      <c r="V672" s="687" t="n"/>
      <c r="W672" s="687" t="n"/>
      <c r="X672" s="687" t="n"/>
      <c r="Y672" s="687" t="n"/>
      <c r="Z672" s="687" t="n"/>
      <c r="AA672" s="687" t="n"/>
      <c r="AB672" s="687" t="n"/>
    </row>
    <row r="673">
      <c r="A673" s="687" t="n"/>
      <c r="B673" s="295" t="n"/>
      <c r="C673" s="326" t="n"/>
      <c r="D673" s="295" t="n"/>
      <c r="E673" s="295" t="n"/>
      <c r="F673" s="295" t="n"/>
      <c r="G673" s="295" t="n"/>
      <c r="H673" s="295" t="n"/>
      <c r="I673" s="687" t="n"/>
      <c r="J673" s="687" t="n"/>
      <c r="K673" s="687" t="n"/>
      <c r="L673" s="687" t="n"/>
      <c r="M673" s="687" t="n"/>
      <c r="N673" s="687" t="n"/>
      <c r="O673" s="687" t="n"/>
      <c r="P673" s="687" t="n"/>
      <c r="Q673" s="687" t="n"/>
      <c r="R673" s="687" t="n"/>
      <c r="S673" s="687" t="n"/>
      <c r="T673" s="687" t="n"/>
      <c r="U673" s="687" t="n"/>
      <c r="V673" s="687" t="n"/>
      <c r="W673" s="687" t="n"/>
      <c r="X673" s="687" t="n"/>
      <c r="Y673" s="687" t="n"/>
      <c r="Z673" s="687" t="n"/>
      <c r="AA673" s="687" t="n"/>
      <c r="AB673" s="687" t="n"/>
    </row>
    <row r="674">
      <c r="A674" s="687" t="n"/>
      <c r="B674" s="295" t="n"/>
      <c r="C674" s="326" t="n"/>
      <c r="D674" s="295" t="n"/>
      <c r="E674" s="295" t="n"/>
      <c r="F674" s="295" t="n"/>
      <c r="G674" s="295" t="n"/>
      <c r="H674" s="295" t="n"/>
      <c r="I674" s="687" t="n"/>
      <c r="J674" s="687" t="n"/>
      <c r="K674" s="687" t="n"/>
      <c r="L674" s="687" t="n"/>
      <c r="M674" s="687" t="n"/>
      <c r="N674" s="687" t="n"/>
      <c r="O674" s="687" t="n"/>
      <c r="P674" s="687" t="n"/>
      <c r="Q674" s="687" t="n"/>
      <c r="R674" s="687" t="n"/>
      <c r="S674" s="687" t="n"/>
      <c r="T674" s="687" t="n"/>
      <c r="U674" s="687" t="n"/>
      <c r="V674" s="687" t="n"/>
      <c r="W674" s="687" t="n"/>
      <c r="X674" s="687" t="n"/>
      <c r="Y674" s="687" t="n"/>
      <c r="Z674" s="687" t="n"/>
      <c r="AA674" s="687" t="n"/>
      <c r="AB674" s="687" t="n"/>
    </row>
    <row r="675">
      <c r="A675" s="687" t="n"/>
      <c r="B675" s="295" t="n"/>
      <c r="C675" s="326" t="n"/>
      <c r="D675" s="295" t="n"/>
      <c r="E675" s="295" t="n"/>
      <c r="F675" s="295" t="n"/>
      <c r="G675" s="295" t="n"/>
      <c r="H675" s="295" t="n"/>
      <c r="I675" s="687" t="n"/>
      <c r="J675" s="687" t="n"/>
      <c r="K675" s="687" t="n"/>
      <c r="L675" s="687" t="n"/>
      <c r="M675" s="687" t="n"/>
      <c r="N675" s="687" t="n"/>
      <c r="O675" s="687" t="n"/>
      <c r="P675" s="687" t="n"/>
      <c r="Q675" s="687" t="n"/>
      <c r="R675" s="687" t="n"/>
      <c r="S675" s="687" t="n"/>
      <c r="T675" s="687" t="n"/>
      <c r="U675" s="687" t="n"/>
      <c r="V675" s="687" t="n"/>
      <c r="W675" s="687" t="n"/>
      <c r="X675" s="687" t="n"/>
      <c r="Y675" s="687" t="n"/>
      <c r="Z675" s="687" t="n"/>
      <c r="AA675" s="687" t="n"/>
      <c r="AB675" s="687" t="n"/>
    </row>
    <row r="676">
      <c r="A676" s="687" t="n"/>
      <c r="B676" s="295" t="n"/>
      <c r="C676" s="326" t="n"/>
      <c r="D676" s="295" t="n"/>
      <c r="E676" s="295" t="n"/>
      <c r="F676" s="295" t="n"/>
      <c r="G676" s="295" t="n"/>
      <c r="H676" s="295" t="n"/>
      <c r="I676" s="687" t="n"/>
      <c r="J676" s="687" t="n"/>
      <c r="K676" s="687" t="n"/>
      <c r="L676" s="687" t="n"/>
      <c r="M676" s="687" t="n"/>
      <c r="N676" s="687" t="n"/>
      <c r="O676" s="687" t="n"/>
      <c r="P676" s="687" t="n"/>
      <c r="Q676" s="687" t="n"/>
      <c r="R676" s="687" t="n"/>
      <c r="S676" s="687" t="n"/>
      <c r="T676" s="687" t="n"/>
      <c r="U676" s="687" t="n"/>
      <c r="V676" s="687" t="n"/>
      <c r="W676" s="687" t="n"/>
      <c r="X676" s="687" t="n"/>
      <c r="Y676" s="687" t="n"/>
      <c r="Z676" s="687" t="n"/>
      <c r="AA676" s="687" t="n"/>
      <c r="AB676" s="687" t="n"/>
    </row>
    <row r="677">
      <c r="A677" s="687" t="n"/>
      <c r="B677" s="295" t="n"/>
      <c r="C677" s="326" t="n"/>
      <c r="D677" s="295" t="n"/>
      <c r="E677" s="295" t="n"/>
      <c r="F677" s="295" t="n"/>
      <c r="G677" s="295" t="n"/>
      <c r="H677" s="295" t="n"/>
      <c r="I677" s="687" t="n"/>
      <c r="J677" s="687" t="n"/>
      <c r="K677" s="687" t="n"/>
      <c r="L677" s="687" t="n"/>
      <c r="M677" s="687" t="n"/>
      <c r="N677" s="687" t="n"/>
      <c r="O677" s="687" t="n"/>
      <c r="P677" s="687" t="n"/>
      <c r="Q677" s="687" t="n"/>
      <c r="R677" s="687" t="n"/>
      <c r="S677" s="687" t="n"/>
      <c r="T677" s="687" t="n"/>
      <c r="U677" s="687" t="n"/>
      <c r="V677" s="687" t="n"/>
      <c r="W677" s="687" t="n"/>
      <c r="X677" s="687" t="n"/>
      <c r="Y677" s="687" t="n"/>
      <c r="Z677" s="687" t="n"/>
      <c r="AA677" s="687" t="n"/>
      <c r="AB677" s="687" t="n"/>
    </row>
    <row r="678">
      <c r="A678" s="687" t="n"/>
      <c r="B678" s="295" t="n"/>
      <c r="C678" s="326" t="n"/>
      <c r="D678" s="295" t="n"/>
      <c r="E678" s="295" t="n"/>
      <c r="F678" s="295" t="n"/>
      <c r="G678" s="295" t="n"/>
      <c r="H678" s="295" t="n"/>
      <c r="I678" s="687" t="n"/>
      <c r="J678" s="687" t="n"/>
      <c r="K678" s="687" t="n"/>
      <c r="L678" s="687" t="n"/>
      <c r="M678" s="687" t="n"/>
      <c r="N678" s="687" t="n"/>
      <c r="O678" s="687" t="n"/>
      <c r="P678" s="687" t="n"/>
      <c r="Q678" s="687" t="n"/>
      <c r="R678" s="687" t="n"/>
      <c r="S678" s="687" t="n"/>
      <c r="T678" s="687" t="n"/>
      <c r="U678" s="687" t="n"/>
      <c r="V678" s="687" t="n"/>
      <c r="W678" s="687" t="n"/>
      <c r="X678" s="687" t="n"/>
      <c r="Y678" s="687" t="n"/>
      <c r="Z678" s="687" t="n"/>
      <c r="AA678" s="687" t="n"/>
      <c r="AB678" s="687" t="n"/>
    </row>
    <row r="679">
      <c r="A679" s="687" t="n"/>
      <c r="B679" s="295" t="n"/>
      <c r="C679" s="326" t="n"/>
      <c r="D679" s="295" t="n"/>
      <c r="E679" s="295" t="n"/>
      <c r="F679" s="295" t="n"/>
      <c r="G679" s="295" t="n"/>
      <c r="H679" s="295" t="n"/>
      <c r="I679" s="687" t="n"/>
      <c r="J679" s="687" t="n"/>
      <c r="K679" s="687" t="n"/>
      <c r="L679" s="687" t="n"/>
      <c r="M679" s="687" t="n"/>
      <c r="N679" s="687" t="n"/>
      <c r="O679" s="687" t="n"/>
      <c r="P679" s="687" t="n"/>
      <c r="Q679" s="687" t="n"/>
      <c r="R679" s="687" t="n"/>
      <c r="S679" s="687" t="n"/>
      <c r="T679" s="687" t="n"/>
      <c r="U679" s="687" t="n"/>
      <c r="V679" s="687" t="n"/>
      <c r="W679" s="687" t="n"/>
      <c r="X679" s="687" t="n"/>
      <c r="Y679" s="687" t="n"/>
      <c r="Z679" s="687" t="n"/>
      <c r="AA679" s="687" t="n"/>
      <c r="AB679" s="687" t="n"/>
    </row>
    <row r="680">
      <c r="A680" s="687" t="n"/>
      <c r="B680" s="295" t="n"/>
      <c r="C680" s="326" t="n"/>
      <c r="D680" s="295" t="n"/>
      <c r="E680" s="295" t="n"/>
      <c r="F680" s="295" t="n"/>
      <c r="G680" s="295" t="n"/>
      <c r="H680" s="295" t="n"/>
      <c r="I680" s="687" t="n"/>
      <c r="J680" s="687" t="n"/>
      <c r="K680" s="687" t="n"/>
      <c r="L680" s="687" t="n"/>
      <c r="M680" s="687" t="n"/>
      <c r="N680" s="687" t="n"/>
      <c r="O680" s="687" t="n"/>
      <c r="P680" s="687" t="n"/>
      <c r="Q680" s="687" t="n"/>
      <c r="R680" s="687" t="n"/>
      <c r="S680" s="687" t="n"/>
      <c r="T680" s="687" t="n"/>
      <c r="U680" s="687" t="n"/>
      <c r="V680" s="687" t="n"/>
      <c r="W680" s="687" t="n"/>
      <c r="X680" s="687" t="n"/>
      <c r="Y680" s="687" t="n"/>
      <c r="Z680" s="687" t="n"/>
      <c r="AA680" s="687" t="n"/>
      <c r="AB680" s="687" t="n"/>
    </row>
    <row r="681">
      <c r="A681" s="687" t="n"/>
      <c r="B681" s="295" t="n"/>
      <c r="C681" s="326" t="n"/>
      <c r="D681" s="295" t="n"/>
      <c r="E681" s="295" t="n"/>
      <c r="F681" s="295" t="n"/>
      <c r="G681" s="295" t="n"/>
      <c r="H681" s="295" t="n"/>
      <c r="I681" s="687" t="n"/>
      <c r="J681" s="687" t="n"/>
      <c r="K681" s="687" t="n"/>
      <c r="L681" s="687" t="n"/>
      <c r="M681" s="687" t="n"/>
      <c r="N681" s="687" t="n"/>
      <c r="O681" s="687" t="n"/>
      <c r="P681" s="687" t="n"/>
      <c r="Q681" s="687" t="n"/>
      <c r="R681" s="687" t="n"/>
      <c r="S681" s="687" t="n"/>
      <c r="T681" s="687" t="n"/>
      <c r="U681" s="687" t="n"/>
      <c r="V681" s="687" t="n"/>
      <c r="W681" s="687" t="n"/>
      <c r="X681" s="687" t="n"/>
      <c r="Y681" s="687" t="n"/>
      <c r="Z681" s="687" t="n"/>
      <c r="AA681" s="687" t="n"/>
      <c r="AB681" s="687" t="n"/>
    </row>
    <row r="682">
      <c r="A682" s="687" t="n"/>
      <c r="B682" s="295" t="n"/>
      <c r="C682" s="326" t="n"/>
      <c r="D682" s="295" t="n"/>
      <c r="E682" s="295" t="n"/>
      <c r="F682" s="295" t="n"/>
      <c r="G682" s="295" t="n"/>
      <c r="H682" s="295" t="n"/>
      <c r="I682" s="687" t="n"/>
      <c r="J682" s="687" t="n"/>
      <c r="K682" s="687" t="n"/>
      <c r="L682" s="687" t="n"/>
      <c r="M682" s="687" t="n"/>
      <c r="N682" s="687" t="n"/>
      <c r="O682" s="687" t="n"/>
      <c r="P682" s="687" t="n"/>
      <c r="Q682" s="687" t="n"/>
      <c r="R682" s="687" t="n"/>
      <c r="S682" s="687" t="n"/>
      <c r="T682" s="687" t="n"/>
      <c r="U682" s="687" t="n"/>
      <c r="V682" s="687" t="n"/>
      <c r="W682" s="687" t="n"/>
      <c r="X682" s="687" t="n"/>
      <c r="Y682" s="687" t="n"/>
      <c r="Z682" s="687" t="n"/>
      <c r="AA682" s="687" t="n"/>
      <c r="AB682" s="687" t="n"/>
    </row>
    <row r="683">
      <c r="A683" s="687" t="n"/>
      <c r="B683" s="295" t="n"/>
      <c r="C683" s="326" t="n"/>
      <c r="D683" s="295" t="n"/>
      <c r="E683" s="295" t="n"/>
      <c r="F683" s="295" t="n"/>
      <c r="G683" s="295" t="n"/>
      <c r="H683" s="295" t="n"/>
      <c r="I683" s="687" t="n"/>
      <c r="J683" s="687" t="n"/>
      <c r="K683" s="687" t="n"/>
      <c r="L683" s="687" t="n"/>
      <c r="M683" s="687" t="n"/>
      <c r="N683" s="687" t="n"/>
      <c r="O683" s="687" t="n"/>
      <c r="P683" s="687" t="n"/>
      <c r="Q683" s="687" t="n"/>
      <c r="R683" s="687" t="n"/>
      <c r="S683" s="687" t="n"/>
      <c r="T683" s="687" t="n"/>
      <c r="U683" s="687" t="n"/>
      <c r="V683" s="687" t="n"/>
      <c r="W683" s="687" t="n"/>
      <c r="X683" s="687" t="n"/>
      <c r="Y683" s="687" t="n"/>
      <c r="Z683" s="687" t="n"/>
      <c r="AA683" s="687" t="n"/>
      <c r="AB683" s="687" t="n"/>
    </row>
    <row r="684">
      <c r="A684" s="687" t="n"/>
      <c r="B684" s="295" t="n"/>
      <c r="C684" s="326" t="n"/>
      <c r="D684" s="295" t="n"/>
      <c r="E684" s="295" t="n"/>
      <c r="F684" s="295" t="n"/>
      <c r="G684" s="295" t="n"/>
      <c r="H684" s="295" t="n"/>
      <c r="I684" s="687" t="n"/>
      <c r="J684" s="687" t="n"/>
      <c r="K684" s="687" t="n"/>
      <c r="L684" s="687" t="n"/>
      <c r="M684" s="687" t="n"/>
      <c r="N684" s="687" t="n"/>
      <c r="O684" s="687" t="n"/>
      <c r="P684" s="687" t="n"/>
      <c r="Q684" s="687" t="n"/>
      <c r="R684" s="687" t="n"/>
      <c r="S684" s="687" t="n"/>
      <c r="T684" s="687" t="n"/>
      <c r="U684" s="687" t="n"/>
      <c r="V684" s="687" t="n"/>
      <c r="W684" s="687" t="n"/>
      <c r="X684" s="687" t="n"/>
      <c r="Y684" s="687" t="n"/>
      <c r="Z684" s="687" t="n"/>
      <c r="AA684" s="687" t="n"/>
      <c r="AB684" s="687" t="n"/>
    </row>
    <row r="685">
      <c r="A685" s="687" t="n"/>
      <c r="B685" s="295" t="n"/>
      <c r="C685" s="326" t="n"/>
      <c r="D685" s="295" t="n"/>
      <c r="E685" s="295" t="n"/>
      <c r="F685" s="295" t="n"/>
      <c r="G685" s="295" t="n"/>
      <c r="H685" s="295" t="n"/>
      <c r="I685" s="687" t="n"/>
      <c r="J685" s="687" t="n"/>
      <c r="K685" s="687" t="n"/>
      <c r="L685" s="687" t="n"/>
      <c r="M685" s="687" t="n"/>
      <c r="N685" s="687" t="n"/>
      <c r="O685" s="687" t="n"/>
      <c r="P685" s="687" t="n"/>
      <c r="Q685" s="687" t="n"/>
      <c r="R685" s="687" t="n"/>
      <c r="S685" s="687" t="n"/>
      <c r="T685" s="687" t="n"/>
      <c r="U685" s="687" t="n"/>
      <c r="V685" s="687" t="n"/>
      <c r="W685" s="687" t="n"/>
      <c r="X685" s="687" t="n"/>
      <c r="Y685" s="687" t="n"/>
      <c r="Z685" s="687" t="n"/>
      <c r="AA685" s="687" t="n"/>
      <c r="AB685" s="687" t="n"/>
    </row>
    <row r="686">
      <c r="A686" s="687" t="n"/>
      <c r="B686" s="295" t="n"/>
      <c r="C686" s="326" t="n"/>
      <c r="D686" s="295" t="n"/>
      <c r="E686" s="295" t="n"/>
      <c r="F686" s="295" t="n"/>
      <c r="G686" s="295" t="n"/>
      <c r="H686" s="295" t="n"/>
      <c r="I686" s="687" t="n"/>
      <c r="J686" s="687" t="n"/>
      <c r="K686" s="687" t="n"/>
      <c r="L686" s="687" t="n"/>
      <c r="M686" s="687" t="n"/>
      <c r="N686" s="687" t="n"/>
      <c r="O686" s="687" t="n"/>
      <c r="P686" s="687" t="n"/>
      <c r="Q686" s="687" t="n"/>
      <c r="R686" s="687" t="n"/>
      <c r="S686" s="687" t="n"/>
      <c r="T686" s="687" t="n"/>
      <c r="U686" s="687" t="n"/>
      <c r="V686" s="687" t="n"/>
      <c r="W686" s="687" t="n"/>
      <c r="X686" s="687" t="n"/>
      <c r="Y686" s="687" t="n"/>
      <c r="Z686" s="687" t="n"/>
      <c r="AA686" s="687" t="n"/>
      <c r="AB686" s="687" t="n"/>
    </row>
    <row r="687">
      <c r="A687" s="687" t="n"/>
      <c r="B687" s="295" t="n"/>
      <c r="C687" s="326" t="n"/>
      <c r="D687" s="295" t="n"/>
      <c r="E687" s="295" t="n"/>
      <c r="F687" s="295" t="n"/>
      <c r="G687" s="295" t="n"/>
      <c r="H687" s="295" t="n"/>
      <c r="I687" s="687" t="n"/>
      <c r="J687" s="687" t="n"/>
      <c r="K687" s="687" t="n"/>
      <c r="L687" s="687" t="n"/>
      <c r="M687" s="687" t="n"/>
      <c r="N687" s="687" t="n"/>
      <c r="O687" s="687" t="n"/>
      <c r="P687" s="687" t="n"/>
      <c r="Q687" s="687" t="n"/>
      <c r="R687" s="687" t="n"/>
      <c r="S687" s="687" t="n"/>
      <c r="T687" s="687" t="n"/>
      <c r="U687" s="687" t="n"/>
      <c r="V687" s="687" t="n"/>
      <c r="W687" s="687" t="n"/>
      <c r="X687" s="687" t="n"/>
      <c r="Y687" s="687" t="n"/>
      <c r="Z687" s="687" t="n"/>
      <c r="AA687" s="687" t="n"/>
      <c r="AB687" s="687" t="n"/>
    </row>
    <row r="688">
      <c r="A688" s="687" t="n"/>
      <c r="B688" s="295" t="n"/>
      <c r="C688" s="326" t="n"/>
      <c r="D688" s="295" t="n"/>
      <c r="E688" s="295" t="n"/>
      <c r="F688" s="295" t="n"/>
      <c r="G688" s="295" t="n"/>
      <c r="H688" s="295" t="n"/>
      <c r="I688" s="687" t="n"/>
      <c r="J688" s="687" t="n"/>
      <c r="K688" s="687" t="n"/>
      <c r="L688" s="687" t="n"/>
      <c r="M688" s="687" t="n"/>
      <c r="N688" s="687" t="n"/>
      <c r="O688" s="687" t="n"/>
      <c r="P688" s="687" t="n"/>
      <c r="Q688" s="687" t="n"/>
      <c r="R688" s="687" t="n"/>
      <c r="S688" s="687" t="n"/>
      <c r="T688" s="687" t="n"/>
      <c r="U688" s="687" t="n"/>
      <c r="V688" s="687" t="n"/>
      <c r="W688" s="687" t="n"/>
      <c r="X688" s="687" t="n"/>
      <c r="Y688" s="687" t="n"/>
      <c r="Z688" s="687" t="n"/>
      <c r="AA688" s="687" t="n"/>
      <c r="AB688" s="687" t="n"/>
    </row>
    <row r="689">
      <c r="A689" s="687" t="n"/>
      <c r="B689" s="295" t="n"/>
      <c r="C689" s="326" t="n"/>
      <c r="D689" s="295" t="n"/>
      <c r="E689" s="295" t="n"/>
      <c r="F689" s="295" t="n"/>
      <c r="G689" s="295" t="n"/>
      <c r="H689" s="295" t="n"/>
      <c r="I689" s="687" t="n"/>
      <c r="J689" s="687" t="n"/>
      <c r="K689" s="687" t="n"/>
      <c r="L689" s="687" t="n"/>
      <c r="M689" s="687" t="n"/>
      <c r="N689" s="687" t="n"/>
      <c r="O689" s="687" t="n"/>
      <c r="P689" s="687" t="n"/>
      <c r="Q689" s="687" t="n"/>
      <c r="R689" s="687" t="n"/>
      <c r="S689" s="687" t="n"/>
      <c r="T689" s="687" t="n"/>
      <c r="U689" s="687" t="n"/>
      <c r="V689" s="687" t="n"/>
      <c r="W689" s="687" t="n"/>
      <c r="X689" s="687" t="n"/>
      <c r="Y689" s="687" t="n"/>
      <c r="Z689" s="687" t="n"/>
      <c r="AA689" s="687" t="n"/>
      <c r="AB689" s="687" t="n"/>
    </row>
    <row r="690">
      <c r="A690" s="687" t="n"/>
      <c r="B690" s="295" t="n"/>
      <c r="C690" s="326" t="n"/>
      <c r="D690" s="295" t="n"/>
      <c r="E690" s="295" t="n"/>
      <c r="F690" s="295" t="n"/>
      <c r="G690" s="295" t="n"/>
      <c r="H690" s="295" t="n"/>
      <c r="I690" s="687" t="n"/>
      <c r="J690" s="687" t="n"/>
      <c r="K690" s="687" t="n"/>
      <c r="L690" s="687" t="n"/>
      <c r="M690" s="687" t="n"/>
      <c r="N690" s="687" t="n"/>
      <c r="O690" s="687" t="n"/>
      <c r="P690" s="687" t="n"/>
      <c r="Q690" s="687" t="n"/>
      <c r="R690" s="687" t="n"/>
      <c r="S690" s="687" t="n"/>
      <c r="T690" s="687" t="n"/>
      <c r="U690" s="687" t="n"/>
      <c r="V690" s="687" t="n"/>
      <c r="W690" s="687" t="n"/>
      <c r="X690" s="687" t="n"/>
      <c r="Y690" s="687" t="n"/>
      <c r="Z690" s="687" t="n"/>
      <c r="AA690" s="687" t="n"/>
      <c r="AB690" s="687" t="n"/>
    </row>
    <row r="691">
      <c r="A691" s="687" t="n"/>
      <c r="B691" s="295" t="n"/>
      <c r="C691" s="326" t="n"/>
      <c r="D691" s="295" t="n"/>
      <c r="E691" s="295" t="n"/>
      <c r="F691" s="295" t="n"/>
      <c r="G691" s="295" t="n"/>
      <c r="H691" s="295" t="n"/>
      <c r="I691" s="687" t="n"/>
      <c r="J691" s="687" t="n"/>
      <c r="K691" s="687" t="n"/>
      <c r="L691" s="687" t="n"/>
      <c r="M691" s="687" t="n"/>
      <c r="N691" s="687" t="n"/>
      <c r="O691" s="687" t="n"/>
      <c r="P691" s="687" t="n"/>
      <c r="Q691" s="687" t="n"/>
      <c r="R691" s="687" t="n"/>
      <c r="S691" s="687" t="n"/>
      <c r="T691" s="687" t="n"/>
      <c r="U691" s="687" t="n"/>
      <c r="V691" s="687" t="n"/>
      <c r="W691" s="687" t="n"/>
      <c r="X691" s="687" t="n"/>
      <c r="Y691" s="687" t="n"/>
      <c r="Z691" s="687" t="n"/>
      <c r="AA691" s="687" t="n"/>
      <c r="AB691" s="687" t="n"/>
    </row>
    <row r="692">
      <c r="A692" s="687" t="n"/>
      <c r="B692" s="295" t="n"/>
      <c r="C692" s="326" t="n"/>
      <c r="D692" s="295" t="n"/>
      <c r="E692" s="295" t="n"/>
      <c r="F692" s="295" t="n"/>
      <c r="G692" s="295" t="n"/>
      <c r="H692" s="295" t="n"/>
      <c r="I692" s="687" t="n"/>
      <c r="J692" s="687" t="n"/>
      <c r="K692" s="687" t="n"/>
      <c r="L692" s="687" t="n"/>
      <c r="M692" s="687" t="n"/>
      <c r="N692" s="687" t="n"/>
      <c r="O692" s="687" t="n"/>
      <c r="P692" s="687" t="n"/>
      <c r="Q692" s="687" t="n"/>
      <c r="R692" s="687" t="n"/>
      <c r="S692" s="687" t="n"/>
      <c r="T692" s="687" t="n"/>
      <c r="U692" s="687" t="n"/>
      <c r="V692" s="687" t="n"/>
      <c r="W692" s="687" t="n"/>
      <c r="X692" s="687" t="n"/>
      <c r="Y692" s="687" t="n"/>
      <c r="Z692" s="687" t="n"/>
      <c r="AA692" s="687" t="n"/>
      <c r="AB692" s="687" t="n"/>
    </row>
    <row r="693">
      <c r="A693" s="687" t="n"/>
      <c r="B693" s="295" t="n"/>
      <c r="C693" s="326" t="n"/>
      <c r="D693" s="295" t="n"/>
      <c r="E693" s="295" t="n"/>
      <c r="F693" s="295" t="n"/>
      <c r="G693" s="295" t="n"/>
      <c r="H693" s="295" t="n"/>
      <c r="I693" s="687" t="n"/>
      <c r="J693" s="687" t="n"/>
      <c r="K693" s="687" t="n"/>
      <c r="L693" s="687" t="n"/>
      <c r="M693" s="687" t="n"/>
      <c r="N693" s="687" t="n"/>
      <c r="O693" s="687" t="n"/>
      <c r="P693" s="687" t="n"/>
      <c r="Q693" s="687" t="n"/>
      <c r="R693" s="687" t="n"/>
      <c r="S693" s="687" t="n"/>
      <c r="T693" s="687" t="n"/>
      <c r="U693" s="687" t="n"/>
      <c r="V693" s="687" t="n"/>
      <c r="W693" s="687" t="n"/>
      <c r="X693" s="687" t="n"/>
      <c r="Y693" s="687" t="n"/>
      <c r="Z693" s="687" t="n"/>
      <c r="AA693" s="687" t="n"/>
      <c r="AB693" s="687" t="n"/>
    </row>
    <row r="694">
      <c r="A694" s="687" t="n"/>
      <c r="B694" s="295" t="n"/>
      <c r="C694" s="326" t="n"/>
      <c r="D694" s="295" t="n"/>
      <c r="E694" s="295" t="n"/>
      <c r="F694" s="295" t="n"/>
      <c r="G694" s="295" t="n"/>
      <c r="H694" s="295" t="n"/>
      <c r="I694" s="687" t="n"/>
      <c r="J694" s="687" t="n"/>
      <c r="K694" s="687" t="n"/>
      <c r="L694" s="687" t="n"/>
      <c r="M694" s="687" t="n"/>
      <c r="N694" s="687" t="n"/>
      <c r="O694" s="687" t="n"/>
      <c r="P694" s="687" t="n"/>
      <c r="Q694" s="687" t="n"/>
      <c r="R694" s="687" t="n"/>
      <c r="S694" s="687" t="n"/>
      <c r="T694" s="687" t="n"/>
      <c r="U694" s="687" t="n"/>
      <c r="V694" s="687" t="n"/>
      <c r="W694" s="687" t="n"/>
      <c r="X694" s="687" t="n"/>
      <c r="Y694" s="687" t="n"/>
      <c r="Z694" s="687" t="n"/>
      <c r="AA694" s="687" t="n"/>
      <c r="AB694" s="687" t="n"/>
    </row>
    <row r="695">
      <c r="A695" s="687" t="n"/>
      <c r="B695" s="295" t="n"/>
      <c r="C695" s="326" t="n"/>
      <c r="D695" s="295" t="n"/>
      <c r="E695" s="295" t="n"/>
      <c r="F695" s="295" t="n"/>
      <c r="G695" s="295" t="n"/>
      <c r="H695" s="295" t="n"/>
      <c r="I695" s="687" t="n"/>
      <c r="J695" s="687" t="n"/>
      <c r="K695" s="687" t="n"/>
      <c r="L695" s="687" t="n"/>
      <c r="M695" s="687" t="n"/>
      <c r="N695" s="687" t="n"/>
      <c r="O695" s="687" t="n"/>
      <c r="P695" s="687" t="n"/>
      <c r="Q695" s="687" t="n"/>
      <c r="R695" s="687" t="n"/>
      <c r="S695" s="687" t="n"/>
      <c r="T695" s="687" t="n"/>
      <c r="U695" s="687" t="n"/>
      <c r="V695" s="687" t="n"/>
      <c r="W695" s="687" t="n"/>
      <c r="X695" s="687" t="n"/>
      <c r="Y695" s="687" t="n"/>
      <c r="Z695" s="687" t="n"/>
      <c r="AA695" s="687" t="n"/>
      <c r="AB695" s="687" t="n"/>
    </row>
    <row r="696">
      <c r="A696" s="687" t="n"/>
      <c r="B696" s="295" t="n"/>
      <c r="C696" s="326" t="n"/>
      <c r="D696" s="295" t="n"/>
      <c r="E696" s="295" t="n"/>
      <c r="F696" s="295" t="n"/>
      <c r="G696" s="295" t="n"/>
      <c r="H696" s="295" t="n"/>
      <c r="I696" s="687" t="n"/>
      <c r="J696" s="687" t="n"/>
      <c r="K696" s="687" t="n"/>
      <c r="L696" s="687" t="n"/>
      <c r="M696" s="687" t="n"/>
      <c r="N696" s="687" t="n"/>
      <c r="O696" s="687" t="n"/>
      <c r="P696" s="687" t="n"/>
      <c r="Q696" s="687" t="n"/>
      <c r="R696" s="687" t="n"/>
      <c r="S696" s="687" t="n"/>
      <c r="T696" s="687" t="n"/>
      <c r="U696" s="687" t="n"/>
      <c r="V696" s="687" t="n"/>
      <c r="W696" s="687" t="n"/>
      <c r="X696" s="687" t="n"/>
      <c r="Y696" s="687" t="n"/>
      <c r="Z696" s="687" t="n"/>
      <c r="AA696" s="687" t="n"/>
      <c r="AB696" s="687" t="n"/>
    </row>
    <row r="697">
      <c r="A697" s="687" t="n"/>
      <c r="B697" s="295" t="n"/>
      <c r="C697" s="326" t="n"/>
      <c r="D697" s="295" t="n"/>
      <c r="E697" s="295" t="n"/>
      <c r="F697" s="295" t="n"/>
      <c r="G697" s="295" t="n"/>
      <c r="H697" s="295" t="n"/>
      <c r="I697" s="687" t="n"/>
      <c r="J697" s="687" t="n"/>
      <c r="K697" s="687" t="n"/>
      <c r="L697" s="687" t="n"/>
      <c r="M697" s="687" t="n"/>
      <c r="N697" s="687" t="n"/>
      <c r="O697" s="687" t="n"/>
      <c r="P697" s="687" t="n"/>
      <c r="Q697" s="687" t="n"/>
      <c r="R697" s="687" t="n"/>
      <c r="S697" s="687" t="n"/>
      <c r="T697" s="687" t="n"/>
      <c r="U697" s="687" t="n"/>
      <c r="V697" s="687" t="n"/>
      <c r="W697" s="687" t="n"/>
      <c r="X697" s="687" t="n"/>
      <c r="Y697" s="687" t="n"/>
      <c r="Z697" s="687" t="n"/>
      <c r="AA697" s="687" t="n"/>
      <c r="AB697" s="687" t="n"/>
    </row>
    <row r="698">
      <c r="A698" s="687" t="n"/>
      <c r="B698" s="295" t="n"/>
      <c r="C698" s="326" t="n"/>
      <c r="D698" s="295" t="n"/>
      <c r="E698" s="295" t="n"/>
      <c r="F698" s="295" t="n"/>
      <c r="G698" s="295" t="n"/>
      <c r="H698" s="295" t="n"/>
      <c r="I698" s="687" t="n"/>
      <c r="J698" s="687" t="n"/>
      <c r="K698" s="687" t="n"/>
      <c r="L698" s="687" t="n"/>
      <c r="M698" s="687" t="n"/>
      <c r="N698" s="687" t="n"/>
      <c r="O698" s="687" t="n"/>
      <c r="P698" s="687" t="n"/>
      <c r="Q698" s="687" t="n"/>
      <c r="R698" s="687" t="n"/>
      <c r="S698" s="687" t="n"/>
      <c r="T698" s="687" t="n"/>
      <c r="U698" s="687" t="n"/>
      <c r="V698" s="687" t="n"/>
      <c r="W698" s="687" t="n"/>
      <c r="X698" s="687" t="n"/>
      <c r="Y698" s="687" t="n"/>
      <c r="Z698" s="687" t="n"/>
      <c r="AA698" s="687" t="n"/>
      <c r="AB698" s="687" t="n"/>
    </row>
    <row r="699">
      <c r="A699" s="687" t="n"/>
      <c r="B699" s="295" t="n"/>
      <c r="C699" s="326" t="n"/>
      <c r="D699" s="295" t="n"/>
      <c r="E699" s="295" t="n"/>
      <c r="F699" s="295" t="n"/>
      <c r="G699" s="295" t="n"/>
      <c r="H699" s="295" t="n"/>
      <c r="I699" s="687" t="n"/>
      <c r="J699" s="687" t="n"/>
      <c r="K699" s="687" t="n"/>
      <c r="L699" s="687" t="n"/>
      <c r="M699" s="687" t="n"/>
      <c r="N699" s="687" t="n"/>
      <c r="O699" s="687" t="n"/>
      <c r="P699" s="687" t="n"/>
      <c r="Q699" s="687" t="n"/>
      <c r="R699" s="687" t="n"/>
      <c r="S699" s="687" t="n"/>
      <c r="T699" s="687" t="n"/>
      <c r="U699" s="687" t="n"/>
      <c r="V699" s="687" t="n"/>
      <c r="W699" s="687" t="n"/>
      <c r="X699" s="687" t="n"/>
      <c r="Y699" s="687" t="n"/>
      <c r="Z699" s="687" t="n"/>
      <c r="AA699" s="687" t="n"/>
      <c r="AB699" s="687" t="n"/>
    </row>
    <row r="700">
      <c r="A700" s="687" t="n"/>
      <c r="B700" s="295" t="n"/>
      <c r="C700" s="326" t="n"/>
      <c r="D700" s="295" t="n"/>
      <c r="E700" s="295" t="n"/>
      <c r="F700" s="295" t="n"/>
      <c r="G700" s="295" t="n"/>
      <c r="H700" s="295" t="n"/>
      <c r="I700" s="687" t="n"/>
      <c r="J700" s="687" t="n"/>
      <c r="K700" s="687" t="n"/>
      <c r="L700" s="687" t="n"/>
      <c r="M700" s="687" t="n"/>
      <c r="N700" s="687" t="n"/>
      <c r="O700" s="687" t="n"/>
      <c r="P700" s="687" t="n"/>
      <c r="Q700" s="687" t="n"/>
      <c r="R700" s="687" t="n"/>
      <c r="S700" s="687" t="n"/>
      <c r="T700" s="687" t="n"/>
      <c r="U700" s="687" t="n"/>
      <c r="V700" s="687" t="n"/>
      <c r="W700" s="687" t="n"/>
      <c r="X700" s="687" t="n"/>
      <c r="Y700" s="687" t="n"/>
      <c r="Z700" s="687" t="n"/>
      <c r="AA700" s="687" t="n"/>
      <c r="AB700" s="687" t="n"/>
    </row>
    <row r="701">
      <c r="A701" s="687" t="n"/>
      <c r="B701" s="295" t="n"/>
      <c r="C701" s="326" t="n"/>
      <c r="D701" s="295" t="n"/>
      <c r="E701" s="295" t="n"/>
      <c r="F701" s="295" t="n"/>
      <c r="G701" s="295" t="n"/>
      <c r="H701" s="295" t="n"/>
      <c r="I701" s="687" t="n"/>
      <c r="J701" s="687" t="n"/>
      <c r="K701" s="687" t="n"/>
      <c r="L701" s="687" t="n"/>
      <c r="M701" s="687" t="n"/>
      <c r="N701" s="687" t="n"/>
      <c r="O701" s="687" t="n"/>
      <c r="P701" s="687" t="n"/>
      <c r="Q701" s="687" t="n"/>
      <c r="R701" s="687" t="n"/>
      <c r="S701" s="687" t="n"/>
      <c r="T701" s="687" t="n"/>
      <c r="U701" s="687" t="n"/>
      <c r="V701" s="687" t="n"/>
      <c r="W701" s="687" t="n"/>
      <c r="X701" s="687" t="n"/>
      <c r="Y701" s="687" t="n"/>
      <c r="Z701" s="687" t="n"/>
      <c r="AA701" s="687" t="n"/>
      <c r="AB701" s="687" t="n"/>
    </row>
    <row r="702">
      <c r="A702" s="687" t="n"/>
      <c r="B702" s="295" t="n"/>
      <c r="C702" s="326" t="n"/>
      <c r="D702" s="295" t="n"/>
      <c r="E702" s="295" t="n"/>
      <c r="F702" s="295" t="n"/>
      <c r="G702" s="295" t="n"/>
      <c r="H702" s="295" t="n"/>
      <c r="I702" s="687" t="n"/>
      <c r="J702" s="687" t="n"/>
      <c r="K702" s="687" t="n"/>
      <c r="L702" s="687" t="n"/>
      <c r="M702" s="687" t="n"/>
      <c r="N702" s="687" t="n"/>
      <c r="O702" s="687" t="n"/>
      <c r="P702" s="687" t="n"/>
      <c r="Q702" s="687" t="n"/>
      <c r="R702" s="687" t="n"/>
      <c r="S702" s="687" t="n"/>
      <c r="T702" s="687" t="n"/>
      <c r="U702" s="687" t="n"/>
      <c r="V702" s="687" t="n"/>
      <c r="W702" s="687" t="n"/>
      <c r="X702" s="687" t="n"/>
      <c r="Y702" s="687" t="n"/>
      <c r="Z702" s="687" t="n"/>
      <c r="AA702" s="687" t="n"/>
      <c r="AB702" s="687" t="n"/>
    </row>
    <row r="703">
      <c r="A703" s="687" t="n"/>
      <c r="B703" s="295" t="n"/>
      <c r="C703" s="326" t="n"/>
      <c r="D703" s="295" t="n"/>
      <c r="E703" s="295" t="n"/>
      <c r="F703" s="295" t="n"/>
      <c r="G703" s="295" t="n"/>
      <c r="H703" s="295" t="n"/>
      <c r="I703" s="687" t="n"/>
      <c r="J703" s="687" t="n"/>
      <c r="K703" s="687" t="n"/>
      <c r="L703" s="687" t="n"/>
      <c r="M703" s="687" t="n"/>
      <c r="N703" s="687" t="n"/>
      <c r="O703" s="687" t="n"/>
      <c r="P703" s="687" t="n"/>
      <c r="Q703" s="687" t="n"/>
      <c r="R703" s="687" t="n"/>
      <c r="S703" s="687" t="n"/>
      <c r="T703" s="687" t="n"/>
      <c r="U703" s="687" t="n"/>
      <c r="V703" s="687" t="n"/>
      <c r="W703" s="687" t="n"/>
      <c r="X703" s="687" t="n"/>
      <c r="Y703" s="687" t="n"/>
      <c r="Z703" s="687" t="n"/>
      <c r="AA703" s="687" t="n"/>
      <c r="AB703" s="687" t="n"/>
    </row>
    <row r="704">
      <c r="A704" s="687" t="n"/>
      <c r="B704" s="295" t="n"/>
      <c r="C704" s="326" t="n"/>
      <c r="D704" s="295" t="n"/>
      <c r="E704" s="295" t="n"/>
      <c r="F704" s="295" t="n"/>
      <c r="G704" s="295" t="n"/>
      <c r="H704" s="295" t="n"/>
      <c r="I704" s="687" t="n"/>
      <c r="J704" s="687" t="n"/>
      <c r="K704" s="687" t="n"/>
      <c r="L704" s="687" t="n"/>
      <c r="M704" s="687" t="n"/>
      <c r="N704" s="687" t="n"/>
      <c r="O704" s="687" t="n"/>
      <c r="P704" s="687" t="n"/>
      <c r="Q704" s="687" t="n"/>
      <c r="R704" s="687" t="n"/>
      <c r="S704" s="687" t="n"/>
      <c r="T704" s="687" t="n"/>
      <c r="U704" s="687" t="n"/>
      <c r="V704" s="687" t="n"/>
      <c r="W704" s="687" t="n"/>
      <c r="X704" s="687" t="n"/>
      <c r="Y704" s="687" t="n"/>
      <c r="Z704" s="687" t="n"/>
      <c r="AA704" s="687" t="n"/>
      <c r="AB704" s="687" t="n"/>
    </row>
    <row r="705">
      <c r="A705" s="687" t="n"/>
      <c r="B705" s="295" t="n"/>
      <c r="C705" s="326" t="n"/>
      <c r="D705" s="295" t="n"/>
      <c r="E705" s="295" t="n"/>
      <c r="F705" s="295" t="n"/>
      <c r="G705" s="295" t="n"/>
      <c r="H705" s="295" t="n"/>
      <c r="I705" s="687" t="n"/>
      <c r="J705" s="687" t="n"/>
      <c r="K705" s="687" t="n"/>
      <c r="L705" s="687" t="n"/>
      <c r="M705" s="687" t="n"/>
      <c r="N705" s="687" t="n"/>
      <c r="O705" s="687" t="n"/>
      <c r="P705" s="687" t="n"/>
      <c r="Q705" s="687" t="n"/>
      <c r="R705" s="687" t="n"/>
      <c r="S705" s="687" t="n"/>
      <c r="T705" s="687" t="n"/>
      <c r="U705" s="687" t="n"/>
      <c r="V705" s="687" t="n"/>
      <c r="W705" s="687" t="n"/>
      <c r="X705" s="687" t="n"/>
      <c r="Y705" s="687" t="n"/>
      <c r="Z705" s="687" t="n"/>
      <c r="AA705" s="687" t="n"/>
      <c r="AB705" s="687" t="n"/>
    </row>
    <row r="706">
      <c r="A706" s="687" t="n"/>
      <c r="B706" s="295" t="n"/>
      <c r="C706" s="326" t="n"/>
      <c r="D706" s="295" t="n"/>
      <c r="E706" s="295" t="n"/>
      <c r="F706" s="295" t="n"/>
      <c r="G706" s="295" t="n"/>
      <c r="H706" s="295" t="n"/>
      <c r="I706" s="687" t="n"/>
      <c r="J706" s="687" t="n"/>
      <c r="K706" s="687" t="n"/>
      <c r="L706" s="687" t="n"/>
      <c r="M706" s="687" t="n"/>
      <c r="N706" s="687" t="n"/>
      <c r="O706" s="687" t="n"/>
      <c r="P706" s="687" t="n"/>
      <c r="Q706" s="687" t="n"/>
      <c r="R706" s="687" t="n"/>
      <c r="S706" s="687" t="n"/>
      <c r="T706" s="687" t="n"/>
      <c r="U706" s="687" t="n"/>
      <c r="V706" s="687" t="n"/>
      <c r="W706" s="687" t="n"/>
      <c r="X706" s="687" t="n"/>
      <c r="Y706" s="687" t="n"/>
      <c r="Z706" s="687" t="n"/>
      <c r="AA706" s="687" t="n"/>
      <c r="AB706" s="687" t="n"/>
    </row>
    <row r="707">
      <c r="A707" s="687" t="n"/>
      <c r="B707" s="295" t="n"/>
      <c r="C707" s="326" t="n"/>
      <c r="D707" s="295" t="n"/>
      <c r="E707" s="295" t="n"/>
      <c r="F707" s="295" t="n"/>
      <c r="G707" s="295" t="n"/>
      <c r="H707" s="295" t="n"/>
      <c r="I707" s="687" t="n"/>
      <c r="J707" s="687" t="n"/>
      <c r="K707" s="687" t="n"/>
      <c r="L707" s="687" t="n"/>
      <c r="M707" s="687" t="n"/>
      <c r="N707" s="687" t="n"/>
      <c r="O707" s="687" t="n"/>
      <c r="P707" s="687" t="n"/>
      <c r="Q707" s="687" t="n"/>
      <c r="R707" s="687" t="n"/>
      <c r="S707" s="687" t="n"/>
      <c r="T707" s="687" t="n"/>
      <c r="U707" s="687" t="n"/>
      <c r="V707" s="687" t="n"/>
      <c r="W707" s="687" t="n"/>
      <c r="X707" s="687" t="n"/>
      <c r="Y707" s="687" t="n"/>
      <c r="Z707" s="687" t="n"/>
      <c r="AA707" s="687" t="n"/>
      <c r="AB707" s="687" t="n"/>
    </row>
    <row r="708">
      <c r="A708" s="687" t="n"/>
      <c r="B708" s="295" t="n"/>
      <c r="C708" s="326" t="n"/>
      <c r="D708" s="295" t="n"/>
      <c r="E708" s="295" t="n"/>
      <c r="F708" s="295" t="n"/>
      <c r="G708" s="295" t="n"/>
      <c r="H708" s="295" t="n"/>
      <c r="I708" s="687" t="n"/>
      <c r="J708" s="687" t="n"/>
      <c r="K708" s="687" t="n"/>
      <c r="L708" s="687" t="n"/>
      <c r="M708" s="687" t="n"/>
      <c r="N708" s="687" t="n"/>
      <c r="O708" s="687" t="n"/>
      <c r="P708" s="687" t="n"/>
      <c r="Q708" s="687" t="n"/>
      <c r="R708" s="687" t="n"/>
      <c r="S708" s="687" t="n"/>
      <c r="T708" s="687" t="n"/>
      <c r="U708" s="687" t="n"/>
      <c r="V708" s="687" t="n"/>
      <c r="W708" s="687" t="n"/>
      <c r="X708" s="687" t="n"/>
      <c r="Y708" s="687" t="n"/>
      <c r="Z708" s="687" t="n"/>
      <c r="AA708" s="687" t="n"/>
      <c r="AB708" s="687" t="n"/>
    </row>
    <row r="709">
      <c r="A709" s="687" t="n"/>
      <c r="B709" s="295" t="n"/>
      <c r="C709" s="326" t="n"/>
      <c r="D709" s="295" t="n"/>
      <c r="E709" s="295" t="n"/>
      <c r="F709" s="295" t="n"/>
      <c r="G709" s="295" t="n"/>
      <c r="H709" s="295" t="n"/>
      <c r="I709" s="687" t="n"/>
      <c r="J709" s="687" t="n"/>
      <c r="K709" s="687" t="n"/>
      <c r="L709" s="687" t="n"/>
      <c r="M709" s="687" t="n"/>
      <c r="N709" s="687" t="n"/>
      <c r="O709" s="687" t="n"/>
      <c r="P709" s="687" t="n"/>
      <c r="Q709" s="687" t="n"/>
      <c r="R709" s="687" t="n"/>
      <c r="S709" s="687" t="n"/>
      <c r="T709" s="687" t="n"/>
      <c r="U709" s="687" t="n"/>
      <c r="V709" s="687" t="n"/>
      <c r="W709" s="687" t="n"/>
      <c r="X709" s="687" t="n"/>
      <c r="Y709" s="687" t="n"/>
      <c r="Z709" s="687" t="n"/>
      <c r="AA709" s="687" t="n"/>
      <c r="AB709" s="687" t="n"/>
    </row>
    <row r="710">
      <c r="A710" s="687" t="n"/>
      <c r="B710" s="295" t="n"/>
      <c r="C710" s="326" t="n"/>
      <c r="D710" s="295" t="n"/>
      <c r="E710" s="295" t="n"/>
      <c r="F710" s="295" t="n"/>
      <c r="G710" s="295" t="n"/>
      <c r="H710" s="295" t="n"/>
      <c r="I710" s="687" t="n"/>
      <c r="J710" s="687" t="n"/>
      <c r="K710" s="687" t="n"/>
      <c r="L710" s="687" t="n"/>
      <c r="M710" s="687" t="n"/>
      <c r="N710" s="687" t="n"/>
      <c r="O710" s="687" t="n"/>
      <c r="P710" s="687" t="n"/>
      <c r="Q710" s="687" t="n"/>
      <c r="R710" s="687" t="n"/>
      <c r="S710" s="687" t="n"/>
      <c r="T710" s="687" t="n"/>
      <c r="U710" s="687" t="n"/>
      <c r="V710" s="687" t="n"/>
      <c r="W710" s="687" t="n"/>
      <c r="X710" s="687" t="n"/>
      <c r="Y710" s="687" t="n"/>
      <c r="Z710" s="687" t="n"/>
      <c r="AA710" s="687" t="n"/>
      <c r="AB710" s="687" t="n"/>
    </row>
    <row r="711">
      <c r="A711" s="687" t="n"/>
      <c r="B711" s="295" t="n"/>
      <c r="C711" s="326" t="n"/>
      <c r="D711" s="295" t="n"/>
      <c r="E711" s="295" t="n"/>
      <c r="F711" s="295" t="n"/>
      <c r="G711" s="295" t="n"/>
      <c r="H711" s="295" t="n"/>
      <c r="I711" s="687" t="n"/>
      <c r="J711" s="687" t="n"/>
      <c r="K711" s="687" t="n"/>
      <c r="L711" s="687" t="n"/>
      <c r="M711" s="687" t="n"/>
      <c r="N711" s="687" t="n"/>
      <c r="O711" s="687" t="n"/>
      <c r="P711" s="687" t="n"/>
      <c r="Q711" s="687" t="n"/>
      <c r="R711" s="687" t="n"/>
      <c r="S711" s="687" t="n"/>
      <c r="T711" s="687" t="n"/>
      <c r="U711" s="687" t="n"/>
      <c r="V711" s="687" t="n"/>
      <c r="W711" s="687" t="n"/>
      <c r="X711" s="687" t="n"/>
      <c r="Y711" s="687" t="n"/>
      <c r="Z711" s="687" t="n"/>
      <c r="AA711" s="687" t="n"/>
      <c r="AB711" s="687" t="n"/>
    </row>
    <row r="712">
      <c r="A712" s="687" t="n"/>
      <c r="B712" s="295" t="n"/>
      <c r="C712" s="326" t="n"/>
      <c r="D712" s="295" t="n"/>
      <c r="E712" s="295" t="n"/>
      <c r="F712" s="295" t="n"/>
      <c r="G712" s="295" t="n"/>
      <c r="H712" s="295" t="n"/>
      <c r="I712" s="687" t="n"/>
      <c r="J712" s="687" t="n"/>
      <c r="K712" s="687" t="n"/>
      <c r="L712" s="687" t="n"/>
      <c r="M712" s="687" t="n"/>
      <c r="N712" s="687" t="n"/>
      <c r="O712" s="687" t="n"/>
      <c r="P712" s="687" t="n"/>
      <c r="Q712" s="687" t="n"/>
      <c r="R712" s="687" t="n"/>
      <c r="S712" s="687" t="n"/>
      <c r="T712" s="687" t="n"/>
      <c r="U712" s="687" t="n"/>
      <c r="V712" s="687" t="n"/>
      <c r="W712" s="687" t="n"/>
      <c r="X712" s="687" t="n"/>
      <c r="Y712" s="687" t="n"/>
      <c r="Z712" s="687" t="n"/>
      <c r="AA712" s="687" t="n"/>
      <c r="AB712" s="687" t="n"/>
    </row>
    <row r="713">
      <c r="A713" s="687" t="n"/>
      <c r="B713" s="295" t="n"/>
      <c r="C713" s="326" t="n"/>
      <c r="D713" s="295" t="n"/>
      <c r="E713" s="295" t="n"/>
      <c r="F713" s="295" t="n"/>
      <c r="G713" s="295" t="n"/>
      <c r="H713" s="295" t="n"/>
      <c r="I713" s="687" t="n"/>
      <c r="J713" s="687" t="n"/>
      <c r="K713" s="687" t="n"/>
      <c r="L713" s="687" t="n"/>
      <c r="M713" s="687" t="n"/>
      <c r="N713" s="687" t="n"/>
      <c r="O713" s="687" t="n"/>
      <c r="P713" s="687" t="n"/>
      <c r="Q713" s="687" t="n"/>
      <c r="R713" s="687" t="n"/>
      <c r="S713" s="687" t="n"/>
      <c r="T713" s="687" t="n"/>
      <c r="U713" s="687" t="n"/>
      <c r="V713" s="687" t="n"/>
      <c r="W713" s="687" t="n"/>
      <c r="X713" s="687" t="n"/>
      <c r="Y713" s="687" t="n"/>
      <c r="Z713" s="687" t="n"/>
      <c r="AA713" s="687" t="n"/>
      <c r="AB713" s="687" t="n"/>
    </row>
    <row r="714">
      <c r="A714" s="687" t="n"/>
      <c r="B714" s="295" t="n"/>
      <c r="C714" s="326" t="n"/>
      <c r="D714" s="295" t="n"/>
      <c r="E714" s="295" t="n"/>
      <c r="F714" s="295" t="n"/>
      <c r="G714" s="295" t="n"/>
      <c r="H714" s="295" t="n"/>
      <c r="I714" s="687" t="n"/>
      <c r="J714" s="687" t="n"/>
      <c r="K714" s="687" t="n"/>
      <c r="L714" s="687" t="n"/>
      <c r="M714" s="687" t="n"/>
      <c r="N714" s="687" t="n"/>
      <c r="O714" s="687" t="n"/>
      <c r="P714" s="687" t="n"/>
      <c r="Q714" s="687" t="n"/>
      <c r="R714" s="687" t="n"/>
      <c r="S714" s="687" t="n"/>
      <c r="T714" s="687" t="n"/>
      <c r="U714" s="687" t="n"/>
      <c r="V714" s="687" t="n"/>
      <c r="W714" s="687" t="n"/>
      <c r="X714" s="687" t="n"/>
      <c r="Y714" s="687" t="n"/>
      <c r="Z714" s="687" t="n"/>
      <c r="AA714" s="687" t="n"/>
      <c r="AB714" s="687" t="n"/>
    </row>
    <row r="715">
      <c r="A715" s="687" t="n"/>
      <c r="B715" s="295" t="n"/>
      <c r="C715" s="326" t="n"/>
      <c r="D715" s="295" t="n"/>
      <c r="E715" s="295" t="n"/>
      <c r="F715" s="295" t="n"/>
      <c r="G715" s="295" t="n"/>
      <c r="H715" s="295" t="n"/>
      <c r="I715" s="687" t="n"/>
      <c r="J715" s="687" t="n"/>
      <c r="K715" s="687" t="n"/>
      <c r="L715" s="687" t="n"/>
      <c r="M715" s="687" t="n"/>
      <c r="N715" s="687" t="n"/>
      <c r="O715" s="687" t="n"/>
      <c r="P715" s="687" t="n"/>
      <c r="Q715" s="687" t="n"/>
      <c r="R715" s="687" t="n"/>
      <c r="S715" s="687" t="n"/>
      <c r="T715" s="687" t="n"/>
      <c r="U715" s="687" t="n"/>
      <c r="V715" s="687" t="n"/>
      <c r="W715" s="687" t="n"/>
      <c r="X715" s="687" t="n"/>
      <c r="Y715" s="687" t="n"/>
      <c r="Z715" s="687" t="n"/>
      <c r="AA715" s="687" t="n"/>
      <c r="AB715" s="687" t="n"/>
    </row>
    <row r="716">
      <c r="A716" s="687" t="n"/>
      <c r="B716" s="295" t="n"/>
      <c r="C716" s="326" t="n"/>
      <c r="D716" s="295" t="n"/>
      <c r="E716" s="295" t="n"/>
      <c r="F716" s="295" t="n"/>
      <c r="G716" s="295" t="n"/>
      <c r="H716" s="295" t="n"/>
      <c r="I716" s="687" t="n"/>
      <c r="J716" s="687" t="n"/>
      <c r="K716" s="687" t="n"/>
      <c r="L716" s="687" t="n"/>
      <c r="M716" s="687" t="n"/>
      <c r="N716" s="687" t="n"/>
      <c r="O716" s="687" t="n"/>
      <c r="P716" s="687" t="n"/>
      <c r="Q716" s="687" t="n"/>
      <c r="R716" s="687" t="n"/>
      <c r="S716" s="687" t="n"/>
      <c r="T716" s="687" t="n"/>
      <c r="U716" s="687" t="n"/>
      <c r="V716" s="687" t="n"/>
      <c r="W716" s="687" t="n"/>
      <c r="X716" s="687" t="n"/>
      <c r="Y716" s="687" t="n"/>
      <c r="Z716" s="687" t="n"/>
      <c r="AA716" s="687" t="n"/>
      <c r="AB716" s="687" t="n"/>
    </row>
    <row r="717">
      <c r="A717" s="687" t="n"/>
      <c r="B717" s="295" t="n"/>
      <c r="C717" s="326" t="n"/>
      <c r="D717" s="295" t="n"/>
      <c r="E717" s="295" t="n"/>
      <c r="F717" s="295" t="n"/>
      <c r="G717" s="295" t="n"/>
      <c r="H717" s="295" t="n"/>
      <c r="I717" s="687" t="n"/>
      <c r="J717" s="687" t="n"/>
      <c r="K717" s="687" t="n"/>
      <c r="L717" s="687" t="n"/>
      <c r="M717" s="687" t="n"/>
      <c r="N717" s="687" t="n"/>
      <c r="O717" s="687" t="n"/>
      <c r="P717" s="687" t="n"/>
      <c r="Q717" s="687" t="n"/>
      <c r="R717" s="687" t="n"/>
      <c r="S717" s="687" t="n"/>
      <c r="T717" s="687" t="n"/>
      <c r="U717" s="687" t="n"/>
      <c r="V717" s="687" t="n"/>
      <c r="W717" s="687" t="n"/>
      <c r="X717" s="687" t="n"/>
      <c r="Y717" s="687" t="n"/>
      <c r="Z717" s="687" t="n"/>
      <c r="AA717" s="687" t="n"/>
      <c r="AB717" s="687" t="n"/>
    </row>
    <row r="718">
      <c r="A718" s="687" t="n"/>
      <c r="B718" s="295" t="n"/>
      <c r="C718" s="326" t="n"/>
      <c r="D718" s="295" t="n"/>
      <c r="E718" s="295" t="n"/>
      <c r="F718" s="295" t="n"/>
      <c r="G718" s="295" t="n"/>
      <c r="H718" s="295" t="n"/>
      <c r="I718" s="687" t="n"/>
      <c r="J718" s="687" t="n"/>
      <c r="K718" s="687" t="n"/>
      <c r="L718" s="687" t="n"/>
      <c r="M718" s="687" t="n"/>
      <c r="N718" s="687" t="n"/>
      <c r="O718" s="687" t="n"/>
      <c r="P718" s="687" t="n"/>
      <c r="Q718" s="687" t="n"/>
      <c r="R718" s="687" t="n"/>
      <c r="S718" s="687" t="n"/>
      <c r="T718" s="687" t="n"/>
      <c r="U718" s="687" t="n"/>
      <c r="V718" s="687" t="n"/>
      <c r="W718" s="687" t="n"/>
      <c r="X718" s="687" t="n"/>
      <c r="Y718" s="687" t="n"/>
      <c r="Z718" s="687" t="n"/>
      <c r="AA718" s="687" t="n"/>
      <c r="AB718" s="687" t="n"/>
    </row>
    <row r="719">
      <c r="A719" s="687" t="n"/>
      <c r="B719" s="295" t="n"/>
      <c r="C719" s="326" t="n"/>
      <c r="D719" s="295" t="n"/>
      <c r="E719" s="295" t="n"/>
      <c r="F719" s="295" t="n"/>
      <c r="G719" s="295" t="n"/>
      <c r="H719" s="295" t="n"/>
      <c r="I719" s="687" t="n"/>
      <c r="J719" s="687" t="n"/>
      <c r="K719" s="687" t="n"/>
      <c r="L719" s="687" t="n"/>
      <c r="M719" s="687" t="n"/>
      <c r="N719" s="687" t="n"/>
      <c r="O719" s="687" t="n"/>
      <c r="P719" s="687" t="n"/>
      <c r="Q719" s="687" t="n"/>
      <c r="R719" s="687" t="n"/>
      <c r="S719" s="687" t="n"/>
      <c r="T719" s="687" t="n"/>
      <c r="U719" s="687" t="n"/>
      <c r="V719" s="687" t="n"/>
      <c r="W719" s="687" t="n"/>
      <c r="X719" s="687" t="n"/>
      <c r="Y719" s="687" t="n"/>
      <c r="Z719" s="687" t="n"/>
      <c r="AA719" s="687" t="n"/>
      <c r="AB719" s="687" t="n"/>
    </row>
    <row r="720">
      <c r="A720" s="687" t="n"/>
      <c r="B720" s="295" t="n"/>
      <c r="C720" s="326" t="n"/>
      <c r="D720" s="295" t="n"/>
      <c r="E720" s="295" t="n"/>
      <c r="F720" s="295" t="n"/>
      <c r="G720" s="295" t="n"/>
      <c r="H720" s="295" t="n"/>
      <c r="I720" s="687" t="n"/>
      <c r="J720" s="687" t="n"/>
      <c r="K720" s="687" t="n"/>
      <c r="L720" s="687" t="n"/>
      <c r="M720" s="687" t="n"/>
      <c r="N720" s="687" t="n"/>
      <c r="O720" s="687" t="n"/>
      <c r="P720" s="687" t="n"/>
      <c r="Q720" s="687" t="n"/>
      <c r="R720" s="687" t="n"/>
      <c r="S720" s="687" t="n"/>
      <c r="T720" s="687" t="n"/>
      <c r="U720" s="687" t="n"/>
      <c r="V720" s="687" t="n"/>
      <c r="W720" s="687" t="n"/>
      <c r="X720" s="687" t="n"/>
      <c r="Y720" s="687" t="n"/>
      <c r="Z720" s="687" t="n"/>
      <c r="AA720" s="687" t="n"/>
      <c r="AB720" s="687" t="n"/>
    </row>
    <row r="721">
      <c r="A721" s="687" t="n"/>
      <c r="B721" s="295" t="n"/>
      <c r="C721" s="326" t="n"/>
      <c r="D721" s="295" t="n"/>
      <c r="E721" s="295" t="n"/>
      <c r="F721" s="295" t="n"/>
      <c r="G721" s="295" t="n"/>
      <c r="H721" s="295" t="n"/>
      <c r="I721" s="687" t="n"/>
      <c r="J721" s="687" t="n"/>
      <c r="K721" s="687" t="n"/>
      <c r="L721" s="687" t="n"/>
      <c r="M721" s="687" t="n"/>
      <c r="N721" s="687" t="n"/>
      <c r="O721" s="687" t="n"/>
      <c r="P721" s="687" t="n"/>
      <c r="Q721" s="687" t="n"/>
      <c r="R721" s="687" t="n"/>
      <c r="S721" s="687" t="n"/>
      <c r="T721" s="687" t="n"/>
      <c r="U721" s="687" t="n"/>
      <c r="V721" s="687" t="n"/>
      <c r="W721" s="687" t="n"/>
      <c r="X721" s="687" t="n"/>
      <c r="Y721" s="687" t="n"/>
      <c r="Z721" s="687" t="n"/>
      <c r="AA721" s="687" t="n"/>
      <c r="AB721" s="687" t="n"/>
    </row>
    <row r="722">
      <c r="A722" s="687" t="n"/>
      <c r="B722" s="295" t="n"/>
      <c r="C722" s="326" t="n"/>
      <c r="D722" s="295" t="n"/>
      <c r="E722" s="295" t="n"/>
      <c r="F722" s="295" t="n"/>
      <c r="G722" s="295" t="n"/>
      <c r="H722" s="295" t="n"/>
      <c r="I722" s="687" t="n"/>
      <c r="J722" s="687" t="n"/>
      <c r="K722" s="687" t="n"/>
      <c r="L722" s="687" t="n"/>
      <c r="M722" s="687" t="n"/>
      <c r="N722" s="687" t="n"/>
      <c r="O722" s="687" t="n"/>
      <c r="P722" s="687" t="n"/>
      <c r="Q722" s="687" t="n"/>
      <c r="R722" s="687" t="n"/>
      <c r="S722" s="687" t="n"/>
      <c r="T722" s="687" t="n"/>
      <c r="U722" s="687" t="n"/>
      <c r="V722" s="687" t="n"/>
      <c r="W722" s="687" t="n"/>
      <c r="X722" s="687" t="n"/>
      <c r="Y722" s="687" t="n"/>
      <c r="Z722" s="687" t="n"/>
      <c r="AA722" s="687" t="n"/>
      <c r="AB722" s="687" t="n"/>
    </row>
    <row r="723">
      <c r="A723" s="687" t="n"/>
      <c r="B723" s="295" t="n"/>
      <c r="C723" s="326" t="n"/>
      <c r="D723" s="295" t="n"/>
      <c r="E723" s="295" t="n"/>
      <c r="F723" s="295" t="n"/>
      <c r="G723" s="295" t="n"/>
      <c r="H723" s="295" t="n"/>
      <c r="I723" s="687" t="n"/>
      <c r="J723" s="687" t="n"/>
      <c r="K723" s="687" t="n"/>
      <c r="L723" s="687" t="n"/>
      <c r="M723" s="687" t="n"/>
      <c r="N723" s="687" t="n"/>
      <c r="O723" s="687" t="n"/>
      <c r="P723" s="687" t="n"/>
      <c r="Q723" s="687" t="n"/>
      <c r="R723" s="687" t="n"/>
      <c r="S723" s="687" t="n"/>
      <c r="T723" s="687" t="n"/>
      <c r="U723" s="687" t="n"/>
      <c r="V723" s="687" t="n"/>
      <c r="W723" s="687" t="n"/>
      <c r="X723" s="687" t="n"/>
      <c r="Y723" s="687" t="n"/>
      <c r="Z723" s="687" t="n"/>
      <c r="AA723" s="687" t="n"/>
      <c r="AB723" s="687" t="n"/>
    </row>
    <row r="724">
      <c r="A724" s="687" t="n"/>
      <c r="B724" s="295" t="n"/>
      <c r="C724" s="326" t="n"/>
      <c r="D724" s="295" t="n"/>
      <c r="E724" s="295" t="n"/>
      <c r="F724" s="295" t="n"/>
      <c r="G724" s="295" t="n"/>
      <c r="H724" s="295" t="n"/>
      <c r="I724" s="687" t="n"/>
      <c r="J724" s="687" t="n"/>
      <c r="K724" s="687" t="n"/>
      <c r="L724" s="687" t="n"/>
      <c r="M724" s="687" t="n"/>
      <c r="N724" s="687" t="n"/>
      <c r="O724" s="687" t="n"/>
      <c r="P724" s="687" t="n"/>
      <c r="Q724" s="687" t="n"/>
      <c r="R724" s="687" t="n"/>
      <c r="S724" s="687" t="n"/>
      <c r="T724" s="687" t="n"/>
      <c r="U724" s="687" t="n"/>
      <c r="V724" s="687" t="n"/>
      <c r="W724" s="687" t="n"/>
      <c r="X724" s="687" t="n"/>
      <c r="Y724" s="687" t="n"/>
      <c r="Z724" s="687" t="n"/>
      <c r="AA724" s="687" t="n"/>
      <c r="AB724" s="687" t="n"/>
    </row>
    <row r="725">
      <c r="A725" s="687" t="n"/>
      <c r="B725" s="295" t="n"/>
      <c r="C725" s="326" t="n"/>
      <c r="D725" s="295" t="n"/>
      <c r="E725" s="295" t="n"/>
      <c r="F725" s="295" t="n"/>
      <c r="G725" s="295" t="n"/>
      <c r="H725" s="295" t="n"/>
      <c r="I725" s="687" t="n"/>
      <c r="J725" s="687" t="n"/>
      <c r="K725" s="687" t="n"/>
      <c r="L725" s="687" t="n"/>
      <c r="M725" s="687" t="n"/>
      <c r="N725" s="687" t="n"/>
      <c r="O725" s="687" t="n"/>
      <c r="P725" s="687" t="n"/>
      <c r="Q725" s="687" t="n"/>
      <c r="R725" s="687" t="n"/>
      <c r="S725" s="687" t="n"/>
      <c r="T725" s="687" t="n"/>
      <c r="U725" s="687" t="n"/>
      <c r="V725" s="687" t="n"/>
      <c r="W725" s="687" t="n"/>
      <c r="X725" s="687" t="n"/>
      <c r="Y725" s="687" t="n"/>
      <c r="Z725" s="687" t="n"/>
      <c r="AA725" s="687" t="n"/>
      <c r="AB725" s="687" t="n"/>
    </row>
    <row r="726">
      <c r="A726" s="687" t="n"/>
      <c r="B726" s="295" t="n"/>
      <c r="C726" s="326" t="n"/>
      <c r="D726" s="295" t="n"/>
      <c r="E726" s="295" t="n"/>
      <c r="F726" s="295" t="n"/>
      <c r="G726" s="295" t="n"/>
      <c r="H726" s="295" t="n"/>
      <c r="I726" s="687" t="n"/>
      <c r="J726" s="687" t="n"/>
      <c r="K726" s="687" t="n"/>
      <c r="L726" s="687" t="n"/>
      <c r="M726" s="687" t="n"/>
      <c r="N726" s="687" t="n"/>
      <c r="O726" s="687" t="n"/>
      <c r="P726" s="687" t="n"/>
      <c r="Q726" s="687" t="n"/>
      <c r="R726" s="687" t="n"/>
      <c r="S726" s="687" t="n"/>
      <c r="T726" s="687" t="n"/>
      <c r="U726" s="687" t="n"/>
      <c r="V726" s="687" t="n"/>
      <c r="W726" s="687" t="n"/>
      <c r="X726" s="687" t="n"/>
      <c r="Y726" s="687" t="n"/>
      <c r="Z726" s="687" t="n"/>
      <c r="AA726" s="687" t="n"/>
      <c r="AB726" s="687" t="n"/>
    </row>
    <row r="727">
      <c r="A727" s="687" t="n"/>
      <c r="B727" s="295" t="n"/>
      <c r="C727" s="326" t="n"/>
      <c r="D727" s="295" t="n"/>
      <c r="E727" s="295" t="n"/>
      <c r="F727" s="295" t="n"/>
      <c r="G727" s="295" t="n"/>
      <c r="H727" s="295" t="n"/>
      <c r="I727" s="687" t="n"/>
      <c r="J727" s="687" t="n"/>
      <c r="K727" s="687" t="n"/>
      <c r="L727" s="687" t="n"/>
      <c r="M727" s="687" t="n"/>
      <c r="N727" s="687" t="n"/>
      <c r="O727" s="687" t="n"/>
      <c r="P727" s="687" t="n"/>
      <c r="Q727" s="687" t="n"/>
      <c r="R727" s="687" t="n"/>
      <c r="S727" s="687" t="n"/>
      <c r="T727" s="687" t="n"/>
      <c r="U727" s="687" t="n"/>
      <c r="V727" s="687" t="n"/>
      <c r="W727" s="687" t="n"/>
      <c r="X727" s="687" t="n"/>
      <c r="Y727" s="687" t="n"/>
      <c r="Z727" s="687" t="n"/>
      <c r="AA727" s="687" t="n"/>
      <c r="AB727" s="687" t="n"/>
    </row>
    <row r="728">
      <c r="A728" s="687" t="n"/>
      <c r="B728" s="295" t="n"/>
      <c r="C728" s="326" t="n"/>
      <c r="D728" s="295" t="n"/>
      <c r="E728" s="295" t="n"/>
      <c r="F728" s="295" t="n"/>
      <c r="G728" s="295" t="n"/>
      <c r="H728" s="295" t="n"/>
      <c r="I728" s="687" t="n"/>
      <c r="J728" s="687" t="n"/>
      <c r="K728" s="687" t="n"/>
      <c r="L728" s="687" t="n"/>
      <c r="M728" s="687" t="n"/>
      <c r="N728" s="687" t="n"/>
      <c r="O728" s="687" t="n"/>
      <c r="P728" s="687" t="n"/>
      <c r="Q728" s="687" t="n"/>
      <c r="R728" s="687" t="n"/>
      <c r="S728" s="687" t="n"/>
      <c r="T728" s="687" t="n"/>
      <c r="U728" s="687" t="n"/>
      <c r="V728" s="687" t="n"/>
      <c r="W728" s="687" t="n"/>
      <c r="X728" s="687" t="n"/>
      <c r="Y728" s="687" t="n"/>
      <c r="Z728" s="687" t="n"/>
      <c r="AA728" s="687" t="n"/>
      <c r="AB728" s="687" t="n"/>
    </row>
    <row r="729">
      <c r="A729" s="687" t="n"/>
      <c r="B729" s="295" t="n"/>
      <c r="C729" s="326" t="n"/>
      <c r="D729" s="295" t="n"/>
      <c r="E729" s="295" t="n"/>
      <c r="F729" s="295" t="n"/>
      <c r="G729" s="295" t="n"/>
      <c r="H729" s="295" t="n"/>
      <c r="I729" s="687" t="n"/>
      <c r="J729" s="687" t="n"/>
      <c r="K729" s="687" t="n"/>
      <c r="L729" s="687" t="n"/>
      <c r="M729" s="687" t="n"/>
      <c r="N729" s="687" t="n"/>
      <c r="O729" s="687" t="n"/>
      <c r="P729" s="687" t="n"/>
      <c r="Q729" s="687" t="n"/>
      <c r="R729" s="687" t="n"/>
      <c r="S729" s="687" t="n"/>
      <c r="T729" s="687" t="n"/>
      <c r="U729" s="687" t="n"/>
      <c r="V729" s="687" t="n"/>
      <c r="W729" s="687" t="n"/>
      <c r="X729" s="687" t="n"/>
      <c r="Y729" s="687" t="n"/>
      <c r="Z729" s="687" t="n"/>
      <c r="AA729" s="687" t="n"/>
      <c r="AB729" s="687" t="n"/>
    </row>
    <row r="730">
      <c r="A730" s="687" t="n"/>
      <c r="B730" s="295" t="n"/>
      <c r="C730" s="326" t="n"/>
      <c r="D730" s="295" t="n"/>
      <c r="E730" s="295" t="n"/>
      <c r="F730" s="295" t="n"/>
      <c r="G730" s="295" t="n"/>
      <c r="H730" s="295" t="n"/>
      <c r="I730" s="687" t="n"/>
      <c r="J730" s="687" t="n"/>
      <c r="K730" s="687" t="n"/>
      <c r="L730" s="687" t="n"/>
      <c r="M730" s="687" t="n"/>
      <c r="N730" s="687" t="n"/>
      <c r="O730" s="687" t="n"/>
      <c r="P730" s="687" t="n"/>
      <c r="Q730" s="687" t="n"/>
      <c r="R730" s="687" t="n"/>
      <c r="S730" s="687" t="n"/>
      <c r="T730" s="687" t="n"/>
      <c r="U730" s="687" t="n"/>
      <c r="V730" s="687" t="n"/>
      <c r="W730" s="687" t="n"/>
      <c r="X730" s="687" t="n"/>
      <c r="Y730" s="687" t="n"/>
      <c r="Z730" s="687" t="n"/>
      <c r="AA730" s="687" t="n"/>
      <c r="AB730" s="687" t="n"/>
    </row>
    <row r="731">
      <c r="A731" s="687" t="n"/>
      <c r="B731" s="295" t="n"/>
      <c r="C731" s="326" t="n"/>
      <c r="D731" s="295" t="n"/>
      <c r="E731" s="295" t="n"/>
      <c r="F731" s="295" t="n"/>
      <c r="G731" s="295" t="n"/>
      <c r="H731" s="295" t="n"/>
      <c r="I731" s="687" t="n"/>
      <c r="J731" s="687" t="n"/>
      <c r="K731" s="687" t="n"/>
      <c r="L731" s="687" t="n"/>
      <c r="M731" s="687" t="n"/>
      <c r="N731" s="687" t="n"/>
      <c r="O731" s="687" t="n"/>
      <c r="P731" s="687" t="n"/>
      <c r="Q731" s="687" t="n"/>
      <c r="R731" s="687" t="n"/>
      <c r="S731" s="687" t="n"/>
      <c r="T731" s="687" t="n"/>
      <c r="U731" s="687" t="n"/>
      <c r="V731" s="687" t="n"/>
      <c r="W731" s="687" t="n"/>
      <c r="X731" s="687" t="n"/>
      <c r="Y731" s="687" t="n"/>
      <c r="Z731" s="687" t="n"/>
      <c r="AA731" s="687" t="n"/>
      <c r="AB731" s="687" t="n"/>
    </row>
    <row r="732">
      <c r="A732" s="687" t="n"/>
      <c r="B732" s="295" t="n"/>
      <c r="C732" s="326" t="n"/>
      <c r="D732" s="295" t="n"/>
      <c r="E732" s="295" t="n"/>
      <c r="F732" s="295" t="n"/>
      <c r="G732" s="295" t="n"/>
      <c r="H732" s="295" t="n"/>
      <c r="I732" s="687" t="n"/>
      <c r="J732" s="687" t="n"/>
      <c r="K732" s="687" t="n"/>
      <c r="L732" s="687" t="n"/>
      <c r="M732" s="687" t="n"/>
      <c r="N732" s="687" t="n"/>
      <c r="O732" s="687" t="n"/>
      <c r="P732" s="687" t="n"/>
      <c r="Q732" s="687" t="n"/>
      <c r="R732" s="687" t="n"/>
      <c r="S732" s="687" t="n"/>
      <c r="T732" s="687" t="n"/>
      <c r="U732" s="687" t="n"/>
      <c r="V732" s="687" t="n"/>
      <c r="W732" s="687" t="n"/>
      <c r="X732" s="687" t="n"/>
      <c r="Y732" s="687" t="n"/>
      <c r="Z732" s="687" t="n"/>
      <c r="AA732" s="687" t="n"/>
      <c r="AB732" s="687" t="n"/>
    </row>
    <row r="733">
      <c r="A733" s="687" t="n"/>
      <c r="B733" s="295" t="n"/>
      <c r="C733" s="326" t="n"/>
      <c r="D733" s="295" t="n"/>
      <c r="E733" s="295" t="n"/>
      <c r="F733" s="295" t="n"/>
      <c r="G733" s="295" t="n"/>
      <c r="H733" s="295" t="n"/>
      <c r="I733" s="687" t="n"/>
      <c r="J733" s="687" t="n"/>
      <c r="K733" s="687" t="n"/>
      <c r="L733" s="687" t="n"/>
      <c r="M733" s="687" t="n"/>
      <c r="N733" s="687" t="n"/>
      <c r="O733" s="687" t="n"/>
      <c r="P733" s="687" t="n"/>
      <c r="Q733" s="687" t="n"/>
      <c r="R733" s="687" t="n"/>
      <c r="S733" s="687" t="n"/>
      <c r="T733" s="687" t="n"/>
      <c r="U733" s="687" t="n"/>
      <c r="V733" s="687" t="n"/>
      <c r="W733" s="687" t="n"/>
      <c r="X733" s="687" t="n"/>
      <c r="Y733" s="687" t="n"/>
      <c r="Z733" s="687" t="n"/>
      <c r="AA733" s="687" t="n"/>
      <c r="AB733" s="687" t="n"/>
    </row>
    <row r="734">
      <c r="A734" s="687" t="n"/>
      <c r="B734" s="295" t="n"/>
      <c r="C734" s="326" t="n"/>
      <c r="D734" s="295" t="n"/>
      <c r="E734" s="295" t="n"/>
      <c r="F734" s="295" t="n"/>
      <c r="G734" s="295" t="n"/>
      <c r="H734" s="295" t="n"/>
      <c r="I734" s="687" t="n"/>
      <c r="J734" s="687" t="n"/>
      <c r="K734" s="687" t="n"/>
      <c r="L734" s="687" t="n"/>
      <c r="M734" s="687" t="n"/>
      <c r="N734" s="687" t="n"/>
      <c r="O734" s="687" t="n"/>
      <c r="P734" s="687" t="n"/>
      <c r="Q734" s="687" t="n"/>
      <c r="R734" s="687" t="n"/>
      <c r="S734" s="687" t="n"/>
      <c r="T734" s="687" t="n"/>
      <c r="U734" s="687" t="n"/>
      <c r="V734" s="687" t="n"/>
      <c r="W734" s="687" t="n"/>
      <c r="X734" s="687" t="n"/>
      <c r="Y734" s="687" t="n"/>
      <c r="Z734" s="687" t="n"/>
      <c r="AA734" s="687" t="n"/>
      <c r="AB734" s="687" t="n"/>
    </row>
    <row r="735">
      <c r="A735" s="687" t="n"/>
      <c r="B735" s="295" t="n"/>
      <c r="C735" s="326" t="n"/>
      <c r="D735" s="295" t="n"/>
      <c r="E735" s="295" t="n"/>
      <c r="F735" s="295" t="n"/>
      <c r="G735" s="295" t="n"/>
      <c r="H735" s="295" t="n"/>
      <c r="I735" s="687" t="n"/>
      <c r="J735" s="687" t="n"/>
      <c r="K735" s="687" t="n"/>
      <c r="L735" s="687" t="n"/>
      <c r="M735" s="687" t="n"/>
      <c r="N735" s="687" t="n"/>
      <c r="O735" s="687" t="n"/>
      <c r="P735" s="687" t="n"/>
      <c r="Q735" s="687" t="n"/>
      <c r="R735" s="687" t="n"/>
      <c r="S735" s="687" t="n"/>
      <c r="T735" s="687" t="n"/>
      <c r="U735" s="687" t="n"/>
      <c r="V735" s="687" t="n"/>
      <c r="W735" s="687" t="n"/>
      <c r="X735" s="687" t="n"/>
      <c r="Y735" s="687" t="n"/>
      <c r="Z735" s="687" t="n"/>
      <c r="AA735" s="687" t="n"/>
      <c r="AB735" s="687" t="n"/>
    </row>
    <row r="736">
      <c r="A736" s="687" t="n"/>
      <c r="B736" s="295" t="n"/>
      <c r="C736" s="326" t="n"/>
      <c r="D736" s="295" t="n"/>
      <c r="E736" s="295" t="n"/>
      <c r="F736" s="295" t="n"/>
      <c r="G736" s="295" t="n"/>
      <c r="H736" s="295" t="n"/>
      <c r="I736" s="687" t="n"/>
      <c r="J736" s="687" t="n"/>
      <c r="K736" s="687" t="n"/>
      <c r="L736" s="687" t="n"/>
      <c r="M736" s="687" t="n"/>
      <c r="N736" s="687" t="n"/>
      <c r="O736" s="687" t="n"/>
      <c r="P736" s="687" t="n"/>
      <c r="Q736" s="687" t="n"/>
      <c r="R736" s="687" t="n"/>
      <c r="S736" s="687" t="n"/>
      <c r="T736" s="687" t="n"/>
      <c r="U736" s="687" t="n"/>
      <c r="V736" s="687" t="n"/>
      <c r="W736" s="687" t="n"/>
      <c r="X736" s="687" t="n"/>
      <c r="Y736" s="687" t="n"/>
      <c r="Z736" s="687" t="n"/>
      <c r="AA736" s="687" t="n"/>
      <c r="AB736" s="687" t="n"/>
    </row>
    <row r="737">
      <c r="A737" s="687" t="n"/>
      <c r="B737" s="295" t="n"/>
      <c r="C737" s="326" t="n"/>
      <c r="D737" s="295" t="n"/>
      <c r="E737" s="295" t="n"/>
      <c r="F737" s="295" t="n"/>
      <c r="G737" s="295" t="n"/>
      <c r="H737" s="295" t="n"/>
      <c r="I737" s="687" t="n"/>
      <c r="J737" s="687" t="n"/>
      <c r="K737" s="687" t="n"/>
      <c r="L737" s="687" t="n"/>
      <c r="M737" s="687" t="n"/>
      <c r="N737" s="687" t="n"/>
      <c r="O737" s="687" t="n"/>
      <c r="P737" s="687" t="n"/>
      <c r="Q737" s="687" t="n"/>
      <c r="R737" s="687" t="n"/>
      <c r="S737" s="687" t="n"/>
      <c r="T737" s="687" t="n"/>
      <c r="U737" s="687" t="n"/>
      <c r="V737" s="687" t="n"/>
      <c r="W737" s="687" t="n"/>
      <c r="X737" s="687" t="n"/>
      <c r="Y737" s="687" t="n"/>
      <c r="Z737" s="687" t="n"/>
      <c r="AA737" s="687" t="n"/>
      <c r="AB737" s="687" t="n"/>
    </row>
    <row r="738">
      <c r="A738" s="687" t="n"/>
      <c r="B738" s="295" t="n"/>
      <c r="C738" s="326" t="n"/>
      <c r="D738" s="295" t="n"/>
      <c r="E738" s="295" t="n"/>
      <c r="F738" s="295" t="n"/>
      <c r="G738" s="295" t="n"/>
      <c r="H738" s="295" t="n"/>
      <c r="I738" s="687" t="n"/>
      <c r="J738" s="687" t="n"/>
      <c r="K738" s="687" t="n"/>
      <c r="L738" s="687" t="n"/>
      <c r="M738" s="687" t="n"/>
      <c r="N738" s="687" t="n"/>
      <c r="O738" s="687" t="n"/>
      <c r="P738" s="687" t="n"/>
      <c r="Q738" s="687" t="n"/>
      <c r="R738" s="687" t="n"/>
      <c r="S738" s="687" t="n"/>
      <c r="T738" s="687" t="n"/>
      <c r="U738" s="687" t="n"/>
      <c r="V738" s="687" t="n"/>
      <c r="W738" s="687" t="n"/>
      <c r="X738" s="687" t="n"/>
      <c r="Y738" s="687" t="n"/>
      <c r="Z738" s="687" t="n"/>
      <c r="AA738" s="687" t="n"/>
      <c r="AB738" s="687" t="n"/>
    </row>
    <row r="739">
      <c r="A739" s="687" t="n"/>
      <c r="B739" s="295" t="n"/>
      <c r="C739" s="326" t="n"/>
      <c r="D739" s="295" t="n"/>
      <c r="E739" s="295" t="n"/>
      <c r="F739" s="295" t="n"/>
      <c r="G739" s="295" t="n"/>
      <c r="H739" s="295" t="n"/>
      <c r="I739" s="687" t="n"/>
      <c r="J739" s="687" t="n"/>
      <c r="K739" s="687" t="n"/>
      <c r="L739" s="687" t="n"/>
      <c r="M739" s="687" t="n"/>
      <c r="N739" s="687" t="n"/>
      <c r="O739" s="687" t="n"/>
      <c r="P739" s="687" t="n"/>
      <c r="Q739" s="687" t="n"/>
      <c r="R739" s="687" t="n"/>
      <c r="S739" s="687" t="n"/>
      <c r="T739" s="687" t="n"/>
      <c r="U739" s="687" t="n"/>
      <c r="V739" s="687" t="n"/>
      <c r="W739" s="687" t="n"/>
      <c r="X739" s="687" t="n"/>
      <c r="Y739" s="687" t="n"/>
      <c r="Z739" s="687" t="n"/>
      <c r="AA739" s="687" t="n"/>
      <c r="AB739" s="687" t="n"/>
    </row>
    <row r="740">
      <c r="A740" s="687" t="n"/>
      <c r="B740" s="295" t="n"/>
      <c r="C740" s="326" t="n"/>
      <c r="D740" s="295" t="n"/>
      <c r="E740" s="295" t="n"/>
      <c r="F740" s="295" t="n"/>
      <c r="G740" s="295" t="n"/>
      <c r="H740" s="295" t="n"/>
      <c r="I740" s="687" t="n"/>
      <c r="J740" s="687" t="n"/>
      <c r="K740" s="687" t="n"/>
      <c r="L740" s="687" t="n"/>
      <c r="M740" s="687" t="n"/>
      <c r="N740" s="687" t="n"/>
      <c r="O740" s="687" t="n"/>
      <c r="P740" s="687" t="n"/>
      <c r="Q740" s="687" t="n"/>
      <c r="R740" s="687" t="n"/>
      <c r="S740" s="687" t="n"/>
      <c r="T740" s="687" t="n"/>
      <c r="U740" s="687" t="n"/>
      <c r="V740" s="687" t="n"/>
      <c r="W740" s="687" t="n"/>
      <c r="X740" s="687" t="n"/>
      <c r="Y740" s="687" t="n"/>
      <c r="Z740" s="687" t="n"/>
      <c r="AA740" s="687" t="n"/>
      <c r="AB740" s="687" t="n"/>
    </row>
    <row r="741">
      <c r="A741" s="687" t="n"/>
      <c r="B741" s="295" t="n"/>
      <c r="C741" s="326" t="n"/>
      <c r="D741" s="295" t="n"/>
      <c r="E741" s="295" t="n"/>
      <c r="F741" s="295" t="n"/>
      <c r="G741" s="295" t="n"/>
      <c r="H741" s="295" t="n"/>
      <c r="I741" s="687" t="n"/>
      <c r="J741" s="687" t="n"/>
      <c r="K741" s="687" t="n"/>
      <c r="L741" s="687" t="n"/>
      <c r="M741" s="687" t="n"/>
      <c r="N741" s="687" t="n"/>
      <c r="O741" s="687" t="n"/>
      <c r="P741" s="687" t="n"/>
      <c r="Q741" s="687" t="n"/>
      <c r="R741" s="687" t="n"/>
      <c r="S741" s="687" t="n"/>
      <c r="T741" s="687" t="n"/>
      <c r="U741" s="687" t="n"/>
      <c r="V741" s="687" t="n"/>
      <c r="W741" s="687" t="n"/>
      <c r="X741" s="687" t="n"/>
      <c r="Y741" s="687" t="n"/>
      <c r="Z741" s="687" t="n"/>
      <c r="AA741" s="687" t="n"/>
      <c r="AB741" s="687" t="n"/>
    </row>
    <row r="742">
      <c r="A742" s="687" t="n"/>
      <c r="B742" s="295" t="n"/>
      <c r="C742" s="326" t="n"/>
      <c r="D742" s="295" t="n"/>
      <c r="E742" s="295" t="n"/>
      <c r="F742" s="295" t="n"/>
      <c r="G742" s="295" t="n"/>
      <c r="H742" s="295" t="n"/>
      <c r="I742" s="687" t="n"/>
      <c r="J742" s="687" t="n"/>
      <c r="K742" s="687" t="n"/>
      <c r="L742" s="687" t="n"/>
      <c r="M742" s="687" t="n"/>
      <c r="N742" s="687" t="n"/>
      <c r="O742" s="687" t="n"/>
      <c r="P742" s="687" t="n"/>
      <c r="Q742" s="687" t="n"/>
      <c r="R742" s="687" t="n"/>
      <c r="S742" s="687" t="n"/>
      <c r="T742" s="687" t="n"/>
      <c r="U742" s="687" t="n"/>
      <c r="V742" s="687" t="n"/>
      <c r="W742" s="687" t="n"/>
      <c r="X742" s="687" t="n"/>
      <c r="Y742" s="687" t="n"/>
      <c r="Z742" s="687" t="n"/>
      <c r="AA742" s="687" t="n"/>
      <c r="AB742" s="687" t="n"/>
    </row>
    <row r="743">
      <c r="A743" s="687" t="n"/>
      <c r="B743" s="295" t="n"/>
      <c r="C743" s="326" t="n"/>
      <c r="D743" s="295" t="n"/>
      <c r="E743" s="295" t="n"/>
      <c r="F743" s="295" t="n"/>
      <c r="G743" s="295" t="n"/>
      <c r="H743" s="295" t="n"/>
      <c r="I743" s="687" t="n"/>
      <c r="J743" s="687" t="n"/>
      <c r="K743" s="687" t="n"/>
      <c r="L743" s="687" t="n"/>
      <c r="M743" s="687" t="n"/>
      <c r="N743" s="687" t="n"/>
      <c r="O743" s="687" t="n"/>
      <c r="P743" s="687" t="n"/>
      <c r="Q743" s="687" t="n"/>
      <c r="R743" s="687" t="n"/>
      <c r="S743" s="687" t="n"/>
      <c r="T743" s="687" t="n"/>
      <c r="U743" s="687" t="n"/>
      <c r="V743" s="687" t="n"/>
      <c r="W743" s="687" t="n"/>
      <c r="X743" s="687" t="n"/>
      <c r="Y743" s="687" t="n"/>
      <c r="Z743" s="687" t="n"/>
      <c r="AA743" s="687" t="n"/>
      <c r="AB743" s="687" t="n"/>
    </row>
    <row r="744">
      <c r="A744" s="687" t="n"/>
      <c r="B744" s="295" t="n"/>
      <c r="C744" s="326" t="n"/>
      <c r="D744" s="295" t="n"/>
      <c r="E744" s="295" t="n"/>
      <c r="F744" s="295" t="n"/>
      <c r="G744" s="295" t="n"/>
      <c r="H744" s="295" t="n"/>
      <c r="I744" s="687" t="n"/>
      <c r="J744" s="687" t="n"/>
      <c r="K744" s="687" t="n"/>
      <c r="L744" s="687" t="n"/>
      <c r="M744" s="687" t="n"/>
      <c r="N744" s="687" t="n"/>
      <c r="O744" s="687" t="n"/>
      <c r="P744" s="687" t="n"/>
      <c r="Q744" s="687" t="n"/>
      <c r="R744" s="687" t="n"/>
      <c r="S744" s="687" t="n"/>
      <c r="T744" s="687" t="n"/>
      <c r="U744" s="687" t="n"/>
      <c r="V744" s="687" t="n"/>
      <c r="W744" s="687" t="n"/>
      <c r="X744" s="687" t="n"/>
      <c r="Y744" s="687" t="n"/>
      <c r="Z744" s="687" t="n"/>
      <c r="AA744" s="687" t="n"/>
      <c r="AB744" s="687" t="n"/>
    </row>
    <row r="745">
      <c r="A745" s="687" t="n"/>
      <c r="B745" s="295" t="n"/>
      <c r="C745" s="326" t="n"/>
      <c r="D745" s="295" t="n"/>
      <c r="E745" s="295" t="n"/>
      <c r="F745" s="295" t="n"/>
      <c r="G745" s="295" t="n"/>
      <c r="H745" s="295" t="n"/>
      <c r="I745" s="687" t="n"/>
      <c r="J745" s="687" t="n"/>
      <c r="K745" s="687" t="n"/>
      <c r="L745" s="687" t="n"/>
      <c r="M745" s="687" t="n"/>
      <c r="N745" s="687" t="n"/>
      <c r="O745" s="687" t="n"/>
      <c r="P745" s="687" t="n"/>
      <c r="Q745" s="687" t="n"/>
      <c r="R745" s="687" t="n"/>
      <c r="S745" s="687" t="n"/>
      <c r="T745" s="687" t="n"/>
      <c r="U745" s="687" t="n"/>
      <c r="V745" s="687" t="n"/>
      <c r="W745" s="687" t="n"/>
      <c r="X745" s="687" t="n"/>
      <c r="Y745" s="687" t="n"/>
      <c r="Z745" s="687" t="n"/>
      <c r="AA745" s="687" t="n"/>
      <c r="AB745" s="687" t="n"/>
    </row>
    <row r="746">
      <c r="A746" s="687" t="n"/>
      <c r="B746" s="295" t="n"/>
      <c r="C746" s="326" t="n"/>
      <c r="D746" s="295" t="n"/>
      <c r="E746" s="295" t="n"/>
      <c r="F746" s="295" t="n"/>
      <c r="G746" s="295" t="n"/>
      <c r="H746" s="295" t="n"/>
      <c r="I746" s="687" t="n"/>
      <c r="J746" s="687" t="n"/>
      <c r="K746" s="687" t="n"/>
      <c r="L746" s="687" t="n"/>
      <c r="M746" s="687" t="n"/>
      <c r="N746" s="687" t="n"/>
      <c r="O746" s="687" t="n"/>
      <c r="P746" s="687" t="n"/>
      <c r="Q746" s="687" t="n"/>
      <c r="R746" s="687" t="n"/>
      <c r="S746" s="687" t="n"/>
      <c r="T746" s="687" t="n"/>
      <c r="U746" s="687" t="n"/>
      <c r="V746" s="687" t="n"/>
      <c r="W746" s="687" t="n"/>
      <c r="X746" s="687" t="n"/>
      <c r="Y746" s="687" t="n"/>
      <c r="Z746" s="687" t="n"/>
      <c r="AA746" s="687" t="n"/>
      <c r="AB746" s="687" t="n"/>
    </row>
    <row r="747">
      <c r="A747" s="687" t="n"/>
      <c r="B747" s="295" t="n"/>
      <c r="C747" s="326" t="n"/>
      <c r="D747" s="295" t="n"/>
      <c r="E747" s="295" t="n"/>
      <c r="F747" s="295" t="n"/>
      <c r="G747" s="295" t="n"/>
      <c r="H747" s="295" t="n"/>
      <c r="I747" s="687" t="n"/>
      <c r="J747" s="687" t="n"/>
      <c r="K747" s="687" t="n"/>
      <c r="L747" s="687" t="n"/>
      <c r="M747" s="687" t="n"/>
      <c r="N747" s="687" t="n"/>
      <c r="O747" s="687" t="n"/>
      <c r="P747" s="687" t="n"/>
      <c r="Q747" s="687" t="n"/>
      <c r="R747" s="687" t="n"/>
      <c r="S747" s="687" t="n"/>
      <c r="T747" s="687" t="n"/>
      <c r="U747" s="687" t="n"/>
      <c r="V747" s="687" t="n"/>
      <c r="W747" s="687" t="n"/>
      <c r="X747" s="687" t="n"/>
      <c r="Y747" s="687" t="n"/>
      <c r="Z747" s="687" t="n"/>
      <c r="AA747" s="687" t="n"/>
      <c r="AB747" s="687" t="n"/>
    </row>
    <row r="748">
      <c r="A748" s="687" t="n"/>
      <c r="B748" s="295" t="n"/>
      <c r="C748" s="326" t="n"/>
      <c r="D748" s="295" t="n"/>
      <c r="E748" s="295" t="n"/>
      <c r="F748" s="295" t="n"/>
      <c r="G748" s="295" t="n"/>
      <c r="H748" s="295" t="n"/>
      <c r="I748" s="687" t="n"/>
      <c r="J748" s="687" t="n"/>
      <c r="K748" s="687" t="n"/>
      <c r="L748" s="687" t="n"/>
      <c r="M748" s="687" t="n"/>
      <c r="N748" s="687" t="n"/>
      <c r="O748" s="687" t="n"/>
      <c r="P748" s="687" t="n"/>
      <c r="Q748" s="687" t="n"/>
      <c r="R748" s="687" t="n"/>
      <c r="S748" s="687" t="n"/>
      <c r="T748" s="687" t="n"/>
      <c r="U748" s="687" t="n"/>
      <c r="V748" s="687" t="n"/>
      <c r="W748" s="687" t="n"/>
      <c r="X748" s="687" t="n"/>
      <c r="Y748" s="687" t="n"/>
      <c r="Z748" s="687" t="n"/>
      <c r="AA748" s="687" t="n"/>
      <c r="AB748" s="687" t="n"/>
    </row>
    <row r="749">
      <c r="A749" s="687" t="n"/>
      <c r="B749" s="295" t="n"/>
      <c r="C749" s="326" t="n"/>
      <c r="D749" s="295" t="n"/>
      <c r="E749" s="295" t="n"/>
      <c r="F749" s="295" t="n"/>
      <c r="G749" s="295" t="n"/>
      <c r="H749" s="295" t="n"/>
      <c r="I749" s="687" t="n"/>
      <c r="J749" s="687" t="n"/>
      <c r="K749" s="687" t="n"/>
      <c r="L749" s="687" t="n"/>
      <c r="M749" s="687" t="n"/>
      <c r="N749" s="687" t="n"/>
      <c r="O749" s="687" t="n"/>
      <c r="P749" s="687" t="n"/>
      <c r="Q749" s="687" t="n"/>
      <c r="R749" s="687" t="n"/>
      <c r="S749" s="687" t="n"/>
      <c r="T749" s="687" t="n"/>
      <c r="U749" s="687" t="n"/>
      <c r="V749" s="687" t="n"/>
      <c r="W749" s="687" t="n"/>
      <c r="X749" s="687" t="n"/>
      <c r="Y749" s="687" t="n"/>
      <c r="Z749" s="687" t="n"/>
      <c r="AA749" s="687" t="n"/>
      <c r="AB749" s="687" t="n"/>
    </row>
    <row r="750">
      <c r="A750" s="687" t="n"/>
      <c r="B750" s="295" t="n"/>
      <c r="C750" s="326" t="n"/>
      <c r="D750" s="295" t="n"/>
      <c r="E750" s="295" t="n"/>
      <c r="F750" s="295" t="n"/>
      <c r="G750" s="295" t="n"/>
      <c r="H750" s="295" t="n"/>
      <c r="I750" s="687" t="n"/>
      <c r="J750" s="687" t="n"/>
      <c r="K750" s="687" t="n"/>
      <c r="L750" s="687" t="n"/>
      <c r="M750" s="687" t="n"/>
      <c r="N750" s="687" t="n"/>
      <c r="O750" s="687" t="n"/>
      <c r="P750" s="687" t="n"/>
      <c r="Q750" s="687" t="n"/>
      <c r="R750" s="687" t="n"/>
      <c r="S750" s="687" t="n"/>
      <c r="T750" s="687" t="n"/>
      <c r="U750" s="687" t="n"/>
      <c r="V750" s="687" t="n"/>
      <c r="W750" s="687" t="n"/>
      <c r="X750" s="687" t="n"/>
      <c r="Y750" s="687" t="n"/>
      <c r="Z750" s="687" t="n"/>
      <c r="AA750" s="687" t="n"/>
      <c r="AB750" s="687" t="n"/>
    </row>
    <row r="751">
      <c r="A751" s="687" t="n"/>
      <c r="B751" s="295" t="n"/>
      <c r="C751" s="326" t="n"/>
      <c r="D751" s="295" t="n"/>
      <c r="E751" s="295" t="n"/>
      <c r="F751" s="295" t="n"/>
      <c r="G751" s="295" t="n"/>
      <c r="H751" s="295" t="n"/>
      <c r="I751" s="687" t="n"/>
      <c r="J751" s="687" t="n"/>
      <c r="K751" s="687" t="n"/>
      <c r="L751" s="687" t="n"/>
      <c r="M751" s="687" t="n"/>
      <c r="N751" s="687" t="n"/>
      <c r="O751" s="687" t="n"/>
      <c r="P751" s="687" t="n"/>
      <c r="Q751" s="687" t="n"/>
      <c r="R751" s="687" t="n"/>
      <c r="S751" s="687" t="n"/>
      <c r="T751" s="687" t="n"/>
      <c r="U751" s="687" t="n"/>
      <c r="V751" s="687" t="n"/>
      <c r="W751" s="687" t="n"/>
      <c r="X751" s="687" t="n"/>
      <c r="Y751" s="687" t="n"/>
      <c r="Z751" s="687" t="n"/>
      <c r="AA751" s="687" t="n"/>
      <c r="AB751" s="687" t="n"/>
    </row>
    <row r="752">
      <c r="A752" s="687" t="n"/>
      <c r="B752" s="295" t="n"/>
      <c r="C752" s="326" t="n"/>
      <c r="D752" s="295" t="n"/>
      <c r="E752" s="295" t="n"/>
      <c r="F752" s="295" t="n"/>
      <c r="G752" s="295" t="n"/>
      <c r="H752" s="295" t="n"/>
      <c r="I752" s="687" t="n"/>
      <c r="J752" s="687" t="n"/>
      <c r="K752" s="687" t="n"/>
      <c r="L752" s="687" t="n"/>
      <c r="M752" s="687" t="n"/>
      <c r="N752" s="687" t="n"/>
      <c r="O752" s="687" t="n"/>
      <c r="P752" s="687" t="n"/>
      <c r="Q752" s="687" t="n"/>
      <c r="R752" s="687" t="n"/>
      <c r="S752" s="687" t="n"/>
      <c r="T752" s="687" t="n"/>
      <c r="U752" s="687" t="n"/>
      <c r="V752" s="687" t="n"/>
      <c r="W752" s="687" t="n"/>
      <c r="X752" s="687" t="n"/>
      <c r="Y752" s="687" t="n"/>
      <c r="Z752" s="687" t="n"/>
      <c r="AA752" s="687" t="n"/>
      <c r="AB752" s="687" t="n"/>
    </row>
    <row r="753">
      <c r="A753" s="687" t="n"/>
      <c r="B753" s="295" t="n"/>
      <c r="C753" s="326" t="n"/>
      <c r="D753" s="295" t="n"/>
      <c r="E753" s="295" t="n"/>
      <c r="F753" s="295" t="n"/>
      <c r="G753" s="295" t="n"/>
      <c r="H753" s="295" t="n"/>
      <c r="I753" s="687" t="n"/>
      <c r="J753" s="687" t="n"/>
      <c r="K753" s="687" t="n"/>
      <c r="L753" s="687" t="n"/>
      <c r="M753" s="687" t="n"/>
      <c r="N753" s="687" t="n"/>
      <c r="O753" s="687" t="n"/>
      <c r="P753" s="687" t="n"/>
      <c r="Q753" s="687" t="n"/>
      <c r="R753" s="687" t="n"/>
      <c r="S753" s="687" t="n"/>
      <c r="T753" s="687" t="n"/>
      <c r="U753" s="687" t="n"/>
      <c r="V753" s="687" t="n"/>
      <c r="W753" s="687" t="n"/>
      <c r="X753" s="687" t="n"/>
      <c r="Y753" s="687" t="n"/>
      <c r="Z753" s="687" t="n"/>
      <c r="AA753" s="687" t="n"/>
      <c r="AB753" s="687" t="n"/>
    </row>
    <row r="754">
      <c r="A754" s="687" t="n"/>
      <c r="B754" s="295" t="n"/>
      <c r="C754" s="326" t="n"/>
      <c r="D754" s="295" t="n"/>
      <c r="E754" s="295" t="n"/>
      <c r="F754" s="295" t="n"/>
      <c r="G754" s="295" t="n"/>
      <c r="H754" s="295" t="n"/>
      <c r="I754" s="687" t="n"/>
      <c r="J754" s="687" t="n"/>
      <c r="K754" s="687" t="n"/>
      <c r="L754" s="687" t="n"/>
      <c r="M754" s="687" t="n"/>
      <c r="N754" s="687" t="n"/>
      <c r="O754" s="687" t="n"/>
      <c r="P754" s="687" t="n"/>
      <c r="Q754" s="687" t="n"/>
      <c r="R754" s="687" t="n"/>
      <c r="S754" s="687" t="n"/>
      <c r="T754" s="687" t="n"/>
      <c r="U754" s="687" t="n"/>
      <c r="V754" s="687" t="n"/>
      <c r="W754" s="687" t="n"/>
      <c r="X754" s="687" t="n"/>
      <c r="Y754" s="687" t="n"/>
      <c r="Z754" s="687" t="n"/>
      <c r="AA754" s="687" t="n"/>
      <c r="AB754" s="687" t="n"/>
    </row>
    <row r="755">
      <c r="A755" s="687" t="n"/>
      <c r="B755" s="295" t="n"/>
      <c r="C755" s="326" t="n"/>
      <c r="D755" s="295" t="n"/>
      <c r="E755" s="295" t="n"/>
      <c r="F755" s="295" t="n"/>
      <c r="G755" s="295" t="n"/>
      <c r="H755" s="295" t="n"/>
      <c r="I755" s="687" t="n"/>
      <c r="J755" s="687" t="n"/>
      <c r="K755" s="687" t="n"/>
      <c r="L755" s="687" t="n"/>
      <c r="M755" s="687" t="n"/>
      <c r="N755" s="687" t="n"/>
      <c r="O755" s="687" t="n"/>
      <c r="P755" s="687" t="n"/>
      <c r="Q755" s="687" t="n"/>
      <c r="R755" s="687" t="n"/>
      <c r="S755" s="687" t="n"/>
      <c r="T755" s="687" t="n"/>
      <c r="U755" s="687" t="n"/>
      <c r="V755" s="687" t="n"/>
      <c r="W755" s="687" t="n"/>
      <c r="X755" s="687" t="n"/>
      <c r="Y755" s="687" t="n"/>
      <c r="Z755" s="687" t="n"/>
      <c r="AA755" s="687" t="n"/>
      <c r="AB755" s="687" t="n"/>
    </row>
    <row r="756">
      <c r="A756" s="687" t="n"/>
      <c r="B756" s="295" t="n"/>
      <c r="C756" s="326" t="n"/>
      <c r="D756" s="295" t="n"/>
      <c r="E756" s="295" t="n"/>
      <c r="F756" s="295" t="n"/>
      <c r="G756" s="295" t="n"/>
      <c r="H756" s="295" t="n"/>
      <c r="I756" s="687" t="n"/>
      <c r="J756" s="687" t="n"/>
      <c r="K756" s="687" t="n"/>
      <c r="L756" s="687" t="n"/>
      <c r="M756" s="687" t="n"/>
      <c r="N756" s="687" t="n"/>
      <c r="O756" s="687" t="n"/>
      <c r="P756" s="687" t="n"/>
      <c r="Q756" s="687" t="n"/>
      <c r="R756" s="687" t="n"/>
      <c r="S756" s="687" t="n"/>
      <c r="T756" s="687" t="n"/>
      <c r="U756" s="687" t="n"/>
      <c r="V756" s="687" t="n"/>
      <c r="W756" s="687" t="n"/>
      <c r="X756" s="687" t="n"/>
      <c r="Y756" s="687" t="n"/>
      <c r="Z756" s="687" t="n"/>
      <c r="AA756" s="687" t="n"/>
      <c r="AB756" s="687" t="n"/>
    </row>
    <row r="757">
      <c r="A757" s="687" t="n"/>
      <c r="B757" s="295" t="n"/>
      <c r="C757" s="326" t="n"/>
      <c r="D757" s="295" t="n"/>
      <c r="E757" s="295" t="n"/>
      <c r="F757" s="295" t="n"/>
      <c r="G757" s="295" t="n"/>
      <c r="H757" s="295" t="n"/>
      <c r="I757" s="687" t="n"/>
      <c r="J757" s="687" t="n"/>
      <c r="K757" s="687" t="n"/>
      <c r="L757" s="687" t="n"/>
      <c r="M757" s="687" t="n"/>
      <c r="N757" s="687" t="n"/>
      <c r="O757" s="687" t="n"/>
      <c r="P757" s="687" t="n"/>
      <c r="Q757" s="687" t="n"/>
      <c r="R757" s="687" t="n"/>
      <c r="S757" s="687" t="n"/>
      <c r="T757" s="687" t="n"/>
      <c r="U757" s="687" t="n"/>
      <c r="V757" s="687" t="n"/>
      <c r="W757" s="687" t="n"/>
      <c r="X757" s="687" t="n"/>
      <c r="Y757" s="687" t="n"/>
      <c r="Z757" s="687" t="n"/>
      <c r="AA757" s="687" t="n"/>
      <c r="AB757" s="687" t="n"/>
    </row>
    <row r="758">
      <c r="A758" s="687" t="n"/>
      <c r="B758" s="295" t="n"/>
      <c r="C758" s="326" t="n"/>
      <c r="D758" s="295" t="n"/>
      <c r="E758" s="295" t="n"/>
      <c r="F758" s="295" t="n"/>
      <c r="G758" s="295" t="n"/>
      <c r="H758" s="295" t="n"/>
      <c r="I758" s="687" t="n"/>
      <c r="J758" s="687" t="n"/>
      <c r="K758" s="687" t="n"/>
      <c r="L758" s="687" t="n"/>
      <c r="M758" s="687" t="n"/>
      <c r="N758" s="687" t="n"/>
      <c r="O758" s="687" t="n"/>
      <c r="P758" s="687" t="n"/>
      <c r="Q758" s="687" t="n"/>
      <c r="R758" s="687" t="n"/>
      <c r="S758" s="687" t="n"/>
      <c r="T758" s="687" t="n"/>
      <c r="U758" s="687" t="n"/>
      <c r="V758" s="687" t="n"/>
      <c r="W758" s="687" t="n"/>
      <c r="X758" s="687" t="n"/>
      <c r="Y758" s="687" t="n"/>
      <c r="Z758" s="687" t="n"/>
      <c r="AA758" s="687" t="n"/>
      <c r="AB758" s="687" t="n"/>
    </row>
    <row r="759">
      <c r="A759" s="687" t="n"/>
      <c r="B759" s="295" t="n"/>
      <c r="C759" s="326" t="n"/>
      <c r="D759" s="295" t="n"/>
      <c r="E759" s="295" t="n"/>
      <c r="F759" s="295" t="n"/>
      <c r="G759" s="295" t="n"/>
      <c r="H759" s="295" t="n"/>
      <c r="I759" s="687" t="n"/>
      <c r="J759" s="687" t="n"/>
      <c r="K759" s="687" t="n"/>
      <c r="L759" s="687" t="n"/>
      <c r="M759" s="687" t="n"/>
      <c r="N759" s="687" t="n"/>
      <c r="O759" s="687" t="n"/>
      <c r="P759" s="687" t="n"/>
      <c r="Q759" s="687" t="n"/>
      <c r="R759" s="687" t="n"/>
      <c r="S759" s="687" t="n"/>
      <c r="T759" s="687" t="n"/>
      <c r="U759" s="687" t="n"/>
      <c r="V759" s="687" t="n"/>
      <c r="W759" s="687" t="n"/>
      <c r="X759" s="687" t="n"/>
      <c r="Y759" s="687" t="n"/>
      <c r="Z759" s="687" t="n"/>
      <c r="AA759" s="687" t="n"/>
      <c r="AB759" s="687" t="n"/>
    </row>
    <row r="760">
      <c r="A760" s="687" t="n"/>
      <c r="B760" s="295" t="n"/>
      <c r="C760" s="326" t="n"/>
      <c r="D760" s="295" t="n"/>
      <c r="E760" s="295" t="n"/>
      <c r="F760" s="295" t="n"/>
      <c r="G760" s="295" t="n"/>
      <c r="H760" s="295" t="n"/>
      <c r="I760" s="687" t="n"/>
      <c r="J760" s="687" t="n"/>
      <c r="K760" s="687" t="n"/>
      <c r="L760" s="687" t="n"/>
      <c r="M760" s="687" t="n"/>
      <c r="N760" s="687" t="n"/>
      <c r="O760" s="687" t="n"/>
      <c r="P760" s="687" t="n"/>
      <c r="Q760" s="687" t="n"/>
      <c r="R760" s="687" t="n"/>
      <c r="S760" s="687" t="n"/>
      <c r="T760" s="687" t="n"/>
      <c r="U760" s="687" t="n"/>
      <c r="V760" s="687" t="n"/>
      <c r="W760" s="687" t="n"/>
      <c r="X760" s="687" t="n"/>
      <c r="Y760" s="687" t="n"/>
      <c r="Z760" s="687" t="n"/>
      <c r="AA760" s="687" t="n"/>
      <c r="AB760" s="687" t="n"/>
    </row>
    <row r="761">
      <c r="A761" s="687" t="n"/>
      <c r="B761" s="295" t="n"/>
      <c r="C761" s="326" t="n"/>
      <c r="D761" s="295" t="n"/>
      <c r="E761" s="295" t="n"/>
      <c r="F761" s="295" t="n"/>
      <c r="G761" s="295" t="n"/>
      <c r="H761" s="295" t="n"/>
      <c r="I761" s="687" t="n"/>
      <c r="J761" s="687" t="n"/>
      <c r="K761" s="687" t="n"/>
      <c r="L761" s="687" t="n"/>
      <c r="M761" s="687" t="n"/>
      <c r="N761" s="687" t="n"/>
      <c r="O761" s="687" t="n"/>
      <c r="P761" s="687" t="n"/>
      <c r="Q761" s="687" t="n"/>
      <c r="R761" s="687" t="n"/>
      <c r="S761" s="687" t="n"/>
      <c r="T761" s="687" t="n"/>
      <c r="U761" s="687" t="n"/>
      <c r="V761" s="687" t="n"/>
      <c r="W761" s="687" t="n"/>
      <c r="X761" s="687" t="n"/>
      <c r="Y761" s="687" t="n"/>
      <c r="Z761" s="687" t="n"/>
      <c r="AA761" s="687" t="n"/>
      <c r="AB761" s="687" t="n"/>
    </row>
    <row r="762">
      <c r="A762" s="687" t="n"/>
      <c r="B762" s="295" t="n"/>
      <c r="C762" s="326" t="n"/>
      <c r="D762" s="295" t="n"/>
      <c r="E762" s="295" t="n"/>
      <c r="F762" s="295" t="n"/>
      <c r="G762" s="295" t="n"/>
      <c r="H762" s="295" t="n"/>
      <c r="I762" s="687" t="n"/>
      <c r="J762" s="687" t="n"/>
      <c r="K762" s="687" t="n"/>
      <c r="L762" s="687" t="n"/>
      <c r="M762" s="687" t="n"/>
      <c r="N762" s="687" t="n"/>
      <c r="O762" s="687" t="n"/>
      <c r="P762" s="687" t="n"/>
      <c r="Q762" s="687" t="n"/>
      <c r="R762" s="687" t="n"/>
      <c r="S762" s="687" t="n"/>
      <c r="T762" s="687" t="n"/>
      <c r="U762" s="687" t="n"/>
      <c r="V762" s="687" t="n"/>
      <c r="W762" s="687" t="n"/>
      <c r="X762" s="687" t="n"/>
      <c r="Y762" s="687" t="n"/>
      <c r="Z762" s="687" t="n"/>
      <c r="AA762" s="687" t="n"/>
      <c r="AB762" s="687" t="n"/>
    </row>
    <row r="763">
      <c r="A763" s="687" t="n"/>
      <c r="B763" s="295" t="n"/>
      <c r="C763" s="326" t="n"/>
      <c r="D763" s="295" t="n"/>
      <c r="E763" s="295" t="n"/>
      <c r="F763" s="295" t="n"/>
      <c r="G763" s="295" t="n"/>
      <c r="H763" s="295" t="n"/>
      <c r="I763" s="687" t="n"/>
      <c r="J763" s="687" t="n"/>
      <c r="K763" s="687" t="n"/>
      <c r="L763" s="687" t="n"/>
      <c r="M763" s="687" t="n"/>
      <c r="N763" s="687" t="n"/>
      <c r="O763" s="687" t="n"/>
      <c r="P763" s="687" t="n"/>
      <c r="Q763" s="687" t="n"/>
      <c r="R763" s="687" t="n"/>
      <c r="S763" s="687" t="n"/>
      <c r="T763" s="687" t="n"/>
      <c r="U763" s="687" t="n"/>
      <c r="V763" s="687" t="n"/>
      <c r="W763" s="687" t="n"/>
      <c r="X763" s="687" t="n"/>
      <c r="Y763" s="687" t="n"/>
      <c r="Z763" s="687" t="n"/>
      <c r="AA763" s="687" t="n"/>
      <c r="AB763" s="687" t="n"/>
    </row>
    <row r="764">
      <c r="A764" s="687" t="n"/>
      <c r="B764" s="295" t="n"/>
      <c r="C764" s="326" t="n"/>
      <c r="D764" s="295" t="n"/>
      <c r="E764" s="295" t="n"/>
      <c r="F764" s="295" t="n"/>
      <c r="G764" s="295" t="n"/>
      <c r="H764" s="295" t="n"/>
      <c r="I764" s="687" t="n"/>
      <c r="J764" s="687" t="n"/>
      <c r="K764" s="687" t="n"/>
      <c r="L764" s="687" t="n"/>
      <c r="M764" s="687" t="n"/>
      <c r="N764" s="687" t="n"/>
      <c r="O764" s="687" t="n"/>
      <c r="P764" s="687" t="n"/>
      <c r="Q764" s="687" t="n"/>
      <c r="R764" s="687" t="n"/>
      <c r="S764" s="687" t="n"/>
      <c r="T764" s="687" t="n"/>
      <c r="U764" s="687" t="n"/>
      <c r="V764" s="687" t="n"/>
      <c r="W764" s="687" t="n"/>
      <c r="X764" s="687" t="n"/>
      <c r="Y764" s="687" t="n"/>
      <c r="Z764" s="687" t="n"/>
      <c r="AA764" s="687" t="n"/>
      <c r="AB764" s="687" t="n"/>
    </row>
    <row r="765">
      <c r="A765" s="687" t="n"/>
      <c r="B765" s="295" t="n"/>
      <c r="C765" s="326" t="n"/>
      <c r="D765" s="295" t="n"/>
      <c r="E765" s="295" t="n"/>
      <c r="F765" s="295" t="n"/>
      <c r="G765" s="295" t="n"/>
      <c r="H765" s="295" t="n"/>
      <c r="I765" s="687" t="n"/>
      <c r="J765" s="687" t="n"/>
      <c r="K765" s="687" t="n"/>
      <c r="L765" s="687" t="n"/>
      <c r="M765" s="687" t="n"/>
      <c r="N765" s="687" t="n"/>
      <c r="O765" s="687" t="n"/>
      <c r="P765" s="687" t="n"/>
      <c r="Q765" s="687" t="n"/>
      <c r="R765" s="687" t="n"/>
      <c r="S765" s="687" t="n"/>
      <c r="T765" s="687" t="n"/>
      <c r="U765" s="687" t="n"/>
      <c r="V765" s="687" t="n"/>
      <c r="W765" s="687" t="n"/>
      <c r="X765" s="687" t="n"/>
      <c r="Y765" s="687" t="n"/>
      <c r="Z765" s="687" t="n"/>
      <c r="AA765" s="687" t="n"/>
      <c r="AB765" s="687" t="n"/>
    </row>
    <row r="766">
      <c r="A766" s="687" t="n"/>
      <c r="B766" s="295" t="n"/>
      <c r="C766" s="326" t="n"/>
      <c r="D766" s="295" t="n"/>
      <c r="E766" s="295" t="n"/>
      <c r="F766" s="295" t="n"/>
      <c r="G766" s="295" t="n"/>
      <c r="H766" s="295" t="n"/>
      <c r="I766" s="687" t="n"/>
      <c r="J766" s="687" t="n"/>
      <c r="K766" s="687" t="n"/>
      <c r="L766" s="687" t="n"/>
      <c r="M766" s="687" t="n"/>
      <c r="N766" s="687" t="n"/>
      <c r="O766" s="687" t="n"/>
      <c r="P766" s="687" t="n"/>
      <c r="Q766" s="687" t="n"/>
      <c r="R766" s="687" t="n"/>
      <c r="S766" s="687" t="n"/>
      <c r="T766" s="687" t="n"/>
      <c r="U766" s="687" t="n"/>
      <c r="V766" s="687" t="n"/>
      <c r="W766" s="687" t="n"/>
      <c r="X766" s="687" t="n"/>
      <c r="Y766" s="687" t="n"/>
      <c r="Z766" s="687" t="n"/>
      <c r="AA766" s="687" t="n"/>
      <c r="AB766" s="687" t="n"/>
    </row>
    <row r="767">
      <c r="A767" s="687" t="n"/>
      <c r="B767" s="295" t="n"/>
      <c r="C767" s="326" t="n"/>
      <c r="D767" s="295" t="n"/>
      <c r="E767" s="295" t="n"/>
      <c r="F767" s="295" t="n"/>
      <c r="G767" s="295" t="n"/>
      <c r="H767" s="295" t="n"/>
      <c r="I767" s="687" t="n"/>
      <c r="J767" s="687" t="n"/>
      <c r="K767" s="687" t="n"/>
      <c r="L767" s="687" t="n"/>
      <c r="M767" s="687" t="n"/>
      <c r="N767" s="687" t="n"/>
      <c r="O767" s="687" t="n"/>
      <c r="P767" s="687" t="n"/>
      <c r="Q767" s="687" t="n"/>
      <c r="R767" s="687" t="n"/>
      <c r="S767" s="687" t="n"/>
      <c r="T767" s="687" t="n"/>
      <c r="U767" s="687" t="n"/>
      <c r="V767" s="687" t="n"/>
      <c r="W767" s="687" t="n"/>
      <c r="X767" s="687" t="n"/>
      <c r="Y767" s="687" t="n"/>
      <c r="Z767" s="687" t="n"/>
      <c r="AA767" s="687" t="n"/>
      <c r="AB767" s="687" t="n"/>
    </row>
    <row r="768">
      <c r="A768" s="687" t="n"/>
      <c r="B768" s="295" t="n"/>
      <c r="C768" s="326" t="n"/>
      <c r="D768" s="295" t="n"/>
      <c r="E768" s="295" t="n"/>
      <c r="F768" s="295" t="n"/>
      <c r="G768" s="295" t="n"/>
      <c r="H768" s="295" t="n"/>
      <c r="I768" s="687" t="n"/>
      <c r="J768" s="687" t="n"/>
      <c r="K768" s="687" t="n"/>
      <c r="L768" s="687" t="n"/>
      <c r="M768" s="687" t="n"/>
      <c r="N768" s="687" t="n"/>
      <c r="O768" s="687" t="n"/>
      <c r="P768" s="687" t="n"/>
      <c r="Q768" s="687" t="n"/>
      <c r="R768" s="687" t="n"/>
      <c r="S768" s="687" t="n"/>
      <c r="T768" s="687" t="n"/>
      <c r="U768" s="687" t="n"/>
      <c r="V768" s="687" t="n"/>
      <c r="W768" s="687" t="n"/>
      <c r="X768" s="687" t="n"/>
      <c r="Y768" s="687" t="n"/>
      <c r="Z768" s="687" t="n"/>
      <c r="AA768" s="687" t="n"/>
      <c r="AB768" s="687" t="n"/>
    </row>
    <row r="769">
      <c r="A769" s="687" t="n"/>
      <c r="B769" s="295" t="n"/>
      <c r="C769" s="326" t="n"/>
      <c r="D769" s="295" t="n"/>
      <c r="E769" s="295" t="n"/>
      <c r="F769" s="295" t="n"/>
      <c r="G769" s="295" t="n"/>
      <c r="H769" s="295" t="n"/>
      <c r="I769" s="687" t="n"/>
      <c r="J769" s="687" t="n"/>
      <c r="K769" s="687" t="n"/>
      <c r="L769" s="687" t="n"/>
      <c r="M769" s="687" t="n"/>
      <c r="N769" s="687" t="n"/>
      <c r="O769" s="687" t="n"/>
      <c r="P769" s="687" t="n"/>
      <c r="Q769" s="687" t="n"/>
      <c r="R769" s="687" t="n"/>
      <c r="S769" s="687" t="n"/>
      <c r="T769" s="687" t="n"/>
      <c r="U769" s="687" t="n"/>
      <c r="V769" s="687" t="n"/>
      <c r="W769" s="687" t="n"/>
      <c r="X769" s="687" t="n"/>
      <c r="Y769" s="687" t="n"/>
      <c r="Z769" s="687" t="n"/>
      <c r="AA769" s="687" t="n"/>
      <c r="AB769" s="687" t="n"/>
    </row>
    <row r="770">
      <c r="A770" s="687" t="n"/>
      <c r="B770" s="295" t="n"/>
      <c r="C770" s="326" t="n"/>
      <c r="D770" s="295" t="n"/>
      <c r="E770" s="295" t="n"/>
      <c r="F770" s="295" t="n"/>
      <c r="G770" s="295" t="n"/>
      <c r="H770" s="295" t="n"/>
      <c r="I770" s="687" t="n"/>
      <c r="J770" s="687" t="n"/>
      <c r="K770" s="687" t="n"/>
      <c r="L770" s="687" t="n"/>
      <c r="M770" s="687" t="n"/>
      <c r="N770" s="687" t="n"/>
      <c r="O770" s="687" t="n"/>
      <c r="P770" s="687" t="n"/>
      <c r="Q770" s="687" t="n"/>
      <c r="R770" s="687" t="n"/>
      <c r="S770" s="687" t="n"/>
      <c r="T770" s="687" t="n"/>
      <c r="U770" s="687" t="n"/>
      <c r="V770" s="687" t="n"/>
      <c r="W770" s="687" t="n"/>
      <c r="X770" s="687" t="n"/>
      <c r="Y770" s="687" t="n"/>
      <c r="Z770" s="687" t="n"/>
      <c r="AA770" s="687" t="n"/>
      <c r="AB770" s="687" t="n"/>
    </row>
    <row r="771">
      <c r="A771" s="687" t="n"/>
      <c r="B771" s="295" t="n"/>
      <c r="C771" s="326" t="n"/>
      <c r="D771" s="295" t="n"/>
      <c r="E771" s="295" t="n"/>
      <c r="F771" s="295" t="n"/>
      <c r="G771" s="295" t="n"/>
      <c r="H771" s="295" t="n"/>
      <c r="I771" s="687" t="n"/>
      <c r="J771" s="687" t="n"/>
      <c r="K771" s="687" t="n"/>
      <c r="L771" s="687" t="n"/>
      <c r="M771" s="687" t="n"/>
      <c r="N771" s="687" t="n"/>
      <c r="O771" s="687" t="n"/>
      <c r="P771" s="687" t="n"/>
      <c r="Q771" s="687" t="n"/>
      <c r="R771" s="687" t="n"/>
      <c r="S771" s="687" t="n"/>
      <c r="T771" s="687" t="n"/>
      <c r="U771" s="687" t="n"/>
      <c r="V771" s="687" t="n"/>
      <c r="W771" s="687" t="n"/>
      <c r="X771" s="687" t="n"/>
      <c r="Y771" s="687" t="n"/>
      <c r="Z771" s="687" t="n"/>
      <c r="AA771" s="687" t="n"/>
      <c r="AB771" s="687" t="n"/>
    </row>
    <row r="772">
      <c r="A772" s="687" t="n"/>
      <c r="B772" s="295" t="n"/>
      <c r="C772" s="326" t="n"/>
      <c r="D772" s="295" t="n"/>
      <c r="E772" s="295" t="n"/>
      <c r="F772" s="295" t="n"/>
      <c r="G772" s="295" t="n"/>
      <c r="H772" s="295" t="n"/>
      <c r="I772" s="687" t="n"/>
      <c r="J772" s="687" t="n"/>
      <c r="K772" s="687" t="n"/>
      <c r="L772" s="687" t="n"/>
      <c r="M772" s="687" t="n"/>
      <c r="N772" s="687" t="n"/>
      <c r="O772" s="687" t="n"/>
      <c r="P772" s="687" t="n"/>
      <c r="Q772" s="687" t="n"/>
      <c r="R772" s="687" t="n"/>
      <c r="S772" s="687" t="n"/>
      <c r="T772" s="687" t="n"/>
      <c r="U772" s="687" t="n"/>
      <c r="V772" s="687" t="n"/>
      <c r="W772" s="687" t="n"/>
      <c r="X772" s="687" t="n"/>
      <c r="Y772" s="687" t="n"/>
      <c r="Z772" s="687" t="n"/>
      <c r="AA772" s="687" t="n"/>
      <c r="AB772" s="687" t="n"/>
    </row>
    <row r="773">
      <c r="A773" s="687" t="n"/>
      <c r="B773" s="295" t="n"/>
      <c r="C773" s="326" t="n"/>
      <c r="D773" s="295" t="n"/>
      <c r="E773" s="295" t="n"/>
      <c r="F773" s="295" t="n"/>
      <c r="G773" s="295" t="n"/>
      <c r="H773" s="295" t="n"/>
      <c r="I773" s="687" t="n"/>
      <c r="J773" s="687" t="n"/>
      <c r="K773" s="687" t="n"/>
      <c r="L773" s="687" t="n"/>
      <c r="M773" s="687" t="n"/>
      <c r="N773" s="687" t="n"/>
      <c r="O773" s="687" t="n"/>
      <c r="P773" s="687" t="n"/>
      <c r="Q773" s="687" t="n"/>
      <c r="R773" s="687" t="n"/>
      <c r="S773" s="687" t="n"/>
      <c r="T773" s="687" t="n"/>
      <c r="U773" s="687" t="n"/>
      <c r="V773" s="687" t="n"/>
      <c r="W773" s="687" t="n"/>
      <c r="X773" s="687" t="n"/>
      <c r="Y773" s="687" t="n"/>
      <c r="Z773" s="687" t="n"/>
      <c r="AA773" s="687" t="n"/>
      <c r="AB773" s="687" t="n"/>
    </row>
    <row r="774">
      <c r="A774" s="687" t="n"/>
      <c r="B774" s="295" t="n"/>
      <c r="C774" s="326" t="n"/>
      <c r="D774" s="295" t="n"/>
      <c r="E774" s="295" t="n"/>
      <c r="F774" s="295" t="n"/>
      <c r="G774" s="295" t="n"/>
      <c r="H774" s="295" t="n"/>
      <c r="I774" s="687" t="n"/>
      <c r="J774" s="687" t="n"/>
      <c r="K774" s="687" t="n"/>
      <c r="L774" s="687" t="n"/>
      <c r="M774" s="687" t="n"/>
      <c r="N774" s="687" t="n"/>
      <c r="O774" s="687" t="n"/>
      <c r="P774" s="687" t="n"/>
      <c r="Q774" s="687" t="n"/>
      <c r="R774" s="687" t="n"/>
      <c r="S774" s="687" t="n"/>
      <c r="T774" s="687" t="n"/>
      <c r="U774" s="687" t="n"/>
      <c r="V774" s="687" t="n"/>
      <c r="W774" s="687" t="n"/>
      <c r="X774" s="687" t="n"/>
      <c r="Y774" s="687" t="n"/>
      <c r="Z774" s="687" t="n"/>
      <c r="AA774" s="687" t="n"/>
      <c r="AB774" s="687" t="n"/>
    </row>
    <row r="775">
      <c r="A775" s="687" t="n"/>
      <c r="B775" s="295" t="n"/>
      <c r="C775" s="326" t="n"/>
      <c r="D775" s="295" t="n"/>
      <c r="E775" s="295" t="n"/>
      <c r="F775" s="295" t="n"/>
      <c r="G775" s="295" t="n"/>
      <c r="H775" s="295" t="n"/>
      <c r="I775" s="687" t="n"/>
      <c r="J775" s="687" t="n"/>
      <c r="K775" s="687" t="n"/>
      <c r="L775" s="687" t="n"/>
      <c r="M775" s="687" t="n"/>
      <c r="N775" s="687" t="n"/>
      <c r="O775" s="687" t="n"/>
      <c r="P775" s="687" t="n"/>
      <c r="Q775" s="687" t="n"/>
      <c r="R775" s="687" t="n"/>
      <c r="S775" s="687" t="n"/>
      <c r="T775" s="687" t="n"/>
      <c r="U775" s="687" t="n"/>
      <c r="V775" s="687" t="n"/>
      <c r="W775" s="687" t="n"/>
      <c r="X775" s="687" t="n"/>
      <c r="Y775" s="687" t="n"/>
      <c r="Z775" s="687" t="n"/>
      <c r="AA775" s="687" t="n"/>
      <c r="AB775" s="687" t="n"/>
    </row>
    <row r="776">
      <c r="A776" s="687" t="n"/>
      <c r="B776" s="295" t="n"/>
      <c r="C776" s="326" t="n"/>
      <c r="D776" s="295" t="n"/>
      <c r="E776" s="295" t="n"/>
      <c r="F776" s="295" t="n"/>
      <c r="G776" s="295" t="n"/>
      <c r="H776" s="295" t="n"/>
      <c r="I776" s="687" t="n"/>
      <c r="J776" s="687" t="n"/>
      <c r="K776" s="687" t="n"/>
      <c r="L776" s="687" t="n"/>
      <c r="M776" s="687" t="n"/>
      <c r="N776" s="687" t="n"/>
      <c r="O776" s="687" t="n"/>
      <c r="P776" s="687" t="n"/>
      <c r="Q776" s="687" t="n"/>
      <c r="R776" s="687" t="n"/>
      <c r="S776" s="687" t="n"/>
      <c r="T776" s="687" t="n"/>
      <c r="U776" s="687" t="n"/>
      <c r="V776" s="687" t="n"/>
      <c r="W776" s="687" t="n"/>
      <c r="X776" s="687" t="n"/>
      <c r="Y776" s="687" t="n"/>
      <c r="Z776" s="687" t="n"/>
      <c r="AA776" s="687" t="n"/>
      <c r="AB776" s="687" t="n"/>
    </row>
    <row r="777">
      <c r="A777" s="687" t="n"/>
      <c r="B777" s="295" t="n"/>
      <c r="C777" s="326" t="n"/>
      <c r="D777" s="295" t="n"/>
      <c r="E777" s="295" t="n"/>
      <c r="F777" s="295" t="n"/>
      <c r="G777" s="295" t="n"/>
      <c r="H777" s="295" t="n"/>
      <c r="I777" s="687" t="n"/>
      <c r="J777" s="687" t="n"/>
      <c r="K777" s="687" t="n"/>
      <c r="L777" s="687" t="n"/>
      <c r="M777" s="687" t="n"/>
      <c r="N777" s="687" t="n"/>
      <c r="O777" s="687" t="n"/>
      <c r="P777" s="687" t="n"/>
      <c r="Q777" s="687" t="n"/>
      <c r="R777" s="687" t="n"/>
      <c r="S777" s="687" t="n"/>
      <c r="T777" s="687" t="n"/>
      <c r="U777" s="687" t="n"/>
      <c r="V777" s="687" t="n"/>
      <c r="W777" s="687" t="n"/>
      <c r="X777" s="687" t="n"/>
      <c r="Y777" s="687" t="n"/>
      <c r="Z777" s="687" t="n"/>
      <c r="AA777" s="687" t="n"/>
      <c r="AB777" s="687" t="n"/>
    </row>
    <row r="778">
      <c r="A778" s="687" t="n"/>
      <c r="B778" s="295" t="n"/>
      <c r="C778" s="326" t="n"/>
      <c r="D778" s="295" t="n"/>
      <c r="E778" s="295" t="n"/>
      <c r="F778" s="295" t="n"/>
      <c r="G778" s="295" t="n"/>
      <c r="H778" s="295" t="n"/>
      <c r="I778" s="687" t="n"/>
      <c r="J778" s="687" t="n"/>
      <c r="K778" s="687" t="n"/>
      <c r="L778" s="687" t="n"/>
      <c r="M778" s="687" t="n"/>
      <c r="N778" s="687" t="n"/>
      <c r="O778" s="687" t="n"/>
      <c r="P778" s="687" t="n"/>
      <c r="Q778" s="687" t="n"/>
      <c r="R778" s="687" t="n"/>
      <c r="S778" s="687" t="n"/>
      <c r="T778" s="687" t="n"/>
      <c r="U778" s="687" t="n"/>
      <c r="V778" s="687" t="n"/>
      <c r="W778" s="687" t="n"/>
      <c r="X778" s="687" t="n"/>
      <c r="Y778" s="687" t="n"/>
      <c r="Z778" s="687" t="n"/>
      <c r="AA778" s="687" t="n"/>
      <c r="AB778" s="687" t="n"/>
    </row>
    <row r="779">
      <c r="A779" s="687" t="n"/>
      <c r="B779" s="295" t="n"/>
      <c r="C779" s="326" t="n"/>
      <c r="D779" s="295" t="n"/>
      <c r="E779" s="295" t="n"/>
      <c r="F779" s="295" t="n"/>
      <c r="G779" s="295" t="n"/>
      <c r="H779" s="295" t="n"/>
      <c r="I779" s="687" t="n"/>
      <c r="J779" s="687" t="n"/>
      <c r="K779" s="687" t="n"/>
      <c r="L779" s="687" t="n"/>
      <c r="M779" s="687" t="n"/>
      <c r="N779" s="687" t="n"/>
      <c r="O779" s="687" t="n"/>
      <c r="P779" s="687" t="n"/>
      <c r="Q779" s="687" t="n"/>
      <c r="R779" s="687" t="n"/>
      <c r="S779" s="687" t="n"/>
      <c r="T779" s="687" t="n"/>
      <c r="U779" s="687" t="n"/>
      <c r="V779" s="687" t="n"/>
      <c r="W779" s="687" t="n"/>
      <c r="X779" s="687" t="n"/>
      <c r="Y779" s="687" t="n"/>
      <c r="Z779" s="687" t="n"/>
      <c r="AA779" s="687" t="n"/>
      <c r="AB779" s="687" t="n"/>
    </row>
    <row r="780">
      <c r="A780" s="687" t="n"/>
      <c r="B780" s="295" t="n"/>
      <c r="C780" s="326" t="n"/>
      <c r="D780" s="295" t="n"/>
      <c r="E780" s="295" t="n"/>
      <c r="F780" s="295" t="n"/>
      <c r="G780" s="295" t="n"/>
      <c r="H780" s="295" t="n"/>
      <c r="I780" s="687" t="n"/>
      <c r="J780" s="687" t="n"/>
      <c r="K780" s="687" t="n"/>
      <c r="L780" s="687" t="n"/>
      <c r="M780" s="687" t="n"/>
      <c r="N780" s="687" t="n"/>
      <c r="O780" s="687" t="n"/>
      <c r="P780" s="687" t="n"/>
      <c r="Q780" s="687" t="n"/>
      <c r="R780" s="687" t="n"/>
      <c r="S780" s="687" t="n"/>
      <c r="T780" s="687" t="n"/>
      <c r="U780" s="687" t="n"/>
      <c r="V780" s="687" t="n"/>
      <c r="W780" s="687" t="n"/>
      <c r="X780" s="687" t="n"/>
      <c r="Y780" s="687" t="n"/>
      <c r="Z780" s="687" t="n"/>
      <c r="AA780" s="687" t="n"/>
      <c r="AB780" s="687" t="n"/>
    </row>
    <row r="781">
      <c r="A781" s="687" t="n"/>
      <c r="B781" s="295" t="n"/>
      <c r="C781" s="326" t="n"/>
      <c r="D781" s="295" t="n"/>
      <c r="E781" s="295" t="n"/>
      <c r="F781" s="295" t="n"/>
      <c r="G781" s="295" t="n"/>
      <c r="H781" s="295" t="n"/>
      <c r="I781" s="687" t="n"/>
      <c r="J781" s="687" t="n"/>
      <c r="K781" s="687" t="n"/>
      <c r="L781" s="687" t="n"/>
      <c r="M781" s="687" t="n"/>
      <c r="N781" s="687" t="n"/>
      <c r="O781" s="687" t="n"/>
      <c r="P781" s="687" t="n"/>
      <c r="Q781" s="687" t="n"/>
      <c r="R781" s="687" t="n"/>
      <c r="S781" s="687" t="n"/>
      <c r="T781" s="687" t="n"/>
      <c r="U781" s="687" t="n"/>
      <c r="V781" s="687" t="n"/>
      <c r="W781" s="687" t="n"/>
      <c r="X781" s="687" t="n"/>
      <c r="Y781" s="687" t="n"/>
      <c r="Z781" s="687" t="n"/>
      <c r="AA781" s="687" t="n"/>
      <c r="AB781" s="687" t="n"/>
    </row>
    <row r="782">
      <c r="A782" s="687" t="n"/>
      <c r="B782" s="295" t="n"/>
      <c r="C782" s="326" t="n"/>
      <c r="D782" s="295" t="n"/>
      <c r="E782" s="295" t="n"/>
      <c r="F782" s="295" t="n"/>
      <c r="G782" s="295" t="n"/>
      <c r="H782" s="295" t="n"/>
      <c r="I782" s="687" t="n"/>
      <c r="J782" s="687" t="n"/>
      <c r="K782" s="687" t="n"/>
      <c r="L782" s="687" t="n"/>
      <c r="M782" s="687" t="n"/>
      <c r="N782" s="687" t="n"/>
      <c r="O782" s="687" t="n"/>
      <c r="P782" s="687" t="n"/>
      <c r="Q782" s="687" t="n"/>
      <c r="R782" s="687" t="n"/>
      <c r="S782" s="687" t="n"/>
      <c r="T782" s="687" t="n"/>
      <c r="U782" s="687" t="n"/>
      <c r="V782" s="687" t="n"/>
      <c r="W782" s="687" t="n"/>
      <c r="X782" s="687" t="n"/>
      <c r="Y782" s="687" t="n"/>
      <c r="Z782" s="687" t="n"/>
      <c r="AA782" s="687" t="n"/>
      <c r="AB782" s="687" t="n"/>
    </row>
    <row r="783">
      <c r="A783" s="687" t="n"/>
      <c r="B783" s="295" t="n"/>
      <c r="C783" s="326" t="n"/>
      <c r="D783" s="295" t="n"/>
      <c r="E783" s="295" t="n"/>
      <c r="F783" s="295" t="n"/>
      <c r="G783" s="295" t="n"/>
      <c r="H783" s="295" t="n"/>
      <c r="I783" s="687" t="n"/>
      <c r="J783" s="687" t="n"/>
      <c r="K783" s="687" t="n"/>
      <c r="L783" s="687" t="n"/>
      <c r="M783" s="687" t="n"/>
      <c r="N783" s="687" t="n"/>
      <c r="O783" s="687" t="n"/>
      <c r="P783" s="687" t="n"/>
      <c r="Q783" s="687" t="n"/>
      <c r="R783" s="687" t="n"/>
      <c r="S783" s="687" t="n"/>
      <c r="T783" s="687" t="n"/>
      <c r="U783" s="687" t="n"/>
      <c r="V783" s="687" t="n"/>
      <c r="W783" s="687" t="n"/>
      <c r="X783" s="687" t="n"/>
      <c r="Y783" s="687" t="n"/>
      <c r="Z783" s="687" t="n"/>
      <c r="AA783" s="687" t="n"/>
      <c r="AB783" s="687" t="n"/>
    </row>
    <row r="784">
      <c r="A784" s="687" t="n"/>
      <c r="B784" s="295" t="n"/>
      <c r="C784" s="326" t="n"/>
      <c r="D784" s="295" t="n"/>
      <c r="E784" s="295" t="n"/>
      <c r="F784" s="295" t="n"/>
      <c r="G784" s="295" t="n"/>
      <c r="H784" s="295" t="n"/>
      <c r="I784" s="687" t="n"/>
      <c r="J784" s="687" t="n"/>
      <c r="K784" s="687" t="n"/>
      <c r="L784" s="687" t="n"/>
      <c r="M784" s="687" t="n"/>
      <c r="N784" s="687" t="n"/>
      <c r="O784" s="687" t="n"/>
      <c r="P784" s="687" t="n"/>
      <c r="Q784" s="687" t="n"/>
      <c r="R784" s="687" t="n"/>
      <c r="S784" s="687" t="n"/>
      <c r="T784" s="687" t="n"/>
      <c r="U784" s="687" t="n"/>
      <c r="V784" s="687" t="n"/>
      <c r="W784" s="687" t="n"/>
      <c r="X784" s="687" t="n"/>
      <c r="Y784" s="687" t="n"/>
      <c r="Z784" s="687" t="n"/>
      <c r="AA784" s="687" t="n"/>
      <c r="AB784" s="687" t="n"/>
    </row>
    <row r="785">
      <c r="A785" s="687" t="n"/>
      <c r="B785" s="295" t="n"/>
      <c r="C785" s="326" t="n"/>
      <c r="D785" s="295" t="n"/>
      <c r="E785" s="295" t="n"/>
      <c r="F785" s="295" t="n"/>
      <c r="G785" s="295" t="n"/>
      <c r="H785" s="295" t="n"/>
      <c r="I785" s="687" t="n"/>
      <c r="J785" s="687" t="n"/>
      <c r="K785" s="687" t="n"/>
      <c r="L785" s="687" t="n"/>
      <c r="M785" s="687" t="n"/>
      <c r="N785" s="687" t="n"/>
      <c r="O785" s="687" t="n"/>
      <c r="P785" s="687" t="n"/>
      <c r="Q785" s="687" t="n"/>
      <c r="R785" s="687" t="n"/>
      <c r="S785" s="687" t="n"/>
      <c r="T785" s="687" t="n"/>
      <c r="U785" s="687" t="n"/>
      <c r="V785" s="687" t="n"/>
      <c r="W785" s="687" t="n"/>
      <c r="X785" s="687" t="n"/>
      <c r="Y785" s="687" t="n"/>
      <c r="Z785" s="687" t="n"/>
      <c r="AA785" s="687" t="n"/>
      <c r="AB785" s="687" t="n"/>
    </row>
    <row r="786">
      <c r="A786" s="687" t="n"/>
      <c r="B786" s="295" t="n"/>
      <c r="C786" s="326" t="n"/>
      <c r="D786" s="295" t="n"/>
      <c r="E786" s="295" t="n"/>
      <c r="F786" s="295" t="n"/>
      <c r="G786" s="295" t="n"/>
      <c r="H786" s="295" t="n"/>
      <c r="I786" s="687" t="n"/>
      <c r="J786" s="687" t="n"/>
      <c r="K786" s="687" t="n"/>
      <c r="L786" s="687" t="n"/>
      <c r="M786" s="687" t="n"/>
      <c r="N786" s="687" t="n"/>
      <c r="O786" s="687" t="n"/>
      <c r="P786" s="687" t="n"/>
      <c r="Q786" s="687" t="n"/>
      <c r="R786" s="687" t="n"/>
      <c r="S786" s="687" t="n"/>
      <c r="T786" s="687" t="n"/>
      <c r="U786" s="687" t="n"/>
      <c r="V786" s="687" t="n"/>
      <c r="W786" s="687" t="n"/>
      <c r="X786" s="687" t="n"/>
      <c r="Y786" s="687" t="n"/>
      <c r="Z786" s="687" t="n"/>
      <c r="AA786" s="687" t="n"/>
      <c r="AB786" s="687" t="n"/>
    </row>
    <row r="787">
      <c r="A787" s="687" t="n"/>
      <c r="B787" s="295" t="n"/>
      <c r="C787" s="326" t="n"/>
      <c r="D787" s="295" t="n"/>
      <c r="E787" s="295" t="n"/>
      <c r="F787" s="295" t="n"/>
      <c r="G787" s="295" t="n"/>
      <c r="H787" s="295" t="n"/>
      <c r="I787" s="687" t="n"/>
      <c r="J787" s="687" t="n"/>
      <c r="K787" s="687" t="n"/>
      <c r="L787" s="687" t="n"/>
      <c r="M787" s="687" t="n"/>
      <c r="N787" s="687" t="n"/>
      <c r="O787" s="687" t="n"/>
      <c r="P787" s="687" t="n"/>
      <c r="Q787" s="687" t="n"/>
      <c r="R787" s="687" t="n"/>
      <c r="S787" s="687" t="n"/>
      <c r="T787" s="687" t="n"/>
      <c r="U787" s="687" t="n"/>
      <c r="V787" s="687" t="n"/>
      <c r="W787" s="687" t="n"/>
      <c r="X787" s="687" t="n"/>
      <c r="Y787" s="687" t="n"/>
      <c r="Z787" s="687" t="n"/>
      <c r="AA787" s="687" t="n"/>
      <c r="AB787" s="687" t="n"/>
    </row>
    <row r="788">
      <c r="A788" s="687" t="n"/>
      <c r="B788" s="295" t="n"/>
      <c r="C788" s="326" t="n"/>
      <c r="D788" s="295" t="n"/>
      <c r="E788" s="295" t="n"/>
      <c r="F788" s="295" t="n"/>
      <c r="G788" s="295" t="n"/>
      <c r="H788" s="295" t="n"/>
      <c r="I788" s="687" t="n"/>
      <c r="J788" s="687" t="n"/>
      <c r="K788" s="687" t="n"/>
      <c r="L788" s="687" t="n"/>
      <c r="M788" s="687" t="n"/>
      <c r="N788" s="687" t="n"/>
      <c r="O788" s="687" t="n"/>
      <c r="P788" s="687" t="n"/>
      <c r="Q788" s="687" t="n"/>
      <c r="R788" s="687" t="n"/>
      <c r="S788" s="687" t="n"/>
      <c r="T788" s="687" t="n"/>
      <c r="U788" s="687" t="n"/>
      <c r="V788" s="687" t="n"/>
      <c r="W788" s="687" t="n"/>
      <c r="X788" s="687" t="n"/>
      <c r="Y788" s="687" t="n"/>
      <c r="Z788" s="687" t="n"/>
      <c r="AA788" s="687" t="n"/>
      <c r="AB788" s="687" t="n"/>
    </row>
    <row r="789">
      <c r="A789" s="687" t="n"/>
      <c r="B789" s="295" t="n"/>
      <c r="C789" s="326" t="n"/>
      <c r="D789" s="295" t="n"/>
      <c r="E789" s="295" t="n"/>
      <c r="F789" s="295" t="n"/>
      <c r="G789" s="295" t="n"/>
      <c r="H789" s="295" t="n"/>
      <c r="I789" s="687" t="n"/>
      <c r="J789" s="687" t="n"/>
      <c r="K789" s="687" t="n"/>
      <c r="L789" s="687" t="n"/>
      <c r="M789" s="687" t="n"/>
      <c r="N789" s="687" t="n"/>
      <c r="O789" s="687" t="n"/>
      <c r="P789" s="687" t="n"/>
      <c r="Q789" s="687" t="n"/>
      <c r="R789" s="687" t="n"/>
      <c r="S789" s="687" t="n"/>
      <c r="T789" s="687" t="n"/>
      <c r="U789" s="687" t="n"/>
      <c r="V789" s="687" t="n"/>
      <c r="W789" s="687" t="n"/>
      <c r="X789" s="687" t="n"/>
      <c r="Y789" s="687" t="n"/>
      <c r="Z789" s="687" t="n"/>
      <c r="AA789" s="687" t="n"/>
      <c r="AB789" s="687" t="n"/>
    </row>
    <row r="790">
      <c r="A790" s="687" t="n"/>
      <c r="B790" s="295" t="n"/>
      <c r="C790" s="326" t="n"/>
      <c r="D790" s="295" t="n"/>
      <c r="E790" s="295" t="n"/>
      <c r="F790" s="295" t="n"/>
      <c r="G790" s="295" t="n"/>
      <c r="H790" s="295" t="n"/>
      <c r="I790" s="687" t="n"/>
      <c r="J790" s="687" t="n"/>
      <c r="K790" s="687" t="n"/>
      <c r="L790" s="687" t="n"/>
      <c r="M790" s="687" t="n"/>
      <c r="N790" s="687" t="n"/>
      <c r="O790" s="687" t="n"/>
      <c r="P790" s="687" t="n"/>
      <c r="Q790" s="687" t="n"/>
      <c r="R790" s="687" t="n"/>
      <c r="S790" s="687" t="n"/>
      <c r="T790" s="687" t="n"/>
      <c r="U790" s="687" t="n"/>
      <c r="V790" s="687" t="n"/>
      <c r="W790" s="687" t="n"/>
      <c r="X790" s="687" t="n"/>
      <c r="Y790" s="687" t="n"/>
      <c r="Z790" s="687" t="n"/>
      <c r="AA790" s="687" t="n"/>
      <c r="AB790" s="687" t="n"/>
    </row>
    <row r="791">
      <c r="A791" s="687" t="n"/>
      <c r="B791" s="295" t="n"/>
      <c r="C791" s="326" t="n"/>
      <c r="D791" s="295" t="n"/>
      <c r="E791" s="295" t="n"/>
      <c r="F791" s="295" t="n"/>
      <c r="G791" s="295" t="n"/>
      <c r="H791" s="295" t="n"/>
      <c r="I791" s="687" t="n"/>
      <c r="J791" s="687" t="n"/>
      <c r="K791" s="687" t="n"/>
      <c r="L791" s="687" t="n"/>
      <c r="M791" s="687" t="n"/>
      <c r="N791" s="687" t="n"/>
      <c r="O791" s="687" t="n"/>
      <c r="P791" s="687" t="n"/>
      <c r="Q791" s="687" t="n"/>
      <c r="R791" s="687" t="n"/>
      <c r="S791" s="687" t="n"/>
      <c r="T791" s="687" t="n"/>
      <c r="U791" s="687" t="n"/>
      <c r="V791" s="687" t="n"/>
      <c r="W791" s="687" t="n"/>
      <c r="X791" s="687" t="n"/>
      <c r="Y791" s="687" t="n"/>
      <c r="Z791" s="687" t="n"/>
      <c r="AA791" s="687" t="n"/>
      <c r="AB791" s="687" t="n"/>
    </row>
    <row r="792">
      <c r="A792" s="687" t="n"/>
      <c r="B792" s="295" t="n"/>
      <c r="C792" s="326" t="n"/>
      <c r="D792" s="295" t="n"/>
      <c r="E792" s="295" t="n"/>
      <c r="F792" s="295" t="n"/>
      <c r="G792" s="295" t="n"/>
      <c r="H792" s="295" t="n"/>
      <c r="I792" s="687" t="n"/>
      <c r="J792" s="687" t="n"/>
      <c r="K792" s="687" t="n"/>
      <c r="L792" s="687" t="n"/>
      <c r="M792" s="687" t="n"/>
      <c r="N792" s="687" t="n"/>
      <c r="O792" s="687" t="n"/>
      <c r="P792" s="687" t="n"/>
      <c r="Q792" s="687" t="n"/>
      <c r="R792" s="687" t="n"/>
      <c r="S792" s="687" t="n"/>
      <c r="T792" s="687" t="n"/>
      <c r="U792" s="687" t="n"/>
      <c r="V792" s="687" t="n"/>
      <c r="W792" s="687" t="n"/>
      <c r="X792" s="687" t="n"/>
      <c r="Y792" s="687" t="n"/>
      <c r="Z792" s="687" t="n"/>
      <c r="AA792" s="687" t="n"/>
      <c r="AB792" s="687" t="n"/>
    </row>
    <row r="793">
      <c r="A793" s="687" t="n"/>
      <c r="B793" s="295" t="n"/>
      <c r="C793" s="326" t="n"/>
      <c r="D793" s="295" t="n"/>
      <c r="E793" s="295" t="n"/>
      <c r="F793" s="295" t="n"/>
      <c r="G793" s="295" t="n"/>
      <c r="H793" s="295" t="n"/>
      <c r="I793" s="687" t="n"/>
      <c r="J793" s="687" t="n"/>
      <c r="K793" s="687" t="n"/>
      <c r="L793" s="687" t="n"/>
      <c r="M793" s="687" t="n"/>
      <c r="N793" s="687" t="n"/>
      <c r="O793" s="687" t="n"/>
      <c r="P793" s="687" t="n"/>
      <c r="Q793" s="687" t="n"/>
      <c r="R793" s="687" t="n"/>
      <c r="S793" s="687" t="n"/>
      <c r="T793" s="687" t="n"/>
      <c r="U793" s="687" t="n"/>
      <c r="V793" s="687" t="n"/>
      <c r="W793" s="687" t="n"/>
      <c r="X793" s="687" t="n"/>
      <c r="Y793" s="687" t="n"/>
      <c r="Z793" s="687" t="n"/>
      <c r="AA793" s="687" t="n"/>
      <c r="AB793" s="687" t="n"/>
    </row>
    <row r="794">
      <c r="A794" s="687" t="n"/>
      <c r="B794" s="295" t="n"/>
      <c r="C794" s="326" t="n"/>
      <c r="D794" s="295" t="n"/>
      <c r="E794" s="295" t="n"/>
      <c r="F794" s="295" t="n"/>
      <c r="G794" s="295" t="n"/>
      <c r="H794" s="295" t="n"/>
      <c r="I794" s="687" t="n"/>
      <c r="J794" s="687" t="n"/>
      <c r="K794" s="687" t="n"/>
      <c r="L794" s="687" t="n"/>
      <c r="M794" s="687" t="n"/>
      <c r="N794" s="687" t="n"/>
      <c r="O794" s="687" t="n"/>
      <c r="P794" s="687" t="n"/>
      <c r="Q794" s="687" t="n"/>
      <c r="R794" s="687" t="n"/>
      <c r="S794" s="687" t="n"/>
      <c r="T794" s="687" t="n"/>
      <c r="U794" s="687" t="n"/>
      <c r="V794" s="687" t="n"/>
      <c r="W794" s="687" t="n"/>
      <c r="X794" s="687" t="n"/>
      <c r="Y794" s="687" t="n"/>
      <c r="Z794" s="687" t="n"/>
      <c r="AA794" s="687" t="n"/>
      <c r="AB794" s="687" t="n"/>
    </row>
    <row r="795">
      <c r="A795" s="687" t="n"/>
      <c r="B795" s="295" t="n"/>
      <c r="C795" s="326" t="n"/>
      <c r="D795" s="295" t="n"/>
      <c r="E795" s="295" t="n"/>
      <c r="F795" s="295" t="n"/>
      <c r="G795" s="295" t="n"/>
      <c r="H795" s="295" t="n"/>
      <c r="I795" s="687" t="n"/>
      <c r="J795" s="687" t="n"/>
      <c r="K795" s="687" t="n"/>
      <c r="L795" s="687" t="n"/>
      <c r="M795" s="687" t="n"/>
      <c r="N795" s="687" t="n"/>
      <c r="O795" s="687" t="n"/>
      <c r="P795" s="687" t="n"/>
      <c r="Q795" s="687" t="n"/>
      <c r="R795" s="687" t="n"/>
      <c r="S795" s="687" t="n"/>
      <c r="T795" s="687" t="n"/>
      <c r="U795" s="687" t="n"/>
      <c r="V795" s="687" t="n"/>
      <c r="W795" s="687" t="n"/>
      <c r="X795" s="687" t="n"/>
      <c r="Y795" s="687" t="n"/>
      <c r="Z795" s="687" t="n"/>
      <c r="AA795" s="687" t="n"/>
      <c r="AB795" s="687" t="n"/>
    </row>
    <row r="796">
      <c r="A796" s="687" t="n"/>
      <c r="B796" s="295" t="n"/>
      <c r="C796" s="326" t="n"/>
      <c r="D796" s="295" t="n"/>
      <c r="E796" s="295" t="n"/>
      <c r="F796" s="295" t="n"/>
      <c r="G796" s="295" t="n"/>
      <c r="H796" s="295" t="n"/>
      <c r="I796" s="687" t="n"/>
      <c r="J796" s="687" t="n"/>
      <c r="K796" s="687" t="n"/>
      <c r="L796" s="687" t="n"/>
      <c r="M796" s="687" t="n"/>
      <c r="N796" s="687" t="n"/>
      <c r="O796" s="687" t="n"/>
      <c r="P796" s="687" t="n"/>
      <c r="Q796" s="687" t="n"/>
      <c r="R796" s="687" t="n"/>
      <c r="S796" s="687" t="n"/>
      <c r="T796" s="687" t="n"/>
      <c r="U796" s="687" t="n"/>
      <c r="V796" s="687" t="n"/>
      <c r="W796" s="687" t="n"/>
      <c r="X796" s="687" t="n"/>
      <c r="Y796" s="687" t="n"/>
      <c r="Z796" s="687" t="n"/>
      <c r="AA796" s="687" t="n"/>
      <c r="AB796" s="687" t="n"/>
    </row>
    <row r="797">
      <c r="A797" s="687" t="n"/>
      <c r="B797" s="295" t="n"/>
      <c r="C797" s="326" t="n"/>
      <c r="D797" s="295" t="n"/>
      <c r="E797" s="295" t="n"/>
      <c r="F797" s="295" t="n"/>
      <c r="G797" s="295" t="n"/>
      <c r="H797" s="295" t="n"/>
      <c r="I797" s="687" t="n"/>
      <c r="J797" s="687" t="n"/>
      <c r="K797" s="687" t="n"/>
      <c r="L797" s="687" t="n"/>
      <c r="M797" s="687" t="n"/>
      <c r="N797" s="687" t="n"/>
      <c r="O797" s="687" t="n"/>
      <c r="P797" s="687" t="n"/>
      <c r="Q797" s="687" t="n"/>
      <c r="R797" s="687" t="n"/>
      <c r="S797" s="687" t="n"/>
      <c r="T797" s="687" t="n"/>
      <c r="U797" s="687" t="n"/>
      <c r="V797" s="687" t="n"/>
      <c r="W797" s="687" t="n"/>
      <c r="X797" s="687" t="n"/>
      <c r="Y797" s="687" t="n"/>
      <c r="Z797" s="687" t="n"/>
      <c r="AA797" s="687" t="n"/>
      <c r="AB797" s="687" t="n"/>
    </row>
    <row r="798">
      <c r="A798" s="687" t="n"/>
      <c r="B798" s="295" t="n"/>
      <c r="C798" s="326" t="n"/>
      <c r="D798" s="295" t="n"/>
      <c r="E798" s="295" t="n"/>
      <c r="F798" s="295" t="n"/>
      <c r="G798" s="295" t="n"/>
      <c r="H798" s="295" t="n"/>
      <c r="I798" s="687" t="n"/>
      <c r="J798" s="687" t="n"/>
      <c r="K798" s="687" t="n"/>
      <c r="L798" s="687" t="n"/>
      <c r="M798" s="687" t="n"/>
      <c r="N798" s="687" t="n"/>
      <c r="O798" s="687" t="n"/>
      <c r="P798" s="687" t="n"/>
      <c r="Q798" s="687" t="n"/>
      <c r="R798" s="687" t="n"/>
      <c r="S798" s="687" t="n"/>
      <c r="T798" s="687" t="n"/>
      <c r="U798" s="687" t="n"/>
      <c r="V798" s="687" t="n"/>
      <c r="W798" s="687" t="n"/>
      <c r="X798" s="687" t="n"/>
      <c r="Y798" s="687" t="n"/>
      <c r="Z798" s="687" t="n"/>
      <c r="AA798" s="687" t="n"/>
      <c r="AB798" s="687" t="n"/>
    </row>
    <row r="799">
      <c r="A799" s="687" t="n"/>
      <c r="B799" s="295" t="n"/>
      <c r="C799" s="326" t="n"/>
      <c r="D799" s="295" t="n"/>
      <c r="E799" s="295" t="n"/>
      <c r="F799" s="295" t="n"/>
      <c r="G799" s="295" t="n"/>
      <c r="H799" s="295" t="n"/>
      <c r="I799" s="687" t="n"/>
      <c r="J799" s="687" t="n"/>
      <c r="K799" s="687" t="n"/>
      <c r="L799" s="687" t="n"/>
      <c r="M799" s="687" t="n"/>
      <c r="N799" s="687" t="n"/>
      <c r="O799" s="687" t="n"/>
      <c r="P799" s="687" t="n"/>
      <c r="Q799" s="687" t="n"/>
      <c r="R799" s="687" t="n"/>
      <c r="S799" s="687" t="n"/>
      <c r="T799" s="687" t="n"/>
      <c r="U799" s="687" t="n"/>
      <c r="V799" s="687" t="n"/>
      <c r="W799" s="687" t="n"/>
      <c r="X799" s="687" t="n"/>
      <c r="Y799" s="687" t="n"/>
      <c r="Z799" s="687" t="n"/>
      <c r="AA799" s="687" t="n"/>
      <c r="AB799" s="687" t="n"/>
    </row>
    <row r="800">
      <c r="A800" s="687" t="n"/>
      <c r="B800" s="295" t="n"/>
      <c r="C800" s="326" t="n"/>
      <c r="D800" s="295" t="n"/>
      <c r="E800" s="295" t="n"/>
      <c r="F800" s="295" t="n"/>
      <c r="G800" s="295" t="n"/>
      <c r="H800" s="295" t="n"/>
      <c r="I800" s="687" t="n"/>
      <c r="J800" s="687" t="n"/>
      <c r="K800" s="687" t="n"/>
      <c r="L800" s="687" t="n"/>
      <c r="M800" s="687" t="n"/>
      <c r="N800" s="687" t="n"/>
      <c r="O800" s="687" t="n"/>
      <c r="P800" s="687" t="n"/>
      <c r="Q800" s="687" t="n"/>
      <c r="R800" s="687" t="n"/>
      <c r="S800" s="687" t="n"/>
      <c r="T800" s="687" t="n"/>
      <c r="U800" s="687" t="n"/>
      <c r="V800" s="687" t="n"/>
      <c r="W800" s="687" t="n"/>
      <c r="X800" s="687" t="n"/>
      <c r="Y800" s="687" t="n"/>
      <c r="Z800" s="687" t="n"/>
      <c r="AA800" s="687" t="n"/>
      <c r="AB800" s="687" t="n"/>
    </row>
    <row r="801">
      <c r="A801" s="687" t="n"/>
      <c r="B801" s="295" t="n"/>
      <c r="C801" s="326" t="n"/>
      <c r="D801" s="295" t="n"/>
      <c r="E801" s="295" t="n"/>
      <c r="F801" s="295" t="n"/>
      <c r="G801" s="295" t="n"/>
      <c r="H801" s="295" t="n"/>
      <c r="I801" s="687" t="n"/>
      <c r="J801" s="687" t="n"/>
      <c r="K801" s="687" t="n"/>
      <c r="L801" s="687" t="n"/>
      <c r="M801" s="687" t="n"/>
      <c r="N801" s="687" t="n"/>
      <c r="O801" s="687" t="n"/>
      <c r="P801" s="687" t="n"/>
      <c r="Q801" s="687" t="n"/>
      <c r="R801" s="687" t="n"/>
      <c r="S801" s="687" t="n"/>
      <c r="T801" s="687" t="n"/>
      <c r="U801" s="687" t="n"/>
      <c r="V801" s="687" t="n"/>
      <c r="W801" s="687" t="n"/>
      <c r="X801" s="687" t="n"/>
      <c r="Y801" s="687" t="n"/>
      <c r="Z801" s="687" t="n"/>
      <c r="AA801" s="687" t="n"/>
      <c r="AB801" s="687" t="n"/>
    </row>
    <row r="802">
      <c r="A802" s="687" t="n"/>
      <c r="B802" s="295" t="n"/>
      <c r="C802" s="326" t="n"/>
      <c r="D802" s="295" t="n"/>
      <c r="E802" s="295" t="n"/>
      <c r="F802" s="295" t="n"/>
      <c r="G802" s="295" t="n"/>
      <c r="H802" s="295" t="n"/>
      <c r="I802" s="687" t="n"/>
      <c r="J802" s="687" t="n"/>
      <c r="K802" s="687" t="n"/>
      <c r="L802" s="687" t="n"/>
      <c r="M802" s="687" t="n"/>
      <c r="N802" s="687" t="n"/>
      <c r="O802" s="687" t="n"/>
      <c r="P802" s="687" t="n"/>
      <c r="Q802" s="687" t="n"/>
      <c r="R802" s="687" t="n"/>
      <c r="S802" s="687" t="n"/>
      <c r="T802" s="687" t="n"/>
      <c r="U802" s="687" t="n"/>
      <c r="V802" s="687" t="n"/>
      <c r="W802" s="687" t="n"/>
      <c r="X802" s="687" t="n"/>
      <c r="Y802" s="687" t="n"/>
      <c r="Z802" s="687" t="n"/>
      <c r="AA802" s="687" t="n"/>
      <c r="AB802" s="687" t="n"/>
    </row>
    <row r="803">
      <c r="A803" s="687" t="n"/>
      <c r="B803" s="295" t="n"/>
      <c r="C803" s="326" t="n"/>
      <c r="D803" s="295" t="n"/>
      <c r="E803" s="295" t="n"/>
      <c r="F803" s="295" t="n"/>
      <c r="G803" s="295" t="n"/>
      <c r="H803" s="295" t="n"/>
      <c r="I803" s="687" t="n"/>
      <c r="J803" s="687" t="n"/>
      <c r="K803" s="687" t="n"/>
      <c r="L803" s="687" t="n"/>
      <c r="M803" s="687" t="n"/>
      <c r="N803" s="687" t="n"/>
      <c r="O803" s="687" t="n"/>
      <c r="P803" s="687" t="n"/>
      <c r="Q803" s="687" t="n"/>
      <c r="R803" s="687" t="n"/>
      <c r="S803" s="687" t="n"/>
      <c r="T803" s="687" t="n"/>
      <c r="U803" s="687" t="n"/>
      <c r="V803" s="687" t="n"/>
      <c r="W803" s="687" t="n"/>
      <c r="X803" s="687" t="n"/>
      <c r="Y803" s="687" t="n"/>
      <c r="Z803" s="687" t="n"/>
      <c r="AA803" s="687" t="n"/>
      <c r="AB803" s="687" t="n"/>
    </row>
    <row r="804">
      <c r="A804" s="687" t="n"/>
      <c r="B804" s="295" t="n"/>
      <c r="C804" s="326" t="n"/>
      <c r="D804" s="295" t="n"/>
      <c r="E804" s="295" t="n"/>
      <c r="F804" s="295" t="n"/>
      <c r="G804" s="295" t="n"/>
      <c r="H804" s="295" t="n"/>
      <c r="I804" s="687" t="n"/>
      <c r="J804" s="687" t="n"/>
      <c r="K804" s="687" t="n"/>
      <c r="L804" s="687" t="n"/>
      <c r="M804" s="687" t="n"/>
      <c r="N804" s="687" t="n"/>
      <c r="O804" s="687" t="n"/>
      <c r="P804" s="687" t="n"/>
      <c r="Q804" s="687" t="n"/>
      <c r="R804" s="687" t="n"/>
      <c r="S804" s="687" t="n"/>
      <c r="T804" s="687" t="n"/>
      <c r="U804" s="687" t="n"/>
      <c r="V804" s="687" t="n"/>
      <c r="W804" s="687" t="n"/>
      <c r="X804" s="687" t="n"/>
      <c r="Y804" s="687" t="n"/>
      <c r="Z804" s="687" t="n"/>
      <c r="AA804" s="687" t="n"/>
      <c r="AB804" s="687" t="n"/>
    </row>
    <row r="805">
      <c r="A805" s="687" t="n"/>
      <c r="B805" s="295" t="n"/>
      <c r="C805" s="326" t="n"/>
      <c r="D805" s="295" t="n"/>
      <c r="E805" s="295" t="n"/>
      <c r="F805" s="295" t="n"/>
      <c r="G805" s="295" t="n"/>
      <c r="H805" s="295" t="n"/>
      <c r="I805" s="687" t="n"/>
      <c r="J805" s="687" t="n"/>
      <c r="K805" s="687" t="n"/>
      <c r="L805" s="687" t="n"/>
      <c r="M805" s="687" t="n"/>
      <c r="N805" s="687" t="n"/>
      <c r="O805" s="687" t="n"/>
      <c r="P805" s="687" t="n"/>
      <c r="Q805" s="687" t="n"/>
      <c r="R805" s="687" t="n"/>
      <c r="S805" s="687" t="n"/>
      <c r="T805" s="687" t="n"/>
      <c r="U805" s="687" t="n"/>
      <c r="V805" s="687" t="n"/>
      <c r="W805" s="687" t="n"/>
      <c r="X805" s="687" t="n"/>
      <c r="Y805" s="687" t="n"/>
      <c r="Z805" s="687" t="n"/>
      <c r="AA805" s="687" t="n"/>
      <c r="AB805" s="687" t="n"/>
    </row>
    <row r="806">
      <c r="A806" s="687" t="n"/>
      <c r="B806" s="295" t="n"/>
      <c r="C806" s="326" t="n"/>
      <c r="D806" s="295" t="n"/>
      <c r="E806" s="295" t="n"/>
      <c r="F806" s="295" t="n"/>
      <c r="G806" s="295" t="n"/>
      <c r="H806" s="295" t="n"/>
      <c r="I806" s="687" t="n"/>
      <c r="J806" s="687" t="n"/>
      <c r="K806" s="687" t="n"/>
      <c r="L806" s="687" t="n"/>
      <c r="M806" s="687" t="n"/>
      <c r="N806" s="687" t="n"/>
      <c r="O806" s="687" t="n"/>
      <c r="P806" s="687" t="n"/>
      <c r="Q806" s="687" t="n"/>
      <c r="R806" s="687" t="n"/>
      <c r="S806" s="687" t="n"/>
      <c r="T806" s="687" t="n"/>
      <c r="U806" s="687" t="n"/>
      <c r="V806" s="687" t="n"/>
      <c r="W806" s="687" t="n"/>
      <c r="X806" s="687" t="n"/>
      <c r="Y806" s="687" t="n"/>
      <c r="Z806" s="687" t="n"/>
      <c r="AA806" s="687" t="n"/>
      <c r="AB806" s="687" t="n"/>
    </row>
    <row r="807">
      <c r="A807" s="687" t="n"/>
      <c r="B807" s="295" t="n"/>
      <c r="C807" s="326" t="n"/>
      <c r="D807" s="295" t="n"/>
      <c r="E807" s="295" t="n"/>
      <c r="F807" s="295" t="n"/>
      <c r="G807" s="295" t="n"/>
      <c r="H807" s="295" t="n"/>
      <c r="I807" s="687" t="n"/>
      <c r="J807" s="687" t="n"/>
      <c r="K807" s="687" t="n"/>
      <c r="L807" s="687" t="n"/>
      <c r="M807" s="687" t="n"/>
      <c r="N807" s="687" t="n"/>
      <c r="O807" s="687" t="n"/>
      <c r="P807" s="687" t="n"/>
      <c r="Q807" s="687" t="n"/>
      <c r="R807" s="687" t="n"/>
      <c r="S807" s="687" t="n"/>
      <c r="T807" s="687" t="n"/>
      <c r="U807" s="687" t="n"/>
      <c r="V807" s="687" t="n"/>
      <c r="W807" s="687" t="n"/>
      <c r="X807" s="687" t="n"/>
      <c r="Y807" s="687" t="n"/>
      <c r="Z807" s="687" t="n"/>
      <c r="AA807" s="687" t="n"/>
      <c r="AB807" s="687" t="n"/>
    </row>
    <row r="808">
      <c r="A808" s="687" t="n"/>
      <c r="B808" s="295" t="n"/>
      <c r="C808" s="326" t="n"/>
      <c r="D808" s="295" t="n"/>
      <c r="E808" s="295" t="n"/>
      <c r="F808" s="295" t="n"/>
      <c r="G808" s="295" t="n"/>
      <c r="H808" s="295" t="n"/>
      <c r="I808" s="687" t="n"/>
      <c r="J808" s="687" t="n"/>
      <c r="K808" s="687" t="n"/>
      <c r="L808" s="687" t="n"/>
      <c r="M808" s="687" t="n"/>
      <c r="N808" s="687" t="n"/>
      <c r="O808" s="687" t="n"/>
      <c r="P808" s="687" t="n"/>
      <c r="Q808" s="687" t="n"/>
      <c r="R808" s="687" t="n"/>
      <c r="S808" s="687" t="n"/>
      <c r="T808" s="687" t="n"/>
      <c r="U808" s="687" t="n"/>
      <c r="V808" s="687" t="n"/>
      <c r="W808" s="687" t="n"/>
      <c r="X808" s="687" t="n"/>
      <c r="Y808" s="687" t="n"/>
      <c r="Z808" s="687" t="n"/>
      <c r="AA808" s="687" t="n"/>
      <c r="AB808" s="687" t="n"/>
    </row>
    <row r="809">
      <c r="A809" s="687" t="n"/>
      <c r="B809" s="295" t="n"/>
      <c r="C809" s="326" t="n"/>
      <c r="D809" s="295" t="n"/>
      <c r="E809" s="295" t="n"/>
      <c r="F809" s="295" t="n"/>
      <c r="G809" s="295" t="n"/>
      <c r="H809" s="295" t="n"/>
      <c r="I809" s="687" t="n"/>
      <c r="J809" s="687" t="n"/>
      <c r="K809" s="687" t="n"/>
      <c r="L809" s="687" t="n"/>
      <c r="M809" s="687" t="n"/>
      <c r="N809" s="687" t="n"/>
      <c r="O809" s="687" t="n"/>
      <c r="P809" s="687" t="n"/>
      <c r="Q809" s="687" t="n"/>
      <c r="R809" s="687" t="n"/>
      <c r="S809" s="687" t="n"/>
      <c r="T809" s="687" t="n"/>
      <c r="U809" s="687" t="n"/>
      <c r="V809" s="687" t="n"/>
      <c r="W809" s="687" t="n"/>
      <c r="X809" s="687" t="n"/>
      <c r="Y809" s="687" t="n"/>
      <c r="Z809" s="687" t="n"/>
      <c r="AA809" s="687" t="n"/>
      <c r="AB809" s="687" t="n"/>
    </row>
    <row r="810">
      <c r="A810" s="687" t="n"/>
      <c r="B810" s="295" t="n"/>
      <c r="C810" s="326" t="n"/>
      <c r="D810" s="295" t="n"/>
      <c r="E810" s="295" t="n"/>
      <c r="F810" s="295" t="n"/>
      <c r="G810" s="295" t="n"/>
      <c r="H810" s="295" t="n"/>
      <c r="I810" s="687" t="n"/>
      <c r="J810" s="687" t="n"/>
      <c r="K810" s="687" t="n"/>
      <c r="L810" s="687" t="n"/>
      <c r="M810" s="687" t="n"/>
      <c r="N810" s="687" t="n"/>
      <c r="O810" s="687" t="n"/>
      <c r="P810" s="687" t="n"/>
      <c r="Q810" s="687" t="n"/>
      <c r="R810" s="687" t="n"/>
      <c r="S810" s="687" t="n"/>
      <c r="T810" s="687" t="n"/>
      <c r="U810" s="687" t="n"/>
      <c r="V810" s="687" t="n"/>
      <c r="W810" s="687" t="n"/>
      <c r="X810" s="687" t="n"/>
      <c r="Y810" s="687" t="n"/>
      <c r="Z810" s="687" t="n"/>
      <c r="AA810" s="687" t="n"/>
      <c r="AB810" s="687" t="n"/>
    </row>
    <row r="811">
      <c r="A811" s="687" t="n"/>
      <c r="B811" s="295" t="n"/>
      <c r="C811" s="326" t="n"/>
      <c r="D811" s="295" t="n"/>
      <c r="E811" s="295" t="n"/>
      <c r="F811" s="295" t="n"/>
      <c r="G811" s="295" t="n"/>
      <c r="H811" s="295" t="n"/>
      <c r="I811" s="687" t="n"/>
      <c r="J811" s="687" t="n"/>
      <c r="K811" s="687" t="n"/>
      <c r="L811" s="687" t="n"/>
      <c r="M811" s="687" t="n"/>
      <c r="N811" s="687" t="n"/>
      <c r="O811" s="687" t="n"/>
      <c r="P811" s="687" t="n"/>
      <c r="Q811" s="687" t="n"/>
      <c r="R811" s="687" t="n"/>
      <c r="S811" s="687" t="n"/>
      <c r="T811" s="687" t="n"/>
      <c r="U811" s="687" t="n"/>
      <c r="V811" s="687" t="n"/>
      <c r="W811" s="687" t="n"/>
      <c r="X811" s="687" t="n"/>
      <c r="Y811" s="687" t="n"/>
      <c r="Z811" s="687" t="n"/>
      <c r="AA811" s="687" t="n"/>
      <c r="AB811" s="687" t="n"/>
    </row>
    <row r="812">
      <c r="A812" s="687" t="n"/>
      <c r="B812" s="295" t="n"/>
      <c r="C812" s="326" t="n"/>
      <c r="D812" s="295" t="n"/>
      <c r="E812" s="295" t="n"/>
      <c r="F812" s="295" t="n"/>
      <c r="G812" s="295" t="n"/>
      <c r="H812" s="295" t="n"/>
      <c r="I812" s="687" t="n"/>
      <c r="J812" s="687" t="n"/>
      <c r="K812" s="687" t="n"/>
      <c r="L812" s="687" t="n"/>
      <c r="M812" s="687" t="n"/>
      <c r="N812" s="687" t="n"/>
      <c r="O812" s="687" t="n"/>
      <c r="P812" s="687" t="n"/>
      <c r="Q812" s="687" t="n"/>
      <c r="R812" s="687" t="n"/>
      <c r="S812" s="687" t="n"/>
      <c r="T812" s="687" t="n"/>
      <c r="U812" s="687" t="n"/>
      <c r="V812" s="687" t="n"/>
      <c r="W812" s="687" t="n"/>
      <c r="X812" s="687" t="n"/>
      <c r="Y812" s="687" t="n"/>
      <c r="Z812" s="687" t="n"/>
      <c r="AA812" s="687" t="n"/>
      <c r="AB812" s="687" t="n"/>
    </row>
    <row r="813">
      <c r="A813" s="687" t="n"/>
      <c r="B813" s="295" t="n"/>
      <c r="C813" s="326" t="n"/>
      <c r="D813" s="295" t="n"/>
      <c r="E813" s="295" t="n"/>
      <c r="F813" s="295" t="n"/>
      <c r="G813" s="295" t="n"/>
      <c r="H813" s="295" t="n"/>
      <c r="I813" s="687" t="n"/>
      <c r="J813" s="687" t="n"/>
      <c r="K813" s="687" t="n"/>
      <c r="L813" s="687" t="n"/>
      <c r="M813" s="687" t="n"/>
      <c r="N813" s="687" t="n"/>
      <c r="O813" s="687" t="n"/>
      <c r="P813" s="687" t="n"/>
      <c r="Q813" s="687" t="n"/>
      <c r="R813" s="687" t="n"/>
      <c r="S813" s="687" t="n"/>
      <c r="T813" s="687" t="n"/>
      <c r="U813" s="687" t="n"/>
      <c r="V813" s="687" t="n"/>
      <c r="W813" s="687" t="n"/>
      <c r="X813" s="687" t="n"/>
      <c r="Y813" s="687" t="n"/>
      <c r="Z813" s="687" t="n"/>
      <c r="AA813" s="687" t="n"/>
      <c r="AB813" s="687" t="n"/>
    </row>
    <row r="814">
      <c r="A814" s="687" t="n"/>
      <c r="B814" s="295" t="n"/>
      <c r="C814" s="326" t="n"/>
      <c r="D814" s="295" t="n"/>
      <c r="E814" s="295" t="n"/>
      <c r="F814" s="295" t="n"/>
      <c r="G814" s="295" t="n"/>
      <c r="H814" s="295" t="n"/>
      <c r="I814" s="687" t="n"/>
      <c r="J814" s="687" t="n"/>
      <c r="K814" s="687" t="n"/>
      <c r="L814" s="687" t="n"/>
      <c r="M814" s="687" t="n"/>
      <c r="N814" s="687" t="n"/>
      <c r="O814" s="687" t="n"/>
      <c r="P814" s="687" t="n"/>
      <c r="Q814" s="687" t="n"/>
      <c r="R814" s="687" t="n"/>
      <c r="S814" s="687" t="n"/>
      <c r="T814" s="687" t="n"/>
      <c r="U814" s="687" t="n"/>
      <c r="V814" s="687" t="n"/>
      <c r="W814" s="687" t="n"/>
      <c r="X814" s="687" t="n"/>
      <c r="Y814" s="687" t="n"/>
      <c r="Z814" s="687" t="n"/>
      <c r="AA814" s="687" t="n"/>
      <c r="AB814" s="687" t="n"/>
    </row>
    <row r="815">
      <c r="A815" s="687" t="n"/>
      <c r="B815" s="295" t="n"/>
      <c r="C815" s="326" t="n"/>
      <c r="D815" s="295" t="n"/>
      <c r="E815" s="295" t="n"/>
      <c r="F815" s="295" t="n"/>
      <c r="G815" s="295" t="n"/>
      <c r="H815" s="295" t="n"/>
      <c r="I815" s="687" t="n"/>
      <c r="J815" s="687" t="n"/>
      <c r="K815" s="687" t="n"/>
      <c r="L815" s="687" t="n"/>
      <c r="M815" s="687" t="n"/>
      <c r="N815" s="687" t="n"/>
      <c r="O815" s="687" t="n"/>
      <c r="P815" s="687" t="n"/>
      <c r="Q815" s="687" t="n"/>
      <c r="R815" s="687" t="n"/>
      <c r="S815" s="687" t="n"/>
      <c r="T815" s="687" t="n"/>
      <c r="U815" s="687" t="n"/>
      <c r="V815" s="687" t="n"/>
      <c r="W815" s="687" t="n"/>
      <c r="X815" s="687" t="n"/>
      <c r="Y815" s="687" t="n"/>
      <c r="Z815" s="687" t="n"/>
      <c r="AA815" s="687" t="n"/>
      <c r="AB815" s="687" t="n"/>
    </row>
    <row r="816">
      <c r="A816" s="687" t="n"/>
      <c r="B816" s="295" t="n"/>
      <c r="C816" s="326" t="n"/>
      <c r="D816" s="295" t="n"/>
      <c r="E816" s="295" t="n"/>
      <c r="F816" s="295" t="n"/>
      <c r="G816" s="295" t="n"/>
      <c r="H816" s="295" t="n"/>
      <c r="I816" s="687" t="n"/>
      <c r="J816" s="687" t="n"/>
      <c r="K816" s="687" t="n"/>
      <c r="L816" s="687" t="n"/>
      <c r="M816" s="687" t="n"/>
      <c r="N816" s="687" t="n"/>
      <c r="O816" s="687" t="n"/>
      <c r="P816" s="687" t="n"/>
      <c r="Q816" s="687" t="n"/>
      <c r="R816" s="687" t="n"/>
      <c r="S816" s="687" t="n"/>
      <c r="T816" s="687" t="n"/>
      <c r="U816" s="687" t="n"/>
      <c r="V816" s="687" t="n"/>
      <c r="W816" s="687" t="n"/>
      <c r="X816" s="687" t="n"/>
      <c r="Y816" s="687" t="n"/>
      <c r="Z816" s="687" t="n"/>
      <c r="AA816" s="687" t="n"/>
      <c r="AB816" s="687" t="n"/>
    </row>
    <row r="817">
      <c r="A817" s="687" t="n"/>
      <c r="B817" s="295" t="n"/>
      <c r="C817" s="326" t="n"/>
      <c r="D817" s="295" t="n"/>
      <c r="E817" s="295" t="n"/>
      <c r="F817" s="295" t="n"/>
      <c r="G817" s="295" t="n"/>
      <c r="H817" s="295" t="n"/>
      <c r="I817" s="687" t="n"/>
      <c r="J817" s="687" t="n"/>
      <c r="K817" s="687" t="n"/>
      <c r="L817" s="687" t="n"/>
      <c r="M817" s="687" t="n"/>
      <c r="N817" s="687" t="n"/>
      <c r="O817" s="687" t="n"/>
      <c r="P817" s="687" t="n"/>
      <c r="Q817" s="687" t="n"/>
      <c r="R817" s="687" t="n"/>
      <c r="S817" s="687" t="n"/>
      <c r="T817" s="687" t="n"/>
      <c r="U817" s="687" t="n"/>
      <c r="V817" s="687" t="n"/>
      <c r="W817" s="687" t="n"/>
      <c r="X817" s="687" t="n"/>
      <c r="Y817" s="687" t="n"/>
      <c r="Z817" s="687" t="n"/>
      <c r="AA817" s="687" t="n"/>
      <c r="AB817" s="687" t="n"/>
    </row>
    <row r="818">
      <c r="A818" s="687" t="n"/>
      <c r="B818" s="295" t="n"/>
      <c r="C818" s="326" t="n"/>
      <c r="D818" s="295" t="n"/>
      <c r="E818" s="295" t="n"/>
      <c r="F818" s="295" t="n"/>
      <c r="G818" s="295" t="n"/>
      <c r="H818" s="295" t="n"/>
      <c r="I818" s="687" t="n"/>
      <c r="J818" s="687" t="n"/>
      <c r="K818" s="687" t="n"/>
      <c r="L818" s="687" t="n"/>
      <c r="M818" s="687" t="n"/>
      <c r="N818" s="687" t="n"/>
      <c r="O818" s="687" t="n"/>
      <c r="P818" s="687" t="n"/>
      <c r="Q818" s="687" t="n"/>
      <c r="R818" s="687" t="n"/>
      <c r="S818" s="687" t="n"/>
      <c r="T818" s="687" t="n"/>
      <c r="U818" s="687" t="n"/>
      <c r="V818" s="687" t="n"/>
      <c r="W818" s="687" t="n"/>
      <c r="X818" s="687" t="n"/>
      <c r="Y818" s="687" t="n"/>
      <c r="Z818" s="687" t="n"/>
      <c r="AA818" s="687" t="n"/>
      <c r="AB818" s="687" t="n"/>
    </row>
    <row r="819">
      <c r="A819" s="687" t="n"/>
      <c r="B819" s="295" t="n"/>
      <c r="C819" s="326" t="n"/>
      <c r="D819" s="295" t="n"/>
      <c r="E819" s="295" t="n"/>
      <c r="F819" s="295" t="n"/>
      <c r="G819" s="295" t="n"/>
      <c r="H819" s="295" t="n"/>
      <c r="I819" s="687" t="n"/>
      <c r="J819" s="687" t="n"/>
      <c r="K819" s="687" t="n"/>
      <c r="L819" s="687" t="n"/>
      <c r="M819" s="687" t="n"/>
      <c r="N819" s="687" t="n"/>
      <c r="O819" s="687" t="n"/>
      <c r="P819" s="687" t="n"/>
      <c r="Q819" s="687" t="n"/>
      <c r="R819" s="687" t="n"/>
      <c r="S819" s="687" t="n"/>
      <c r="T819" s="687" t="n"/>
      <c r="U819" s="687" t="n"/>
      <c r="V819" s="687" t="n"/>
      <c r="W819" s="687" t="n"/>
      <c r="X819" s="687" t="n"/>
      <c r="Y819" s="687" t="n"/>
      <c r="Z819" s="687" t="n"/>
      <c r="AA819" s="687" t="n"/>
      <c r="AB819" s="687" t="n"/>
    </row>
    <row r="820">
      <c r="A820" s="687" t="n"/>
      <c r="B820" s="295" t="n"/>
      <c r="C820" s="326" t="n"/>
      <c r="D820" s="295" t="n"/>
      <c r="E820" s="295" t="n"/>
      <c r="F820" s="295" t="n"/>
      <c r="G820" s="295" t="n"/>
      <c r="H820" s="295" t="n"/>
      <c r="I820" s="687" t="n"/>
      <c r="J820" s="687" t="n"/>
      <c r="K820" s="687" t="n"/>
      <c r="L820" s="687" t="n"/>
      <c r="M820" s="687" t="n"/>
      <c r="N820" s="687" t="n"/>
      <c r="O820" s="687" t="n"/>
      <c r="P820" s="687" t="n"/>
      <c r="Q820" s="687" t="n"/>
      <c r="R820" s="687" t="n"/>
      <c r="S820" s="687" t="n"/>
      <c r="T820" s="687" t="n"/>
      <c r="U820" s="687" t="n"/>
      <c r="V820" s="687" t="n"/>
      <c r="W820" s="687" t="n"/>
      <c r="X820" s="687" t="n"/>
      <c r="Y820" s="687" t="n"/>
      <c r="Z820" s="687" t="n"/>
      <c r="AA820" s="687" t="n"/>
      <c r="AB820" s="687" t="n"/>
    </row>
    <row r="821">
      <c r="A821" s="687" t="n"/>
      <c r="B821" s="295" t="n"/>
      <c r="C821" s="326" t="n"/>
      <c r="D821" s="295" t="n"/>
      <c r="E821" s="295" t="n"/>
      <c r="F821" s="295" t="n"/>
      <c r="G821" s="295" t="n"/>
      <c r="H821" s="295" t="n"/>
      <c r="I821" s="687" t="n"/>
      <c r="J821" s="687" t="n"/>
      <c r="K821" s="687" t="n"/>
      <c r="L821" s="687" t="n"/>
      <c r="M821" s="687" t="n"/>
      <c r="N821" s="687" t="n"/>
      <c r="O821" s="687" t="n"/>
      <c r="P821" s="687" t="n"/>
      <c r="Q821" s="687" t="n"/>
      <c r="R821" s="687" t="n"/>
      <c r="S821" s="687" t="n"/>
      <c r="T821" s="687" t="n"/>
      <c r="U821" s="687" t="n"/>
      <c r="V821" s="687" t="n"/>
      <c r="W821" s="687" t="n"/>
      <c r="X821" s="687" t="n"/>
      <c r="Y821" s="687" t="n"/>
      <c r="Z821" s="687" t="n"/>
      <c r="AA821" s="687" t="n"/>
      <c r="AB821" s="687" t="n"/>
    </row>
    <row r="822">
      <c r="A822" s="687" t="n"/>
      <c r="B822" s="295" t="n"/>
      <c r="C822" s="326" t="n"/>
      <c r="D822" s="295" t="n"/>
      <c r="E822" s="295" t="n"/>
      <c r="F822" s="295" t="n"/>
      <c r="G822" s="295" t="n"/>
      <c r="H822" s="295" t="n"/>
      <c r="I822" s="687" t="n"/>
      <c r="J822" s="687" t="n"/>
      <c r="K822" s="687" t="n"/>
      <c r="L822" s="687" t="n"/>
      <c r="M822" s="687" t="n"/>
      <c r="N822" s="687" t="n"/>
      <c r="O822" s="687" t="n"/>
      <c r="P822" s="687" t="n"/>
      <c r="Q822" s="687" t="n"/>
      <c r="R822" s="687" t="n"/>
      <c r="S822" s="687" t="n"/>
      <c r="T822" s="687" t="n"/>
      <c r="U822" s="687" t="n"/>
      <c r="V822" s="687" t="n"/>
      <c r="W822" s="687" t="n"/>
      <c r="X822" s="687" t="n"/>
      <c r="Y822" s="687" t="n"/>
      <c r="Z822" s="687" t="n"/>
      <c r="AA822" s="687" t="n"/>
      <c r="AB822" s="687" t="n"/>
    </row>
    <row r="823">
      <c r="A823" s="687" t="n"/>
      <c r="B823" s="295" t="n"/>
      <c r="C823" s="326" t="n"/>
      <c r="D823" s="295" t="n"/>
      <c r="E823" s="295" t="n"/>
      <c r="F823" s="295" t="n"/>
      <c r="G823" s="295" t="n"/>
      <c r="H823" s="295" t="n"/>
      <c r="I823" s="687" t="n"/>
      <c r="J823" s="687" t="n"/>
      <c r="K823" s="687" t="n"/>
      <c r="L823" s="687" t="n"/>
      <c r="M823" s="687" t="n"/>
      <c r="N823" s="687" t="n"/>
      <c r="O823" s="687" t="n"/>
      <c r="P823" s="687" t="n"/>
      <c r="Q823" s="687" t="n"/>
      <c r="R823" s="687" t="n"/>
      <c r="S823" s="687" t="n"/>
      <c r="T823" s="687" t="n"/>
      <c r="U823" s="687" t="n"/>
      <c r="V823" s="687" t="n"/>
      <c r="W823" s="687" t="n"/>
      <c r="X823" s="687" t="n"/>
      <c r="Y823" s="687" t="n"/>
      <c r="Z823" s="687" t="n"/>
      <c r="AA823" s="687" t="n"/>
      <c r="AB823" s="687" t="n"/>
    </row>
    <row r="824">
      <c r="A824" s="687" t="n"/>
      <c r="B824" s="295" t="n"/>
      <c r="C824" s="326" t="n"/>
      <c r="D824" s="295" t="n"/>
      <c r="E824" s="295" t="n"/>
      <c r="F824" s="295" t="n"/>
      <c r="G824" s="295" t="n"/>
      <c r="H824" s="295" t="n"/>
      <c r="I824" s="687" t="n"/>
      <c r="J824" s="687" t="n"/>
      <c r="K824" s="687" t="n"/>
      <c r="L824" s="687" t="n"/>
      <c r="M824" s="687" t="n"/>
      <c r="N824" s="687" t="n"/>
      <c r="O824" s="687" t="n"/>
      <c r="P824" s="687" t="n"/>
      <c r="Q824" s="687" t="n"/>
      <c r="R824" s="687" t="n"/>
      <c r="S824" s="687" t="n"/>
      <c r="T824" s="687" t="n"/>
      <c r="U824" s="687" t="n"/>
      <c r="V824" s="687" t="n"/>
      <c r="W824" s="687" t="n"/>
      <c r="X824" s="687" t="n"/>
      <c r="Y824" s="687" t="n"/>
      <c r="Z824" s="687" t="n"/>
      <c r="AA824" s="687" t="n"/>
      <c r="AB824" s="687" t="n"/>
    </row>
    <row r="825">
      <c r="A825" s="687" t="n"/>
      <c r="B825" s="295" t="n"/>
      <c r="C825" s="326" t="n"/>
      <c r="D825" s="295" t="n"/>
      <c r="E825" s="295" t="n"/>
      <c r="F825" s="295" t="n"/>
      <c r="G825" s="295" t="n"/>
      <c r="H825" s="295" t="n"/>
      <c r="I825" s="687" t="n"/>
      <c r="J825" s="687" t="n"/>
      <c r="K825" s="687" t="n"/>
      <c r="L825" s="687" t="n"/>
      <c r="M825" s="687" t="n"/>
      <c r="N825" s="687" t="n"/>
      <c r="O825" s="687" t="n"/>
      <c r="P825" s="687" t="n"/>
      <c r="Q825" s="687" t="n"/>
      <c r="R825" s="687" t="n"/>
      <c r="S825" s="687" t="n"/>
      <c r="T825" s="687" t="n"/>
      <c r="U825" s="687" t="n"/>
      <c r="V825" s="687" t="n"/>
      <c r="W825" s="687" t="n"/>
      <c r="X825" s="687" t="n"/>
      <c r="Y825" s="687" t="n"/>
      <c r="Z825" s="687" t="n"/>
      <c r="AA825" s="687" t="n"/>
      <c r="AB825" s="687" t="n"/>
    </row>
    <row r="826">
      <c r="A826" s="687" t="n"/>
      <c r="B826" s="295" t="n"/>
      <c r="C826" s="326" t="n"/>
      <c r="D826" s="295" t="n"/>
      <c r="E826" s="295" t="n"/>
      <c r="F826" s="295" t="n"/>
      <c r="G826" s="295" t="n"/>
      <c r="H826" s="295" t="n"/>
      <c r="I826" s="687" t="n"/>
      <c r="J826" s="687" t="n"/>
      <c r="K826" s="687" t="n"/>
      <c r="L826" s="687" t="n"/>
      <c r="M826" s="687" t="n"/>
      <c r="N826" s="687" t="n"/>
      <c r="O826" s="687" t="n"/>
      <c r="P826" s="687" t="n"/>
      <c r="Q826" s="687" t="n"/>
      <c r="R826" s="687" t="n"/>
      <c r="S826" s="687" t="n"/>
      <c r="T826" s="687" t="n"/>
      <c r="U826" s="687" t="n"/>
      <c r="V826" s="687" t="n"/>
      <c r="W826" s="687" t="n"/>
      <c r="X826" s="687" t="n"/>
      <c r="Y826" s="687" t="n"/>
      <c r="Z826" s="687" t="n"/>
      <c r="AA826" s="687" t="n"/>
      <c r="AB826" s="687" t="n"/>
    </row>
    <row r="827">
      <c r="A827" s="687" t="n"/>
      <c r="B827" s="295" t="n"/>
      <c r="C827" s="326" t="n"/>
      <c r="D827" s="295" t="n"/>
      <c r="E827" s="295" t="n"/>
      <c r="F827" s="295" t="n"/>
      <c r="G827" s="295" t="n"/>
      <c r="H827" s="295" t="n"/>
      <c r="I827" s="687" t="n"/>
      <c r="J827" s="687" t="n"/>
      <c r="K827" s="687" t="n"/>
      <c r="L827" s="687" t="n"/>
      <c r="M827" s="687" t="n"/>
      <c r="N827" s="687" t="n"/>
      <c r="O827" s="687" t="n"/>
      <c r="P827" s="687" t="n"/>
      <c r="Q827" s="687" t="n"/>
      <c r="R827" s="687" t="n"/>
      <c r="S827" s="687" t="n"/>
      <c r="T827" s="687" t="n"/>
      <c r="U827" s="687" t="n"/>
      <c r="V827" s="687" t="n"/>
      <c r="W827" s="687" t="n"/>
      <c r="X827" s="687" t="n"/>
      <c r="Y827" s="687" t="n"/>
      <c r="Z827" s="687" t="n"/>
      <c r="AA827" s="687" t="n"/>
      <c r="AB827" s="687" t="n"/>
    </row>
    <row r="828">
      <c r="A828" s="687" t="n"/>
      <c r="B828" s="295" t="n"/>
      <c r="C828" s="326" t="n"/>
      <c r="D828" s="295" t="n"/>
      <c r="E828" s="295" t="n"/>
      <c r="F828" s="295" t="n"/>
      <c r="G828" s="295" t="n"/>
      <c r="H828" s="295" t="n"/>
      <c r="I828" s="687" t="n"/>
      <c r="J828" s="687" t="n"/>
      <c r="K828" s="687" t="n"/>
      <c r="L828" s="687" t="n"/>
      <c r="M828" s="687" t="n"/>
      <c r="N828" s="687" t="n"/>
      <c r="O828" s="687" t="n"/>
      <c r="P828" s="687" t="n"/>
      <c r="Q828" s="687" t="n"/>
      <c r="R828" s="687" t="n"/>
      <c r="S828" s="687" t="n"/>
      <c r="T828" s="687" t="n"/>
      <c r="U828" s="687" t="n"/>
      <c r="V828" s="687" t="n"/>
      <c r="W828" s="687" t="n"/>
      <c r="X828" s="687" t="n"/>
      <c r="Y828" s="687" t="n"/>
      <c r="Z828" s="687" t="n"/>
      <c r="AA828" s="687" t="n"/>
      <c r="AB828" s="687" t="n"/>
    </row>
    <row r="829">
      <c r="A829" s="687" t="n"/>
      <c r="B829" s="295" t="n"/>
      <c r="C829" s="326" t="n"/>
      <c r="D829" s="295" t="n"/>
      <c r="E829" s="295" t="n"/>
      <c r="F829" s="295" t="n"/>
      <c r="G829" s="295" t="n"/>
      <c r="H829" s="295" t="n"/>
      <c r="I829" s="687" t="n"/>
      <c r="J829" s="687" t="n"/>
      <c r="K829" s="687" t="n"/>
      <c r="L829" s="687" t="n"/>
      <c r="M829" s="687" t="n"/>
      <c r="N829" s="687" t="n"/>
      <c r="O829" s="687" t="n"/>
      <c r="P829" s="687" t="n"/>
      <c r="Q829" s="687" t="n"/>
      <c r="R829" s="687" t="n"/>
      <c r="S829" s="687" t="n"/>
      <c r="T829" s="687" t="n"/>
      <c r="U829" s="687" t="n"/>
      <c r="V829" s="687" t="n"/>
      <c r="W829" s="687" t="n"/>
      <c r="X829" s="687" t="n"/>
      <c r="Y829" s="687" t="n"/>
      <c r="Z829" s="687" t="n"/>
      <c r="AA829" s="687" t="n"/>
      <c r="AB829" s="687" t="n"/>
    </row>
    <row r="830">
      <c r="A830" s="687" t="n"/>
      <c r="B830" s="295" t="n"/>
      <c r="C830" s="326" t="n"/>
      <c r="D830" s="295" t="n"/>
      <c r="E830" s="295" t="n"/>
      <c r="F830" s="295" t="n"/>
      <c r="G830" s="295" t="n"/>
      <c r="H830" s="295" t="n"/>
      <c r="I830" s="687" t="n"/>
      <c r="J830" s="687" t="n"/>
      <c r="K830" s="687" t="n"/>
      <c r="L830" s="687" t="n"/>
      <c r="M830" s="687" t="n"/>
      <c r="N830" s="687" t="n"/>
      <c r="O830" s="687" t="n"/>
      <c r="P830" s="687" t="n"/>
      <c r="Q830" s="687" t="n"/>
      <c r="R830" s="687" t="n"/>
      <c r="S830" s="687" t="n"/>
      <c r="T830" s="687" t="n"/>
      <c r="U830" s="687" t="n"/>
      <c r="V830" s="687" t="n"/>
      <c r="W830" s="687" t="n"/>
      <c r="X830" s="687" t="n"/>
      <c r="Y830" s="687" t="n"/>
      <c r="Z830" s="687" t="n"/>
      <c r="AA830" s="687" t="n"/>
      <c r="AB830" s="687" t="n"/>
    </row>
    <row r="831">
      <c r="A831" s="687" t="n"/>
      <c r="B831" s="295" t="n"/>
      <c r="C831" s="326" t="n"/>
      <c r="D831" s="295" t="n"/>
      <c r="E831" s="295" t="n"/>
      <c r="F831" s="295" t="n"/>
      <c r="G831" s="295" t="n"/>
      <c r="H831" s="295" t="n"/>
      <c r="I831" s="687" t="n"/>
      <c r="J831" s="687" t="n"/>
      <c r="K831" s="687" t="n"/>
      <c r="L831" s="687" t="n"/>
      <c r="M831" s="687" t="n"/>
      <c r="N831" s="687" t="n"/>
      <c r="O831" s="687" t="n"/>
      <c r="P831" s="687" t="n"/>
      <c r="Q831" s="687" t="n"/>
      <c r="R831" s="687" t="n"/>
      <c r="S831" s="687" t="n"/>
      <c r="T831" s="687" t="n"/>
      <c r="U831" s="687" t="n"/>
      <c r="V831" s="687" t="n"/>
      <c r="W831" s="687" t="n"/>
      <c r="X831" s="687" t="n"/>
      <c r="Y831" s="687" t="n"/>
      <c r="Z831" s="687" t="n"/>
      <c r="AA831" s="687" t="n"/>
      <c r="AB831" s="687" t="n"/>
    </row>
    <row r="832">
      <c r="A832" s="687" t="n"/>
      <c r="B832" s="295" t="n"/>
      <c r="C832" s="326" t="n"/>
      <c r="D832" s="295" t="n"/>
      <c r="E832" s="295" t="n"/>
      <c r="F832" s="295" t="n"/>
      <c r="G832" s="295" t="n"/>
      <c r="H832" s="295" t="n"/>
      <c r="I832" s="687" t="n"/>
      <c r="J832" s="687" t="n"/>
      <c r="K832" s="687" t="n"/>
      <c r="L832" s="687" t="n"/>
      <c r="M832" s="687" t="n"/>
      <c r="N832" s="687" t="n"/>
      <c r="O832" s="687" t="n"/>
      <c r="P832" s="687" t="n"/>
      <c r="Q832" s="687" t="n"/>
      <c r="R832" s="687" t="n"/>
      <c r="S832" s="687" t="n"/>
      <c r="T832" s="687" t="n"/>
      <c r="U832" s="687" t="n"/>
      <c r="V832" s="687" t="n"/>
      <c r="W832" s="687" t="n"/>
      <c r="X832" s="687" t="n"/>
      <c r="Y832" s="687" t="n"/>
      <c r="Z832" s="687" t="n"/>
      <c r="AA832" s="687" t="n"/>
      <c r="AB832" s="687" t="n"/>
    </row>
    <row r="833">
      <c r="A833" s="687" t="n"/>
      <c r="B833" s="295" t="n"/>
      <c r="C833" s="326" t="n"/>
      <c r="D833" s="295" t="n"/>
      <c r="E833" s="295" t="n"/>
      <c r="F833" s="295" t="n"/>
      <c r="G833" s="295" t="n"/>
      <c r="H833" s="295" t="n"/>
      <c r="I833" s="687" t="n"/>
      <c r="J833" s="687" t="n"/>
      <c r="K833" s="687" t="n"/>
      <c r="L833" s="687" t="n"/>
      <c r="M833" s="687" t="n"/>
      <c r="N833" s="687" t="n"/>
      <c r="O833" s="687" t="n"/>
      <c r="P833" s="687" t="n"/>
      <c r="Q833" s="687" t="n"/>
      <c r="R833" s="687" t="n"/>
      <c r="S833" s="687" t="n"/>
      <c r="T833" s="687" t="n"/>
      <c r="U833" s="687" t="n"/>
      <c r="V833" s="687" t="n"/>
      <c r="W833" s="687" t="n"/>
      <c r="X833" s="687" t="n"/>
      <c r="Y833" s="687" t="n"/>
      <c r="Z833" s="687" t="n"/>
      <c r="AA833" s="687" t="n"/>
      <c r="AB833" s="687" t="n"/>
    </row>
    <row r="834">
      <c r="A834" s="687" t="n"/>
      <c r="B834" s="295" t="n"/>
      <c r="C834" s="326" t="n"/>
      <c r="D834" s="295" t="n"/>
      <c r="E834" s="295" t="n"/>
      <c r="F834" s="295" t="n"/>
      <c r="G834" s="295" t="n"/>
      <c r="H834" s="295" t="n"/>
      <c r="I834" s="687" t="n"/>
      <c r="J834" s="687" t="n"/>
      <c r="K834" s="687" t="n"/>
      <c r="L834" s="687" t="n"/>
      <c r="M834" s="687" t="n"/>
      <c r="N834" s="687" t="n"/>
      <c r="O834" s="687" t="n"/>
      <c r="P834" s="687" t="n"/>
      <c r="Q834" s="687" t="n"/>
      <c r="R834" s="687" t="n"/>
      <c r="S834" s="687" t="n"/>
      <c r="T834" s="687" t="n"/>
      <c r="U834" s="687" t="n"/>
      <c r="V834" s="687" t="n"/>
      <c r="W834" s="687" t="n"/>
      <c r="X834" s="687" t="n"/>
      <c r="Y834" s="687" t="n"/>
      <c r="Z834" s="687" t="n"/>
      <c r="AA834" s="687" t="n"/>
      <c r="AB834" s="687" t="n"/>
    </row>
    <row r="835">
      <c r="A835" s="687" t="n"/>
      <c r="B835" s="295" t="n"/>
      <c r="C835" s="326" t="n"/>
      <c r="D835" s="295" t="n"/>
      <c r="E835" s="295" t="n"/>
      <c r="F835" s="295" t="n"/>
      <c r="G835" s="295" t="n"/>
      <c r="H835" s="295" t="n"/>
      <c r="I835" s="687" t="n"/>
      <c r="J835" s="687" t="n"/>
      <c r="K835" s="687" t="n"/>
      <c r="L835" s="687" t="n"/>
      <c r="M835" s="687" t="n"/>
      <c r="N835" s="687" t="n"/>
      <c r="O835" s="687" t="n"/>
      <c r="P835" s="687" t="n"/>
      <c r="Q835" s="687" t="n"/>
      <c r="R835" s="687" t="n"/>
      <c r="S835" s="687" t="n"/>
      <c r="T835" s="687" t="n"/>
      <c r="U835" s="687" t="n"/>
      <c r="V835" s="687" t="n"/>
      <c r="W835" s="687" t="n"/>
      <c r="X835" s="687" t="n"/>
      <c r="Y835" s="687" t="n"/>
      <c r="Z835" s="687" t="n"/>
      <c r="AA835" s="687" t="n"/>
      <c r="AB835" s="687" t="n"/>
    </row>
    <row r="836">
      <c r="A836" s="687" t="n"/>
      <c r="B836" s="295" t="n"/>
      <c r="C836" s="326" t="n"/>
      <c r="D836" s="295" t="n"/>
      <c r="E836" s="295" t="n"/>
      <c r="F836" s="295" t="n"/>
      <c r="G836" s="295" t="n"/>
      <c r="H836" s="295" t="n"/>
      <c r="I836" s="687" t="n"/>
      <c r="J836" s="687" t="n"/>
      <c r="K836" s="687" t="n"/>
      <c r="L836" s="687" t="n"/>
      <c r="M836" s="687" t="n"/>
      <c r="N836" s="687" t="n"/>
      <c r="O836" s="687" t="n"/>
      <c r="P836" s="687" t="n"/>
      <c r="Q836" s="687" t="n"/>
      <c r="R836" s="687" t="n"/>
      <c r="S836" s="687" t="n"/>
      <c r="T836" s="687" t="n"/>
      <c r="U836" s="687" t="n"/>
      <c r="V836" s="687" t="n"/>
      <c r="W836" s="687" t="n"/>
      <c r="X836" s="687" t="n"/>
      <c r="Y836" s="687" t="n"/>
      <c r="Z836" s="687" t="n"/>
      <c r="AA836" s="687" t="n"/>
      <c r="AB836" s="687" t="n"/>
    </row>
    <row r="837">
      <c r="A837" s="687" t="n"/>
      <c r="B837" s="295" t="n"/>
      <c r="C837" s="326" t="n"/>
      <c r="D837" s="295" t="n"/>
      <c r="E837" s="295" t="n"/>
      <c r="F837" s="295" t="n"/>
      <c r="G837" s="295" t="n"/>
      <c r="H837" s="295" t="n"/>
      <c r="I837" s="687" t="n"/>
      <c r="J837" s="687" t="n"/>
      <c r="K837" s="687" t="n"/>
      <c r="L837" s="687" t="n"/>
      <c r="M837" s="687" t="n"/>
      <c r="N837" s="687" t="n"/>
      <c r="O837" s="687" t="n"/>
      <c r="P837" s="687" t="n"/>
      <c r="Q837" s="687" t="n"/>
      <c r="R837" s="687" t="n"/>
      <c r="S837" s="687" t="n"/>
      <c r="T837" s="687" t="n"/>
      <c r="U837" s="687" t="n"/>
      <c r="V837" s="687" t="n"/>
      <c r="W837" s="687" t="n"/>
      <c r="X837" s="687" t="n"/>
      <c r="Y837" s="687" t="n"/>
      <c r="Z837" s="687" t="n"/>
      <c r="AA837" s="687" t="n"/>
      <c r="AB837" s="687" t="n"/>
    </row>
    <row r="838">
      <c r="A838" s="687" t="n"/>
      <c r="B838" s="295" t="n"/>
      <c r="C838" s="326" t="n"/>
      <c r="D838" s="295" t="n"/>
      <c r="E838" s="295" t="n"/>
      <c r="F838" s="295" t="n"/>
      <c r="G838" s="295" t="n"/>
      <c r="H838" s="295" t="n"/>
      <c r="I838" s="687" t="n"/>
      <c r="J838" s="687" t="n"/>
      <c r="K838" s="687" t="n"/>
      <c r="L838" s="687" t="n"/>
      <c r="M838" s="687" t="n"/>
      <c r="N838" s="687" t="n"/>
      <c r="O838" s="687" t="n"/>
      <c r="P838" s="687" t="n"/>
      <c r="Q838" s="687" t="n"/>
      <c r="R838" s="687" t="n"/>
      <c r="S838" s="687" t="n"/>
      <c r="T838" s="687" t="n"/>
      <c r="U838" s="687" t="n"/>
      <c r="V838" s="687" t="n"/>
      <c r="W838" s="687" t="n"/>
      <c r="X838" s="687" t="n"/>
      <c r="Y838" s="687" t="n"/>
      <c r="Z838" s="687" t="n"/>
      <c r="AA838" s="687" t="n"/>
      <c r="AB838" s="687" t="n"/>
    </row>
    <row r="839">
      <c r="A839" s="687" t="n"/>
      <c r="B839" s="295" t="n"/>
      <c r="C839" s="326" t="n"/>
      <c r="D839" s="295" t="n"/>
      <c r="E839" s="295" t="n"/>
      <c r="F839" s="295" t="n"/>
      <c r="G839" s="295" t="n"/>
      <c r="H839" s="295" t="n"/>
      <c r="I839" s="687" t="n"/>
      <c r="J839" s="687" t="n"/>
      <c r="K839" s="687" t="n"/>
      <c r="L839" s="687" t="n"/>
      <c r="M839" s="687" t="n"/>
      <c r="N839" s="687" t="n"/>
      <c r="O839" s="687" t="n"/>
      <c r="P839" s="687" t="n"/>
      <c r="Q839" s="687" t="n"/>
      <c r="R839" s="687" t="n"/>
      <c r="S839" s="687" t="n"/>
      <c r="T839" s="687" t="n"/>
      <c r="U839" s="687" t="n"/>
      <c r="V839" s="687" t="n"/>
      <c r="W839" s="687" t="n"/>
      <c r="X839" s="687" t="n"/>
      <c r="Y839" s="687" t="n"/>
      <c r="Z839" s="687" t="n"/>
      <c r="AA839" s="687" t="n"/>
      <c r="AB839" s="687" t="n"/>
    </row>
    <row r="840">
      <c r="A840" s="687" t="n"/>
      <c r="B840" s="295" t="n"/>
      <c r="C840" s="326" t="n"/>
      <c r="D840" s="295" t="n"/>
      <c r="E840" s="295" t="n"/>
      <c r="F840" s="295" t="n"/>
      <c r="G840" s="295" t="n"/>
      <c r="H840" s="295" t="n"/>
      <c r="I840" s="687" t="n"/>
      <c r="J840" s="687" t="n"/>
      <c r="K840" s="687" t="n"/>
      <c r="L840" s="687" t="n"/>
      <c r="M840" s="687" t="n"/>
      <c r="N840" s="687" t="n"/>
      <c r="O840" s="687" t="n"/>
      <c r="P840" s="687" t="n"/>
      <c r="Q840" s="687" t="n"/>
      <c r="R840" s="687" t="n"/>
      <c r="S840" s="687" t="n"/>
      <c r="T840" s="687" t="n"/>
      <c r="U840" s="687" t="n"/>
      <c r="V840" s="687" t="n"/>
      <c r="W840" s="687" t="n"/>
      <c r="X840" s="687" t="n"/>
      <c r="Y840" s="687" t="n"/>
      <c r="Z840" s="687" t="n"/>
      <c r="AA840" s="687" t="n"/>
      <c r="AB840" s="687" t="n"/>
    </row>
    <row r="841">
      <c r="A841" s="687" t="n"/>
      <c r="B841" s="295" t="n"/>
      <c r="C841" s="326" t="n"/>
      <c r="D841" s="295" t="n"/>
      <c r="E841" s="295" t="n"/>
      <c r="F841" s="295" t="n"/>
      <c r="G841" s="295" t="n"/>
      <c r="H841" s="295" t="n"/>
      <c r="I841" s="687" t="n"/>
      <c r="J841" s="687" t="n"/>
      <c r="K841" s="687" t="n"/>
      <c r="L841" s="687" t="n"/>
      <c r="M841" s="687" t="n"/>
      <c r="N841" s="687" t="n"/>
      <c r="O841" s="687" t="n"/>
      <c r="P841" s="687" t="n"/>
      <c r="Q841" s="687" t="n"/>
      <c r="R841" s="687" t="n"/>
      <c r="S841" s="687" t="n"/>
      <c r="T841" s="687" t="n"/>
      <c r="U841" s="687" t="n"/>
      <c r="V841" s="687" t="n"/>
      <c r="W841" s="687" t="n"/>
      <c r="X841" s="687" t="n"/>
      <c r="Y841" s="687" t="n"/>
      <c r="Z841" s="687" t="n"/>
      <c r="AA841" s="687" t="n"/>
      <c r="AB841" s="687" t="n"/>
    </row>
    <row r="842">
      <c r="A842" s="687" t="n"/>
      <c r="B842" s="295" t="n"/>
      <c r="C842" s="326" t="n"/>
      <c r="D842" s="295" t="n"/>
      <c r="E842" s="295" t="n"/>
      <c r="F842" s="295" t="n"/>
      <c r="G842" s="295" t="n"/>
      <c r="H842" s="295" t="n"/>
      <c r="I842" s="687" t="n"/>
      <c r="J842" s="687" t="n"/>
      <c r="K842" s="687" t="n"/>
      <c r="L842" s="687" t="n"/>
      <c r="M842" s="687" t="n"/>
      <c r="N842" s="687" t="n"/>
      <c r="O842" s="687" t="n"/>
      <c r="P842" s="687" t="n"/>
      <c r="Q842" s="687" t="n"/>
      <c r="R842" s="687" t="n"/>
      <c r="S842" s="687" t="n"/>
      <c r="T842" s="687" t="n"/>
      <c r="U842" s="687" t="n"/>
      <c r="V842" s="687" t="n"/>
      <c r="W842" s="687" t="n"/>
      <c r="X842" s="687" t="n"/>
      <c r="Y842" s="687" t="n"/>
      <c r="Z842" s="687" t="n"/>
      <c r="AA842" s="687" t="n"/>
      <c r="AB842" s="687" t="n"/>
    </row>
    <row r="843">
      <c r="A843" s="687" t="n"/>
      <c r="B843" s="295" t="n"/>
      <c r="C843" s="326" t="n"/>
      <c r="D843" s="295" t="n"/>
      <c r="E843" s="295" t="n"/>
      <c r="F843" s="295" t="n"/>
      <c r="G843" s="295" t="n"/>
      <c r="H843" s="295" t="n"/>
      <c r="I843" s="687" t="n"/>
      <c r="J843" s="687" t="n"/>
      <c r="K843" s="687" t="n"/>
      <c r="L843" s="687" t="n"/>
      <c r="M843" s="687" t="n"/>
      <c r="N843" s="687" t="n"/>
      <c r="O843" s="687" t="n"/>
      <c r="P843" s="687" t="n"/>
      <c r="Q843" s="687" t="n"/>
      <c r="R843" s="687" t="n"/>
      <c r="S843" s="687" t="n"/>
      <c r="T843" s="687" t="n"/>
      <c r="U843" s="687" t="n"/>
      <c r="V843" s="687" t="n"/>
      <c r="W843" s="687" t="n"/>
      <c r="X843" s="687" t="n"/>
      <c r="Y843" s="687" t="n"/>
      <c r="Z843" s="687" t="n"/>
      <c r="AA843" s="687" t="n"/>
      <c r="AB843" s="687" t="n"/>
    </row>
    <row r="844">
      <c r="A844" s="687" t="n"/>
      <c r="B844" s="295" t="n"/>
      <c r="C844" s="326" t="n"/>
      <c r="D844" s="295" t="n"/>
      <c r="E844" s="295" t="n"/>
      <c r="F844" s="295" t="n"/>
      <c r="G844" s="295" t="n"/>
      <c r="H844" s="295" t="n"/>
      <c r="I844" s="687" t="n"/>
      <c r="J844" s="687" t="n"/>
      <c r="K844" s="687" t="n"/>
      <c r="L844" s="687" t="n"/>
      <c r="M844" s="687" t="n"/>
      <c r="N844" s="687" t="n"/>
      <c r="O844" s="687" t="n"/>
      <c r="P844" s="687" t="n"/>
      <c r="Q844" s="687" t="n"/>
      <c r="R844" s="687" t="n"/>
      <c r="S844" s="687" t="n"/>
      <c r="T844" s="687" t="n"/>
      <c r="U844" s="687" t="n"/>
      <c r="V844" s="687" t="n"/>
      <c r="W844" s="687" t="n"/>
      <c r="X844" s="687" t="n"/>
      <c r="Y844" s="687" t="n"/>
      <c r="Z844" s="687" t="n"/>
      <c r="AA844" s="687" t="n"/>
      <c r="AB844" s="687" t="n"/>
    </row>
    <row r="845">
      <c r="A845" s="687" t="n"/>
      <c r="B845" s="295" t="n"/>
      <c r="C845" s="326" t="n"/>
      <c r="D845" s="295" t="n"/>
      <c r="E845" s="295" t="n"/>
      <c r="F845" s="295" t="n"/>
      <c r="G845" s="295" t="n"/>
      <c r="H845" s="295" t="n"/>
      <c r="I845" s="687" t="n"/>
      <c r="J845" s="687" t="n"/>
      <c r="K845" s="687" t="n"/>
      <c r="L845" s="687" t="n"/>
      <c r="M845" s="687" t="n"/>
      <c r="N845" s="687" t="n"/>
      <c r="O845" s="687" t="n"/>
      <c r="P845" s="687" t="n"/>
      <c r="Q845" s="687" t="n"/>
      <c r="R845" s="687" t="n"/>
      <c r="S845" s="687" t="n"/>
      <c r="T845" s="687" t="n"/>
      <c r="U845" s="687" t="n"/>
      <c r="V845" s="687" t="n"/>
      <c r="W845" s="687" t="n"/>
      <c r="X845" s="687" t="n"/>
      <c r="Y845" s="687" t="n"/>
      <c r="Z845" s="687" t="n"/>
      <c r="AA845" s="687" t="n"/>
      <c r="AB845" s="687" t="n"/>
    </row>
    <row r="846">
      <c r="A846" s="687" t="n"/>
      <c r="B846" s="295" t="n"/>
      <c r="C846" s="326" t="n"/>
      <c r="D846" s="295" t="n"/>
      <c r="E846" s="295" t="n"/>
      <c r="F846" s="295" t="n"/>
      <c r="G846" s="295" t="n"/>
      <c r="H846" s="295" t="n"/>
      <c r="I846" s="687" t="n"/>
      <c r="J846" s="687" t="n"/>
      <c r="K846" s="687" t="n"/>
      <c r="L846" s="687" t="n"/>
      <c r="M846" s="687" t="n"/>
      <c r="N846" s="687" t="n"/>
      <c r="O846" s="687" t="n"/>
      <c r="P846" s="687" t="n"/>
      <c r="Q846" s="687" t="n"/>
      <c r="R846" s="687" t="n"/>
      <c r="S846" s="687" t="n"/>
      <c r="T846" s="687" t="n"/>
      <c r="U846" s="687" t="n"/>
      <c r="V846" s="687" t="n"/>
      <c r="W846" s="687" t="n"/>
      <c r="X846" s="687" t="n"/>
      <c r="Y846" s="687" t="n"/>
      <c r="Z846" s="687" t="n"/>
      <c r="AA846" s="687" t="n"/>
      <c r="AB846" s="687" t="n"/>
    </row>
    <row r="847">
      <c r="A847" s="687" t="n"/>
      <c r="B847" s="295" t="n"/>
      <c r="C847" s="326" t="n"/>
      <c r="D847" s="295" t="n"/>
      <c r="E847" s="295" t="n"/>
      <c r="F847" s="295" t="n"/>
      <c r="G847" s="295" t="n"/>
      <c r="H847" s="295" t="n"/>
      <c r="I847" s="687" t="n"/>
      <c r="J847" s="687" t="n"/>
      <c r="K847" s="687" t="n"/>
      <c r="L847" s="687" t="n"/>
      <c r="M847" s="687" t="n"/>
      <c r="N847" s="687" t="n"/>
      <c r="O847" s="687" t="n"/>
      <c r="P847" s="687" t="n"/>
      <c r="Q847" s="687" t="n"/>
      <c r="R847" s="687" t="n"/>
      <c r="S847" s="687" t="n"/>
      <c r="T847" s="687" t="n"/>
      <c r="U847" s="687" t="n"/>
      <c r="V847" s="687" t="n"/>
      <c r="W847" s="687" t="n"/>
      <c r="X847" s="687" t="n"/>
      <c r="Y847" s="687" t="n"/>
      <c r="Z847" s="687" t="n"/>
      <c r="AA847" s="687" t="n"/>
      <c r="AB847" s="687" t="n"/>
    </row>
    <row r="848">
      <c r="A848" s="687" t="n"/>
      <c r="B848" s="295" t="n"/>
      <c r="C848" s="326" t="n"/>
      <c r="D848" s="295" t="n"/>
      <c r="E848" s="295" t="n"/>
      <c r="F848" s="295" t="n"/>
      <c r="G848" s="295" t="n"/>
      <c r="H848" s="295" t="n"/>
      <c r="I848" s="687" t="n"/>
      <c r="J848" s="687" t="n"/>
      <c r="K848" s="687" t="n"/>
      <c r="L848" s="687" t="n"/>
      <c r="M848" s="687" t="n"/>
      <c r="N848" s="687" t="n"/>
      <c r="O848" s="687" t="n"/>
      <c r="P848" s="687" t="n"/>
      <c r="Q848" s="687" t="n"/>
      <c r="R848" s="687" t="n"/>
      <c r="S848" s="687" t="n"/>
      <c r="T848" s="687" t="n"/>
      <c r="U848" s="687" t="n"/>
      <c r="V848" s="687" t="n"/>
      <c r="W848" s="687" t="n"/>
      <c r="X848" s="687" t="n"/>
      <c r="Y848" s="687" t="n"/>
      <c r="Z848" s="687" t="n"/>
      <c r="AA848" s="687" t="n"/>
      <c r="AB848" s="687" t="n"/>
    </row>
    <row r="849">
      <c r="A849" s="687" t="n"/>
      <c r="B849" s="295" t="n"/>
      <c r="C849" s="326" t="n"/>
      <c r="D849" s="295" t="n"/>
      <c r="E849" s="295" t="n"/>
      <c r="F849" s="295" t="n"/>
      <c r="G849" s="295" t="n"/>
      <c r="H849" s="295" t="n"/>
      <c r="I849" s="687" t="n"/>
      <c r="J849" s="687" t="n"/>
      <c r="K849" s="687" t="n"/>
      <c r="L849" s="687" t="n"/>
      <c r="M849" s="687" t="n"/>
      <c r="N849" s="687" t="n"/>
      <c r="O849" s="687" t="n"/>
      <c r="P849" s="687" t="n"/>
      <c r="Q849" s="687" t="n"/>
      <c r="R849" s="687" t="n"/>
      <c r="S849" s="687" t="n"/>
      <c r="T849" s="687" t="n"/>
      <c r="U849" s="687" t="n"/>
      <c r="V849" s="687" t="n"/>
      <c r="W849" s="687" t="n"/>
      <c r="X849" s="687" t="n"/>
      <c r="Y849" s="687" t="n"/>
      <c r="Z849" s="687" t="n"/>
      <c r="AA849" s="687" t="n"/>
      <c r="AB849" s="687" t="n"/>
    </row>
    <row r="850">
      <c r="A850" s="687" t="n"/>
      <c r="B850" s="295" t="n"/>
      <c r="C850" s="326" t="n"/>
      <c r="D850" s="295" t="n"/>
      <c r="E850" s="295" t="n"/>
      <c r="F850" s="295" t="n"/>
      <c r="G850" s="295" t="n"/>
      <c r="H850" s="295" t="n"/>
      <c r="I850" s="687" t="n"/>
      <c r="J850" s="687" t="n"/>
      <c r="K850" s="687" t="n"/>
      <c r="L850" s="687" t="n"/>
      <c r="M850" s="687" t="n"/>
      <c r="N850" s="687" t="n"/>
      <c r="O850" s="687" t="n"/>
      <c r="P850" s="687" t="n"/>
      <c r="Q850" s="687" t="n"/>
      <c r="R850" s="687" t="n"/>
      <c r="S850" s="687" t="n"/>
      <c r="T850" s="687" t="n"/>
      <c r="U850" s="687" t="n"/>
      <c r="V850" s="687" t="n"/>
      <c r="W850" s="687" t="n"/>
      <c r="X850" s="687" t="n"/>
      <c r="Y850" s="687" t="n"/>
      <c r="Z850" s="687" t="n"/>
      <c r="AA850" s="687" t="n"/>
      <c r="AB850" s="687" t="n"/>
    </row>
    <row r="851">
      <c r="A851" s="687" t="n"/>
      <c r="B851" s="295" t="n"/>
      <c r="C851" s="326" t="n"/>
      <c r="D851" s="295" t="n"/>
      <c r="E851" s="295" t="n"/>
      <c r="F851" s="295" t="n"/>
      <c r="G851" s="295" t="n"/>
      <c r="H851" s="295" t="n"/>
      <c r="I851" s="687" t="n"/>
      <c r="J851" s="687" t="n"/>
      <c r="K851" s="687" t="n"/>
      <c r="L851" s="687" t="n"/>
      <c r="M851" s="687" t="n"/>
      <c r="N851" s="687" t="n"/>
      <c r="O851" s="687" t="n"/>
      <c r="P851" s="687" t="n"/>
      <c r="Q851" s="687" t="n"/>
      <c r="R851" s="687" t="n"/>
      <c r="S851" s="687" t="n"/>
      <c r="T851" s="687" t="n"/>
      <c r="U851" s="687" t="n"/>
      <c r="V851" s="687" t="n"/>
      <c r="W851" s="687" t="n"/>
      <c r="X851" s="687" t="n"/>
      <c r="Y851" s="687" t="n"/>
      <c r="Z851" s="687" t="n"/>
      <c r="AA851" s="687" t="n"/>
      <c r="AB851" s="687" t="n"/>
    </row>
    <row r="852">
      <c r="A852" s="687" t="n"/>
      <c r="B852" s="295" t="n"/>
      <c r="C852" s="326" t="n"/>
      <c r="D852" s="295" t="n"/>
      <c r="E852" s="295" t="n"/>
      <c r="F852" s="295" t="n"/>
      <c r="G852" s="295" t="n"/>
      <c r="H852" s="295" t="n"/>
      <c r="I852" s="687" t="n"/>
      <c r="J852" s="687" t="n"/>
      <c r="K852" s="687" t="n"/>
      <c r="L852" s="687" t="n"/>
      <c r="M852" s="687" t="n"/>
      <c r="N852" s="687" t="n"/>
      <c r="O852" s="687" t="n"/>
      <c r="P852" s="687" t="n"/>
      <c r="Q852" s="687" t="n"/>
      <c r="R852" s="687" t="n"/>
      <c r="S852" s="687" t="n"/>
      <c r="T852" s="687" t="n"/>
      <c r="U852" s="687" t="n"/>
      <c r="V852" s="687" t="n"/>
      <c r="W852" s="687" t="n"/>
      <c r="X852" s="687" t="n"/>
      <c r="Y852" s="687" t="n"/>
      <c r="Z852" s="687" t="n"/>
      <c r="AA852" s="687" t="n"/>
      <c r="AB852" s="687" t="n"/>
    </row>
    <row r="853">
      <c r="A853" s="687" t="n"/>
      <c r="B853" s="295" t="n"/>
      <c r="C853" s="326" t="n"/>
      <c r="D853" s="295" t="n"/>
      <c r="E853" s="295" t="n"/>
      <c r="F853" s="295" t="n"/>
      <c r="G853" s="295" t="n"/>
      <c r="H853" s="295" t="n"/>
      <c r="I853" s="687" t="n"/>
      <c r="J853" s="687" t="n"/>
      <c r="K853" s="687" t="n"/>
      <c r="L853" s="687" t="n"/>
      <c r="M853" s="687" t="n"/>
      <c r="N853" s="687" t="n"/>
      <c r="O853" s="687" t="n"/>
      <c r="P853" s="687" t="n"/>
      <c r="Q853" s="687" t="n"/>
      <c r="R853" s="687" t="n"/>
      <c r="S853" s="687" t="n"/>
      <c r="T853" s="687" t="n"/>
      <c r="U853" s="687" t="n"/>
      <c r="V853" s="687" t="n"/>
      <c r="W853" s="687" t="n"/>
      <c r="X853" s="687" t="n"/>
      <c r="Y853" s="687" t="n"/>
      <c r="Z853" s="687" t="n"/>
      <c r="AA853" s="687" t="n"/>
      <c r="AB853" s="687" t="n"/>
    </row>
    <row r="854">
      <c r="A854" s="687" t="n"/>
      <c r="B854" s="295" t="n"/>
      <c r="C854" s="326" t="n"/>
      <c r="D854" s="295" t="n"/>
      <c r="E854" s="295" t="n"/>
      <c r="F854" s="295" t="n"/>
      <c r="G854" s="295" t="n"/>
      <c r="H854" s="295" t="n"/>
      <c r="I854" s="687" t="n"/>
      <c r="J854" s="687" t="n"/>
      <c r="K854" s="687" t="n"/>
      <c r="L854" s="687" t="n"/>
      <c r="M854" s="687" t="n"/>
      <c r="N854" s="687" t="n"/>
      <c r="O854" s="687" t="n"/>
      <c r="P854" s="687" t="n"/>
      <c r="Q854" s="687" t="n"/>
      <c r="R854" s="687" t="n"/>
      <c r="S854" s="687" t="n"/>
      <c r="T854" s="687" t="n"/>
      <c r="U854" s="687" t="n"/>
      <c r="V854" s="687" t="n"/>
      <c r="W854" s="687" t="n"/>
      <c r="X854" s="687" t="n"/>
      <c r="Y854" s="687" t="n"/>
      <c r="Z854" s="687" t="n"/>
      <c r="AA854" s="687" t="n"/>
      <c r="AB854" s="687" t="n"/>
    </row>
    <row r="855">
      <c r="A855" s="687" t="n"/>
      <c r="B855" s="295" t="n"/>
      <c r="C855" s="326" t="n"/>
      <c r="D855" s="295" t="n"/>
      <c r="E855" s="295" t="n"/>
      <c r="F855" s="295" t="n"/>
      <c r="G855" s="295" t="n"/>
      <c r="H855" s="295" t="n"/>
      <c r="I855" s="687" t="n"/>
      <c r="J855" s="687" t="n"/>
      <c r="K855" s="687" t="n"/>
      <c r="L855" s="687" t="n"/>
      <c r="M855" s="687" t="n"/>
      <c r="N855" s="687" t="n"/>
      <c r="O855" s="687" t="n"/>
      <c r="P855" s="687" t="n"/>
      <c r="Q855" s="687" t="n"/>
      <c r="R855" s="687" t="n"/>
      <c r="S855" s="687" t="n"/>
      <c r="T855" s="687" t="n"/>
      <c r="U855" s="687" t="n"/>
      <c r="V855" s="687" t="n"/>
      <c r="W855" s="687" t="n"/>
      <c r="X855" s="687" t="n"/>
      <c r="Y855" s="687" t="n"/>
      <c r="Z855" s="687" t="n"/>
      <c r="AA855" s="687" t="n"/>
      <c r="AB855" s="687" t="n"/>
    </row>
    <row r="856">
      <c r="A856" s="687" t="n"/>
      <c r="B856" s="295" t="n"/>
      <c r="C856" s="326" t="n"/>
      <c r="D856" s="295" t="n"/>
      <c r="E856" s="295" t="n"/>
      <c r="F856" s="295" t="n"/>
      <c r="G856" s="295" t="n"/>
      <c r="H856" s="295" t="n"/>
      <c r="I856" s="687" t="n"/>
      <c r="J856" s="687" t="n"/>
      <c r="K856" s="687" t="n"/>
      <c r="L856" s="687" t="n"/>
      <c r="M856" s="687" t="n"/>
      <c r="N856" s="687" t="n"/>
      <c r="O856" s="687" t="n"/>
      <c r="P856" s="687" t="n"/>
      <c r="Q856" s="687" t="n"/>
      <c r="R856" s="687" t="n"/>
      <c r="S856" s="687" t="n"/>
      <c r="T856" s="687" t="n"/>
      <c r="U856" s="687" t="n"/>
      <c r="V856" s="687" t="n"/>
      <c r="W856" s="687" t="n"/>
      <c r="X856" s="687" t="n"/>
      <c r="Y856" s="687" t="n"/>
      <c r="Z856" s="687" t="n"/>
      <c r="AA856" s="687" t="n"/>
      <c r="AB856" s="687" t="n"/>
    </row>
    <row r="857">
      <c r="A857" s="687" t="n"/>
      <c r="B857" s="295" t="n"/>
      <c r="C857" s="326" t="n"/>
      <c r="D857" s="295" t="n"/>
      <c r="E857" s="295" t="n"/>
      <c r="F857" s="295" t="n"/>
      <c r="G857" s="295" t="n"/>
      <c r="H857" s="295" t="n"/>
      <c r="I857" s="687" t="n"/>
      <c r="J857" s="687" t="n"/>
      <c r="K857" s="687" t="n"/>
      <c r="L857" s="687" t="n"/>
      <c r="M857" s="687" t="n"/>
      <c r="N857" s="687" t="n"/>
      <c r="O857" s="687" t="n"/>
      <c r="P857" s="687" t="n"/>
      <c r="Q857" s="687" t="n"/>
      <c r="R857" s="687" t="n"/>
      <c r="S857" s="687" t="n"/>
      <c r="T857" s="687" t="n"/>
      <c r="U857" s="687" t="n"/>
      <c r="V857" s="687" t="n"/>
      <c r="W857" s="687" t="n"/>
      <c r="X857" s="687" t="n"/>
      <c r="Y857" s="687" t="n"/>
      <c r="Z857" s="687" t="n"/>
      <c r="AA857" s="687" t="n"/>
      <c r="AB857" s="687" t="n"/>
    </row>
    <row r="858">
      <c r="A858" s="687" t="n"/>
      <c r="B858" s="295" t="n"/>
      <c r="C858" s="326" t="n"/>
      <c r="D858" s="295" t="n"/>
      <c r="E858" s="295" t="n"/>
      <c r="F858" s="295" t="n"/>
      <c r="G858" s="295" t="n"/>
      <c r="H858" s="295" t="n"/>
      <c r="I858" s="687" t="n"/>
      <c r="J858" s="687" t="n"/>
      <c r="K858" s="687" t="n"/>
      <c r="L858" s="687" t="n"/>
      <c r="M858" s="687" t="n"/>
      <c r="N858" s="687" t="n"/>
      <c r="O858" s="687" t="n"/>
      <c r="P858" s="687" t="n"/>
      <c r="Q858" s="687" t="n"/>
      <c r="R858" s="687" t="n"/>
      <c r="S858" s="687" t="n"/>
      <c r="T858" s="687" t="n"/>
      <c r="U858" s="687" t="n"/>
      <c r="V858" s="687" t="n"/>
      <c r="W858" s="687" t="n"/>
      <c r="X858" s="687" t="n"/>
      <c r="Y858" s="687" t="n"/>
      <c r="Z858" s="687" t="n"/>
      <c r="AA858" s="687" t="n"/>
      <c r="AB858" s="687" t="n"/>
    </row>
    <row r="859">
      <c r="A859" s="687" t="n"/>
      <c r="B859" s="295" t="n"/>
      <c r="C859" s="326" t="n"/>
      <c r="D859" s="295" t="n"/>
      <c r="E859" s="295" t="n"/>
      <c r="F859" s="295" t="n"/>
      <c r="G859" s="295" t="n"/>
      <c r="H859" s="295" t="n"/>
      <c r="I859" s="687" t="n"/>
      <c r="J859" s="687" t="n"/>
      <c r="K859" s="687" t="n"/>
      <c r="L859" s="687" t="n"/>
      <c r="M859" s="687" t="n"/>
      <c r="N859" s="687" t="n"/>
      <c r="O859" s="687" t="n"/>
      <c r="P859" s="687" t="n"/>
      <c r="Q859" s="687" t="n"/>
      <c r="R859" s="687" t="n"/>
      <c r="S859" s="687" t="n"/>
      <c r="T859" s="687" t="n"/>
      <c r="U859" s="687" t="n"/>
      <c r="V859" s="687" t="n"/>
      <c r="W859" s="687" t="n"/>
      <c r="X859" s="687" t="n"/>
      <c r="Y859" s="687" t="n"/>
      <c r="Z859" s="687" t="n"/>
      <c r="AA859" s="687" t="n"/>
      <c r="AB859" s="687" t="n"/>
    </row>
    <row r="860">
      <c r="A860" s="687" t="n"/>
      <c r="B860" s="295" t="n"/>
      <c r="C860" s="326" t="n"/>
      <c r="D860" s="295" t="n"/>
      <c r="E860" s="295" t="n"/>
      <c r="F860" s="295" t="n"/>
      <c r="G860" s="295" t="n"/>
      <c r="H860" s="295" t="n"/>
      <c r="I860" s="687" t="n"/>
      <c r="J860" s="687" t="n"/>
      <c r="K860" s="687" t="n"/>
      <c r="L860" s="687" t="n"/>
      <c r="M860" s="687" t="n"/>
      <c r="N860" s="687" t="n"/>
      <c r="O860" s="687" t="n"/>
      <c r="P860" s="687" t="n"/>
      <c r="Q860" s="687" t="n"/>
      <c r="R860" s="687" t="n"/>
      <c r="S860" s="687" t="n"/>
      <c r="T860" s="687" t="n"/>
      <c r="U860" s="687" t="n"/>
      <c r="V860" s="687" t="n"/>
      <c r="W860" s="687" t="n"/>
      <c r="X860" s="687" t="n"/>
      <c r="Y860" s="687" t="n"/>
      <c r="Z860" s="687" t="n"/>
      <c r="AA860" s="687" t="n"/>
      <c r="AB860" s="687" t="n"/>
    </row>
    <row r="861">
      <c r="A861" s="687" t="n"/>
      <c r="B861" s="295" t="n"/>
      <c r="C861" s="326" t="n"/>
      <c r="D861" s="295" t="n"/>
      <c r="E861" s="295" t="n"/>
      <c r="F861" s="295" t="n"/>
      <c r="G861" s="295" t="n"/>
      <c r="H861" s="295" t="n"/>
      <c r="I861" s="687" t="n"/>
      <c r="J861" s="687" t="n"/>
      <c r="K861" s="687" t="n"/>
      <c r="L861" s="687" t="n"/>
      <c r="M861" s="687" t="n"/>
      <c r="N861" s="687" t="n"/>
      <c r="O861" s="687" t="n"/>
      <c r="P861" s="687" t="n"/>
      <c r="Q861" s="687" t="n"/>
      <c r="R861" s="687" t="n"/>
      <c r="S861" s="687" t="n"/>
      <c r="T861" s="687" t="n"/>
      <c r="U861" s="687" t="n"/>
      <c r="V861" s="687" t="n"/>
      <c r="W861" s="687" t="n"/>
      <c r="X861" s="687" t="n"/>
      <c r="Y861" s="687" t="n"/>
      <c r="Z861" s="687" t="n"/>
      <c r="AA861" s="687" t="n"/>
      <c r="AB861" s="687" t="n"/>
    </row>
    <row r="862">
      <c r="A862" s="687" t="n"/>
      <c r="B862" s="295" t="n"/>
      <c r="C862" s="326" t="n"/>
      <c r="D862" s="295" t="n"/>
      <c r="E862" s="295" t="n"/>
      <c r="F862" s="295" t="n"/>
      <c r="G862" s="295" t="n"/>
      <c r="H862" s="295" t="n"/>
      <c r="I862" s="687" t="n"/>
      <c r="J862" s="687" t="n"/>
      <c r="K862" s="687" t="n"/>
      <c r="L862" s="687" t="n"/>
      <c r="M862" s="687" t="n"/>
      <c r="N862" s="687" t="n"/>
      <c r="O862" s="687" t="n"/>
      <c r="P862" s="687" t="n"/>
      <c r="Q862" s="687" t="n"/>
      <c r="R862" s="687" t="n"/>
      <c r="S862" s="687" t="n"/>
      <c r="T862" s="687" t="n"/>
      <c r="U862" s="687" t="n"/>
      <c r="V862" s="687" t="n"/>
      <c r="W862" s="687" t="n"/>
      <c r="X862" s="687" t="n"/>
      <c r="Y862" s="687" t="n"/>
      <c r="Z862" s="687" t="n"/>
      <c r="AA862" s="687" t="n"/>
      <c r="AB862" s="687" t="n"/>
    </row>
    <row r="863">
      <c r="A863" s="687" t="n"/>
      <c r="B863" s="295" t="n"/>
      <c r="C863" s="326" t="n"/>
      <c r="D863" s="295" t="n"/>
      <c r="E863" s="295" t="n"/>
      <c r="F863" s="295" t="n"/>
      <c r="G863" s="295" t="n"/>
      <c r="H863" s="295" t="n"/>
      <c r="I863" s="687" t="n"/>
      <c r="J863" s="687" t="n"/>
      <c r="K863" s="687" t="n"/>
      <c r="L863" s="687" t="n"/>
      <c r="M863" s="687" t="n"/>
      <c r="N863" s="687" t="n"/>
      <c r="O863" s="687" t="n"/>
      <c r="P863" s="687" t="n"/>
      <c r="Q863" s="687" t="n"/>
      <c r="R863" s="687" t="n"/>
      <c r="S863" s="687" t="n"/>
      <c r="T863" s="687" t="n"/>
      <c r="U863" s="687" t="n"/>
      <c r="V863" s="687" t="n"/>
      <c r="W863" s="687" t="n"/>
      <c r="X863" s="687" t="n"/>
      <c r="Y863" s="687" t="n"/>
      <c r="Z863" s="687" t="n"/>
      <c r="AA863" s="687" t="n"/>
      <c r="AB863" s="687" t="n"/>
    </row>
    <row r="864">
      <c r="A864" s="687" t="n"/>
      <c r="B864" s="295" t="n"/>
      <c r="C864" s="326" t="n"/>
      <c r="D864" s="295" t="n"/>
      <c r="E864" s="295" t="n"/>
      <c r="F864" s="295" t="n"/>
      <c r="G864" s="295" t="n"/>
      <c r="H864" s="295" t="n"/>
      <c r="I864" s="687" t="n"/>
      <c r="J864" s="687" t="n"/>
      <c r="K864" s="687" t="n"/>
      <c r="L864" s="687" t="n"/>
      <c r="M864" s="687" t="n"/>
      <c r="N864" s="687" t="n"/>
      <c r="O864" s="687" t="n"/>
      <c r="P864" s="687" t="n"/>
      <c r="Q864" s="687" t="n"/>
      <c r="R864" s="687" t="n"/>
      <c r="S864" s="687" t="n"/>
      <c r="T864" s="687" t="n"/>
      <c r="U864" s="687" t="n"/>
      <c r="V864" s="687" t="n"/>
      <c r="W864" s="687" t="n"/>
      <c r="X864" s="687" t="n"/>
      <c r="Y864" s="687" t="n"/>
      <c r="Z864" s="687" t="n"/>
      <c r="AA864" s="687" t="n"/>
      <c r="AB864" s="687" t="n"/>
    </row>
    <row r="865">
      <c r="A865" s="687" t="n"/>
      <c r="B865" s="295" t="n"/>
      <c r="C865" s="326" t="n"/>
      <c r="D865" s="295" t="n"/>
      <c r="E865" s="295" t="n"/>
      <c r="F865" s="295" t="n"/>
      <c r="G865" s="295" t="n"/>
      <c r="H865" s="295" t="n"/>
      <c r="I865" s="687" t="n"/>
      <c r="J865" s="687" t="n"/>
      <c r="K865" s="687" t="n"/>
      <c r="L865" s="687" t="n"/>
      <c r="M865" s="687" t="n"/>
      <c r="N865" s="687" t="n"/>
      <c r="O865" s="687" t="n"/>
      <c r="P865" s="687" t="n"/>
      <c r="Q865" s="687" t="n"/>
      <c r="R865" s="687" t="n"/>
      <c r="S865" s="687" t="n"/>
      <c r="T865" s="687" t="n"/>
      <c r="U865" s="687" t="n"/>
      <c r="V865" s="687" t="n"/>
      <c r="W865" s="687" t="n"/>
      <c r="X865" s="687" t="n"/>
      <c r="Y865" s="687" t="n"/>
      <c r="Z865" s="687" t="n"/>
      <c r="AA865" s="687" t="n"/>
      <c r="AB865" s="687" t="n"/>
    </row>
    <row r="866">
      <c r="A866" s="687" t="n"/>
      <c r="B866" s="295" t="n"/>
      <c r="C866" s="326" t="n"/>
      <c r="D866" s="295" t="n"/>
      <c r="E866" s="295" t="n"/>
      <c r="F866" s="295" t="n"/>
      <c r="G866" s="295" t="n"/>
      <c r="H866" s="295" t="n"/>
      <c r="I866" s="687" t="n"/>
      <c r="J866" s="687" t="n"/>
      <c r="K866" s="687" t="n"/>
      <c r="L866" s="687" t="n"/>
      <c r="M866" s="687" t="n"/>
      <c r="N866" s="687" t="n"/>
      <c r="O866" s="687" t="n"/>
      <c r="P866" s="687" t="n"/>
      <c r="Q866" s="687" t="n"/>
      <c r="R866" s="687" t="n"/>
      <c r="S866" s="687" t="n"/>
      <c r="T866" s="687" t="n"/>
      <c r="U866" s="687" t="n"/>
      <c r="V866" s="687" t="n"/>
      <c r="W866" s="687" t="n"/>
      <c r="X866" s="687" t="n"/>
      <c r="Y866" s="687" t="n"/>
      <c r="Z866" s="687" t="n"/>
      <c r="AA866" s="687" t="n"/>
      <c r="AB866" s="687" t="n"/>
    </row>
    <row r="867">
      <c r="A867" s="687" t="n"/>
      <c r="B867" s="295" t="n"/>
      <c r="C867" s="326" t="n"/>
      <c r="D867" s="295" t="n"/>
      <c r="E867" s="295" t="n"/>
      <c r="F867" s="295" t="n"/>
      <c r="G867" s="295" t="n"/>
      <c r="H867" s="295" t="n"/>
      <c r="I867" s="687" t="n"/>
      <c r="J867" s="687" t="n"/>
      <c r="K867" s="687" t="n"/>
      <c r="L867" s="687" t="n"/>
      <c r="M867" s="687" t="n"/>
      <c r="N867" s="687" t="n"/>
      <c r="O867" s="687" t="n"/>
      <c r="P867" s="687" t="n"/>
      <c r="Q867" s="687" t="n"/>
      <c r="R867" s="687" t="n"/>
      <c r="S867" s="687" t="n"/>
      <c r="T867" s="687" t="n"/>
      <c r="U867" s="687" t="n"/>
      <c r="V867" s="687" t="n"/>
      <c r="W867" s="687" t="n"/>
      <c r="X867" s="687" t="n"/>
      <c r="Y867" s="687" t="n"/>
      <c r="Z867" s="687" t="n"/>
      <c r="AA867" s="687" t="n"/>
      <c r="AB867" s="687" t="n"/>
    </row>
    <row r="868">
      <c r="A868" s="687" t="n"/>
      <c r="B868" s="295" t="n"/>
      <c r="C868" s="326" t="n"/>
      <c r="D868" s="295" t="n"/>
      <c r="E868" s="295" t="n"/>
      <c r="F868" s="295" t="n"/>
      <c r="G868" s="295" t="n"/>
      <c r="H868" s="295" t="n"/>
      <c r="I868" s="687" t="n"/>
      <c r="J868" s="687" t="n"/>
      <c r="K868" s="687" t="n"/>
      <c r="L868" s="687" t="n"/>
      <c r="M868" s="687" t="n"/>
      <c r="N868" s="687" t="n"/>
      <c r="O868" s="687" t="n"/>
      <c r="P868" s="687" t="n"/>
      <c r="Q868" s="687" t="n"/>
      <c r="R868" s="687" t="n"/>
      <c r="S868" s="687" t="n"/>
      <c r="T868" s="687" t="n"/>
      <c r="U868" s="687" t="n"/>
      <c r="V868" s="687" t="n"/>
      <c r="W868" s="687" t="n"/>
      <c r="X868" s="687" t="n"/>
      <c r="Y868" s="687" t="n"/>
      <c r="Z868" s="687" t="n"/>
      <c r="AA868" s="687" t="n"/>
      <c r="AB868" s="687" t="n"/>
    </row>
    <row r="869">
      <c r="A869" s="687" t="n"/>
      <c r="B869" s="295" t="n"/>
      <c r="C869" s="326" t="n"/>
      <c r="D869" s="295" t="n"/>
      <c r="E869" s="295" t="n"/>
      <c r="F869" s="295" t="n"/>
      <c r="G869" s="295" t="n"/>
      <c r="H869" s="295" t="n"/>
      <c r="I869" s="687" t="n"/>
      <c r="J869" s="687" t="n"/>
      <c r="K869" s="687" t="n"/>
      <c r="L869" s="687" t="n"/>
      <c r="M869" s="687" t="n"/>
      <c r="N869" s="687" t="n"/>
      <c r="O869" s="687" t="n"/>
      <c r="P869" s="687" t="n"/>
      <c r="Q869" s="687" t="n"/>
      <c r="R869" s="687" t="n"/>
      <c r="S869" s="687" t="n"/>
      <c r="T869" s="687" t="n"/>
      <c r="U869" s="687" t="n"/>
      <c r="V869" s="687" t="n"/>
      <c r="W869" s="687" t="n"/>
      <c r="X869" s="687" t="n"/>
      <c r="Y869" s="687" t="n"/>
      <c r="Z869" s="687" t="n"/>
      <c r="AA869" s="687" t="n"/>
      <c r="AB869" s="687" t="n"/>
    </row>
    <row r="870">
      <c r="A870" s="687" t="n"/>
      <c r="B870" s="295" t="n"/>
      <c r="C870" s="326" t="n"/>
      <c r="D870" s="295" t="n"/>
      <c r="E870" s="295" t="n"/>
      <c r="F870" s="295" t="n"/>
      <c r="G870" s="295" t="n"/>
      <c r="H870" s="295" t="n"/>
      <c r="I870" s="687" t="n"/>
      <c r="J870" s="687" t="n"/>
      <c r="K870" s="687" t="n"/>
      <c r="L870" s="687" t="n"/>
      <c r="M870" s="687" t="n"/>
      <c r="N870" s="687" t="n"/>
      <c r="O870" s="687" t="n"/>
      <c r="P870" s="687" t="n"/>
      <c r="Q870" s="687" t="n"/>
      <c r="R870" s="687" t="n"/>
      <c r="S870" s="687" t="n"/>
      <c r="T870" s="687" t="n"/>
      <c r="U870" s="687" t="n"/>
      <c r="V870" s="687" t="n"/>
      <c r="W870" s="687" t="n"/>
      <c r="X870" s="687" t="n"/>
      <c r="Y870" s="687" t="n"/>
      <c r="Z870" s="687" t="n"/>
      <c r="AA870" s="687" t="n"/>
      <c r="AB870" s="687" t="n"/>
    </row>
    <row r="871">
      <c r="A871" s="687" t="n"/>
      <c r="B871" s="295" t="n"/>
      <c r="C871" s="326" t="n"/>
      <c r="D871" s="295" t="n"/>
      <c r="E871" s="295" t="n"/>
      <c r="F871" s="295" t="n"/>
      <c r="G871" s="295" t="n"/>
      <c r="H871" s="295" t="n"/>
      <c r="I871" s="687" t="n"/>
      <c r="J871" s="687" t="n"/>
      <c r="K871" s="687" t="n"/>
      <c r="L871" s="687" t="n"/>
      <c r="M871" s="687" t="n"/>
      <c r="N871" s="687" t="n"/>
      <c r="O871" s="687" t="n"/>
      <c r="P871" s="687" t="n"/>
      <c r="Q871" s="687" t="n"/>
      <c r="R871" s="687" t="n"/>
      <c r="S871" s="687" t="n"/>
      <c r="T871" s="687" t="n"/>
      <c r="U871" s="687" t="n"/>
      <c r="V871" s="687" t="n"/>
      <c r="W871" s="687" t="n"/>
      <c r="X871" s="687" t="n"/>
      <c r="Y871" s="687" t="n"/>
      <c r="Z871" s="687" t="n"/>
      <c r="AA871" s="687" t="n"/>
      <c r="AB871" s="687" t="n"/>
    </row>
    <row r="872">
      <c r="A872" s="687" t="n"/>
      <c r="B872" s="295" t="n"/>
      <c r="C872" s="326" t="n"/>
      <c r="D872" s="295" t="n"/>
      <c r="E872" s="295" t="n"/>
      <c r="F872" s="295" t="n"/>
      <c r="G872" s="295" t="n"/>
      <c r="H872" s="295" t="n"/>
      <c r="I872" s="687" t="n"/>
      <c r="J872" s="687" t="n"/>
      <c r="K872" s="687" t="n"/>
      <c r="L872" s="687" t="n"/>
      <c r="M872" s="687" t="n"/>
      <c r="N872" s="687" t="n"/>
      <c r="O872" s="687" t="n"/>
      <c r="P872" s="687" t="n"/>
      <c r="Q872" s="687" t="n"/>
      <c r="R872" s="687" t="n"/>
      <c r="S872" s="687" t="n"/>
      <c r="T872" s="687" t="n"/>
      <c r="U872" s="687" t="n"/>
      <c r="V872" s="687" t="n"/>
      <c r="W872" s="687" t="n"/>
      <c r="X872" s="687" t="n"/>
      <c r="Y872" s="687" t="n"/>
      <c r="Z872" s="687" t="n"/>
      <c r="AA872" s="687" t="n"/>
      <c r="AB872" s="687" t="n"/>
    </row>
    <row r="873">
      <c r="A873" s="687" t="n"/>
      <c r="B873" s="295" t="n"/>
      <c r="C873" s="326" t="n"/>
      <c r="D873" s="295" t="n"/>
      <c r="E873" s="295" t="n"/>
      <c r="F873" s="295" t="n"/>
      <c r="G873" s="295" t="n"/>
      <c r="H873" s="295" t="n"/>
      <c r="I873" s="687" t="n"/>
      <c r="J873" s="687" t="n"/>
      <c r="K873" s="687" t="n"/>
      <c r="L873" s="687" t="n"/>
      <c r="M873" s="687" t="n"/>
      <c r="N873" s="687" t="n"/>
      <c r="O873" s="687" t="n"/>
      <c r="P873" s="687" t="n"/>
      <c r="Q873" s="687" t="n"/>
      <c r="R873" s="687" t="n"/>
      <c r="S873" s="687" t="n"/>
      <c r="T873" s="687" t="n"/>
      <c r="U873" s="687" t="n"/>
      <c r="V873" s="687" t="n"/>
      <c r="W873" s="687" t="n"/>
      <c r="X873" s="687" t="n"/>
      <c r="Y873" s="687" t="n"/>
      <c r="Z873" s="687" t="n"/>
      <c r="AA873" s="687" t="n"/>
      <c r="AB873" s="687" t="n"/>
    </row>
    <row r="874">
      <c r="A874" s="687" t="n"/>
      <c r="B874" s="295" t="n"/>
      <c r="C874" s="326" t="n"/>
      <c r="D874" s="295" t="n"/>
      <c r="E874" s="295" t="n"/>
      <c r="F874" s="295" t="n"/>
      <c r="G874" s="295" t="n"/>
      <c r="H874" s="295" t="n"/>
      <c r="I874" s="687" t="n"/>
      <c r="J874" s="687" t="n"/>
      <c r="K874" s="687" t="n"/>
      <c r="L874" s="687" t="n"/>
      <c r="M874" s="687" t="n"/>
      <c r="N874" s="687" t="n"/>
      <c r="O874" s="687" t="n"/>
      <c r="P874" s="687" t="n"/>
      <c r="Q874" s="687" t="n"/>
      <c r="R874" s="687" t="n"/>
      <c r="S874" s="687" t="n"/>
      <c r="T874" s="687" t="n"/>
      <c r="U874" s="687" t="n"/>
      <c r="V874" s="687" t="n"/>
      <c r="W874" s="687" t="n"/>
      <c r="X874" s="687" t="n"/>
      <c r="Y874" s="687" t="n"/>
      <c r="Z874" s="687" t="n"/>
      <c r="AA874" s="687" t="n"/>
      <c r="AB874" s="687" t="n"/>
    </row>
    <row r="875">
      <c r="A875" s="687" t="n"/>
      <c r="B875" s="295" t="n"/>
      <c r="C875" s="326" t="n"/>
      <c r="D875" s="295" t="n"/>
      <c r="E875" s="295" t="n"/>
      <c r="F875" s="295" t="n"/>
      <c r="G875" s="295" t="n"/>
      <c r="H875" s="295" t="n"/>
      <c r="I875" s="687" t="n"/>
      <c r="J875" s="687" t="n"/>
      <c r="K875" s="687" t="n"/>
      <c r="L875" s="687" t="n"/>
      <c r="M875" s="687" t="n"/>
      <c r="N875" s="687" t="n"/>
      <c r="O875" s="687" t="n"/>
      <c r="P875" s="687" t="n"/>
      <c r="Q875" s="687" t="n"/>
      <c r="R875" s="687" t="n"/>
      <c r="S875" s="687" t="n"/>
      <c r="T875" s="687" t="n"/>
      <c r="U875" s="687" t="n"/>
      <c r="V875" s="687" t="n"/>
      <c r="W875" s="687" t="n"/>
      <c r="X875" s="687" t="n"/>
      <c r="Y875" s="687" t="n"/>
      <c r="Z875" s="687" t="n"/>
      <c r="AA875" s="687" t="n"/>
      <c r="AB875" s="687" t="n"/>
    </row>
    <row r="876">
      <c r="A876" s="687" t="n"/>
      <c r="B876" s="295" t="n"/>
      <c r="C876" s="326" t="n"/>
      <c r="D876" s="295" t="n"/>
      <c r="E876" s="295" t="n"/>
      <c r="F876" s="295" t="n"/>
      <c r="G876" s="295" t="n"/>
      <c r="H876" s="295" t="n"/>
      <c r="I876" s="687" t="n"/>
      <c r="J876" s="687" t="n"/>
      <c r="K876" s="687" t="n"/>
      <c r="L876" s="687" t="n"/>
      <c r="M876" s="687" t="n"/>
      <c r="N876" s="687" t="n"/>
      <c r="O876" s="687" t="n"/>
      <c r="P876" s="687" t="n"/>
      <c r="Q876" s="687" t="n"/>
      <c r="R876" s="687" t="n"/>
      <c r="S876" s="687" t="n"/>
      <c r="T876" s="687" t="n"/>
      <c r="U876" s="687" t="n"/>
      <c r="V876" s="687" t="n"/>
      <c r="W876" s="687" t="n"/>
      <c r="X876" s="687" t="n"/>
      <c r="Y876" s="687" t="n"/>
      <c r="Z876" s="687" t="n"/>
      <c r="AA876" s="687" t="n"/>
      <c r="AB876" s="687" t="n"/>
    </row>
    <row r="877">
      <c r="A877" s="687" t="n"/>
      <c r="B877" s="295" t="n"/>
      <c r="C877" s="326" t="n"/>
      <c r="D877" s="295" t="n"/>
      <c r="E877" s="295" t="n"/>
      <c r="F877" s="295" t="n"/>
      <c r="G877" s="295" t="n"/>
      <c r="H877" s="295" t="n"/>
      <c r="I877" s="687" t="n"/>
      <c r="J877" s="687" t="n"/>
      <c r="K877" s="687" t="n"/>
      <c r="L877" s="687" t="n"/>
      <c r="M877" s="687" t="n"/>
      <c r="N877" s="687" t="n"/>
      <c r="O877" s="687" t="n"/>
      <c r="P877" s="687" t="n"/>
      <c r="Q877" s="687" t="n"/>
      <c r="R877" s="687" t="n"/>
      <c r="S877" s="687" t="n"/>
      <c r="T877" s="687" t="n"/>
      <c r="U877" s="687" t="n"/>
      <c r="V877" s="687" t="n"/>
      <c r="W877" s="687" t="n"/>
      <c r="X877" s="687" t="n"/>
      <c r="Y877" s="687" t="n"/>
      <c r="Z877" s="687" t="n"/>
      <c r="AA877" s="687" t="n"/>
      <c r="AB877" s="687" t="n"/>
    </row>
    <row r="878">
      <c r="A878" s="687" t="n"/>
      <c r="B878" s="295" t="n"/>
      <c r="C878" s="326" t="n"/>
      <c r="D878" s="295" t="n"/>
      <c r="E878" s="295" t="n"/>
      <c r="F878" s="295" t="n"/>
      <c r="G878" s="295" t="n"/>
      <c r="H878" s="295" t="n"/>
      <c r="I878" s="687" t="n"/>
      <c r="J878" s="687" t="n"/>
      <c r="K878" s="687" t="n"/>
      <c r="L878" s="687" t="n"/>
      <c r="M878" s="687" t="n"/>
      <c r="N878" s="687" t="n"/>
      <c r="O878" s="687" t="n"/>
      <c r="P878" s="687" t="n"/>
      <c r="Q878" s="687" t="n"/>
      <c r="R878" s="687" t="n"/>
      <c r="S878" s="687" t="n"/>
      <c r="T878" s="687" t="n"/>
      <c r="U878" s="687" t="n"/>
      <c r="V878" s="687" t="n"/>
      <c r="W878" s="687" t="n"/>
      <c r="X878" s="687" t="n"/>
      <c r="Y878" s="687" t="n"/>
      <c r="Z878" s="687" t="n"/>
      <c r="AA878" s="687" t="n"/>
      <c r="AB878" s="687" t="n"/>
    </row>
    <row r="879">
      <c r="A879" s="687" t="n"/>
      <c r="B879" s="295" t="n"/>
      <c r="C879" s="326" t="n"/>
      <c r="D879" s="295" t="n"/>
      <c r="E879" s="295" t="n"/>
      <c r="F879" s="295" t="n"/>
      <c r="G879" s="295" t="n"/>
      <c r="H879" s="295" t="n"/>
      <c r="I879" s="687" t="n"/>
      <c r="J879" s="687" t="n"/>
      <c r="K879" s="687" t="n"/>
      <c r="L879" s="687" t="n"/>
      <c r="M879" s="687" t="n"/>
      <c r="N879" s="687" t="n"/>
      <c r="O879" s="687" t="n"/>
      <c r="P879" s="687" t="n"/>
      <c r="Q879" s="687" t="n"/>
      <c r="R879" s="687" t="n"/>
      <c r="S879" s="687" t="n"/>
      <c r="T879" s="687" t="n"/>
      <c r="U879" s="687" t="n"/>
      <c r="V879" s="687" t="n"/>
      <c r="W879" s="687" t="n"/>
      <c r="X879" s="687" t="n"/>
      <c r="Y879" s="687" t="n"/>
      <c r="Z879" s="687" t="n"/>
      <c r="AA879" s="687" t="n"/>
      <c r="AB879" s="687" t="n"/>
    </row>
    <row r="880">
      <c r="A880" s="687" t="n"/>
      <c r="B880" s="295" t="n"/>
      <c r="C880" s="326" t="n"/>
      <c r="D880" s="295" t="n"/>
      <c r="E880" s="295" t="n"/>
      <c r="F880" s="295" t="n"/>
      <c r="G880" s="295" t="n"/>
      <c r="H880" s="295" t="n"/>
      <c r="I880" s="687" t="n"/>
      <c r="J880" s="687" t="n"/>
      <c r="K880" s="687" t="n"/>
      <c r="L880" s="687" t="n"/>
      <c r="M880" s="687" t="n"/>
      <c r="N880" s="687" t="n"/>
      <c r="O880" s="687" t="n"/>
      <c r="P880" s="687" t="n"/>
      <c r="Q880" s="687" t="n"/>
      <c r="R880" s="687" t="n"/>
      <c r="S880" s="687" t="n"/>
      <c r="T880" s="687" t="n"/>
      <c r="U880" s="687" t="n"/>
      <c r="V880" s="687" t="n"/>
      <c r="W880" s="687" t="n"/>
      <c r="X880" s="687" t="n"/>
      <c r="Y880" s="687" t="n"/>
      <c r="Z880" s="687" t="n"/>
      <c r="AA880" s="687" t="n"/>
      <c r="AB880" s="687" t="n"/>
    </row>
    <row r="881">
      <c r="A881" s="687" t="n"/>
      <c r="B881" s="295" t="n"/>
      <c r="C881" s="326" t="n"/>
      <c r="D881" s="295" t="n"/>
      <c r="E881" s="295" t="n"/>
      <c r="F881" s="295" t="n"/>
      <c r="G881" s="295" t="n"/>
      <c r="H881" s="295" t="n"/>
      <c r="I881" s="687" t="n"/>
      <c r="J881" s="687" t="n"/>
      <c r="K881" s="687" t="n"/>
      <c r="L881" s="687" t="n"/>
      <c r="M881" s="687" t="n"/>
      <c r="N881" s="687" t="n"/>
      <c r="O881" s="687" t="n"/>
      <c r="P881" s="687" t="n"/>
      <c r="Q881" s="687" t="n"/>
      <c r="R881" s="687" t="n"/>
      <c r="S881" s="687" t="n"/>
      <c r="T881" s="687" t="n"/>
      <c r="U881" s="687" t="n"/>
      <c r="V881" s="687" t="n"/>
      <c r="W881" s="687" t="n"/>
      <c r="X881" s="687" t="n"/>
      <c r="Y881" s="687" t="n"/>
      <c r="Z881" s="687" t="n"/>
      <c r="AA881" s="687" t="n"/>
      <c r="AB881" s="687" t="n"/>
    </row>
    <row r="882">
      <c r="A882" s="687" t="n"/>
      <c r="B882" s="295" t="n"/>
      <c r="C882" s="326" t="n"/>
      <c r="D882" s="295" t="n"/>
      <c r="E882" s="295" t="n"/>
      <c r="F882" s="295" t="n"/>
      <c r="G882" s="295" t="n"/>
      <c r="H882" s="295" t="n"/>
      <c r="I882" s="687" t="n"/>
      <c r="J882" s="687" t="n"/>
      <c r="K882" s="687" t="n"/>
      <c r="L882" s="687" t="n"/>
      <c r="M882" s="687" t="n"/>
      <c r="N882" s="687" t="n"/>
      <c r="O882" s="687" t="n"/>
      <c r="P882" s="687" t="n"/>
      <c r="Q882" s="687" t="n"/>
      <c r="R882" s="687" t="n"/>
      <c r="S882" s="687" t="n"/>
      <c r="T882" s="687" t="n"/>
      <c r="U882" s="687" t="n"/>
      <c r="V882" s="687" t="n"/>
      <c r="W882" s="687" t="n"/>
      <c r="X882" s="687" t="n"/>
      <c r="Y882" s="687" t="n"/>
      <c r="Z882" s="687" t="n"/>
      <c r="AA882" s="687" t="n"/>
      <c r="AB882" s="687" t="n"/>
    </row>
    <row r="883">
      <c r="A883" s="687" t="n"/>
      <c r="B883" s="295" t="n"/>
      <c r="C883" s="326" t="n"/>
      <c r="D883" s="295" t="n"/>
      <c r="E883" s="295" t="n"/>
      <c r="F883" s="295" t="n"/>
      <c r="G883" s="295" t="n"/>
      <c r="H883" s="295" t="n"/>
      <c r="I883" s="687" t="n"/>
      <c r="J883" s="687" t="n"/>
      <c r="K883" s="687" t="n"/>
      <c r="L883" s="687" t="n"/>
      <c r="M883" s="687" t="n"/>
      <c r="N883" s="687" t="n"/>
      <c r="O883" s="687" t="n"/>
      <c r="P883" s="687" t="n"/>
      <c r="Q883" s="687" t="n"/>
      <c r="R883" s="687" t="n"/>
      <c r="S883" s="687" t="n"/>
      <c r="T883" s="687" t="n"/>
      <c r="U883" s="687" t="n"/>
      <c r="V883" s="687" t="n"/>
      <c r="W883" s="687" t="n"/>
      <c r="X883" s="687" t="n"/>
      <c r="Y883" s="687" t="n"/>
      <c r="Z883" s="687" t="n"/>
      <c r="AA883" s="687" t="n"/>
      <c r="AB883" s="687" t="n"/>
    </row>
    <row r="884">
      <c r="A884" s="687" t="n"/>
      <c r="B884" s="295" t="n"/>
      <c r="C884" s="326" t="n"/>
      <c r="D884" s="295" t="n"/>
      <c r="E884" s="295" t="n"/>
      <c r="F884" s="295" t="n"/>
      <c r="G884" s="295" t="n"/>
      <c r="H884" s="295" t="n"/>
      <c r="I884" s="687" t="n"/>
      <c r="J884" s="687" t="n"/>
      <c r="K884" s="687" t="n"/>
      <c r="L884" s="687" t="n"/>
      <c r="M884" s="687" t="n"/>
      <c r="N884" s="687" t="n"/>
      <c r="O884" s="687" t="n"/>
      <c r="P884" s="687" t="n"/>
      <c r="Q884" s="687" t="n"/>
      <c r="R884" s="687" t="n"/>
      <c r="S884" s="687" t="n"/>
      <c r="T884" s="687" t="n"/>
      <c r="U884" s="687" t="n"/>
      <c r="V884" s="687" t="n"/>
      <c r="W884" s="687" t="n"/>
      <c r="X884" s="687" t="n"/>
      <c r="Y884" s="687" t="n"/>
      <c r="Z884" s="687" t="n"/>
      <c r="AA884" s="687" t="n"/>
      <c r="AB884" s="687" t="n"/>
    </row>
    <row r="885">
      <c r="A885" s="687" t="n"/>
      <c r="B885" s="295" t="n"/>
      <c r="C885" s="326" t="n"/>
      <c r="D885" s="295" t="n"/>
      <c r="E885" s="295" t="n"/>
      <c r="F885" s="295" t="n"/>
      <c r="G885" s="295" t="n"/>
      <c r="H885" s="295" t="n"/>
      <c r="I885" s="687" t="n"/>
      <c r="J885" s="687" t="n"/>
      <c r="K885" s="687" t="n"/>
      <c r="L885" s="687" t="n"/>
      <c r="M885" s="687" t="n"/>
      <c r="N885" s="687" t="n"/>
      <c r="O885" s="687" t="n"/>
      <c r="P885" s="687" t="n"/>
      <c r="Q885" s="687" t="n"/>
      <c r="R885" s="687" t="n"/>
      <c r="S885" s="687" t="n"/>
      <c r="T885" s="687" t="n"/>
      <c r="U885" s="687" t="n"/>
      <c r="V885" s="687" t="n"/>
      <c r="W885" s="687" t="n"/>
      <c r="X885" s="687" t="n"/>
      <c r="Y885" s="687" t="n"/>
      <c r="Z885" s="687" t="n"/>
      <c r="AA885" s="687" t="n"/>
      <c r="AB885" s="687" t="n"/>
    </row>
    <row r="886">
      <c r="A886" s="687" t="n"/>
      <c r="B886" s="295" t="n"/>
      <c r="C886" s="326" t="n"/>
      <c r="D886" s="295" t="n"/>
      <c r="E886" s="295" t="n"/>
      <c r="F886" s="295" t="n"/>
      <c r="G886" s="295" t="n"/>
      <c r="H886" s="295" t="n"/>
      <c r="I886" s="687" t="n"/>
      <c r="J886" s="687" t="n"/>
      <c r="K886" s="687" t="n"/>
      <c r="L886" s="687" t="n"/>
      <c r="M886" s="687" t="n"/>
      <c r="N886" s="687" t="n"/>
      <c r="O886" s="687" t="n"/>
      <c r="P886" s="687" t="n"/>
      <c r="Q886" s="687" t="n"/>
      <c r="R886" s="687" t="n"/>
      <c r="S886" s="687" t="n"/>
      <c r="T886" s="687" t="n"/>
      <c r="U886" s="687" t="n"/>
      <c r="V886" s="687" t="n"/>
      <c r="W886" s="687" t="n"/>
      <c r="X886" s="687" t="n"/>
      <c r="Y886" s="687" t="n"/>
      <c r="Z886" s="687" t="n"/>
      <c r="AA886" s="687" t="n"/>
      <c r="AB886" s="687" t="n"/>
    </row>
    <row r="887">
      <c r="A887" s="687" t="n"/>
      <c r="B887" s="295" t="n"/>
      <c r="C887" s="326" t="n"/>
      <c r="D887" s="295" t="n"/>
      <c r="E887" s="295" t="n"/>
      <c r="F887" s="295" t="n"/>
      <c r="G887" s="295" t="n"/>
      <c r="H887" s="295" t="n"/>
      <c r="I887" s="687" t="n"/>
      <c r="J887" s="687" t="n"/>
      <c r="K887" s="687" t="n"/>
      <c r="L887" s="687" t="n"/>
      <c r="M887" s="687" t="n"/>
      <c r="N887" s="687" t="n"/>
      <c r="O887" s="687" t="n"/>
      <c r="P887" s="687" t="n"/>
      <c r="Q887" s="687" t="n"/>
      <c r="R887" s="687" t="n"/>
      <c r="S887" s="687" t="n"/>
      <c r="T887" s="687" t="n"/>
      <c r="U887" s="687" t="n"/>
      <c r="V887" s="687" t="n"/>
      <c r="W887" s="687" t="n"/>
      <c r="X887" s="687" t="n"/>
      <c r="Y887" s="687" t="n"/>
      <c r="Z887" s="687" t="n"/>
      <c r="AA887" s="687" t="n"/>
      <c r="AB887" s="687" t="n"/>
    </row>
    <row r="888">
      <c r="A888" s="687" t="n"/>
      <c r="B888" s="295" t="n"/>
      <c r="C888" s="326" t="n"/>
      <c r="D888" s="295" t="n"/>
      <c r="E888" s="295" t="n"/>
      <c r="F888" s="295" t="n"/>
      <c r="G888" s="295" t="n"/>
      <c r="H888" s="295" t="n"/>
      <c r="I888" s="687" t="n"/>
      <c r="J888" s="687" t="n"/>
      <c r="K888" s="687" t="n"/>
      <c r="L888" s="687" t="n"/>
      <c r="M888" s="687" t="n"/>
      <c r="N888" s="687" t="n"/>
      <c r="O888" s="687" t="n"/>
      <c r="P888" s="687" t="n"/>
      <c r="Q888" s="687" t="n"/>
      <c r="R888" s="687" t="n"/>
      <c r="S888" s="687" t="n"/>
      <c r="T888" s="687" t="n"/>
      <c r="U888" s="687" t="n"/>
      <c r="V888" s="687" t="n"/>
      <c r="W888" s="687" t="n"/>
      <c r="X888" s="687" t="n"/>
      <c r="Y888" s="687" t="n"/>
      <c r="Z888" s="687" t="n"/>
      <c r="AA888" s="687" t="n"/>
      <c r="AB888" s="687" t="n"/>
    </row>
    <row r="889">
      <c r="A889" s="687" t="n"/>
      <c r="B889" s="295" t="n"/>
      <c r="C889" s="326" t="n"/>
      <c r="D889" s="295" t="n"/>
      <c r="E889" s="295" t="n"/>
      <c r="F889" s="295" t="n"/>
      <c r="G889" s="295" t="n"/>
      <c r="H889" s="295" t="n"/>
      <c r="I889" s="687" t="n"/>
      <c r="J889" s="687" t="n"/>
      <c r="K889" s="687" t="n"/>
      <c r="L889" s="687" t="n"/>
      <c r="M889" s="687" t="n"/>
      <c r="N889" s="687" t="n"/>
      <c r="O889" s="687" t="n"/>
      <c r="P889" s="687" t="n"/>
      <c r="Q889" s="687" t="n"/>
      <c r="R889" s="687" t="n"/>
      <c r="S889" s="687" t="n"/>
      <c r="T889" s="687" t="n"/>
      <c r="U889" s="687" t="n"/>
      <c r="V889" s="687" t="n"/>
      <c r="W889" s="687" t="n"/>
      <c r="X889" s="687" t="n"/>
      <c r="Y889" s="687" t="n"/>
      <c r="Z889" s="687" t="n"/>
      <c r="AA889" s="687" t="n"/>
      <c r="AB889" s="687" t="n"/>
    </row>
    <row r="890">
      <c r="A890" s="687" t="n"/>
      <c r="B890" s="295" t="n"/>
      <c r="C890" s="326" t="n"/>
      <c r="D890" s="295" t="n"/>
      <c r="E890" s="295" t="n"/>
      <c r="F890" s="295" t="n"/>
      <c r="G890" s="295" t="n"/>
      <c r="H890" s="295" t="n"/>
      <c r="I890" s="687" t="n"/>
      <c r="J890" s="687" t="n"/>
      <c r="K890" s="687" t="n"/>
      <c r="L890" s="687" t="n"/>
      <c r="M890" s="687" t="n"/>
      <c r="N890" s="687" t="n"/>
      <c r="O890" s="687" t="n"/>
      <c r="P890" s="687" t="n"/>
      <c r="Q890" s="687" t="n"/>
      <c r="R890" s="687" t="n"/>
      <c r="S890" s="687" t="n"/>
      <c r="T890" s="687" t="n"/>
      <c r="U890" s="687" t="n"/>
      <c r="V890" s="687" t="n"/>
      <c r="W890" s="687" t="n"/>
      <c r="X890" s="687" t="n"/>
      <c r="Y890" s="687" t="n"/>
      <c r="Z890" s="687" t="n"/>
      <c r="AA890" s="687" t="n"/>
      <c r="AB890" s="687" t="n"/>
    </row>
    <row r="891">
      <c r="A891" s="687" t="n"/>
      <c r="B891" s="295" t="n"/>
      <c r="C891" s="326" t="n"/>
      <c r="D891" s="295" t="n"/>
      <c r="E891" s="295" t="n"/>
      <c r="F891" s="295" t="n"/>
      <c r="G891" s="295" t="n"/>
      <c r="H891" s="295" t="n"/>
      <c r="I891" s="687" t="n"/>
      <c r="J891" s="687" t="n"/>
      <c r="K891" s="687" t="n"/>
      <c r="L891" s="687" t="n"/>
      <c r="M891" s="687" t="n"/>
      <c r="N891" s="687" t="n"/>
      <c r="O891" s="687" t="n"/>
      <c r="P891" s="687" t="n"/>
      <c r="Q891" s="687" t="n"/>
      <c r="R891" s="687" t="n"/>
      <c r="S891" s="687" t="n"/>
      <c r="T891" s="687" t="n"/>
      <c r="U891" s="687" t="n"/>
      <c r="V891" s="687" t="n"/>
      <c r="W891" s="687" t="n"/>
      <c r="X891" s="687" t="n"/>
      <c r="Y891" s="687" t="n"/>
      <c r="Z891" s="687" t="n"/>
      <c r="AA891" s="687" t="n"/>
      <c r="AB891" s="687" t="n"/>
    </row>
    <row r="892">
      <c r="A892" s="687" t="n"/>
      <c r="B892" s="295" t="n"/>
      <c r="C892" s="326" t="n"/>
      <c r="D892" s="295" t="n"/>
      <c r="E892" s="295" t="n"/>
      <c r="F892" s="295" t="n"/>
      <c r="G892" s="295" t="n"/>
      <c r="H892" s="295" t="n"/>
      <c r="I892" s="687" t="n"/>
      <c r="J892" s="687" t="n"/>
      <c r="K892" s="687" t="n"/>
      <c r="L892" s="687" t="n"/>
      <c r="M892" s="687" t="n"/>
      <c r="N892" s="687" t="n"/>
      <c r="O892" s="687" t="n"/>
      <c r="P892" s="687" t="n"/>
      <c r="Q892" s="687" t="n"/>
      <c r="R892" s="687" t="n"/>
      <c r="S892" s="687" t="n"/>
      <c r="T892" s="687" t="n"/>
      <c r="U892" s="687" t="n"/>
      <c r="V892" s="687" t="n"/>
      <c r="W892" s="687" t="n"/>
      <c r="X892" s="687" t="n"/>
      <c r="Y892" s="687" t="n"/>
      <c r="Z892" s="687" t="n"/>
      <c r="AA892" s="687" t="n"/>
      <c r="AB892" s="687" t="n"/>
    </row>
    <row r="893">
      <c r="A893" s="687" t="n"/>
      <c r="B893" s="295" t="n"/>
      <c r="C893" s="326" t="n"/>
      <c r="D893" s="295" t="n"/>
      <c r="E893" s="295" t="n"/>
      <c r="F893" s="295" t="n"/>
      <c r="G893" s="295" t="n"/>
      <c r="H893" s="295" t="n"/>
      <c r="I893" s="687" t="n"/>
      <c r="J893" s="687" t="n"/>
      <c r="K893" s="687" t="n"/>
      <c r="L893" s="687" t="n"/>
      <c r="M893" s="687" t="n"/>
      <c r="N893" s="687" t="n"/>
      <c r="O893" s="687" t="n"/>
      <c r="P893" s="687" t="n"/>
      <c r="Q893" s="687" t="n"/>
      <c r="R893" s="687" t="n"/>
      <c r="S893" s="687" t="n"/>
      <c r="T893" s="687" t="n"/>
      <c r="U893" s="687" t="n"/>
      <c r="V893" s="687" t="n"/>
      <c r="W893" s="687" t="n"/>
      <c r="X893" s="687" t="n"/>
      <c r="Y893" s="687" t="n"/>
      <c r="Z893" s="687" t="n"/>
      <c r="AA893" s="687" t="n"/>
      <c r="AB893" s="687" t="n"/>
    </row>
    <row r="894">
      <c r="A894" s="687" t="n"/>
      <c r="B894" s="295" t="n"/>
      <c r="C894" s="326" t="n"/>
      <c r="D894" s="295" t="n"/>
      <c r="E894" s="295" t="n"/>
      <c r="F894" s="295" t="n"/>
      <c r="G894" s="295" t="n"/>
      <c r="H894" s="295" t="n"/>
      <c r="I894" s="687" t="n"/>
      <c r="J894" s="687" t="n"/>
      <c r="K894" s="687" t="n"/>
      <c r="L894" s="687" t="n"/>
      <c r="M894" s="687" t="n"/>
      <c r="N894" s="687" t="n"/>
      <c r="O894" s="687" t="n"/>
      <c r="P894" s="687" t="n"/>
      <c r="Q894" s="687" t="n"/>
      <c r="R894" s="687" t="n"/>
      <c r="S894" s="687" t="n"/>
      <c r="T894" s="687" t="n"/>
      <c r="U894" s="687" t="n"/>
      <c r="V894" s="687" t="n"/>
      <c r="W894" s="687" t="n"/>
      <c r="X894" s="687" t="n"/>
      <c r="Y894" s="687" t="n"/>
      <c r="Z894" s="687" t="n"/>
      <c r="AA894" s="687" t="n"/>
      <c r="AB894" s="687" t="n"/>
    </row>
    <row r="895">
      <c r="A895" s="687" t="n"/>
      <c r="B895" s="295" t="n"/>
      <c r="C895" s="326" t="n"/>
      <c r="D895" s="295" t="n"/>
      <c r="E895" s="295" t="n"/>
      <c r="F895" s="295" t="n"/>
      <c r="G895" s="295" t="n"/>
      <c r="H895" s="295" t="n"/>
      <c r="I895" s="687" t="n"/>
      <c r="J895" s="687" t="n"/>
      <c r="K895" s="687" t="n"/>
      <c r="L895" s="687" t="n"/>
      <c r="M895" s="687" t="n"/>
      <c r="N895" s="687" t="n"/>
      <c r="O895" s="687" t="n"/>
      <c r="P895" s="687" t="n"/>
      <c r="Q895" s="687" t="n"/>
      <c r="R895" s="687" t="n"/>
      <c r="S895" s="687" t="n"/>
      <c r="T895" s="687" t="n"/>
      <c r="U895" s="687" t="n"/>
      <c r="V895" s="687" t="n"/>
      <c r="W895" s="687" t="n"/>
      <c r="X895" s="687" t="n"/>
      <c r="Y895" s="687" t="n"/>
      <c r="Z895" s="687" t="n"/>
      <c r="AA895" s="687" t="n"/>
      <c r="AB895" s="687" t="n"/>
    </row>
    <row r="896">
      <c r="A896" s="687" t="n"/>
      <c r="B896" s="295" t="n"/>
      <c r="C896" s="326" t="n"/>
      <c r="D896" s="295" t="n"/>
      <c r="E896" s="295" t="n"/>
      <c r="F896" s="295" t="n"/>
      <c r="G896" s="295" t="n"/>
      <c r="H896" s="295" t="n"/>
      <c r="I896" s="687" t="n"/>
      <c r="J896" s="687" t="n"/>
      <c r="K896" s="687" t="n"/>
      <c r="L896" s="687" t="n"/>
      <c r="M896" s="687" t="n"/>
      <c r="N896" s="687" t="n"/>
      <c r="O896" s="687" t="n"/>
      <c r="P896" s="687" t="n"/>
      <c r="Q896" s="687" t="n"/>
      <c r="R896" s="687" t="n"/>
      <c r="S896" s="687" t="n"/>
      <c r="T896" s="687" t="n"/>
      <c r="U896" s="687" t="n"/>
      <c r="V896" s="687" t="n"/>
      <c r="W896" s="687" t="n"/>
      <c r="X896" s="687" t="n"/>
      <c r="Y896" s="687" t="n"/>
      <c r="Z896" s="687" t="n"/>
      <c r="AA896" s="687" t="n"/>
      <c r="AB896" s="687" t="n"/>
    </row>
    <row r="897">
      <c r="A897" s="687" t="n"/>
      <c r="B897" s="295" t="n"/>
      <c r="C897" s="326" t="n"/>
      <c r="D897" s="295" t="n"/>
      <c r="E897" s="295" t="n"/>
      <c r="F897" s="295" t="n"/>
      <c r="G897" s="295" t="n"/>
      <c r="H897" s="295" t="n"/>
      <c r="I897" s="687" t="n"/>
      <c r="J897" s="687" t="n"/>
      <c r="K897" s="687" t="n"/>
      <c r="L897" s="687" t="n"/>
      <c r="M897" s="687" t="n"/>
      <c r="N897" s="687" t="n"/>
      <c r="O897" s="687" t="n"/>
      <c r="P897" s="687" t="n"/>
      <c r="Q897" s="687" t="n"/>
      <c r="R897" s="687" t="n"/>
      <c r="S897" s="687" t="n"/>
      <c r="T897" s="687" t="n"/>
      <c r="U897" s="687" t="n"/>
      <c r="V897" s="687" t="n"/>
      <c r="W897" s="687" t="n"/>
      <c r="X897" s="687" t="n"/>
      <c r="Y897" s="687" t="n"/>
      <c r="Z897" s="687" t="n"/>
      <c r="AA897" s="687" t="n"/>
      <c r="AB897" s="687" t="n"/>
    </row>
    <row r="898">
      <c r="A898" s="687" t="n"/>
      <c r="B898" s="295" t="n"/>
      <c r="C898" s="326" t="n"/>
      <c r="D898" s="295" t="n"/>
      <c r="E898" s="295" t="n"/>
      <c r="F898" s="295" t="n"/>
      <c r="G898" s="295" t="n"/>
      <c r="H898" s="295" t="n"/>
      <c r="I898" s="687" t="n"/>
      <c r="J898" s="687" t="n"/>
      <c r="K898" s="687" t="n"/>
      <c r="L898" s="687" t="n"/>
      <c r="M898" s="687" t="n"/>
      <c r="N898" s="687" t="n"/>
      <c r="O898" s="687" t="n"/>
      <c r="P898" s="687" t="n"/>
      <c r="Q898" s="687" t="n"/>
      <c r="R898" s="687" t="n"/>
      <c r="S898" s="687" t="n"/>
      <c r="T898" s="687" t="n"/>
      <c r="U898" s="687" t="n"/>
      <c r="V898" s="687" t="n"/>
      <c r="W898" s="687" t="n"/>
      <c r="X898" s="687" t="n"/>
      <c r="Y898" s="687" t="n"/>
      <c r="Z898" s="687" t="n"/>
      <c r="AA898" s="687" t="n"/>
      <c r="AB898" s="687" t="n"/>
    </row>
    <row r="899">
      <c r="A899" s="687" t="n"/>
      <c r="B899" s="295" t="n"/>
      <c r="C899" s="326" t="n"/>
      <c r="D899" s="295" t="n"/>
      <c r="E899" s="295" t="n"/>
      <c r="F899" s="295" t="n"/>
      <c r="G899" s="295" t="n"/>
      <c r="H899" s="295" t="n"/>
      <c r="I899" s="687" t="n"/>
      <c r="J899" s="687" t="n"/>
      <c r="K899" s="687" t="n"/>
      <c r="L899" s="687" t="n"/>
      <c r="M899" s="687" t="n"/>
      <c r="N899" s="687" t="n"/>
      <c r="O899" s="687" t="n"/>
      <c r="P899" s="687" t="n"/>
      <c r="Q899" s="687" t="n"/>
      <c r="R899" s="687" t="n"/>
      <c r="S899" s="687" t="n"/>
      <c r="T899" s="687" t="n"/>
      <c r="U899" s="687" t="n"/>
      <c r="V899" s="687" t="n"/>
      <c r="W899" s="687" t="n"/>
      <c r="X899" s="687" t="n"/>
      <c r="Y899" s="687" t="n"/>
      <c r="Z899" s="687" t="n"/>
      <c r="AA899" s="687" t="n"/>
      <c r="AB899" s="687" t="n"/>
    </row>
    <row r="900">
      <c r="A900" s="687" t="n"/>
      <c r="B900" s="295" t="n"/>
      <c r="C900" s="326" t="n"/>
      <c r="D900" s="295" t="n"/>
      <c r="E900" s="295" t="n"/>
      <c r="F900" s="295" t="n"/>
      <c r="G900" s="295" t="n"/>
      <c r="H900" s="295" t="n"/>
      <c r="I900" s="687" t="n"/>
      <c r="J900" s="687" t="n"/>
      <c r="K900" s="687" t="n"/>
      <c r="L900" s="687" t="n"/>
      <c r="M900" s="687" t="n"/>
      <c r="N900" s="687" t="n"/>
      <c r="O900" s="687" t="n"/>
      <c r="P900" s="687" t="n"/>
      <c r="Q900" s="687" t="n"/>
      <c r="R900" s="687" t="n"/>
      <c r="S900" s="687" t="n"/>
      <c r="T900" s="687" t="n"/>
      <c r="U900" s="687" t="n"/>
      <c r="V900" s="687" t="n"/>
      <c r="W900" s="687" t="n"/>
      <c r="X900" s="687" t="n"/>
      <c r="Y900" s="687" t="n"/>
      <c r="Z900" s="687" t="n"/>
      <c r="AA900" s="687" t="n"/>
      <c r="AB900" s="687" t="n"/>
    </row>
    <row r="901">
      <c r="A901" s="687" t="n"/>
      <c r="B901" s="295" t="n"/>
      <c r="C901" s="326" t="n"/>
      <c r="D901" s="295" t="n"/>
      <c r="E901" s="295" t="n"/>
      <c r="F901" s="295" t="n"/>
      <c r="G901" s="295" t="n"/>
      <c r="H901" s="295" t="n"/>
      <c r="I901" s="687" t="n"/>
      <c r="J901" s="687" t="n"/>
      <c r="K901" s="687" t="n"/>
      <c r="L901" s="687" t="n"/>
      <c r="M901" s="687" t="n"/>
      <c r="N901" s="687" t="n"/>
      <c r="O901" s="687" t="n"/>
      <c r="P901" s="687" t="n"/>
      <c r="Q901" s="687" t="n"/>
      <c r="R901" s="687" t="n"/>
      <c r="S901" s="687" t="n"/>
      <c r="T901" s="687" t="n"/>
      <c r="U901" s="687" t="n"/>
      <c r="V901" s="687" t="n"/>
      <c r="W901" s="687" t="n"/>
      <c r="X901" s="687" t="n"/>
      <c r="Y901" s="687" t="n"/>
      <c r="Z901" s="687" t="n"/>
      <c r="AA901" s="687" t="n"/>
      <c r="AB901" s="687" t="n"/>
    </row>
    <row r="902">
      <c r="A902" s="687" t="n"/>
      <c r="B902" s="295" t="n"/>
      <c r="C902" s="326" t="n"/>
      <c r="D902" s="295" t="n"/>
      <c r="E902" s="295" t="n"/>
      <c r="F902" s="295" t="n"/>
      <c r="G902" s="295" t="n"/>
      <c r="H902" s="295" t="n"/>
      <c r="I902" s="687" t="n"/>
      <c r="J902" s="687" t="n"/>
      <c r="K902" s="687" t="n"/>
      <c r="L902" s="687" t="n"/>
      <c r="M902" s="687" t="n"/>
      <c r="N902" s="687" t="n"/>
      <c r="O902" s="687" t="n"/>
      <c r="P902" s="687" t="n"/>
      <c r="Q902" s="687" t="n"/>
      <c r="R902" s="687" t="n"/>
      <c r="S902" s="687" t="n"/>
      <c r="T902" s="687" t="n"/>
      <c r="U902" s="687" t="n"/>
      <c r="V902" s="687" t="n"/>
      <c r="W902" s="687" t="n"/>
      <c r="X902" s="687" t="n"/>
      <c r="Y902" s="687" t="n"/>
      <c r="Z902" s="687" t="n"/>
      <c r="AA902" s="687" t="n"/>
      <c r="AB902" s="687" t="n"/>
    </row>
    <row r="903">
      <c r="A903" s="687" t="n"/>
      <c r="B903" s="295" t="n"/>
      <c r="C903" s="326" t="n"/>
      <c r="D903" s="295" t="n"/>
      <c r="E903" s="295" t="n"/>
      <c r="F903" s="295" t="n"/>
      <c r="G903" s="295" t="n"/>
      <c r="H903" s="295" t="n"/>
      <c r="I903" s="687" t="n"/>
      <c r="J903" s="687" t="n"/>
      <c r="K903" s="687" t="n"/>
      <c r="L903" s="687" t="n"/>
      <c r="M903" s="687" t="n"/>
      <c r="N903" s="687" t="n"/>
      <c r="O903" s="687" t="n"/>
      <c r="P903" s="687" t="n"/>
      <c r="Q903" s="687" t="n"/>
      <c r="R903" s="687" t="n"/>
      <c r="S903" s="687" t="n"/>
      <c r="T903" s="687" t="n"/>
      <c r="U903" s="687" t="n"/>
      <c r="V903" s="687" t="n"/>
      <c r="W903" s="687" t="n"/>
      <c r="X903" s="687" t="n"/>
      <c r="Y903" s="687" t="n"/>
      <c r="Z903" s="687" t="n"/>
      <c r="AA903" s="687" t="n"/>
      <c r="AB903" s="687" t="n"/>
    </row>
    <row r="904">
      <c r="A904" s="687" t="n"/>
      <c r="B904" s="295" t="n"/>
      <c r="C904" s="326" t="n"/>
      <c r="D904" s="295" t="n"/>
      <c r="E904" s="295" t="n"/>
      <c r="F904" s="295" t="n"/>
      <c r="G904" s="295" t="n"/>
      <c r="H904" s="295" t="n"/>
      <c r="I904" s="687" t="n"/>
      <c r="J904" s="687" t="n"/>
      <c r="K904" s="687" t="n"/>
      <c r="L904" s="687" t="n"/>
      <c r="M904" s="687" t="n"/>
      <c r="N904" s="687" t="n"/>
      <c r="O904" s="687" t="n"/>
      <c r="P904" s="687" t="n"/>
      <c r="Q904" s="687" t="n"/>
      <c r="R904" s="687" t="n"/>
      <c r="S904" s="687" t="n"/>
      <c r="T904" s="687" t="n"/>
      <c r="U904" s="687" t="n"/>
      <c r="V904" s="687" t="n"/>
      <c r="W904" s="687" t="n"/>
      <c r="X904" s="687" t="n"/>
      <c r="Y904" s="687" t="n"/>
      <c r="Z904" s="687" t="n"/>
      <c r="AA904" s="687" t="n"/>
      <c r="AB904" s="687" t="n"/>
    </row>
    <row r="905">
      <c r="A905" s="687" t="n"/>
      <c r="B905" s="295" t="n"/>
      <c r="C905" s="326" t="n"/>
      <c r="D905" s="295" t="n"/>
      <c r="E905" s="295" t="n"/>
      <c r="F905" s="295" t="n"/>
      <c r="G905" s="295" t="n"/>
      <c r="H905" s="295" t="n"/>
      <c r="I905" s="687" t="n"/>
      <c r="J905" s="687" t="n"/>
      <c r="K905" s="687" t="n"/>
      <c r="L905" s="687" t="n"/>
      <c r="M905" s="687" t="n"/>
      <c r="N905" s="687" t="n"/>
      <c r="O905" s="687" t="n"/>
      <c r="P905" s="687" t="n"/>
      <c r="Q905" s="687" t="n"/>
      <c r="R905" s="687" t="n"/>
      <c r="S905" s="687" t="n"/>
      <c r="T905" s="687" t="n"/>
      <c r="U905" s="687" t="n"/>
      <c r="V905" s="687" t="n"/>
      <c r="W905" s="687" t="n"/>
      <c r="X905" s="687" t="n"/>
      <c r="Y905" s="687" t="n"/>
      <c r="Z905" s="687" t="n"/>
      <c r="AA905" s="687" t="n"/>
      <c r="AB905" s="687" t="n"/>
    </row>
    <row r="906">
      <c r="A906" s="687" t="n"/>
      <c r="B906" s="295" t="n"/>
      <c r="C906" s="326" t="n"/>
      <c r="D906" s="295" t="n"/>
      <c r="E906" s="295" t="n"/>
      <c r="F906" s="295" t="n"/>
      <c r="G906" s="295" t="n"/>
      <c r="H906" s="295" t="n"/>
      <c r="I906" s="687" t="n"/>
      <c r="J906" s="687" t="n"/>
      <c r="K906" s="687" t="n"/>
      <c r="L906" s="687" t="n"/>
      <c r="M906" s="687" t="n"/>
      <c r="N906" s="687" t="n"/>
      <c r="O906" s="687" t="n"/>
      <c r="P906" s="687" t="n"/>
      <c r="Q906" s="687" t="n"/>
      <c r="R906" s="687" t="n"/>
      <c r="S906" s="687" t="n"/>
      <c r="T906" s="687" t="n"/>
      <c r="U906" s="687" t="n"/>
      <c r="V906" s="687" t="n"/>
      <c r="W906" s="687" t="n"/>
      <c r="X906" s="687" t="n"/>
      <c r="Y906" s="687" t="n"/>
      <c r="Z906" s="687" t="n"/>
      <c r="AA906" s="687" t="n"/>
      <c r="AB906" s="687" t="n"/>
    </row>
    <row r="907">
      <c r="A907" s="687" t="n"/>
      <c r="B907" s="295" t="n"/>
      <c r="C907" s="326" t="n"/>
      <c r="D907" s="295" t="n"/>
      <c r="E907" s="295" t="n"/>
      <c r="F907" s="295" t="n"/>
      <c r="G907" s="295" t="n"/>
      <c r="H907" s="295" t="n"/>
      <c r="I907" s="687" t="n"/>
      <c r="J907" s="687" t="n"/>
      <c r="K907" s="687" t="n"/>
      <c r="L907" s="687" t="n"/>
      <c r="M907" s="687" t="n"/>
      <c r="N907" s="687" t="n"/>
      <c r="O907" s="687" t="n"/>
      <c r="P907" s="687" t="n"/>
      <c r="Q907" s="687" t="n"/>
      <c r="R907" s="687" t="n"/>
      <c r="S907" s="687" t="n"/>
      <c r="T907" s="687" t="n"/>
      <c r="U907" s="687" t="n"/>
      <c r="V907" s="687" t="n"/>
      <c r="W907" s="687" t="n"/>
      <c r="X907" s="687" t="n"/>
      <c r="Y907" s="687" t="n"/>
      <c r="Z907" s="687" t="n"/>
      <c r="AA907" s="687" t="n"/>
      <c r="AB907" s="687" t="n"/>
    </row>
    <row r="908">
      <c r="A908" s="687" t="n"/>
      <c r="B908" s="295" t="n"/>
      <c r="C908" s="326" t="n"/>
      <c r="D908" s="295" t="n"/>
      <c r="E908" s="295" t="n"/>
      <c r="F908" s="295" t="n"/>
      <c r="G908" s="295" t="n"/>
      <c r="H908" s="295" t="n"/>
      <c r="I908" s="687" t="n"/>
      <c r="J908" s="687" t="n"/>
      <c r="K908" s="687" t="n"/>
      <c r="L908" s="687" t="n"/>
      <c r="M908" s="687" t="n"/>
      <c r="N908" s="687" t="n"/>
      <c r="O908" s="687" t="n"/>
      <c r="P908" s="687" t="n"/>
      <c r="Q908" s="687" t="n"/>
      <c r="R908" s="687" t="n"/>
      <c r="S908" s="687" t="n"/>
      <c r="T908" s="687" t="n"/>
      <c r="U908" s="687" t="n"/>
      <c r="V908" s="687" t="n"/>
      <c r="W908" s="687" t="n"/>
      <c r="X908" s="687" t="n"/>
      <c r="Y908" s="687" t="n"/>
      <c r="Z908" s="687" t="n"/>
      <c r="AA908" s="687" t="n"/>
      <c r="AB908" s="687" t="n"/>
    </row>
    <row r="909">
      <c r="A909" s="687" t="n"/>
      <c r="B909" s="295" t="n"/>
      <c r="C909" s="326" t="n"/>
      <c r="D909" s="295" t="n"/>
      <c r="E909" s="295" t="n"/>
      <c r="F909" s="295" t="n"/>
      <c r="G909" s="295" t="n"/>
      <c r="H909" s="295" t="n"/>
      <c r="I909" s="687" t="n"/>
      <c r="J909" s="687" t="n"/>
      <c r="K909" s="687" t="n"/>
      <c r="L909" s="687" t="n"/>
      <c r="M909" s="687" t="n"/>
      <c r="N909" s="687" t="n"/>
      <c r="O909" s="687" t="n"/>
      <c r="P909" s="687" t="n"/>
      <c r="Q909" s="687" t="n"/>
      <c r="R909" s="687" t="n"/>
      <c r="S909" s="687" t="n"/>
      <c r="T909" s="687" t="n"/>
      <c r="U909" s="687" t="n"/>
      <c r="V909" s="687" t="n"/>
      <c r="W909" s="687" t="n"/>
      <c r="X909" s="687" t="n"/>
      <c r="Y909" s="687" t="n"/>
      <c r="Z909" s="687" t="n"/>
      <c r="AA909" s="687" t="n"/>
      <c r="AB909" s="687" t="n"/>
    </row>
    <row r="910">
      <c r="A910" s="687" t="n"/>
      <c r="B910" s="295" t="n"/>
      <c r="C910" s="326" t="n"/>
      <c r="D910" s="295" t="n"/>
      <c r="E910" s="295" t="n"/>
      <c r="F910" s="295" t="n"/>
      <c r="G910" s="295" t="n"/>
      <c r="H910" s="295" t="n"/>
      <c r="I910" s="687" t="n"/>
      <c r="J910" s="687" t="n"/>
      <c r="K910" s="687" t="n"/>
      <c r="L910" s="687" t="n"/>
      <c r="M910" s="687" t="n"/>
      <c r="N910" s="687" t="n"/>
      <c r="O910" s="687" t="n"/>
      <c r="P910" s="687" t="n"/>
      <c r="Q910" s="687" t="n"/>
      <c r="R910" s="687" t="n"/>
      <c r="S910" s="687" t="n"/>
      <c r="T910" s="687" t="n"/>
      <c r="U910" s="687" t="n"/>
      <c r="V910" s="687" t="n"/>
      <c r="W910" s="687" t="n"/>
      <c r="X910" s="687" t="n"/>
      <c r="Y910" s="687" t="n"/>
      <c r="Z910" s="687" t="n"/>
      <c r="AA910" s="687" t="n"/>
      <c r="AB910" s="687" t="n"/>
    </row>
    <row r="911">
      <c r="A911" s="687" t="n"/>
      <c r="B911" s="295" t="n"/>
      <c r="C911" s="326" t="n"/>
      <c r="D911" s="295" t="n"/>
      <c r="E911" s="295" t="n"/>
      <c r="F911" s="295" t="n"/>
      <c r="G911" s="295" t="n"/>
      <c r="H911" s="295" t="n"/>
      <c r="I911" s="687" t="n"/>
      <c r="J911" s="687" t="n"/>
      <c r="K911" s="687" t="n"/>
      <c r="L911" s="687" t="n"/>
      <c r="M911" s="687" t="n"/>
      <c r="N911" s="687" t="n"/>
      <c r="O911" s="687" t="n"/>
      <c r="P911" s="687" t="n"/>
      <c r="Q911" s="687" t="n"/>
      <c r="R911" s="687" t="n"/>
      <c r="S911" s="687" t="n"/>
      <c r="T911" s="687" t="n"/>
      <c r="U911" s="687" t="n"/>
      <c r="V911" s="687" t="n"/>
      <c r="W911" s="687" t="n"/>
      <c r="X911" s="687" t="n"/>
      <c r="Y911" s="687" t="n"/>
      <c r="Z911" s="687" t="n"/>
      <c r="AA911" s="687" t="n"/>
      <c r="AB911" s="687" t="n"/>
    </row>
    <row r="912">
      <c r="A912" s="687" t="n"/>
      <c r="B912" s="295" t="n"/>
      <c r="C912" s="326" t="n"/>
      <c r="D912" s="295" t="n"/>
      <c r="E912" s="295" t="n"/>
      <c r="F912" s="295" t="n"/>
      <c r="G912" s="295" t="n"/>
      <c r="H912" s="295" t="n"/>
      <c r="I912" s="687" t="n"/>
      <c r="J912" s="687" t="n"/>
      <c r="K912" s="687" t="n"/>
      <c r="L912" s="687" t="n"/>
      <c r="M912" s="687" t="n"/>
      <c r="N912" s="687" t="n"/>
      <c r="O912" s="687" t="n"/>
      <c r="P912" s="687" t="n"/>
      <c r="Q912" s="687" t="n"/>
      <c r="R912" s="687" t="n"/>
      <c r="S912" s="687" t="n"/>
      <c r="T912" s="687" t="n"/>
      <c r="U912" s="687" t="n"/>
      <c r="V912" s="687" t="n"/>
      <c r="W912" s="687" t="n"/>
      <c r="X912" s="687" t="n"/>
      <c r="Y912" s="687" t="n"/>
      <c r="Z912" s="687" t="n"/>
      <c r="AA912" s="687" t="n"/>
      <c r="AB912" s="687" t="n"/>
    </row>
    <row r="913">
      <c r="A913" s="687" t="n"/>
      <c r="B913" s="295" t="n"/>
      <c r="C913" s="326" t="n"/>
      <c r="D913" s="295" t="n"/>
      <c r="E913" s="295" t="n"/>
      <c r="F913" s="295" t="n"/>
      <c r="G913" s="295" t="n"/>
      <c r="H913" s="295" t="n"/>
      <c r="I913" s="687" t="n"/>
      <c r="J913" s="687" t="n"/>
      <c r="K913" s="687" t="n"/>
      <c r="L913" s="687" t="n"/>
      <c r="M913" s="687" t="n"/>
      <c r="N913" s="687" t="n"/>
      <c r="O913" s="687" t="n"/>
      <c r="P913" s="687" t="n"/>
      <c r="Q913" s="687" t="n"/>
      <c r="R913" s="687" t="n"/>
      <c r="S913" s="687" t="n"/>
      <c r="T913" s="687" t="n"/>
      <c r="U913" s="687" t="n"/>
      <c r="V913" s="687" t="n"/>
      <c r="W913" s="687" t="n"/>
      <c r="X913" s="687" t="n"/>
      <c r="Y913" s="687" t="n"/>
      <c r="Z913" s="687" t="n"/>
      <c r="AA913" s="687" t="n"/>
      <c r="AB913" s="687" t="n"/>
    </row>
    <row r="914">
      <c r="A914" s="687" t="n"/>
      <c r="B914" s="295" t="n"/>
      <c r="C914" s="326" t="n"/>
      <c r="D914" s="295" t="n"/>
      <c r="E914" s="295" t="n"/>
      <c r="F914" s="295" t="n"/>
      <c r="G914" s="295" t="n"/>
      <c r="H914" s="295" t="n"/>
      <c r="I914" s="687" t="n"/>
      <c r="J914" s="687" t="n"/>
      <c r="K914" s="687" t="n"/>
      <c r="L914" s="687" t="n"/>
      <c r="M914" s="687" t="n"/>
      <c r="N914" s="687" t="n"/>
      <c r="O914" s="687" t="n"/>
      <c r="P914" s="687" t="n"/>
      <c r="Q914" s="687" t="n"/>
      <c r="R914" s="687" t="n"/>
      <c r="S914" s="687" t="n"/>
      <c r="T914" s="687" t="n"/>
      <c r="U914" s="687" t="n"/>
      <c r="V914" s="687" t="n"/>
      <c r="W914" s="687" t="n"/>
      <c r="X914" s="687" t="n"/>
      <c r="Y914" s="687" t="n"/>
      <c r="Z914" s="687" t="n"/>
      <c r="AA914" s="687" t="n"/>
      <c r="AB914" s="687" t="n"/>
    </row>
    <row r="915">
      <c r="A915" s="687" t="n"/>
      <c r="B915" s="295" t="n"/>
      <c r="C915" s="326" t="n"/>
      <c r="D915" s="295" t="n"/>
      <c r="E915" s="295" t="n"/>
      <c r="F915" s="295" t="n"/>
      <c r="G915" s="295" t="n"/>
      <c r="H915" s="295" t="n"/>
      <c r="I915" s="687" t="n"/>
      <c r="J915" s="687" t="n"/>
      <c r="K915" s="687" t="n"/>
      <c r="L915" s="687" t="n"/>
      <c r="M915" s="687" t="n"/>
      <c r="N915" s="687" t="n"/>
      <c r="O915" s="687" t="n"/>
      <c r="P915" s="687" t="n"/>
      <c r="Q915" s="687" t="n"/>
      <c r="R915" s="687" t="n"/>
      <c r="S915" s="687" t="n"/>
      <c r="T915" s="687" t="n"/>
      <c r="U915" s="687" t="n"/>
      <c r="V915" s="687" t="n"/>
      <c r="W915" s="687" t="n"/>
      <c r="X915" s="687" t="n"/>
      <c r="Y915" s="687" t="n"/>
      <c r="Z915" s="687" t="n"/>
      <c r="AA915" s="687" t="n"/>
      <c r="AB915" s="687" t="n"/>
    </row>
    <row r="916">
      <c r="A916" s="687" t="n"/>
      <c r="B916" s="295" t="n"/>
      <c r="C916" s="326" t="n"/>
      <c r="D916" s="295" t="n"/>
      <c r="E916" s="295" t="n"/>
      <c r="F916" s="295" t="n"/>
      <c r="G916" s="295" t="n"/>
      <c r="H916" s="295" t="n"/>
      <c r="I916" s="687" t="n"/>
      <c r="J916" s="687" t="n"/>
      <c r="K916" s="687" t="n"/>
      <c r="L916" s="687" t="n"/>
      <c r="M916" s="687" t="n"/>
      <c r="N916" s="687" t="n"/>
      <c r="O916" s="687" t="n"/>
      <c r="P916" s="687" t="n"/>
      <c r="Q916" s="687" t="n"/>
      <c r="R916" s="687" t="n"/>
      <c r="S916" s="687" t="n"/>
      <c r="T916" s="687" t="n"/>
      <c r="U916" s="687" t="n"/>
      <c r="V916" s="687" t="n"/>
      <c r="W916" s="687" t="n"/>
      <c r="X916" s="687" t="n"/>
      <c r="Y916" s="687" t="n"/>
      <c r="Z916" s="687" t="n"/>
      <c r="AA916" s="687" t="n"/>
      <c r="AB916" s="687" t="n"/>
    </row>
    <row r="917">
      <c r="A917" s="687" t="n"/>
      <c r="B917" s="295" t="n"/>
      <c r="C917" s="326" t="n"/>
      <c r="D917" s="295" t="n"/>
      <c r="E917" s="295" t="n"/>
      <c r="F917" s="295" t="n"/>
      <c r="G917" s="295" t="n"/>
      <c r="H917" s="295" t="n"/>
      <c r="I917" s="687" t="n"/>
      <c r="J917" s="687" t="n"/>
      <c r="K917" s="687" t="n"/>
      <c r="L917" s="687" t="n"/>
      <c r="M917" s="687" t="n"/>
      <c r="N917" s="687" t="n"/>
      <c r="O917" s="687" t="n"/>
      <c r="P917" s="687" t="n"/>
      <c r="Q917" s="687" t="n"/>
      <c r="R917" s="687" t="n"/>
      <c r="S917" s="687" t="n"/>
      <c r="T917" s="687" t="n"/>
      <c r="U917" s="687" t="n"/>
      <c r="V917" s="687" t="n"/>
      <c r="W917" s="687" t="n"/>
      <c r="X917" s="687" t="n"/>
      <c r="Y917" s="687" t="n"/>
      <c r="Z917" s="687" t="n"/>
      <c r="AA917" s="687" t="n"/>
      <c r="AB917" s="687" t="n"/>
    </row>
    <row r="918">
      <c r="A918" s="687" t="n"/>
      <c r="B918" s="295" t="n"/>
      <c r="C918" s="326" t="n"/>
      <c r="D918" s="295" t="n"/>
      <c r="E918" s="295" t="n"/>
      <c r="F918" s="295" t="n"/>
      <c r="G918" s="295" t="n"/>
      <c r="H918" s="295" t="n"/>
      <c r="I918" s="687" t="n"/>
      <c r="J918" s="687" t="n"/>
      <c r="K918" s="687" t="n"/>
      <c r="L918" s="687" t="n"/>
      <c r="M918" s="687" t="n"/>
      <c r="N918" s="687" t="n"/>
      <c r="O918" s="687" t="n"/>
      <c r="P918" s="687" t="n"/>
      <c r="Q918" s="687" t="n"/>
      <c r="R918" s="687" t="n"/>
      <c r="S918" s="687" t="n"/>
      <c r="T918" s="687" t="n"/>
      <c r="U918" s="687" t="n"/>
      <c r="V918" s="687" t="n"/>
      <c r="W918" s="687" t="n"/>
      <c r="X918" s="687" t="n"/>
      <c r="Y918" s="687" t="n"/>
      <c r="Z918" s="687" t="n"/>
      <c r="AA918" s="687" t="n"/>
      <c r="AB918" s="687" t="n"/>
    </row>
    <row r="919">
      <c r="A919" s="687" t="n"/>
      <c r="B919" s="295" t="n"/>
      <c r="C919" s="326" t="n"/>
      <c r="D919" s="295" t="n"/>
      <c r="E919" s="295" t="n"/>
      <c r="F919" s="295" t="n"/>
      <c r="G919" s="295" t="n"/>
      <c r="H919" s="295" t="n"/>
      <c r="I919" s="687" t="n"/>
      <c r="J919" s="687" t="n"/>
      <c r="K919" s="687" t="n"/>
      <c r="L919" s="687" t="n"/>
      <c r="M919" s="687" t="n"/>
      <c r="N919" s="687" t="n"/>
      <c r="O919" s="687" t="n"/>
      <c r="P919" s="687" t="n"/>
      <c r="Q919" s="687" t="n"/>
      <c r="R919" s="687" t="n"/>
      <c r="S919" s="687" t="n"/>
      <c r="T919" s="687" t="n"/>
      <c r="U919" s="687" t="n"/>
      <c r="V919" s="687" t="n"/>
      <c r="W919" s="687" t="n"/>
      <c r="X919" s="687" t="n"/>
      <c r="Y919" s="687" t="n"/>
      <c r="Z919" s="687" t="n"/>
      <c r="AA919" s="687" t="n"/>
      <c r="AB919" s="687" t="n"/>
    </row>
    <row r="920">
      <c r="A920" s="687" t="n"/>
      <c r="B920" s="295" t="n"/>
      <c r="C920" s="326" t="n"/>
      <c r="D920" s="295" t="n"/>
      <c r="E920" s="295" t="n"/>
      <c r="F920" s="295" t="n"/>
      <c r="G920" s="295" t="n"/>
      <c r="H920" s="295" t="n"/>
      <c r="I920" s="687" t="n"/>
      <c r="J920" s="687" t="n"/>
      <c r="K920" s="687" t="n"/>
      <c r="L920" s="687" t="n"/>
      <c r="M920" s="687" t="n"/>
      <c r="N920" s="687" t="n"/>
      <c r="O920" s="687" t="n"/>
      <c r="P920" s="687" t="n"/>
      <c r="Q920" s="687" t="n"/>
      <c r="R920" s="687" t="n"/>
      <c r="S920" s="687" t="n"/>
      <c r="T920" s="687" t="n"/>
      <c r="U920" s="687" t="n"/>
      <c r="V920" s="687" t="n"/>
      <c r="W920" s="687" t="n"/>
      <c r="X920" s="687" t="n"/>
      <c r="Y920" s="687" t="n"/>
      <c r="Z920" s="687" t="n"/>
      <c r="AA920" s="687" t="n"/>
      <c r="AB920" s="687" t="n"/>
    </row>
    <row r="921">
      <c r="A921" s="687" t="n"/>
      <c r="B921" s="295" t="n"/>
      <c r="C921" s="326" t="n"/>
      <c r="D921" s="295" t="n"/>
      <c r="E921" s="295" t="n"/>
      <c r="F921" s="295" t="n"/>
      <c r="G921" s="295" t="n"/>
      <c r="H921" s="295" t="n"/>
      <c r="I921" s="687" t="n"/>
      <c r="J921" s="687" t="n"/>
      <c r="K921" s="687" t="n"/>
      <c r="L921" s="687" t="n"/>
      <c r="M921" s="687" t="n"/>
      <c r="N921" s="687" t="n"/>
      <c r="O921" s="687" t="n"/>
      <c r="P921" s="687" t="n"/>
      <c r="Q921" s="687" t="n"/>
      <c r="R921" s="687" t="n"/>
      <c r="S921" s="687" t="n"/>
      <c r="T921" s="687" t="n"/>
      <c r="U921" s="687" t="n"/>
      <c r="V921" s="687" t="n"/>
      <c r="W921" s="687" t="n"/>
      <c r="X921" s="687" t="n"/>
      <c r="Y921" s="687" t="n"/>
      <c r="Z921" s="687" t="n"/>
      <c r="AA921" s="687" t="n"/>
      <c r="AB921" s="687" t="n"/>
    </row>
    <row r="922">
      <c r="A922" s="687" t="n"/>
      <c r="B922" s="295" t="n"/>
      <c r="C922" s="326" t="n"/>
      <c r="D922" s="295" t="n"/>
      <c r="E922" s="295" t="n"/>
      <c r="F922" s="295" t="n"/>
      <c r="G922" s="295" t="n"/>
      <c r="H922" s="295" t="n"/>
      <c r="I922" s="687" t="n"/>
      <c r="J922" s="687" t="n"/>
      <c r="K922" s="687" t="n"/>
      <c r="L922" s="687" t="n"/>
      <c r="M922" s="687" t="n"/>
      <c r="N922" s="687" t="n"/>
      <c r="O922" s="687" t="n"/>
      <c r="P922" s="687" t="n"/>
      <c r="Q922" s="687" t="n"/>
      <c r="R922" s="687" t="n"/>
      <c r="S922" s="687" t="n"/>
      <c r="T922" s="687" t="n"/>
      <c r="U922" s="687" t="n"/>
      <c r="V922" s="687" t="n"/>
      <c r="W922" s="687" t="n"/>
      <c r="X922" s="687" t="n"/>
      <c r="Y922" s="687" t="n"/>
      <c r="Z922" s="687" t="n"/>
      <c r="AA922" s="687" t="n"/>
      <c r="AB922" s="687" t="n"/>
    </row>
    <row r="923">
      <c r="A923" s="687" t="n"/>
      <c r="B923" s="295" t="n"/>
      <c r="C923" s="326" t="n"/>
      <c r="D923" s="295" t="n"/>
      <c r="E923" s="295" t="n"/>
      <c r="F923" s="295" t="n"/>
      <c r="G923" s="295" t="n"/>
      <c r="H923" s="295" t="n"/>
      <c r="I923" s="687" t="n"/>
      <c r="J923" s="687" t="n"/>
      <c r="K923" s="687" t="n"/>
      <c r="L923" s="687" t="n"/>
      <c r="M923" s="687" t="n"/>
      <c r="N923" s="687" t="n"/>
      <c r="O923" s="687" t="n"/>
      <c r="P923" s="687" t="n"/>
      <c r="Q923" s="687" t="n"/>
      <c r="R923" s="687" t="n"/>
      <c r="S923" s="687" t="n"/>
      <c r="T923" s="687" t="n"/>
      <c r="U923" s="687" t="n"/>
      <c r="V923" s="687" t="n"/>
      <c r="W923" s="687" t="n"/>
      <c r="X923" s="687" t="n"/>
      <c r="Y923" s="687" t="n"/>
      <c r="Z923" s="687" t="n"/>
      <c r="AA923" s="687" t="n"/>
      <c r="AB923" s="687" t="n"/>
    </row>
    <row r="924">
      <c r="A924" s="687" t="n"/>
      <c r="B924" s="295" t="n"/>
      <c r="C924" s="326" t="n"/>
      <c r="D924" s="295" t="n"/>
      <c r="E924" s="295" t="n"/>
      <c r="F924" s="295" t="n"/>
      <c r="G924" s="295" t="n"/>
      <c r="H924" s="295" t="n"/>
      <c r="I924" s="687" t="n"/>
      <c r="J924" s="687" t="n"/>
      <c r="K924" s="687" t="n"/>
      <c r="L924" s="687" t="n"/>
      <c r="M924" s="687" t="n"/>
      <c r="N924" s="687" t="n"/>
      <c r="O924" s="687" t="n"/>
      <c r="P924" s="687" t="n"/>
      <c r="Q924" s="687" t="n"/>
      <c r="R924" s="687" t="n"/>
      <c r="S924" s="687" t="n"/>
      <c r="T924" s="687" t="n"/>
      <c r="U924" s="687" t="n"/>
      <c r="V924" s="687" t="n"/>
      <c r="W924" s="687" t="n"/>
      <c r="X924" s="687" t="n"/>
      <c r="Y924" s="687" t="n"/>
      <c r="Z924" s="687" t="n"/>
      <c r="AA924" s="687" t="n"/>
      <c r="AB924" s="687" t="n"/>
    </row>
    <row r="925">
      <c r="A925" s="687" t="n"/>
      <c r="B925" s="295" t="n"/>
      <c r="C925" s="326" t="n"/>
      <c r="D925" s="295" t="n"/>
      <c r="E925" s="295" t="n"/>
      <c r="F925" s="295" t="n"/>
      <c r="G925" s="295" t="n"/>
      <c r="H925" s="295" t="n"/>
      <c r="I925" s="687" t="n"/>
      <c r="J925" s="687" t="n"/>
      <c r="K925" s="687" t="n"/>
      <c r="L925" s="687" t="n"/>
      <c r="M925" s="687" t="n"/>
      <c r="N925" s="687" t="n"/>
      <c r="O925" s="687" t="n"/>
      <c r="P925" s="687" t="n"/>
      <c r="Q925" s="687" t="n"/>
      <c r="R925" s="687" t="n"/>
      <c r="S925" s="687" t="n"/>
      <c r="T925" s="687" t="n"/>
      <c r="U925" s="687" t="n"/>
      <c r="V925" s="687" t="n"/>
      <c r="W925" s="687" t="n"/>
      <c r="X925" s="687" t="n"/>
      <c r="Y925" s="687" t="n"/>
      <c r="Z925" s="687" t="n"/>
      <c r="AA925" s="687" t="n"/>
      <c r="AB925" s="687" t="n"/>
    </row>
    <row r="926">
      <c r="A926" s="687" t="n"/>
      <c r="B926" s="295" t="n"/>
      <c r="C926" s="326" t="n"/>
      <c r="D926" s="295" t="n"/>
      <c r="E926" s="295" t="n"/>
      <c r="F926" s="295" t="n"/>
      <c r="G926" s="295" t="n"/>
      <c r="H926" s="295" t="n"/>
      <c r="I926" s="687" t="n"/>
      <c r="J926" s="687" t="n"/>
      <c r="K926" s="687" t="n"/>
      <c r="L926" s="687" t="n"/>
      <c r="M926" s="687" t="n"/>
      <c r="N926" s="687" t="n"/>
      <c r="O926" s="687" t="n"/>
      <c r="P926" s="687" t="n"/>
      <c r="Q926" s="687" t="n"/>
      <c r="R926" s="687" t="n"/>
      <c r="S926" s="687" t="n"/>
      <c r="T926" s="687" t="n"/>
      <c r="U926" s="687" t="n"/>
      <c r="V926" s="687" t="n"/>
      <c r="W926" s="687" t="n"/>
      <c r="X926" s="687" t="n"/>
      <c r="Y926" s="687" t="n"/>
      <c r="Z926" s="687" t="n"/>
      <c r="AA926" s="687" t="n"/>
      <c r="AB926" s="687" t="n"/>
    </row>
    <row r="927">
      <c r="A927" s="687" t="n"/>
      <c r="B927" s="295" t="n"/>
      <c r="C927" s="326" t="n"/>
      <c r="D927" s="295" t="n"/>
      <c r="E927" s="295" t="n"/>
      <c r="F927" s="295" t="n"/>
      <c r="G927" s="295" t="n"/>
      <c r="H927" s="295" t="n"/>
      <c r="I927" s="687" t="n"/>
      <c r="J927" s="687" t="n"/>
      <c r="K927" s="687" t="n"/>
      <c r="L927" s="687" t="n"/>
      <c r="M927" s="687" t="n"/>
      <c r="N927" s="687" t="n"/>
      <c r="O927" s="687" t="n"/>
      <c r="P927" s="687" t="n"/>
      <c r="Q927" s="687" t="n"/>
      <c r="R927" s="687" t="n"/>
      <c r="S927" s="687" t="n"/>
      <c r="T927" s="687" t="n"/>
      <c r="U927" s="687" t="n"/>
      <c r="V927" s="687" t="n"/>
      <c r="W927" s="687" t="n"/>
      <c r="X927" s="687" t="n"/>
      <c r="Y927" s="687" t="n"/>
      <c r="Z927" s="687" t="n"/>
      <c r="AA927" s="687" t="n"/>
      <c r="AB927" s="687" t="n"/>
    </row>
    <row r="928">
      <c r="A928" s="687" t="n"/>
      <c r="B928" s="295" t="n"/>
      <c r="C928" s="326" t="n"/>
      <c r="D928" s="295" t="n"/>
      <c r="E928" s="295" t="n"/>
      <c r="F928" s="295" t="n"/>
      <c r="G928" s="295" t="n"/>
      <c r="H928" s="295" t="n"/>
      <c r="I928" s="687" t="n"/>
      <c r="J928" s="687" t="n"/>
      <c r="K928" s="687" t="n"/>
      <c r="L928" s="687" t="n"/>
      <c r="M928" s="687" t="n"/>
      <c r="N928" s="687" t="n"/>
      <c r="O928" s="687" t="n"/>
      <c r="P928" s="687" t="n"/>
      <c r="Q928" s="687" t="n"/>
      <c r="R928" s="687" t="n"/>
      <c r="S928" s="687" t="n"/>
      <c r="T928" s="687" t="n"/>
      <c r="U928" s="687" t="n"/>
      <c r="V928" s="687" t="n"/>
      <c r="W928" s="687" t="n"/>
      <c r="X928" s="687" t="n"/>
      <c r="Y928" s="687" t="n"/>
      <c r="Z928" s="687" t="n"/>
      <c r="AA928" s="687" t="n"/>
      <c r="AB928" s="687" t="n"/>
    </row>
    <row r="929">
      <c r="A929" s="687" t="n"/>
      <c r="B929" s="295" t="n"/>
      <c r="C929" s="326" t="n"/>
      <c r="D929" s="295" t="n"/>
      <c r="E929" s="295" t="n"/>
      <c r="F929" s="295" t="n"/>
      <c r="G929" s="295" t="n"/>
      <c r="H929" s="295" t="n"/>
      <c r="I929" s="687" t="n"/>
      <c r="J929" s="687" t="n"/>
      <c r="K929" s="687" t="n"/>
      <c r="L929" s="687" t="n"/>
      <c r="M929" s="687" t="n"/>
      <c r="N929" s="687" t="n"/>
      <c r="O929" s="687" t="n"/>
      <c r="P929" s="687" t="n"/>
      <c r="Q929" s="687" t="n"/>
      <c r="R929" s="687" t="n"/>
      <c r="S929" s="687" t="n"/>
      <c r="T929" s="687" t="n"/>
      <c r="U929" s="687" t="n"/>
      <c r="V929" s="687" t="n"/>
      <c r="W929" s="687" t="n"/>
      <c r="X929" s="687" t="n"/>
      <c r="Y929" s="687" t="n"/>
      <c r="Z929" s="687" t="n"/>
      <c r="AA929" s="687" t="n"/>
      <c r="AB929" s="687" t="n"/>
    </row>
    <row r="930">
      <c r="A930" s="687" t="n"/>
      <c r="B930" s="295" t="n"/>
      <c r="C930" s="326" t="n"/>
      <c r="D930" s="295" t="n"/>
      <c r="E930" s="295" t="n"/>
      <c r="F930" s="295" t="n"/>
      <c r="G930" s="295" t="n"/>
      <c r="H930" s="295" t="n"/>
      <c r="I930" s="687" t="n"/>
      <c r="J930" s="687" t="n"/>
      <c r="K930" s="687" t="n"/>
      <c r="L930" s="687" t="n"/>
      <c r="M930" s="687" t="n"/>
      <c r="N930" s="687" t="n"/>
      <c r="O930" s="687" t="n"/>
      <c r="P930" s="687" t="n"/>
      <c r="Q930" s="687" t="n"/>
      <c r="R930" s="687" t="n"/>
      <c r="S930" s="687" t="n"/>
      <c r="T930" s="687" t="n"/>
      <c r="U930" s="687" t="n"/>
      <c r="V930" s="687" t="n"/>
      <c r="W930" s="687" t="n"/>
      <c r="X930" s="687" t="n"/>
      <c r="Y930" s="687" t="n"/>
      <c r="Z930" s="687" t="n"/>
      <c r="AA930" s="687" t="n"/>
      <c r="AB930" s="687" t="n"/>
    </row>
    <row r="931">
      <c r="A931" s="687" t="n"/>
      <c r="B931" s="295" t="n"/>
      <c r="C931" s="326" t="n"/>
      <c r="D931" s="295" t="n"/>
      <c r="E931" s="295" t="n"/>
      <c r="F931" s="295" t="n"/>
      <c r="G931" s="295" t="n"/>
      <c r="H931" s="295" t="n"/>
      <c r="I931" s="687" t="n"/>
      <c r="J931" s="687" t="n"/>
      <c r="K931" s="687" t="n"/>
      <c r="L931" s="687" t="n"/>
      <c r="M931" s="687" t="n"/>
      <c r="N931" s="687" t="n"/>
      <c r="O931" s="687" t="n"/>
      <c r="P931" s="687" t="n"/>
      <c r="Q931" s="687" t="n"/>
      <c r="R931" s="687" t="n"/>
      <c r="S931" s="687" t="n"/>
      <c r="T931" s="687" t="n"/>
      <c r="U931" s="687" t="n"/>
      <c r="V931" s="687" t="n"/>
      <c r="W931" s="687" t="n"/>
      <c r="X931" s="687" t="n"/>
      <c r="Y931" s="687" t="n"/>
      <c r="Z931" s="687" t="n"/>
      <c r="AA931" s="687" t="n"/>
      <c r="AB931" s="687" t="n"/>
    </row>
    <row r="932">
      <c r="A932" s="687" t="n"/>
      <c r="B932" s="295" t="n"/>
      <c r="C932" s="326" t="n"/>
      <c r="D932" s="295" t="n"/>
      <c r="E932" s="295" t="n"/>
      <c r="F932" s="295" t="n"/>
      <c r="G932" s="295" t="n"/>
      <c r="H932" s="295" t="n"/>
      <c r="I932" s="687" t="n"/>
      <c r="J932" s="687" t="n"/>
      <c r="K932" s="687" t="n"/>
      <c r="L932" s="687" t="n"/>
      <c r="M932" s="687" t="n"/>
      <c r="N932" s="687" t="n"/>
      <c r="O932" s="687" t="n"/>
      <c r="P932" s="687" t="n"/>
      <c r="Q932" s="687" t="n"/>
      <c r="R932" s="687" t="n"/>
      <c r="S932" s="687" t="n"/>
      <c r="T932" s="687" t="n"/>
      <c r="U932" s="687" t="n"/>
      <c r="V932" s="687" t="n"/>
      <c r="W932" s="687" t="n"/>
      <c r="X932" s="687" t="n"/>
      <c r="Y932" s="687" t="n"/>
      <c r="Z932" s="687" t="n"/>
      <c r="AA932" s="687" t="n"/>
      <c r="AB932" s="687" t="n"/>
    </row>
    <row r="933">
      <c r="A933" s="687" t="n"/>
      <c r="B933" s="295" t="n"/>
      <c r="C933" s="326" t="n"/>
      <c r="D933" s="295" t="n"/>
      <c r="E933" s="295" t="n"/>
      <c r="F933" s="295" t="n"/>
      <c r="G933" s="295" t="n"/>
      <c r="H933" s="295" t="n"/>
      <c r="I933" s="687" t="n"/>
      <c r="J933" s="687" t="n"/>
      <c r="K933" s="687" t="n"/>
      <c r="L933" s="687" t="n"/>
      <c r="M933" s="687" t="n"/>
      <c r="N933" s="687" t="n"/>
      <c r="O933" s="687" t="n"/>
      <c r="P933" s="687" t="n"/>
      <c r="Q933" s="687" t="n"/>
      <c r="R933" s="687" t="n"/>
      <c r="S933" s="687" t="n"/>
      <c r="T933" s="687" t="n"/>
      <c r="U933" s="687" t="n"/>
      <c r="V933" s="687" t="n"/>
      <c r="W933" s="687" t="n"/>
      <c r="X933" s="687" t="n"/>
      <c r="Y933" s="687" t="n"/>
      <c r="Z933" s="687" t="n"/>
      <c r="AA933" s="687" t="n"/>
      <c r="AB933" s="687" t="n"/>
    </row>
    <row r="934">
      <c r="A934" s="687" t="n"/>
      <c r="B934" s="295" t="n"/>
      <c r="C934" s="326" t="n"/>
      <c r="D934" s="295" t="n"/>
      <c r="E934" s="295" t="n"/>
      <c r="F934" s="295" t="n"/>
      <c r="G934" s="295" t="n"/>
      <c r="H934" s="295" t="n"/>
      <c r="I934" s="687" t="n"/>
      <c r="J934" s="687" t="n"/>
      <c r="K934" s="687" t="n"/>
      <c r="L934" s="687" t="n"/>
      <c r="M934" s="687" t="n"/>
      <c r="N934" s="687" t="n"/>
      <c r="O934" s="687" t="n"/>
      <c r="P934" s="687" t="n"/>
      <c r="Q934" s="687" t="n"/>
      <c r="R934" s="687" t="n"/>
      <c r="S934" s="687" t="n"/>
      <c r="T934" s="687" t="n"/>
      <c r="U934" s="687" t="n"/>
      <c r="V934" s="687" t="n"/>
      <c r="W934" s="687" t="n"/>
      <c r="X934" s="687" t="n"/>
      <c r="Y934" s="687" t="n"/>
      <c r="Z934" s="687" t="n"/>
      <c r="AA934" s="687" t="n"/>
      <c r="AB934" s="687" t="n"/>
    </row>
    <row r="935">
      <c r="A935" s="687" t="n"/>
      <c r="B935" s="295" t="n"/>
      <c r="C935" s="326" t="n"/>
      <c r="D935" s="295" t="n"/>
      <c r="E935" s="295" t="n"/>
      <c r="F935" s="295" t="n"/>
      <c r="G935" s="295" t="n"/>
      <c r="H935" s="295" t="n"/>
      <c r="I935" s="687" t="n"/>
      <c r="J935" s="687" t="n"/>
      <c r="K935" s="687" t="n"/>
      <c r="L935" s="687" t="n"/>
      <c r="M935" s="687" t="n"/>
      <c r="N935" s="687" t="n"/>
      <c r="O935" s="687" t="n"/>
      <c r="P935" s="687" t="n"/>
      <c r="Q935" s="687" t="n"/>
      <c r="R935" s="687" t="n"/>
      <c r="S935" s="687" t="n"/>
      <c r="T935" s="687" t="n"/>
      <c r="U935" s="687" t="n"/>
      <c r="V935" s="687" t="n"/>
      <c r="W935" s="687" t="n"/>
      <c r="X935" s="687" t="n"/>
      <c r="Y935" s="687" t="n"/>
      <c r="Z935" s="687" t="n"/>
      <c r="AA935" s="687" t="n"/>
      <c r="AB935" s="687" t="n"/>
    </row>
    <row r="936">
      <c r="A936" s="687" t="n"/>
      <c r="B936" s="295" t="n"/>
      <c r="C936" s="326" t="n"/>
      <c r="D936" s="295" t="n"/>
      <c r="E936" s="295" t="n"/>
      <c r="F936" s="295" t="n"/>
      <c r="G936" s="295" t="n"/>
      <c r="H936" s="295" t="n"/>
      <c r="I936" s="687" t="n"/>
      <c r="J936" s="687" t="n"/>
      <c r="K936" s="687" t="n"/>
      <c r="L936" s="687" t="n"/>
      <c r="M936" s="687" t="n"/>
      <c r="N936" s="687" t="n"/>
      <c r="O936" s="687" t="n"/>
      <c r="P936" s="687" t="n"/>
      <c r="Q936" s="687" t="n"/>
      <c r="R936" s="687" t="n"/>
      <c r="S936" s="687" t="n"/>
      <c r="T936" s="687" t="n"/>
      <c r="U936" s="687" t="n"/>
      <c r="V936" s="687" t="n"/>
      <c r="W936" s="687" t="n"/>
      <c r="X936" s="687" t="n"/>
      <c r="Y936" s="687" t="n"/>
      <c r="Z936" s="687" t="n"/>
      <c r="AA936" s="687" t="n"/>
      <c r="AB936" s="687" t="n"/>
    </row>
    <row r="937">
      <c r="A937" s="687" t="n"/>
      <c r="B937" s="295" t="n"/>
      <c r="C937" s="326" t="n"/>
      <c r="D937" s="295" t="n"/>
      <c r="E937" s="295" t="n"/>
      <c r="F937" s="295" t="n"/>
      <c r="G937" s="295" t="n"/>
      <c r="H937" s="295" t="n"/>
      <c r="I937" s="687" t="n"/>
      <c r="J937" s="687" t="n"/>
      <c r="K937" s="687" t="n"/>
      <c r="L937" s="687" t="n"/>
      <c r="M937" s="687" t="n"/>
      <c r="N937" s="687" t="n"/>
      <c r="O937" s="687" t="n"/>
      <c r="P937" s="687" t="n"/>
      <c r="Q937" s="687" t="n"/>
      <c r="R937" s="687" t="n"/>
      <c r="S937" s="687" t="n"/>
      <c r="T937" s="687" t="n"/>
      <c r="U937" s="687" t="n"/>
      <c r="V937" s="687" t="n"/>
      <c r="W937" s="687" t="n"/>
      <c r="X937" s="687" t="n"/>
      <c r="Y937" s="687" t="n"/>
      <c r="Z937" s="687" t="n"/>
      <c r="AA937" s="687" t="n"/>
      <c r="AB937" s="687" t="n"/>
    </row>
    <row r="938">
      <c r="A938" s="687" t="n"/>
      <c r="B938" s="295" t="n"/>
      <c r="C938" s="326" t="n"/>
      <c r="D938" s="295" t="n"/>
      <c r="E938" s="295" t="n"/>
      <c r="F938" s="295" t="n"/>
      <c r="G938" s="295" t="n"/>
      <c r="H938" s="295" t="n"/>
      <c r="I938" s="687" t="n"/>
      <c r="J938" s="687" t="n"/>
      <c r="K938" s="687" t="n"/>
      <c r="L938" s="687" t="n"/>
      <c r="M938" s="687" t="n"/>
      <c r="N938" s="687" t="n"/>
      <c r="O938" s="687" t="n"/>
      <c r="P938" s="687" t="n"/>
      <c r="Q938" s="687" t="n"/>
      <c r="R938" s="687" t="n"/>
      <c r="S938" s="687" t="n"/>
      <c r="T938" s="687" t="n"/>
      <c r="U938" s="687" t="n"/>
      <c r="V938" s="687" t="n"/>
      <c r="W938" s="687" t="n"/>
      <c r="X938" s="687" t="n"/>
      <c r="Y938" s="687" t="n"/>
      <c r="Z938" s="687" t="n"/>
      <c r="AA938" s="687" t="n"/>
      <c r="AB938" s="687" t="n"/>
    </row>
    <row r="939">
      <c r="A939" s="687" t="n"/>
      <c r="B939" s="295" t="n"/>
      <c r="C939" s="326" t="n"/>
      <c r="D939" s="295" t="n"/>
      <c r="E939" s="295" t="n"/>
      <c r="F939" s="295" t="n"/>
      <c r="G939" s="295" t="n"/>
      <c r="H939" s="295" t="n"/>
      <c r="I939" s="687" t="n"/>
      <c r="J939" s="687" t="n"/>
      <c r="K939" s="687" t="n"/>
      <c r="L939" s="687" t="n"/>
      <c r="M939" s="687" t="n"/>
      <c r="N939" s="687" t="n"/>
      <c r="O939" s="687" t="n"/>
      <c r="P939" s="687" t="n"/>
      <c r="Q939" s="687" t="n"/>
      <c r="R939" s="687" t="n"/>
      <c r="S939" s="687" t="n"/>
      <c r="T939" s="687" t="n"/>
      <c r="U939" s="687" t="n"/>
      <c r="V939" s="687" t="n"/>
      <c r="W939" s="687" t="n"/>
      <c r="X939" s="687" t="n"/>
      <c r="Y939" s="687" t="n"/>
      <c r="Z939" s="687" t="n"/>
      <c r="AA939" s="687" t="n"/>
      <c r="AB939" s="687" t="n"/>
    </row>
    <row r="940">
      <c r="A940" s="687" t="n"/>
      <c r="B940" s="295" t="n"/>
      <c r="C940" s="326" t="n"/>
      <c r="D940" s="295" t="n"/>
      <c r="E940" s="295" t="n"/>
      <c r="F940" s="295" t="n"/>
      <c r="G940" s="295" t="n"/>
      <c r="H940" s="295" t="n"/>
      <c r="I940" s="687" t="n"/>
      <c r="J940" s="687" t="n"/>
      <c r="K940" s="687" t="n"/>
      <c r="L940" s="687" t="n"/>
      <c r="M940" s="687" t="n"/>
      <c r="N940" s="687" t="n"/>
      <c r="O940" s="687" t="n"/>
      <c r="P940" s="687" t="n"/>
      <c r="Q940" s="687" t="n"/>
      <c r="R940" s="687" t="n"/>
      <c r="S940" s="687" t="n"/>
      <c r="T940" s="687" t="n"/>
      <c r="U940" s="687" t="n"/>
      <c r="V940" s="687" t="n"/>
      <c r="W940" s="687" t="n"/>
      <c r="X940" s="687" t="n"/>
      <c r="Y940" s="687" t="n"/>
      <c r="Z940" s="687" t="n"/>
      <c r="AA940" s="687" t="n"/>
      <c r="AB940" s="687" t="n"/>
    </row>
    <row r="941">
      <c r="A941" s="687" t="n"/>
      <c r="B941" s="295" t="n"/>
      <c r="C941" s="326" t="n"/>
      <c r="D941" s="295" t="n"/>
      <c r="E941" s="295" t="n"/>
      <c r="F941" s="295" t="n"/>
      <c r="G941" s="295" t="n"/>
      <c r="H941" s="295" t="n"/>
      <c r="I941" s="687" t="n"/>
      <c r="J941" s="687" t="n"/>
      <c r="K941" s="687" t="n"/>
      <c r="L941" s="687" t="n"/>
      <c r="M941" s="687" t="n"/>
      <c r="N941" s="687" t="n"/>
      <c r="O941" s="687" t="n"/>
      <c r="P941" s="687" t="n"/>
      <c r="Q941" s="687" t="n"/>
      <c r="R941" s="687" t="n"/>
      <c r="S941" s="687" t="n"/>
      <c r="T941" s="687" t="n"/>
      <c r="U941" s="687" t="n"/>
      <c r="V941" s="687" t="n"/>
      <c r="W941" s="687" t="n"/>
      <c r="X941" s="687" t="n"/>
      <c r="Y941" s="687" t="n"/>
      <c r="Z941" s="687" t="n"/>
      <c r="AA941" s="687" t="n"/>
      <c r="AB941" s="687" t="n"/>
    </row>
    <row r="942">
      <c r="A942" s="687" t="n"/>
      <c r="B942" s="295" t="n"/>
      <c r="C942" s="326" t="n"/>
      <c r="D942" s="295" t="n"/>
      <c r="E942" s="295" t="n"/>
      <c r="F942" s="295" t="n"/>
      <c r="G942" s="295" t="n"/>
      <c r="H942" s="295" t="n"/>
      <c r="I942" s="687" t="n"/>
      <c r="J942" s="687" t="n"/>
      <c r="K942" s="687" t="n"/>
      <c r="L942" s="687" t="n"/>
      <c r="M942" s="687" t="n"/>
      <c r="N942" s="687" t="n"/>
      <c r="O942" s="687" t="n"/>
      <c r="P942" s="687" t="n"/>
      <c r="Q942" s="687" t="n"/>
      <c r="R942" s="687" t="n"/>
      <c r="S942" s="687" t="n"/>
      <c r="T942" s="687" t="n"/>
      <c r="U942" s="687" t="n"/>
      <c r="V942" s="687" t="n"/>
      <c r="W942" s="687" t="n"/>
      <c r="X942" s="687" t="n"/>
      <c r="Y942" s="687" t="n"/>
      <c r="Z942" s="687" t="n"/>
      <c r="AA942" s="687" t="n"/>
      <c r="AB942" s="687" t="n"/>
    </row>
    <row r="943">
      <c r="A943" s="687" t="n"/>
      <c r="B943" s="295" t="n"/>
      <c r="C943" s="326" t="n"/>
      <c r="D943" s="295" t="n"/>
      <c r="E943" s="295" t="n"/>
      <c r="F943" s="295" t="n"/>
      <c r="G943" s="295" t="n"/>
      <c r="H943" s="295" t="n"/>
      <c r="I943" s="687" t="n"/>
      <c r="J943" s="687" t="n"/>
      <c r="K943" s="687" t="n"/>
      <c r="L943" s="687" t="n"/>
      <c r="M943" s="687" t="n"/>
      <c r="N943" s="687" t="n"/>
      <c r="O943" s="687" t="n"/>
      <c r="P943" s="687" t="n"/>
      <c r="Q943" s="687" t="n"/>
      <c r="R943" s="687" t="n"/>
      <c r="S943" s="687" t="n"/>
      <c r="T943" s="687" t="n"/>
      <c r="U943" s="687" t="n"/>
      <c r="V943" s="687" t="n"/>
      <c r="W943" s="687" t="n"/>
      <c r="X943" s="687" t="n"/>
      <c r="Y943" s="687" t="n"/>
      <c r="Z943" s="687" t="n"/>
      <c r="AA943" s="687" t="n"/>
      <c r="AB943" s="687" t="n"/>
    </row>
    <row r="944">
      <c r="A944" s="687" t="n"/>
      <c r="B944" s="295" t="n"/>
      <c r="C944" s="326" t="n"/>
      <c r="D944" s="295" t="n"/>
      <c r="E944" s="295" t="n"/>
      <c r="F944" s="295" t="n"/>
      <c r="G944" s="295" t="n"/>
      <c r="H944" s="295" t="n"/>
      <c r="I944" s="687" t="n"/>
      <c r="J944" s="687" t="n"/>
      <c r="K944" s="687" t="n"/>
      <c r="L944" s="687" t="n"/>
      <c r="M944" s="687" t="n"/>
      <c r="N944" s="687" t="n"/>
      <c r="O944" s="687" t="n"/>
      <c r="P944" s="687" t="n"/>
      <c r="Q944" s="687" t="n"/>
      <c r="R944" s="687" t="n"/>
      <c r="S944" s="687" t="n"/>
      <c r="T944" s="687" t="n"/>
      <c r="U944" s="687" t="n"/>
      <c r="V944" s="687" t="n"/>
      <c r="W944" s="687" t="n"/>
      <c r="X944" s="687" t="n"/>
      <c r="Y944" s="687" t="n"/>
      <c r="Z944" s="687" t="n"/>
      <c r="AA944" s="687" t="n"/>
      <c r="AB944" s="687" t="n"/>
    </row>
    <row r="945">
      <c r="A945" s="687" t="n"/>
      <c r="B945" s="295" t="n"/>
      <c r="C945" s="326" t="n"/>
      <c r="D945" s="295" t="n"/>
      <c r="E945" s="295" t="n"/>
      <c r="F945" s="295" t="n"/>
      <c r="G945" s="295" t="n"/>
      <c r="H945" s="295" t="n"/>
      <c r="I945" s="687" t="n"/>
      <c r="J945" s="687" t="n"/>
      <c r="K945" s="687" t="n"/>
      <c r="L945" s="687" t="n"/>
      <c r="M945" s="687" t="n"/>
      <c r="N945" s="687" t="n"/>
      <c r="O945" s="687" t="n"/>
      <c r="P945" s="687" t="n"/>
      <c r="Q945" s="687" t="n"/>
      <c r="R945" s="687" t="n"/>
      <c r="S945" s="687" t="n"/>
      <c r="T945" s="687" t="n"/>
      <c r="U945" s="687" t="n"/>
      <c r="V945" s="687" t="n"/>
      <c r="W945" s="687" t="n"/>
      <c r="X945" s="687" t="n"/>
      <c r="Y945" s="687" t="n"/>
      <c r="Z945" s="687" t="n"/>
      <c r="AA945" s="687" t="n"/>
      <c r="AB945" s="687" t="n"/>
    </row>
    <row r="946">
      <c r="A946" s="687" t="n"/>
      <c r="B946" s="295" t="n"/>
      <c r="C946" s="326" t="n"/>
      <c r="D946" s="295" t="n"/>
      <c r="E946" s="295" t="n"/>
      <c r="F946" s="295" t="n"/>
      <c r="G946" s="295" t="n"/>
      <c r="H946" s="295" t="n"/>
      <c r="I946" s="687" t="n"/>
      <c r="J946" s="687" t="n"/>
      <c r="K946" s="687" t="n"/>
      <c r="L946" s="687" t="n"/>
      <c r="M946" s="687" t="n"/>
      <c r="N946" s="687" t="n"/>
      <c r="O946" s="687" t="n"/>
      <c r="P946" s="687" t="n"/>
      <c r="Q946" s="687" t="n"/>
      <c r="R946" s="687" t="n"/>
      <c r="S946" s="687" t="n"/>
      <c r="T946" s="687" t="n"/>
      <c r="U946" s="687" t="n"/>
      <c r="V946" s="687" t="n"/>
      <c r="W946" s="687" t="n"/>
      <c r="X946" s="687" t="n"/>
      <c r="Y946" s="687" t="n"/>
      <c r="Z946" s="687" t="n"/>
      <c r="AA946" s="687" t="n"/>
      <c r="AB946" s="687" t="n"/>
    </row>
    <row r="947">
      <c r="A947" s="687" t="n"/>
      <c r="B947" s="295" t="n"/>
      <c r="C947" s="326" t="n"/>
      <c r="D947" s="295" t="n"/>
      <c r="E947" s="295" t="n"/>
      <c r="F947" s="295" t="n"/>
      <c r="G947" s="295" t="n"/>
      <c r="H947" s="295" t="n"/>
      <c r="I947" s="687" t="n"/>
      <c r="J947" s="687" t="n"/>
      <c r="K947" s="687" t="n"/>
      <c r="L947" s="687" t="n"/>
      <c r="M947" s="687" t="n"/>
      <c r="N947" s="687" t="n"/>
      <c r="O947" s="687" t="n"/>
      <c r="P947" s="687" t="n"/>
      <c r="Q947" s="687" t="n"/>
      <c r="R947" s="687" t="n"/>
      <c r="S947" s="687" t="n"/>
      <c r="T947" s="687" t="n"/>
      <c r="U947" s="687" t="n"/>
      <c r="V947" s="687" t="n"/>
      <c r="W947" s="687" t="n"/>
      <c r="X947" s="687" t="n"/>
      <c r="Y947" s="687" t="n"/>
      <c r="Z947" s="687" t="n"/>
      <c r="AA947" s="687" t="n"/>
      <c r="AB947" s="687" t="n"/>
    </row>
    <row r="948">
      <c r="A948" s="687" t="n"/>
      <c r="B948" s="295" t="n"/>
      <c r="C948" s="326" t="n"/>
      <c r="D948" s="295" t="n"/>
      <c r="E948" s="295" t="n"/>
      <c r="F948" s="295" t="n"/>
      <c r="G948" s="295" t="n"/>
      <c r="H948" s="295" t="n"/>
      <c r="I948" s="687" t="n"/>
      <c r="J948" s="687" t="n"/>
      <c r="K948" s="687" t="n"/>
      <c r="L948" s="687" t="n"/>
      <c r="M948" s="687" t="n"/>
      <c r="N948" s="687" t="n"/>
      <c r="O948" s="687" t="n"/>
      <c r="P948" s="687" t="n"/>
      <c r="Q948" s="687" t="n"/>
      <c r="R948" s="687" t="n"/>
      <c r="S948" s="687" t="n"/>
      <c r="T948" s="687" t="n"/>
      <c r="U948" s="687" t="n"/>
      <c r="V948" s="687" t="n"/>
      <c r="W948" s="687" t="n"/>
      <c r="X948" s="687" t="n"/>
      <c r="Y948" s="687" t="n"/>
      <c r="Z948" s="687" t="n"/>
      <c r="AA948" s="687" t="n"/>
      <c r="AB948" s="687" t="n"/>
    </row>
    <row r="949">
      <c r="A949" s="687" t="n"/>
      <c r="B949" s="295" t="n"/>
      <c r="C949" s="326" t="n"/>
      <c r="D949" s="295" t="n"/>
      <c r="E949" s="295" t="n"/>
      <c r="F949" s="295" t="n"/>
      <c r="G949" s="295" t="n"/>
      <c r="H949" s="295" t="n"/>
      <c r="I949" s="687" t="n"/>
      <c r="J949" s="687" t="n"/>
      <c r="K949" s="687" t="n"/>
      <c r="L949" s="687" t="n"/>
      <c r="M949" s="687" t="n"/>
      <c r="N949" s="687" t="n"/>
      <c r="O949" s="687" t="n"/>
      <c r="P949" s="687" t="n"/>
      <c r="Q949" s="687" t="n"/>
      <c r="R949" s="687" t="n"/>
      <c r="S949" s="687" t="n"/>
      <c r="T949" s="687" t="n"/>
      <c r="U949" s="687" t="n"/>
      <c r="V949" s="687" t="n"/>
      <c r="W949" s="687" t="n"/>
      <c r="X949" s="687" t="n"/>
      <c r="Y949" s="687" t="n"/>
      <c r="Z949" s="687" t="n"/>
      <c r="AA949" s="687" t="n"/>
      <c r="AB949" s="687" t="n"/>
    </row>
    <row r="950">
      <c r="A950" s="687" t="n"/>
      <c r="B950" s="295" t="n"/>
      <c r="C950" s="326" t="n"/>
      <c r="D950" s="295" t="n"/>
      <c r="E950" s="295" t="n"/>
      <c r="F950" s="295" t="n"/>
      <c r="G950" s="295" t="n"/>
      <c r="H950" s="295" t="n"/>
      <c r="I950" s="687" t="n"/>
      <c r="J950" s="687" t="n"/>
      <c r="K950" s="687" t="n"/>
      <c r="L950" s="687" t="n"/>
      <c r="M950" s="687" t="n"/>
      <c r="N950" s="687" t="n"/>
      <c r="O950" s="687" t="n"/>
      <c r="P950" s="687" t="n"/>
      <c r="Q950" s="687" t="n"/>
      <c r="R950" s="687" t="n"/>
      <c r="S950" s="687" t="n"/>
      <c r="T950" s="687" t="n"/>
      <c r="U950" s="687" t="n"/>
      <c r="V950" s="687" t="n"/>
      <c r="W950" s="687" t="n"/>
      <c r="X950" s="687" t="n"/>
      <c r="Y950" s="687" t="n"/>
      <c r="Z950" s="687" t="n"/>
      <c r="AA950" s="687" t="n"/>
      <c r="AB950" s="687" t="n"/>
    </row>
    <row r="951">
      <c r="A951" s="687" t="n"/>
      <c r="B951" s="295" t="n"/>
      <c r="C951" s="326" t="n"/>
      <c r="D951" s="295" t="n"/>
      <c r="E951" s="295" t="n"/>
      <c r="F951" s="295" t="n"/>
      <c r="G951" s="295" t="n"/>
      <c r="H951" s="295" t="n"/>
      <c r="I951" s="687" t="n"/>
      <c r="J951" s="687" t="n"/>
      <c r="K951" s="687" t="n"/>
      <c r="L951" s="687" t="n"/>
      <c r="M951" s="687" t="n"/>
      <c r="N951" s="687" t="n"/>
      <c r="O951" s="687" t="n"/>
      <c r="P951" s="687" t="n"/>
      <c r="Q951" s="687" t="n"/>
      <c r="R951" s="687" t="n"/>
      <c r="S951" s="687" t="n"/>
      <c r="T951" s="687" t="n"/>
      <c r="U951" s="687" t="n"/>
      <c r="V951" s="687" t="n"/>
      <c r="W951" s="687" t="n"/>
      <c r="X951" s="687" t="n"/>
      <c r="Y951" s="687" t="n"/>
      <c r="Z951" s="687" t="n"/>
      <c r="AA951" s="687" t="n"/>
      <c r="AB951" s="687" t="n"/>
    </row>
    <row r="952">
      <c r="A952" s="687" t="n"/>
      <c r="B952" s="295" t="n"/>
      <c r="C952" s="326" t="n"/>
      <c r="D952" s="295" t="n"/>
      <c r="E952" s="295" t="n"/>
      <c r="F952" s="295" t="n"/>
      <c r="G952" s="295" t="n"/>
      <c r="H952" s="295" t="n"/>
      <c r="I952" s="687" t="n"/>
      <c r="J952" s="687" t="n"/>
      <c r="K952" s="687" t="n"/>
      <c r="L952" s="687" t="n"/>
      <c r="M952" s="687" t="n"/>
      <c r="N952" s="687" t="n"/>
      <c r="O952" s="687" t="n"/>
      <c r="P952" s="687" t="n"/>
      <c r="Q952" s="687" t="n"/>
      <c r="R952" s="687" t="n"/>
      <c r="S952" s="687" t="n"/>
      <c r="T952" s="687" t="n"/>
      <c r="U952" s="687" t="n"/>
      <c r="V952" s="687" t="n"/>
      <c r="W952" s="687" t="n"/>
      <c r="X952" s="687" t="n"/>
      <c r="Y952" s="687" t="n"/>
      <c r="Z952" s="687" t="n"/>
      <c r="AA952" s="687" t="n"/>
      <c r="AB952" s="687" t="n"/>
    </row>
    <row r="953">
      <c r="A953" s="687" t="n"/>
      <c r="B953" s="295" t="n"/>
      <c r="C953" s="326" t="n"/>
      <c r="D953" s="295" t="n"/>
      <c r="E953" s="295" t="n"/>
      <c r="F953" s="295" t="n"/>
      <c r="G953" s="295" t="n"/>
      <c r="H953" s="295" t="n"/>
      <c r="I953" s="687" t="n"/>
      <c r="J953" s="687" t="n"/>
      <c r="K953" s="687" t="n"/>
      <c r="L953" s="687" t="n"/>
      <c r="M953" s="687" t="n"/>
      <c r="N953" s="687" t="n"/>
      <c r="O953" s="687" t="n"/>
      <c r="P953" s="687" t="n"/>
      <c r="Q953" s="687" t="n"/>
      <c r="R953" s="687" t="n"/>
      <c r="S953" s="687" t="n"/>
      <c r="T953" s="687" t="n"/>
      <c r="U953" s="687" t="n"/>
      <c r="V953" s="687" t="n"/>
      <c r="W953" s="687" t="n"/>
      <c r="X953" s="687" t="n"/>
      <c r="Y953" s="687" t="n"/>
      <c r="Z953" s="687" t="n"/>
      <c r="AA953" s="687" t="n"/>
      <c r="AB953" s="687" t="n"/>
    </row>
    <row r="954">
      <c r="A954" s="687" t="n"/>
      <c r="B954" s="295" t="n"/>
      <c r="C954" s="326" t="n"/>
      <c r="D954" s="295" t="n"/>
      <c r="E954" s="295" t="n"/>
      <c r="F954" s="295" t="n"/>
      <c r="G954" s="295" t="n"/>
      <c r="H954" s="295" t="n"/>
      <c r="I954" s="687" t="n"/>
      <c r="J954" s="687" t="n"/>
      <c r="K954" s="687" t="n"/>
      <c r="L954" s="687" t="n"/>
      <c r="M954" s="687" t="n"/>
      <c r="N954" s="687" t="n"/>
      <c r="O954" s="687" t="n"/>
      <c r="P954" s="687" t="n"/>
      <c r="Q954" s="687" t="n"/>
      <c r="R954" s="687" t="n"/>
      <c r="S954" s="687" t="n"/>
      <c r="T954" s="687" t="n"/>
      <c r="U954" s="687" t="n"/>
      <c r="V954" s="687" t="n"/>
      <c r="W954" s="687" t="n"/>
      <c r="X954" s="687" t="n"/>
      <c r="Y954" s="687" t="n"/>
      <c r="Z954" s="687" t="n"/>
      <c r="AA954" s="687" t="n"/>
      <c r="AB954" s="687" t="n"/>
    </row>
    <row r="955">
      <c r="A955" s="687" t="n"/>
      <c r="B955" s="295" t="n"/>
      <c r="C955" s="326" t="n"/>
      <c r="D955" s="295" t="n"/>
      <c r="E955" s="295" t="n"/>
      <c r="F955" s="295" t="n"/>
      <c r="G955" s="295" t="n"/>
      <c r="H955" s="295" t="n"/>
      <c r="I955" s="687" t="n"/>
      <c r="J955" s="687" t="n"/>
      <c r="K955" s="687" t="n"/>
      <c r="L955" s="687" t="n"/>
      <c r="M955" s="687" t="n"/>
      <c r="N955" s="687" t="n"/>
      <c r="O955" s="687" t="n"/>
      <c r="P955" s="687" t="n"/>
      <c r="Q955" s="687" t="n"/>
      <c r="R955" s="687" t="n"/>
      <c r="S955" s="687" t="n"/>
      <c r="T955" s="687" t="n"/>
      <c r="U955" s="687" t="n"/>
      <c r="V955" s="687" t="n"/>
      <c r="W955" s="687" t="n"/>
      <c r="X955" s="687" t="n"/>
      <c r="Y955" s="687" t="n"/>
      <c r="Z955" s="687" t="n"/>
      <c r="AA955" s="687" t="n"/>
      <c r="AB955" s="687" t="n"/>
    </row>
    <row r="956">
      <c r="A956" s="687" t="n"/>
      <c r="B956" s="295" t="n"/>
      <c r="C956" s="326" t="n"/>
      <c r="D956" s="295" t="n"/>
      <c r="E956" s="295" t="n"/>
      <c r="F956" s="295" t="n"/>
      <c r="G956" s="295" t="n"/>
      <c r="H956" s="295" t="n"/>
      <c r="I956" s="687" t="n"/>
      <c r="J956" s="687" t="n"/>
      <c r="K956" s="687" t="n"/>
      <c r="L956" s="687" t="n"/>
      <c r="M956" s="687" t="n"/>
      <c r="N956" s="687" t="n"/>
      <c r="O956" s="687" t="n"/>
      <c r="P956" s="687" t="n"/>
      <c r="Q956" s="687" t="n"/>
      <c r="R956" s="687" t="n"/>
      <c r="S956" s="687" t="n"/>
      <c r="T956" s="687" t="n"/>
      <c r="U956" s="687" t="n"/>
      <c r="V956" s="687" t="n"/>
      <c r="W956" s="687" t="n"/>
      <c r="X956" s="687" t="n"/>
      <c r="Y956" s="687" t="n"/>
      <c r="Z956" s="687" t="n"/>
      <c r="AA956" s="687" t="n"/>
      <c r="AB956" s="687" t="n"/>
    </row>
    <row r="957">
      <c r="A957" s="687" t="n"/>
      <c r="B957" s="295" t="n"/>
      <c r="C957" s="326" t="n"/>
      <c r="D957" s="295" t="n"/>
      <c r="E957" s="295" t="n"/>
      <c r="F957" s="295" t="n"/>
      <c r="G957" s="295" t="n"/>
      <c r="H957" s="295" t="n"/>
      <c r="I957" s="687" t="n"/>
      <c r="J957" s="687" t="n"/>
      <c r="K957" s="687" t="n"/>
      <c r="L957" s="687" t="n"/>
      <c r="M957" s="687" t="n"/>
      <c r="N957" s="687" t="n"/>
      <c r="O957" s="687" t="n"/>
      <c r="P957" s="687" t="n"/>
      <c r="Q957" s="687" t="n"/>
      <c r="R957" s="687" t="n"/>
      <c r="S957" s="687" t="n"/>
      <c r="T957" s="687" t="n"/>
      <c r="U957" s="687" t="n"/>
      <c r="V957" s="687" t="n"/>
      <c r="W957" s="687" t="n"/>
      <c r="X957" s="687" t="n"/>
      <c r="Y957" s="687" t="n"/>
      <c r="Z957" s="687" t="n"/>
      <c r="AA957" s="687" t="n"/>
      <c r="AB957" s="687" t="n"/>
    </row>
    <row r="958">
      <c r="A958" s="687" t="n"/>
      <c r="B958" s="295" t="n"/>
      <c r="C958" s="326" t="n"/>
      <c r="D958" s="295" t="n"/>
      <c r="E958" s="295" t="n"/>
      <c r="F958" s="295" t="n"/>
      <c r="G958" s="295" t="n"/>
      <c r="H958" s="295" t="n"/>
      <c r="I958" s="687" t="n"/>
      <c r="J958" s="687" t="n"/>
      <c r="K958" s="687" t="n"/>
      <c r="L958" s="687" t="n"/>
      <c r="M958" s="687" t="n"/>
      <c r="N958" s="687" t="n"/>
      <c r="O958" s="687" t="n"/>
      <c r="P958" s="687" t="n"/>
      <c r="Q958" s="687" t="n"/>
      <c r="R958" s="687" t="n"/>
      <c r="S958" s="687" t="n"/>
      <c r="T958" s="687" t="n"/>
      <c r="U958" s="687" t="n"/>
      <c r="V958" s="687" t="n"/>
      <c r="W958" s="687" t="n"/>
      <c r="X958" s="687" t="n"/>
      <c r="Y958" s="687" t="n"/>
      <c r="Z958" s="687" t="n"/>
      <c r="AA958" s="687" t="n"/>
      <c r="AB958" s="687" t="n"/>
    </row>
    <row r="959">
      <c r="A959" s="687" t="n"/>
      <c r="B959" s="295" t="n"/>
      <c r="C959" s="326" t="n"/>
      <c r="D959" s="295" t="n"/>
      <c r="E959" s="295" t="n"/>
      <c r="F959" s="295" t="n"/>
      <c r="G959" s="295" t="n"/>
      <c r="H959" s="295" t="n"/>
      <c r="I959" s="687" t="n"/>
      <c r="J959" s="687" t="n"/>
      <c r="K959" s="687" t="n"/>
      <c r="L959" s="687" t="n"/>
      <c r="M959" s="687" t="n"/>
      <c r="N959" s="687" t="n"/>
      <c r="O959" s="687" t="n"/>
      <c r="P959" s="687" t="n"/>
      <c r="Q959" s="687" t="n"/>
      <c r="R959" s="687" t="n"/>
      <c r="S959" s="687" t="n"/>
      <c r="T959" s="687" t="n"/>
      <c r="U959" s="687" t="n"/>
      <c r="V959" s="687" t="n"/>
      <c r="W959" s="687" t="n"/>
      <c r="X959" s="687" t="n"/>
      <c r="Y959" s="687" t="n"/>
      <c r="Z959" s="687" t="n"/>
      <c r="AA959" s="687" t="n"/>
      <c r="AB959" s="687" t="n"/>
    </row>
    <row r="960">
      <c r="A960" s="687" t="n"/>
      <c r="B960" s="295" t="n"/>
      <c r="C960" s="326" t="n"/>
      <c r="D960" s="295" t="n"/>
      <c r="E960" s="295" t="n"/>
      <c r="F960" s="295" t="n"/>
      <c r="G960" s="295" t="n"/>
      <c r="H960" s="295" t="n"/>
      <c r="I960" s="687" t="n"/>
      <c r="J960" s="687" t="n"/>
      <c r="K960" s="687" t="n"/>
      <c r="L960" s="687" t="n"/>
      <c r="M960" s="687" t="n"/>
      <c r="N960" s="687" t="n"/>
      <c r="O960" s="687" t="n"/>
      <c r="P960" s="687" t="n"/>
      <c r="Q960" s="687" t="n"/>
      <c r="R960" s="687" t="n"/>
      <c r="S960" s="687" t="n"/>
      <c r="T960" s="687" t="n"/>
      <c r="U960" s="687" t="n"/>
      <c r="V960" s="687" t="n"/>
      <c r="W960" s="687" t="n"/>
      <c r="X960" s="687" t="n"/>
      <c r="Y960" s="687" t="n"/>
      <c r="Z960" s="687" t="n"/>
      <c r="AA960" s="687" t="n"/>
      <c r="AB960" s="687" t="n"/>
    </row>
    <row r="961">
      <c r="A961" s="687" t="n"/>
      <c r="B961" s="295" t="n"/>
      <c r="C961" s="326" t="n"/>
      <c r="D961" s="295" t="n"/>
      <c r="E961" s="295" t="n"/>
      <c r="F961" s="295" t="n"/>
      <c r="G961" s="295" t="n"/>
      <c r="H961" s="295" t="n"/>
      <c r="I961" s="687" t="n"/>
      <c r="J961" s="687" t="n"/>
      <c r="K961" s="687" t="n"/>
      <c r="L961" s="687" t="n"/>
      <c r="M961" s="687" t="n"/>
      <c r="N961" s="687" t="n"/>
      <c r="O961" s="687" t="n"/>
      <c r="P961" s="687" t="n"/>
      <c r="Q961" s="687" t="n"/>
      <c r="R961" s="687" t="n"/>
      <c r="S961" s="687" t="n"/>
      <c r="T961" s="687" t="n"/>
      <c r="U961" s="687" t="n"/>
      <c r="V961" s="687" t="n"/>
      <c r="W961" s="687" t="n"/>
      <c r="X961" s="687" t="n"/>
      <c r="Y961" s="687" t="n"/>
      <c r="Z961" s="687" t="n"/>
      <c r="AA961" s="687" t="n"/>
      <c r="AB961" s="687" t="n"/>
    </row>
    <row r="962">
      <c r="A962" s="687" t="n"/>
      <c r="B962" s="295" t="n"/>
      <c r="C962" s="326" t="n"/>
      <c r="D962" s="295" t="n"/>
      <c r="E962" s="295" t="n"/>
      <c r="F962" s="295" t="n"/>
      <c r="G962" s="295" t="n"/>
      <c r="H962" s="295" t="n"/>
      <c r="I962" s="687" t="n"/>
      <c r="J962" s="687" t="n"/>
      <c r="K962" s="687" t="n"/>
      <c r="L962" s="687" t="n"/>
      <c r="M962" s="687" t="n"/>
      <c r="N962" s="687" t="n"/>
      <c r="O962" s="687" t="n"/>
      <c r="P962" s="687" t="n"/>
      <c r="Q962" s="687" t="n"/>
      <c r="R962" s="687" t="n"/>
      <c r="S962" s="687" t="n"/>
      <c r="T962" s="687" t="n"/>
      <c r="U962" s="687" t="n"/>
      <c r="V962" s="687" t="n"/>
      <c r="W962" s="687" t="n"/>
      <c r="X962" s="687" t="n"/>
      <c r="Y962" s="687" t="n"/>
      <c r="Z962" s="687" t="n"/>
      <c r="AA962" s="687" t="n"/>
      <c r="AB962" s="687" t="n"/>
    </row>
    <row r="963">
      <c r="A963" s="687" t="n"/>
      <c r="B963" s="295" t="n"/>
      <c r="C963" s="326" t="n"/>
      <c r="D963" s="295" t="n"/>
      <c r="E963" s="295" t="n"/>
      <c r="F963" s="295" t="n"/>
      <c r="G963" s="295" t="n"/>
      <c r="H963" s="295" t="n"/>
      <c r="I963" s="687" t="n"/>
      <c r="J963" s="687" t="n"/>
      <c r="K963" s="687" t="n"/>
      <c r="L963" s="687" t="n"/>
      <c r="M963" s="687" t="n"/>
      <c r="N963" s="687" t="n"/>
      <c r="O963" s="687" t="n"/>
      <c r="P963" s="687" t="n"/>
      <c r="Q963" s="687" t="n"/>
      <c r="R963" s="687" t="n"/>
      <c r="S963" s="687" t="n"/>
      <c r="T963" s="687" t="n"/>
      <c r="U963" s="687" t="n"/>
      <c r="V963" s="687" t="n"/>
      <c r="W963" s="687" t="n"/>
      <c r="X963" s="687" t="n"/>
      <c r="Y963" s="687" t="n"/>
      <c r="Z963" s="687" t="n"/>
      <c r="AA963" s="687" t="n"/>
      <c r="AB963" s="687" t="n"/>
    </row>
    <row r="964">
      <c r="A964" s="687" t="n"/>
      <c r="B964" s="295" t="n"/>
      <c r="C964" s="326" t="n"/>
      <c r="D964" s="295" t="n"/>
      <c r="E964" s="295" t="n"/>
      <c r="F964" s="295" t="n"/>
      <c r="G964" s="295" t="n"/>
      <c r="H964" s="295" t="n"/>
      <c r="I964" s="687" t="n"/>
      <c r="J964" s="687" t="n"/>
      <c r="K964" s="687" t="n"/>
      <c r="L964" s="687" t="n"/>
      <c r="M964" s="687" t="n"/>
      <c r="N964" s="687" t="n"/>
      <c r="O964" s="687" t="n"/>
      <c r="P964" s="687" t="n"/>
      <c r="Q964" s="687" t="n"/>
      <c r="R964" s="687" t="n"/>
      <c r="S964" s="687" t="n"/>
      <c r="T964" s="687" t="n"/>
      <c r="U964" s="687" t="n"/>
      <c r="V964" s="687" t="n"/>
      <c r="W964" s="687" t="n"/>
      <c r="X964" s="687" t="n"/>
      <c r="Y964" s="687" t="n"/>
      <c r="Z964" s="687" t="n"/>
      <c r="AA964" s="687" t="n"/>
      <c r="AB964" s="687" t="n"/>
    </row>
    <row r="965">
      <c r="A965" s="687" t="n"/>
      <c r="B965" s="295" t="n"/>
      <c r="C965" s="326" t="n"/>
      <c r="D965" s="295" t="n"/>
      <c r="E965" s="295" t="n"/>
      <c r="F965" s="295" t="n"/>
      <c r="G965" s="295" t="n"/>
      <c r="H965" s="295" t="n"/>
      <c r="I965" s="687" t="n"/>
      <c r="J965" s="687" t="n"/>
      <c r="K965" s="687" t="n"/>
      <c r="L965" s="687" t="n"/>
      <c r="M965" s="687" t="n"/>
      <c r="N965" s="687" t="n"/>
      <c r="O965" s="687" t="n"/>
      <c r="P965" s="687" t="n"/>
      <c r="Q965" s="687" t="n"/>
      <c r="R965" s="687" t="n"/>
      <c r="S965" s="687" t="n"/>
      <c r="T965" s="687" t="n"/>
      <c r="U965" s="687" t="n"/>
      <c r="V965" s="687" t="n"/>
      <c r="W965" s="687" t="n"/>
      <c r="X965" s="687" t="n"/>
      <c r="Y965" s="687" t="n"/>
      <c r="Z965" s="687" t="n"/>
      <c r="AA965" s="687" t="n"/>
      <c r="AB965" s="687" t="n"/>
    </row>
    <row r="966">
      <c r="A966" s="687" t="n"/>
      <c r="B966" s="295" t="n"/>
      <c r="C966" s="326" t="n"/>
      <c r="D966" s="295" t="n"/>
      <c r="E966" s="295" t="n"/>
      <c r="F966" s="295" t="n"/>
      <c r="G966" s="295" t="n"/>
      <c r="H966" s="295" t="n"/>
      <c r="I966" s="687" t="n"/>
      <c r="J966" s="687" t="n"/>
      <c r="K966" s="687" t="n"/>
      <c r="L966" s="687" t="n"/>
      <c r="M966" s="687" t="n"/>
      <c r="N966" s="687" t="n"/>
      <c r="O966" s="687" t="n"/>
      <c r="P966" s="687" t="n"/>
      <c r="Q966" s="687" t="n"/>
      <c r="R966" s="687" t="n"/>
      <c r="S966" s="687" t="n"/>
      <c r="T966" s="687" t="n"/>
      <c r="U966" s="687" t="n"/>
      <c r="V966" s="687" t="n"/>
      <c r="W966" s="687" t="n"/>
      <c r="X966" s="687" t="n"/>
      <c r="Y966" s="687" t="n"/>
      <c r="Z966" s="687" t="n"/>
      <c r="AA966" s="687" t="n"/>
      <c r="AB966" s="687" t="n"/>
    </row>
    <row r="967">
      <c r="A967" s="687" t="n"/>
      <c r="B967" s="295" t="n"/>
      <c r="C967" s="326" t="n"/>
      <c r="D967" s="295" t="n"/>
      <c r="E967" s="295" t="n"/>
      <c r="F967" s="295" t="n"/>
      <c r="G967" s="295" t="n"/>
      <c r="H967" s="295" t="n"/>
      <c r="I967" s="687" t="n"/>
      <c r="J967" s="687" t="n"/>
      <c r="K967" s="687" t="n"/>
      <c r="L967" s="687" t="n"/>
      <c r="M967" s="687" t="n"/>
      <c r="N967" s="687" t="n"/>
      <c r="O967" s="687" t="n"/>
      <c r="P967" s="687" t="n"/>
      <c r="Q967" s="687" t="n"/>
      <c r="R967" s="687" t="n"/>
      <c r="S967" s="687" t="n"/>
      <c r="T967" s="687" t="n"/>
      <c r="U967" s="687" t="n"/>
      <c r="V967" s="687" t="n"/>
      <c r="W967" s="687" t="n"/>
      <c r="X967" s="687" t="n"/>
      <c r="Y967" s="687" t="n"/>
      <c r="Z967" s="687" t="n"/>
      <c r="AA967" s="687" t="n"/>
      <c r="AB967" s="687" t="n"/>
    </row>
    <row r="968">
      <c r="A968" s="687" t="n"/>
      <c r="B968" s="295" t="n"/>
      <c r="C968" s="326" t="n"/>
      <c r="D968" s="295" t="n"/>
      <c r="E968" s="295" t="n"/>
      <c r="F968" s="295" t="n"/>
      <c r="G968" s="295" t="n"/>
      <c r="H968" s="295" t="n"/>
      <c r="I968" s="687" t="n"/>
      <c r="J968" s="687" t="n"/>
      <c r="K968" s="687" t="n"/>
      <c r="L968" s="687" t="n"/>
      <c r="M968" s="687" t="n"/>
      <c r="N968" s="687" t="n"/>
      <c r="O968" s="687" t="n"/>
      <c r="P968" s="687" t="n"/>
      <c r="Q968" s="687" t="n"/>
      <c r="R968" s="687" t="n"/>
      <c r="S968" s="687" t="n"/>
      <c r="T968" s="687" t="n"/>
      <c r="U968" s="687" t="n"/>
      <c r="V968" s="687" t="n"/>
      <c r="W968" s="687" t="n"/>
      <c r="X968" s="687" t="n"/>
      <c r="Y968" s="687" t="n"/>
      <c r="Z968" s="687" t="n"/>
      <c r="AA968" s="687" t="n"/>
      <c r="AB968" s="687" t="n"/>
    </row>
    <row r="969">
      <c r="A969" s="687" t="n"/>
      <c r="B969" s="295" t="n"/>
      <c r="C969" s="326" t="n"/>
      <c r="D969" s="295" t="n"/>
      <c r="E969" s="295" t="n"/>
      <c r="F969" s="295" t="n"/>
      <c r="G969" s="295" t="n"/>
      <c r="H969" s="295" t="n"/>
      <c r="I969" s="687" t="n"/>
      <c r="J969" s="687" t="n"/>
      <c r="K969" s="687" t="n"/>
      <c r="L969" s="687" t="n"/>
      <c r="M969" s="687" t="n"/>
      <c r="N969" s="687" t="n"/>
      <c r="O969" s="687" t="n"/>
      <c r="P969" s="687" t="n"/>
      <c r="Q969" s="687" t="n"/>
      <c r="R969" s="687" t="n"/>
      <c r="S969" s="687" t="n"/>
      <c r="T969" s="687" t="n"/>
      <c r="U969" s="687" t="n"/>
      <c r="V969" s="687" t="n"/>
      <c r="W969" s="687" t="n"/>
      <c r="X969" s="687" t="n"/>
      <c r="Y969" s="687" t="n"/>
      <c r="Z969" s="687" t="n"/>
      <c r="AA969" s="687" t="n"/>
      <c r="AB969" s="687" t="n"/>
    </row>
    <row r="970">
      <c r="A970" s="687" t="n"/>
      <c r="B970" s="295" t="n"/>
      <c r="C970" s="326" t="n"/>
      <c r="D970" s="295" t="n"/>
      <c r="E970" s="295" t="n"/>
      <c r="F970" s="295" t="n"/>
      <c r="G970" s="295" t="n"/>
      <c r="H970" s="295" t="n"/>
      <c r="I970" s="687" t="n"/>
      <c r="J970" s="687" t="n"/>
      <c r="K970" s="687" t="n"/>
      <c r="L970" s="687" t="n"/>
      <c r="M970" s="687" t="n"/>
      <c r="N970" s="687" t="n"/>
      <c r="O970" s="687" t="n"/>
      <c r="P970" s="687" t="n"/>
      <c r="Q970" s="687" t="n"/>
      <c r="R970" s="687" t="n"/>
      <c r="S970" s="687" t="n"/>
      <c r="T970" s="687" t="n"/>
      <c r="U970" s="687" t="n"/>
      <c r="V970" s="687" t="n"/>
      <c r="W970" s="687" t="n"/>
      <c r="X970" s="687" t="n"/>
      <c r="Y970" s="687" t="n"/>
      <c r="Z970" s="687" t="n"/>
      <c r="AA970" s="687" t="n"/>
      <c r="AB970" s="687" t="n"/>
    </row>
    <row r="971">
      <c r="A971" s="687" t="n"/>
      <c r="B971" s="295" t="n"/>
      <c r="C971" s="326" t="n"/>
      <c r="D971" s="295" t="n"/>
      <c r="E971" s="295" t="n"/>
      <c r="F971" s="295" t="n"/>
      <c r="G971" s="295" t="n"/>
      <c r="H971" s="295" t="n"/>
      <c r="I971" s="687" t="n"/>
      <c r="J971" s="687" t="n"/>
      <c r="K971" s="687" t="n"/>
      <c r="L971" s="687" t="n"/>
      <c r="M971" s="687" t="n"/>
      <c r="N971" s="687" t="n"/>
      <c r="O971" s="687" t="n"/>
      <c r="P971" s="687" t="n"/>
      <c r="Q971" s="687" t="n"/>
      <c r="R971" s="687" t="n"/>
      <c r="S971" s="687" t="n"/>
      <c r="T971" s="687" t="n"/>
      <c r="U971" s="687" t="n"/>
      <c r="V971" s="687" t="n"/>
      <c r="W971" s="687" t="n"/>
      <c r="X971" s="687" t="n"/>
      <c r="Y971" s="687" t="n"/>
      <c r="Z971" s="687" t="n"/>
      <c r="AA971" s="687" t="n"/>
      <c r="AB971" s="687" t="n"/>
    </row>
    <row r="972">
      <c r="A972" s="687" t="n"/>
      <c r="B972" s="295" t="n"/>
      <c r="C972" s="326" t="n"/>
      <c r="D972" s="295" t="n"/>
      <c r="E972" s="295" t="n"/>
      <c r="F972" s="295" t="n"/>
      <c r="G972" s="295" t="n"/>
      <c r="H972" s="295" t="n"/>
      <c r="I972" s="687" t="n"/>
      <c r="J972" s="687" t="n"/>
      <c r="K972" s="687" t="n"/>
      <c r="L972" s="687" t="n"/>
      <c r="M972" s="687" t="n"/>
      <c r="N972" s="687" t="n"/>
      <c r="O972" s="687" t="n"/>
      <c r="P972" s="687" t="n"/>
      <c r="Q972" s="687" t="n"/>
      <c r="R972" s="687" t="n"/>
      <c r="S972" s="687" t="n"/>
      <c r="T972" s="687" t="n"/>
      <c r="U972" s="687" t="n"/>
      <c r="V972" s="687" t="n"/>
      <c r="W972" s="687" t="n"/>
      <c r="X972" s="687" t="n"/>
      <c r="Y972" s="687" t="n"/>
      <c r="Z972" s="687" t="n"/>
      <c r="AA972" s="687" t="n"/>
      <c r="AB972" s="687" t="n"/>
    </row>
    <row r="973">
      <c r="A973" s="687" t="n"/>
      <c r="B973" s="295" t="n"/>
      <c r="C973" s="326" t="n"/>
      <c r="D973" s="295" t="n"/>
      <c r="E973" s="295" t="n"/>
      <c r="F973" s="295" t="n"/>
      <c r="G973" s="295" t="n"/>
      <c r="H973" s="295" t="n"/>
      <c r="I973" s="687" t="n"/>
      <c r="J973" s="687" t="n"/>
      <c r="K973" s="687" t="n"/>
      <c r="L973" s="687" t="n"/>
      <c r="M973" s="687" t="n"/>
      <c r="N973" s="687" t="n"/>
      <c r="O973" s="687" t="n"/>
      <c r="P973" s="687" t="n"/>
      <c r="Q973" s="687" t="n"/>
      <c r="R973" s="687" t="n"/>
      <c r="S973" s="687" t="n"/>
      <c r="T973" s="687" t="n"/>
      <c r="U973" s="687" t="n"/>
      <c r="V973" s="687" t="n"/>
      <c r="W973" s="687" t="n"/>
      <c r="X973" s="687" t="n"/>
      <c r="Y973" s="687" t="n"/>
      <c r="Z973" s="687" t="n"/>
      <c r="AA973" s="687" t="n"/>
      <c r="AB973" s="687" t="n"/>
    </row>
    <row r="974">
      <c r="A974" s="687" t="n"/>
      <c r="B974" s="295" t="n"/>
      <c r="C974" s="326" t="n"/>
      <c r="D974" s="295" t="n"/>
      <c r="E974" s="295" t="n"/>
      <c r="F974" s="295" t="n"/>
      <c r="G974" s="295" t="n"/>
      <c r="H974" s="295" t="n"/>
      <c r="I974" s="687" t="n"/>
      <c r="J974" s="687" t="n"/>
      <c r="K974" s="687" t="n"/>
      <c r="L974" s="687" t="n"/>
      <c r="M974" s="687" t="n"/>
      <c r="N974" s="687" t="n"/>
      <c r="O974" s="687" t="n"/>
      <c r="P974" s="687" t="n"/>
      <c r="Q974" s="687" t="n"/>
      <c r="R974" s="687" t="n"/>
      <c r="S974" s="687" t="n"/>
      <c r="T974" s="687" t="n"/>
      <c r="U974" s="687" t="n"/>
      <c r="V974" s="687" t="n"/>
      <c r="W974" s="687" t="n"/>
      <c r="X974" s="687" t="n"/>
      <c r="Y974" s="687" t="n"/>
      <c r="Z974" s="687" t="n"/>
      <c r="AA974" s="687" t="n"/>
      <c r="AB974" s="687" t="n"/>
    </row>
    <row r="975">
      <c r="A975" s="687" t="n"/>
      <c r="B975" s="295" t="n"/>
      <c r="C975" s="326" t="n"/>
      <c r="D975" s="295" t="n"/>
      <c r="E975" s="295" t="n"/>
      <c r="F975" s="295" t="n"/>
      <c r="G975" s="295" t="n"/>
      <c r="H975" s="295" t="n"/>
      <c r="I975" s="687" t="n"/>
      <c r="J975" s="687" t="n"/>
      <c r="K975" s="687" t="n"/>
      <c r="L975" s="687" t="n"/>
      <c r="M975" s="687" t="n"/>
      <c r="N975" s="687" t="n"/>
      <c r="O975" s="687" t="n"/>
      <c r="P975" s="687" t="n"/>
      <c r="Q975" s="687" t="n"/>
      <c r="R975" s="687" t="n"/>
      <c r="S975" s="687" t="n"/>
      <c r="T975" s="687" t="n"/>
      <c r="U975" s="687" t="n"/>
      <c r="V975" s="687" t="n"/>
      <c r="W975" s="687" t="n"/>
      <c r="X975" s="687" t="n"/>
      <c r="Y975" s="687" t="n"/>
      <c r="Z975" s="687" t="n"/>
      <c r="AA975" s="687" t="n"/>
      <c r="AB975" s="687" t="n"/>
    </row>
    <row r="976">
      <c r="A976" s="687" t="n"/>
      <c r="B976" s="295" t="n"/>
      <c r="C976" s="326" t="n"/>
      <c r="D976" s="295" t="n"/>
      <c r="E976" s="295" t="n"/>
      <c r="F976" s="295" t="n"/>
      <c r="G976" s="295" t="n"/>
      <c r="H976" s="295" t="n"/>
      <c r="I976" s="687" t="n"/>
      <c r="J976" s="687" t="n"/>
      <c r="K976" s="687" t="n"/>
      <c r="L976" s="687" t="n"/>
      <c r="M976" s="687" t="n"/>
      <c r="N976" s="687" t="n"/>
      <c r="O976" s="687" t="n"/>
      <c r="P976" s="687" t="n"/>
      <c r="Q976" s="687" t="n"/>
      <c r="R976" s="687" t="n"/>
      <c r="S976" s="687" t="n"/>
      <c r="T976" s="687" t="n"/>
      <c r="U976" s="687" t="n"/>
      <c r="V976" s="687" t="n"/>
      <c r="W976" s="687" t="n"/>
      <c r="X976" s="687" t="n"/>
      <c r="Y976" s="687" t="n"/>
      <c r="Z976" s="687" t="n"/>
      <c r="AA976" s="687" t="n"/>
      <c r="AB976" s="687" t="n"/>
    </row>
    <row r="977">
      <c r="A977" s="687" t="n"/>
      <c r="B977" s="295" t="n"/>
      <c r="C977" s="326" t="n"/>
      <c r="D977" s="295" t="n"/>
      <c r="E977" s="295" t="n"/>
      <c r="F977" s="295" t="n"/>
      <c r="G977" s="295" t="n"/>
      <c r="H977" s="295" t="n"/>
      <c r="I977" s="687" t="n"/>
      <c r="J977" s="687" t="n"/>
      <c r="K977" s="687" t="n"/>
      <c r="L977" s="687" t="n"/>
      <c r="M977" s="687" t="n"/>
      <c r="N977" s="687" t="n"/>
      <c r="O977" s="687" t="n"/>
      <c r="P977" s="687" t="n"/>
      <c r="Q977" s="687" t="n"/>
      <c r="R977" s="687" t="n"/>
      <c r="S977" s="687" t="n"/>
      <c r="T977" s="687" t="n"/>
      <c r="U977" s="687" t="n"/>
      <c r="V977" s="687" t="n"/>
      <c r="W977" s="687" t="n"/>
      <c r="X977" s="687" t="n"/>
      <c r="Y977" s="687" t="n"/>
      <c r="Z977" s="687" t="n"/>
      <c r="AA977" s="687" t="n"/>
      <c r="AB977" s="687" t="n"/>
    </row>
    <row r="978">
      <c r="A978" s="687" t="n"/>
      <c r="B978" s="295" t="n"/>
      <c r="C978" s="326" t="n"/>
      <c r="D978" s="295" t="n"/>
      <c r="E978" s="295" t="n"/>
      <c r="F978" s="295" t="n"/>
      <c r="G978" s="295" t="n"/>
      <c r="H978" s="295" t="n"/>
      <c r="I978" s="687" t="n"/>
      <c r="J978" s="687" t="n"/>
      <c r="K978" s="687" t="n"/>
      <c r="L978" s="687" t="n"/>
      <c r="M978" s="687" t="n"/>
      <c r="N978" s="687" t="n"/>
      <c r="O978" s="687" t="n"/>
      <c r="P978" s="687" t="n"/>
      <c r="Q978" s="687" t="n"/>
      <c r="R978" s="687" t="n"/>
      <c r="S978" s="687" t="n"/>
      <c r="T978" s="687" t="n"/>
      <c r="U978" s="687" t="n"/>
      <c r="V978" s="687" t="n"/>
      <c r="W978" s="687" t="n"/>
      <c r="X978" s="687" t="n"/>
      <c r="Y978" s="687" t="n"/>
      <c r="Z978" s="687" t="n"/>
      <c r="AA978" s="687" t="n"/>
      <c r="AB978" s="687" t="n"/>
    </row>
    <row r="979">
      <c r="A979" s="687" t="n"/>
      <c r="B979" s="295" t="n"/>
      <c r="C979" s="326" t="n"/>
      <c r="D979" s="295" t="n"/>
      <c r="E979" s="295" t="n"/>
      <c r="F979" s="295" t="n"/>
      <c r="G979" s="295" t="n"/>
      <c r="H979" s="295" t="n"/>
      <c r="I979" s="687" t="n"/>
      <c r="J979" s="687" t="n"/>
      <c r="K979" s="687" t="n"/>
      <c r="L979" s="687" t="n"/>
      <c r="M979" s="687" t="n"/>
      <c r="N979" s="687" t="n"/>
      <c r="O979" s="687" t="n"/>
      <c r="P979" s="687" t="n"/>
      <c r="Q979" s="687" t="n"/>
      <c r="R979" s="687" t="n"/>
      <c r="S979" s="687" t="n"/>
      <c r="T979" s="687" t="n"/>
      <c r="U979" s="687" t="n"/>
      <c r="V979" s="687" t="n"/>
      <c r="W979" s="687" t="n"/>
      <c r="X979" s="687" t="n"/>
      <c r="Y979" s="687" t="n"/>
      <c r="Z979" s="687" t="n"/>
      <c r="AA979" s="687" t="n"/>
      <c r="AB979" s="687" t="n"/>
    </row>
    <row r="980">
      <c r="A980" s="687" t="n"/>
      <c r="B980" s="295" t="n"/>
      <c r="C980" s="326" t="n"/>
      <c r="D980" s="295" t="n"/>
      <c r="E980" s="295" t="n"/>
      <c r="F980" s="295" t="n"/>
      <c r="G980" s="295" t="n"/>
      <c r="H980" s="295" t="n"/>
      <c r="I980" s="687" t="n"/>
      <c r="J980" s="687" t="n"/>
      <c r="K980" s="687" t="n"/>
      <c r="L980" s="687" t="n"/>
      <c r="M980" s="687" t="n"/>
      <c r="N980" s="687" t="n"/>
      <c r="O980" s="687" t="n"/>
      <c r="P980" s="687" t="n"/>
      <c r="Q980" s="687" t="n"/>
      <c r="R980" s="687" t="n"/>
      <c r="S980" s="687" t="n"/>
      <c r="T980" s="687" t="n"/>
      <c r="U980" s="687" t="n"/>
      <c r="V980" s="687" t="n"/>
      <c r="W980" s="687" t="n"/>
      <c r="X980" s="687" t="n"/>
      <c r="Y980" s="687" t="n"/>
      <c r="Z980" s="687" t="n"/>
      <c r="AA980" s="687" t="n"/>
      <c r="AB980" s="687" t="n"/>
    </row>
    <row r="981">
      <c r="A981" s="687" t="n"/>
      <c r="B981" s="295" t="n"/>
      <c r="C981" s="326" t="n"/>
      <c r="D981" s="295" t="n"/>
      <c r="E981" s="295" t="n"/>
      <c r="F981" s="295" t="n"/>
      <c r="G981" s="295" t="n"/>
      <c r="H981" s="295" t="n"/>
      <c r="I981" s="687" t="n"/>
      <c r="J981" s="687" t="n"/>
      <c r="K981" s="687" t="n"/>
      <c r="L981" s="687" t="n"/>
      <c r="M981" s="687" t="n"/>
      <c r="N981" s="687" t="n"/>
      <c r="O981" s="687" t="n"/>
      <c r="P981" s="687" t="n"/>
      <c r="Q981" s="687" t="n"/>
      <c r="R981" s="687" t="n"/>
      <c r="S981" s="687" t="n"/>
      <c r="T981" s="687" t="n"/>
      <c r="U981" s="687" t="n"/>
      <c r="V981" s="687" t="n"/>
      <c r="W981" s="687" t="n"/>
      <c r="X981" s="687" t="n"/>
      <c r="Y981" s="687" t="n"/>
      <c r="Z981" s="687" t="n"/>
      <c r="AA981" s="687" t="n"/>
      <c r="AB981" s="687" t="n"/>
    </row>
    <row r="982">
      <c r="A982" s="687" t="n"/>
      <c r="B982" s="295" t="n"/>
      <c r="C982" s="326" t="n"/>
      <c r="D982" s="295" t="n"/>
      <c r="E982" s="295" t="n"/>
      <c r="F982" s="295" t="n"/>
      <c r="G982" s="295" t="n"/>
      <c r="H982" s="295" t="n"/>
      <c r="I982" s="687" t="n"/>
      <c r="J982" s="687" t="n"/>
      <c r="K982" s="687" t="n"/>
      <c r="L982" s="687" t="n"/>
      <c r="M982" s="687" t="n"/>
      <c r="N982" s="687" t="n"/>
      <c r="O982" s="687" t="n"/>
      <c r="P982" s="687" t="n"/>
      <c r="Q982" s="687" t="n"/>
      <c r="R982" s="687" t="n"/>
      <c r="S982" s="687" t="n"/>
      <c r="T982" s="687" t="n"/>
      <c r="U982" s="687" t="n"/>
      <c r="V982" s="687" t="n"/>
      <c r="W982" s="687" t="n"/>
      <c r="X982" s="687" t="n"/>
      <c r="Y982" s="687" t="n"/>
      <c r="Z982" s="687" t="n"/>
      <c r="AA982" s="687" t="n"/>
      <c r="AB982" s="687" t="n"/>
    </row>
    <row r="983">
      <c r="A983" s="687" t="n"/>
      <c r="B983" s="295" t="n"/>
      <c r="C983" s="326" t="n"/>
      <c r="D983" s="295" t="n"/>
      <c r="E983" s="295" t="n"/>
      <c r="F983" s="295" t="n"/>
      <c r="G983" s="295" t="n"/>
      <c r="H983" s="295" t="n"/>
      <c r="I983" s="687" t="n"/>
      <c r="J983" s="687" t="n"/>
      <c r="K983" s="687" t="n"/>
      <c r="L983" s="687" t="n"/>
      <c r="M983" s="687" t="n"/>
      <c r="N983" s="687" t="n"/>
      <c r="O983" s="687" t="n"/>
      <c r="P983" s="687" t="n"/>
      <c r="Q983" s="687" t="n"/>
      <c r="R983" s="687" t="n"/>
      <c r="S983" s="687" t="n"/>
      <c r="T983" s="687" t="n"/>
      <c r="U983" s="687" t="n"/>
      <c r="V983" s="687" t="n"/>
      <c r="W983" s="687" t="n"/>
      <c r="X983" s="687" t="n"/>
      <c r="Y983" s="687" t="n"/>
      <c r="Z983" s="687" t="n"/>
      <c r="AA983" s="687" t="n"/>
      <c r="AB983" s="687" t="n"/>
    </row>
    <row r="984">
      <c r="A984" s="687" t="n"/>
      <c r="B984" s="295" t="n"/>
      <c r="C984" s="326" t="n"/>
      <c r="D984" s="295" t="n"/>
      <c r="E984" s="295" t="n"/>
      <c r="F984" s="295" t="n"/>
      <c r="G984" s="295" t="n"/>
      <c r="H984" s="295" t="n"/>
      <c r="I984" s="687" t="n"/>
      <c r="J984" s="687" t="n"/>
      <c r="K984" s="687" t="n"/>
      <c r="L984" s="687" t="n"/>
      <c r="M984" s="687" t="n"/>
      <c r="N984" s="687" t="n"/>
      <c r="O984" s="687" t="n"/>
      <c r="P984" s="687" t="n"/>
      <c r="Q984" s="687" t="n"/>
      <c r="R984" s="687" t="n"/>
      <c r="S984" s="687" t="n"/>
      <c r="T984" s="687" t="n"/>
      <c r="U984" s="687" t="n"/>
      <c r="V984" s="687" t="n"/>
      <c r="W984" s="687" t="n"/>
      <c r="X984" s="687" t="n"/>
      <c r="Y984" s="687" t="n"/>
      <c r="Z984" s="687" t="n"/>
      <c r="AA984" s="687" t="n"/>
      <c r="AB984" s="687" t="n"/>
    </row>
    <row r="985">
      <c r="A985" s="687" t="n"/>
      <c r="B985" s="295" t="n"/>
      <c r="C985" s="326" t="n"/>
      <c r="D985" s="295" t="n"/>
      <c r="E985" s="295" t="n"/>
      <c r="F985" s="295" t="n"/>
      <c r="G985" s="295" t="n"/>
      <c r="H985" s="295" t="n"/>
      <c r="I985" s="687" t="n"/>
      <c r="J985" s="687" t="n"/>
      <c r="K985" s="687" t="n"/>
      <c r="L985" s="687" t="n"/>
      <c r="M985" s="687" t="n"/>
      <c r="N985" s="687" t="n"/>
      <c r="O985" s="687" t="n"/>
      <c r="P985" s="687" t="n"/>
      <c r="Q985" s="687" t="n"/>
      <c r="R985" s="687" t="n"/>
      <c r="S985" s="687" t="n"/>
      <c r="T985" s="687" t="n"/>
      <c r="U985" s="687" t="n"/>
      <c r="V985" s="687" t="n"/>
      <c r="W985" s="687" t="n"/>
      <c r="X985" s="687" t="n"/>
      <c r="Y985" s="687" t="n"/>
      <c r="Z985" s="687" t="n"/>
      <c r="AA985" s="687" t="n"/>
      <c r="AB985" s="687" t="n"/>
    </row>
    <row r="986">
      <c r="A986" s="687" t="n"/>
      <c r="B986" s="295" t="n"/>
      <c r="C986" s="326" t="n"/>
      <c r="D986" s="295" t="n"/>
      <c r="E986" s="295" t="n"/>
      <c r="F986" s="295" t="n"/>
      <c r="G986" s="295" t="n"/>
      <c r="H986" s="295" t="n"/>
      <c r="I986" s="687" t="n"/>
      <c r="J986" s="687" t="n"/>
      <c r="K986" s="687" t="n"/>
      <c r="L986" s="687" t="n"/>
      <c r="M986" s="687" t="n"/>
      <c r="N986" s="687" t="n"/>
      <c r="O986" s="687" t="n"/>
      <c r="P986" s="687" t="n"/>
      <c r="Q986" s="687" t="n"/>
      <c r="R986" s="687" t="n"/>
      <c r="S986" s="687" t="n"/>
      <c r="T986" s="687" t="n"/>
      <c r="U986" s="687" t="n"/>
      <c r="V986" s="687" t="n"/>
      <c r="W986" s="687" t="n"/>
      <c r="X986" s="687" t="n"/>
      <c r="Y986" s="687" t="n"/>
      <c r="Z986" s="687" t="n"/>
      <c r="AA986" s="687" t="n"/>
      <c r="AB986" s="687" t="n"/>
    </row>
    <row r="987">
      <c r="A987" s="687" t="n"/>
      <c r="B987" s="295" t="n"/>
      <c r="C987" s="326" t="n"/>
      <c r="D987" s="295" t="n"/>
      <c r="E987" s="295" t="n"/>
      <c r="F987" s="295" t="n"/>
      <c r="G987" s="295" t="n"/>
      <c r="H987" s="295" t="n"/>
      <c r="I987" s="687" t="n"/>
      <c r="J987" s="687" t="n"/>
      <c r="K987" s="687" t="n"/>
      <c r="L987" s="687" t="n"/>
      <c r="M987" s="687" t="n"/>
      <c r="N987" s="687" t="n"/>
      <c r="O987" s="687" t="n"/>
      <c r="P987" s="687" t="n"/>
      <c r="Q987" s="687" t="n"/>
      <c r="R987" s="687" t="n"/>
      <c r="S987" s="687" t="n"/>
      <c r="T987" s="687" t="n"/>
      <c r="U987" s="687" t="n"/>
      <c r="V987" s="687" t="n"/>
      <c r="W987" s="687" t="n"/>
      <c r="X987" s="687" t="n"/>
      <c r="Y987" s="687" t="n"/>
      <c r="Z987" s="687" t="n"/>
      <c r="AA987" s="687" t="n"/>
      <c r="AB987" s="687" t="n"/>
    </row>
    <row r="988">
      <c r="A988" s="687" t="n"/>
      <c r="B988" s="295" t="n"/>
      <c r="C988" s="326" t="n"/>
      <c r="D988" s="295" t="n"/>
      <c r="E988" s="295" t="n"/>
      <c r="F988" s="295" t="n"/>
      <c r="G988" s="295" t="n"/>
      <c r="H988" s="295" t="n"/>
      <c r="I988" s="687" t="n"/>
      <c r="J988" s="687" t="n"/>
      <c r="K988" s="687" t="n"/>
      <c r="L988" s="687" t="n"/>
      <c r="M988" s="687" t="n"/>
      <c r="N988" s="687" t="n"/>
      <c r="O988" s="687" t="n"/>
      <c r="P988" s="687" t="n"/>
      <c r="Q988" s="687" t="n"/>
      <c r="R988" s="687" t="n"/>
      <c r="S988" s="687" t="n"/>
      <c r="T988" s="687" t="n"/>
      <c r="U988" s="687" t="n"/>
      <c r="V988" s="687" t="n"/>
      <c r="W988" s="687" t="n"/>
      <c r="X988" s="687" t="n"/>
      <c r="Y988" s="687" t="n"/>
      <c r="Z988" s="687" t="n"/>
      <c r="AA988" s="687" t="n"/>
      <c r="AB988" s="687" t="n"/>
    </row>
    <row r="989">
      <c r="A989" s="687" t="n"/>
      <c r="B989" s="295" t="n"/>
      <c r="C989" s="326" t="n"/>
      <c r="D989" s="295" t="n"/>
      <c r="E989" s="295" t="n"/>
      <c r="F989" s="295" t="n"/>
      <c r="G989" s="295" t="n"/>
      <c r="H989" s="295" t="n"/>
      <c r="I989" s="687" t="n"/>
      <c r="J989" s="687" t="n"/>
      <c r="K989" s="687" t="n"/>
      <c r="L989" s="687" t="n"/>
      <c r="M989" s="687" t="n"/>
      <c r="N989" s="687" t="n"/>
      <c r="O989" s="687" t="n"/>
      <c r="P989" s="687" t="n"/>
      <c r="Q989" s="687" t="n"/>
      <c r="R989" s="687" t="n"/>
      <c r="S989" s="687" t="n"/>
      <c r="T989" s="687" t="n"/>
      <c r="U989" s="687" t="n"/>
      <c r="V989" s="687" t="n"/>
      <c r="W989" s="687" t="n"/>
      <c r="X989" s="687" t="n"/>
      <c r="Y989" s="687" t="n"/>
      <c r="Z989" s="687" t="n"/>
      <c r="AA989" s="687" t="n"/>
      <c r="AB989" s="687" t="n"/>
    </row>
    <row r="990">
      <c r="A990" s="687" t="n"/>
      <c r="B990" s="295" t="n"/>
      <c r="C990" s="326" t="n"/>
      <c r="D990" s="295" t="n"/>
      <c r="E990" s="295" t="n"/>
      <c r="F990" s="295" t="n"/>
      <c r="G990" s="295" t="n"/>
      <c r="H990" s="295" t="n"/>
      <c r="I990" s="687" t="n"/>
      <c r="J990" s="687" t="n"/>
      <c r="K990" s="687" t="n"/>
      <c r="L990" s="687" t="n"/>
      <c r="M990" s="687" t="n"/>
      <c r="N990" s="687" t="n"/>
      <c r="O990" s="687" t="n"/>
      <c r="P990" s="687" t="n"/>
      <c r="Q990" s="687" t="n"/>
      <c r="R990" s="687" t="n"/>
      <c r="S990" s="687" t="n"/>
      <c r="T990" s="687" t="n"/>
      <c r="U990" s="687" t="n"/>
      <c r="V990" s="687" t="n"/>
      <c r="W990" s="687" t="n"/>
      <c r="X990" s="687" t="n"/>
      <c r="Y990" s="687" t="n"/>
      <c r="Z990" s="687" t="n"/>
      <c r="AA990" s="687" t="n"/>
      <c r="AB990" s="687" t="n"/>
    </row>
    <row r="991">
      <c r="A991" s="687" t="n"/>
      <c r="B991" s="295" t="n"/>
      <c r="C991" s="326" t="n"/>
      <c r="D991" s="295" t="n"/>
      <c r="E991" s="295" t="n"/>
      <c r="F991" s="295" t="n"/>
      <c r="G991" s="295" t="n"/>
      <c r="H991" s="295" t="n"/>
      <c r="I991" s="687" t="n"/>
      <c r="J991" s="687" t="n"/>
      <c r="K991" s="687" t="n"/>
      <c r="L991" s="687" t="n"/>
      <c r="M991" s="687" t="n"/>
      <c r="N991" s="687" t="n"/>
      <c r="O991" s="687" t="n"/>
      <c r="P991" s="687" t="n"/>
      <c r="Q991" s="687" t="n"/>
      <c r="R991" s="687" t="n"/>
      <c r="S991" s="687" t="n"/>
      <c r="T991" s="687" t="n"/>
      <c r="U991" s="687" t="n"/>
      <c r="V991" s="687" t="n"/>
      <c r="W991" s="687" t="n"/>
      <c r="X991" s="687" t="n"/>
      <c r="Y991" s="687" t="n"/>
      <c r="Z991" s="687" t="n"/>
      <c r="AA991" s="687" t="n"/>
      <c r="AB991" s="687" t="n"/>
    </row>
    <row r="992">
      <c r="A992" s="687" t="n"/>
      <c r="B992" s="295" t="n"/>
      <c r="C992" s="326" t="n"/>
      <c r="D992" s="295" t="n"/>
      <c r="E992" s="295" t="n"/>
      <c r="F992" s="295" t="n"/>
      <c r="G992" s="295" t="n"/>
      <c r="H992" s="295" t="n"/>
      <c r="I992" s="687" t="n"/>
      <c r="J992" s="687" t="n"/>
      <c r="K992" s="687" t="n"/>
      <c r="L992" s="687" t="n"/>
      <c r="M992" s="687" t="n"/>
      <c r="N992" s="687" t="n"/>
      <c r="O992" s="687" t="n"/>
      <c r="P992" s="687" t="n"/>
      <c r="Q992" s="687" t="n"/>
      <c r="R992" s="687" t="n"/>
      <c r="S992" s="687" t="n"/>
      <c r="T992" s="687" t="n"/>
      <c r="U992" s="687" t="n"/>
      <c r="V992" s="687" t="n"/>
      <c r="W992" s="687" t="n"/>
      <c r="X992" s="687" t="n"/>
      <c r="Y992" s="687" t="n"/>
      <c r="Z992" s="687" t="n"/>
      <c r="AA992" s="687" t="n"/>
      <c r="AB992" s="687" t="n"/>
    </row>
    <row r="993">
      <c r="A993" s="687" t="n"/>
      <c r="B993" s="295" t="n"/>
      <c r="C993" s="326" t="n"/>
      <c r="D993" s="295" t="n"/>
      <c r="E993" s="295" t="n"/>
      <c r="F993" s="295" t="n"/>
      <c r="G993" s="295" t="n"/>
      <c r="H993" s="295" t="n"/>
      <c r="I993" s="687" t="n"/>
      <c r="J993" s="687" t="n"/>
      <c r="K993" s="687" t="n"/>
      <c r="L993" s="687" t="n"/>
      <c r="M993" s="687" t="n"/>
      <c r="N993" s="687" t="n"/>
      <c r="O993" s="687" t="n"/>
      <c r="P993" s="687" t="n"/>
      <c r="Q993" s="687" t="n"/>
      <c r="R993" s="687" t="n"/>
      <c r="S993" s="687" t="n"/>
      <c r="T993" s="687" t="n"/>
      <c r="U993" s="687" t="n"/>
      <c r="V993" s="687" t="n"/>
      <c r="W993" s="687" t="n"/>
      <c r="X993" s="687" t="n"/>
      <c r="Y993" s="687" t="n"/>
      <c r="Z993" s="687" t="n"/>
      <c r="AA993" s="687" t="n"/>
      <c r="AB993" s="687" t="n"/>
    </row>
    <row r="994">
      <c r="A994" s="687" t="n"/>
      <c r="B994" s="295" t="n"/>
      <c r="C994" s="326" t="n"/>
      <c r="D994" s="295" t="n"/>
      <c r="E994" s="295" t="n"/>
      <c r="F994" s="295" t="n"/>
      <c r="G994" s="295" t="n"/>
      <c r="H994" s="295" t="n"/>
      <c r="I994" s="687" t="n"/>
      <c r="J994" s="687" t="n"/>
      <c r="K994" s="687" t="n"/>
      <c r="L994" s="687" t="n"/>
      <c r="M994" s="687" t="n"/>
      <c r="N994" s="687" t="n"/>
      <c r="O994" s="687" t="n"/>
      <c r="P994" s="687" t="n"/>
      <c r="Q994" s="687" t="n"/>
      <c r="R994" s="687" t="n"/>
      <c r="S994" s="687" t="n"/>
      <c r="T994" s="687" t="n"/>
      <c r="U994" s="687" t="n"/>
      <c r="V994" s="687" t="n"/>
      <c r="W994" s="687" t="n"/>
      <c r="X994" s="687" t="n"/>
      <c r="Y994" s="687" t="n"/>
      <c r="Z994" s="687" t="n"/>
      <c r="AA994" s="687" t="n"/>
      <c r="AB994" s="687" t="n"/>
    </row>
    <row r="995">
      <c r="A995" s="687" t="n"/>
      <c r="B995" s="295" t="n"/>
      <c r="C995" s="326" t="n"/>
      <c r="D995" s="295" t="n"/>
      <c r="E995" s="295" t="n"/>
      <c r="F995" s="295" t="n"/>
      <c r="G995" s="295" t="n"/>
      <c r="H995" s="295" t="n"/>
      <c r="I995" s="687" t="n"/>
      <c r="J995" s="687" t="n"/>
      <c r="K995" s="687" t="n"/>
      <c r="L995" s="687" t="n"/>
      <c r="M995" s="687" t="n"/>
      <c r="N995" s="687" t="n"/>
      <c r="O995" s="687" t="n"/>
      <c r="P995" s="687" t="n"/>
      <c r="Q995" s="687" t="n"/>
      <c r="R995" s="687" t="n"/>
      <c r="S995" s="687" t="n"/>
      <c r="T995" s="687" t="n"/>
      <c r="U995" s="687" t="n"/>
      <c r="V995" s="687" t="n"/>
      <c r="W995" s="687" t="n"/>
      <c r="X995" s="687" t="n"/>
      <c r="Y995" s="687" t="n"/>
      <c r="Z995" s="687" t="n"/>
      <c r="AA995" s="687" t="n"/>
      <c r="AB995" s="687" t="n"/>
    </row>
    <row r="996">
      <c r="A996" s="687" t="n"/>
      <c r="B996" s="295" t="n"/>
      <c r="C996" s="326" t="n"/>
      <c r="D996" s="295" t="n"/>
      <c r="E996" s="295" t="n"/>
      <c r="F996" s="295" t="n"/>
      <c r="G996" s="295" t="n"/>
      <c r="H996" s="295" t="n"/>
      <c r="I996" s="687" t="n"/>
      <c r="J996" s="687" t="n"/>
      <c r="K996" s="687" t="n"/>
      <c r="L996" s="687" t="n"/>
      <c r="M996" s="687" t="n"/>
      <c r="N996" s="687" t="n"/>
      <c r="O996" s="687" t="n"/>
      <c r="P996" s="687" t="n"/>
      <c r="Q996" s="687" t="n"/>
      <c r="R996" s="687" t="n"/>
      <c r="S996" s="687" t="n"/>
      <c r="T996" s="687" t="n"/>
      <c r="U996" s="687" t="n"/>
      <c r="V996" s="687" t="n"/>
      <c r="W996" s="687" t="n"/>
      <c r="X996" s="687" t="n"/>
      <c r="Y996" s="687" t="n"/>
      <c r="Z996" s="687" t="n"/>
      <c r="AA996" s="687" t="n"/>
      <c r="AB996" s="687" t="n"/>
    </row>
    <row r="997">
      <c r="A997" s="687" t="n"/>
      <c r="B997" s="295" t="n"/>
      <c r="C997" s="326" t="n"/>
      <c r="D997" s="295" t="n"/>
      <c r="E997" s="295" t="n"/>
      <c r="F997" s="295" t="n"/>
      <c r="G997" s="295" t="n"/>
      <c r="H997" s="295" t="n"/>
      <c r="I997" s="687" t="n"/>
      <c r="J997" s="687" t="n"/>
      <c r="K997" s="687" t="n"/>
      <c r="L997" s="687" t="n"/>
      <c r="M997" s="687" t="n"/>
      <c r="N997" s="687" t="n"/>
      <c r="O997" s="687" t="n"/>
      <c r="P997" s="687" t="n"/>
      <c r="Q997" s="687" t="n"/>
      <c r="R997" s="687" t="n"/>
      <c r="S997" s="687" t="n"/>
      <c r="T997" s="687" t="n"/>
      <c r="U997" s="687" t="n"/>
      <c r="V997" s="687" t="n"/>
      <c r="W997" s="687" t="n"/>
      <c r="X997" s="687" t="n"/>
      <c r="Y997" s="687" t="n"/>
      <c r="Z997" s="687" t="n"/>
      <c r="AA997" s="687" t="n"/>
      <c r="AB997" s="687" t="n"/>
    </row>
    <row r="998">
      <c r="A998" s="687" t="n"/>
      <c r="B998" s="295" t="n"/>
      <c r="C998" s="326" t="n"/>
      <c r="D998" s="295" t="n"/>
      <c r="E998" s="295" t="n"/>
      <c r="F998" s="295" t="n"/>
      <c r="G998" s="295" t="n"/>
      <c r="H998" s="295" t="n"/>
      <c r="I998" s="687" t="n"/>
      <c r="J998" s="687" t="n"/>
      <c r="K998" s="687" t="n"/>
      <c r="L998" s="687" t="n"/>
      <c r="M998" s="687" t="n"/>
      <c r="N998" s="687" t="n"/>
      <c r="O998" s="687" t="n"/>
      <c r="P998" s="687" t="n"/>
      <c r="Q998" s="687" t="n"/>
      <c r="R998" s="687" t="n"/>
      <c r="S998" s="687" t="n"/>
      <c r="T998" s="687" t="n"/>
      <c r="U998" s="687" t="n"/>
      <c r="V998" s="687" t="n"/>
      <c r="W998" s="687" t="n"/>
      <c r="X998" s="687" t="n"/>
      <c r="Y998" s="687" t="n"/>
      <c r="Z998" s="687" t="n"/>
      <c r="AA998" s="687" t="n"/>
      <c r="AB998" s="687" t="n"/>
    </row>
    <row r="999">
      <c r="A999" s="687" t="n"/>
      <c r="B999" s="295" t="n"/>
      <c r="C999" s="326" t="n"/>
      <c r="D999" s="295" t="n"/>
      <c r="E999" s="295" t="n"/>
      <c r="F999" s="295" t="n"/>
      <c r="G999" s="295" t="n"/>
      <c r="H999" s="295" t="n"/>
      <c r="I999" s="687" t="n"/>
      <c r="J999" s="687" t="n"/>
      <c r="K999" s="687" t="n"/>
      <c r="L999" s="687" t="n"/>
      <c r="M999" s="687" t="n"/>
      <c r="N999" s="687" t="n"/>
      <c r="O999" s="687" t="n"/>
      <c r="P999" s="687" t="n"/>
      <c r="Q999" s="687" t="n"/>
      <c r="R999" s="687" t="n"/>
      <c r="S999" s="687" t="n"/>
      <c r="T999" s="687" t="n"/>
      <c r="U999" s="687" t="n"/>
      <c r="V999" s="687" t="n"/>
      <c r="W999" s="687" t="n"/>
      <c r="X999" s="687" t="n"/>
      <c r="Y999" s="687" t="n"/>
      <c r="Z999" s="687" t="n"/>
      <c r="AA999" s="687" t="n"/>
      <c r="AB999" s="687" t="n"/>
    </row>
    <row r="1000">
      <c r="A1000" s="687" t="n"/>
      <c r="B1000" s="295" t="n"/>
      <c r="C1000" s="326" t="n"/>
      <c r="D1000" s="295" t="n"/>
      <c r="E1000" s="295" t="n"/>
      <c r="F1000" s="295" t="n"/>
      <c r="G1000" s="295" t="n"/>
      <c r="H1000" s="295" t="n"/>
      <c r="I1000" s="687" t="n"/>
      <c r="J1000" s="687" t="n"/>
      <c r="K1000" s="687" t="n"/>
      <c r="L1000" s="687" t="n"/>
      <c r="M1000" s="687" t="n"/>
      <c r="N1000" s="687" t="n"/>
      <c r="O1000" s="687" t="n"/>
      <c r="P1000" s="687" t="n"/>
      <c r="Q1000" s="687" t="n"/>
      <c r="R1000" s="687" t="n"/>
      <c r="S1000" s="687" t="n"/>
      <c r="T1000" s="687" t="n"/>
      <c r="U1000" s="687" t="n"/>
      <c r="V1000" s="687" t="n"/>
      <c r="W1000" s="687" t="n"/>
      <c r="X1000" s="687" t="n"/>
      <c r="Y1000" s="687" t="n"/>
      <c r="Z1000" s="687" t="n"/>
      <c r="AA1000" s="687" t="n"/>
      <c r="AB1000" s="687" t="n"/>
    </row>
    <row r="1001">
      <c r="A1001" s="687" t="n"/>
      <c r="B1001" s="295" t="n"/>
      <c r="C1001" s="326" t="n"/>
      <c r="D1001" s="295" t="n"/>
      <c r="E1001" s="295" t="n"/>
      <c r="F1001" s="295" t="n"/>
      <c r="G1001" s="295" t="n"/>
      <c r="H1001" s="295" t="n"/>
      <c r="I1001" s="687" t="n"/>
      <c r="J1001" s="687" t="n"/>
      <c r="K1001" s="687" t="n"/>
      <c r="L1001" s="687" t="n"/>
      <c r="M1001" s="687" t="n"/>
      <c r="N1001" s="687" t="n"/>
      <c r="O1001" s="687" t="n"/>
      <c r="P1001" s="687" t="n"/>
      <c r="Q1001" s="687" t="n"/>
      <c r="R1001" s="687" t="n"/>
      <c r="S1001" s="687" t="n"/>
      <c r="T1001" s="687" t="n"/>
      <c r="U1001" s="687" t="n"/>
      <c r="V1001" s="687" t="n"/>
      <c r="W1001" s="687" t="n"/>
      <c r="X1001" s="687" t="n"/>
      <c r="Y1001" s="687" t="n"/>
      <c r="Z1001" s="687" t="n"/>
      <c r="AA1001" s="687" t="n"/>
      <c r="AB1001" s="687" t="n"/>
    </row>
    <row r="1002">
      <c r="A1002" s="687" t="n"/>
      <c r="B1002" s="295" t="n"/>
      <c r="C1002" s="326" t="n"/>
      <c r="D1002" s="295" t="n"/>
      <c r="E1002" s="295" t="n"/>
      <c r="F1002" s="295" t="n"/>
      <c r="G1002" s="295" t="n"/>
      <c r="H1002" s="295" t="n"/>
      <c r="I1002" s="687" t="n"/>
      <c r="J1002" s="687" t="n"/>
      <c r="K1002" s="687" t="n"/>
      <c r="L1002" s="687" t="n"/>
      <c r="M1002" s="687" t="n"/>
      <c r="N1002" s="687" t="n"/>
      <c r="O1002" s="687" t="n"/>
      <c r="P1002" s="687" t="n"/>
      <c r="Q1002" s="687" t="n"/>
      <c r="R1002" s="687" t="n"/>
      <c r="S1002" s="687" t="n"/>
      <c r="T1002" s="687" t="n"/>
      <c r="U1002" s="687" t="n"/>
      <c r="V1002" s="687" t="n"/>
      <c r="W1002" s="687" t="n"/>
      <c r="X1002" s="687" t="n"/>
      <c r="Y1002" s="687" t="n"/>
      <c r="Z1002" s="687" t="n"/>
      <c r="AA1002" s="687" t="n"/>
      <c r="AB1002" s="687" t="n"/>
    </row>
    <row r="1003">
      <c r="A1003" s="687" t="n"/>
      <c r="B1003" s="295" t="n"/>
      <c r="C1003" s="326" t="n"/>
      <c r="D1003" s="295" t="n"/>
      <c r="E1003" s="295" t="n"/>
      <c r="F1003" s="295" t="n"/>
      <c r="G1003" s="295" t="n"/>
      <c r="H1003" s="295" t="n"/>
      <c r="I1003" s="687" t="n"/>
      <c r="J1003" s="687" t="n"/>
      <c r="K1003" s="687" t="n"/>
      <c r="L1003" s="687" t="n"/>
      <c r="M1003" s="687" t="n"/>
      <c r="N1003" s="687" t="n"/>
      <c r="O1003" s="687" t="n"/>
      <c r="P1003" s="687" t="n"/>
      <c r="Q1003" s="687" t="n"/>
      <c r="R1003" s="687" t="n"/>
      <c r="S1003" s="687" t="n"/>
      <c r="T1003" s="687" t="n"/>
      <c r="U1003" s="687" t="n"/>
      <c r="V1003" s="687" t="n"/>
      <c r="W1003" s="687" t="n"/>
      <c r="X1003" s="687" t="n"/>
      <c r="Y1003" s="687" t="n"/>
      <c r="Z1003" s="687" t="n"/>
      <c r="AA1003" s="687" t="n"/>
      <c r="AB1003" s="687" t="n"/>
    </row>
    <row r="1004">
      <c r="A1004" s="687" t="n"/>
      <c r="B1004" s="295" t="n"/>
      <c r="C1004" s="326" t="n"/>
      <c r="D1004" s="295" t="n"/>
      <c r="E1004" s="295" t="n"/>
      <c r="F1004" s="295" t="n"/>
      <c r="G1004" s="295" t="n"/>
      <c r="H1004" s="295" t="n"/>
      <c r="I1004" s="687" t="n"/>
      <c r="J1004" s="687" t="n"/>
      <c r="K1004" s="687" t="n"/>
      <c r="L1004" s="687" t="n"/>
      <c r="M1004" s="687" t="n"/>
      <c r="N1004" s="687" t="n"/>
      <c r="O1004" s="687" t="n"/>
      <c r="P1004" s="687" t="n"/>
      <c r="Q1004" s="687" t="n"/>
      <c r="R1004" s="687" t="n"/>
      <c r="S1004" s="687" t="n"/>
      <c r="T1004" s="687" t="n"/>
      <c r="U1004" s="687" t="n"/>
      <c r="V1004" s="687" t="n"/>
      <c r="W1004" s="687" t="n"/>
      <c r="X1004" s="687" t="n"/>
      <c r="Y1004" s="687" t="n"/>
      <c r="Z1004" s="687" t="n"/>
      <c r="AA1004" s="687" t="n"/>
      <c r="AB1004" s="687" t="n"/>
    </row>
    <row r="1005">
      <c r="A1005" s="687" t="n"/>
      <c r="B1005" s="295" t="n"/>
      <c r="C1005" s="326" t="n"/>
      <c r="D1005" s="295" t="n"/>
      <c r="E1005" s="295" t="n"/>
      <c r="F1005" s="295" t="n"/>
      <c r="G1005" s="295" t="n"/>
      <c r="H1005" s="295" t="n"/>
      <c r="I1005" s="687" t="n"/>
      <c r="J1005" s="687" t="n"/>
      <c r="K1005" s="687" t="n"/>
      <c r="L1005" s="687" t="n"/>
      <c r="M1005" s="687" t="n"/>
      <c r="N1005" s="687" t="n"/>
      <c r="O1005" s="687" t="n"/>
      <c r="P1005" s="687" t="n"/>
      <c r="Q1005" s="687" t="n"/>
      <c r="R1005" s="687" t="n"/>
      <c r="S1005" s="687" t="n"/>
      <c r="T1005" s="687" t="n"/>
      <c r="U1005" s="687" t="n"/>
      <c r="V1005" s="687" t="n"/>
      <c r="W1005" s="687" t="n"/>
      <c r="X1005" s="687" t="n"/>
      <c r="Y1005" s="687" t="n"/>
      <c r="Z1005" s="687" t="n"/>
      <c r="AA1005" s="687" t="n"/>
      <c r="AB1005" s="687" t="n"/>
    </row>
    <row r="1006">
      <c r="A1006" s="687" t="n"/>
      <c r="B1006" s="295" t="n"/>
      <c r="C1006" s="326" t="n"/>
      <c r="D1006" s="295" t="n"/>
      <c r="E1006" s="295" t="n"/>
      <c r="F1006" s="295" t="n"/>
      <c r="G1006" s="295" t="n"/>
      <c r="H1006" s="295" t="n"/>
      <c r="I1006" s="687" t="n"/>
      <c r="J1006" s="687" t="n"/>
      <c r="K1006" s="687" t="n"/>
      <c r="L1006" s="687" t="n"/>
      <c r="M1006" s="687" t="n"/>
      <c r="N1006" s="687" t="n"/>
      <c r="O1006" s="687" t="n"/>
      <c r="P1006" s="687" t="n"/>
      <c r="Q1006" s="687" t="n"/>
      <c r="R1006" s="687" t="n"/>
      <c r="S1006" s="687" t="n"/>
      <c r="T1006" s="687" t="n"/>
      <c r="U1006" s="687" t="n"/>
      <c r="V1006" s="687" t="n"/>
      <c r="W1006" s="687" t="n"/>
      <c r="X1006" s="687" t="n"/>
      <c r="Y1006" s="687" t="n"/>
      <c r="Z1006" s="687" t="n"/>
      <c r="AA1006" s="687" t="n"/>
      <c r="AB1006" s="687" t="n"/>
    </row>
    <row r="1007">
      <c r="A1007" s="687" t="n"/>
      <c r="B1007" s="295" t="n"/>
      <c r="C1007" s="326" t="n"/>
      <c r="D1007" s="295" t="n"/>
      <c r="E1007" s="295" t="n"/>
      <c r="F1007" s="295" t="n"/>
      <c r="G1007" s="295" t="n"/>
      <c r="H1007" s="295" t="n"/>
      <c r="I1007" s="687" t="n"/>
      <c r="J1007" s="687" t="n"/>
      <c r="K1007" s="687" t="n"/>
      <c r="L1007" s="687" t="n"/>
      <c r="M1007" s="687" t="n"/>
      <c r="N1007" s="687" t="n"/>
      <c r="O1007" s="687" t="n"/>
      <c r="P1007" s="687" t="n"/>
      <c r="Q1007" s="687" t="n"/>
      <c r="R1007" s="687" t="n"/>
      <c r="S1007" s="687" t="n"/>
      <c r="T1007" s="687" t="n"/>
      <c r="U1007" s="687" t="n"/>
      <c r="V1007" s="687" t="n"/>
      <c r="W1007" s="687" t="n"/>
      <c r="X1007" s="687" t="n"/>
      <c r="Y1007" s="687" t="n"/>
      <c r="Z1007" s="687" t="n"/>
      <c r="AA1007" s="687" t="n"/>
      <c r="AB1007" s="687" t="n"/>
    </row>
  </sheetData>
  <mergeCells count="17">
    <mergeCell ref="F34:H34"/>
    <mergeCell ref="F37:G37"/>
    <mergeCell ref="F30:G30"/>
    <mergeCell ref="B4:B5"/>
    <mergeCell ref="C4:C5"/>
    <mergeCell ref="F40:H40"/>
    <mergeCell ref="F4:H4"/>
    <mergeCell ref="B2:H2"/>
    <mergeCell ref="D4:E4"/>
    <mergeCell ref="F28:G28"/>
    <mergeCell ref="D40:E40"/>
    <mergeCell ref="C40:C41"/>
    <mergeCell ref="B40:B41"/>
    <mergeCell ref="F32:G32"/>
    <mergeCell ref="F36:G36"/>
    <mergeCell ref="F35:G35"/>
    <mergeCell ref="B23:H23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F1C131"/>
    <outlinePr summaryBelow="0" summaryRight="0"/>
    <pageSetUpPr/>
  </sheetPr>
  <dimension ref="A1:AB1010"/>
  <sheetViews>
    <sheetView showGridLines="0" workbookViewId="0">
      <selection activeCell="A1" sqref="A1"/>
    </sheetView>
  </sheetViews>
  <sheetFormatPr baseColWidth="8" defaultColWidth="12.63" defaultRowHeight="15.75" customHeight="1"/>
  <cols>
    <col width="3.38" customWidth="1" style="1068" min="1" max="1"/>
    <col width="5.38" customWidth="1" style="1068" min="2" max="2"/>
    <col width="38.25" customWidth="1" style="1068" min="3" max="3"/>
    <col width="14.25" customWidth="1" style="1068" min="6" max="6"/>
    <col width="13.13" customWidth="1" style="1068" min="7" max="7"/>
    <col width="10.25" customWidth="1" style="1068" min="8" max="8"/>
    <col width="3.25" customWidth="1" style="1068" min="9" max="9"/>
    <col width="3.75" customWidth="1" style="1068" min="10" max="10"/>
  </cols>
  <sheetData>
    <row r="1">
      <c r="A1" s="13" t="n"/>
      <c r="B1" s="13" t="n"/>
      <c r="C1" s="12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  <c r="AA1" s="13" t="n"/>
      <c r="AB1" s="13" t="n"/>
    </row>
    <row r="2">
      <c r="A2" s="13" t="n"/>
      <c r="B2" s="1070" t="inlineStr">
        <is>
          <t>RAW MATERIAL COST</t>
        </is>
      </c>
      <c r="C2" s="1071" t="n"/>
      <c r="D2" s="1071" t="n"/>
      <c r="E2" s="1071" t="n"/>
      <c r="F2" s="1071" t="n"/>
      <c r="G2" s="1071" t="n"/>
      <c r="H2" s="1069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</row>
    <row r="3" ht="6.75" customHeight="1" s="1068">
      <c r="A3" s="13" t="n"/>
      <c r="B3" s="13" t="n"/>
      <c r="C3" s="12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  <c r="AA3" s="13" t="n"/>
      <c r="AB3" s="13" t="n"/>
    </row>
    <row r="4">
      <c r="A4" s="13" t="n"/>
      <c r="B4" s="657" t="inlineStr">
        <is>
          <t>Item No.</t>
        </is>
      </c>
      <c r="C4" s="657" t="inlineStr">
        <is>
          <t>Ingredient Name</t>
        </is>
      </c>
      <c r="D4" s="1072" t="inlineStr">
        <is>
          <t>In Grams</t>
        </is>
      </c>
      <c r="E4" s="1073" t="n"/>
      <c r="F4" s="1072" t="inlineStr">
        <is>
          <t>In Rupees</t>
        </is>
      </c>
      <c r="G4" s="1074" t="n"/>
      <c r="H4" s="107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</row>
    <row r="5">
      <c r="A5" s="13" t="n"/>
      <c r="B5" s="1075" t="n"/>
      <c r="C5" s="1075" t="n"/>
      <c r="D5" s="657" t="inlineStr">
        <is>
          <t>Quantity Per 100 g</t>
        </is>
      </c>
      <c r="E5" s="657" t="inlineStr">
        <is>
          <t xml:space="preserve">Quantity per 400 gm </t>
        </is>
      </c>
      <c r="F5" s="657" t="inlineStr">
        <is>
          <t>Rate / Kg</t>
        </is>
      </c>
      <c r="G5" s="657" t="inlineStr">
        <is>
          <t>Rate / Gram</t>
        </is>
      </c>
      <c r="H5" s="657" t="inlineStr">
        <is>
          <t>Rate Per 400 g</t>
        </is>
      </c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</row>
    <row r="6">
      <c r="A6" s="13" t="n"/>
      <c r="B6" s="538" t="n">
        <v>1</v>
      </c>
      <c r="C6" s="648" t="inlineStr">
        <is>
          <t>Skim Milk Powder</t>
        </is>
      </c>
      <c r="D6" s="25" t="n">
        <v>35</v>
      </c>
      <c r="E6" s="25">
        <f>D6*4</f>
        <v/>
      </c>
      <c r="F6" s="25" t="n">
        <v>320</v>
      </c>
      <c r="G6" s="25">
        <f>F6/1000</f>
        <v/>
      </c>
      <c r="H6" s="25">
        <f>E6*G6</f>
        <v/>
      </c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</row>
    <row r="7">
      <c r="A7" s="13" t="n"/>
      <c r="B7" s="25" t="n">
        <v>2</v>
      </c>
      <c r="C7" s="651" t="inlineStr">
        <is>
          <t>Demineralised Whey Powder</t>
        </is>
      </c>
      <c r="D7" s="25" t="n">
        <v>22</v>
      </c>
      <c r="E7" s="25">
        <f>D7*4</f>
        <v/>
      </c>
      <c r="F7" s="25" t="n">
        <v>150</v>
      </c>
      <c r="G7" s="25">
        <f>F7/1000</f>
        <v/>
      </c>
      <c r="H7" s="25">
        <f>E7*G7</f>
        <v/>
      </c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</row>
    <row r="8">
      <c r="A8" s="13" t="n"/>
      <c r="B8" s="25" t="n">
        <v>3</v>
      </c>
      <c r="C8" s="651" t="inlineStr">
        <is>
          <t>Lactose</t>
        </is>
      </c>
      <c r="D8" s="25" t="n">
        <v>13</v>
      </c>
      <c r="E8" s="25">
        <f>D8*4</f>
        <v/>
      </c>
      <c r="F8" s="25" t="n">
        <v>200</v>
      </c>
      <c r="G8" s="25">
        <f>F8/1000</f>
        <v/>
      </c>
      <c r="H8" s="25">
        <f>E8*G8</f>
        <v/>
      </c>
      <c r="I8" s="963" t="n"/>
      <c r="J8" s="28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</row>
    <row r="9">
      <c r="A9" s="13" t="n"/>
      <c r="B9" s="25" t="n">
        <v>4</v>
      </c>
      <c r="C9" s="651" t="inlineStr">
        <is>
          <t>Maltodextrin</t>
        </is>
      </c>
      <c r="D9" s="25" t="n">
        <v>8.050000000000001</v>
      </c>
      <c r="E9" s="25">
        <f>D9*4</f>
        <v/>
      </c>
      <c r="F9" s="25" t="n">
        <v>70</v>
      </c>
      <c r="G9" s="25">
        <f>F9/1000</f>
        <v/>
      </c>
      <c r="H9" s="25">
        <f>E9*G9</f>
        <v/>
      </c>
      <c r="I9" s="963" t="n"/>
      <c r="J9" s="871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</row>
    <row r="10">
      <c r="A10" s="13" t="n"/>
      <c r="B10" s="25" t="n">
        <v>5</v>
      </c>
      <c r="C10" s="651" t="inlineStr">
        <is>
          <t>High Oleic Sunflower Oil</t>
        </is>
      </c>
      <c r="D10" s="25" t="n">
        <v>6</v>
      </c>
      <c r="E10" s="25">
        <f>D10*4</f>
        <v/>
      </c>
      <c r="F10" s="25" t="n">
        <v>350</v>
      </c>
      <c r="G10" s="25">
        <f>F10/1000</f>
        <v/>
      </c>
      <c r="H10" s="25">
        <f>E10*G10</f>
        <v/>
      </c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</row>
    <row r="11">
      <c r="A11" s="13" t="n"/>
      <c r="B11" s="25" t="n">
        <v>6</v>
      </c>
      <c r="C11" s="651" t="inlineStr">
        <is>
          <t>Soya oil Powder</t>
        </is>
      </c>
      <c r="D11" s="25" t="n">
        <v>4</v>
      </c>
      <c r="E11" s="25">
        <f>D11*4</f>
        <v/>
      </c>
      <c r="F11" s="25" t="n">
        <v>100</v>
      </c>
      <c r="G11" s="25">
        <f>F11/1000</f>
        <v/>
      </c>
      <c r="H11" s="25">
        <f>E11*G11</f>
        <v/>
      </c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</row>
    <row r="12">
      <c r="A12" s="13" t="n"/>
      <c r="B12" s="25" t="n">
        <v>7</v>
      </c>
      <c r="C12" s="651" t="inlineStr">
        <is>
          <t>Coconut oil Powder</t>
        </is>
      </c>
      <c r="D12" s="25" t="n">
        <v>2</v>
      </c>
      <c r="E12" s="25">
        <f>D12*4</f>
        <v/>
      </c>
      <c r="F12" s="25" t="n">
        <v>250</v>
      </c>
      <c r="G12" s="25">
        <f>F12/1000</f>
        <v/>
      </c>
      <c r="H12" s="25">
        <f>E12*G12</f>
        <v/>
      </c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</row>
    <row r="13">
      <c r="A13" s="13" t="n"/>
      <c r="B13" s="25" t="n">
        <v>8</v>
      </c>
      <c r="C13" s="651" t="inlineStr">
        <is>
          <t>Milk fat powder</t>
        </is>
      </c>
      <c r="D13" s="25" t="n">
        <v>4</v>
      </c>
      <c r="E13" s="25">
        <f>D13*4</f>
        <v/>
      </c>
      <c r="F13" s="25" t="n">
        <v>230</v>
      </c>
      <c r="G13" s="25">
        <f>F13/1000</f>
        <v/>
      </c>
      <c r="H13" s="25">
        <f>E13*G13</f>
        <v/>
      </c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</row>
    <row r="14">
      <c r="A14" s="13" t="n"/>
      <c r="B14" s="25" t="n">
        <v>9</v>
      </c>
      <c r="C14" s="651" t="inlineStr">
        <is>
          <t>DHA oil Powder</t>
        </is>
      </c>
      <c r="D14" s="25" t="n">
        <v>0.2</v>
      </c>
      <c r="E14" s="25">
        <f>D14*4</f>
        <v/>
      </c>
      <c r="F14" s="25" t="n">
        <v>400</v>
      </c>
      <c r="G14" s="25">
        <f>F14/1000</f>
        <v/>
      </c>
      <c r="H14" s="25">
        <f>E14*G14</f>
        <v/>
      </c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</row>
    <row r="15">
      <c r="A15" s="13" t="n"/>
      <c r="B15" s="25" t="n">
        <v>10</v>
      </c>
      <c r="C15" s="651" t="inlineStr">
        <is>
          <t>ARA oil Powder</t>
        </is>
      </c>
      <c r="D15" s="25" t="n">
        <v>0.2</v>
      </c>
      <c r="E15" s="25">
        <f>D15*4</f>
        <v/>
      </c>
      <c r="F15" s="25" t="n">
        <v>150</v>
      </c>
      <c r="G15" s="25">
        <f>F15/1000</f>
        <v/>
      </c>
      <c r="H15" s="25">
        <f>E15*G15</f>
        <v/>
      </c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</row>
    <row r="16">
      <c r="A16" s="13" t="n"/>
      <c r="B16" s="25" t="n">
        <v>11</v>
      </c>
      <c r="C16" s="651" t="inlineStr">
        <is>
          <t>Fructooligosaccharides</t>
        </is>
      </c>
      <c r="D16" s="25" t="n">
        <v>2</v>
      </c>
      <c r="E16" s="25">
        <f>D16*4</f>
        <v/>
      </c>
      <c r="F16" s="25" t="n">
        <v>170</v>
      </c>
      <c r="G16" s="25">
        <f>F16/1000</f>
        <v/>
      </c>
      <c r="H16" s="25">
        <f>E16*G16</f>
        <v/>
      </c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</row>
    <row r="17">
      <c r="A17" s="13" t="n"/>
      <c r="B17" s="25" t="n">
        <v>12</v>
      </c>
      <c r="C17" s="651" t="inlineStr">
        <is>
          <t>Galactooligosaccharides</t>
        </is>
      </c>
      <c r="D17" s="25" t="n">
        <v>1.5</v>
      </c>
      <c r="E17" s="25">
        <f>D17*4</f>
        <v/>
      </c>
      <c r="F17" s="25" t="n">
        <v>200</v>
      </c>
      <c r="G17" s="25">
        <f>F17/1000</f>
        <v/>
      </c>
      <c r="H17" s="25">
        <f>E17*G17</f>
        <v/>
      </c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</row>
    <row r="18">
      <c r="A18" s="13" t="n"/>
      <c r="B18" s="25" t="n">
        <v>13</v>
      </c>
      <c r="C18" s="651" t="inlineStr">
        <is>
          <t>Mineral premix(Calcium, Phosphorous, Sodium, Potassium, Chloride, Magnesium, Iron, Zinc, Copper, Manganese, Iodine, Selenium)</t>
        </is>
      </c>
      <c r="D18" s="25" t="n">
        <v>1.88</v>
      </c>
      <c r="E18" s="25">
        <f>D18*4</f>
        <v/>
      </c>
      <c r="F18" s="25" t="n">
        <v>400</v>
      </c>
      <c r="G18" s="560">
        <f>F18/1000</f>
        <v/>
      </c>
      <c r="H18" s="25">
        <f>E18*G18</f>
        <v/>
      </c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</row>
    <row r="19">
      <c r="A19" s="13" t="n"/>
      <c r="B19" s="25" t="n">
        <v>14</v>
      </c>
      <c r="C19" s="651" t="inlineStr">
        <is>
          <t>Vitamin premix(Vitamin A, D, E, K, C, B1, B2, B6, B12, B7,B5, B3)</t>
        </is>
      </c>
      <c r="D19" s="25" t="n">
        <v>0.05</v>
      </c>
      <c r="E19" s="25">
        <f>D19*4</f>
        <v/>
      </c>
      <c r="F19" s="25" t="n">
        <v>500</v>
      </c>
      <c r="G19" s="25">
        <f>F19/1000</f>
        <v/>
      </c>
      <c r="H19" s="25">
        <f>E19*G19</f>
        <v/>
      </c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</row>
    <row r="20">
      <c r="A20" s="13" t="n"/>
      <c r="B20" s="25" t="n">
        <v>15</v>
      </c>
      <c r="C20" s="651" t="inlineStr">
        <is>
          <t>Choline Bitartrate</t>
        </is>
      </c>
      <c r="D20" s="25" t="n">
        <v>0.038</v>
      </c>
      <c r="E20" s="25">
        <f>D20*4</f>
        <v/>
      </c>
      <c r="F20" s="25" t="n">
        <v>700</v>
      </c>
      <c r="G20" s="25">
        <f>F20/1000</f>
        <v/>
      </c>
      <c r="H20" s="25">
        <f>E20*G20</f>
        <v/>
      </c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</row>
    <row r="21">
      <c r="A21" s="13" t="n"/>
      <c r="B21" s="25" t="n">
        <v>16</v>
      </c>
      <c r="C21" s="651" t="inlineStr">
        <is>
          <t>Taurine</t>
        </is>
      </c>
      <c r="D21" s="25" t="n">
        <v>0.04</v>
      </c>
      <c r="E21" s="25">
        <f>D21*4</f>
        <v/>
      </c>
      <c r="F21" s="25" t="n">
        <v>220</v>
      </c>
      <c r="G21" s="25">
        <f>F21/1000</f>
        <v/>
      </c>
      <c r="H21" s="25">
        <f>E21*G21</f>
        <v/>
      </c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</row>
    <row r="22">
      <c r="A22" s="13" t="n"/>
      <c r="B22" s="328" t="n">
        <v>17</v>
      </c>
      <c r="C22" s="681" t="inlineStr">
        <is>
          <t>L-Carnitine</t>
        </is>
      </c>
      <c r="D22" s="328" t="n">
        <v>0.05</v>
      </c>
      <c r="E22" s="25">
        <f>D22*4</f>
        <v/>
      </c>
      <c r="F22" s="328" t="n">
        <v>2000</v>
      </c>
      <c r="G22" s="328">
        <f>F22/1000</f>
        <v/>
      </c>
      <c r="H22" s="328">
        <f>E22*G22</f>
        <v/>
      </c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</row>
    <row r="23">
      <c r="A23" s="13" t="n"/>
      <c r="B23" s="815" t="inlineStr">
        <is>
          <t>RAW MATERIAL TOTAL COST</t>
        </is>
      </c>
      <c r="C23" s="1069" t="n"/>
      <c r="D23" s="33">
        <f>SUM(D6:D22)</f>
        <v/>
      </c>
      <c r="E23" s="815">
        <f>D23*5</f>
        <v/>
      </c>
      <c r="F23" s="748" t="n"/>
      <c r="G23" s="748" t="n"/>
      <c r="H23" s="33">
        <f>SUM(H6:H22)</f>
        <v/>
      </c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</row>
    <row r="24">
      <c r="A24" s="13" t="n"/>
      <c r="B24" s="749" t="n"/>
      <c r="C24" s="676" t="n"/>
      <c r="D24" s="749" t="n"/>
      <c r="E24" s="749" t="n"/>
      <c r="F24" s="749" t="n"/>
      <c r="G24" s="749" t="n"/>
      <c r="H24" s="749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</row>
    <row r="25">
      <c r="A25" s="13" t="n"/>
      <c r="B25" s="1070" t="inlineStr">
        <is>
          <t>OTHER COSTS</t>
        </is>
      </c>
      <c r="C25" s="1071" t="n"/>
      <c r="D25" s="1071" t="n"/>
      <c r="E25" s="1071" t="n"/>
      <c r="F25" s="1071" t="n"/>
      <c r="G25" s="1071" t="n"/>
      <c r="H25" s="1069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</row>
    <row r="26" ht="6.75" customHeight="1" s="1068">
      <c r="A26" s="13" t="n"/>
      <c r="B26" s="13" t="n"/>
      <c r="C26" s="12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</row>
    <row r="27">
      <c r="A27" s="13" t="n"/>
      <c r="B27" s="51" t="n"/>
      <c r="C27" s="40" t="inlineStr">
        <is>
          <t xml:space="preserve">Packaging </t>
        </is>
      </c>
      <c r="D27" s="41" t="n"/>
      <c r="E27" s="41" t="n"/>
      <c r="F27" s="41" t="n"/>
      <c r="G27" s="42" t="n"/>
      <c r="H27" s="538" t="n">
        <v>20</v>
      </c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</row>
    <row r="28">
      <c r="A28" s="13" t="n"/>
      <c r="B28" s="719" t="n"/>
      <c r="C28" s="44" t="inlineStr">
        <is>
          <t xml:space="preserve">Conversion </t>
        </is>
      </c>
      <c r="D28" s="45" t="n"/>
      <c r="E28" s="45" t="n"/>
      <c r="F28" s="45" t="n"/>
      <c r="G28" s="46" t="n"/>
      <c r="H28" s="632">
        <f>'Contract (1 yr)'!C51</f>
        <v/>
      </c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</row>
    <row r="29" ht="6.75" customHeight="1" s="1068">
      <c r="A29" s="13" t="n"/>
      <c r="B29" s="13" t="n"/>
      <c r="C29" s="12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</row>
    <row r="30">
      <c r="A30" s="13" t="n"/>
      <c r="B30" s="749" t="n"/>
      <c r="C30" s="676" t="n"/>
      <c r="D30" s="749" t="n"/>
      <c r="E30" s="749" t="n"/>
      <c r="F30" s="815" t="inlineStr">
        <is>
          <t>TOTAL COST / BOX</t>
        </is>
      </c>
      <c r="G30" s="1069" t="n"/>
      <c r="H30" s="49">
        <f>H23+H27+H28</f>
        <v/>
      </c>
      <c r="I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</row>
    <row r="31" ht="6.75" customHeight="1" s="1068">
      <c r="A31" s="13" t="n"/>
      <c r="B31" s="13" t="n"/>
      <c r="C31" s="12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</row>
    <row r="32">
      <c r="A32" s="13" t="n"/>
      <c r="B32" s="13" t="n"/>
      <c r="C32" s="12" t="n"/>
      <c r="D32" s="13" t="n"/>
      <c r="E32" s="13" t="n"/>
      <c r="F32" s="815" t="inlineStr">
        <is>
          <t xml:space="preserve"> PRODUCTION COST / BATCH</t>
        </is>
      </c>
      <c r="G32" s="1069" t="n"/>
      <c r="H32" s="50" t="n">
        <v>20000000</v>
      </c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</row>
    <row r="33" ht="6.75" customHeight="1" s="1068">
      <c r="A33" s="13" t="n"/>
      <c r="B33" s="13" t="n"/>
      <c r="C33" s="12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</row>
    <row r="34">
      <c r="A34" s="13" t="n"/>
      <c r="B34" s="13" t="n"/>
      <c r="C34" s="12" t="n"/>
      <c r="D34" s="13" t="n"/>
      <c r="E34" s="13" t="n"/>
      <c r="F34" s="815" t="inlineStr">
        <is>
          <t>BOXES / BATCH</t>
        </is>
      </c>
      <c r="G34" s="1069" t="n"/>
      <c r="H34" s="50">
        <f>H32/H30</f>
        <v/>
      </c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</row>
    <row r="35" ht="6.75" customHeight="1" s="1068">
      <c r="A35" s="13" t="n"/>
      <c r="B35" s="13" t="n"/>
      <c r="C35" s="12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</row>
    <row r="36">
      <c r="A36" s="13" t="n"/>
      <c r="B36" s="13" t="n"/>
      <c r="C36" s="12" t="n"/>
      <c r="D36" s="13" t="n"/>
      <c r="E36" s="13" t="n"/>
      <c r="F36" s="815" t="inlineStr">
        <is>
          <t>BOXES / VARIANT</t>
        </is>
      </c>
      <c r="G36" s="1069" t="n"/>
      <c r="H36" s="50">
        <f>H34/3</f>
        <v/>
      </c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</row>
    <row r="37" ht="6.75" customHeight="1" s="1068">
      <c r="A37" s="13" t="n"/>
      <c r="B37" s="13" t="n"/>
      <c r="C37" s="12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</row>
    <row r="38">
      <c r="A38" s="13" t="n"/>
      <c r="B38" s="13" t="n"/>
      <c r="C38" s="12" t="n"/>
      <c r="D38" s="13" t="n"/>
      <c r="E38" s="13" t="n"/>
      <c r="F38" s="815" t="inlineStr">
        <is>
          <t>AS PER PROJETIONS SHEET</t>
        </is>
      </c>
      <c r="G38" s="1071" t="n"/>
      <c r="H38" s="1069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</row>
    <row r="39">
      <c r="A39" s="13" t="n"/>
      <c r="B39" s="13" t="n"/>
      <c r="C39" s="12" t="n"/>
      <c r="D39" s="13" t="n"/>
      <c r="E39" s="13" t="n"/>
      <c r="F39" s="555" t="inlineStr">
        <is>
          <t>Total Cost (Excl. GST)</t>
        </is>
      </c>
      <c r="G39" s="1073" t="n"/>
      <c r="H39" s="1086">
        <f>H30</f>
        <v/>
      </c>
      <c r="I39" s="52" t="inlineStr">
        <is>
          <t>VS</t>
        </is>
      </c>
      <c r="J39" s="53">
        <f>H30</f>
        <v/>
      </c>
      <c r="K39" s="54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</row>
    <row r="40">
      <c r="A40" s="13" t="n"/>
      <c r="B40" s="13" t="n"/>
      <c r="C40" s="12" t="n"/>
      <c r="D40" s="13" t="n"/>
      <c r="E40" s="13" t="n"/>
      <c r="F40" s="559" t="inlineStr">
        <is>
          <t>GST 18%</t>
        </is>
      </c>
      <c r="G40" s="1076" t="n"/>
      <c r="H40" s="25" t="n"/>
      <c r="I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  <c r="AA40" s="13" t="n"/>
      <c r="AB40" s="13" t="n"/>
    </row>
    <row r="41">
      <c r="A41" s="13" t="n"/>
      <c r="B41" s="13" t="n"/>
      <c r="C41" s="12" t="n"/>
      <c r="D41" s="13" t="n"/>
      <c r="E41" s="13" t="n"/>
      <c r="F41" s="562" t="inlineStr">
        <is>
          <t>Total Cost (Incl. GST)</t>
        </is>
      </c>
      <c r="G41" s="1077" t="n"/>
      <c r="H41" s="328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</row>
    <row r="42">
      <c r="A42" s="13" t="n"/>
      <c r="B42" s="13" t="n"/>
      <c r="C42" s="12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  <c r="AA42" s="13" t="n"/>
      <c r="AB42" s="13" t="n"/>
    </row>
    <row r="43">
      <c r="A43" s="13" t="n"/>
      <c r="B43" s="13" t="n"/>
      <c r="C43" s="12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  <c r="AA43" s="13" t="n"/>
      <c r="AB43" s="13" t="n"/>
    </row>
    <row r="44">
      <c r="A44" s="13" t="n"/>
      <c r="B44" s="13" t="n"/>
      <c r="C44" s="12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  <c r="AA44" s="13" t="n"/>
      <c r="AB44" s="13" t="n"/>
    </row>
    <row r="45">
      <c r="A45" s="13" t="n"/>
      <c r="B45" s="13" t="n"/>
      <c r="C45" s="12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  <c r="AA45" s="13" t="n"/>
      <c r="AB45" s="13" t="n"/>
    </row>
    <row r="46">
      <c r="A46" s="13" t="n"/>
      <c r="B46" s="13" t="n"/>
      <c r="C46" s="12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  <c r="AA46" s="13" t="n"/>
      <c r="AB46" s="13" t="n"/>
    </row>
    <row r="47">
      <c r="A47" s="13" t="n"/>
      <c r="B47" s="13" t="n"/>
      <c r="C47" s="12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</row>
    <row r="48">
      <c r="A48" s="13" t="n"/>
      <c r="B48" s="13" t="n"/>
      <c r="C48" s="12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</row>
    <row r="49">
      <c r="A49" s="13" t="n"/>
      <c r="B49" s="13" t="n"/>
      <c r="C49" s="12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</row>
    <row r="50">
      <c r="A50" s="13" t="n"/>
      <c r="B50" s="13" t="n"/>
      <c r="C50" s="12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</row>
    <row r="51">
      <c r="A51" s="13" t="n"/>
      <c r="B51" s="13" t="n"/>
      <c r="C51" s="12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</row>
    <row r="52">
      <c r="A52" s="13" t="n"/>
      <c r="B52" s="13" t="n"/>
      <c r="C52" s="12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  <c r="AA52" s="13" t="n"/>
      <c r="AB52" s="13" t="n"/>
    </row>
    <row r="53">
      <c r="A53" s="13" t="n"/>
      <c r="B53" s="13" t="n"/>
      <c r="C53" s="12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  <c r="AA53" s="13" t="n"/>
      <c r="AB53" s="13" t="n"/>
    </row>
    <row r="54">
      <c r="A54" s="13" t="n"/>
      <c r="B54" s="13" t="n"/>
      <c r="C54" s="12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  <c r="AA54" s="13" t="n"/>
      <c r="AB54" s="13" t="n"/>
    </row>
    <row r="55">
      <c r="A55" s="13" t="n"/>
      <c r="B55" s="13" t="n"/>
      <c r="C55" s="12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  <c r="AA55" s="13" t="n"/>
      <c r="AB55" s="13" t="n"/>
    </row>
    <row r="56">
      <c r="A56" s="13" t="n"/>
      <c r="B56" s="13" t="n"/>
      <c r="C56" s="12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  <c r="AA56" s="13" t="n"/>
      <c r="AB56" s="13" t="n"/>
    </row>
    <row r="57">
      <c r="A57" s="13" t="n"/>
      <c r="B57" s="13" t="n"/>
      <c r="C57" s="12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  <c r="AA57" s="13" t="n"/>
      <c r="AB57" s="13" t="n"/>
    </row>
    <row r="58">
      <c r="A58" s="13" t="n"/>
      <c r="B58" s="13" t="n"/>
      <c r="C58" s="12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  <c r="AA58" s="13" t="n"/>
      <c r="AB58" s="13" t="n"/>
    </row>
    <row r="59">
      <c r="A59" s="13" t="n"/>
      <c r="B59" s="13" t="n"/>
      <c r="C59" s="12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  <c r="AA59" s="13" t="n"/>
      <c r="AB59" s="13" t="n"/>
    </row>
    <row r="60">
      <c r="A60" s="13" t="n"/>
      <c r="B60" s="13" t="n"/>
      <c r="C60" s="12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  <c r="AA60" s="13" t="n"/>
      <c r="AB60" s="13" t="n"/>
    </row>
    <row r="61">
      <c r="A61" s="13" t="n"/>
      <c r="B61" s="13" t="n"/>
      <c r="C61" s="12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  <c r="AA61" s="13" t="n"/>
      <c r="AB61" s="13" t="n"/>
    </row>
    <row r="62">
      <c r="A62" s="13" t="n"/>
      <c r="B62" s="13" t="n"/>
      <c r="C62" s="12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  <c r="AA62" s="13" t="n"/>
      <c r="AB62" s="13" t="n"/>
    </row>
    <row r="63">
      <c r="A63" s="13" t="n"/>
      <c r="B63" s="13" t="n"/>
      <c r="C63" s="12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  <c r="AA63" s="13" t="n"/>
      <c r="AB63" s="13" t="n"/>
    </row>
    <row r="64">
      <c r="A64" s="13" t="n"/>
      <c r="B64" s="13" t="n"/>
      <c r="C64" s="12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  <c r="AA64" s="13" t="n"/>
      <c r="AB64" s="13" t="n"/>
    </row>
    <row r="65">
      <c r="A65" s="13" t="n"/>
      <c r="B65" s="13" t="n"/>
      <c r="C65" s="12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  <c r="AA65" s="13" t="n"/>
      <c r="AB65" s="13" t="n"/>
    </row>
    <row r="66">
      <c r="A66" s="13" t="n"/>
      <c r="B66" s="13" t="n"/>
      <c r="C66" s="12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  <c r="AA66" s="13" t="n"/>
      <c r="AB66" s="13" t="n"/>
    </row>
    <row r="67">
      <c r="A67" s="13" t="n"/>
      <c r="B67" s="13" t="n"/>
      <c r="C67" s="12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  <c r="AA67" s="13" t="n"/>
      <c r="AB67" s="13" t="n"/>
    </row>
    <row r="68">
      <c r="A68" s="13" t="n"/>
      <c r="B68" s="13" t="n"/>
      <c r="C68" s="12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  <c r="AA68" s="13" t="n"/>
      <c r="AB68" s="13" t="n"/>
    </row>
    <row r="69">
      <c r="A69" s="13" t="n"/>
      <c r="B69" s="13" t="n"/>
      <c r="C69" s="12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  <c r="AA69" s="13" t="n"/>
      <c r="AB69" s="13" t="n"/>
    </row>
    <row r="70">
      <c r="A70" s="13" t="n"/>
      <c r="B70" s="13" t="n"/>
      <c r="C70" s="12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  <c r="AA70" s="13" t="n"/>
      <c r="AB70" s="13" t="n"/>
    </row>
    <row r="71">
      <c r="A71" s="13" t="n"/>
      <c r="B71" s="13" t="n"/>
      <c r="C71" s="12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  <c r="AA71" s="13" t="n"/>
      <c r="AB71" s="13" t="n"/>
    </row>
    <row r="72">
      <c r="A72" s="13" t="n"/>
      <c r="B72" s="13" t="n"/>
      <c r="C72" s="12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  <c r="AA72" s="13" t="n"/>
      <c r="AB72" s="13" t="n"/>
    </row>
    <row r="73">
      <c r="A73" s="13" t="n"/>
      <c r="B73" s="13" t="n"/>
      <c r="C73" s="12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  <c r="AA73" s="13" t="n"/>
      <c r="AB73" s="13" t="n"/>
    </row>
    <row r="74">
      <c r="A74" s="13" t="n"/>
      <c r="B74" s="13" t="n"/>
      <c r="C74" s="12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  <c r="AA74" s="13" t="n"/>
      <c r="AB74" s="13" t="n"/>
    </row>
    <row r="75">
      <c r="A75" s="13" t="n"/>
      <c r="B75" s="13" t="n"/>
      <c r="C75" s="12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  <c r="AA75" s="13" t="n"/>
      <c r="AB75" s="13" t="n"/>
    </row>
    <row r="76">
      <c r="A76" s="13" t="n"/>
      <c r="B76" s="13" t="n"/>
      <c r="C76" s="12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  <c r="AA76" s="13" t="n"/>
      <c r="AB76" s="13" t="n"/>
    </row>
    <row r="77">
      <c r="A77" s="13" t="n"/>
      <c r="B77" s="13" t="n"/>
      <c r="C77" s="12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  <c r="AA77" s="13" t="n"/>
      <c r="AB77" s="13" t="n"/>
    </row>
    <row r="78">
      <c r="A78" s="13" t="n"/>
      <c r="B78" s="13" t="n"/>
      <c r="C78" s="12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  <c r="AA78" s="13" t="n"/>
      <c r="AB78" s="13" t="n"/>
    </row>
    <row r="79">
      <c r="A79" s="13" t="n"/>
      <c r="B79" s="13" t="n"/>
      <c r="C79" s="12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  <c r="AA79" s="13" t="n"/>
      <c r="AB79" s="13" t="n"/>
    </row>
    <row r="80">
      <c r="A80" s="13" t="n"/>
      <c r="B80" s="13" t="n"/>
      <c r="C80" s="12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  <c r="AA80" s="13" t="n"/>
      <c r="AB80" s="13" t="n"/>
    </row>
    <row r="81">
      <c r="A81" s="13" t="n"/>
      <c r="B81" s="13" t="n"/>
      <c r="C81" s="12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  <c r="AA81" s="13" t="n"/>
      <c r="AB81" s="13" t="n"/>
    </row>
    <row r="82">
      <c r="A82" s="13" t="n"/>
      <c r="B82" s="13" t="n"/>
      <c r="C82" s="12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  <c r="AA82" s="13" t="n"/>
      <c r="AB82" s="13" t="n"/>
    </row>
    <row r="83">
      <c r="A83" s="13" t="n"/>
      <c r="B83" s="13" t="n"/>
      <c r="C83" s="12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  <c r="AA83" s="13" t="n"/>
      <c r="AB83" s="13" t="n"/>
    </row>
    <row r="84">
      <c r="A84" s="13" t="n"/>
      <c r="B84" s="13" t="n"/>
      <c r="C84" s="12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3" t="n"/>
      <c r="W84" s="13" t="n"/>
      <c r="X84" s="13" t="n"/>
      <c r="Y84" s="13" t="n"/>
      <c r="Z84" s="13" t="n"/>
      <c r="AA84" s="13" t="n"/>
      <c r="AB84" s="13" t="n"/>
    </row>
    <row r="85">
      <c r="A85" s="13" t="n"/>
      <c r="B85" s="13" t="n"/>
      <c r="C85" s="12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  <c r="Y85" s="13" t="n"/>
      <c r="Z85" s="13" t="n"/>
      <c r="AA85" s="13" t="n"/>
      <c r="AB85" s="13" t="n"/>
    </row>
    <row r="86">
      <c r="A86" s="13" t="n"/>
      <c r="B86" s="13" t="n"/>
      <c r="C86" s="12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13" t="n"/>
      <c r="Z86" s="13" t="n"/>
      <c r="AA86" s="13" t="n"/>
      <c r="AB86" s="13" t="n"/>
    </row>
    <row r="87">
      <c r="A87" s="13" t="n"/>
      <c r="B87" s="13" t="n"/>
      <c r="C87" s="12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13" t="n"/>
      <c r="Z87" s="13" t="n"/>
      <c r="AA87" s="13" t="n"/>
      <c r="AB87" s="13" t="n"/>
    </row>
    <row r="88">
      <c r="A88" s="13" t="n"/>
      <c r="B88" s="13" t="n"/>
      <c r="C88" s="12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  <c r="Y88" s="13" t="n"/>
      <c r="Z88" s="13" t="n"/>
      <c r="AA88" s="13" t="n"/>
      <c r="AB88" s="13" t="n"/>
    </row>
    <row r="89">
      <c r="A89" s="13" t="n"/>
      <c r="B89" s="13" t="n"/>
      <c r="C89" s="12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3" t="n"/>
      <c r="AA89" s="13" t="n"/>
      <c r="AB89" s="13" t="n"/>
    </row>
    <row r="90">
      <c r="A90" s="13" t="n"/>
      <c r="B90" s="13" t="n"/>
      <c r="C90" s="12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3" t="n"/>
      <c r="Y90" s="13" t="n"/>
      <c r="Z90" s="13" t="n"/>
      <c r="AA90" s="13" t="n"/>
      <c r="AB90" s="13" t="n"/>
    </row>
    <row r="91">
      <c r="A91" s="13" t="n"/>
      <c r="B91" s="13" t="n"/>
      <c r="C91" s="12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  <c r="Y91" s="13" t="n"/>
      <c r="Z91" s="13" t="n"/>
      <c r="AA91" s="13" t="n"/>
      <c r="AB91" s="13" t="n"/>
    </row>
    <row r="92">
      <c r="A92" s="13" t="n"/>
      <c r="B92" s="13" t="n"/>
      <c r="C92" s="12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13" t="n"/>
      <c r="Z92" s="13" t="n"/>
      <c r="AA92" s="13" t="n"/>
      <c r="AB92" s="13" t="n"/>
    </row>
    <row r="93">
      <c r="A93" s="13" t="n"/>
      <c r="B93" s="13" t="n"/>
      <c r="C93" s="12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3" t="n"/>
      <c r="AA93" s="13" t="n"/>
      <c r="AB93" s="13" t="n"/>
    </row>
    <row r="94">
      <c r="A94" s="13" t="n"/>
      <c r="B94" s="13" t="n"/>
      <c r="C94" s="12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13" t="n"/>
      <c r="Z94" s="13" t="n"/>
      <c r="AA94" s="13" t="n"/>
      <c r="AB94" s="13" t="n"/>
    </row>
    <row r="95">
      <c r="A95" s="13" t="n"/>
      <c r="B95" s="13" t="n"/>
      <c r="C95" s="12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3" t="n"/>
      <c r="AA95" s="13" t="n"/>
      <c r="AB95" s="13" t="n"/>
    </row>
    <row r="96">
      <c r="A96" s="13" t="n"/>
      <c r="B96" s="13" t="n"/>
      <c r="C96" s="12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  <c r="Y96" s="13" t="n"/>
      <c r="Z96" s="13" t="n"/>
      <c r="AA96" s="13" t="n"/>
      <c r="AB96" s="13" t="n"/>
    </row>
    <row r="97">
      <c r="A97" s="13" t="n"/>
      <c r="B97" s="13" t="n"/>
      <c r="C97" s="12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13" t="n"/>
      <c r="Z97" s="13" t="n"/>
      <c r="AA97" s="13" t="n"/>
      <c r="AB97" s="13" t="n"/>
    </row>
    <row r="98">
      <c r="A98" s="13" t="n"/>
      <c r="B98" s="13" t="n"/>
      <c r="C98" s="12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3" t="n"/>
      <c r="AA98" s="13" t="n"/>
      <c r="AB98" s="13" t="n"/>
    </row>
    <row r="99">
      <c r="A99" s="13" t="n"/>
      <c r="B99" s="13" t="n"/>
      <c r="C99" s="12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  <c r="Y99" s="13" t="n"/>
      <c r="Z99" s="13" t="n"/>
      <c r="AA99" s="13" t="n"/>
      <c r="AB99" s="13" t="n"/>
    </row>
    <row r="100">
      <c r="A100" s="13" t="n"/>
      <c r="B100" s="13" t="n"/>
      <c r="C100" s="12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3" t="n"/>
      <c r="AA100" s="13" t="n"/>
      <c r="AB100" s="13" t="n"/>
    </row>
    <row r="101">
      <c r="A101" s="13" t="n"/>
      <c r="B101" s="13" t="n"/>
      <c r="C101" s="12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3" t="n"/>
      <c r="AA101" s="13" t="n"/>
      <c r="AB101" s="13" t="n"/>
    </row>
    <row r="102">
      <c r="A102" s="13" t="n"/>
      <c r="B102" s="13" t="n"/>
      <c r="C102" s="12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3" t="n"/>
      <c r="AA102" s="13" t="n"/>
      <c r="AB102" s="13" t="n"/>
    </row>
    <row r="103">
      <c r="A103" s="13" t="n"/>
      <c r="B103" s="13" t="n"/>
      <c r="C103" s="12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  <c r="Y103" s="13" t="n"/>
      <c r="Z103" s="13" t="n"/>
      <c r="AA103" s="13" t="n"/>
      <c r="AB103" s="13" t="n"/>
    </row>
    <row r="104">
      <c r="A104" s="13" t="n"/>
      <c r="B104" s="13" t="n"/>
      <c r="C104" s="12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3" t="n"/>
      <c r="AA104" s="13" t="n"/>
      <c r="AB104" s="13" t="n"/>
    </row>
    <row r="105">
      <c r="A105" s="13" t="n"/>
      <c r="B105" s="13" t="n"/>
      <c r="C105" s="12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3" t="n"/>
      <c r="AA105" s="13" t="n"/>
      <c r="AB105" s="13" t="n"/>
    </row>
    <row r="106">
      <c r="A106" s="13" t="n"/>
      <c r="B106" s="13" t="n"/>
      <c r="C106" s="12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3" t="n"/>
      <c r="AA106" s="13" t="n"/>
      <c r="AB106" s="13" t="n"/>
    </row>
    <row r="107">
      <c r="A107" s="13" t="n"/>
      <c r="B107" s="13" t="n"/>
      <c r="C107" s="12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3" t="n"/>
      <c r="AA107" s="13" t="n"/>
      <c r="AB107" s="13" t="n"/>
    </row>
    <row r="108">
      <c r="A108" s="13" t="n"/>
      <c r="B108" s="13" t="n"/>
      <c r="C108" s="12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3" t="n"/>
      <c r="AA108" s="13" t="n"/>
      <c r="AB108" s="13" t="n"/>
    </row>
    <row r="109">
      <c r="A109" s="13" t="n"/>
      <c r="B109" s="13" t="n"/>
      <c r="C109" s="12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13" t="n"/>
      <c r="Z109" s="13" t="n"/>
      <c r="AA109" s="13" t="n"/>
      <c r="AB109" s="13" t="n"/>
    </row>
    <row r="110">
      <c r="A110" s="13" t="n"/>
      <c r="B110" s="13" t="n"/>
      <c r="C110" s="12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3" t="n"/>
      <c r="AA110" s="13" t="n"/>
      <c r="AB110" s="13" t="n"/>
    </row>
    <row r="111">
      <c r="A111" s="13" t="n"/>
      <c r="B111" s="13" t="n"/>
      <c r="C111" s="12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13" t="n"/>
      <c r="Z111" s="13" t="n"/>
      <c r="AA111" s="13" t="n"/>
      <c r="AB111" s="13" t="n"/>
    </row>
    <row r="112">
      <c r="A112" s="13" t="n"/>
      <c r="B112" s="13" t="n"/>
      <c r="C112" s="12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  <c r="AA112" s="13" t="n"/>
      <c r="AB112" s="13" t="n"/>
    </row>
    <row r="113">
      <c r="A113" s="13" t="n"/>
      <c r="B113" s="13" t="n"/>
      <c r="C113" s="12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/>
      <c r="Z113" s="13" t="n"/>
      <c r="AA113" s="13" t="n"/>
      <c r="AB113" s="13" t="n"/>
    </row>
    <row r="114">
      <c r="A114" s="13" t="n"/>
      <c r="B114" s="13" t="n"/>
      <c r="C114" s="12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  <c r="Z114" s="13" t="n"/>
      <c r="AA114" s="13" t="n"/>
      <c r="AB114" s="13" t="n"/>
    </row>
    <row r="115">
      <c r="A115" s="13" t="n"/>
      <c r="B115" s="13" t="n"/>
      <c r="C115" s="12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3" t="n"/>
      <c r="AA115" s="13" t="n"/>
      <c r="AB115" s="13" t="n"/>
    </row>
    <row r="116">
      <c r="A116" s="13" t="n"/>
      <c r="B116" s="13" t="n"/>
      <c r="C116" s="12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13" t="n"/>
      <c r="Z116" s="13" t="n"/>
      <c r="AA116" s="13" t="n"/>
      <c r="AB116" s="13" t="n"/>
    </row>
    <row r="117">
      <c r="A117" s="13" t="n"/>
      <c r="B117" s="13" t="n"/>
      <c r="C117" s="12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3" t="n"/>
      <c r="AA117" s="13" t="n"/>
      <c r="AB117" s="13" t="n"/>
    </row>
    <row r="118">
      <c r="A118" s="13" t="n"/>
      <c r="B118" s="13" t="n"/>
      <c r="C118" s="12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  <c r="Y118" s="13" t="n"/>
      <c r="Z118" s="13" t="n"/>
      <c r="AA118" s="13" t="n"/>
      <c r="AB118" s="13" t="n"/>
    </row>
    <row r="119">
      <c r="A119" s="13" t="n"/>
      <c r="B119" s="13" t="n"/>
      <c r="C119" s="12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  <c r="Y119" s="13" t="n"/>
      <c r="Z119" s="13" t="n"/>
      <c r="AA119" s="13" t="n"/>
      <c r="AB119" s="13" t="n"/>
    </row>
    <row r="120">
      <c r="A120" s="13" t="n"/>
      <c r="B120" s="13" t="n"/>
      <c r="C120" s="12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3" t="n"/>
      <c r="Y120" s="13" t="n"/>
      <c r="Z120" s="13" t="n"/>
      <c r="AA120" s="13" t="n"/>
      <c r="AB120" s="13" t="n"/>
    </row>
    <row r="121">
      <c r="A121" s="13" t="n"/>
      <c r="B121" s="13" t="n"/>
      <c r="C121" s="12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  <c r="Z121" s="13" t="n"/>
      <c r="AA121" s="13" t="n"/>
      <c r="AB121" s="13" t="n"/>
    </row>
    <row r="122">
      <c r="A122" s="13" t="n"/>
      <c r="B122" s="13" t="n"/>
      <c r="C122" s="12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3" t="n"/>
      <c r="Y122" s="13" t="n"/>
      <c r="Z122" s="13" t="n"/>
      <c r="AA122" s="13" t="n"/>
      <c r="AB122" s="13" t="n"/>
    </row>
    <row r="123">
      <c r="A123" s="13" t="n"/>
      <c r="B123" s="13" t="n"/>
      <c r="C123" s="12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  <c r="Y123" s="13" t="n"/>
      <c r="Z123" s="13" t="n"/>
      <c r="AA123" s="13" t="n"/>
      <c r="AB123" s="13" t="n"/>
    </row>
    <row r="124">
      <c r="A124" s="13" t="n"/>
      <c r="B124" s="13" t="n"/>
      <c r="C124" s="12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13" t="n"/>
      <c r="Z124" s="13" t="n"/>
      <c r="AA124" s="13" t="n"/>
      <c r="AB124" s="13" t="n"/>
    </row>
    <row r="125">
      <c r="A125" s="13" t="n"/>
      <c r="B125" s="13" t="n"/>
      <c r="C125" s="12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  <c r="Z125" s="13" t="n"/>
      <c r="AA125" s="13" t="n"/>
      <c r="AB125" s="13" t="n"/>
    </row>
    <row r="126">
      <c r="A126" s="13" t="n"/>
      <c r="B126" s="13" t="n"/>
      <c r="C126" s="12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  <c r="Z126" s="13" t="n"/>
      <c r="AA126" s="13" t="n"/>
      <c r="AB126" s="13" t="n"/>
    </row>
    <row r="127">
      <c r="A127" s="13" t="n"/>
      <c r="B127" s="13" t="n"/>
      <c r="C127" s="12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  <c r="Z127" s="13" t="n"/>
      <c r="AA127" s="13" t="n"/>
      <c r="AB127" s="13" t="n"/>
    </row>
    <row r="128">
      <c r="A128" s="13" t="n"/>
      <c r="B128" s="13" t="n"/>
      <c r="C128" s="12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  <c r="Z128" s="13" t="n"/>
      <c r="AA128" s="13" t="n"/>
      <c r="AB128" s="13" t="n"/>
    </row>
    <row r="129">
      <c r="A129" s="13" t="n"/>
      <c r="B129" s="13" t="n"/>
      <c r="C129" s="12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Y129" s="13" t="n"/>
      <c r="Z129" s="13" t="n"/>
      <c r="AA129" s="13" t="n"/>
      <c r="AB129" s="13" t="n"/>
    </row>
    <row r="130">
      <c r="A130" s="13" t="n"/>
      <c r="B130" s="13" t="n"/>
      <c r="C130" s="12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3" t="n"/>
      <c r="Y130" s="13" t="n"/>
      <c r="Z130" s="13" t="n"/>
      <c r="AA130" s="13" t="n"/>
      <c r="AB130" s="13" t="n"/>
    </row>
    <row r="131">
      <c r="A131" s="13" t="n"/>
      <c r="B131" s="13" t="n"/>
      <c r="C131" s="12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  <c r="Z131" s="13" t="n"/>
      <c r="AA131" s="13" t="n"/>
      <c r="AB131" s="13" t="n"/>
    </row>
    <row r="132">
      <c r="A132" s="13" t="n"/>
      <c r="B132" s="13" t="n"/>
      <c r="C132" s="12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  <c r="Y132" s="13" t="n"/>
      <c r="Z132" s="13" t="n"/>
      <c r="AA132" s="13" t="n"/>
      <c r="AB132" s="13" t="n"/>
    </row>
    <row r="133">
      <c r="A133" s="13" t="n"/>
      <c r="B133" s="13" t="n"/>
      <c r="C133" s="12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  <c r="Z133" s="13" t="n"/>
      <c r="AA133" s="13" t="n"/>
      <c r="AB133" s="13" t="n"/>
    </row>
    <row r="134">
      <c r="A134" s="13" t="n"/>
      <c r="B134" s="13" t="n"/>
      <c r="C134" s="12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3" t="n"/>
      <c r="Y134" s="13" t="n"/>
      <c r="Z134" s="13" t="n"/>
      <c r="AA134" s="13" t="n"/>
      <c r="AB134" s="13" t="n"/>
    </row>
    <row r="135">
      <c r="A135" s="13" t="n"/>
      <c r="B135" s="13" t="n"/>
      <c r="C135" s="12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  <c r="Z135" s="13" t="n"/>
      <c r="AA135" s="13" t="n"/>
      <c r="AB135" s="13" t="n"/>
    </row>
    <row r="136">
      <c r="A136" s="13" t="n"/>
      <c r="B136" s="13" t="n"/>
      <c r="C136" s="12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  <c r="Y136" s="13" t="n"/>
      <c r="Z136" s="13" t="n"/>
      <c r="AA136" s="13" t="n"/>
      <c r="AB136" s="13" t="n"/>
    </row>
    <row r="137">
      <c r="A137" s="13" t="n"/>
      <c r="B137" s="13" t="n"/>
      <c r="C137" s="12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  <c r="Y137" s="13" t="n"/>
      <c r="Z137" s="13" t="n"/>
      <c r="AA137" s="13" t="n"/>
      <c r="AB137" s="13" t="n"/>
    </row>
    <row r="138">
      <c r="A138" s="13" t="n"/>
      <c r="B138" s="13" t="n"/>
      <c r="C138" s="12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  <c r="V138" s="13" t="n"/>
      <c r="W138" s="13" t="n"/>
      <c r="X138" s="13" t="n"/>
      <c r="Y138" s="13" t="n"/>
      <c r="Z138" s="13" t="n"/>
      <c r="AA138" s="13" t="n"/>
      <c r="AB138" s="13" t="n"/>
    </row>
    <row r="139">
      <c r="A139" s="13" t="n"/>
      <c r="B139" s="13" t="n"/>
      <c r="C139" s="12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3" t="n"/>
      <c r="Y139" s="13" t="n"/>
      <c r="Z139" s="13" t="n"/>
      <c r="AA139" s="13" t="n"/>
      <c r="AB139" s="13" t="n"/>
    </row>
    <row r="140">
      <c r="A140" s="13" t="n"/>
      <c r="B140" s="13" t="n"/>
      <c r="C140" s="12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3" t="n"/>
      <c r="W140" s="13" t="n"/>
      <c r="X140" s="13" t="n"/>
      <c r="Y140" s="13" t="n"/>
      <c r="Z140" s="13" t="n"/>
      <c r="AA140" s="13" t="n"/>
      <c r="AB140" s="13" t="n"/>
    </row>
    <row r="141">
      <c r="A141" s="13" t="n"/>
      <c r="B141" s="13" t="n"/>
      <c r="C141" s="12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3" t="n"/>
      <c r="Y141" s="13" t="n"/>
      <c r="Z141" s="13" t="n"/>
      <c r="AA141" s="13" t="n"/>
      <c r="AB141" s="13" t="n"/>
    </row>
    <row r="142">
      <c r="A142" s="13" t="n"/>
      <c r="B142" s="13" t="n"/>
      <c r="C142" s="12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V142" s="13" t="n"/>
      <c r="W142" s="13" t="n"/>
      <c r="X142" s="13" t="n"/>
      <c r="Y142" s="13" t="n"/>
      <c r="Z142" s="13" t="n"/>
      <c r="AA142" s="13" t="n"/>
      <c r="AB142" s="13" t="n"/>
    </row>
    <row r="143">
      <c r="A143" s="13" t="n"/>
      <c r="B143" s="13" t="n"/>
      <c r="C143" s="12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3" t="n"/>
      <c r="Y143" s="13" t="n"/>
      <c r="Z143" s="13" t="n"/>
      <c r="AA143" s="13" t="n"/>
      <c r="AB143" s="13" t="n"/>
    </row>
    <row r="144">
      <c r="A144" s="13" t="n"/>
      <c r="B144" s="13" t="n"/>
      <c r="C144" s="12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  <c r="V144" s="13" t="n"/>
      <c r="W144" s="13" t="n"/>
      <c r="X144" s="13" t="n"/>
      <c r="Y144" s="13" t="n"/>
      <c r="Z144" s="13" t="n"/>
      <c r="AA144" s="13" t="n"/>
      <c r="AB144" s="13" t="n"/>
    </row>
    <row r="145">
      <c r="A145" s="13" t="n"/>
      <c r="B145" s="13" t="n"/>
      <c r="C145" s="12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  <c r="X145" s="13" t="n"/>
      <c r="Y145" s="13" t="n"/>
      <c r="Z145" s="13" t="n"/>
      <c r="AA145" s="13" t="n"/>
      <c r="AB145" s="13" t="n"/>
    </row>
    <row r="146">
      <c r="A146" s="13" t="n"/>
      <c r="B146" s="13" t="n"/>
      <c r="C146" s="12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3" t="n"/>
      <c r="W146" s="13" t="n"/>
      <c r="X146" s="13" t="n"/>
      <c r="Y146" s="13" t="n"/>
      <c r="Z146" s="13" t="n"/>
      <c r="AA146" s="13" t="n"/>
      <c r="AB146" s="13" t="n"/>
    </row>
    <row r="147">
      <c r="A147" s="13" t="n"/>
      <c r="B147" s="13" t="n"/>
      <c r="C147" s="12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  <c r="Y147" s="13" t="n"/>
      <c r="Z147" s="13" t="n"/>
      <c r="AA147" s="13" t="n"/>
      <c r="AB147" s="13" t="n"/>
    </row>
    <row r="148">
      <c r="A148" s="13" t="n"/>
      <c r="B148" s="13" t="n"/>
      <c r="C148" s="12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  <c r="V148" s="13" t="n"/>
      <c r="W148" s="13" t="n"/>
      <c r="X148" s="13" t="n"/>
      <c r="Y148" s="13" t="n"/>
      <c r="Z148" s="13" t="n"/>
      <c r="AA148" s="13" t="n"/>
      <c r="AB148" s="13" t="n"/>
    </row>
    <row r="149">
      <c r="A149" s="13" t="n"/>
      <c r="B149" s="13" t="n"/>
      <c r="C149" s="12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  <c r="X149" s="13" t="n"/>
      <c r="Y149" s="13" t="n"/>
      <c r="Z149" s="13" t="n"/>
      <c r="AA149" s="13" t="n"/>
      <c r="AB149" s="13" t="n"/>
    </row>
    <row r="150">
      <c r="A150" s="13" t="n"/>
      <c r="B150" s="13" t="n"/>
      <c r="C150" s="12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  <c r="V150" s="13" t="n"/>
      <c r="W150" s="13" t="n"/>
      <c r="X150" s="13" t="n"/>
      <c r="Y150" s="13" t="n"/>
      <c r="Z150" s="13" t="n"/>
      <c r="AA150" s="13" t="n"/>
      <c r="AB150" s="13" t="n"/>
    </row>
    <row r="151">
      <c r="A151" s="13" t="n"/>
      <c r="B151" s="13" t="n"/>
      <c r="C151" s="12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  <c r="X151" s="13" t="n"/>
      <c r="Y151" s="13" t="n"/>
      <c r="Z151" s="13" t="n"/>
      <c r="AA151" s="13" t="n"/>
      <c r="AB151" s="13" t="n"/>
    </row>
    <row r="152">
      <c r="A152" s="13" t="n"/>
      <c r="B152" s="13" t="n"/>
      <c r="C152" s="12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  <c r="V152" s="13" t="n"/>
      <c r="W152" s="13" t="n"/>
      <c r="X152" s="13" t="n"/>
      <c r="Y152" s="13" t="n"/>
      <c r="Z152" s="13" t="n"/>
      <c r="AA152" s="13" t="n"/>
      <c r="AB152" s="13" t="n"/>
    </row>
    <row r="153">
      <c r="A153" s="13" t="n"/>
      <c r="B153" s="13" t="n"/>
      <c r="C153" s="12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3" t="n"/>
      <c r="Y153" s="13" t="n"/>
      <c r="Z153" s="13" t="n"/>
      <c r="AA153" s="13" t="n"/>
      <c r="AB153" s="13" t="n"/>
    </row>
    <row r="154">
      <c r="A154" s="13" t="n"/>
      <c r="B154" s="13" t="n"/>
      <c r="C154" s="12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3" t="n"/>
      <c r="W154" s="13" t="n"/>
      <c r="X154" s="13" t="n"/>
      <c r="Y154" s="13" t="n"/>
      <c r="Z154" s="13" t="n"/>
      <c r="AA154" s="13" t="n"/>
      <c r="AB154" s="13" t="n"/>
    </row>
    <row r="155">
      <c r="A155" s="13" t="n"/>
      <c r="B155" s="13" t="n"/>
      <c r="C155" s="12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  <c r="Y155" s="13" t="n"/>
      <c r="Z155" s="13" t="n"/>
      <c r="AA155" s="13" t="n"/>
      <c r="AB155" s="13" t="n"/>
    </row>
    <row r="156">
      <c r="A156" s="13" t="n"/>
      <c r="B156" s="13" t="n"/>
      <c r="C156" s="12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  <c r="V156" s="13" t="n"/>
      <c r="W156" s="13" t="n"/>
      <c r="X156" s="13" t="n"/>
      <c r="Y156" s="13" t="n"/>
      <c r="Z156" s="13" t="n"/>
      <c r="AA156" s="13" t="n"/>
      <c r="AB156" s="13" t="n"/>
    </row>
    <row r="157">
      <c r="A157" s="13" t="n"/>
      <c r="B157" s="13" t="n"/>
      <c r="C157" s="12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3" t="n"/>
      <c r="Y157" s="13" t="n"/>
      <c r="Z157" s="13" t="n"/>
      <c r="AA157" s="13" t="n"/>
      <c r="AB157" s="13" t="n"/>
    </row>
    <row r="158">
      <c r="A158" s="13" t="n"/>
      <c r="B158" s="13" t="n"/>
      <c r="C158" s="12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V158" s="13" t="n"/>
      <c r="W158" s="13" t="n"/>
      <c r="X158" s="13" t="n"/>
      <c r="Y158" s="13" t="n"/>
      <c r="Z158" s="13" t="n"/>
      <c r="AA158" s="13" t="n"/>
      <c r="AB158" s="13" t="n"/>
    </row>
    <row r="159">
      <c r="A159" s="13" t="n"/>
      <c r="B159" s="13" t="n"/>
      <c r="C159" s="12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  <c r="V159" s="13" t="n"/>
      <c r="W159" s="13" t="n"/>
      <c r="X159" s="13" t="n"/>
      <c r="Y159" s="13" t="n"/>
      <c r="Z159" s="13" t="n"/>
      <c r="AA159" s="13" t="n"/>
      <c r="AB159" s="13" t="n"/>
    </row>
    <row r="160">
      <c r="A160" s="13" t="n"/>
      <c r="B160" s="13" t="n"/>
      <c r="C160" s="12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  <c r="W160" s="13" t="n"/>
      <c r="X160" s="13" t="n"/>
      <c r="Y160" s="13" t="n"/>
      <c r="Z160" s="13" t="n"/>
      <c r="AA160" s="13" t="n"/>
      <c r="AB160" s="13" t="n"/>
    </row>
    <row r="161">
      <c r="A161" s="13" t="n"/>
      <c r="B161" s="13" t="n"/>
      <c r="C161" s="12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3" t="n"/>
      <c r="Y161" s="13" t="n"/>
      <c r="Z161" s="13" t="n"/>
      <c r="AA161" s="13" t="n"/>
      <c r="AB161" s="13" t="n"/>
    </row>
    <row r="162">
      <c r="A162" s="13" t="n"/>
      <c r="B162" s="13" t="n"/>
      <c r="C162" s="12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3" t="n"/>
      <c r="W162" s="13" t="n"/>
      <c r="X162" s="13" t="n"/>
      <c r="Y162" s="13" t="n"/>
      <c r="Z162" s="13" t="n"/>
      <c r="AA162" s="13" t="n"/>
      <c r="AB162" s="13" t="n"/>
    </row>
    <row r="163">
      <c r="A163" s="13" t="n"/>
      <c r="B163" s="13" t="n"/>
      <c r="C163" s="12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3" t="n"/>
      <c r="Y163" s="13" t="n"/>
      <c r="Z163" s="13" t="n"/>
      <c r="AA163" s="13" t="n"/>
      <c r="AB163" s="13" t="n"/>
    </row>
    <row r="164">
      <c r="A164" s="13" t="n"/>
      <c r="B164" s="13" t="n"/>
      <c r="C164" s="12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  <c r="V164" s="13" t="n"/>
      <c r="W164" s="13" t="n"/>
      <c r="X164" s="13" t="n"/>
      <c r="Y164" s="13" t="n"/>
      <c r="Z164" s="13" t="n"/>
      <c r="AA164" s="13" t="n"/>
      <c r="AB164" s="13" t="n"/>
    </row>
    <row r="165">
      <c r="A165" s="13" t="n"/>
      <c r="B165" s="13" t="n"/>
      <c r="C165" s="12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  <c r="Y165" s="13" t="n"/>
      <c r="Z165" s="13" t="n"/>
      <c r="AA165" s="13" t="n"/>
      <c r="AB165" s="13" t="n"/>
    </row>
    <row r="166">
      <c r="A166" s="13" t="n"/>
      <c r="B166" s="13" t="n"/>
      <c r="C166" s="12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3" t="n"/>
      <c r="Y166" s="13" t="n"/>
      <c r="Z166" s="13" t="n"/>
      <c r="AA166" s="13" t="n"/>
      <c r="AB166" s="13" t="n"/>
    </row>
    <row r="167">
      <c r="A167" s="13" t="n"/>
      <c r="B167" s="13" t="n"/>
      <c r="C167" s="12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  <c r="Y167" s="13" t="n"/>
      <c r="Z167" s="13" t="n"/>
      <c r="AA167" s="13" t="n"/>
      <c r="AB167" s="13" t="n"/>
    </row>
    <row r="168">
      <c r="A168" s="13" t="n"/>
      <c r="B168" s="13" t="n"/>
      <c r="C168" s="12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  <c r="Y168" s="13" t="n"/>
      <c r="Z168" s="13" t="n"/>
      <c r="AA168" s="13" t="n"/>
      <c r="AB168" s="13" t="n"/>
    </row>
    <row r="169">
      <c r="A169" s="13" t="n"/>
      <c r="B169" s="13" t="n"/>
      <c r="C169" s="12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  <c r="Y169" s="13" t="n"/>
      <c r="Z169" s="13" t="n"/>
      <c r="AA169" s="13" t="n"/>
      <c r="AB169" s="13" t="n"/>
    </row>
    <row r="170">
      <c r="A170" s="13" t="n"/>
      <c r="B170" s="13" t="n"/>
      <c r="C170" s="12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3" t="n"/>
      <c r="Y170" s="13" t="n"/>
      <c r="Z170" s="13" t="n"/>
      <c r="AA170" s="13" t="n"/>
      <c r="AB170" s="13" t="n"/>
    </row>
    <row r="171">
      <c r="A171" s="13" t="n"/>
      <c r="B171" s="13" t="n"/>
      <c r="C171" s="12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  <c r="Z171" s="13" t="n"/>
      <c r="AA171" s="13" t="n"/>
      <c r="AB171" s="13" t="n"/>
    </row>
    <row r="172">
      <c r="A172" s="13" t="n"/>
      <c r="B172" s="13" t="n"/>
      <c r="C172" s="12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  <c r="Z172" s="13" t="n"/>
      <c r="AA172" s="13" t="n"/>
      <c r="AB172" s="13" t="n"/>
    </row>
    <row r="173">
      <c r="A173" s="13" t="n"/>
      <c r="B173" s="13" t="n"/>
      <c r="C173" s="12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  <c r="Y173" s="13" t="n"/>
      <c r="Z173" s="13" t="n"/>
      <c r="AA173" s="13" t="n"/>
      <c r="AB173" s="13" t="n"/>
    </row>
    <row r="174">
      <c r="A174" s="13" t="n"/>
      <c r="B174" s="13" t="n"/>
      <c r="C174" s="12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3" t="n"/>
      <c r="Y174" s="13" t="n"/>
      <c r="Z174" s="13" t="n"/>
      <c r="AA174" s="13" t="n"/>
      <c r="AB174" s="13" t="n"/>
    </row>
    <row r="175">
      <c r="A175" s="13" t="n"/>
      <c r="B175" s="13" t="n"/>
      <c r="C175" s="12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  <c r="Y175" s="13" t="n"/>
      <c r="Z175" s="13" t="n"/>
      <c r="AA175" s="13" t="n"/>
      <c r="AB175" s="13" t="n"/>
    </row>
    <row r="176">
      <c r="A176" s="13" t="n"/>
      <c r="B176" s="13" t="n"/>
      <c r="C176" s="12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3" t="n"/>
      <c r="Y176" s="13" t="n"/>
      <c r="Z176" s="13" t="n"/>
      <c r="AA176" s="13" t="n"/>
      <c r="AB176" s="13" t="n"/>
    </row>
    <row r="177">
      <c r="A177" s="13" t="n"/>
      <c r="B177" s="13" t="n"/>
      <c r="C177" s="12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  <c r="Y177" s="13" t="n"/>
      <c r="Z177" s="13" t="n"/>
      <c r="AA177" s="13" t="n"/>
      <c r="AB177" s="13" t="n"/>
    </row>
    <row r="178">
      <c r="A178" s="13" t="n"/>
      <c r="B178" s="13" t="n"/>
      <c r="C178" s="12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3" t="n"/>
      <c r="Y178" s="13" t="n"/>
      <c r="Z178" s="13" t="n"/>
      <c r="AA178" s="13" t="n"/>
      <c r="AB178" s="13" t="n"/>
    </row>
    <row r="179">
      <c r="A179" s="13" t="n"/>
      <c r="B179" s="13" t="n"/>
      <c r="C179" s="12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  <c r="Z179" s="13" t="n"/>
      <c r="AA179" s="13" t="n"/>
      <c r="AB179" s="13" t="n"/>
    </row>
    <row r="180">
      <c r="A180" s="13" t="n"/>
      <c r="B180" s="13" t="n"/>
      <c r="C180" s="12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  <c r="V180" s="13" t="n"/>
      <c r="W180" s="13" t="n"/>
      <c r="X180" s="13" t="n"/>
      <c r="Y180" s="13" t="n"/>
      <c r="Z180" s="13" t="n"/>
      <c r="AA180" s="13" t="n"/>
      <c r="AB180" s="13" t="n"/>
    </row>
    <row r="181">
      <c r="A181" s="13" t="n"/>
      <c r="B181" s="13" t="n"/>
      <c r="C181" s="12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  <c r="Y181" s="13" t="n"/>
      <c r="Z181" s="13" t="n"/>
      <c r="AA181" s="13" t="n"/>
      <c r="AB181" s="13" t="n"/>
    </row>
    <row r="182">
      <c r="A182" s="13" t="n"/>
      <c r="B182" s="13" t="n"/>
      <c r="C182" s="12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3" t="n"/>
      <c r="W182" s="13" t="n"/>
      <c r="X182" s="13" t="n"/>
      <c r="Y182" s="13" t="n"/>
      <c r="Z182" s="13" t="n"/>
      <c r="AA182" s="13" t="n"/>
      <c r="AB182" s="13" t="n"/>
    </row>
    <row r="183">
      <c r="A183" s="13" t="n"/>
      <c r="B183" s="13" t="n"/>
      <c r="C183" s="12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  <c r="Y183" s="13" t="n"/>
      <c r="Z183" s="13" t="n"/>
      <c r="AA183" s="13" t="n"/>
      <c r="AB183" s="13" t="n"/>
    </row>
    <row r="184">
      <c r="A184" s="13" t="n"/>
      <c r="B184" s="13" t="n"/>
      <c r="C184" s="12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3" t="n"/>
      <c r="W184" s="13" t="n"/>
      <c r="X184" s="13" t="n"/>
      <c r="Y184" s="13" t="n"/>
      <c r="Z184" s="13" t="n"/>
      <c r="AA184" s="13" t="n"/>
      <c r="AB184" s="13" t="n"/>
    </row>
    <row r="185">
      <c r="A185" s="13" t="n"/>
      <c r="B185" s="13" t="n"/>
      <c r="C185" s="12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3" t="n"/>
      <c r="AA185" s="13" t="n"/>
      <c r="AB185" s="13" t="n"/>
    </row>
    <row r="186">
      <c r="A186" s="13" t="n"/>
      <c r="B186" s="13" t="n"/>
      <c r="C186" s="12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  <c r="V186" s="13" t="n"/>
      <c r="W186" s="13" t="n"/>
      <c r="X186" s="13" t="n"/>
      <c r="Y186" s="13" t="n"/>
      <c r="Z186" s="13" t="n"/>
      <c r="AA186" s="13" t="n"/>
      <c r="AB186" s="13" t="n"/>
    </row>
    <row r="187">
      <c r="A187" s="13" t="n"/>
      <c r="B187" s="13" t="n"/>
      <c r="C187" s="12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  <c r="Z187" s="13" t="n"/>
      <c r="AA187" s="13" t="n"/>
      <c r="AB187" s="13" t="n"/>
    </row>
    <row r="188">
      <c r="A188" s="13" t="n"/>
      <c r="B188" s="13" t="n"/>
      <c r="C188" s="12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3" t="n"/>
      <c r="Y188" s="13" t="n"/>
      <c r="Z188" s="13" t="n"/>
      <c r="AA188" s="13" t="n"/>
      <c r="AB188" s="13" t="n"/>
    </row>
    <row r="189">
      <c r="A189" s="13" t="n"/>
      <c r="B189" s="13" t="n"/>
      <c r="C189" s="12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  <c r="Y189" s="13" t="n"/>
      <c r="Z189" s="13" t="n"/>
      <c r="AA189" s="13" t="n"/>
      <c r="AB189" s="13" t="n"/>
    </row>
    <row r="190">
      <c r="A190" s="13" t="n"/>
      <c r="B190" s="13" t="n"/>
      <c r="C190" s="12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3" t="n"/>
      <c r="AA190" s="13" t="n"/>
      <c r="AB190" s="13" t="n"/>
    </row>
    <row r="191">
      <c r="A191" s="13" t="n"/>
      <c r="B191" s="13" t="n"/>
      <c r="C191" s="12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3" t="n"/>
      <c r="AA191" s="13" t="n"/>
      <c r="AB191" s="13" t="n"/>
    </row>
    <row r="192">
      <c r="A192" s="13" t="n"/>
      <c r="B192" s="13" t="n"/>
      <c r="C192" s="12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  <c r="V192" s="13" t="n"/>
      <c r="W192" s="13" t="n"/>
      <c r="X192" s="13" t="n"/>
      <c r="Y192" s="13" t="n"/>
      <c r="Z192" s="13" t="n"/>
      <c r="AA192" s="13" t="n"/>
      <c r="AB192" s="13" t="n"/>
    </row>
    <row r="193">
      <c r="A193" s="13" t="n"/>
      <c r="B193" s="13" t="n"/>
      <c r="C193" s="12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  <c r="Y193" s="13" t="n"/>
      <c r="Z193" s="13" t="n"/>
      <c r="AA193" s="13" t="n"/>
      <c r="AB193" s="13" t="n"/>
    </row>
    <row r="194">
      <c r="A194" s="13" t="n"/>
      <c r="B194" s="13" t="n"/>
      <c r="C194" s="12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3" t="n"/>
      <c r="Y194" s="13" t="n"/>
      <c r="Z194" s="13" t="n"/>
      <c r="AA194" s="13" t="n"/>
      <c r="AB194" s="13" t="n"/>
    </row>
    <row r="195">
      <c r="A195" s="13" t="n"/>
      <c r="B195" s="13" t="n"/>
      <c r="C195" s="12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3" t="n"/>
      <c r="Y195" s="13" t="n"/>
      <c r="Z195" s="13" t="n"/>
      <c r="AA195" s="13" t="n"/>
      <c r="AB195" s="13" t="n"/>
    </row>
    <row r="196">
      <c r="A196" s="13" t="n"/>
      <c r="B196" s="13" t="n"/>
      <c r="C196" s="12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3" t="n"/>
      <c r="Y196" s="13" t="n"/>
      <c r="Z196" s="13" t="n"/>
      <c r="AA196" s="13" t="n"/>
      <c r="AB196" s="13" t="n"/>
    </row>
    <row r="197">
      <c r="A197" s="13" t="n"/>
      <c r="B197" s="13" t="n"/>
      <c r="C197" s="12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  <c r="Y197" s="13" t="n"/>
      <c r="Z197" s="13" t="n"/>
      <c r="AA197" s="13" t="n"/>
      <c r="AB197" s="13" t="n"/>
    </row>
    <row r="198">
      <c r="A198" s="13" t="n"/>
      <c r="B198" s="13" t="n"/>
      <c r="C198" s="12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  <c r="Y198" s="13" t="n"/>
      <c r="Z198" s="13" t="n"/>
      <c r="AA198" s="13" t="n"/>
      <c r="AB198" s="13" t="n"/>
    </row>
    <row r="199">
      <c r="A199" s="13" t="n"/>
      <c r="B199" s="13" t="n"/>
      <c r="C199" s="12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  <c r="Y199" s="13" t="n"/>
      <c r="Z199" s="13" t="n"/>
      <c r="AA199" s="13" t="n"/>
      <c r="AB199" s="13" t="n"/>
    </row>
    <row r="200">
      <c r="A200" s="13" t="n"/>
      <c r="B200" s="13" t="n"/>
      <c r="C200" s="12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3" t="n"/>
      <c r="W200" s="13" t="n"/>
      <c r="X200" s="13" t="n"/>
      <c r="Y200" s="13" t="n"/>
      <c r="Z200" s="13" t="n"/>
      <c r="AA200" s="13" t="n"/>
      <c r="AB200" s="13" t="n"/>
    </row>
    <row r="201">
      <c r="A201" s="13" t="n"/>
      <c r="B201" s="13" t="n"/>
      <c r="C201" s="12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  <c r="Y201" s="13" t="n"/>
      <c r="Z201" s="13" t="n"/>
      <c r="AA201" s="13" t="n"/>
      <c r="AB201" s="13" t="n"/>
    </row>
    <row r="202">
      <c r="A202" s="13" t="n"/>
      <c r="B202" s="13" t="n"/>
      <c r="C202" s="12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  <c r="V202" s="13" t="n"/>
      <c r="W202" s="13" t="n"/>
      <c r="X202" s="13" t="n"/>
      <c r="Y202" s="13" t="n"/>
      <c r="Z202" s="13" t="n"/>
      <c r="AA202" s="13" t="n"/>
      <c r="AB202" s="13" t="n"/>
    </row>
    <row r="203">
      <c r="A203" s="13" t="n"/>
      <c r="B203" s="13" t="n"/>
      <c r="C203" s="12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3" t="n"/>
      <c r="Y203" s="13" t="n"/>
      <c r="Z203" s="13" t="n"/>
      <c r="AA203" s="13" t="n"/>
      <c r="AB203" s="13" t="n"/>
    </row>
    <row r="204">
      <c r="A204" s="13" t="n"/>
      <c r="B204" s="13" t="n"/>
      <c r="C204" s="12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  <c r="V204" s="13" t="n"/>
      <c r="W204" s="13" t="n"/>
      <c r="X204" s="13" t="n"/>
      <c r="Y204" s="13" t="n"/>
      <c r="Z204" s="13" t="n"/>
      <c r="AA204" s="13" t="n"/>
      <c r="AB204" s="13" t="n"/>
    </row>
    <row r="205">
      <c r="A205" s="13" t="n"/>
      <c r="B205" s="13" t="n"/>
      <c r="C205" s="12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  <c r="Y205" s="13" t="n"/>
      <c r="Z205" s="13" t="n"/>
      <c r="AA205" s="13" t="n"/>
      <c r="AB205" s="13" t="n"/>
    </row>
    <row r="206">
      <c r="A206" s="13" t="n"/>
      <c r="B206" s="13" t="n"/>
      <c r="C206" s="12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  <c r="V206" s="13" t="n"/>
      <c r="W206" s="13" t="n"/>
      <c r="X206" s="13" t="n"/>
      <c r="Y206" s="13" t="n"/>
      <c r="Z206" s="13" t="n"/>
      <c r="AA206" s="13" t="n"/>
      <c r="AB206" s="13" t="n"/>
    </row>
    <row r="207">
      <c r="A207" s="13" t="n"/>
      <c r="B207" s="13" t="n"/>
      <c r="C207" s="12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  <c r="Y207" s="13" t="n"/>
      <c r="Z207" s="13" t="n"/>
      <c r="AA207" s="13" t="n"/>
      <c r="AB207" s="13" t="n"/>
    </row>
    <row r="208">
      <c r="A208" s="13" t="n"/>
      <c r="B208" s="13" t="n"/>
      <c r="C208" s="12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  <c r="V208" s="13" t="n"/>
      <c r="W208" s="13" t="n"/>
      <c r="X208" s="13" t="n"/>
      <c r="Y208" s="13" t="n"/>
      <c r="Z208" s="13" t="n"/>
      <c r="AA208" s="13" t="n"/>
      <c r="AB208" s="13" t="n"/>
    </row>
    <row r="209">
      <c r="A209" s="13" t="n"/>
      <c r="B209" s="13" t="n"/>
      <c r="C209" s="12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3" t="n"/>
      <c r="Y209" s="13" t="n"/>
      <c r="Z209" s="13" t="n"/>
      <c r="AA209" s="13" t="n"/>
      <c r="AB209" s="13" t="n"/>
    </row>
    <row r="210">
      <c r="A210" s="13" t="n"/>
      <c r="B210" s="13" t="n"/>
      <c r="C210" s="12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  <c r="X210" s="13" t="n"/>
      <c r="Y210" s="13" t="n"/>
      <c r="Z210" s="13" t="n"/>
      <c r="AA210" s="13" t="n"/>
      <c r="AB210" s="13" t="n"/>
    </row>
    <row r="211">
      <c r="A211" s="13" t="n"/>
      <c r="B211" s="13" t="n"/>
      <c r="C211" s="12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  <c r="Z211" s="13" t="n"/>
      <c r="AA211" s="13" t="n"/>
      <c r="AB211" s="13" t="n"/>
    </row>
    <row r="212">
      <c r="A212" s="13" t="n"/>
      <c r="B212" s="13" t="n"/>
      <c r="C212" s="12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  <c r="V212" s="13" t="n"/>
      <c r="W212" s="13" t="n"/>
      <c r="X212" s="13" t="n"/>
      <c r="Y212" s="13" t="n"/>
      <c r="Z212" s="13" t="n"/>
      <c r="AA212" s="13" t="n"/>
      <c r="AB212" s="13" t="n"/>
    </row>
    <row r="213">
      <c r="A213" s="13" t="n"/>
      <c r="B213" s="13" t="n"/>
      <c r="C213" s="12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  <c r="V213" s="13" t="n"/>
      <c r="W213" s="13" t="n"/>
      <c r="X213" s="13" t="n"/>
      <c r="Y213" s="13" t="n"/>
      <c r="Z213" s="13" t="n"/>
      <c r="AA213" s="13" t="n"/>
      <c r="AB213" s="13" t="n"/>
    </row>
    <row r="214">
      <c r="A214" s="13" t="n"/>
      <c r="B214" s="13" t="n"/>
      <c r="C214" s="12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  <c r="V214" s="13" t="n"/>
      <c r="W214" s="13" t="n"/>
      <c r="X214" s="13" t="n"/>
      <c r="Y214" s="13" t="n"/>
      <c r="Z214" s="13" t="n"/>
      <c r="AA214" s="13" t="n"/>
      <c r="AB214" s="13" t="n"/>
    </row>
    <row r="215">
      <c r="A215" s="13" t="n"/>
      <c r="B215" s="13" t="n"/>
      <c r="C215" s="12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  <c r="V215" s="13" t="n"/>
      <c r="W215" s="13" t="n"/>
      <c r="X215" s="13" t="n"/>
      <c r="Y215" s="13" t="n"/>
      <c r="Z215" s="13" t="n"/>
      <c r="AA215" s="13" t="n"/>
      <c r="AB215" s="13" t="n"/>
    </row>
    <row r="216">
      <c r="A216" s="13" t="n"/>
      <c r="B216" s="13" t="n"/>
      <c r="C216" s="12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  <c r="V216" s="13" t="n"/>
      <c r="W216" s="13" t="n"/>
      <c r="X216" s="13" t="n"/>
      <c r="Y216" s="13" t="n"/>
      <c r="Z216" s="13" t="n"/>
      <c r="AA216" s="13" t="n"/>
      <c r="AB216" s="13" t="n"/>
    </row>
    <row r="217">
      <c r="A217" s="13" t="n"/>
      <c r="B217" s="13" t="n"/>
      <c r="C217" s="12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  <c r="Y217" s="13" t="n"/>
      <c r="Z217" s="13" t="n"/>
      <c r="AA217" s="13" t="n"/>
      <c r="AB217" s="13" t="n"/>
    </row>
    <row r="218">
      <c r="A218" s="13" t="n"/>
      <c r="B218" s="13" t="n"/>
      <c r="C218" s="12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  <c r="V218" s="13" t="n"/>
      <c r="W218" s="13" t="n"/>
      <c r="X218" s="13" t="n"/>
      <c r="Y218" s="13" t="n"/>
      <c r="Z218" s="13" t="n"/>
      <c r="AA218" s="13" t="n"/>
      <c r="AB218" s="13" t="n"/>
    </row>
    <row r="219">
      <c r="A219" s="13" t="n"/>
      <c r="B219" s="13" t="n"/>
      <c r="C219" s="12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  <c r="Y219" s="13" t="n"/>
      <c r="Z219" s="13" t="n"/>
      <c r="AA219" s="13" t="n"/>
      <c r="AB219" s="13" t="n"/>
    </row>
    <row r="220">
      <c r="A220" s="13" t="n"/>
      <c r="B220" s="13" t="n"/>
      <c r="C220" s="12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  <c r="V220" s="13" t="n"/>
      <c r="W220" s="13" t="n"/>
      <c r="X220" s="13" t="n"/>
      <c r="Y220" s="13" t="n"/>
      <c r="Z220" s="13" t="n"/>
      <c r="AA220" s="13" t="n"/>
      <c r="AB220" s="13" t="n"/>
    </row>
    <row r="221">
      <c r="A221" s="13" t="n"/>
      <c r="B221" s="13" t="n"/>
      <c r="C221" s="12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  <c r="V221" s="13" t="n"/>
      <c r="W221" s="13" t="n"/>
      <c r="X221" s="13" t="n"/>
      <c r="Y221" s="13" t="n"/>
      <c r="Z221" s="13" t="n"/>
      <c r="AA221" s="13" t="n"/>
      <c r="AB221" s="13" t="n"/>
    </row>
    <row r="222">
      <c r="A222" s="13" t="n"/>
      <c r="B222" s="13" t="n"/>
      <c r="C222" s="12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  <c r="V222" s="13" t="n"/>
      <c r="W222" s="13" t="n"/>
      <c r="X222" s="13" t="n"/>
      <c r="Y222" s="13" t="n"/>
      <c r="Z222" s="13" t="n"/>
      <c r="AA222" s="13" t="n"/>
      <c r="AB222" s="13" t="n"/>
    </row>
    <row r="223">
      <c r="A223" s="13" t="n"/>
      <c r="B223" s="13" t="n"/>
      <c r="C223" s="12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  <c r="Y223" s="13" t="n"/>
      <c r="Z223" s="13" t="n"/>
      <c r="AA223" s="13" t="n"/>
      <c r="AB223" s="13" t="n"/>
    </row>
    <row r="224">
      <c r="A224" s="13" t="n"/>
      <c r="B224" s="13" t="n"/>
      <c r="C224" s="12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  <c r="Y224" s="13" t="n"/>
      <c r="Z224" s="13" t="n"/>
      <c r="AA224" s="13" t="n"/>
      <c r="AB224" s="13" t="n"/>
    </row>
    <row r="225">
      <c r="A225" s="13" t="n"/>
      <c r="B225" s="13" t="n"/>
      <c r="C225" s="12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  <c r="Y225" s="13" t="n"/>
      <c r="Z225" s="13" t="n"/>
      <c r="AA225" s="13" t="n"/>
      <c r="AB225" s="13" t="n"/>
    </row>
    <row r="226">
      <c r="A226" s="13" t="n"/>
      <c r="B226" s="13" t="n"/>
      <c r="C226" s="12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  <c r="Y226" s="13" t="n"/>
      <c r="Z226" s="13" t="n"/>
      <c r="AA226" s="13" t="n"/>
      <c r="AB226" s="13" t="n"/>
    </row>
    <row r="227">
      <c r="A227" s="13" t="n"/>
      <c r="B227" s="13" t="n"/>
      <c r="C227" s="12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  <c r="Z227" s="13" t="n"/>
      <c r="AA227" s="13" t="n"/>
      <c r="AB227" s="13" t="n"/>
    </row>
    <row r="228">
      <c r="A228" s="13" t="n"/>
      <c r="B228" s="13" t="n"/>
      <c r="C228" s="12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  <c r="V228" s="13" t="n"/>
      <c r="W228" s="13" t="n"/>
      <c r="X228" s="13" t="n"/>
      <c r="Y228" s="13" t="n"/>
      <c r="Z228" s="13" t="n"/>
      <c r="AA228" s="13" t="n"/>
      <c r="AB228" s="13" t="n"/>
    </row>
    <row r="229">
      <c r="A229" s="13" t="n"/>
      <c r="B229" s="13" t="n"/>
      <c r="C229" s="12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  <c r="Y229" s="13" t="n"/>
      <c r="Z229" s="13" t="n"/>
      <c r="AA229" s="13" t="n"/>
      <c r="AB229" s="13" t="n"/>
    </row>
    <row r="230">
      <c r="A230" s="13" t="n"/>
      <c r="B230" s="13" t="n"/>
      <c r="C230" s="12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  <c r="V230" s="13" t="n"/>
      <c r="W230" s="13" t="n"/>
      <c r="X230" s="13" t="n"/>
      <c r="Y230" s="13" t="n"/>
      <c r="Z230" s="13" t="n"/>
      <c r="AA230" s="13" t="n"/>
      <c r="AB230" s="13" t="n"/>
    </row>
    <row r="231">
      <c r="A231" s="13" t="n"/>
      <c r="B231" s="13" t="n"/>
      <c r="C231" s="12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  <c r="Z231" s="13" t="n"/>
      <c r="AA231" s="13" t="n"/>
      <c r="AB231" s="13" t="n"/>
    </row>
    <row r="232">
      <c r="A232" s="13" t="n"/>
      <c r="B232" s="13" t="n"/>
      <c r="C232" s="12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  <c r="V232" s="13" t="n"/>
      <c r="W232" s="13" t="n"/>
      <c r="X232" s="13" t="n"/>
      <c r="Y232" s="13" t="n"/>
      <c r="Z232" s="13" t="n"/>
      <c r="AA232" s="13" t="n"/>
      <c r="AB232" s="13" t="n"/>
    </row>
    <row r="233">
      <c r="A233" s="13" t="n"/>
      <c r="B233" s="13" t="n"/>
      <c r="C233" s="12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  <c r="Y233" s="13" t="n"/>
      <c r="Z233" s="13" t="n"/>
      <c r="AA233" s="13" t="n"/>
      <c r="AB233" s="13" t="n"/>
    </row>
    <row r="234">
      <c r="A234" s="13" t="n"/>
      <c r="B234" s="13" t="n"/>
      <c r="C234" s="12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  <c r="V234" s="13" t="n"/>
      <c r="W234" s="13" t="n"/>
      <c r="X234" s="13" t="n"/>
      <c r="Y234" s="13" t="n"/>
      <c r="Z234" s="13" t="n"/>
      <c r="AA234" s="13" t="n"/>
      <c r="AB234" s="13" t="n"/>
    </row>
    <row r="235">
      <c r="A235" s="13" t="n"/>
      <c r="B235" s="13" t="n"/>
      <c r="C235" s="12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  <c r="Y235" s="13" t="n"/>
      <c r="Z235" s="13" t="n"/>
      <c r="AA235" s="13" t="n"/>
      <c r="AB235" s="13" t="n"/>
    </row>
    <row r="236">
      <c r="A236" s="13" t="n"/>
      <c r="B236" s="13" t="n"/>
      <c r="C236" s="12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  <c r="Y236" s="13" t="n"/>
      <c r="Z236" s="13" t="n"/>
      <c r="AA236" s="13" t="n"/>
      <c r="AB236" s="13" t="n"/>
    </row>
    <row r="237">
      <c r="A237" s="13" t="n"/>
      <c r="B237" s="13" t="n"/>
      <c r="C237" s="12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  <c r="Y237" s="13" t="n"/>
      <c r="Z237" s="13" t="n"/>
      <c r="AA237" s="13" t="n"/>
      <c r="AB237" s="13" t="n"/>
    </row>
    <row r="238">
      <c r="A238" s="13" t="n"/>
      <c r="B238" s="13" t="n"/>
      <c r="C238" s="12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  <c r="V238" s="13" t="n"/>
      <c r="W238" s="13" t="n"/>
      <c r="X238" s="13" t="n"/>
      <c r="Y238" s="13" t="n"/>
      <c r="Z238" s="13" t="n"/>
      <c r="AA238" s="13" t="n"/>
      <c r="AB238" s="13" t="n"/>
    </row>
    <row r="239">
      <c r="A239" s="13" t="n"/>
      <c r="B239" s="13" t="n"/>
      <c r="C239" s="12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  <c r="Y239" s="13" t="n"/>
      <c r="Z239" s="13" t="n"/>
      <c r="AA239" s="13" t="n"/>
      <c r="AB239" s="13" t="n"/>
    </row>
    <row r="240">
      <c r="A240" s="13" t="n"/>
      <c r="B240" s="13" t="n"/>
      <c r="C240" s="12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3" t="n"/>
      <c r="Y240" s="13" t="n"/>
      <c r="Z240" s="13" t="n"/>
      <c r="AA240" s="13" t="n"/>
      <c r="AB240" s="13" t="n"/>
    </row>
    <row r="241">
      <c r="A241" s="13" t="n"/>
      <c r="B241" s="13" t="n"/>
      <c r="C241" s="12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  <c r="Y241" s="13" t="n"/>
      <c r="Z241" s="13" t="n"/>
      <c r="AA241" s="13" t="n"/>
      <c r="AB241" s="13" t="n"/>
    </row>
    <row r="242">
      <c r="A242" s="13" t="n"/>
      <c r="B242" s="13" t="n"/>
      <c r="C242" s="12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  <c r="V242" s="13" t="n"/>
      <c r="W242" s="13" t="n"/>
      <c r="X242" s="13" t="n"/>
      <c r="Y242" s="13" t="n"/>
      <c r="Z242" s="13" t="n"/>
      <c r="AA242" s="13" t="n"/>
      <c r="AB242" s="13" t="n"/>
    </row>
    <row r="243">
      <c r="A243" s="13" t="n"/>
      <c r="B243" s="13" t="n"/>
      <c r="C243" s="12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3" t="n"/>
      <c r="Y243" s="13" t="n"/>
      <c r="Z243" s="13" t="n"/>
      <c r="AA243" s="13" t="n"/>
      <c r="AB243" s="13" t="n"/>
    </row>
    <row r="244">
      <c r="A244" s="13" t="n"/>
      <c r="B244" s="13" t="n"/>
      <c r="C244" s="12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  <c r="V244" s="13" t="n"/>
      <c r="W244" s="13" t="n"/>
      <c r="X244" s="13" t="n"/>
      <c r="Y244" s="13" t="n"/>
      <c r="Z244" s="13" t="n"/>
      <c r="AA244" s="13" t="n"/>
      <c r="AB244" s="13" t="n"/>
    </row>
    <row r="245">
      <c r="A245" s="13" t="n"/>
      <c r="B245" s="13" t="n"/>
      <c r="C245" s="12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  <c r="Y245" s="13" t="n"/>
      <c r="Z245" s="13" t="n"/>
      <c r="AA245" s="13" t="n"/>
      <c r="AB245" s="13" t="n"/>
    </row>
    <row r="246">
      <c r="A246" s="13" t="n"/>
      <c r="B246" s="13" t="n"/>
      <c r="C246" s="12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  <c r="V246" s="13" t="n"/>
      <c r="W246" s="13" t="n"/>
      <c r="X246" s="13" t="n"/>
      <c r="Y246" s="13" t="n"/>
      <c r="Z246" s="13" t="n"/>
      <c r="AA246" s="13" t="n"/>
      <c r="AB246" s="13" t="n"/>
    </row>
    <row r="247">
      <c r="A247" s="13" t="n"/>
      <c r="B247" s="13" t="n"/>
      <c r="C247" s="12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3" t="n"/>
      <c r="Y247" s="13" t="n"/>
      <c r="Z247" s="13" t="n"/>
      <c r="AA247" s="13" t="n"/>
      <c r="AB247" s="13" t="n"/>
    </row>
    <row r="248">
      <c r="A248" s="13" t="n"/>
      <c r="B248" s="13" t="n"/>
      <c r="C248" s="12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  <c r="V248" s="13" t="n"/>
      <c r="W248" s="13" t="n"/>
      <c r="X248" s="13" t="n"/>
      <c r="Y248" s="13" t="n"/>
      <c r="Z248" s="13" t="n"/>
      <c r="AA248" s="13" t="n"/>
      <c r="AB248" s="13" t="n"/>
    </row>
    <row r="249">
      <c r="A249" s="13" t="n"/>
      <c r="B249" s="13" t="n"/>
      <c r="C249" s="12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3" t="n"/>
      <c r="Y249" s="13" t="n"/>
      <c r="Z249" s="13" t="n"/>
      <c r="AA249" s="13" t="n"/>
      <c r="AB249" s="13" t="n"/>
    </row>
    <row r="250">
      <c r="A250" s="13" t="n"/>
      <c r="B250" s="13" t="n"/>
      <c r="C250" s="12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  <c r="V250" s="13" t="n"/>
      <c r="W250" s="13" t="n"/>
      <c r="X250" s="13" t="n"/>
      <c r="Y250" s="13" t="n"/>
      <c r="Z250" s="13" t="n"/>
      <c r="AA250" s="13" t="n"/>
      <c r="AB250" s="13" t="n"/>
    </row>
    <row r="251">
      <c r="A251" s="13" t="n"/>
      <c r="B251" s="13" t="n"/>
      <c r="C251" s="12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3" t="n"/>
      <c r="Y251" s="13" t="n"/>
      <c r="Z251" s="13" t="n"/>
      <c r="AA251" s="13" t="n"/>
      <c r="AB251" s="13" t="n"/>
    </row>
    <row r="252">
      <c r="A252" s="13" t="n"/>
      <c r="B252" s="13" t="n"/>
      <c r="C252" s="12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3" t="n"/>
      <c r="Y252" s="13" t="n"/>
      <c r="Z252" s="13" t="n"/>
      <c r="AA252" s="13" t="n"/>
      <c r="AB252" s="13" t="n"/>
    </row>
    <row r="253">
      <c r="A253" s="13" t="n"/>
      <c r="B253" s="13" t="n"/>
      <c r="C253" s="12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  <c r="V253" s="13" t="n"/>
      <c r="W253" s="13" t="n"/>
      <c r="X253" s="13" t="n"/>
      <c r="Y253" s="13" t="n"/>
      <c r="Z253" s="13" t="n"/>
      <c r="AA253" s="13" t="n"/>
      <c r="AB253" s="13" t="n"/>
    </row>
    <row r="254">
      <c r="A254" s="13" t="n"/>
      <c r="B254" s="13" t="n"/>
      <c r="C254" s="12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  <c r="V254" s="13" t="n"/>
      <c r="W254" s="13" t="n"/>
      <c r="X254" s="13" t="n"/>
      <c r="Y254" s="13" t="n"/>
      <c r="Z254" s="13" t="n"/>
      <c r="AA254" s="13" t="n"/>
      <c r="AB254" s="13" t="n"/>
    </row>
    <row r="255">
      <c r="A255" s="13" t="n"/>
      <c r="B255" s="13" t="n"/>
      <c r="C255" s="12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3" t="n"/>
      <c r="Y255" s="13" t="n"/>
      <c r="Z255" s="13" t="n"/>
      <c r="AA255" s="13" t="n"/>
      <c r="AB255" s="13" t="n"/>
    </row>
    <row r="256">
      <c r="A256" s="13" t="n"/>
      <c r="B256" s="13" t="n"/>
      <c r="C256" s="12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  <c r="V256" s="13" t="n"/>
      <c r="W256" s="13" t="n"/>
      <c r="X256" s="13" t="n"/>
      <c r="Y256" s="13" t="n"/>
      <c r="Z256" s="13" t="n"/>
      <c r="AA256" s="13" t="n"/>
      <c r="AB256" s="13" t="n"/>
    </row>
    <row r="257">
      <c r="A257" s="13" t="n"/>
      <c r="B257" s="13" t="n"/>
      <c r="C257" s="12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  <c r="Y257" s="13" t="n"/>
      <c r="Z257" s="13" t="n"/>
      <c r="AA257" s="13" t="n"/>
      <c r="AB257" s="13" t="n"/>
    </row>
    <row r="258">
      <c r="A258" s="13" t="n"/>
      <c r="B258" s="13" t="n"/>
      <c r="C258" s="12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  <c r="V258" s="13" t="n"/>
      <c r="W258" s="13" t="n"/>
      <c r="X258" s="13" t="n"/>
      <c r="Y258" s="13" t="n"/>
      <c r="Z258" s="13" t="n"/>
      <c r="AA258" s="13" t="n"/>
      <c r="AB258" s="13" t="n"/>
    </row>
    <row r="259">
      <c r="A259" s="13" t="n"/>
      <c r="B259" s="13" t="n"/>
      <c r="C259" s="12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  <c r="Y259" s="13" t="n"/>
      <c r="Z259" s="13" t="n"/>
      <c r="AA259" s="13" t="n"/>
      <c r="AB259" s="13" t="n"/>
    </row>
    <row r="260">
      <c r="A260" s="13" t="n"/>
      <c r="B260" s="13" t="n"/>
      <c r="C260" s="12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  <c r="V260" s="13" t="n"/>
      <c r="W260" s="13" t="n"/>
      <c r="X260" s="13" t="n"/>
      <c r="Y260" s="13" t="n"/>
      <c r="Z260" s="13" t="n"/>
      <c r="AA260" s="13" t="n"/>
      <c r="AB260" s="13" t="n"/>
    </row>
    <row r="261">
      <c r="A261" s="13" t="n"/>
      <c r="B261" s="13" t="n"/>
      <c r="C261" s="12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3" t="n"/>
      <c r="Y261" s="13" t="n"/>
      <c r="Z261" s="13" t="n"/>
      <c r="AA261" s="13" t="n"/>
      <c r="AB261" s="13" t="n"/>
    </row>
    <row r="262">
      <c r="A262" s="13" t="n"/>
      <c r="B262" s="13" t="n"/>
      <c r="C262" s="12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3" t="n"/>
      <c r="Y262" s="13" t="n"/>
      <c r="Z262" s="13" t="n"/>
      <c r="AA262" s="13" t="n"/>
      <c r="AB262" s="13" t="n"/>
    </row>
    <row r="263">
      <c r="A263" s="13" t="n"/>
      <c r="B263" s="13" t="n"/>
      <c r="C263" s="12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3" t="n"/>
      <c r="Y263" s="13" t="n"/>
      <c r="Z263" s="13" t="n"/>
      <c r="AA263" s="13" t="n"/>
      <c r="AB263" s="13" t="n"/>
    </row>
    <row r="264">
      <c r="A264" s="13" t="n"/>
      <c r="B264" s="13" t="n"/>
      <c r="C264" s="12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  <c r="Y264" s="13" t="n"/>
      <c r="Z264" s="13" t="n"/>
      <c r="AA264" s="13" t="n"/>
      <c r="AB264" s="13" t="n"/>
    </row>
    <row r="265">
      <c r="A265" s="13" t="n"/>
      <c r="B265" s="13" t="n"/>
      <c r="C265" s="12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  <c r="Y265" s="13" t="n"/>
      <c r="Z265" s="13" t="n"/>
      <c r="AA265" s="13" t="n"/>
      <c r="AB265" s="13" t="n"/>
    </row>
    <row r="266">
      <c r="A266" s="13" t="n"/>
      <c r="B266" s="13" t="n"/>
      <c r="C266" s="12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  <c r="Y266" s="13" t="n"/>
      <c r="Z266" s="13" t="n"/>
      <c r="AA266" s="13" t="n"/>
      <c r="AB266" s="13" t="n"/>
    </row>
    <row r="267">
      <c r="A267" s="13" t="n"/>
      <c r="B267" s="13" t="n"/>
      <c r="C267" s="12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3" t="n"/>
      <c r="Y267" s="13" t="n"/>
      <c r="Z267" s="13" t="n"/>
      <c r="AA267" s="13" t="n"/>
      <c r="AB267" s="13" t="n"/>
    </row>
    <row r="268">
      <c r="A268" s="13" t="n"/>
      <c r="B268" s="13" t="n"/>
      <c r="C268" s="12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13" t="n"/>
      <c r="W268" s="13" t="n"/>
      <c r="X268" s="13" t="n"/>
      <c r="Y268" s="13" t="n"/>
      <c r="Z268" s="13" t="n"/>
      <c r="AA268" s="13" t="n"/>
      <c r="AB268" s="13" t="n"/>
    </row>
    <row r="269">
      <c r="A269" s="13" t="n"/>
      <c r="B269" s="13" t="n"/>
      <c r="C269" s="12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  <c r="Y269" s="13" t="n"/>
      <c r="Z269" s="13" t="n"/>
      <c r="AA269" s="13" t="n"/>
      <c r="AB269" s="13" t="n"/>
    </row>
    <row r="270">
      <c r="A270" s="13" t="n"/>
      <c r="B270" s="13" t="n"/>
      <c r="C270" s="12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  <c r="V270" s="13" t="n"/>
      <c r="W270" s="13" t="n"/>
      <c r="X270" s="13" t="n"/>
      <c r="Y270" s="13" t="n"/>
      <c r="Z270" s="13" t="n"/>
      <c r="AA270" s="13" t="n"/>
      <c r="AB270" s="13" t="n"/>
    </row>
    <row r="271">
      <c r="A271" s="13" t="n"/>
      <c r="B271" s="13" t="n"/>
      <c r="C271" s="12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3" t="n"/>
      <c r="Y271" s="13" t="n"/>
      <c r="Z271" s="13" t="n"/>
      <c r="AA271" s="13" t="n"/>
      <c r="AB271" s="13" t="n"/>
    </row>
    <row r="272">
      <c r="A272" s="13" t="n"/>
      <c r="B272" s="13" t="n"/>
      <c r="C272" s="12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  <c r="V272" s="13" t="n"/>
      <c r="W272" s="13" t="n"/>
      <c r="X272" s="13" t="n"/>
      <c r="Y272" s="13" t="n"/>
      <c r="Z272" s="13" t="n"/>
      <c r="AA272" s="13" t="n"/>
      <c r="AB272" s="13" t="n"/>
    </row>
    <row r="273">
      <c r="A273" s="13" t="n"/>
      <c r="B273" s="13" t="n"/>
      <c r="C273" s="12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3" t="n"/>
      <c r="Y273" s="13" t="n"/>
      <c r="Z273" s="13" t="n"/>
      <c r="AA273" s="13" t="n"/>
      <c r="AB273" s="13" t="n"/>
    </row>
    <row r="274">
      <c r="A274" s="13" t="n"/>
      <c r="B274" s="13" t="n"/>
      <c r="C274" s="12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  <c r="V274" s="13" t="n"/>
      <c r="W274" s="13" t="n"/>
      <c r="X274" s="13" t="n"/>
      <c r="Y274" s="13" t="n"/>
      <c r="Z274" s="13" t="n"/>
      <c r="AA274" s="13" t="n"/>
      <c r="AB274" s="13" t="n"/>
    </row>
    <row r="275">
      <c r="A275" s="13" t="n"/>
      <c r="B275" s="13" t="n"/>
      <c r="C275" s="12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3" t="n"/>
      <c r="Y275" s="13" t="n"/>
      <c r="Z275" s="13" t="n"/>
      <c r="AA275" s="13" t="n"/>
      <c r="AB275" s="13" t="n"/>
    </row>
    <row r="276">
      <c r="A276" s="13" t="n"/>
      <c r="B276" s="13" t="n"/>
      <c r="C276" s="12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3" t="n"/>
      <c r="Y276" s="13" t="n"/>
      <c r="Z276" s="13" t="n"/>
      <c r="AA276" s="13" t="n"/>
      <c r="AB276" s="13" t="n"/>
    </row>
    <row r="277">
      <c r="A277" s="13" t="n"/>
      <c r="B277" s="13" t="n"/>
      <c r="C277" s="12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  <c r="Y277" s="13" t="n"/>
      <c r="Z277" s="13" t="n"/>
      <c r="AA277" s="13" t="n"/>
      <c r="AB277" s="13" t="n"/>
    </row>
    <row r="278">
      <c r="A278" s="13" t="n"/>
      <c r="B278" s="13" t="n"/>
      <c r="C278" s="12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  <c r="V278" s="13" t="n"/>
      <c r="W278" s="13" t="n"/>
      <c r="X278" s="13" t="n"/>
      <c r="Y278" s="13" t="n"/>
      <c r="Z278" s="13" t="n"/>
      <c r="AA278" s="13" t="n"/>
      <c r="AB278" s="13" t="n"/>
    </row>
    <row r="279">
      <c r="A279" s="13" t="n"/>
      <c r="B279" s="13" t="n"/>
      <c r="C279" s="12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3" t="n"/>
      <c r="Y279" s="13" t="n"/>
      <c r="Z279" s="13" t="n"/>
      <c r="AA279" s="13" t="n"/>
      <c r="AB279" s="13" t="n"/>
    </row>
    <row r="280">
      <c r="A280" s="13" t="n"/>
      <c r="B280" s="13" t="n"/>
      <c r="C280" s="12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  <c r="V280" s="13" t="n"/>
      <c r="W280" s="13" t="n"/>
      <c r="X280" s="13" t="n"/>
      <c r="Y280" s="13" t="n"/>
      <c r="Z280" s="13" t="n"/>
      <c r="AA280" s="13" t="n"/>
      <c r="AB280" s="13" t="n"/>
    </row>
    <row r="281">
      <c r="A281" s="13" t="n"/>
      <c r="B281" s="13" t="n"/>
      <c r="C281" s="12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3" t="n"/>
      <c r="Y281" s="13" t="n"/>
      <c r="Z281" s="13" t="n"/>
      <c r="AA281" s="13" t="n"/>
      <c r="AB281" s="13" t="n"/>
    </row>
    <row r="282">
      <c r="A282" s="13" t="n"/>
      <c r="B282" s="13" t="n"/>
      <c r="C282" s="12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  <c r="V282" s="13" t="n"/>
      <c r="W282" s="13" t="n"/>
      <c r="X282" s="13" t="n"/>
      <c r="Y282" s="13" t="n"/>
      <c r="Z282" s="13" t="n"/>
      <c r="AA282" s="13" t="n"/>
      <c r="AB282" s="13" t="n"/>
    </row>
    <row r="283">
      <c r="A283" s="13" t="n"/>
      <c r="B283" s="13" t="n"/>
      <c r="C283" s="12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3" t="n"/>
      <c r="Y283" s="13" t="n"/>
      <c r="Z283" s="13" t="n"/>
      <c r="AA283" s="13" t="n"/>
      <c r="AB283" s="13" t="n"/>
    </row>
    <row r="284">
      <c r="A284" s="13" t="n"/>
      <c r="B284" s="13" t="n"/>
      <c r="C284" s="12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13" t="n"/>
      <c r="W284" s="13" t="n"/>
      <c r="X284" s="13" t="n"/>
      <c r="Y284" s="13" t="n"/>
      <c r="Z284" s="13" t="n"/>
      <c r="AA284" s="13" t="n"/>
      <c r="AB284" s="13" t="n"/>
    </row>
    <row r="285">
      <c r="A285" s="13" t="n"/>
      <c r="B285" s="13" t="n"/>
      <c r="C285" s="12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3" t="n"/>
      <c r="Y285" s="13" t="n"/>
      <c r="Z285" s="13" t="n"/>
      <c r="AA285" s="13" t="n"/>
      <c r="AB285" s="13" t="n"/>
    </row>
    <row r="286">
      <c r="A286" s="13" t="n"/>
      <c r="B286" s="13" t="n"/>
      <c r="C286" s="12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  <c r="V286" s="13" t="n"/>
      <c r="W286" s="13" t="n"/>
      <c r="X286" s="13" t="n"/>
      <c r="Y286" s="13" t="n"/>
      <c r="Z286" s="13" t="n"/>
      <c r="AA286" s="13" t="n"/>
      <c r="AB286" s="13" t="n"/>
    </row>
    <row r="287">
      <c r="A287" s="13" t="n"/>
      <c r="B287" s="13" t="n"/>
      <c r="C287" s="12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  <c r="Y287" s="13" t="n"/>
      <c r="Z287" s="13" t="n"/>
      <c r="AA287" s="13" t="n"/>
      <c r="AB287" s="13" t="n"/>
    </row>
    <row r="288">
      <c r="A288" s="13" t="n"/>
      <c r="B288" s="13" t="n"/>
      <c r="C288" s="12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  <c r="V288" s="13" t="n"/>
      <c r="W288" s="13" t="n"/>
      <c r="X288" s="13" t="n"/>
      <c r="Y288" s="13" t="n"/>
      <c r="Z288" s="13" t="n"/>
      <c r="AA288" s="13" t="n"/>
      <c r="AB288" s="13" t="n"/>
    </row>
    <row r="289">
      <c r="A289" s="13" t="n"/>
      <c r="B289" s="13" t="n"/>
      <c r="C289" s="12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  <c r="Y289" s="13" t="n"/>
      <c r="Z289" s="13" t="n"/>
      <c r="AA289" s="13" t="n"/>
      <c r="AB289" s="13" t="n"/>
    </row>
    <row r="290">
      <c r="A290" s="13" t="n"/>
      <c r="B290" s="13" t="n"/>
      <c r="C290" s="12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13" t="n"/>
      <c r="W290" s="13" t="n"/>
      <c r="X290" s="13" t="n"/>
      <c r="Y290" s="13" t="n"/>
      <c r="Z290" s="13" t="n"/>
      <c r="AA290" s="13" t="n"/>
      <c r="AB290" s="13" t="n"/>
    </row>
    <row r="291">
      <c r="A291" s="13" t="n"/>
      <c r="B291" s="13" t="n"/>
      <c r="C291" s="12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  <c r="Y291" s="13" t="n"/>
      <c r="Z291" s="13" t="n"/>
      <c r="AA291" s="13" t="n"/>
      <c r="AB291" s="13" t="n"/>
    </row>
    <row r="292">
      <c r="A292" s="13" t="n"/>
      <c r="B292" s="13" t="n"/>
      <c r="C292" s="12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3" t="n"/>
      <c r="Y292" s="13" t="n"/>
      <c r="Z292" s="13" t="n"/>
      <c r="AA292" s="13" t="n"/>
      <c r="AB292" s="13" t="n"/>
    </row>
    <row r="293">
      <c r="A293" s="13" t="n"/>
      <c r="B293" s="13" t="n"/>
      <c r="C293" s="12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  <c r="Y293" s="13" t="n"/>
      <c r="Z293" s="13" t="n"/>
      <c r="AA293" s="13" t="n"/>
      <c r="AB293" s="13" t="n"/>
    </row>
    <row r="294">
      <c r="A294" s="13" t="n"/>
      <c r="B294" s="13" t="n"/>
      <c r="C294" s="12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  <c r="V294" s="13" t="n"/>
      <c r="W294" s="13" t="n"/>
      <c r="X294" s="13" t="n"/>
      <c r="Y294" s="13" t="n"/>
      <c r="Z294" s="13" t="n"/>
      <c r="AA294" s="13" t="n"/>
      <c r="AB294" s="13" t="n"/>
    </row>
    <row r="295">
      <c r="A295" s="13" t="n"/>
      <c r="B295" s="13" t="n"/>
      <c r="C295" s="12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  <c r="Y295" s="13" t="n"/>
      <c r="Z295" s="13" t="n"/>
      <c r="AA295" s="13" t="n"/>
      <c r="AB295" s="13" t="n"/>
    </row>
    <row r="296">
      <c r="A296" s="13" t="n"/>
      <c r="B296" s="13" t="n"/>
      <c r="C296" s="12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  <c r="V296" s="13" t="n"/>
      <c r="W296" s="13" t="n"/>
      <c r="X296" s="13" t="n"/>
      <c r="Y296" s="13" t="n"/>
      <c r="Z296" s="13" t="n"/>
      <c r="AA296" s="13" t="n"/>
      <c r="AB296" s="13" t="n"/>
    </row>
    <row r="297">
      <c r="A297" s="13" t="n"/>
      <c r="B297" s="13" t="n"/>
      <c r="C297" s="12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3" t="n"/>
      <c r="Y297" s="13" t="n"/>
      <c r="Z297" s="13" t="n"/>
      <c r="AA297" s="13" t="n"/>
      <c r="AB297" s="13" t="n"/>
    </row>
    <row r="298">
      <c r="A298" s="13" t="n"/>
      <c r="B298" s="13" t="n"/>
      <c r="C298" s="12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  <c r="V298" s="13" t="n"/>
      <c r="W298" s="13" t="n"/>
      <c r="X298" s="13" t="n"/>
      <c r="Y298" s="13" t="n"/>
      <c r="Z298" s="13" t="n"/>
      <c r="AA298" s="13" t="n"/>
      <c r="AB298" s="13" t="n"/>
    </row>
    <row r="299">
      <c r="A299" s="13" t="n"/>
      <c r="B299" s="13" t="n"/>
      <c r="C299" s="12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3" t="n"/>
      <c r="Y299" s="13" t="n"/>
      <c r="Z299" s="13" t="n"/>
      <c r="AA299" s="13" t="n"/>
      <c r="AB299" s="13" t="n"/>
    </row>
    <row r="300">
      <c r="A300" s="13" t="n"/>
      <c r="B300" s="13" t="n"/>
      <c r="C300" s="12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3" t="n"/>
      <c r="Y300" s="13" t="n"/>
      <c r="Z300" s="13" t="n"/>
      <c r="AA300" s="13" t="n"/>
      <c r="AB300" s="13" t="n"/>
    </row>
    <row r="301">
      <c r="A301" s="13" t="n"/>
      <c r="B301" s="13" t="n"/>
      <c r="C301" s="12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  <c r="Y301" s="13" t="n"/>
      <c r="Z301" s="13" t="n"/>
      <c r="AA301" s="13" t="n"/>
      <c r="AB301" s="13" t="n"/>
    </row>
    <row r="302">
      <c r="A302" s="13" t="n"/>
      <c r="B302" s="13" t="n"/>
      <c r="C302" s="12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  <c r="V302" s="13" t="n"/>
      <c r="W302" s="13" t="n"/>
      <c r="X302" s="13" t="n"/>
      <c r="Y302" s="13" t="n"/>
      <c r="Z302" s="13" t="n"/>
      <c r="AA302" s="13" t="n"/>
      <c r="AB302" s="13" t="n"/>
    </row>
    <row r="303">
      <c r="A303" s="13" t="n"/>
      <c r="B303" s="13" t="n"/>
      <c r="C303" s="12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  <c r="V303" s="13" t="n"/>
      <c r="W303" s="13" t="n"/>
      <c r="X303" s="13" t="n"/>
      <c r="Y303" s="13" t="n"/>
      <c r="Z303" s="13" t="n"/>
      <c r="AA303" s="13" t="n"/>
      <c r="AB303" s="13" t="n"/>
    </row>
    <row r="304">
      <c r="A304" s="13" t="n"/>
      <c r="B304" s="13" t="n"/>
      <c r="C304" s="12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  <c r="V304" s="13" t="n"/>
      <c r="W304" s="13" t="n"/>
      <c r="X304" s="13" t="n"/>
      <c r="Y304" s="13" t="n"/>
      <c r="Z304" s="13" t="n"/>
      <c r="AA304" s="13" t="n"/>
      <c r="AB304" s="13" t="n"/>
    </row>
    <row r="305">
      <c r="A305" s="13" t="n"/>
      <c r="B305" s="13" t="n"/>
      <c r="C305" s="12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  <c r="V305" s="13" t="n"/>
      <c r="W305" s="13" t="n"/>
      <c r="X305" s="13" t="n"/>
      <c r="Y305" s="13" t="n"/>
      <c r="Z305" s="13" t="n"/>
      <c r="AA305" s="13" t="n"/>
      <c r="AB305" s="13" t="n"/>
    </row>
    <row r="306">
      <c r="A306" s="13" t="n"/>
      <c r="B306" s="13" t="n"/>
      <c r="C306" s="12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  <c r="V306" s="13" t="n"/>
      <c r="W306" s="13" t="n"/>
      <c r="X306" s="13" t="n"/>
      <c r="Y306" s="13" t="n"/>
      <c r="Z306" s="13" t="n"/>
      <c r="AA306" s="13" t="n"/>
      <c r="AB306" s="13" t="n"/>
    </row>
    <row r="307">
      <c r="A307" s="13" t="n"/>
      <c r="B307" s="13" t="n"/>
      <c r="C307" s="12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  <c r="V307" s="13" t="n"/>
      <c r="W307" s="13" t="n"/>
      <c r="X307" s="13" t="n"/>
      <c r="Y307" s="13" t="n"/>
      <c r="Z307" s="13" t="n"/>
      <c r="AA307" s="13" t="n"/>
      <c r="AB307" s="13" t="n"/>
    </row>
    <row r="308">
      <c r="A308" s="13" t="n"/>
      <c r="B308" s="13" t="n"/>
      <c r="C308" s="12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  <c r="V308" s="13" t="n"/>
      <c r="W308" s="13" t="n"/>
      <c r="X308" s="13" t="n"/>
      <c r="Y308" s="13" t="n"/>
      <c r="Z308" s="13" t="n"/>
      <c r="AA308" s="13" t="n"/>
      <c r="AB308" s="13" t="n"/>
    </row>
    <row r="309">
      <c r="A309" s="13" t="n"/>
      <c r="B309" s="13" t="n"/>
      <c r="C309" s="12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  <c r="V309" s="13" t="n"/>
      <c r="W309" s="13" t="n"/>
      <c r="X309" s="13" t="n"/>
      <c r="Y309" s="13" t="n"/>
      <c r="Z309" s="13" t="n"/>
      <c r="AA309" s="13" t="n"/>
      <c r="AB309" s="13" t="n"/>
    </row>
    <row r="310">
      <c r="A310" s="13" t="n"/>
      <c r="B310" s="13" t="n"/>
      <c r="C310" s="12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  <c r="V310" s="13" t="n"/>
      <c r="W310" s="13" t="n"/>
      <c r="X310" s="13" t="n"/>
      <c r="Y310" s="13" t="n"/>
      <c r="Z310" s="13" t="n"/>
      <c r="AA310" s="13" t="n"/>
      <c r="AB310" s="13" t="n"/>
    </row>
    <row r="311">
      <c r="A311" s="13" t="n"/>
      <c r="B311" s="13" t="n"/>
      <c r="C311" s="12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  <c r="V311" s="13" t="n"/>
      <c r="W311" s="13" t="n"/>
      <c r="X311" s="13" t="n"/>
      <c r="Y311" s="13" t="n"/>
      <c r="Z311" s="13" t="n"/>
      <c r="AA311" s="13" t="n"/>
      <c r="AB311" s="13" t="n"/>
    </row>
    <row r="312">
      <c r="A312" s="13" t="n"/>
      <c r="B312" s="13" t="n"/>
      <c r="C312" s="12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  <c r="V312" s="13" t="n"/>
      <c r="W312" s="13" t="n"/>
      <c r="X312" s="13" t="n"/>
      <c r="Y312" s="13" t="n"/>
      <c r="Z312" s="13" t="n"/>
      <c r="AA312" s="13" t="n"/>
      <c r="AB312" s="13" t="n"/>
    </row>
    <row r="313">
      <c r="A313" s="13" t="n"/>
      <c r="B313" s="13" t="n"/>
      <c r="C313" s="12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  <c r="V313" s="13" t="n"/>
      <c r="W313" s="13" t="n"/>
      <c r="X313" s="13" t="n"/>
      <c r="Y313" s="13" t="n"/>
      <c r="Z313" s="13" t="n"/>
      <c r="AA313" s="13" t="n"/>
      <c r="AB313" s="13" t="n"/>
    </row>
    <row r="314">
      <c r="A314" s="13" t="n"/>
      <c r="B314" s="13" t="n"/>
      <c r="C314" s="12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  <c r="V314" s="13" t="n"/>
      <c r="W314" s="13" t="n"/>
      <c r="X314" s="13" t="n"/>
      <c r="Y314" s="13" t="n"/>
      <c r="Z314" s="13" t="n"/>
      <c r="AA314" s="13" t="n"/>
      <c r="AB314" s="13" t="n"/>
    </row>
    <row r="315">
      <c r="A315" s="13" t="n"/>
      <c r="B315" s="13" t="n"/>
      <c r="C315" s="12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  <c r="V315" s="13" t="n"/>
      <c r="W315" s="13" t="n"/>
      <c r="X315" s="13" t="n"/>
      <c r="Y315" s="13" t="n"/>
      <c r="Z315" s="13" t="n"/>
      <c r="AA315" s="13" t="n"/>
      <c r="AB315" s="13" t="n"/>
    </row>
    <row r="316">
      <c r="A316" s="13" t="n"/>
      <c r="B316" s="13" t="n"/>
      <c r="C316" s="12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  <c r="V316" s="13" t="n"/>
      <c r="W316" s="13" t="n"/>
      <c r="X316" s="13" t="n"/>
      <c r="Y316" s="13" t="n"/>
      <c r="Z316" s="13" t="n"/>
      <c r="AA316" s="13" t="n"/>
      <c r="AB316" s="13" t="n"/>
    </row>
    <row r="317">
      <c r="A317" s="13" t="n"/>
      <c r="B317" s="13" t="n"/>
      <c r="C317" s="12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  <c r="V317" s="13" t="n"/>
      <c r="W317" s="13" t="n"/>
      <c r="X317" s="13" t="n"/>
      <c r="Y317" s="13" t="n"/>
      <c r="Z317" s="13" t="n"/>
      <c r="AA317" s="13" t="n"/>
      <c r="AB317" s="13" t="n"/>
    </row>
    <row r="318">
      <c r="A318" s="13" t="n"/>
      <c r="B318" s="13" t="n"/>
      <c r="C318" s="12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  <c r="V318" s="13" t="n"/>
      <c r="W318" s="13" t="n"/>
      <c r="X318" s="13" t="n"/>
      <c r="Y318" s="13" t="n"/>
      <c r="Z318" s="13" t="n"/>
      <c r="AA318" s="13" t="n"/>
      <c r="AB318" s="13" t="n"/>
    </row>
    <row r="319">
      <c r="A319" s="13" t="n"/>
      <c r="B319" s="13" t="n"/>
      <c r="C319" s="12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  <c r="V319" s="13" t="n"/>
      <c r="W319" s="13" t="n"/>
      <c r="X319" s="13" t="n"/>
      <c r="Y319" s="13" t="n"/>
      <c r="Z319" s="13" t="n"/>
      <c r="AA319" s="13" t="n"/>
      <c r="AB319" s="13" t="n"/>
    </row>
    <row r="320">
      <c r="A320" s="13" t="n"/>
      <c r="B320" s="13" t="n"/>
      <c r="C320" s="12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  <c r="V320" s="13" t="n"/>
      <c r="W320" s="13" t="n"/>
      <c r="X320" s="13" t="n"/>
      <c r="Y320" s="13" t="n"/>
      <c r="Z320" s="13" t="n"/>
      <c r="AA320" s="13" t="n"/>
      <c r="AB320" s="13" t="n"/>
    </row>
    <row r="321">
      <c r="A321" s="13" t="n"/>
      <c r="B321" s="13" t="n"/>
      <c r="C321" s="12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  <c r="V321" s="13" t="n"/>
      <c r="W321" s="13" t="n"/>
      <c r="X321" s="13" t="n"/>
      <c r="Y321" s="13" t="n"/>
      <c r="Z321" s="13" t="n"/>
      <c r="AA321" s="13" t="n"/>
      <c r="AB321" s="13" t="n"/>
    </row>
    <row r="322">
      <c r="A322" s="13" t="n"/>
      <c r="B322" s="13" t="n"/>
      <c r="C322" s="12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  <c r="V322" s="13" t="n"/>
      <c r="W322" s="13" t="n"/>
      <c r="X322" s="13" t="n"/>
      <c r="Y322" s="13" t="n"/>
      <c r="Z322" s="13" t="n"/>
      <c r="AA322" s="13" t="n"/>
      <c r="AB322" s="13" t="n"/>
    </row>
    <row r="323">
      <c r="A323" s="13" t="n"/>
      <c r="B323" s="13" t="n"/>
      <c r="C323" s="12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  <c r="V323" s="13" t="n"/>
      <c r="W323" s="13" t="n"/>
      <c r="X323" s="13" t="n"/>
      <c r="Y323" s="13" t="n"/>
      <c r="Z323" s="13" t="n"/>
      <c r="AA323" s="13" t="n"/>
      <c r="AB323" s="13" t="n"/>
    </row>
    <row r="324">
      <c r="A324" s="13" t="n"/>
      <c r="B324" s="13" t="n"/>
      <c r="C324" s="12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  <c r="V324" s="13" t="n"/>
      <c r="W324" s="13" t="n"/>
      <c r="X324" s="13" t="n"/>
      <c r="Y324" s="13" t="n"/>
      <c r="Z324" s="13" t="n"/>
      <c r="AA324" s="13" t="n"/>
      <c r="AB324" s="13" t="n"/>
    </row>
    <row r="325">
      <c r="A325" s="13" t="n"/>
      <c r="B325" s="13" t="n"/>
      <c r="C325" s="12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  <c r="V325" s="13" t="n"/>
      <c r="W325" s="13" t="n"/>
      <c r="X325" s="13" t="n"/>
      <c r="Y325" s="13" t="n"/>
      <c r="Z325" s="13" t="n"/>
      <c r="AA325" s="13" t="n"/>
      <c r="AB325" s="13" t="n"/>
    </row>
    <row r="326">
      <c r="A326" s="13" t="n"/>
      <c r="B326" s="13" t="n"/>
      <c r="C326" s="12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  <c r="V326" s="13" t="n"/>
      <c r="W326" s="13" t="n"/>
      <c r="X326" s="13" t="n"/>
      <c r="Y326" s="13" t="n"/>
      <c r="Z326" s="13" t="n"/>
      <c r="AA326" s="13" t="n"/>
      <c r="AB326" s="13" t="n"/>
    </row>
    <row r="327">
      <c r="A327" s="13" t="n"/>
      <c r="B327" s="13" t="n"/>
      <c r="C327" s="12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  <c r="V327" s="13" t="n"/>
      <c r="W327" s="13" t="n"/>
      <c r="X327" s="13" t="n"/>
      <c r="Y327" s="13" t="n"/>
      <c r="Z327" s="13" t="n"/>
      <c r="AA327" s="13" t="n"/>
      <c r="AB327" s="13" t="n"/>
    </row>
    <row r="328">
      <c r="A328" s="13" t="n"/>
      <c r="B328" s="13" t="n"/>
      <c r="C328" s="12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  <c r="V328" s="13" t="n"/>
      <c r="W328" s="13" t="n"/>
      <c r="X328" s="13" t="n"/>
      <c r="Y328" s="13" t="n"/>
      <c r="Z328" s="13" t="n"/>
      <c r="AA328" s="13" t="n"/>
      <c r="AB328" s="13" t="n"/>
    </row>
    <row r="329">
      <c r="A329" s="13" t="n"/>
      <c r="B329" s="13" t="n"/>
      <c r="C329" s="12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  <c r="V329" s="13" t="n"/>
      <c r="W329" s="13" t="n"/>
      <c r="X329" s="13" t="n"/>
      <c r="Y329" s="13" t="n"/>
      <c r="Z329" s="13" t="n"/>
      <c r="AA329" s="13" t="n"/>
      <c r="AB329" s="13" t="n"/>
    </row>
    <row r="330">
      <c r="A330" s="13" t="n"/>
      <c r="B330" s="13" t="n"/>
      <c r="C330" s="12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  <c r="V330" s="13" t="n"/>
      <c r="W330" s="13" t="n"/>
      <c r="X330" s="13" t="n"/>
      <c r="Y330" s="13" t="n"/>
      <c r="Z330" s="13" t="n"/>
      <c r="AA330" s="13" t="n"/>
      <c r="AB330" s="13" t="n"/>
    </row>
    <row r="331">
      <c r="A331" s="13" t="n"/>
      <c r="B331" s="13" t="n"/>
      <c r="C331" s="12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  <c r="V331" s="13" t="n"/>
      <c r="W331" s="13" t="n"/>
      <c r="X331" s="13" t="n"/>
      <c r="Y331" s="13" t="n"/>
      <c r="Z331" s="13" t="n"/>
      <c r="AA331" s="13" t="n"/>
      <c r="AB331" s="13" t="n"/>
    </row>
    <row r="332">
      <c r="A332" s="13" t="n"/>
      <c r="B332" s="13" t="n"/>
      <c r="C332" s="12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  <c r="V332" s="13" t="n"/>
      <c r="W332" s="13" t="n"/>
      <c r="X332" s="13" t="n"/>
      <c r="Y332" s="13" t="n"/>
      <c r="Z332" s="13" t="n"/>
      <c r="AA332" s="13" t="n"/>
      <c r="AB332" s="13" t="n"/>
    </row>
    <row r="333">
      <c r="A333" s="13" t="n"/>
      <c r="B333" s="13" t="n"/>
      <c r="C333" s="12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  <c r="V333" s="13" t="n"/>
      <c r="W333" s="13" t="n"/>
      <c r="X333" s="13" t="n"/>
      <c r="Y333" s="13" t="n"/>
      <c r="Z333" s="13" t="n"/>
      <c r="AA333" s="13" t="n"/>
      <c r="AB333" s="13" t="n"/>
    </row>
    <row r="334">
      <c r="A334" s="13" t="n"/>
      <c r="B334" s="13" t="n"/>
      <c r="C334" s="12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  <c r="V334" s="13" t="n"/>
      <c r="W334" s="13" t="n"/>
      <c r="X334" s="13" t="n"/>
      <c r="Y334" s="13" t="n"/>
      <c r="Z334" s="13" t="n"/>
      <c r="AA334" s="13" t="n"/>
      <c r="AB334" s="13" t="n"/>
    </row>
    <row r="335">
      <c r="A335" s="13" t="n"/>
      <c r="B335" s="13" t="n"/>
      <c r="C335" s="12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  <c r="V335" s="13" t="n"/>
      <c r="W335" s="13" t="n"/>
      <c r="X335" s="13" t="n"/>
      <c r="Y335" s="13" t="n"/>
      <c r="Z335" s="13" t="n"/>
      <c r="AA335" s="13" t="n"/>
      <c r="AB335" s="13" t="n"/>
    </row>
    <row r="336">
      <c r="A336" s="13" t="n"/>
      <c r="B336" s="13" t="n"/>
      <c r="C336" s="12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  <c r="V336" s="13" t="n"/>
      <c r="W336" s="13" t="n"/>
      <c r="X336" s="13" t="n"/>
      <c r="Y336" s="13" t="n"/>
      <c r="Z336" s="13" t="n"/>
      <c r="AA336" s="13" t="n"/>
      <c r="AB336" s="13" t="n"/>
    </row>
    <row r="337">
      <c r="A337" s="13" t="n"/>
      <c r="B337" s="13" t="n"/>
      <c r="C337" s="12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  <c r="V337" s="13" t="n"/>
      <c r="W337" s="13" t="n"/>
      <c r="X337" s="13" t="n"/>
      <c r="Y337" s="13" t="n"/>
      <c r="Z337" s="13" t="n"/>
      <c r="AA337" s="13" t="n"/>
      <c r="AB337" s="13" t="n"/>
    </row>
    <row r="338">
      <c r="A338" s="13" t="n"/>
      <c r="B338" s="13" t="n"/>
      <c r="C338" s="12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  <c r="V338" s="13" t="n"/>
      <c r="W338" s="13" t="n"/>
      <c r="X338" s="13" t="n"/>
      <c r="Y338" s="13" t="n"/>
      <c r="Z338" s="13" t="n"/>
      <c r="AA338" s="13" t="n"/>
      <c r="AB338" s="13" t="n"/>
    </row>
    <row r="339">
      <c r="A339" s="13" t="n"/>
      <c r="B339" s="13" t="n"/>
      <c r="C339" s="12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  <c r="V339" s="13" t="n"/>
      <c r="W339" s="13" t="n"/>
      <c r="X339" s="13" t="n"/>
      <c r="Y339" s="13" t="n"/>
      <c r="Z339" s="13" t="n"/>
      <c r="AA339" s="13" t="n"/>
      <c r="AB339" s="13" t="n"/>
    </row>
    <row r="340">
      <c r="A340" s="13" t="n"/>
      <c r="B340" s="13" t="n"/>
      <c r="C340" s="12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  <c r="V340" s="13" t="n"/>
      <c r="W340" s="13" t="n"/>
      <c r="X340" s="13" t="n"/>
      <c r="Y340" s="13" t="n"/>
      <c r="Z340" s="13" t="n"/>
      <c r="AA340" s="13" t="n"/>
      <c r="AB340" s="13" t="n"/>
    </row>
    <row r="341">
      <c r="A341" s="13" t="n"/>
      <c r="B341" s="13" t="n"/>
      <c r="C341" s="12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  <c r="V341" s="13" t="n"/>
      <c r="W341" s="13" t="n"/>
      <c r="X341" s="13" t="n"/>
      <c r="Y341" s="13" t="n"/>
      <c r="Z341" s="13" t="n"/>
      <c r="AA341" s="13" t="n"/>
      <c r="AB341" s="13" t="n"/>
    </row>
    <row r="342">
      <c r="A342" s="13" t="n"/>
      <c r="B342" s="13" t="n"/>
      <c r="C342" s="12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  <c r="V342" s="13" t="n"/>
      <c r="W342" s="13" t="n"/>
      <c r="X342" s="13" t="n"/>
      <c r="Y342" s="13" t="n"/>
      <c r="Z342" s="13" t="n"/>
      <c r="AA342" s="13" t="n"/>
      <c r="AB342" s="13" t="n"/>
    </row>
    <row r="343">
      <c r="A343" s="13" t="n"/>
      <c r="B343" s="13" t="n"/>
      <c r="C343" s="12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  <c r="V343" s="13" t="n"/>
      <c r="W343" s="13" t="n"/>
      <c r="X343" s="13" t="n"/>
      <c r="Y343" s="13" t="n"/>
      <c r="Z343" s="13" t="n"/>
      <c r="AA343" s="13" t="n"/>
      <c r="AB343" s="13" t="n"/>
    </row>
    <row r="344">
      <c r="A344" s="13" t="n"/>
      <c r="B344" s="13" t="n"/>
      <c r="C344" s="12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  <c r="V344" s="13" t="n"/>
      <c r="W344" s="13" t="n"/>
      <c r="X344" s="13" t="n"/>
      <c r="Y344" s="13" t="n"/>
      <c r="Z344" s="13" t="n"/>
      <c r="AA344" s="13" t="n"/>
      <c r="AB344" s="13" t="n"/>
    </row>
    <row r="345">
      <c r="A345" s="13" t="n"/>
      <c r="B345" s="13" t="n"/>
      <c r="C345" s="12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  <c r="V345" s="13" t="n"/>
      <c r="W345" s="13" t="n"/>
      <c r="X345" s="13" t="n"/>
      <c r="Y345" s="13" t="n"/>
      <c r="Z345" s="13" t="n"/>
      <c r="AA345" s="13" t="n"/>
      <c r="AB345" s="13" t="n"/>
    </row>
    <row r="346">
      <c r="A346" s="13" t="n"/>
      <c r="B346" s="13" t="n"/>
      <c r="C346" s="12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  <c r="V346" s="13" t="n"/>
      <c r="W346" s="13" t="n"/>
      <c r="X346" s="13" t="n"/>
      <c r="Y346" s="13" t="n"/>
      <c r="Z346" s="13" t="n"/>
      <c r="AA346" s="13" t="n"/>
      <c r="AB346" s="13" t="n"/>
    </row>
    <row r="347">
      <c r="A347" s="13" t="n"/>
      <c r="B347" s="13" t="n"/>
      <c r="C347" s="12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  <c r="V347" s="13" t="n"/>
      <c r="W347" s="13" t="n"/>
      <c r="X347" s="13" t="n"/>
      <c r="Y347" s="13" t="n"/>
      <c r="Z347" s="13" t="n"/>
      <c r="AA347" s="13" t="n"/>
      <c r="AB347" s="13" t="n"/>
    </row>
    <row r="348">
      <c r="A348" s="13" t="n"/>
      <c r="B348" s="13" t="n"/>
      <c r="C348" s="12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  <c r="V348" s="13" t="n"/>
      <c r="W348" s="13" t="n"/>
      <c r="X348" s="13" t="n"/>
      <c r="Y348" s="13" t="n"/>
      <c r="Z348" s="13" t="n"/>
      <c r="AA348" s="13" t="n"/>
      <c r="AB348" s="13" t="n"/>
    </row>
    <row r="349">
      <c r="A349" s="13" t="n"/>
      <c r="B349" s="13" t="n"/>
      <c r="C349" s="12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  <c r="V349" s="13" t="n"/>
      <c r="W349" s="13" t="n"/>
      <c r="X349" s="13" t="n"/>
      <c r="Y349" s="13" t="n"/>
      <c r="Z349" s="13" t="n"/>
      <c r="AA349" s="13" t="n"/>
      <c r="AB349" s="13" t="n"/>
    </row>
    <row r="350">
      <c r="A350" s="13" t="n"/>
      <c r="B350" s="13" t="n"/>
      <c r="C350" s="12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  <c r="V350" s="13" t="n"/>
      <c r="W350" s="13" t="n"/>
      <c r="X350" s="13" t="n"/>
      <c r="Y350" s="13" t="n"/>
      <c r="Z350" s="13" t="n"/>
      <c r="AA350" s="13" t="n"/>
      <c r="AB350" s="13" t="n"/>
    </row>
    <row r="351">
      <c r="A351" s="13" t="n"/>
      <c r="B351" s="13" t="n"/>
      <c r="C351" s="12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  <c r="V351" s="13" t="n"/>
      <c r="W351" s="13" t="n"/>
      <c r="X351" s="13" t="n"/>
      <c r="Y351" s="13" t="n"/>
      <c r="Z351" s="13" t="n"/>
      <c r="AA351" s="13" t="n"/>
      <c r="AB351" s="13" t="n"/>
    </row>
    <row r="352">
      <c r="A352" s="13" t="n"/>
      <c r="B352" s="13" t="n"/>
      <c r="C352" s="12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  <c r="V352" s="13" t="n"/>
      <c r="W352" s="13" t="n"/>
      <c r="X352" s="13" t="n"/>
      <c r="Y352" s="13" t="n"/>
      <c r="Z352" s="13" t="n"/>
      <c r="AA352" s="13" t="n"/>
      <c r="AB352" s="13" t="n"/>
    </row>
    <row r="353">
      <c r="A353" s="13" t="n"/>
      <c r="B353" s="13" t="n"/>
      <c r="C353" s="12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  <c r="V353" s="13" t="n"/>
      <c r="W353" s="13" t="n"/>
      <c r="X353" s="13" t="n"/>
      <c r="Y353" s="13" t="n"/>
      <c r="Z353" s="13" t="n"/>
      <c r="AA353" s="13" t="n"/>
      <c r="AB353" s="13" t="n"/>
    </row>
    <row r="354">
      <c r="A354" s="13" t="n"/>
      <c r="B354" s="13" t="n"/>
      <c r="C354" s="12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  <c r="V354" s="13" t="n"/>
      <c r="W354" s="13" t="n"/>
      <c r="X354" s="13" t="n"/>
      <c r="Y354" s="13" t="n"/>
      <c r="Z354" s="13" t="n"/>
      <c r="AA354" s="13" t="n"/>
      <c r="AB354" s="13" t="n"/>
    </row>
    <row r="355">
      <c r="A355" s="13" t="n"/>
      <c r="B355" s="13" t="n"/>
      <c r="C355" s="12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  <c r="V355" s="13" t="n"/>
      <c r="W355" s="13" t="n"/>
      <c r="X355" s="13" t="n"/>
      <c r="Y355" s="13" t="n"/>
      <c r="Z355" s="13" t="n"/>
      <c r="AA355" s="13" t="n"/>
      <c r="AB355" s="13" t="n"/>
    </row>
    <row r="356">
      <c r="A356" s="13" t="n"/>
      <c r="B356" s="13" t="n"/>
      <c r="C356" s="12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  <c r="V356" s="13" t="n"/>
      <c r="W356" s="13" t="n"/>
      <c r="X356" s="13" t="n"/>
      <c r="Y356" s="13" t="n"/>
      <c r="Z356" s="13" t="n"/>
      <c r="AA356" s="13" t="n"/>
      <c r="AB356" s="13" t="n"/>
    </row>
    <row r="357">
      <c r="A357" s="13" t="n"/>
      <c r="B357" s="13" t="n"/>
      <c r="C357" s="12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  <c r="V357" s="13" t="n"/>
      <c r="W357" s="13" t="n"/>
      <c r="X357" s="13" t="n"/>
      <c r="Y357" s="13" t="n"/>
      <c r="Z357" s="13" t="n"/>
      <c r="AA357" s="13" t="n"/>
      <c r="AB357" s="13" t="n"/>
    </row>
    <row r="358">
      <c r="A358" s="13" t="n"/>
      <c r="B358" s="13" t="n"/>
      <c r="C358" s="12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  <c r="V358" s="13" t="n"/>
      <c r="W358" s="13" t="n"/>
      <c r="X358" s="13" t="n"/>
      <c r="Y358" s="13" t="n"/>
      <c r="Z358" s="13" t="n"/>
      <c r="AA358" s="13" t="n"/>
      <c r="AB358" s="13" t="n"/>
    </row>
    <row r="359">
      <c r="A359" s="13" t="n"/>
      <c r="B359" s="13" t="n"/>
      <c r="C359" s="12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  <c r="V359" s="13" t="n"/>
      <c r="W359" s="13" t="n"/>
      <c r="X359" s="13" t="n"/>
      <c r="Y359" s="13" t="n"/>
      <c r="Z359" s="13" t="n"/>
      <c r="AA359" s="13" t="n"/>
      <c r="AB359" s="13" t="n"/>
    </row>
    <row r="360">
      <c r="A360" s="13" t="n"/>
      <c r="B360" s="13" t="n"/>
      <c r="C360" s="12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  <c r="V360" s="13" t="n"/>
      <c r="W360" s="13" t="n"/>
      <c r="X360" s="13" t="n"/>
      <c r="Y360" s="13" t="n"/>
      <c r="Z360" s="13" t="n"/>
      <c r="AA360" s="13" t="n"/>
      <c r="AB360" s="13" t="n"/>
    </row>
    <row r="361">
      <c r="A361" s="13" t="n"/>
      <c r="B361" s="13" t="n"/>
      <c r="C361" s="12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  <c r="V361" s="13" t="n"/>
      <c r="W361" s="13" t="n"/>
      <c r="X361" s="13" t="n"/>
      <c r="Y361" s="13" t="n"/>
      <c r="Z361" s="13" t="n"/>
      <c r="AA361" s="13" t="n"/>
      <c r="AB361" s="13" t="n"/>
    </row>
    <row r="362">
      <c r="A362" s="13" t="n"/>
      <c r="B362" s="13" t="n"/>
      <c r="C362" s="12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  <c r="V362" s="13" t="n"/>
      <c r="W362" s="13" t="n"/>
      <c r="X362" s="13" t="n"/>
      <c r="Y362" s="13" t="n"/>
      <c r="Z362" s="13" t="n"/>
      <c r="AA362" s="13" t="n"/>
      <c r="AB362" s="13" t="n"/>
    </row>
    <row r="363">
      <c r="A363" s="13" t="n"/>
      <c r="B363" s="13" t="n"/>
      <c r="C363" s="12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  <c r="V363" s="13" t="n"/>
      <c r="W363" s="13" t="n"/>
      <c r="X363" s="13" t="n"/>
      <c r="Y363" s="13" t="n"/>
      <c r="Z363" s="13" t="n"/>
      <c r="AA363" s="13" t="n"/>
      <c r="AB363" s="13" t="n"/>
    </row>
    <row r="364">
      <c r="A364" s="13" t="n"/>
      <c r="B364" s="13" t="n"/>
      <c r="C364" s="12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  <c r="V364" s="13" t="n"/>
      <c r="W364" s="13" t="n"/>
      <c r="X364" s="13" t="n"/>
      <c r="Y364" s="13" t="n"/>
      <c r="Z364" s="13" t="n"/>
      <c r="AA364" s="13" t="n"/>
      <c r="AB364" s="13" t="n"/>
    </row>
    <row r="365">
      <c r="A365" s="13" t="n"/>
      <c r="B365" s="13" t="n"/>
      <c r="C365" s="12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  <c r="V365" s="13" t="n"/>
      <c r="W365" s="13" t="n"/>
      <c r="X365" s="13" t="n"/>
      <c r="Y365" s="13" t="n"/>
      <c r="Z365" s="13" t="n"/>
      <c r="AA365" s="13" t="n"/>
      <c r="AB365" s="13" t="n"/>
    </row>
    <row r="366">
      <c r="A366" s="13" t="n"/>
      <c r="B366" s="13" t="n"/>
      <c r="C366" s="12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  <c r="V366" s="13" t="n"/>
      <c r="W366" s="13" t="n"/>
      <c r="X366" s="13" t="n"/>
      <c r="Y366" s="13" t="n"/>
      <c r="Z366" s="13" t="n"/>
      <c r="AA366" s="13" t="n"/>
      <c r="AB366" s="13" t="n"/>
    </row>
    <row r="367">
      <c r="A367" s="13" t="n"/>
      <c r="B367" s="13" t="n"/>
      <c r="C367" s="12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  <c r="V367" s="13" t="n"/>
      <c r="W367" s="13" t="n"/>
      <c r="X367" s="13" t="n"/>
      <c r="Y367" s="13" t="n"/>
      <c r="Z367" s="13" t="n"/>
      <c r="AA367" s="13" t="n"/>
      <c r="AB367" s="13" t="n"/>
    </row>
    <row r="368">
      <c r="A368" s="13" t="n"/>
      <c r="B368" s="13" t="n"/>
      <c r="C368" s="12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  <c r="V368" s="13" t="n"/>
      <c r="W368" s="13" t="n"/>
      <c r="X368" s="13" t="n"/>
      <c r="Y368" s="13" t="n"/>
      <c r="Z368" s="13" t="n"/>
      <c r="AA368" s="13" t="n"/>
      <c r="AB368" s="13" t="n"/>
    </row>
    <row r="369">
      <c r="A369" s="13" t="n"/>
      <c r="B369" s="13" t="n"/>
      <c r="C369" s="12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  <c r="V369" s="13" t="n"/>
      <c r="W369" s="13" t="n"/>
      <c r="X369" s="13" t="n"/>
      <c r="Y369" s="13" t="n"/>
      <c r="Z369" s="13" t="n"/>
      <c r="AA369" s="13" t="n"/>
      <c r="AB369" s="13" t="n"/>
    </row>
    <row r="370">
      <c r="A370" s="13" t="n"/>
      <c r="B370" s="13" t="n"/>
      <c r="C370" s="12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  <c r="V370" s="13" t="n"/>
      <c r="W370" s="13" t="n"/>
      <c r="X370" s="13" t="n"/>
      <c r="Y370" s="13" t="n"/>
      <c r="Z370" s="13" t="n"/>
      <c r="AA370" s="13" t="n"/>
      <c r="AB370" s="13" t="n"/>
    </row>
    <row r="371">
      <c r="A371" s="13" t="n"/>
      <c r="B371" s="13" t="n"/>
      <c r="C371" s="12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  <c r="V371" s="13" t="n"/>
      <c r="W371" s="13" t="n"/>
      <c r="X371" s="13" t="n"/>
      <c r="Y371" s="13" t="n"/>
      <c r="Z371" s="13" t="n"/>
      <c r="AA371" s="13" t="n"/>
      <c r="AB371" s="13" t="n"/>
    </row>
    <row r="372">
      <c r="A372" s="13" t="n"/>
      <c r="B372" s="13" t="n"/>
      <c r="C372" s="12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  <c r="V372" s="13" t="n"/>
      <c r="W372" s="13" t="n"/>
      <c r="X372" s="13" t="n"/>
      <c r="Y372" s="13" t="n"/>
      <c r="Z372" s="13" t="n"/>
      <c r="AA372" s="13" t="n"/>
      <c r="AB372" s="13" t="n"/>
    </row>
    <row r="373">
      <c r="A373" s="13" t="n"/>
      <c r="B373" s="13" t="n"/>
      <c r="C373" s="12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  <c r="V373" s="13" t="n"/>
      <c r="W373" s="13" t="n"/>
      <c r="X373" s="13" t="n"/>
      <c r="Y373" s="13" t="n"/>
      <c r="Z373" s="13" t="n"/>
      <c r="AA373" s="13" t="n"/>
      <c r="AB373" s="13" t="n"/>
    </row>
    <row r="374">
      <c r="A374" s="13" t="n"/>
      <c r="B374" s="13" t="n"/>
      <c r="C374" s="12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  <c r="V374" s="13" t="n"/>
      <c r="W374" s="13" t="n"/>
      <c r="X374" s="13" t="n"/>
      <c r="Y374" s="13" t="n"/>
      <c r="Z374" s="13" t="n"/>
      <c r="AA374" s="13" t="n"/>
      <c r="AB374" s="13" t="n"/>
    </row>
    <row r="375">
      <c r="A375" s="13" t="n"/>
      <c r="B375" s="13" t="n"/>
      <c r="C375" s="12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  <c r="V375" s="13" t="n"/>
      <c r="W375" s="13" t="n"/>
      <c r="X375" s="13" t="n"/>
      <c r="Y375" s="13" t="n"/>
      <c r="Z375" s="13" t="n"/>
      <c r="AA375" s="13" t="n"/>
      <c r="AB375" s="13" t="n"/>
    </row>
    <row r="376">
      <c r="A376" s="13" t="n"/>
      <c r="B376" s="13" t="n"/>
      <c r="C376" s="12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  <c r="V376" s="13" t="n"/>
      <c r="W376" s="13" t="n"/>
      <c r="X376" s="13" t="n"/>
      <c r="Y376" s="13" t="n"/>
      <c r="Z376" s="13" t="n"/>
      <c r="AA376" s="13" t="n"/>
      <c r="AB376" s="13" t="n"/>
    </row>
    <row r="377">
      <c r="A377" s="13" t="n"/>
      <c r="B377" s="13" t="n"/>
      <c r="C377" s="12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  <c r="V377" s="13" t="n"/>
      <c r="W377" s="13" t="n"/>
      <c r="X377" s="13" t="n"/>
      <c r="Y377" s="13" t="n"/>
      <c r="Z377" s="13" t="n"/>
      <c r="AA377" s="13" t="n"/>
      <c r="AB377" s="13" t="n"/>
    </row>
    <row r="378">
      <c r="A378" s="13" t="n"/>
      <c r="B378" s="13" t="n"/>
      <c r="C378" s="12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  <c r="V378" s="13" t="n"/>
      <c r="W378" s="13" t="n"/>
      <c r="X378" s="13" t="n"/>
      <c r="Y378" s="13" t="n"/>
      <c r="Z378" s="13" t="n"/>
      <c r="AA378" s="13" t="n"/>
      <c r="AB378" s="13" t="n"/>
    </row>
    <row r="379">
      <c r="A379" s="13" t="n"/>
      <c r="B379" s="13" t="n"/>
      <c r="C379" s="12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  <c r="V379" s="13" t="n"/>
      <c r="W379" s="13" t="n"/>
      <c r="X379" s="13" t="n"/>
      <c r="Y379" s="13" t="n"/>
      <c r="Z379" s="13" t="n"/>
      <c r="AA379" s="13" t="n"/>
      <c r="AB379" s="13" t="n"/>
    </row>
    <row r="380">
      <c r="A380" s="13" t="n"/>
      <c r="B380" s="13" t="n"/>
      <c r="C380" s="12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  <c r="V380" s="13" t="n"/>
      <c r="W380" s="13" t="n"/>
      <c r="X380" s="13" t="n"/>
      <c r="Y380" s="13" t="n"/>
      <c r="Z380" s="13" t="n"/>
      <c r="AA380" s="13" t="n"/>
      <c r="AB380" s="13" t="n"/>
    </row>
    <row r="381">
      <c r="A381" s="13" t="n"/>
      <c r="B381" s="13" t="n"/>
      <c r="C381" s="12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  <c r="V381" s="13" t="n"/>
      <c r="W381" s="13" t="n"/>
      <c r="X381" s="13" t="n"/>
      <c r="Y381" s="13" t="n"/>
      <c r="Z381" s="13" t="n"/>
      <c r="AA381" s="13" t="n"/>
      <c r="AB381" s="13" t="n"/>
    </row>
    <row r="382">
      <c r="A382" s="13" t="n"/>
      <c r="B382" s="13" t="n"/>
      <c r="C382" s="12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  <c r="V382" s="13" t="n"/>
      <c r="W382" s="13" t="n"/>
      <c r="X382" s="13" t="n"/>
      <c r="Y382" s="13" t="n"/>
      <c r="Z382" s="13" t="n"/>
      <c r="AA382" s="13" t="n"/>
      <c r="AB382" s="13" t="n"/>
    </row>
    <row r="383">
      <c r="A383" s="13" t="n"/>
      <c r="B383" s="13" t="n"/>
      <c r="C383" s="12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  <c r="V383" s="13" t="n"/>
      <c r="W383" s="13" t="n"/>
      <c r="X383" s="13" t="n"/>
      <c r="Y383" s="13" t="n"/>
      <c r="Z383" s="13" t="n"/>
      <c r="AA383" s="13" t="n"/>
      <c r="AB383" s="13" t="n"/>
    </row>
    <row r="384">
      <c r="A384" s="13" t="n"/>
      <c r="B384" s="13" t="n"/>
      <c r="C384" s="12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  <c r="V384" s="13" t="n"/>
      <c r="W384" s="13" t="n"/>
      <c r="X384" s="13" t="n"/>
      <c r="Y384" s="13" t="n"/>
      <c r="Z384" s="13" t="n"/>
      <c r="AA384" s="13" t="n"/>
      <c r="AB384" s="13" t="n"/>
    </row>
    <row r="385">
      <c r="A385" s="13" t="n"/>
      <c r="B385" s="13" t="n"/>
      <c r="C385" s="12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  <c r="V385" s="13" t="n"/>
      <c r="W385" s="13" t="n"/>
      <c r="X385" s="13" t="n"/>
      <c r="Y385" s="13" t="n"/>
      <c r="Z385" s="13" t="n"/>
      <c r="AA385" s="13" t="n"/>
      <c r="AB385" s="13" t="n"/>
    </row>
    <row r="386">
      <c r="A386" s="13" t="n"/>
      <c r="B386" s="13" t="n"/>
      <c r="C386" s="12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  <c r="V386" s="13" t="n"/>
      <c r="W386" s="13" t="n"/>
      <c r="X386" s="13" t="n"/>
      <c r="Y386" s="13" t="n"/>
      <c r="Z386" s="13" t="n"/>
      <c r="AA386" s="13" t="n"/>
      <c r="AB386" s="13" t="n"/>
    </row>
    <row r="387">
      <c r="A387" s="13" t="n"/>
      <c r="B387" s="13" t="n"/>
      <c r="C387" s="12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  <c r="V387" s="13" t="n"/>
      <c r="W387" s="13" t="n"/>
      <c r="X387" s="13" t="n"/>
      <c r="Y387" s="13" t="n"/>
      <c r="Z387" s="13" t="n"/>
      <c r="AA387" s="13" t="n"/>
      <c r="AB387" s="13" t="n"/>
    </row>
    <row r="388">
      <c r="A388" s="13" t="n"/>
      <c r="B388" s="13" t="n"/>
      <c r="C388" s="12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  <c r="V388" s="13" t="n"/>
      <c r="W388" s="13" t="n"/>
      <c r="X388" s="13" t="n"/>
      <c r="Y388" s="13" t="n"/>
      <c r="Z388" s="13" t="n"/>
      <c r="AA388" s="13" t="n"/>
      <c r="AB388" s="13" t="n"/>
    </row>
    <row r="389">
      <c r="A389" s="13" t="n"/>
      <c r="B389" s="13" t="n"/>
      <c r="C389" s="12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  <c r="V389" s="13" t="n"/>
      <c r="W389" s="13" t="n"/>
      <c r="X389" s="13" t="n"/>
      <c r="Y389" s="13" t="n"/>
      <c r="Z389" s="13" t="n"/>
      <c r="AA389" s="13" t="n"/>
      <c r="AB389" s="13" t="n"/>
    </row>
    <row r="390">
      <c r="A390" s="13" t="n"/>
      <c r="B390" s="13" t="n"/>
      <c r="C390" s="12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  <c r="V390" s="13" t="n"/>
      <c r="W390" s="13" t="n"/>
      <c r="X390" s="13" t="n"/>
      <c r="Y390" s="13" t="n"/>
      <c r="Z390" s="13" t="n"/>
      <c r="AA390" s="13" t="n"/>
      <c r="AB390" s="13" t="n"/>
    </row>
    <row r="391">
      <c r="A391" s="13" t="n"/>
      <c r="B391" s="13" t="n"/>
      <c r="C391" s="12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  <c r="V391" s="13" t="n"/>
      <c r="W391" s="13" t="n"/>
      <c r="X391" s="13" t="n"/>
      <c r="Y391" s="13" t="n"/>
      <c r="Z391" s="13" t="n"/>
      <c r="AA391" s="13" t="n"/>
      <c r="AB391" s="13" t="n"/>
    </row>
    <row r="392">
      <c r="A392" s="13" t="n"/>
      <c r="B392" s="13" t="n"/>
      <c r="C392" s="12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  <c r="V392" s="13" t="n"/>
      <c r="W392" s="13" t="n"/>
      <c r="X392" s="13" t="n"/>
      <c r="Y392" s="13" t="n"/>
      <c r="Z392" s="13" t="n"/>
      <c r="AA392" s="13" t="n"/>
      <c r="AB392" s="13" t="n"/>
    </row>
    <row r="393">
      <c r="A393" s="13" t="n"/>
      <c r="B393" s="13" t="n"/>
      <c r="C393" s="12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  <c r="V393" s="13" t="n"/>
      <c r="W393" s="13" t="n"/>
      <c r="X393" s="13" t="n"/>
      <c r="Y393" s="13" t="n"/>
      <c r="Z393" s="13" t="n"/>
      <c r="AA393" s="13" t="n"/>
      <c r="AB393" s="13" t="n"/>
    </row>
    <row r="394">
      <c r="A394" s="13" t="n"/>
      <c r="B394" s="13" t="n"/>
      <c r="C394" s="12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  <c r="V394" s="13" t="n"/>
      <c r="W394" s="13" t="n"/>
      <c r="X394" s="13" t="n"/>
      <c r="Y394" s="13" t="n"/>
      <c r="Z394" s="13" t="n"/>
      <c r="AA394" s="13" t="n"/>
      <c r="AB394" s="13" t="n"/>
    </row>
    <row r="395">
      <c r="A395" s="13" t="n"/>
      <c r="B395" s="13" t="n"/>
      <c r="C395" s="12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  <c r="V395" s="13" t="n"/>
      <c r="W395" s="13" t="n"/>
      <c r="X395" s="13" t="n"/>
      <c r="Y395" s="13" t="n"/>
      <c r="Z395" s="13" t="n"/>
      <c r="AA395" s="13" t="n"/>
      <c r="AB395" s="13" t="n"/>
    </row>
    <row r="396">
      <c r="A396" s="13" t="n"/>
      <c r="B396" s="13" t="n"/>
      <c r="C396" s="12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  <c r="V396" s="13" t="n"/>
      <c r="W396" s="13" t="n"/>
      <c r="X396" s="13" t="n"/>
      <c r="Y396" s="13" t="n"/>
      <c r="Z396" s="13" t="n"/>
      <c r="AA396" s="13" t="n"/>
      <c r="AB396" s="13" t="n"/>
    </row>
    <row r="397">
      <c r="A397" s="13" t="n"/>
      <c r="B397" s="13" t="n"/>
      <c r="C397" s="12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  <c r="V397" s="13" t="n"/>
      <c r="W397" s="13" t="n"/>
      <c r="X397" s="13" t="n"/>
      <c r="Y397" s="13" t="n"/>
      <c r="Z397" s="13" t="n"/>
      <c r="AA397" s="13" t="n"/>
      <c r="AB397" s="13" t="n"/>
    </row>
    <row r="398">
      <c r="A398" s="13" t="n"/>
      <c r="B398" s="13" t="n"/>
      <c r="C398" s="12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  <c r="V398" s="13" t="n"/>
      <c r="W398" s="13" t="n"/>
      <c r="X398" s="13" t="n"/>
      <c r="Y398" s="13" t="n"/>
      <c r="Z398" s="13" t="n"/>
      <c r="AA398" s="13" t="n"/>
      <c r="AB398" s="13" t="n"/>
    </row>
    <row r="399">
      <c r="A399" s="13" t="n"/>
      <c r="B399" s="13" t="n"/>
      <c r="C399" s="12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  <c r="V399" s="13" t="n"/>
      <c r="W399" s="13" t="n"/>
      <c r="X399" s="13" t="n"/>
      <c r="Y399" s="13" t="n"/>
      <c r="Z399" s="13" t="n"/>
      <c r="AA399" s="13" t="n"/>
      <c r="AB399" s="13" t="n"/>
    </row>
    <row r="400">
      <c r="A400" s="13" t="n"/>
      <c r="B400" s="13" t="n"/>
      <c r="C400" s="12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  <c r="V400" s="13" t="n"/>
      <c r="W400" s="13" t="n"/>
      <c r="X400" s="13" t="n"/>
      <c r="Y400" s="13" t="n"/>
      <c r="Z400" s="13" t="n"/>
      <c r="AA400" s="13" t="n"/>
      <c r="AB400" s="13" t="n"/>
    </row>
    <row r="401">
      <c r="A401" s="13" t="n"/>
      <c r="B401" s="13" t="n"/>
      <c r="C401" s="12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  <c r="V401" s="13" t="n"/>
      <c r="W401" s="13" t="n"/>
      <c r="X401" s="13" t="n"/>
      <c r="Y401" s="13" t="n"/>
      <c r="Z401" s="13" t="n"/>
      <c r="AA401" s="13" t="n"/>
      <c r="AB401" s="13" t="n"/>
    </row>
    <row r="402">
      <c r="A402" s="13" t="n"/>
      <c r="B402" s="13" t="n"/>
      <c r="C402" s="12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13" t="n"/>
      <c r="V402" s="13" t="n"/>
      <c r="W402" s="13" t="n"/>
      <c r="X402" s="13" t="n"/>
      <c r="Y402" s="13" t="n"/>
      <c r="Z402" s="13" t="n"/>
      <c r="AA402" s="13" t="n"/>
      <c r="AB402" s="13" t="n"/>
    </row>
    <row r="403">
      <c r="A403" s="13" t="n"/>
      <c r="B403" s="13" t="n"/>
      <c r="C403" s="12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  <c r="V403" s="13" t="n"/>
      <c r="W403" s="13" t="n"/>
      <c r="X403" s="13" t="n"/>
      <c r="Y403" s="13" t="n"/>
      <c r="Z403" s="13" t="n"/>
      <c r="AA403" s="13" t="n"/>
      <c r="AB403" s="13" t="n"/>
    </row>
    <row r="404">
      <c r="A404" s="13" t="n"/>
      <c r="B404" s="13" t="n"/>
      <c r="C404" s="12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  <c r="V404" s="13" t="n"/>
      <c r="W404" s="13" t="n"/>
      <c r="X404" s="13" t="n"/>
      <c r="Y404" s="13" t="n"/>
      <c r="Z404" s="13" t="n"/>
      <c r="AA404" s="13" t="n"/>
      <c r="AB404" s="13" t="n"/>
    </row>
    <row r="405">
      <c r="A405" s="13" t="n"/>
      <c r="B405" s="13" t="n"/>
      <c r="C405" s="12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  <c r="V405" s="13" t="n"/>
      <c r="W405" s="13" t="n"/>
      <c r="X405" s="13" t="n"/>
      <c r="Y405" s="13" t="n"/>
      <c r="Z405" s="13" t="n"/>
      <c r="AA405" s="13" t="n"/>
      <c r="AB405" s="13" t="n"/>
    </row>
    <row r="406">
      <c r="A406" s="13" t="n"/>
      <c r="B406" s="13" t="n"/>
      <c r="C406" s="12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  <c r="V406" s="13" t="n"/>
      <c r="W406" s="13" t="n"/>
      <c r="X406" s="13" t="n"/>
      <c r="Y406" s="13" t="n"/>
      <c r="Z406" s="13" t="n"/>
      <c r="AA406" s="13" t="n"/>
      <c r="AB406" s="13" t="n"/>
    </row>
    <row r="407">
      <c r="A407" s="13" t="n"/>
      <c r="B407" s="13" t="n"/>
      <c r="C407" s="12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  <c r="V407" s="13" t="n"/>
      <c r="W407" s="13" t="n"/>
      <c r="X407" s="13" t="n"/>
      <c r="Y407" s="13" t="n"/>
      <c r="Z407" s="13" t="n"/>
      <c r="AA407" s="13" t="n"/>
      <c r="AB407" s="13" t="n"/>
    </row>
    <row r="408">
      <c r="A408" s="13" t="n"/>
      <c r="B408" s="13" t="n"/>
      <c r="C408" s="12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  <c r="V408" s="13" t="n"/>
      <c r="W408" s="13" t="n"/>
      <c r="X408" s="13" t="n"/>
      <c r="Y408" s="13" t="n"/>
      <c r="Z408" s="13" t="n"/>
      <c r="AA408" s="13" t="n"/>
      <c r="AB408" s="13" t="n"/>
    </row>
    <row r="409">
      <c r="A409" s="13" t="n"/>
      <c r="B409" s="13" t="n"/>
      <c r="C409" s="12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  <c r="V409" s="13" t="n"/>
      <c r="W409" s="13" t="n"/>
      <c r="X409" s="13" t="n"/>
      <c r="Y409" s="13" t="n"/>
      <c r="Z409" s="13" t="n"/>
      <c r="AA409" s="13" t="n"/>
      <c r="AB409" s="13" t="n"/>
    </row>
    <row r="410">
      <c r="A410" s="13" t="n"/>
      <c r="B410" s="13" t="n"/>
      <c r="C410" s="12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13" t="n"/>
      <c r="V410" s="13" t="n"/>
      <c r="W410" s="13" t="n"/>
      <c r="X410" s="13" t="n"/>
      <c r="Y410" s="13" t="n"/>
      <c r="Z410" s="13" t="n"/>
      <c r="AA410" s="13" t="n"/>
      <c r="AB410" s="13" t="n"/>
    </row>
    <row r="411">
      <c r="A411" s="13" t="n"/>
      <c r="B411" s="13" t="n"/>
      <c r="C411" s="12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  <c r="V411" s="13" t="n"/>
      <c r="W411" s="13" t="n"/>
      <c r="X411" s="13" t="n"/>
      <c r="Y411" s="13" t="n"/>
      <c r="Z411" s="13" t="n"/>
      <c r="AA411" s="13" t="n"/>
      <c r="AB411" s="13" t="n"/>
    </row>
    <row r="412">
      <c r="A412" s="13" t="n"/>
      <c r="B412" s="13" t="n"/>
      <c r="C412" s="12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13" t="n"/>
      <c r="V412" s="13" t="n"/>
      <c r="W412" s="13" t="n"/>
      <c r="X412" s="13" t="n"/>
      <c r="Y412" s="13" t="n"/>
      <c r="Z412" s="13" t="n"/>
      <c r="AA412" s="13" t="n"/>
      <c r="AB412" s="13" t="n"/>
    </row>
    <row r="413">
      <c r="A413" s="13" t="n"/>
      <c r="B413" s="13" t="n"/>
      <c r="C413" s="12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  <c r="V413" s="13" t="n"/>
      <c r="W413" s="13" t="n"/>
      <c r="X413" s="13" t="n"/>
      <c r="Y413" s="13" t="n"/>
      <c r="Z413" s="13" t="n"/>
      <c r="AA413" s="13" t="n"/>
      <c r="AB413" s="13" t="n"/>
    </row>
    <row r="414">
      <c r="A414" s="13" t="n"/>
      <c r="B414" s="13" t="n"/>
      <c r="C414" s="12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13" t="n"/>
      <c r="V414" s="13" t="n"/>
      <c r="W414" s="13" t="n"/>
      <c r="X414" s="13" t="n"/>
      <c r="Y414" s="13" t="n"/>
      <c r="Z414" s="13" t="n"/>
      <c r="AA414" s="13" t="n"/>
      <c r="AB414" s="13" t="n"/>
    </row>
    <row r="415">
      <c r="A415" s="13" t="n"/>
      <c r="B415" s="13" t="n"/>
      <c r="C415" s="12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  <c r="V415" s="13" t="n"/>
      <c r="W415" s="13" t="n"/>
      <c r="X415" s="13" t="n"/>
      <c r="Y415" s="13" t="n"/>
      <c r="Z415" s="13" t="n"/>
      <c r="AA415" s="13" t="n"/>
      <c r="AB415" s="13" t="n"/>
    </row>
    <row r="416">
      <c r="A416" s="13" t="n"/>
      <c r="B416" s="13" t="n"/>
      <c r="C416" s="12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13" t="n"/>
      <c r="V416" s="13" t="n"/>
      <c r="W416" s="13" t="n"/>
      <c r="X416" s="13" t="n"/>
      <c r="Y416" s="13" t="n"/>
      <c r="Z416" s="13" t="n"/>
      <c r="AA416" s="13" t="n"/>
      <c r="AB416" s="13" t="n"/>
    </row>
    <row r="417">
      <c r="A417" s="13" t="n"/>
      <c r="B417" s="13" t="n"/>
      <c r="C417" s="12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  <c r="V417" s="13" t="n"/>
      <c r="W417" s="13" t="n"/>
      <c r="X417" s="13" t="n"/>
      <c r="Y417" s="13" t="n"/>
      <c r="Z417" s="13" t="n"/>
      <c r="AA417" s="13" t="n"/>
      <c r="AB417" s="13" t="n"/>
    </row>
    <row r="418">
      <c r="A418" s="13" t="n"/>
      <c r="B418" s="13" t="n"/>
      <c r="C418" s="12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  <c r="V418" s="13" t="n"/>
      <c r="W418" s="13" t="n"/>
      <c r="X418" s="13" t="n"/>
      <c r="Y418" s="13" t="n"/>
      <c r="Z418" s="13" t="n"/>
      <c r="AA418" s="13" t="n"/>
      <c r="AB418" s="13" t="n"/>
    </row>
    <row r="419">
      <c r="A419" s="13" t="n"/>
      <c r="B419" s="13" t="n"/>
      <c r="C419" s="12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  <c r="V419" s="13" t="n"/>
      <c r="W419" s="13" t="n"/>
      <c r="X419" s="13" t="n"/>
      <c r="Y419" s="13" t="n"/>
      <c r="Z419" s="13" t="n"/>
      <c r="AA419" s="13" t="n"/>
      <c r="AB419" s="13" t="n"/>
    </row>
    <row r="420">
      <c r="A420" s="13" t="n"/>
      <c r="B420" s="13" t="n"/>
      <c r="C420" s="12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  <c r="V420" s="13" t="n"/>
      <c r="W420" s="13" t="n"/>
      <c r="X420" s="13" t="n"/>
      <c r="Y420" s="13" t="n"/>
      <c r="Z420" s="13" t="n"/>
      <c r="AA420" s="13" t="n"/>
      <c r="AB420" s="13" t="n"/>
    </row>
    <row r="421">
      <c r="A421" s="13" t="n"/>
      <c r="B421" s="13" t="n"/>
      <c r="C421" s="12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  <c r="V421" s="13" t="n"/>
      <c r="W421" s="13" t="n"/>
      <c r="X421" s="13" t="n"/>
      <c r="Y421" s="13" t="n"/>
      <c r="Z421" s="13" t="n"/>
      <c r="AA421" s="13" t="n"/>
      <c r="AB421" s="13" t="n"/>
    </row>
    <row r="422">
      <c r="A422" s="13" t="n"/>
      <c r="B422" s="13" t="n"/>
      <c r="C422" s="12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  <c r="V422" s="13" t="n"/>
      <c r="W422" s="13" t="n"/>
      <c r="X422" s="13" t="n"/>
      <c r="Y422" s="13" t="n"/>
      <c r="Z422" s="13" t="n"/>
      <c r="AA422" s="13" t="n"/>
      <c r="AB422" s="13" t="n"/>
    </row>
    <row r="423">
      <c r="A423" s="13" t="n"/>
      <c r="B423" s="13" t="n"/>
      <c r="C423" s="12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  <c r="V423" s="13" t="n"/>
      <c r="W423" s="13" t="n"/>
      <c r="X423" s="13" t="n"/>
      <c r="Y423" s="13" t="n"/>
      <c r="Z423" s="13" t="n"/>
      <c r="AA423" s="13" t="n"/>
      <c r="AB423" s="13" t="n"/>
    </row>
    <row r="424">
      <c r="A424" s="13" t="n"/>
      <c r="B424" s="13" t="n"/>
      <c r="C424" s="12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  <c r="V424" s="13" t="n"/>
      <c r="W424" s="13" t="n"/>
      <c r="X424" s="13" t="n"/>
      <c r="Y424" s="13" t="n"/>
      <c r="Z424" s="13" t="n"/>
      <c r="AA424" s="13" t="n"/>
      <c r="AB424" s="13" t="n"/>
    </row>
    <row r="425">
      <c r="A425" s="13" t="n"/>
      <c r="B425" s="13" t="n"/>
      <c r="C425" s="12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  <c r="V425" s="13" t="n"/>
      <c r="W425" s="13" t="n"/>
      <c r="X425" s="13" t="n"/>
      <c r="Y425" s="13" t="n"/>
      <c r="Z425" s="13" t="n"/>
      <c r="AA425" s="13" t="n"/>
      <c r="AB425" s="13" t="n"/>
    </row>
    <row r="426">
      <c r="A426" s="13" t="n"/>
      <c r="B426" s="13" t="n"/>
      <c r="C426" s="12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  <c r="V426" s="13" t="n"/>
      <c r="W426" s="13" t="n"/>
      <c r="X426" s="13" t="n"/>
      <c r="Y426" s="13" t="n"/>
      <c r="Z426" s="13" t="n"/>
      <c r="AA426" s="13" t="n"/>
      <c r="AB426" s="13" t="n"/>
    </row>
    <row r="427">
      <c r="A427" s="13" t="n"/>
      <c r="B427" s="13" t="n"/>
      <c r="C427" s="12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  <c r="V427" s="13" t="n"/>
      <c r="W427" s="13" t="n"/>
      <c r="X427" s="13" t="n"/>
      <c r="Y427" s="13" t="n"/>
      <c r="Z427" s="13" t="n"/>
      <c r="AA427" s="13" t="n"/>
      <c r="AB427" s="13" t="n"/>
    </row>
    <row r="428">
      <c r="A428" s="13" t="n"/>
      <c r="B428" s="13" t="n"/>
      <c r="C428" s="12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13" t="n"/>
      <c r="V428" s="13" t="n"/>
      <c r="W428" s="13" t="n"/>
      <c r="X428" s="13" t="n"/>
      <c r="Y428" s="13" t="n"/>
      <c r="Z428" s="13" t="n"/>
      <c r="AA428" s="13" t="n"/>
      <c r="AB428" s="13" t="n"/>
    </row>
    <row r="429">
      <c r="A429" s="13" t="n"/>
      <c r="B429" s="13" t="n"/>
      <c r="C429" s="12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  <c r="V429" s="13" t="n"/>
      <c r="W429" s="13" t="n"/>
      <c r="X429" s="13" t="n"/>
      <c r="Y429" s="13" t="n"/>
      <c r="Z429" s="13" t="n"/>
      <c r="AA429" s="13" t="n"/>
      <c r="AB429" s="13" t="n"/>
    </row>
    <row r="430">
      <c r="A430" s="13" t="n"/>
      <c r="B430" s="13" t="n"/>
      <c r="C430" s="12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13" t="n"/>
      <c r="V430" s="13" t="n"/>
      <c r="W430" s="13" t="n"/>
      <c r="X430" s="13" t="n"/>
      <c r="Y430" s="13" t="n"/>
      <c r="Z430" s="13" t="n"/>
      <c r="AA430" s="13" t="n"/>
      <c r="AB430" s="13" t="n"/>
    </row>
    <row r="431">
      <c r="A431" s="13" t="n"/>
      <c r="B431" s="13" t="n"/>
      <c r="C431" s="12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  <c r="V431" s="13" t="n"/>
      <c r="W431" s="13" t="n"/>
      <c r="X431" s="13" t="n"/>
      <c r="Y431" s="13" t="n"/>
      <c r="Z431" s="13" t="n"/>
      <c r="AA431" s="13" t="n"/>
      <c r="AB431" s="13" t="n"/>
    </row>
    <row r="432">
      <c r="A432" s="13" t="n"/>
      <c r="B432" s="13" t="n"/>
      <c r="C432" s="12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13" t="n"/>
      <c r="V432" s="13" t="n"/>
      <c r="W432" s="13" t="n"/>
      <c r="X432" s="13" t="n"/>
      <c r="Y432" s="13" t="n"/>
      <c r="Z432" s="13" t="n"/>
      <c r="AA432" s="13" t="n"/>
      <c r="AB432" s="13" t="n"/>
    </row>
    <row r="433">
      <c r="A433" s="13" t="n"/>
      <c r="B433" s="13" t="n"/>
      <c r="C433" s="12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  <c r="V433" s="13" t="n"/>
      <c r="W433" s="13" t="n"/>
      <c r="X433" s="13" t="n"/>
      <c r="Y433" s="13" t="n"/>
      <c r="Z433" s="13" t="n"/>
      <c r="AA433" s="13" t="n"/>
      <c r="AB433" s="13" t="n"/>
    </row>
    <row r="434">
      <c r="A434" s="13" t="n"/>
      <c r="B434" s="13" t="n"/>
      <c r="C434" s="12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13" t="n"/>
      <c r="V434" s="13" t="n"/>
      <c r="W434" s="13" t="n"/>
      <c r="X434" s="13" t="n"/>
      <c r="Y434" s="13" t="n"/>
      <c r="Z434" s="13" t="n"/>
      <c r="AA434" s="13" t="n"/>
      <c r="AB434" s="13" t="n"/>
    </row>
    <row r="435">
      <c r="A435" s="13" t="n"/>
      <c r="B435" s="13" t="n"/>
      <c r="C435" s="12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  <c r="V435" s="13" t="n"/>
      <c r="W435" s="13" t="n"/>
      <c r="X435" s="13" t="n"/>
      <c r="Y435" s="13" t="n"/>
      <c r="Z435" s="13" t="n"/>
      <c r="AA435" s="13" t="n"/>
      <c r="AB435" s="13" t="n"/>
    </row>
    <row r="436">
      <c r="A436" s="13" t="n"/>
      <c r="B436" s="13" t="n"/>
      <c r="C436" s="12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13" t="n"/>
      <c r="V436" s="13" t="n"/>
      <c r="W436" s="13" t="n"/>
      <c r="X436" s="13" t="n"/>
      <c r="Y436" s="13" t="n"/>
      <c r="Z436" s="13" t="n"/>
      <c r="AA436" s="13" t="n"/>
      <c r="AB436" s="13" t="n"/>
    </row>
    <row r="437">
      <c r="A437" s="13" t="n"/>
      <c r="B437" s="13" t="n"/>
      <c r="C437" s="12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  <c r="V437" s="13" t="n"/>
      <c r="W437" s="13" t="n"/>
      <c r="X437" s="13" t="n"/>
      <c r="Y437" s="13" t="n"/>
      <c r="Z437" s="13" t="n"/>
      <c r="AA437" s="13" t="n"/>
      <c r="AB437" s="13" t="n"/>
    </row>
    <row r="438">
      <c r="A438" s="13" t="n"/>
      <c r="B438" s="13" t="n"/>
      <c r="C438" s="12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13" t="n"/>
      <c r="V438" s="13" t="n"/>
      <c r="W438" s="13" t="n"/>
      <c r="X438" s="13" t="n"/>
      <c r="Y438" s="13" t="n"/>
      <c r="Z438" s="13" t="n"/>
      <c r="AA438" s="13" t="n"/>
      <c r="AB438" s="13" t="n"/>
    </row>
    <row r="439">
      <c r="A439" s="13" t="n"/>
      <c r="B439" s="13" t="n"/>
      <c r="C439" s="12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  <c r="V439" s="13" t="n"/>
      <c r="W439" s="13" t="n"/>
      <c r="X439" s="13" t="n"/>
      <c r="Y439" s="13" t="n"/>
      <c r="Z439" s="13" t="n"/>
      <c r="AA439" s="13" t="n"/>
      <c r="AB439" s="13" t="n"/>
    </row>
    <row r="440">
      <c r="A440" s="13" t="n"/>
      <c r="B440" s="13" t="n"/>
      <c r="C440" s="12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13" t="n"/>
      <c r="V440" s="13" t="n"/>
      <c r="W440" s="13" t="n"/>
      <c r="X440" s="13" t="n"/>
      <c r="Y440" s="13" t="n"/>
      <c r="Z440" s="13" t="n"/>
      <c r="AA440" s="13" t="n"/>
      <c r="AB440" s="13" t="n"/>
    </row>
    <row r="441">
      <c r="A441" s="13" t="n"/>
      <c r="B441" s="13" t="n"/>
      <c r="C441" s="12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  <c r="V441" s="13" t="n"/>
      <c r="W441" s="13" t="n"/>
      <c r="X441" s="13" t="n"/>
      <c r="Y441" s="13" t="n"/>
      <c r="Z441" s="13" t="n"/>
      <c r="AA441" s="13" t="n"/>
      <c r="AB441" s="13" t="n"/>
    </row>
    <row r="442">
      <c r="A442" s="13" t="n"/>
      <c r="B442" s="13" t="n"/>
      <c r="C442" s="12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13" t="n"/>
      <c r="V442" s="13" t="n"/>
      <c r="W442" s="13" t="n"/>
      <c r="X442" s="13" t="n"/>
      <c r="Y442" s="13" t="n"/>
      <c r="Z442" s="13" t="n"/>
      <c r="AA442" s="13" t="n"/>
      <c r="AB442" s="13" t="n"/>
    </row>
    <row r="443">
      <c r="A443" s="13" t="n"/>
      <c r="B443" s="13" t="n"/>
      <c r="C443" s="12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  <c r="V443" s="13" t="n"/>
      <c r="W443" s="13" t="n"/>
      <c r="X443" s="13" t="n"/>
      <c r="Y443" s="13" t="n"/>
      <c r="Z443" s="13" t="n"/>
      <c r="AA443" s="13" t="n"/>
      <c r="AB443" s="13" t="n"/>
    </row>
    <row r="444">
      <c r="A444" s="13" t="n"/>
      <c r="B444" s="13" t="n"/>
      <c r="C444" s="12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13" t="n"/>
      <c r="V444" s="13" t="n"/>
      <c r="W444" s="13" t="n"/>
      <c r="X444" s="13" t="n"/>
      <c r="Y444" s="13" t="n"/>
      <c r="Z444" s="13" t="n"/>
      <c r="AA444" s="13" t="n"/>
      <c r="AB444" s="13" t="n"/>
    </row>
    <row r="445">
      <c r="A445" s="13" t="n"/>
      <c r="B445" s="13" t="n"/>
      <c r="C445" s="12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  <c r="V445" s="13" t="n"/>
      <c r="W445" s="13" t="n"/>
      <c r="X445" s="13" t="n"/>
      <c r="Y445" s="13" t="n"/>
      <c r="Z445" s="13" t="n"/>
      <c r="AA445" s="13" t="n"/>
      <c r="AB445" s="13" t="n"/>
    </row>
    <row r="446">
      <c r="A446" s="13" t="n"/>
      <c r="B446" s="13" t="n"/>
      <c r="C446" s="12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/>
      <c r="V446" s="13" t="n"/>
      <c r="W446" s="13" t="n"/>
      <c r="X446" s="13" t="n"/>
      <c r="Y446" s="13" t="n"/>
      <c r="Z446" s="13" t="n"/>
      <c r="AA446" s="13" t="n"/>
      <c r="AB446" s="13" t="n"/>
    </row>
    <row r="447">
      <c r="A447" s="13" t="n"/>
      <c r="B447" s="13" t="n"/>
      <c r="C447" s="12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  <c r="V447" s="13" t="n"/>
      <c r="W447" s="13" t="n"/>
      <c r="X447" s="13" t="n"/>
      <c r="Y447" s="13" t="n"/>
      <c r="Z447" s="13" t="n"/>
      <c r="AA447" s="13" t="n"/>
      <c r="AB447" s="13" t="n"/>
    </row>
    <row r="448">
      <c r="A448" s="13" t="n"/>
      <c r="B448" s="13" t="n"/>
      <c r="C448" s="12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13" t="n"/>
      <c r="V448" s="13" t="n"/>
      <c r="W448" s="13" t="n"/>
      <c r="X448" s="13" t="n"/>
      <c r="Y448" s="13" t="n"/>
      <c r="Z448" s="13" t="n"/>
      <c r="AA448" s="13" t="n"/>
      <c r="AB448" s="13" t="n"/>
    </row>
    <row r="449">
      <c r="A449" s="13" t="n"/>
      <c r="B449" s="13" t="n"/>
      <c r="C449" s="12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  <c r="V449" s="13" t="n"/>
      <c r="W449" s="13" t="n"/>
      <c r="X449" s="13" t="n"/>
      <c r="Y449" s="13" t="n"/>
      <c r="Z449" s="13" t="n"/>
      <c r="AA449" s="13" t="n"/>
      <c r="AB449" s="13" t="n"/>
    </row>
    <row r="450">
      <c r="A450" s="13" t="n"/>
      <c r="B450" s="13" t="n"/>
      <c r="C450" s="12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13" t="n"/>
      <c r="V450" s="13" t="n"/>
      <c r="W450" s="13" t="n"/>
      <c r="X450" s="13" t="n"/>
      <c r="Y450" s="13" t="n"/>
      <c r="Z450" s="13" t="n"/>
      <c r="AA450" s="13" t="n"/>
      <c r="AB450" s="13" t="n"/>
    </row>
    <row r="451">
      <c r="A451" s="13" t="n"/>
      <c r="B451" s="13" t="n"/>
      <c r="C451" s="12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  <c r="V451" s="13" t="n"/>
      <c r="W451" s="13" t="n"/>
      <c r="X451" s="13" t="n"/>
      <c r="Y451" s="13" t="n"/>
      <c r="Z451" s="13" t="n"/>
      <c r="AA451" s="13" t="n"/>
      <c r="AB451" s="13" t="n"/>
    </row>
    <row r="452">
      <c r="A452" s="13" t="n"/>
      <c r="B452" s="13" t="n"/>
      <c r="C452" s="12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13" t="n"/>
      <c r="V452" s="13" t="n"/>
      <c r="W452" s="13" t="n"/>
      <c r="X452" s="13" t="n"/>
      <c r="Y452" s="13" t="n"/>
      <c r="Z452" s="13" t="n"/>
      <c r="AA452" s="13" t="n"/>
      <c r="AB452" s="13" t="n"/>
    </row>
    <row r="453">
      <c r="A453" s="13" t="n"/>
      <c r="B453" s="13" t="n"/>
      <c r="C453" s="12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  <c r="V453" s="13" t="n"/>
      <c r="W453" s="13" t="n"/>
      <c r="X453" s="13" t="n"/>
      <c r="Y453" s="13" t="n"/>
      <c r="Z453" s="13" t="n"/>
      <c r="AA453" s="13" t="n"/>
      <c r="AB453" s="13" t="n"/>
    </row>
    <row r="454">
      <c r="A454" s="13" t="n"/>
      <c r="B454" s="13" t="n"/>
      <c r="C454" s="12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13" t="n"/>
      <c r="V454" s="13" t="n"/>
      <c r="W454" s="13" t="n"/>
      <c r="X454" s="13" t="n"/>
      <c r="Y454" s="13" t="n"/>
      <c r="Z454" s="13" t="n"/>
      <c r="AA454" s="13" t="n"/>
      <c r="AB454" s="13" t="n"/>
    </row>
    <row r="455">
      <c r="A455" s="13" t="n"/>
      <c r="B455" s="13" t="n"/>
      <c r="C455" s="12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  <c r="V455" s="13" t="n"/>
      <c r="W455" s="13" t="n"/>
      <c r="X455" s="13" t="n"/>
      <c r="Y455" s="13" t="n"/>
      <c r="Z455" s="13" t="n"/>
      <c r="AA455" s="13" t="n"/>
      <c r="AB455" s="13" t="n"/>
    </row>
    <row r="456">
      <c r="A456" s="13" t="n"/>
      <c r="B456" s="13" t="n"/>
      <c r="C456" s="12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13" t="n"/>
      <c r="V456" s="13" t="n"/>
      <c r="W456" s="13" t="n"/>
      <c r="X456" s="13" t="n"/>
      <c r="Y456" s="13" t="n"/>
      <c r="Z456" s="13" t="n"/>
      <c r="AA456" s="13" t="n"/>
      <c r="AB456" s="13" t="n"/>
    </row>
    <row r="457">
      <c r="A457" s="13" t="n"/>
      <c r="B457" s="13" t="n"/>
      <c r="C457" s="12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  <c r="V457" s="13" t="n"/>
      <c r="W457" s="13" t="n"/>
      <c r="X457" s="13" t="n"/>
      <c r="Y457" s="13" t="n"/>
      <c r="Z457" s="13" t="n"/>
      <c r="AA457" s="13" t="n"/>
      <c r="AB457" s="13" t="n"/>
    </row>
    <row r="458">
      <c r="A458" s="13" t="n"/>
      <c r="B458" s="13" t="n"/>
      <c r="C458" s="12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13" t="n"/>
      <c r="V458" s="13" t="n"/>
      <c r="W458" s="13" t="n"/>
      <c r="X458" s="13" t="n"/>
      <c r="Y458" s="13" t="n"/>
      <c r="Z458" s="13" t="n"/>
      <c r="AA458" s="13" t="n"/>
      <c r="AB458" s="13" t="n"/>
    </row>
    <row r="459">
      <c r="A459" s="13" t="n"/>
      <c r="B459" s="13" t="n"/>
      <c r="C459" s="12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  <c r="V459" s="13" t="n"/>
      <c r="W459" s="13" t="n"/>
      <c r="X459" s="13" t="n"/>
      <c r="Y459" s="13" t="n"/>
      <c r="Z459" s="13" t="n"/>
      <c r="AA459" s="13" t="n"/>
      <c r="AB459" s="13" t="n"/>
    </row>
    <row r="460">
      <c r="A460" s="13" t="n"/>
      <c r="B460" s="13" t="n"/>
      <c r="C460" s="12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  <c r="V460" s="13" t="n"/>
      <c r="W460" s="13" t="n"/>
      <c r="X460" s="13" t="n"/>
      <c r="Y460" s="13" t="n"/>
      <c r="Z460" s="13" t="n"/>
      <c r="AA460" s="13" t="n"/>
      <c r="AB460" s="13" t="n"/>
    </row>
    <row r="461">
      <c r="A461" s="13" t="n"/>
      <c r="B461" s="13" t="n"/>
      <c r="C461" s="12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  <c r="V461" s="13" t="n"/>
      <c r="W461" s="13" t="n"/>
      <c r="X461" s="13" t="n"/>
      <c r="Y461" s="13" t="n"/>
      <c r="Z461" s="13" t="n"/>
      <c r="AA461" s="13" t="n"/>
      <c r="AB461" s="13" t="n"/>
    </row>
    <row r="462">
      <c r="A462" s="13" t="n"/>
      <c r="B462" s="13" t="n"/>
      <c r="C462" s="12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13" t="n"/>
      <c r="V462" s="13" t="n"/>
      <c r="W462" s="13" t="n"/>
      <c r="X462" s="13" t="n"/>
      <c r="Y462" s="13" t="n"/>
      <c r="Z462" s="13" t="n"/>
      <c r="AA462" s="13" t="n"/>
      <c r="AB462" s="13" t="n"/>
    </row>
    <row r="463">
      <c r="A463" s="13" t="n"/>
      <c r="B463" s="13" t="n"/>
      <c r="C463" s="12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  <c r="V463" s="13" t="n"/>
      <c r="W463" s="13" t="n"/>
      <c r="X463" s="13" t="n"/>
      <c r="Y463" s="13" t="n"/>
      <c r="Z463" s="13" t="n"/>
      <c r="AA463" s="13" t="n"/>
      <c r="AB463" s="13" t="n"/>
    </row>
    <row r="464">
      <c r="A464" s="13" t="n"/>
      <c r="B464" s="13" t="n"/>
      <c r="C464" s="12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13" t="n"/>
      <c r="V464" s="13" t="n"/>
      <c r="W464" s="13" t="n"/>
      <c r="X464" s="13" t="n"/>
      <c r="Y464" s="13" t="n"/>
      <c r="Z464" s="13" t="n"/>
      <c r="AA464" s="13" t="n"/>
      <c r="AB464" s="13" t="n"/>
    </row>
    <row r="465">
      <c r="A465" s="13" t="n"/>
      <c r="B465" s="13" t="n"/>
      <c r="C465" s="12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  <c r="V465" s="13" t="n"/>
      <c r="W465" s="13" t="n"/>
      <c r="X465" s="13" t="n"/>
      <c r="Y465" s="13" t="n"/>
      <c r="Z465" s="13" t="n"/>
      <c r="AA465" s="13" t="n"/>
      <c r="AB465" s="13" t="n"/>
    </row>
    <row r="466">
      <c r="A466" s="13" t="n"/>
      <c r="B466" s="13" t="n"/>
      <c r="C466" s="12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  <c r="V466" s="13" t="n"/>
      <c r="W466" s="13" t="n"/>
      <c r="X466" s="13" t="n"/>
      <c r="Y466" s="13" t="n"/>
      <c r="Z466" s="13" t="n"/>
      <c r="AA466" s="13" t="n"/>
      <c r="AB466" s="13" t="n"/>
    </row>
    <row r="467">
      <c r="A467" s="13" t="n"/>
      <c r="B467" s="13" t="n"/>
      <c r="C467" s="12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  <c r="V467" s="13" t="n"/>
      <c r="W467" s="13" t="n"/>
      <c r="X467" s="13" t="n"/>
      <c r="Y467" s="13" t="n"/>
      <c r="Z467" s="13" t="n"/>
      <c r="AA467" s="13" t="n"/>
      <c r="AB467" s="13" t="n"/>
    </row>
    <row r="468">
      <c r="A468" s="13" t="n"/>
      <c r="B468" s="13" t="n"/>
      <c r="C468" s="12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13" t="n"/>
      <c r="V468" s="13" t="n"/>
      <c r="W468" s="13" t="n"/>
      <c r="X468" s="13" t="n"/>
      <c r="Y468" s="13" t="n"/>
      <c r="Z468" s="13" t="n"/>
      <c r="AA468" s="13" t="n"/>
      <c r="AB468" s="13" t="n"/>
    </row>
    <row r="469">
      <c r="A469" s="13" t="n"/>
      <c r="B469" s="13" t="n"/>
      <c r="C469" s="12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  <c r="V469" s="13" t="n"/>
      <c r="W469" s="13" t="n"/>
      <c r="X469" s="13" t="n"/>
      <c r="Y469" s="13" t="n"/>
      <c r="Z469" s="13" t="n"/>
      <c r="AA469" s="13" t="n"/>
      <c r="AB469" s="13" t="n"/>
    </row>
    <row r="470">
      <c r="A470" s="13" t="n"/>
      <c r="B470" s="13" t="n"/>
      <c r="C470" s="12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13" t="n"/>
      <c r="V470" s="13" t="n"/>
      <c r="W470" s="13" t="n"/>
      <c r="X470" s="13" t="n"/>
      <c r="Y470" s="13" t="n"/>
      <c r="Z470" s="13" t="n"/>
      <c r="AA470" s="13" t="n"/>
      <c r="AB470" s="13" t="n"/>
    </row>
    <row r="471">
      <c r="A471" s="13" t="n"/>
      <c r="B471" s="13" t="n"/>
      <c r="C471" s="12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  <c r="V471" s="13" t="n"/>
      <c r="W471" s="13" t="n"/>
      <c r="X471" s="13" t="n"/>
      <c r="Y471" s="13" t="n"/>
      <c r="Z471" s="13" t="n"/>
      <c r="AA471" s="13" t="n"/>
      <c r="AB471" s="13" t="n"/>
    </row>
    <row r="472">
      <c r="A472" s="13" t="n"/>
      <c r="B472" s="13" t="n"/>
      <c r="C472" s="12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13" t="n"/>
      <c r="V472" s="13" t="n"/>
      <c r="W472" s="13" t="n"/>
      <c r="X472" s="13" t="n"/>
      <c r="Y472" s="13" t="n"/>
      <c r="Z472" s="13" t="n"/>
      <c r="AA472" s="13" t="n"/>
      <c r="AB472" s="13" t="n"/>
    </row>
    <row r="473">
      <c r="A473" s="13" t="n"/>
      <c r="B473" s="13" t="n"/>
      <c r="C473" s="12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  <c r="V473" s="13" t="n"/>
      <c r="W473" s="13" t="n"/>
      <c r="X473" s="13" t="n"/>
      <c r="Y473" s="13" t="n"/>
      <c r="Z473" s="13" t="n"/>
      <c r="AA473" s="13" t="n"/>
      <c r="AB473" s="13" t="n"/>
    </row>
    <row r="474">
      <c r="A474" s="13" t="n"/>
      <c r="B474" s="13" t="n"/>
      <c r="C474" s="12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13" t="n"/>
      <c r="V474" s="13" t="n"/>
      <c r="W474" s="13" t="n"/>
      <c r="X474" s="13" t="n"/>
      <c r="Y474" s="13" t="n"/>
      <c r="Z474" s="13" t="n"/>
      <c r="AA474" s="13" t="n"/>
      <c r="AB474" s="13" t="n"/>
    </row>
    <row r="475">
      <c r="A475" s="13" t="n"/>
      <c r="B475" s="13" t="n"/>
      <c r="C475" s="12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  <c r="V475" s="13" t="n"/>
      <c r="W475" s="13" t="n"/>
      <c r="X475" s="13" t="n"/>
      <c r="Y475" s="13" t="n"/>
      <c r="Z475" s="13" t="n"/>
      <c r="AA475" s="13" t="n"/>
      <c r="AB475" s="13" t="n"/>
    </row>
    <row r="476">
      <c r="A476" s="13" t="n"/>
      <c r="B476" s="13" t="n"/>
      <c r="C476" s="12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13" t="n"/>
      <c r="V476" s="13" t="n"/>
      <c r="W476" s="13" t="n"/>
      <c r="X476" s="13" t="n"/>
      <c r="Y476" s="13" t="n"/>
      <c r="Z476" s="13" t="n"/>
      <c r="AA476" s="13" t="n"/>
      <c r="AB476" s="13" t="n"/>
    </row>
    <row r="477">
      <c r="A477" s="13" t="n"/>
      <c r="B477" s="13" t="n"/>
      <c r="C477" s="12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  <c r="V477" s="13" t="n"/>
      <c r="W477" s="13" t="n"/>
      <c r="X477" s="13" t="n"/>
      <c r="Y477" s="13" t="n"/>
      <c r="Z477" s="13" t="n"/>
      <c r="AA477" s="13" t="n"/>
      <c r="AB477" s="13" t="n"/>
    </row>
    <row r="478">
      <c r="A478" s="13" t="n"/>
      <c r="B478" s="13" t="n"/>
      <c r="C478" s="12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  <c r="V478" s="13" t="n"/>
      <c r="W478" s="13" t="n"/>
      <c r="X478" s="13" t="n"/>
      <c r="Y478" s="13" t="n"/>
      <c r="Z478" s="13" t="n"/>
      <c r="AA478" s="13" t="n"/>
      <c r="AB478" s="13" t="n"/>
    </row>
    <row r="479">
      <c r="A479" s="13" t="n"/>
      <c r="B479" s="13" t="n"/>
      <c r="C479" s="12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  <c r="V479" s="13" t="n"/>
      <c r="W479" s="13" t="n"/>
      <c r="X479" s="13" t="n"/>
      <c r="Y479" s="13" t="n"/>
      <c r="Z479" s="13" t="n"/>
      <c r="AA479" s="13" t="n"/>
      <c r="AB479" s="13" t="n"/>
    </row>
    <row r="480">
      <c r="A480" s="13" t="n"/>
      <c r="B480" s="13" t="n"/>
      <c r="C480" s="12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  <c r="V480" s="13" t="n"/>
      <c r="W480" s="13" t="n"/>
      <c r="X480" s="13" t="n"/>
      <c r="Y480" s="13" t="n"/>
      <c r="Z480" s="13" t="n"/>
      <c r="AA480" s="13" t="n"/>
      <c r="AB480" s="13" t="n"/>
    </row>
    <row r="481">
      <c r="A481" s="13" t="n"/>
      <c r="B481" s="13" t="n"/>
      <c r="C481" s="12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  <c r="V481" s="13" t="n"/>
      <c r="W481" s="13" t="n"/>
      <c r="X481" s="13" t="n"/>
      <c r="Y481" s="13" t="n"/>
      <c r="Z481" s="13" t="n"/>
      <c r="AA481" s="13" t="n"/>
      <c r="AB481" s="13" t="n"/>
    </row>
    <row r="482">
      <c r="A482" s="13" t="n"/>
      <c r="B482" s="13" t="n"/>
      <c r="C482" s="12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  <c r="V482" s="13" t="n"/>
      <c r="W482" s="13" t="n"/>
      <c r="X482" s="13" t="n"/>
      <c r="Y482" s="13" t="n"/>
      <c r="Z482" s="13" t="n"/>
      <c r="AA482" s="13" t="n"/>
      <c r="AB482" s="13" t="n"/>
    </row>
    <row r="483">
      <c r="A483" s="13" t="n"/>
      <c r="B483" s="13" t="n"/>
      <c r="C483" s="12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  <c r="V483" s="13" t="n"/>
      <c r="W483" s="13" t="n"/>
      <c r="X483" s="13" t="n"/>
      <c r="Y483" s="13" t="n"/>
      <c r="Z483" s="13" t="n"/>
      <c r="AA483" s="13" t="n"/>
      <c r="AB483" s="13" t="n"/>
    </row>
    <row r="484">
      <c r="A484" s="13" t="n"/>
      <c r="B484" s="13" t="n"/>
      <c r="C484" s="12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  <c r="V484" s="13" t="n"/>
      <c r="W484" s="13" t="n"/>
      <c r="X484" s="13" t="n"/>
      <c r="Y484" s="13" t="n"/>
      <c r="Z484" s="13" t="n"/>
      <c r="AA484" s="13" t="n"/>
      <c r="AB484" s="13" t="n"/>
    </row>
    <row r="485">
      <c r="A485" s="13" t="n"/>
      <c r="B485" s="13" t="n"/>
      <c r="C485" s="12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  <c r="V485" s="13" t="n"/>
      <c r="W485" s="13" t="n"/>
      <c r="X485" s="13" t="n"/>
      <c r="Y485" s="13" t="n"/>
      <c r="Z485" s="13" t="n"/>
      <c r="AA485" s="13" t="n"/>
      <c r="AB485" s="13" t="n"/>
    </row>
    <row r="486">
      <c r="A486" s="13" t="n"/>
      <c r="B486" s="13" t="n"/>
      <c r="C486" s="12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13" t="n"/>
      <c r="V486" s="13" t="n"/>
      <c r="W486" s="13" t="n"/>
      <c r="X486" s="13" t="n"/>
      <c r="Y486" s="13" t="n"/>
      <c r="Z486" s="13" t="n"/>
      <c r="AA486" s="13" t="n"/>
      <c r="AB486" s="13" t="n"/>
    </row>
    <row r="487">
      <c r="A487" s="13" t="n"/>
      <c r="B487" s="13" t="n"/>
      <c r="C487" s="12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  <c r="V487" s="13" t="n"/>
      <c r="W487" s="13" t="n"/>
      <c r="X487" s="13" t="n"/>
      <c r="Y487" s="13" t="n"/>
      <c r="Z487" s="13" t="n"/>
      <c r="AA487" s="13" t="n"/>
      <c r="AB487" s="13" t="n"/>
    </row>
    <row r="488">
      <c r="A488" s="13" t="n"/>
      <c r="B488" s="13" t="n"/>
      <c r="C488" s="12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  <c r="V488" s="13" t="n"/>
      <c r="W488" s="13" t="n"/>
      <c r="X488" s="13" t="n"/>
      <c r="Y488" s="13" t="n"/>
      <c r="Z488" s="13" t="n"/>
      <c r="AA488" s="13" t="n"/>
      <c r="AB488" s="13" t="n"/>
    </row>
    <row r="489">
      <c r="A489" s="13" t="n"/>
      <c r="B489" s="13" t="n"/>
      <c r="C489" s="12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  <c r="V489" s="13" t="n"/>
      <c r="W489" s="13" t="n"/>
      <c r="X489" s="13" t="n"/>
      <c r="Y489" s="13" t="n"/>
      <c r="Z489" s="13" t="n"/>
      <c r="AA489" s="13" t="n"/>
      <c r="AB489" s="13" t="n"/>
    </row>
    <row r="490">
      <c r="A490" s="13" t="n"/>
      <c r="B490" s="13" t="n"/>
      <c r="C490" s="12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  <c r="V490" s="13" t="n"/>
      <c r="W490" s="13" t="n"/>
      <c r="X490" s="13" t="n"/>
      <c r="Y490" s="13" t="n"/>
      <c r="Z490" s="13" t="n"/>
      <c r="AA490" s="13" t="n"/>
      <c r="AB490" s="13" t="n"/>
    </row>
    <row r="491">
      <c r="A491" s="13" t="n"/>
      <c r="B491" s="13" t="n"/>
      <c r="C491" s="12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  <c r="V491" s="13" t="n"/>
      <c r="W491" s="13" t="n"/>
      <c r="X491" s="13" t="n"/>
      <c r="Y491" s="13" t="n"/>
      <c r="Z491" s="13" t="n"/>
      <c r="AA491" s="13" t="n"/>
      <c r="AB491" s="13" t="n"/>
    </row>
    <row r="492">
      <c r="A492" s="13" t="n"/>
      <c r="B492" s="13" t="n"/>
      <c r="C492" s="12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13" t="n"/>
      <c r="V492" s="13" t="n"/>
      <c r="W492" s="13" t="n"/>
      <c r="X492" s="13" t="n"/>
      <c r="Y492" s="13" t="n"/>
      <c r="Z492" s="13" t="n"/>
      <c r="AA492" s="13" t="n"/>
      <c r="AB492" s="13" t="n"/>
    </row>
    <row r="493">
      <c r="A493" s="13" t="n"/>
      <c r="B493" s="13" t="n"/>
      <c r="C493" s="12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  <c r="V493" s="13" t="n"/>
      <c r="W493" s="13" t="n"/>
      <c r="X493" s="13" t="n"/>
      <c r="Y493" s="13" t="n"/>
      <c r="Z493" s="13" t="n"/>
      <c r="AA493" s="13" t="n"/>
      <c r="AB493" s="13" t="n"/>
    </row>
    <row r="494">
      <c r="A494" s="13" t="n"/>
      <c r="B494" s="13" t="n"/>
      <c r="C494" s="12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13" t="n"/>
      <c r="V494" s="13" t="n"/>
      <c r="W494" s="13" t="n"/>
      <c r="X494" s="13" t="n"/>
      <c r="Y494" s="13" t="n"/>
      <c r="Z494" s="13" t="n"/>
      <c r="AA494" s="13" t="n"/>
      <c r="AB494" s="13" t="n"/>
    </row>
    <row r="495">
      <c r="A495" s="13" t="n"/>
      <c r="B495" s="13" t="n"/>
      <c r="C495" s="12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  <c r="V495" s="13" t="n"/>
      <c r="W495" s="13" t="n"/>
      <c r="X495" s="13" t="n"/>
      <c r="Y495" s="13" t="n"/>
      <c r="Z495" s="13" t="n"/>
      <c r="AA495" s="13" t="n"/>
      <c r="AB495" s="13" t="n"/>
    </row>
    <row r="496">
      <c r="A496" s="13" t="n"/>
      <c r="B496" s="13" t="n"/>
      <c r="C496" s="12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13" t="n"/>
      <c r="V496" s="13" t="n"/>
      <c r="W496" s="13" t="n"/>
      <c r="X496" s="13" t="n"/>
      <c r="Y496" s="13" t="n"/>
      <c r="Z496" s="13" t="n"/>
      <c r="AA496" s="13" t="n"/>
      <c r="AB496" s="13" t="n"/>
    </row>
    <row r="497">
      <c r="A497" s="13" t="n"/>
      <c r="B497" s="13" t="n"/>
      <c r="C497" s="12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  <c r="V497" s="13" t="n"/>
      <c r="W497" s="13" t="n"/>
      <c r="X497" s="13" t="n"/>
      <c r="Y497" s="13" t="n"/>
      <c r="Z497" s="13" t="n"/>
      <c r="AA497" s="13" t="n"/>
      <c r="AB497" s="13" t="n"/>
    </row>
    <row r="498">
      <c r="A498" s="13" t="n"/>
      <c r="B498" s="13" t="n"/>
      <c r="C498" s="12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13" t="n"/>
      <c r="V498" s="13" t="n"/>
      <c r="W498" s="13" t="n"/>
      <c r="X498" s="13" t="n"/>
      <c r="Y498" s="13" t="n"/>
      <c r="Z498" s="13" t="n"/>
      <c r="AA498" s="13" t="n"/>
      <c r="AB498" s="13" t="n"/>
    </row>
    <row r="499">
      <c r="A499" s="13" t="n"/>
      <c r="B499" s="13" t="n"/>
      <c r="C499" s="12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  <c r="V499" s="13" t="n"/>
      <c r="W499" s="13" t="n"/>
      <c r="X499" s="13" t="n"/>
      <c r="Y499" s="13" t="n"/>
      <c r="Z499" s="13" t="n"/>
      <c r="AA499" s="13" t="n"/>
      <c r="AB499" s="13" t="n"/>
    </row>
    <row r="500">
      <c r="A500" s="13" t="n"/>
      <c r="B500" s="13" t="n"/>
      <c r="C500" s="12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  <c r="V500" s="13" t="n"/>
      <c r="W500" s="13" t="n"/>
      <c r="X500" s="13" t="n"/>
      <c r="Y500" s="13" t="n"/>
      <c r="Z500" s="13" t="n"/>
      <c r="AA500" s="13" t="n"/>
      <c r="AB500" s="13" t="n"/>
    </row>
    <row r="501">
      <c r="A501" s="13" t="n"/>
      <c r="B501" s="13" t="n"/>
      <c r="C501" s="12" t="n"/>
      <c r="D501" s="13" t="n"/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  <c r="Q501" s="13" t="n"/>
      <c r="R501" s="13" t="n"/>
      <c r="S501" s="13" t="n"/>
      <c r="T501" s="13" t="n"/>
      <c r="U501" s="13" t="n"/>
      <c r="V501" s="13" t="n"/>
      <c r="W501" s="13" t="n"/>
      <c r="X501" s="13" t="n"/>
      <c r="Y501" s="13" t="n"/>
      <c r="Z501" s="13" t="n"/>
      <c r="AA501" s="13" t="n"/>
      <c r="AB501" s="13" t="n"/>
    </row>
    <row r="502">
      <c r="A502" s="13" t="n"/>
      <c r="B502" s="13" t="n"/>
      <c r="C502" s="12" t="n"/>
      <c r="D502" s="13" t="n"/>
      <c r="E502" s="13" t="n"/>
      <c r="F502" s="13" t="n"/>
      <c r="G502" s="13" t="n"/>
      <c r="H502" s="13" t="n"/>
      <c r="I502" s="13" t="n"/>
      <c r="J502" s="13" t="n"/>
      <c r="K502" s="13" t="n"/>
      <c r="L502" s="13" t="n"/>
      <c r="M502" s="13" t="n"/>
      <c r="N502" s="13" t="n"/>
      <c r="O502" s="13" t="n"/>
      <c r="P502" s="13" t="n"/>
      <c r="Q502" s="13" t="n"/>
      <c r="R502" s="13" t="n"/>
      <c r="S502" s="13" t="n"/>
      <c r="T502" s="13" t="n"/>
      <c r="U502" s="13" t="n"/>
      <c r="V502" s="13" t="n"/>
      <c r="W502" s="13" t="n"/>
      <c r="X502" s="13" t="n"/>
      <c r="Y502" s="13" t="n"/>
      <c r="Z502" s="13" t="n"/>
      <c r="AA502" s="13" t="n"/>
      <c r="AB502" s="13" t="n"/>
    </row>
    <row r="503">
      <c r="A503" s="13" t="n"/>
      <c r="B503" s="13" t="n"/>
      <c r="C503" s="12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  <c r="O503" s="13" t="n"/>
      <c r="P503" s="13" t="n"/>
      <c r="Q503" s="13" t="n"/>
      <c r="R503" s="13" t="n"/>
      <c r="S503" s="13" t="n"/>
      <c r="T503" s="13" t="n"/>
      <c r="U503" s="13" t="n"/>
      <c r="V503" s="13" t="n"/>
      <c r="W503" s="13" t="n"/>
      <c r="X503" s="13" t="n"/>
      <c r="Y503" s="13" t="n"/>
      <c r="Z503" s="13" t="n"/>
      <c r="AA503" s="13" t="n"/>
      <c r="AB503" s="13" t="n"/>
    </row>
    <row r="504">
      <c r="A504" s="13" t="n"/>
      <c r="B504" s="13" t="n"/>
      <c r="C504" s="12" t="n"/>
      <c r="D504" s="13" t="n"/>
      <c r="E504" s="13" t="n"/>
      <c r="F504" s="13" t="n"/>
      <c r="G504" s="13" t="n"/>
      <c r="H504" s="13" t="n"/>
      <c r="I504" s="13" t="n"/>
      <c r="J504" s="13" t="n"/>
      <c r="K504" s="13" t="n"/>
      <c r="L504" s="13" t="n"/>
      <c r="M504" s="13" t="n"/>
      <c r="N504" s="13" t="n"/>
      <c r="O504" s="13" t="n"/>
      <c r="P504" s="13" t="n"/>
      <c r="Q504" s="13" t="n"/>
      <c r="R504" s="13" t="n"/>
      <c r="S504" s="13" t="n"/>
      <c r="T504" s="13" t="n"/>
      <c r="U504" s="13" t="n"/>
      <c r="V504" s="13" t="n"/>
      <c r="W504" s="13" t="n"/>
      <c r="X504" s="13" t="n"/>
      <c r="Y504" s="13" t="n"/>
      <c r="Z504" s="13" t="n"/>
      <c r="AA504" s="13" t="n"/>
      <c r="AB504" s="13" t="n"/>
    </row>
    <row r="505">
      <c r="A505" s="13" t="n"/>
      <c r="B505" s="13" t="n"/>
      <c r="C505" s="12" t="n"/>
      <c r="D505" s="13" t="n"/>
      <c r="E505" s="13" t="n"/>
      <c r="F505" s="13" t="n"/>
      <c r="G505" s="13" t="n"/>
      <c r="H505" s="13" t="n"/>
      <c r="I505" s="13" t="n"/>
      <c r="J505" s="13" t="n"/>
      <c r="K505" s="13" t="n"/>
      <c r="L505" s="13" t="n"/>
      <c r="M505" s="13" t="n"/>
      <c r="N505" s="13" t="n"/>
      <c r="O505" s="13" t="n"/>
      <c r="P505" s="13" t="n"/>
      <c r="Q505" s="13" t="n"/>
      <c r="R505" s="13" t="n"/>
      <c r="S505" s="13" t="n"/>
      <c r="T505" s="13" t="n"/>
      <c r="U505" s="13" t="n"/>
      <c r="V505" s="13" t="n"/>
      <c r="W505" s="13" t="n"/>
      <c r="X505" s="13" t="n"/>
      <c r="Y505" s="13" t="n"/>
      <c r="Z505" s="13" t="n"/>
      <c r="AA505" s="13" t="n"/>
      <c r="AB505" s="13" t="n"/>
    </row>
    <row r="506">
      <c r="A506" s="13" t="n"/>
      <c r="B506" s="13" t="n"/>
      <c r="C506" s="12" t="n"/>
      <c r="D506" s="13" t="n"/>
      <c r="E506" s="13" t="n"/>
      <c r="F506" s="13" t="n"/>
      <c r="G506" s="13" t="n"/>
      <c r="H506" s="13" t="n"/>
      <c r="I506" s="13" t="n"/>
      <c r="J506" s="13" t="n"/>
      <c r="K506" s="13" t="n"/>
      <c r="L506" s="13" t="n"/>
      <c r="M506" s="13" t="n"/>
      <c r="N506" s="13" t="n"/>
      <c r="O506" s="13" t="n"/>
      <c r="P506" s="13" t="n"/>
      <c r="Q506" s="13" t="n"/>
      <c r="R506" s="13" t="n"/>
      <c r="S506" s="13" t="n"/>
      <c r="T506" s="13" t="n"/>
      <c r="U506" s="13" t="n"/>
      <c r="V506" s="13" t="n"/>
      <c r="W506" s="13" t="n"/>
      <c r="X506" s="13" t="n"/>
      <c r="Y506" s="13" t="n"/>
      <c r="Z506" s="13" t="n"/>
      <c r="AA506" s="13" t="n"/>
      <c r="AB506" s="13" t="n"/>
    </row>
    <row r="507">
      <c r="A507" s="13" t="n"/>
      <c r="B507" s="13" t="n"/>
      <c r="C507" s="12" t="n"/>
      <c r="D507" s="13" t="n"/>
      <c r="E507" s="13" t="n"/>
      <c r="F507" s="13" t="n"/>
      <c r="G507" s="13" t="n"/>
      <c r="H507" s="13" t="n"/>
      <c r="I507" s="13" t="n"/>
      <c r="J507" s="13" t="n"/>
      <c r="K507" s="13" t="n"/>
      <c r="L507" s="13" t="n"/>
      <c r="M507" s="13" t="n"/>
      <c r="N507" s="13" t="n"/>
      <c r="O507" s="13" t="n"/>
      <c r="P507" s="13" t="n"/>
      <c r="Q507" s="13" t="n"/>
      <c r="R507" s="13" t="n"/>
      <c r="S507" s="13" t="n"/>
      <c r="T507" s="13" t="n"/>
      <c r="U507" s="13" t="n"/>
      <c r="V507" s="13" t="n"/>
      <c r="W507" s="13" t="n"/>
      <c r="X507" s="13" t="n"/>
      <c r="Y507" s="13" t="n"/>
      <c r="Z507" s="13" t="n"/>
      <c r="AA507" s="13" t="n"/>
      <c r="AB507" s="13" t="n"/>
    </row>
    <row r="508">
      <c r="A508" s="13" t="n"/>
      <c r="B508" s="13" t="n"/>
      <c r="C508" s="12" t="n"/>
      <c r="D508" s="13" t="n"/>
      <c r="E508" s="13" t="n"/>
      <c r="F508" s="13" t="n"/>
      <c r="G508" s="13" t="n"/>
      <c r="H508" s="13" t="n"/>
      <c r="I508" s="13" t="n"/>
      <c r="J508" s="13" t="n"/>
      <c r="K508" s="13" t="n"/>
      <c r="L508" s="13" t="n"/>
      <c r="M508" s="13" t="n"/>
      <c r="N508" s="13" t="n"/>
      <c r="O508" s="13" t="n"/>
      <c r="P508" s="13" t="n"/>
      <c r="Q508" s="13" t="n"/>
      <c r="R508" s="13" t="n"/>
      <c r="S508" s="13" t="n"/>
      <c r="T508" s="13" t="n"/>
      <c r="U508" s="13" t="n"/>
      <c r="V508" s="13" t="n"/>
      <c r="W508" s="13" t="n"/>
      <c r="X508" s="13" t="n"/>
      <c r="Y508" s="13" t="n"/>
      <c r="Z508" s="13" t="n"/>
      <c r="AA508" s="13" t="n"/>
      <c r="AB508" s="13" t="n"/>
    </row>
    <row r="509">
      <c r="A509" s="13" t="n"/>
      <c r="B509" s="13" t="n"/>
      <c r="C509" s="12" t="n"/>
      <c r="D509" s="13" t="n"/>
      <c r="E509" s="13" t="n"/>
      <c r="F509" s="13" t="n"/>
      <c r="G509" s="13" t="n"/>
      <c r="H509" s="13" t="n"/>
      <c r="I509" s="13" t="n"/>
      <c r="J509" s="13" t="n"/>
      <c r="K509" s="13" t="n"/>
      <c r="L509" s="13" t="n"/>
      <c r="M509" s="13" t="n"/>
      <c r="N509" s="13" t="n"/>
      <c r="O509" s="13" t="n"/>
      <c r="P509" s="13" t="n"/>
      <c r="Q509" s="13" t="n"/>
      <c r="R509" s="13" t="n"/>
      <c r="S509" s="13" t="n"/>
      <c r="T509" s="13" t="n"/>
      <c r="U509" s="13" t="n"/>
      <c r="V509" s="13" t="n"/>
      <c r="W509" s="13" t="n"/>
      <c r="X509" s="13" t="n"/>
      <c r="Y509" s="13" t="n"/>
      <c r="Z509" s="13" t="n"/>
      <c r="AA509" s="13" t="n"/>
      <c r="AB509" s="13" t="n"/>
    </row>
    <row r="510">
      <c r="A510" s="13" t="n"/>
      <c r="B510" s="13" t="n"/>
      <c r="C510" s="12" t="n"/>
      <c r="D510" s="13" t="n"/>
      <c r="E510" s="13" t="n"/>
      <c r="F510" s="13" t="n"/>
      <c r="G510" s="13" t="n"/>
      <c r="H510" s="13" t="n"/>
      <c r="I510" s="13" t="n"/>
      <c r="J510" s="13" t="n"/>
      <c r="K510" s="13" t="n"/>
      <c r="L510" s="13" t="n"/>
      <c r="M510" s="13" t="n"/>
      <c r="N510" s="13" t="n"/>
      <c r="O510" s="13" t="n"/>
      <c r="P510" s="13" t="n"/>
      <c r="Q510" s="13" t="n"/>
      <c r="R510" s="13" t="n"/>
      <c r="S510" s="13" t="n"/>
      <c r="T510" s="13" t="n"/>
      <c r="U510" s="13" t="n"/>
      <c r="V510" s="13" t="n"/>
      <c r="W510" s="13" t="n"/>
      <c r="X510" s="13" t="n"/>
      <c r="Y510" s="13" t="n"/>
      <c r="Z510" s="13" t="n"/>
      <c r="AA510" s="13" t="n"/>
      <c r="AB510" s="13" t="n"/>
    </row>
    <row r="511">
      <c r="A511" s="13" t="n"/>
      <c r="B511" s="13" t="n"/>
      <c r="C511" s="12" t="n"/>
      <c r="D511" s="13" t="n"/>
      <c r="E511" s="13" t="n"/>
      <c r="F511" s="13" t="n"/>
      <c r="G511" s="13" t="n"/>
      <c r="H511" s="13" t="n"/>
      <c r="I511" s="13" t="n"/>
      <c r="J511" s="13" t="n"/>
      <c r="K511" s="13" t="n"/>
      <c r="L511" s="13" t="n"/>
      <c r="M511" s="13" t="n"/>
      <c r="N511" s="13" t="n"/>
      <c r="O511" s="13" t="n"/>
      <c r="P511" s="13" t="n"/>
      <c r="Q511" s="13" t="n"/>
      <c r="R511" s="13" t="n"/>
      <c r="S511" s="13" t="n"/>
      <c r="T511" s="13" t="n"/>
      <c r="U511" s="13" t="n"/>
      <c r="V511" s="13" t="n"/>
      <c r="W511" s="13" t="n"/>
      <c r="X511" s="13" t="n"/>
      <c r="Y511" s="13" t="n"/>
      <c r="Z511" s="13" t="n"/>
      <c r="AA511" s="13" t="n"/>
      <c r="AB511" s="13" t="n"/>
    </row>
    <row r="512">
      <c r="A512" s="13" t="n"/>
      <c r="B512" s="13" t="n"/>
      <c r="C512" s="12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  <c r="O512" s="13" t="n"/>
      <c r="P512" s="13" t="n"/>
      <c r="Q512" s="13" t="n"/>
      <c r="R512" s="13" t="n"/>
      <c r="S512" s="13" t="n"/>
      <c r="T512" s="13" t="n"/>
      <c r="U512" s="13" t="n"/>
      <c r="V512" s="13" t="n"/>
      <c r="W512" s="13" t="n"/>
      <c r="X512" s="13" t="n"/>
      <c r="Y512" s="13" t="n"/>
      <c r="Z512" s="13" t="n"/>
      <c r="AA512" s="13" t="n"/>
      <c r="AB512" s="13" t="n"/>
    </row>
    <row r="513">
      <c r="A513" s="13" t="n"/>
      <c r="B513" s="13" t="n"/>
      <c r="C513" s="12" t="n"/>
      <c r="D513" s="13" t="n"/>
      <c r="E513" s="13" t="n"/>
      <c r="F513" s="13" t="n"/>
      <c r="G513" s="13" t="n"/>
      <c r="H513" s="13" t="n"/>
      <c r="I513" s="13" t="n"/>
      <c r="J513" s="13" t="n"/>
      <c r="K513" s="13" t="n"/>
      <c r="L513" s="13" t="n"/>
      <c r="M513" s="13" t="n"/>
      <c r="N513" s="13" t="n"/>
      <c r="O513" s="13" t="n"/>
      <c r="P513" s="13" t="n"/>
      <c r="Q513" s="13" t="n"/>
      <c r="R513" s="13" t="n"/>
      <c r="S513" s="13" t="n"/>
      <c r="T513" s="13" t="n"/>
      <c r="U513" s="13" t="n"/>
      <c r="V513" s="13" t="n"/>
      <c r="W513" s="13" t="n"/>
      <c r="X513" s="13" t="n"/>
      <c r="Y513" s="13" t="n"/>
      <c r="Z513" s="13" t="n"/>
      <c r="AA513" s="13" t="n"/>
      <c r="AB513" s="13" t="n"/>
    </row>
    <row r="514">
      <c r="A514" s="13" t="n"/>
      <c r="B514" s="13" t="n"/>
      <c r="C514" s="12" t="n"/>
      <c r="D514" s="13" t="n"/>
      <c r="E514" s="13" t="n"/>
      <c r="F514" s="13" t="n"/>
      <c r="G514" s="13" t="n"/>
      <c r="H514" s="13" t="n"/>
      <c r="I514" s="13" t="n"/>
      <c r="J514" s="13" t="n"/>
      <c r="K514" s="13" t="n"/>
      <c r="L514" s="13" t="n"/>
      <c r="M514" s="13" t="n"/>
      <c r="N514" s="13" t="n"/>
      <c r="O514" s="13" t="n"/>
      <c r="P514" s="13" t="n"/>
      <c r="Q514" s="13" t="n"/>
      <c r="R514" s="13" t="n"/>
      <c r="S514" s="13" t="n"/>
      <c r="T514" s="13" t="n"/>
      <c r="U514" s="13" t="n"/>
      <c r="V514" s="13" t="n"/>
      <c r="W514" s="13" t="n"/>
      <c r="X514" s="13" t="n"/>
      <c r="Y514" s="13" t="n"/>
      <c r="Z514" s="13" t="n"/>
      <c r="AA514" s="13" t="n"/>
      <c r="AB514" s="13" t="n"/>
    </row>
    <row r="515">
      <c r="A515" s="13" t="n"/>
      <c r="B515" s="13" t="n"/>
      <c r="C515" s="12" t="n"/>
      <c r="D515" s="13" t="n"/>
      <c r="E515" s="13" t="n"/>
      <c r="F515" s="13" t="n"/>
      <c r="G515" s="13" t="n"/>
      <c r="H515" s="13" t="n"/>
      <c r="I515" s="13" t="n"/>
      <c r="J515" s="13" t="n"/>
      <c r="K515" s="13" t="n"/>
      <c r="L515" s="13" t="n"/>
      <c r="M515" s="13" t="n"/>
      <c r="N515" s="13" t="n"/>
      <c r="O515" s="13" t="n"/>
      <c r="P515" s="13" t="n"/>
      <c r="Q515" s="13" t="n"/>
      <c r="R515" s="13" t="n"/>
      <c r="S515" s="13" t="n"/>
      <c r="T515" s="13" t="n"/>
      <c r="U515" s="13" t="n"/>
      <c r="V515" s="13" t="n"/>
      <c r="W515" s="13" t="n"/>
      <c r="X515" s="13" t="n"/>
      <c r="Y515" s="13" t="n"/>
      <c r="Z515" s="13" t="n"/>
      <c r="AA515" s="13" t="n"/>
      <c r="AB515" s="13" t="n"/>
    </row>
    <row r="516">
      <c r="A516" s="13" t="n"/>
      <c r="B516" s="13" t="n"/>
      <c r="C516" s="12" t="n"/>
      <c r="D516" s="13" t="n"/>
      <c r="E516" s="13" t="n"/>
      <c r="F516" s="13" t="n"/>
      <c r="G516" s="13" t="n"/>
      <c r="H516" s="13" t="n"/>
      <c r="I516" s="13" t="n"/>
      <c r="J516" s="13" t="n"/>
      <c r="K516" s="13" t="n"/>
      <c r="L516" s="13" t="n"/>
      <c r="M516" s="13" t="n"/>
      <c r="N516" s="13" t="n"/>
      <c r="O516" s="13" t="n"/>
      <c r="P516" s="13" t="n"/>
      <c r="Q516" s="13" t="n"/>
      <c r="R516" s="13" t="n"/>
      <c r="S516" s="13" t="n"/>
      <c r="T516" s="13" t="n"/>
      <c r="U516" s="13" t="n"/>
      <c r="V516" s="13" t="n"/>
      <c r="W516" s="13" t="n"/>
      <c r="X516" s="13" t="n"/>
      <c r="Y516" s="13" t="n"/>
      <c r="Z516" s="13" t="n"/>
      <c r="AA516" s="13" t="n"/>
      <c r="AB516" s="13" t="n"/>
    </row>
    <row r="517">
      <c r="A517" s="13" t="n"/>
      <c r="B517" s="13" t="n"/>
      <c r="C517" s="12" t="n"/>
      <c r="D517" s="13" t="n"/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  <c r="P517" s="13" t="n"/>
      <c r="Q517" s="13" t="n"/>
      <c r="R517" s="13" t="n"/>
      <c r="S517" s="13" t="n"/>
      <c r="T517" s="13" t="n"/>
      <c r="U517" s="13" t="n"/>
      <c r="V517" s="13" t="n"/>
      <c r="W517" s="13" t="n"/>
      <c r="X517" s="13" t="n"/>
      <c r="Y517" s="13" t="n"/>
      <c r="Z517" s="13" t="n"/>
      <c r="AA517" s="13" t="n"/>
      <c r="AB517" s="13" t="n"/>
    </row>
    <row r="518">
      <c r="A518" s="13" t="n"/>
      <c r="B518" s="13" t="n"/>
      <c r="C518" s="12" t="n"/>
      <c r="D518" s="13" t="n"/>
      <c r="E518" s="13" t="n"/>
      <c r="F518" s="13" t="n"/>
      <c r="G518" s="13" t="n"/>
      <c r="H518" s="13" t="n"/>
      <c r="I518" s="13" t="n"/>
      <c r="J518" s="13" t="n"/>
      <c r="K518" s="13" t="n"/>
      <c r="L518" s="13" t="n"/>
      <c r="M518" s="13" t="n"/>
      <c r="N518" s="13" t="n"/>
      <c r="O518" s="13" t="n"/>
      <c r="P518" s="13" t="n"/>
      <c r="Q518" s="13" t="n"/>
      <c r="R518" s="13" t="n"/>
      <c r="S518" s="13" t="n"/>
      <c r="T518" s="13" t="n"/>
      <c r="U518" s="13" t="n"/>
      <c r="V518" s="13" t="n"/>
      <c r="W518" s="13" t="n"/>
      <c r="X518" s="13" t="n"/>
      <c r="Y518" s="13" t="n"/>
      <c r="Z518" s="13" t="n"/>
      <c r="AA518" s="13" t="n"/>
      <c r="AB518" s="13" t="n"/>
    </row>
    <row r="519">
      <c r="A519" s="13" t="n"/>
      <c r="B519" s="13" t="n"/>
      <c r="C519" s="12" t="n"/>
      <c r="D519" s="13" t="n"/>
      <c r="E519" s="13" t="n"/>
      <c r="F519" s="13" t="n"/>
      <c r="G519" s="13" t="n"/>
      <c r="H519" s="13" t="n"/>
      <c r="I519" s="13" t="n"/>
      <c r="J519" s="13" t="n"/>
      <c r="K519" s="13" t="n"/>
      <c r="L519" s="13" t="n"/>
      <c r="M519" s="13" t="n"/>
      <c r="N519" s="13" t="n"/>
      <c r="O519" s="13" t="n"/>
      <c r="P519" s="13" t="n"/>
      <c r="Q519" s="13" t="n"/>
      <c r="R519" s="13" t="n"/>
      <c r="S519" s="13" t="n"/>
      <c r="T519" s="13" t="n"/>
      <c r="U519" s="13" t="n"/>
      <c r="V519" s="13" t="n"/>
      <c r="W519" s="13" t="n"/>
      <c r="X519" s="13" t="n"/>
      <c r="Y519" s="13" t="n"/>
      <c r="Z519" s="13" t="n"/>
      <c r="AA519" s="13" t="n"/>
      <c r="AB519" s="13" t="n"/>
    </row>
    <row r="520">
      <c r="A520" s="13" t="n"/>
      <c r="B520" s="13" t="n"/>
      <c r="C520" s="12" t="n"/>
      <c r="D520" s="13" t="n"/>
      <c r="E520" s="13" t="n"/>
      <c r="F520" s="13" t="n"/>
      <c r="G520" s="13" t="n"/>
      <c r="H520" s="13" t="n"/>
      <c r="I520" s="13" t="n"/>
      <c r="J520" s="13" t="n"/>
      <c r="K520" s="13" t="n"/>
      <c r="L520" s="13" t="n"/>
      <c r="M520" s="13" t="n"/>
      <c r="N520" s="13" t="n"/>
      <c r="O520" s="13" t="n"/>
      <c r="P520" s="13" t="n"/>
      <c r="Q520" s="13" t="n"/>
      <c r="R520" s="13" t="n"/>
      <c r="S520" s="13" t="n"/>
      <c r="T520" s="13" t="n"/>
      <c r="U520" s="13" t="n"/>
      <c r="V520" s="13" t="n"/>
      <c r="W520" s="13" t="n"/>
      <c r="X520" s="13" t="n"/>
      <c r="Y520" s="13" t="n"/>
      <c r="Z520" s="13" t="n"/>
      <c r="AA520" s="13" t="n"/>
      <c r="AB520" s="13" t="n"/>
    </row>
    <row r="521">
      <c r="A521" s="13" t="n"/>
      <c r="B521" s="13" t="n"/>
      <c r="C521" s="12" t="n"/>
      <c r="D521" s="13" t="n"/>
      <c r="E521" s="13" t="n"/>
      <c r="F521" s="13" t="n"/>
      <c r="G521" s="13" t="n"/>
      <c r="H521" s="13" t="n"/>
      <c r="I521" s="13" t="n"/>
      <c r="J521" s="13" t="n"/>
      <c r="K521" s="13" t="n"/>
      <c r="L521" s="13" t="n"/>
      <c r="M521" s="13" t="n"/>
      <c r="N521" s="13" t="n"/>
      <c r="O521" s="13" t="n"/>
      <c r="P521" s="13" t="n"/>
      <c r="Q521" s="13" t="n"/>
      <c r="R521" s="13" t="n"/>
      <c r="S521" s="13" t="n"/>
      <c r="T521" s="13" t="n"/>
      <c r="U521" s="13" t="n"/>
      <c r="V521" s="13" t="n"/>
      <c r="W521" s="13" t="n"/>
      <c r="X521" s="13" t="n"/>
      <c r="Y521" s="13" t="n"/>
      <c r="Z521" s="13" t="n"/>
      <c r="AA521" s="13" t="n"/>
      <c r="AB521" s="13" t="n"/>
    </row>
    <row r="522">
      <c r="A522" s="13" t="n"/>
      <c r="B522" s="13" t="n"/>
      <c r="C522" s="12" t="n"/>
      <c r="D522" s="13" t="n"/>
      <c r="E522" s="13" t="n"/>
      <c r="F522" s="13" t="n"/>
      <c r="G522" s="13" t="n"/>
      <c r="H522" s="13" t="n"/>
      <c r="I522" s="13" t="n"/>
      <c r="J522" s="13" t="n"/>
      <c r="K522" s="13" t="n"/>
      <c r="L522" s="13" t="n"/>
      <c r="M522" s="13" t="n"/>
      <c r="N522" s="13" t="n"/>
      <c r="O522" s="13" t="n"/>
      <c r="P522" s="13" t="n"/>
      <c r="Q522" s="13" t="n"/>
      <c r="R522" s="13" t="n"/>
      <c r="S522" s="13" t="n"/>
      <c r="T522" s="13" t="n"/>
      <c r="U522" s="13" t="n"/>
      <c r="V522" s="13" t="n"/>
      <c r="W522" s="13" t="n"/>
      <c r="X522" s="13" t="n"/>
      <c r="Y522" s="13" t="n"/>
      <c r="Z522" s="13" t="n"/>
      <c r="AA522" s="13" t="n"/>
      <c r="AB522" s="13" t="n"/>
    </row>
    <row r="523">
      <c r="A523" s="13" t="n"/>
      <c r="B523" s="13" t="n"/>
      <c r="C523" s="12" t="n"/>
      <c r="D523" s="13" t="n"/>
      <c r="E523" s="13" t="n"/>
      <c r="F523" s="13" t="n"/>
      <c r="G523" s="13" t="n"/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  <c r="Q523" s="13" t="n"/>
      <c r="R523" s="13" t="n"/>
      <c r="S523" s="13" t="n"/>
      <c r="T523" s="13" t="n"/>
      <c r="U523" s="13" t="n"/>
      <c r="V523" s="13" t="n"/>
      <c r="W523" s="13" t="n"/>
      <c r="X523" s="13" t="n"/>
      <c r="Y523" s="13" t="n"/>
      <c r="Z523" s="13" t="n"/>
      <c r="AA523" s="13" t="n"/>
      <c r="AB523" s="13" t="n"/>
    </row>
    <row r="524">
      <c r="A524" s="13" t="n"/>
      <c r="B524" s="13" t="n"/>
      <c r="C524" s="12" t="n"/>
      <c r="D524" s="13" t="n"/>
      <c r="E524" s="13" t="n"/>
      <c r="F524" s="13" t="n"/>
      <c r="G524" s="13" t="n"/>
      <c r="H524" s="13" t="n"/>
      <c r="I524" s="13" t="n"/>
      <c r="J524" s="13" t="n"/>
      <c r="K524" s="13" t="n"/>
      <c r="L524" s="13" t="n"/>
      <c r="M524" s="13" t="n"/>
      <c r="N524" s="13" t="n"/>
      <c r="O524" s="13" t="n"/>
      <c r="P524" s="13" t="n"/>
      <c r="Q524" s="13" t="n"/>
      <c r="R524" s="13" t="n"/>
      <c r="S524" s="13" t="n"/>
      <c r="T524" s="13" t="n"/>
      <c r="U524" s="13" t="n"/>
      <c r="V524" s="13" t="n"/>
      <c r="W524" s="13" t="n"/>
      <c r="X524" s="13" t="n"/>
      <c r="Y524" s="13" t="n"/>
      <c r="Z524" s="13" t="n"/>
      <c r="AA524" s="13" t="n"/>
      <c r="AB524" s="13" t="n"/>
    </row>
    <row r="525">
      <c r="A525" s="13" t="n"/>
      <c r="B525" s="13" t="n"/>
      <c r="C525" s="12" t="n"/>
      <c r="D525" s="13" t="n"/>
      <c r="E525" s="13" t="n"/>
      <c r="F525" s="13" t="n"/>
      <c r="G525" s="13" t="n"/>
      <c r="H525" s="13" t="n"/>
      <c r="I525" s="13" t="n"/>
      <c r="J525" s="13" t="n"/>
      <c r="K525" s="13" t="n"/>
      <c r="L525" s="13" t="n"/>
      <c r="M525" s="13" t="n"/>
      <c r="N525" s="13" t="n"/>
      <c r="O525" s="13" t="n"/>
      <c r="P525" s="13" t="n"/>
      <c r="Q525" s="13" t="n"/>
      <c r="R525" s="13" t="n"/>
      <c r="S525" s="13" t="n"/>
      <c r="T525" s="13" t="n"/>
      <c r="U525" s="13" t="n"/>
      <c r="V525" s="13" t="n"/>
      <c r="W525" s="13" t="n"/>
      <c r="X525" s="13" t="n"/>
      <c r="Y525" s="13" t="n"/>
      <c r="Z525" s="13" t="n"/>
      <c r="AA525" s="13" t="n"/>
      <c r="AB525" s="13" t="n"/>
    </row>
    <row r="526">
      <c r="A526" s="13" t="n"/>
      <c r="B526" s="13" t="n"/>
      <c r="C526" s="12" t="n"/>
      <c r="D526" s="13" t="n"/>
      <c r="E526" s="13" t="n"/>
      <c r="F526" s="13" t="n"/>
      <c r="G526" s="13" t="n"/>
      <c r="H526" s="13" t="n"/>
      <c r="I526" s="13" t="n"/>
      <c r="J526" s="13" t="n"/>
      <c r="K526" s="13" t="n"/>
      <c r="L526" s="13" t="n"/>
      <c r="M526" s="13" t="n"/>
      <c r="N526" s="13" t="n"/>
      <c r="O526" s="13" t="n"/>
      <c r="P526" s="13" t="n"/>
      <c r="Q526" s="13" t="n"/>
      <c r="R526" s="13" t="n"/>
      <c r="S526" s="13" t="n"/>
      <c r="T526" s="13" t="n"/>
      <c r="U526" s="13" t="n"/>
      <c r="V526" s="13" t="n"/>
      <c r="W526" s="13" t="n"/>
      <c r="X526" s="13" t="n"/>
      <c r="Y526" s="13" t="n"/>
      <c r="Z526" s="13" t="n"/>
      <c r="AA526" s="13" t="n"/>
      <c r="AB526" s="13" t="n"/>
    </row>
    <row r="527">
      <c r="A527" s="13" t="n"/>
      <c r="B527" s="13" t="n"/>
      <c r="C527" s="12" t="n"/>
      <c r="D527" s="13" t="n"/>
      <c r="E527" s="13" t="n"/>
      <c r="F527" s="13" t="n"/>
      <c r="G527" s="13" t="n"/>
      <c r="H527" s="13" t="n"/>
      <c r="I527" s="13" t="n"/>
      <c r="J527" s="13" t="n"/>
      <c r="K527" s="13" t="n"/>
      <c r="L527" s="13" t="n"/>
      <c r="M527" s="13" t="n"/>
      <c r="N527" s="13" t="n"/>
      <c r="O527" s="13" t="n"/>
      <c r="P527" s="13" t="n"/>
      <c r="Q527" s="13" t="n"/>
      <c r="R527" s="13" t="n"/>
      <c r="S527" s="13" t="n"/>
      <c r="T527" s="13" t="n"/>
      <c r="U527" s="13" t="n"/>
      <c r="V527" s="13" t="n"/>
      <c r="W527" s="13" t="n"/>
      <c r="X527" s="13" t="n"/>
      <c r="Y527" s="13" t="n"/>
      <c r="Z527" s="13" t="n"/>
      <c r="AA527" s="13" t="n"/>
      <c r="AB527" s="13" t="n"/>
    </row>
    <row r="528">
      <c r="A528" s="13" t="n"/>
      <c r="B528" s="13" t="n"/>
      <c r="C528" s="12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  <c r="M528" s="13" t="n"/>
      <c r="N528" s="13" t="n"/>
      <c r="O528" s="13" t="n"/>
      <c r="P528" s="13" t="n"/>
      <c r="Q528" s="13" t="n"/>
      <c r="R528" s="13" t="n"/>
      <c r="S528" s="13" t="n"/>
      <c r="T528" s="13" t="n"/>
      <c r="U528" s="13" t="n"/>
      <c r="V528" s="13" t="n"/>
      <c r="W528" s="13" t="n"/>
      <c r="X528" s="13" t="n"/>
      <c r="Y528" s="13" t="n"/>
      <c r="Z528" s="13" t="n"/>
      <c r="AA528" s="13" t="n"/>
      <c r="AB528" s="13" t="n"/>
    </row>
    <row r="529">
      <c r="A529" s="13" t="n"/>
      <c r="B529" s="13" t="n"/>
      <c r="C529" s="12" t="n"/>
      <c r="D529" s="13" t="n"/>
      <c r="E529" s="13" t="n"/>
      <c r="F529" s="13" t="n"/>
      <c r="G529" s="13" t="n"/>
      <c r="H529" s="13" t="n"/>
      <c r="I529" s="13" t="n"/>
      <c r="J529" s="13" t="n"/>
      <c r="K529" s="13" t="n"/>
      <c r="L529" s="13" t="n"/>
      <c r="M529" s="13" t="n"/>
      <c r="N529" s="13" t="n"/>
      <c r="O529" s="13" t="n"/>
      <c r="P529" s="13" t="n"/>
      <c r="Q529" s="13" t="n"/>
      <c r="R529" s="13" t="n"/>
      <c r="S529" s="13" t="n"/>
      <c r="T529" s="13" t="n"/>
      <c r="U529" s="13" t="n"/>
      <c r="V529" s="13" t="n"/>
      <c r="W529" s="13" t="n"/>
      <c r="X529" s="13" t="n"/>
      <c r="Y529" s="13" t="n"/>
      <c r="Z529" s="13" t="n"/>
      <c r="AA529" s="13" t="n"/>
      <c r="AB529" s="13" t="n"/>
    </row>
    <row r="530">
      <c r="A530" s="13" t="n"/>
      <c r="B530" s="13" t="n"/>
      <c r="C530" s="12" t="n"/>
      <c r="D530" s="13" t="n"/>
      <c r="E530" s="13" t="n"/>
      <c r="F530" s="13" t="n"/>
      <c r="G530" s="13" t="n"/>
      <c r="H530" s="13" t="n"/>
      <c r="I530" s="13" t="n"/>
      <c r="J530" s="13" t="n"/>
      <c r="K530" s="13" t="n"/>
      <c r="L530" s="13" t="n"/>
      <c r="M530" s="13" t="n"/>
      <c r="N530" s="13" t="n"/>
      <c r="O530" s="13" t="n"/>
      <c r="P530" s="13" t="n"/>
      <c r="Q530" s="13" t="n"/>
      <c r="R530" s="13" t="n"/>
      <c r="S530" s="13" t="n"/>
      <c r="T530" s="13" t="n"/>
      <c r="U530" s="13" t="n"/>
      <c r="V530" s="13" t="n"/>
      <c r="W530" s="13" t="n"/>
      <c r="X530" s="13" t="n"/>
      <c r="Y530" s="13" t="n"/>
      <c r="Z530" s="13" t="n"/>
      <c r="AA530" s="13" t="n"/>
      <c r="AB530" s="13" t="n"/>
    </row>
    <row r="531">
      <c r="A531" s="13" t="n"/>
      <c r="B531" s="13" t="n"/>
      <c r="C531" s="12" t="n"/>
      <c r="D531" s="13" t="n"/>
      <c r="E531" s="13" t="n"/>
      <c r="F531" s="13" t="n"/>
      <c r="G531" s="13" t="n"/>
      <c r="H531" s="13" t="n"/>
      <c r="I531" s="13" t="n"/>
      <c r="J531" s="13" t="n"/>
      <c r="K531" s="13" t="n"/>
      <c r="L531" s="13" t="n"/>
      <c r="M531" s="13" t="n"/>
      <c r="N531" s="13" t="n"/>
      <c r="O531" s="13" t="n"/>
      <c r="P531" s="13" t="n"/>
      <c r="Q531" s="13" t="n"/>
      <c r="R531" s="13" t="n"/>
      <c r="S531" s="13" t="n"/>
      <c r="T531" s="13" t="n"/>
      <c r="U531" s="13" t="n"/>
      <c r="V531" s="13" t="n"/>
      <c r="W531" s="13" t="n"/>
      <c r="X531" s="13" t="n"/>
      <c r="Y531" s="13" t="n"/>
      <c r="Z531" s="13" t="n"/>
      <c r="AA531" s="13" t="n"/>
      <c r="AB531" s="13" t="n"/>
    </row>
    <row r="532">
      <c r="A532" s="13" t="n"/>
      <c r="B532" s="13" t="n"/>
      <c r="C532" s="12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  <c r="O532" s="13" t="n"/>
      <c r="P532" s="13" t="n"/>
      <c r="Q532" s="13" t="n"/>
      <c r="R532" s="13" t="n"/>
      <c r="S532" s="13" t="n"/>
      <c r="T532" s="13" t="n"/>
      <c r="U532" s="13" t="n"/>
      <c r="V532" s="13" t="n"/>
      <c r="W532" s="13" t="n"/>
      <c r="X532" s="13" t="n"/>
      <c r="Y532" s="13" t="n"/>
      <c r="Z532" s="13" t="n"/>
      <c r="AA532" s="13" t="n"/>
      <c r="AB532" s="13" t="n"/>
    </row>
    <row r="533">
      <c r="A533" s="13" t="n"/>
      <c r="B533" s="13" t="n"/>
      <c r="C533" s="12" t="n"/>
      <c r="D533" s="13" t="n"/>
      <c r="E533" s="13" t="n"/>
      <c r="F533" s="13" t="n"/>
      <c r="G533" s="13" t="n"/>
      <c r="H533" s="13" t="n"/>
      <c r="I533" s="13" t="n"/>
      <c r="J533" s="13" t="n"/>
      <c r="K533" s="13" t="n"/>
      <c r="L533" s="13" t="n"/>
      <c r="M533" s="13" t="n"/>
      <c r="N533" s="13" t="n"/>
      <c r="O533" s="13" t="n"/>
      <c r="P533" s="13" t="n"/>
      <c r="Q533" s="13" t="n"/>
      <c r="R533" s="13" t="n"/>
      <c r="S533" s="13" t="n"/>
      <c r="T533" s="13" t="n"/>
      <c r="U533" s="13" t="n"/>
      <c r="V533" s="13" t="n"/>
      <c r="W533" s="13" t="n"/>
      <c r="X533" s="13" t="n"/>
      <c r="Y533" s="13" t="n"/>
      <c r="Z533" s="13" t="n"/>
      <c r="AA533" s="13" t="n"/>
      <c r="AB533" s="13" t="n"/>
    </row>
    <row r="534">
      <c r="A534" s="13" t="n"/>
      <c r="B534" s="13" t="n"/>
      <c r="C534" s="12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  <c r="M534" s="13" t="n"/>
      <c r="N534" s="13" t="n"/>
      <c r="O534" s="13" t="n"/>
      <c r="P534" s="13" t="n"/>
      <c r="Q534" s="13" t="n"/>
      <c r="R534" s="13" t="n"/>
      <c r="S534" s="13" t="n"/>
      <c r="T534" s="13" t="n"/>
      <c r="U534" s="13" t="n"/>
      <c r="V534" s="13" t="n"/>
      <c r="W534" s="13" t="n"/>
      <c r="X534" s="13" t="n"/>
      <c r="Y534" s="13" t="n"/>
      <c r="Z534" s="13" t="n"/>
      <c r="AA534" s="13" t="n"/>
      <c r="AB534" s="13" t="n"/>
    </row>
    <row r="535">
      <c r="A535" s="13" t="n"/>
      <c r="B535" s="13" t="n"/>
      <c r="C535" s="12" t="n"/>
      <c r="D535" s="13" t="n"/>
      <c r="E535" s="13" t="n"/>
      <c r="F535" s="13" t="n"/>
      <c r="G535" s="13" t="n"/>
      <c r="H535" s="13" t="n"/>
      <c r="I535" s="13" t="n"/>
      <c r="J535" s="13" t="n"/>
      <c r="K535" s="13" t="n"/>
      <c r="L535" s="13" t="n"/>
      <c r="M535" s="13" t="n"/>
      <c r="N535" s="13" t="n"/>
      <c r="O535" s="13" t="n"/>
      <c r="P535" s="13" t="n"/>
      <c r="Q535" s="13" t="n"/>
      <c r="R535" s="13" t="n"/>
      <c r="S535" s="13" t="n"/>
      <c r="T535" s="13" t="n"/>
      <c r="U535" s="13" t="n"/>
      <c r="V535" s="13" t="n"/>
      <c r="W535" s="13" t="n"/>
      <c r="X535" s="13" t="n"/>
      <c r="Y535" s="13" t="n"/>
      <c r="Z535" s="13" t="n"/>
      <c r="AA535" s="13" t="n"/>
      <c r="AB535" s="13" t="n"/>
    </row>
    <row r="536">
      <c r="A536" s="13" t="n"/>
      <c r="B536" s="13" t="n"/>
      <c r="C536" s="12" t="n"/>
      <c r="D536" s="13" t="n"/>
      <c r="E536" s="13" t="n"/>
      <c r="F536" s="13" t="n"/>
      <c r="G536" s="13" t="n"/>
      <c r="H536" s="13" t="n"/>
      <c r="I536" s="13" t="n"/>
      <c r="J536" s="13" t="n"/>
      <c r="K536" s="13" t="n"/>
      <c r="L536" s="13" t="n"/>
      <c r="M536" s="13" t="n"/>
      <c r="N536" s="13" t="n"/>
      <c r="O536" s="13" t="n"/>
      <c r="P536" s="13" t="n"/>
      <c r="Q536" s="13" t="n"/>
      <c r="R536" s="13" t="n"/>
      <c r="S536" s="13" t="n"/>
      <c r="T536" s="13" t="n"/>
      <c r="U536" s="13" t="n"/>
      <c r="V536" s="13" t="n"/>
      <c r="W536" s="13" t="n"/>
      <c r="X536" s="13" t="n"/>
      <c r="Y536" s="13" t="n"/>
      <c r="Z536" s="13" t="n"/>
      <c r="AA536" s="13" t="n"/>
      <c r="AB536" s="13" t="n"/>
    </row>
    <row r="537">
      <c r="A537" s="13" t="n"/>
      <c r="B537" s="13" t="n"/>
      <c r="C537" s="12" t="n"/>
      <c r="D537" s="13" t="n"/>
      <c r="E537" s="13" t="n"/>
      <c r="F537" s="13" t="n"/>
      <c r="G537" s="13" t="n"/>
      <c r="H537" s="13" t="n"/>
      <c r="I537" s="13" t="n"/>
      <c r="J537" s="13" t="n"/>
      <c r="K537" s="13" t="n"/>
      <c r="L537" s="13" t="n"/>
      <c r="M537" s="13" t="n"/>
      <c r="N537" s="13" t="n"/>
      <c r="O537" s="13" t="n"/>
      <c r="P537" s="13" t="n"/>
      <c r="Q537" s="13" t="n"/>
      <c r="R537" s="13" t="n"/>
      <c r="S537" s="13" t="n"/>
      <c r="T537" s="13" t="n"/>
      <c r="U537" s="13" t="n"/>
      <c r="V537" s="13" t="n"/>
      <c r="W537" s="13" t="n"/>
      <c r="X537" s="13" t="n"/>
      <c r="Y537" s="13" t="n"/>
      <c r="Z537" s="13" t="n"/>
      <c r="AA537" s="13" t="n"/>
      <c r="AB537" s="13" t="n"/>
    </row>
    <row r="538">
      <c r="A538" s="13" t="n"/>
      <c r="B538" s="13" t="n"/>
      <c r="C538" s="12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  <c r="M538" s="13" t="n"/>
      <c r="N538" s="13" t="n"/>
      <c r="O538" s="13" t="n"/>
      <c r="P538" s="13" t="n"/>
      <c r="Q538" s="13" t="n"/>
      <c r="R538" s="13" t="n"/>
      <c r="S538" s="13" t="n"/>
      <c r="T538" s="13" t="n"/>
      <c r="U538" s="13" t="n"/>
      <c r="V538" s="13" t="n"/>
      <c r="W538" s="13" t="n"/>
      <c r="X538" s="13" t="n"/>
      <c r="Y538" s="13" t="n"/>
      <c r="Z538" s="13" t="n"/>
      <c r="AA538" s="13" t="n"/>
      <c r="AB538" s="13" t="n"/>
    </row>
    <row r="539">
      <c r="A539" s="13" t="n"/>
      <c r="B539" s="13" t="n"/>
      <c r="C539" s="12" t="n"/>
      <c r="D539" s="13" t="n"/>
      <c r="E539" s="13" t="n"/>
      <c r="F539" s="13" t="n"/>
      <c r="G539" s="13" t="n"/>
      <c r="H539" s="13" t="n"/>
      <c r="I539" s="13" t="n"/>
      <c r="J539" s="13" t="n"/>
      <c r="K539" s="13" t="n"/>
      <c r="L539" s="13" t="n"/>
      <c r="M539" s="13" t="n"/>
      <c r="N539" s="13" t="n"/>
      <c r="O539" s="13" t="n"/>
      <c r="P539" s="13" t="n"/>
      <c r="Q539" s="13" t="n"/>
      <c r="R539" s="13" t="n"/>
      <c r="S539" s="13" t="n"/>
      <c r="T539" s="13" t="n"/>
      <c r="U539" s="13" t="n"/>
      <c r="V539" s="13" t="n"/>
      <c r="W539" s="13" t="n"/>
      <c r="X539" s="13" t="n"/>
      <c r="Y539" s="13" t="n"/>
      <c r="Z539" s="13" t="n"/>
      <c r="AA539" s="13" t="n"/>
      <c r="AB539" s="13" t="n"/>
    </row>
    <row r="540">
      <c r="A540" s="13" t="n"/>
      <c r="B540" s="13" t="n"/>
      <c r="C540" s="12" t="n"/>
      <c r="D540" s="13" t="n"/>
      <c r="E540" s="13" t="n"/>
      <c r="F540" s="13" t="n"/>
      <c r="G540" s="13" t="n"/>
      <c r="H540" s="13" t="n"/>
      <c r="I540" s="13" t="n"/>
      <c r="J540" s="13" t="n"/>
      <c r="K540" s="13" t="n"/>
      <c r="L540" s="13" t="n"/>
      <c r="M540" s="13" t="n"/>
      <c r="N540" s="13" t="n"/>
      <c r="O540" s="13" t="n"/>
      <c r="P540" s="13" t="n"/>
      <c r="Q540" s="13" t="n"/>
      <c r="R540" s="13" t="n"/>
      <c r="S540" s="13" t="n"/>
      <c r="T540" s="13" t="n"/>
      <c r="U540" s="13" t="n"/>
      <c r="V540" s="13" t="n"/>
      <c r="W540" s="13" t="n"/>
      <c r="X540" s="13" t="n"/>
      <c r="Y540" s="13" t="n"/>
      <c r="Z540" s="13" t="n"/>
      <c r="AA540" s="13" t="n"/>
      <c r="AB540" s="13" t="n"/>
    </row>
    <row r="541">
      <c r="A541" s="13" t="n"/>
      <c r="B541" s="13" t="n"/>
      <c r="C541" s="12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  <c r="O541" s="13" t="n"/>
      <c r="P541" s="13" t="n"/>
      <c r="Q541" s="13" t="n"/>
      <c r="R541" s="13" t="n"/>
      <c r="S541" s="13" t="n"/>
      <c r="T541" s="13" t="n"/>
      <c r="U541" s="13" t="n"/>
      <c r="V541" s="13" t="n"/>
      <c r="W541" s="13" t="n"/>
      <c r="X541" s="13" t="n"/>
      <c r="Y541" s="13" t="n"/>
      <c r="Z541" s="13" t="n"/>
      <c r="AA541" s="13" t="n"/>
      <c r="AB541" s="13" t="n"/>
    </row>
    <row r="542">
      <c r="A542" s="13" t="n"/>
      <c r="B542" s="13" t="n"/>
      <c r="C542" s="12" t="n"/>
      <c r="D542" s="13" t="n"/>
      <c r="E542" s="13" t="n"/>
      <c r="F542" s="13" t="n"/>
      <c r="G542" s="13" t="n"/>
      <c r="H542" s="13" t="n"/>
      <c r="I542" s="13" t="n"/>
      <c r="J542" s="13" t="n"/>
      <c r="K542" s="13" t="n"/>
      <c r="L542" s="13" t="n"/>
      <c r="M542" s="13" t="n"/>
      <c r="N542" s="13" t="n"/>
      <c r="O542" s="13" t="n"/>
      <c r="P542" s="13" t="n"/>
      <c r="Q542" s="13" t="n"/>
      <c r="R542" s="13" t="n"/>
      <c r="S542" s="13" t="n"/>
      <c r="T542" s="13" t="n"/>
      <c r="U542" s="13" t="n"/>
      <c r="V542" s="13" t="n"/>
      <c r="W542" s="13" t="n"/>
      <c r="X542" s="13" t="n"/>
      <c r="Y542" s="13" t="n"/>
      <c r="Z542" s="13" t="n"/>
      <c r="AA542" s="13" t="n"/>
      <c r="AB542" s="13" t="n"/>
    </row>
    <row r="543">
      <c r="A543" s="13" t="n"/>
      <c r="B543" s="13" t="n"/>
      <c r="C543" s="12" t="n"/>
      <c r="D543" s="13" t="n"/>
      <c r="E543" s="13" t="n"/>
      <c r="F543" s="13" t="n"/>
      <c r="G543" s="13" t="n"/>
      <c r="H543" s="13" t="n"/>
      <c r="I543" s="13" t="n"/>
      <c r="J543" s="13" t="n"/>
      <c r="K543" s="13" t="n"/>
      <c r="L543" s="13" t="n"/>
      <c r="M543" s="13" t="n"/>
      <c r="N543" s="13" t="n"/>
      <c r="O543" s="13" t="n"/>
      <c r="P543" s="13" t="n"/>
      <c r="Q543" s="13" t="n"/>
      <c r="R543" s="13" t="n"/>
      <c r="S543" s="13" t="n"/>
      <c r="T543" s="13" t="n"/>
      <c r="U543" s="13" t="n"/>
      <c r="V543" s="13" t="n"/>
      <c r="W543" s="13" t="n"/>
      <c r="X543" s="13" t="n"/>
      <c r="Y543" s="13" t="n"/>
      <c r="Z543" s="13" t="n"/>
      <c r="AA543" s="13" t="n"/>
      <c r="AB543" s="13" t="n"/>
    </row>
    <row r="544">
      <c r="A544" s="13" t="n"/>
      <c r="B544" s="13" t="n"/>
      <c r="C544" s="12" t="n"/>
      <c r="D544" s="13" t="n"/>
      <c r="E544" s="13" t="n"/>
      <c r="F544" s="13" t="n"/>
      <c r="G544" s="13" t="n"/>
      <c r="H544" s="13" t="n"/>
      <c r="I544" s="13" t="n"/>
      <c r="J544" s="13" t="n"/>
      <c r="K544" s="13" t="n"/>
      <c r="L544" s="13" t="n"/>
      <c r="M544" s="13" t="n"/>
      <c r="N544" s="13" t="n"/>
      <c r="O544" s="13" t="n"/>
      <c r="P544" s="13" t="n"/>
      <c r="Q544" s="13" t="n"/>
      <c r="R544" s="13" t="n"/>
      <c r="S544" s="13" t="n"/>
      <c r="T544" s="13" t="n"/>
      <c r="U544" s="13" t="n"/>
      <c r="V544" s="13" t="n"/>
      <c r="W544" s="13" t="n"/>
      <c r="X544" s="13" t="n"/>
      <c r="Y544" s="13" t="n"/>
      <c r="Z544" s="13" t="n"/>
      <c r="AA544" s="13" t="n"/>
      <c r="AB544" s="13" t="n"/>
    </row>
    <row r="545">
      <c r="A545" s="13" t="n"/>
      <c r="B545" s="13" t="n"/>
      <c r="C545" s="12" t="n"/>
      <c r="D545" s="13" t="n"/>
      <c r="E545" s="13" t="n"/>
      <c r="F545" s="13" t="n"/>
      <c r="G545" s="13" t="n"/>
      <c r="H545" s="13" t="n"/>
      <c r="I545" s="13" t="n"/>
      <c r="J545" s="13" t="n"/>
      <c r="K545" s="13" t="n"/>
      <c r="L545" s="13" t="n"/>
      <c r="M545" s="13" t="n"/>
      <c r="N545" s="13" t="n"/>
      <c r="O545" s="13" t="n"/>
      <c r="P545" s="13" t="n"/>
      <c r="Q545" s="13" t="n"/>
      <c r="R545" s="13" t="n"/>
      <c r="S545" s="13" t="n"/>
      <c r="T545" s="13" t="n"/>
      <c r="U545" s="13" t="n"/>
      <c r="V545" s="13" t="n"/>
      <c r="W545" s="13" t="n"/>
      <c r="X545" s="13" t="n"/>
      <c r="Y545" s="13" t="n"/>
      <c r="Z545" s="13" t="n"/>
      <c r="AA545" s="13" t="n"/>
      <c r="AB545" s="13" t="n"/>
    </row>
    <row r="546">
      <c r="A546" s="13" t="n"/>
      <c r="B546" s="13" t="n"/>
      <c r="C546" s="12" t="n"/>
      <c r="D546" s="13" t="n"/>
      <c r="E546" s="13" t="n"/>
      <c r="F546" s="13" t="n"/>
      <c r="G546" s="13" t="n"/>
      <c r="H546" s="13" t="n"/>
      <c r="I546" s="13" t="n"/>
      <c r="J546" s="13" t="n"/>
      <c r="K546" s="13" t="n"/>
      <c r="L546" s="13" t="n"/>
      <c r="M546" s="13" t="n"/>
      <c r="N546" s="13" t="n"/>
      <c r="O546" s="13" t="n"/>
      <c r="P546" s="13" t="n"/>
      <c r="Q546" s="13" t="n"/>
      <c r="R546" s="13" t="n"/>
      <c r="S546" s="13" t="n"/>
      <c r="T546" s="13" t="n"/>
      <c r="U546" s="13" t="n"/>
      <c r="V546" s="13" t="n"/>
      <c r="W546" s="13" t="n"/>
      <c r="X546" s="13" t="n"/>
      <c r="Y546" s="13" t="n"/>
      <c r="Z546" s="13" t="n"/>
      <c r="AA546" s="13" t="n"/>
      <c r="AB546" s="13" t="n"/>
    </row>
    <row r="547">
      <c r="A547" s="13" t="n"/>
      <c r="B547" s="13" t="n"/>
      <c r="C547" s="12" t="n"/>
      <c r="D547" s="13" t="n"/>
      <c r="E547" s="13" t="n"/>
      <c r="F547" s="13" t="n"/>
      <c r="G547" s="13" t="n"/>
      <c r="H547" s="13" t="n"/>
      <c r="I547" s="13" t="n"/>
      <c r="J547" s="13" t="n"/>
      <c r="K547" s="13" t="n"/>
      <c r="L547" s="13" t="n"/>
      <c r="M547" s="13" t="n"/>
      <c r="N547" s="13" t="n"/>
      <c r="O547" s="13" t="n"/>
      <c r="P547" s="13" t="n"/>
      <c r="Q547" s="13" t="n"/>
      <c r="R547" s="13" t="n"/>
      <c r="S547" s="13" t="n"/>
      <c r="T547" s="13" t="n"/>
      <c r="U547" s="13" t="n"/>
      <c r="V547" s="13" t="n"/>
      <c r="W547" s="13" t="n"/>
      <c r="X547" s="13" t="n"/>
      <c r="Y547" s="13" t="n"/>
      <c r="Z547" s="13" t="n"/>
      <c r="AA547" s="13" t="n"/>
      <c r="AB547" s="13" t="n"/>
    </row>
    <row r="548">
      <c r="A548" s="13" t="n"/>
      <c r="B548" s="13" t="n"/>
      <c r="C548" s="12" t="n"/>
      <c r="D548" s="13" t="n"/>
      <c r="E548" s="13" t="n"/>
      <c r="F548" s="13" t="n"/>
      <c r="G548" s="13" t="n"/>
      <c r="H548" s="13" t="n"/>
      <c r="I548" s="13" t="n"/>
      <c r="J548" s="13" t="n"/>
      <c r="K548" s="13" t="n"/>
      <c r="L548" s="13" t="n"/>
      <c r="M548" s="13" t="n"/>
      <c r="N548" s="13" t="n"/>
      <c r="O548" s="13" t="n"/>
      <c r="P548" s="13" t="n"/>
      <c r="Q548" s="13" t="n"/>
      <c r="R548" s="13" t="n"/>
      <c r="S548" s="13" t="n"/>
      <c r="T548" s="13" t="n"/>
      <c r="U548" s="13" t="n"/>
      <c r="V548" s="13" t="n"/>
      <c r="W548" s="13" t="n"/>
      <c r="X548" s="13" t="n"/>
      <c r="Y548" s="13" t="n"/>
      <c r="Z548" s="13" t="n"/>
      <c r="AA548" s="13" t="n"/>
      <c r="AB548" s="13" t="n"/>
    </row>
    <row r="549">
      <c r="A549" s="13" t="n"/>
      <c r="B549" s="13" t="n"/>
      <c r="C549" s="12" t="n"/>
      <c r="D549" s="13" t="n"/>
      <c r="E549" s="13" t="n"/>
      <c r="F549" s="13" t="n"/>
      <c r="G549" s="13" t="n"/>
      <c r="H549" s="13" t="n"/>
      <c r="I549" s="13" t="n"/>
      <c r="J549" s="13" t="n"/>
      <c r="K549" s="13" t="n"/>
      <c r="L549" s="13" t="n"/>
      <c r="M549" s="13" t="n"/>
      <c r="N549" s="13" t="n"/>
      <c r="O549" s="13" t="n"/>
      <c r="P549" s="13" t="n"/>
      <c r="Q549" s="13" t="n"/>
      <c r="R549" s="13" t="n"/>
      <c r="S549" s="13" t="n"/>
      <c r="T549" s="13" t="n"/>
      <c r="U549" s="13" t="n"/>
      <c r="V549" s="13" t="n"/>
      <c r="W549" s="13" t="n"/>
      <c r="X549" s="13" t="n"/>
      <c r="Y549" s="13" t="n"/>
      <c r="Z549" s="13" t="n"/>
      <c r="AA549" s="13" t="n"/>
      <c r="AB549" s="13" t="n"/>
    </row>
    <row r="550">
      <c r="A550" s="13" t="n"/>
      <c r="B550" s="13" t="n"/>
      <c r="C550" s="12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  <c r="O550" s="13" t="n"/>
      <c r="P550" s="13" t="n"/>
      <c r="Q550" s="13" t="n"/>
      <c r="R550" s="13" t="n"/>
      <c r="S550" s="13" t="n"/>
      <c r="T550" s="13" t="n"/>
      <c r="U550" s="13" t="n"/>
      <c r="V550" s="13" t="n"/>
      <c r="W550" s="13" t="n"/>
      <c r="X550" s="13" t="n"/>
      <c r="Y550" s="13" t="n"/>
      <c r="Z550" s="13" t="n"/>
      <c r="AA550" s="13" t="n"/>
      <c r="AB550" s="13" t="n"/>
    </row>
    <row r="551">
      <c r="A551" s="13" t="n"/>
      <c r="B551" s="13" t="n"/>
      <c r="C551" s="12" t="n"/>
      <c r="D551" s="13" t="n"/>
      <c r="E551" s="13" t="n"/>
      <c r="F551" s="13" t="n"/>
      <c r="G551" s="13" t="n"/>
      <c r="H551" s="13" t="n"/>
      <c r="I551" s="13" t="n"/>
      <c r="J551" s="13" t="n"/>
      <c r="K551" s="13" t="n"/>
      <c r="L551" s="13" t="n"/>
      <c r="M551" s="13" t="n"/>
      <c r="N551" s="13" t="n"/>
      <c r="O551" s="13" t="n"/>
      <c r="P551" s="13" t="n"/>
      <c r="Q551" s="13" t="n"/>
      <c r="R551" s="13" t="n"/>
      <c r="S551" s="13" t="n"/>
      <c r="T551" s="13" t="n"/>
      <c r="U551" s="13" t="n"/>
      <c r="V551" s="13" t="n"/>
      <c r="W551" s="13" t="n"/>
      <c r="X551" s="13" t="n"/>
      <c r="Y551" s="13" t="n"/>
      <c r="Z551" s="13" t="n"/>
      <c r="AA551" s="13" t="n"/>
      <c r="AB551" s="13" t="n"/>
    </row>
    <row r="552">
      <c r="A552" s="13" t="n"/>
      <c r="B552" s="13" t="n"/>
      <c r="C552" s="12" t="n"/>
      <c r="D552" s="13" t="n"/>
      <c r="E552" s="13" t="n"/>
      <c r="F552" s="13" t="n"/>
      <c r="G552" s="13" t="n"/>
      <c r="H552" s="13" t="n"/>
      <c r="I552" s="13" t="n"/>
      <c r="J552" s="13" t="n"/>
      <c r="K552" s="13" t="n"/>
      <c r="L552" s="13" t="n"/>
      <c r="M552" s="13" t="n"/>
      <c r="N552" s="13" t="n"/>
      <c r="O552" s="13" t="n"/>
      <c r="P552" s="13" t="n"/>
      <c r="Q552" s="13" t="n"/>
      <c r="R552" s="13" t="n"/>
      <c r="S552" s="13" t="n"/>
      <c r="T552" s="13" t="n"/>
      <c r="U552" s="13" t="n"/>
      <c r="V552" s="13" t="n"/>
      <c r="W552" s="13" t="n"/>
      <c r="X552" s="13" t="n"/>
      <c r="Y552" s="13" t="n"/>
      <c r="Z552" s="13" t="n"/>
      <c r="AA552" s="13" t="n"/>
      <c r="AB552" s="13" t="n"/>
    </row>
    <row r="553">
      <c r="A553" s="13" t="n"/>
      <c r="B553" s="13" t="n"/>
      <c r="C553" s="12" t="n"/>
      <c r="D553" s="13" t="n"/>
      <c r="E553" s="13" t="n"/>
      <c r="F553" s="13" t="n"/>
      <c r="G553" s="13" t="n"/>
      <c r="H553" s="13" t="n"/>
      <c r="I553" s="13" t="n"/>
      <c r="J553" s="13" t="n"/>
      <c r="K553" s="13" t="n"/>
      <c r="L553" s="13" t="n"/>
      <c r="M553" s="13" t="n"/>
      <c r="N553" s="13" t="n"/>
      <c r="O553" s="13" t="n"/>
      <c r="P553" s="13" t="n"/>
      <c r="Q553" s="13" t="n"/>
      <c r="R553" s="13" t="n"/>
      <c r="S553" s="13" t="n"/>
      <c r="T553" s="13" t="n"/>
      <c r="U553" s="13" t="n"/>
      <c r="V553" s="13" t="n"/>
      <c r="W553" s="13" t="n"/>
      <c r="X553" s="13" t="n"/>
      <c r="Y553" s="13" t="n"/>
      <c r="Z553" s="13" t="n"/>
      <c r="AA553" s="13" t="n"/>
      <c r="AB553" s="13" t="n"/>
    </row>
    <row r="554">
      <c r="A554" s="13" t="n"/>
      <c r="B554" s="13" t="n"/>
      <c r="C554" s="12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  <c r="Q554" s="13" t="n"/>
      <c r="R554" s="13" t="n"/>
      <c r="S554" s="13" t="n"/>
      <c r="T554" s="13" t="n"/>
      <c r="U554" s="13" t="n"/>
      <c r="V554" s="13" t="n"/>
      <c r="W554" s="13" t="n"/>
      <c r="X554" s="13" t="n"/>
      <c r="Y554" s="13" t="n"/>
      <c r="Z554" s="13" t="n"/>
      <c r="AA554" s="13" t="n"/>
      <c r="AB554" s="13" t="n"/>
    </row>
    <row r="555">
      <c r="A555" s="13" t="n"/>
      <c r="B555" s="13" t="n"/>
      <c r="C555" s="12" t="n"/>
      <c r="D555" s="13" t="n"/>
      <c r="E555" s="13" t="n"/>
      <c r="F555" s="13" t="n"/>
      <c r="G555" s="13" t="n"/>
      <c r="H555" s="13" t="n"/>
      <c r="I555" s="13" t="n"/>
      <c r="J555" s="13" t="n"/>
      <c r="K555" s="13" t="n"/>
      <c r="L555" s="13" t="n"/>
      <c r="M555" s="13" t="n"/>
      <c r="N555" s="13" t="n"/>
      <c r="O555" s="13" t="n"/>
      <c r="P555" s="13" t="n"/>
      <c r="Q555" s="13" t="n"/>
      <c r="R555" s="13" t="n"/>
      <c r="S555" s="13" t="n"/>
      <c r="T555" s="13" t="n"/>
      <c r="U555" s="13" t="n"/>
      <c r="V555" s="13" t="n"/>
      <c r="W555" s="13" t="n"/>
      <c r="X555" s="13" t="n"/>
      <c r="Y555" s="13" t="n"/>
      <c r="Z555" s="13" t="n"/>
      <c r="AA555" s="13" t="n"/>
      <c r="AB555" s="13" t="n"/>
    </row>
    <row r="556">
      <c r="A556" s="13" t="n"/>
      <c r="B556" s="13" t="n"/>
      <c r="C556" s="12" t="n"/>
      <c r="D556" s="13" t="n"/>
      <c r="E556" s="13" t="n"/>
      <c r="F556" s="13" t="n"/>
      <c r="G556" s="13" t="n"/>
      <c r="H556" s="13" t="n"/>
      <c r="I556" s="13" t="n"/>
      <c r="J556" s="13" t="n"/>
      <c r="K556" s="13" t="n"/>
      <c r="L556" s="13" t="n"/>
      <c r="M556" s="13" t="n"/>
      <c r="N556" s="13" t="n"/>
      <c r="O556" s="13" t="n"/>
      <c r="P556" s="13" t="n"/>
      <c r="Q556" s="13" t="n"/>
      <c r="R556" s="13" t="n"/>
      <c r="S556" s="13" t="n"/>
      <c r="T556" s="13" t="n"/>
      <c r="U556" s="13" t="n"/>
      <c r="V556" s="13" t="n"/>
      <c r="W556" s="13" t="n"/>
      <c r="X556" s="13" t="n"/>
      <c r="Y556" s="13" t="n"/>
      <c r="Z556" s="13" t="n"/>
      <c r="AA556" s="13" t="n"/>
      <c r="AB556" s="13" t="n"/>
    </row>
    <row r="557">
      <c r="A557" s="13" t="n"/>
      <c r="B557" s="13" t="n"/>
      <c r="C557" s="12" t="n"/>
      <c r="D557" s="13" t="n"/>
      <c r="E557" s="13" t="n"/>
      <c r="F557" s="13" t="n"/>
      <c r="G557" s="13" t="n"/>
      <c r="H557" s="13" t="n"/>
      <c r="I557" s="13" t="n"/>
      <c r="J557" s="13" t="n"/>
      <c r="K557" s="13" t="n"/>
      <c r="L557" s="13" t="n"/>
      <c r="M557" s="13" t="n"/>
      <c r="N557" s="13" t="n"/>
      <c r="O557" s="13" t="n"/>
      <c r="P557" s="13" t="n"/>
      <c r="Q557" s="13" t="n"/>
      <c r="R557" s="13" t="n"/>
      <c r="S557" s="13" t="n"/>
      <c r="T557" s="13" t="n"/>
      <c r="U557" s="13" t="n"/>
      <c r="V557" s="13" t="n"/>
      <c r="W557" s="13" t="n"/>
      <c r="X557" s="13" t="n"/>
      <c r="Y557" s="13" t="n"/>
      <c r="Z557" s="13" t="n"/>
      <c r="AA557" s="13" t="n"/>
      <c r="AB557" s="13" t="n"/>
    </row>
    <row r="558">
      <c r="A558" s="13" t="n"/>
      <c r="B558" s="13" t="n"/>
      <c r="C558" s="12" t="n"/>
      <c r="D558" s="13" t="n"/>
      <c r="E558" s="13" t="n"/>
      <c r="F558" s="13" t="n"/>
      <c r="G558" s="13" t="n"/>
      <c r="H558" s="13" t="n"/>
      <c r="I558" s="13" t="n"/>
      <c r="J558" s="13" t="n"/>
      <c r="K558" s="13" t="n"/>
      <c r="L558" s="13" t="n"/>
      <c r="M558" s="13" t="n"/>
      <c r="N558" s="13" t="n"/>
      <c r="O558" s="13" t="n"/>
      <c r="P558" s="13" t="n"/>
      <c r="Q558" s="13" t="n"/>
      <c r="R558" s="13" t="n"/>
      <c r="S558" s="13" t="n"/>
      <c r="T558" s="13" t="n"/>
      <c r="U558" s="13" t="n"/>
      <c r="V558" s="13" t="n"/>
      <c r="W558" s="13" t="n"/>
      <c r="X558" s="13" t="n"/>
      <c r="Y558" s="13" t="n"/>
      <c r="Z558" s="13" t="n"/>
      <c r="AA558" s="13" t="n"/>
      <c r="AB558" s="13" t="n"/>
    </row>
    <row r="559">
      <c r="A559" s="13" t="n"/>
      <c r="B559" s="13" t="n"/>
      <c r="C559" s="12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  <c r="O559" s="13" t="n"/>
      <c r="P559" s="13" t="n"/>
      <c r="Q559" s="13" t="n"/>
      <c r="R559" s="13" t="n"/>
      <c r="S559" s="13" t="n"/>
      <c r="T559" s="13" t="n"/>
      <c r="U559" s="13" t="n"/>
      <c r="V559" s="13" t="n"/>
      <c r="W559" s="13" t="n"/>
      <c r="X559" s="13" t="n"/>
      <c r="Y559" s="13" t="n"/>
      <c r="Z559" s="13" t="n"/>
      <c r="AA559" s="13" t="n"/>
      <c r="AB559" s="13" t="n"/>
    </row>
    <row r="560">
      <c r="A560" s="13" t="n"/>
      <c r="B560" s="13" t="n"/>
      <c r="C560" s="12" t="n"/>
      <c r="D560" s="13" t="n"/>
      <c r="E560" s="13" t="n"/>
      <c r="F560" s="13" t="n"/>
      <c r="G560" s="13" t="n"/>
      <c r="H560" s="13" t="n"/>
      <c r="I560" s="13" t="n"/>
      <c r="J560" s="13" t="n"/>
      <c r="K560" s="13" t="n"/>
      <c r="L560" s="13" t="n"/>
      <c r="M560" s="13" t="n"/>
      <c r="N560" s="13" t="n"/>
      <c r="O560" s="13" t="n"/>
      <c r="P560" s="13" t="n"/>
      <c r="Q560" s="13" t="n"/>
      <c r="R560" s="13" t="n"/>
      <c r="S560" s="13" t="n"/>
      <c r="T560" s="13" t="n"/>
      <c r="U560" s="13" t="n"/>
      <c r="V560" s="13" t="n"/>
      <c r="W560" s="13" t="n"/>
      <c r="X560" s="13" t="n"/>
      <c r="Y560" s="13" t="n"/>
      <c r="Z560" s="13" t="n"/>
      <c r="AA560" s="13" t="n"/>
      <c r="AB560" s="13" t="n"/>
    </row>
    <row r="561">
      <c r="A561" s="13" t="n"/>
      <c r="B561" s="13" t="n"/>
      <c r="C561" s="12" t="n"/>
      <c r="D561" s="13" t="n"/>
      <c r="E561" s="13" t="n"/>
      <c r="F561" s="13" t="n"/>
      <c r="G561" s="13" t="n"/>
      <c r="H561" s="13" t="n"/>
      <c r="I561" s="13" t="n"/>
      <c r="J561" s="13" t="n"/>
      <c r="K561" s="13" t="n"/>
      <c r="L561" s="13" t="n"/>
      <c r="M561" s="13" t="n"/>
      <c r="N561" s="13" t="n"/>
      <c r="O561" s="13" t="n"/>
      <c r="P561" s="13" t="n"/>
      <c r="Q561" s="13" t="n"/>
      <c r="R561" s="13" t="n"/>
      <c r="S561" s="13" t="n"/>
      <c r="T561" s="13" t="n"/>
      <c r="U561" s="13" t="n"/>
      <c r="V561" s="13" t="n"/>
      <c r="W561" s="13" t="n"/>
      <c r="X561" s="13" t="n"/>
      <c r="Y561" s="13" t="n"/>
      <c r="Z561" s="13" t="n"/>
      <c r="AA561" s="13" t="n"/>
      <c r="AB561" s="13" t="n"/>
    </row>
    <row r="562">
      <c r="A562" s="13" t="n"/>
      <c r="B562" s="13" t="n"/>
      <c r="C562" s="12" t="n"/>
      <c r="D562" s="13" t="n"/>
      <c r="E562" s="13" t="n"/>
      <c r="F562" s="13" t="n"/>
      <c r="G562" s="13" t="n"/>
      <c r="H562" s="13" t="n"/>
      <c r="I562" s="13" t="n"/>
      <c r="J562" s="13" t="n"/>
      <c r="K562" s="13" t="n"/>
      <c r="L562" s="13" t="n"/>
      <c r="M562" s="13" t="n"/>
      <c r="N562" s="13" t="n"/>
      <c r="O562" s="13" t="n"/>
      <c r="P562" s="13" t="n"/>
      <c r="Q562" s="13" t="n"/>
      <c r="R562" s="13" t="n"/>
      <c r="S562" s="13" t="n"/>
      <c r="T562" s="13" t="n"/>
      <c r="U562" s="13" t="n"/>
      <c r="V562" s="13" t="n"/>
      <c r="W562" s="13" t="n"/>
      <c r="X562" s="13" t="n"/>
      <c r="Y562" s="13" t="n"/>
      <c r="Z562" s="13" t="n"/>
      <c r="AA562" s="13" t="n"/>
      <c r="AB562" s="13" t="n"/>
    </row>
    <row r="563">
      <c r="A563" s="13" t="n"/>
      <c r="B563" s="13" t="n"/>
      <c r="C563" s="12" t="n"/>
      <c r="D563" s="13" t="n"/>
      <c r="E563" s="13" t="n"/>
      <c r="F563" s="13" t="n"/>
      <c r="G563" s="13" t="n"/>
      <c r="H563" s="13" t="n"/>
      <c r="I563" s="13" t="n"/>
      <c r="J563" s="13" t="n"/>
      <c r="K563" s="13" t="n"/>
      <c r="L563" s="13" t="n"/>
      <c r="M563" s="13" t="n"/>
      <c r="N563" s="13" t="n"/>
      <c r="O563" s="13" t="n"/>
      <c r="P563" s="13" t="n"/>
      <c r="Q563" s="13" t="n"/>
      <c r="R563" s="13" t="n"/>
      <c r="S563" s="13" t="n"/>
      <c r="T563" s="13" t="n"/>
      <c r="U563" s="13" t="n"/>
      <c r="V563" s="13" t="n"/>
      <c r="W563" s="13" t="n"/>
      <c r="X563" s="13" t="n"/>
      <c r="Y563" s="13" t="n"/>
      <c r="Z563" s="13" t="n"/>
      <c r="AA563" s="13" t="n"/>
      <c r="AB563" s="13" t="n"/>
    </row>
    <row r="564">
      <c r="A564" s="13" t="n"/>
      <c r="B564" s="13" t="n"/>
      <c r="C564" s="12" t="n"/>
      <c r="D564" s="13" t="n"/>
      <c r="E564" s="13" t="n"/>
      <c r="F564" s="13" t="n"/>
      <c r="G564" s="13" t="n"/>
      <c r="H564" s="13" t="n"/>
      <c r="I564" s="13" t="n"/>
      <c r="J564" s="13" t="n"/>
      <c r="K564" s="13" t="n"/>
      <c r="L564" s="13" t="n"/>
      <c r="M564" s="13" t="n"/>
      <c r="N564" s="13" t="n"/>
      <c r="O564" s="13" t="n"/>
      <c r="P564" s="13" t="n"/>
      <c r="Q564" s="13" t="n"/>
      <c r="R564" s="13" t="n"/>
      <c r="S564" s="13" t="n"/>
      <c r="T564" s="13" t="n"/>
      <c r="U564" s="13" t="n"/>
      <c r="V564" s="13" t="n"/>
      <c r="W564" s="13" t="n"/>
      <c r="X564" s="13" t="n"/>
      <c r="Y564" s="13" t="n"/>
      <c r="Z564" s="13" t="n"/>
      <c r="AA564" s="13" t="n"/>
      <c r="AB564" s="13" t="n"/>
    </row>
    <row r="565">
      <c r="A565" s="13" t="n"/>
      <c r="B565" s="13" t="n"/>
      <c r="C565" s="12" t="n"/>
      <c r="D565" s="13" t="n"/>
      <c r="E565" s="13" t="n"/>
      <c r="F565" s="13" t="n"/>
      <c r="G565" s="13" t="n"/>
      <c r="H565" s="13" t="n"/>
      <c r="I565" s="13" t="n"/>
      <c r="J565" s="13" t="n"/>
      <c r="K565" s="13" t="n"/>
      <c r="L565" s="13" t="n"/>
      <c r="M565" s="13" t="n"/>
      <c r="N565" s="13" t="n"/>
      <c r="O565" s="13" t="n"/>
      <c r="P565" s="13" t="n"/>
      <c r="Q565" s="13" t="n"/>
      <c r="R565" s="13" t="n"/>
      <c r="S565" s="13" t="n"/>
      <c r="T565" s="13" t="n"/>
      <c r="U565" s="13" t="n"/>
      <c r="V565" s="13" t="n"/>
      <c r="W565" s="13" t="n"/>
      <c r="X565" s="13" t="n"/>
      <c r="Y565" s="13" t="n"/>
      <c r="Z565" s="13" t="n"/>
      <c r="AA565" s="13" t="n"/>
      <c r="AB565" s="13" t="n"/>
    </row>
    <row r="566">
      <c r="A566" s="13" t="n"/>
      <c r="B566" s="13" t="n"/>
      <c r="C566" s="12" t="n"/>
      <c r="D566" s="13" t="n"/>
      <c r="E566" s="13" t="n"/>
      <c r="F566" s="13" t="n"/>
      <c r="G566" s="13" t="n"/>
      <c r="H566" s="13" t="n"/>
      <c r="I566" s="13" t="n"/>
      <c r="J566" s="13" t="n"/>
      <c r="K566" s="13" t="n"/>
      <c r="L566" s="13" t="n"/>
      <c r="M566" s="13" t="n"/>
      <c r="N566" s="13" t="n"/>
      <c r="O566" s="13" t="n"/>
      <c r="P566" s="13" t="n"/>
      <c r="Q566" s="13" t="n"/>
      <c r="R566" s="13" t="n"/>
      <c r="S566" s="13" t="n"/>
      <c r="T566" s="13" t="n"/>
      <c r="U566" s="13" t="n"/>
      <c r="V566" s="13" t="n"/>
      <c r="W566" s="13" t="n"/>
      <c r="X566" s="13" t="n"/>
      <c r="Y566" s="13" t="n"/>
      <c r="Z566" s="13" t="n"/>
      <c r="AA566" s="13" t="n"/>
      <c r="AB566" s="13" t="n"/>
    </row>
    <row r="567">
      <c r="A567" s="13" t="n"/>
      <c r="B567" s="13" t="n"/>
      <c r="C567" s="12" t="n"/>
      <c r="D567" s="13" t="n"/>
      <c r="E567" s="13" t="n"/>
      <c r="F567" s="13" t="n"/>
      <c r="G567" s="13" t="n"/>
      <c r="H567" s="13" t="n"/>
      <c r="I567" s="13" t="n"/>
      <c r="J567" s="13" t="n"/>
      <c r="K567" s="13" t="n"/>
      <c r="L567" s="13" t="n"/>
      <c r="M567" s="13" t="n"/>
      <c r="N567" s="13" t="n"/>
      <c r="O567" s="13" t="n"/>
      <c r="P567" s="13" t="n"/>
      <c r="Q567" s="13" t="n"/>
      <c r="R567" s="13" t="n"/>
      <c r="S567" s="13" t="n"/>
      <c r="T567" s="13" t="n"/>
      <c r="U567" s="13" t="n"/>
      <c r="V567" s="13" t="n"/>
      <c r="W567" s="13" t="n"/>
      <c r="X567" s="13" t="n"/>
      <c r="Y567" s="13" t="n"/>
      <c r="Z567" s="13" t="n"/>
      <c r="AA567" s="13" t="n"/>
      <c r="AB567" s="13" t="n"/>
    </row>
    <row r="568">
      <c r="A568" s="13" t="n"/>
      <c r="B568" s="13" t="n"/>
      <c r="C568" s="12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  <c r="O568" s="13" t="n"/>
      <c r="P568" s="13" t="n"/>
      <c r="Q568" s="13" t="n"/>
      <c r="R568" s="13" t="n"/>
      <c r="S568" s="13" t="n"/>
      <c r="T568" s="13" t="n"/>
      <c r="U568" s="13" t="n"/>
      <c r="V568" s="13" t="n"/>
      <c r="W568" s="13" t="n"/>
      <c r="X568" s="13" t="n"/>
      <c r="Y568" s="13" t="n"/>
      <c r="Z568" s="13" t="n"/>
      <c r="AA568" s="13" t="n"/>
      <c r="AB568" s="13" t="n"/>
    </row>
    <row r="569">
      <c r="A569" s="13" t="n"/>
      <c r="B569" s="13" t="n"/>
      <c r="C569" s="12" t="n"/>
      <c r="D569" s="13" t="n"/>
      <c r="E569" s="13" t="n"/>
      <c r="F569" s="13" t="n"/>
      <c r="G569" s="13" t="n"/>
      <c r="H569" s="13" t="n"/>
      <c r="I569" s="13" t="n"/>
      <c r="J569" s="13" t="n"/>
      <c r="K569" s="13" t="n"/>
      <c r="L569" s="13" t="n"/>
      <c r="M569" s="13" t="n"/>
      <c r="N569" s="13" t="n"/>
      <c r="O569" s="13" t="n"/>
      <c r="P569" s="13" t="n"/>
      <c r="Q569" s="13" t="n"/>
      <c r="R569" s="13" t="n"/>
      <c r="S569" s="13" t="n"/>
      <c r="T569" s="13" t="n"/>
      <c r="U569" s="13" t="n"/>
      <c r="V569" s="13" t="n"/>
      <c r="W569" s="13" t="n"/>
      <c r="X569" s="13" t="n"/>
      <c r="Y569" s="13" t="n"/>
      <c r="Z569" s="13" t="n"/>
      <c r="AA569" s="13" t="n"/>
      <c r="AB569" s="13" t="n"/>
    </row>
    <row r="570">
      <c r="A570" s="13" t="n"/>
      <c r="B570" s="13" t="n"/>
      <c r="C570" s="12" t="n"/>
      <c r="D570" s="13" t="n"/>
      <c r="E570" s="13" t="n"/>
      <c r="F570" s="13" t="n"/>
      <c r="G570" s="13" t="n"/>
      <c r="H570" s="13" t="n"/>
      <c r="I570" s="13" t="n"/>
      <c r="J570" s="13" t="n"/>
      <c r="K570" s="13" t="n"/>
      <c r="L570" s="13" t="n"/>
      <c r="M570" s="13" t="n"/>
      <c r="N570" s="13" t="n"/>
      <c r="O570" s="13" t="n"/>
      <c r="P570" s="13" t="n"/>
      <c r="Q570" s="13" t="n"/>
      <c r="R570" s="13" t="n"/>
      <c r="S570" s="13" t="n"/>
      <c r="T570" s="13" t="n"/>
      <c r="U570" s="13" t="n"/>
      <c r="V570" s="13" t="n"/>
      <c r="W570" s="13" t="n"/>
      <c r="X570" s="13" t="n"/>
      <c r="Y570" s="13" t="n"/>
      <c r="Z570" s="13" t="n"/>
      <c r="AA570" s="13" t="n"/>
      <c r="AB570" s="13" t="n"/>
    </row>
    <row r="571">
      <c r="A571" s="13" t="n"/>
      <c r="B571" s="13" t="n"/>
      <c r="C571" s="12" t="n"/>
      <c r="D571" s="13" t="n"/>
      <c r="E571" s="13" t="n"/>
      <c r="F571" s="13" t="n"/>
      <c r="G571" s="13" t="n"/>
      <c r="H571" s="13" t="n"/>
      <c r="I571" s="13" t="n"/>
      <c r="J571" s="13" t="n"/>
      <c r="K571" s="13" t="n"/>
      <c r="L571" s="13" t="n"/>
      <c r="M571" s="13" t="n"/>
      <c r="N571" s="13" t="n"/>
      <c r="O571" s="13" t="n"/>
      <c r="P571" s="13" t="n"/>
      <c r="Q571" s="13" t="n"/>
      <c r="R571" s="13" t="n"/>
      <c r="S571" s="13" t="n"/>
      <c r="T571" s="13" t="n"/>
      <c r="U571" s="13" t="n"/>
      <c r="V571" s="13" t="n"/>
      <c r="W571" s="13" t="n"/>
      <c r="X571" s="13" t="n"/>
      <c r="Y571" s="13" t="n"/>
      <c r="Z571" s="13" t="n"/>
      <c r="AA571" s="13" t="n"/>
      <c r="AB571" s="13" t="n"/>
    </row>
    <row r="572">
      <c r="A572" s="13" t="n"/>
      <c r="B572" s="13" t="n"/>
      <c r="C572" s="12" t="n"/>
      <c r="D572" s="13" t="n"/>
      <c r="E572" s="13" t="n"/>
      <c r="F572" s="13" t="n"/>
      <c r="G572" s="13" t="n"/>
      <c r="H572" s="13" t="n"/>
      <c r="I572" s="13" t="n"/>
      <c r="J572" s="13" t="n"/>
      <c r="K572" s="13" t="n"/>
      <c r="L572" s="13" t="n"/>
      <c r="M572" s="13" t="n"/>
      <c r="N572" s="13" t="n"/>
      <c r="O572" s="13" t="n"/>
      <c r="P572" s="13" t="n"/>
      <c r="Q572" s="13" t="n"/>
      <c r="R572" s="13" t="n"/>
      <c r="S572" s="13" t="n"/>
      <c r="T572" s="13" t="n"/>
      <c r="U572" s="13" t="n"/>
      <c r="V572" s="13" t="n"/>
      <c r="W572" s="13" t="n"/>
      <c r="X572" s="13" t="n"/>
      <c r="Y572" s="13" t="n"/>
      <c r="Z572" s="13" t="n"/>
      <c r="AA572" s="13" t="n"/>
      <c r="AB572" s="13" t="n"/>
    </row>
    <row r="573">
      <c r="A573" s="13" t="n"/>
      <c r="B573" s="13" t="n"/>
      <c r="C573" s="12" t="n"/>
      <c r="D573" s="13" t="n"/>
      <c r="E573" s="13" t="n"/>
      <c r="F573" s="13" t="n"/>
      <c r="G573" s="13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  <c r="Q573" s="13" t="n"/>
      <c r="R573" s="13" t="n"/>
      <c r="S573" s="13" t="n"/>
      <c r="T573" s="13" t="n"/>
      <c r="U573" s="13" t="n"/>
      <c r="V573" s="13" t="n"/>
      <c r="W573" s="13" t="n"/>
      <c r="X573" s="13" t="n"/>
      <c r="Y573" s="13" t="n"/>
      <c r="Z573" s="13" t="n"/>
      <c r="AA573" s="13" t="n"/>
      <c r="AB573" s="13" t="n"/>
    </row>
    <row r="574">
      <c r="A574" s="13" t="n"/>
      <c r="B574" s="13" t="n"/>
      <c r="C574" s="12" t="n"/>
      <c r="D574" s="13" t="n"/>
      <c r="E574" s="13" t="n"/>
      <c r="F574" s="13" t="n"/>
      <c r="G574" s="13" t="n"/>
      <c r="H574" s="13" t="n"/>
      <c r="I574" s="13" t="n"/>
      <c r="J574" s="13" t="n"/>
      <c r="K574" s="13" t="n"/>
      <c r="L574" s="13" t="n"/>
      <c r="M574" s="13" t="n"/>
      <c r="N574" s="13" t="n"/>
      <c r="O574" s="13" t="n"/>
      <c r="P574" s="13" t="n"/>
      <c r="Q574" s="13" t="n"/>
      <c r="R574" s="13" t="n"/>
      <c r="S574" s="13" t="n"/>
      <c r="T574" s="13" t="n"/>
      <c r="U574" s="13" t="n"/>
      <c r="V574" s="13" t="n"/>
      <c r="W574" s="13" t="n"/>
      <c r="X574" s="13" t="n"/>
      <c r="Y574" s="13" t="n"/>
      <c r="Z574" s="13" t="n"/>
      <c r="AA574" s="13" t="n"/>
      <c r="AB574" s="13" t="n"/>
    </row>
    <row r="575">
      <c r="A575" s="13" t="n"/>
      <c r="B575" s="13" t="n"/>
      <c r="C575" s="12" t="n"/>
      <c r="D575" s="13" t="n"/>
      <c r="E575" s="13" t="n"/>
      <c r="F575" s="13" t="n"/>
      <c r="G575" s="13" t="n"/>
      <c r="H575" s="13" t="n"/>
      <c r="I575" s="13" t="n"/>
      <c r="J575" s="13" t="n"/>
      <c r="K575" s="13" t="n"/>
      <c r="L575" s="13" t="n"/>
      <c r="M575" s="13" t="n"/>
      <c r="N575" s="13" t="n"/>
      <c r="O575" s="13" t="n"/>
      <c r="P575" s="13" t="n"/>
      <c r="Q575" s="13" t="n"/>
      <c r="R575" s="13" t="n"/>
      <c r="S575" s="13" t="n"/>
      <c r="T575" s="13" t="n"/>
      <c r="U575" s="13" t="n"/>
      <c r="V575" s="13" t="n"/>
      <c r="W575" s="13" t="n"/>
      <c r="X575" s="13" t="n"/>
      <c r="Y575" s="13" t="n"/>
      <c r="Z575" s="13" t="n"/>
      <c r="AA575" s="13" t="n"/>
      <c r="AB575" s="13" t="n"/>
    </row>
    <row r="576">
      <c r="A576" s="13" t="n"/>
      <c r="B576" s="13" t="n"/>
      <c r="C576" s="12" t="n"/>
      <c r="D576" s="13" t="n"/>
      <c r="E576" s="13" t="n"/>
      <c r="F576" s="13" t="n"/>
      <c r="G576" s="13" t="n"/>
      <c r="H576" s="13" t="n"/>
      <c r="I576" s="13" t="n"/>
      <c r="J576" s="13" t="n"/>
      <c r="K576" s="13" t="n"/>
      <c r="L576" s="13" t="n"/>
      <c r="M576" s="13" t="n"/>
      <c r="N576" s="13" t="n"/>
      <c r="O576" s="13" t="n"/>
      <c r="P576" s="13" t="n"/>
      <c r="Q576" s="13" t="n"/>
      <c r="R576" s="13" t="n"/>
      <c r="S576" s="13" t="n"/>
      <c r="T576" s="13" t="n"/>
      <c r="U576" s="13" t="n"/>
      <c r="V576" s="13" t="n"/>
      <c r="W576" s="13" t="n"/>
      <c r="X576" s="13" t="n"/>
      <c r="Y576" s="13" t="n"/>
      <c r="Z576" s="13" t="n"/>
      <c r="AA576" s="13" t="n"/>
      <c r="AB576" s="13" t="n"/>
    </row>
    <row r="577">
      <c r="A577" s="13" t="n"/>
      <c r="B577" s="13" t="n"/>
      <c r="C577" s="12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  <c r="O577" s="13" t="n"/>
      <c r="P577" s="13" t="n"/>
      <c r="Q577" s="13" t="n"/>
      <c r="R577" s="13" t="n"/>
      <c r="S577" s="13" t="n"/>
      <c r="T577" s="13" t="n"/>
      <c r="U577" s="13" t="n"/>
      <c r="V577" s="13" t="n"/>
      <c r="W577" s="13" t="n"/>
      <c r="X577" s="13" t="n"/>
      <c r="Y577" s="13" t="n"/>
      <c r="Z577" s="13" t="n"/>
      <c r="AA577" s="13" t="n"/>
      <c r="AB577" s="13" t="n"/>
    </row>
    <row r="578">
      <c r="A578" s="13" t="n"/>
      <c r="B578" s="13" t="n"/>
      <c r="C578" s="12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  <c r="M578" s="13" t="n"/>
      <c r="N578" s="13" t="n"/>
      <c r="O578" s="13" t="n"/>
      <c r="P578" s="13" t="n"/>
      <c r="Q578" s="13" t="n"/>
      <c r="R578" s="13" t="n"/>
      <c r="S578" s="13" t="n"/>
      <c r="T578" s="13" t="n"/>
      <c r="U578" s="13" t="n"/>
      <c r="V578" s="13" t="n"/>
      <c r="W578" s="13" t="n"/>
      <c r="X578" s="13" t="n"/>
      <c r="Y578" s="13" t="n"/>
      <c r="Z578" s="13" t="n"/>
      <c r="AA578" s="13" t="n"/>
      <c r="AB578" s="13" t="n"/>
    </row>
    <row r="579">
      <c r="A579" s="13" t="n"/>
      <c r="B579" s="13" t="n"/>
      <c r="C579" s="12" t="n"/>
      <c r="D579" s="13" t="n"/>
      <c r="E579" s="13" t="n"/>
      <c r="F579" s="13" t="n"/>
      <c r="G579" s="13" t="n"/>
      <c r="H579" s="13" t="n"/>
      <c r="I579" s="13" t="n"/>
      <c r="J579" s="13" t="n"/>
      <c r="K579" s="13" t="n"/>
      <c r="L579" s="13" t="n"/>
      <c r="M579" s="13" t="n"/>
      <c r="N579" s="13" t="n"/>
      <c r="O579" s="13" t="n"/>
      <c r="P579" s="13" t="n"/>
      <c r="Q579" s="13" t="n"/>
      <c r="R579" s="13" t="n"/>
      <c r="S579" s="13" t="n"/>
      <c r="T579" s="13" t="n"/>
      <c r="U579" s="13" t="n"/>
      <c r="V579" s="13" t="n"/>
      <c r="W579" s="13" t="n"/>
      <c r="X579" s="13" t="n"/>
      <c r="Y579" s="13" t="n"/>
      <c r="Z579" s="13" t="n"/>
      <c r="AA579" s="13" t="n"/>
      <c r="AB579" s="13" t="n"/>
    </row>
    <row r="580">
      <c r="A580" s="13" t="n"/>
      <c r="B580" s="13" t="n"/>
      <c r="C580" s="12" t="n"/>
      <c r="D580" s="13" t="n"/>
      <c r="E580" s="13" t="n"/>
      <c r="F580" s="13" t="n"/>
      <c r="G580" s="13" t="n"/>
      <c r="H580" s="13" t="n"/>
      <c r="I580" s="13" t="n"/>
      <c r="J580" s="13" t="n"/>
      <c r="K580" s="13" t="n"/>
      <c r="L580" s="13" t="n"/>
      <c r="M580" s="13" t="n"/>
      <c r="N580" s="13" t="n"/>
      <c r="O580" s="13" t="n"/>
      <c r="P580" s="13" t="n"/>
      <c r="Q580" s="13" t="n"/>
      <c r="R580" s="13" t="n"/>
      <c r="S580" s="13" t="n"/>
      <c r="T580" s="13" t="n"/>
      <c r="U580" s="13" t="n"/>
      <c r="V580" s="13" t="n"/>
      <c r="W580" s="13" t="n"/>
      <c r="X580" s="13" t="n"/>
      <c r="Y580" s="13" t="n"/>
      <c r="Z580" s="13" t="n"/>
      <c r="AA580" s="13" t="n"/>
      <c r="AB580" s="13" t="n"/>
    </row>
    <row r="581">
      <c r="A581" s="13" t="n"/>
      <c r="B581" s="13" t="n"/>
      <c r="C581" s="12" t="n"/>
      <c r="D581" s="13" t="n"/>
      <c r="E581" s="13" t="n"/>
      <c r="F581" s="13" t="n"/>
      <c r="G581" s="13" t="n"/>
      <c r="H581" s="13" t="n"/>
      <c r="I581" s="13" t="n"/>
      <c r="J581" s="13" t="n"/>
      <c r="K581" s="13" t="n"/>
      <c r="L581" s="13" t="n"/>
      <c r="M581" s="13" t="n"/>
      <c r="N581" s="13" t="n"/>
      <c r="O581" s="13" t="n"/>
      <c r="P581" s="13" t="n"/>
      <c r="Q581" s="13" t="n"/>
      <c r="R581" s="13" t="n"/>
      <c r="S581" s="13" t="n"/>
      <c r="T581" s="13" t="n"/>
      <c r="U581" s="13" t="n"/>
      <c r="V581" s="13" t="n"/>
      <c r="W581" s="13" t="n"/>
      <c r="X581" s="13" t="n"/>
      <c r="Y581" s="13" t="n"/>
      <c r="Z581" s="13" t="n"/>
      <c r="AA581" s="13" t="n"/>
      <c r="AB581" s="13" t="n"/>
    </row>
    <row r="582">
      <c r="A582" s="13" t="n"/>
      <c r="B582" s="13" t="n"/>
      <c r="C582" s="12" t="n"/>
      <c r="D582" s="13" t="n"/>
      <c r="E582" s="13" t="n"/>
      <c r="F582" s="13" t="n"/>
      <c r="G582" s="13" t="n"/>
      <c r="H582" s="13" t="n"/>
      <c r="I582" s="13" t="n"/>
      <c r="J582" s="13" t="n"/>
      <c r="K582" s="13" t="n"/>
      <c r="L582" s="13" t="n"/>
      <c r="M582" s="13" t="n"/>
      <c r="N582" s="13" t="n"/>
      <c r="O582" s="13" t="n"/>
      <c r="P582" s="13" t="n"/>
      <c r="Q582" s="13" t="n"/>
      <c r="R582" s="13" t="n"/>
      <c r="S582" s="13" t="n"/>
      <c r="T582" s="13" t="n"/>
      <c r="U582" s="13" t="n"/>
      <c r="V582" s="13" t="n"/>
      <c r="W582" s="13" t="n"/>
      <c r="X582" s="13" t="n"/>
      <c r="Y582" s="13" t="n"/>
      <c r="Z582" s="13" t="n"/>
      <c r="AA582" s="13" t="n"/>
      <c r="AB582" s="13" t="n"/>
    </row>
    <row r="583">
      <c r="A583" s="13" t="n"/>
      <c r="B583" s="13" t="n"/>
      <c r="C583" s="12" t="n"/>
      <c r="D583" s="13" t="n"/>
      <c r="E583" s="13" t="n"/>
      <c r="F583" s="13" t="n"/>
      <c r="G583" s="13" t="n"/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/>
      <c r="Q583" s="13" t="n"/>
      <c r="R583" s="13" t="n"/>
      <c r="S583" s="13" t="n"/>
      <c r="T583" s="13" t="n"/>
      <c r="U583" s="13" t="n"/>
      <c r="V583" s="13" t="n"/>
      <c r="W583" s="13" t="n"/>
      <c r="X583" s="13" t="n"/>
      <c r="Y583" s="13" t="n"/>
      <c r="Z583" s="13" t="n"/>
      <c r="AA583" s="13" t="n"/>
      <c r="AB583" s="13" t="n"/>
    </row>
    <row r="584">
      <c r="A584" s="13" t="n"/>
      <c r="B584" s="13" t="n"/>
      <c r="C584" s="12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3" t="n"/>
      <c r="M584" s="13" t="n"/>
      <c r="N584" s="13" t="n"/>
      <c r="O584" s="13" t="n"/>
      <c r="P584" s="13" t="n"/>
      <c r="Q584" s="13" t="n"/>
      <c r="R584" s="13" t="n"/>
      <c r="S584" s="13" t="n"/>
      <c r="T584" s="13" t="n"/>
      <c r="U584" s="13" t="n"/>
      <c r="V584" s="13" t="n"/>
      <c r="W584" s="13" t="n"/>
      <c r="X584" s="13" t="n"/>
      <c r="Y584" s="13" t="n"/>
      <c r="Z584" s="13" t="n"/>
      <c r="AA584" s="13" t="n"/>
      <c r="AB584" s="13" t="n"/>
    </row>
    <row r="585">
      <c r="A585" s="13" t="n"/>
      <c r="B585" s="13" t="n"/>
      <c r="C585" s="12" t="n"/>
      <c r="D585" s="13" t="n"/>
      <c r="E585" s="13" t="n"/>
      <c r="F585" s="13" t="n"/>
      <c r="G585" s="13" t="n"/>
      <c r="H585" s="13" t="n"/>
      <c r="I585" s="13" t="n"/>
      <c r="J585" s="13" t="n"/>
      <c r="K585" s="13" t="n"/>
      <c r="L585" s="13" t="n"/>
      <c r="M585" s="13" t="n"/>
      <c r="N585" s="13" t="n"/>
      <c r="O585" s="13" t="n"/>
      <c r="P585" s="13" t="n"/>
      <c r="Q585" s="13" t="n"/>
      <c r="R585" s="13" t="n"/>
      <c r="S585" s="13" t="n"/>
      <c r="T585" s="13" t="n"/>
      <c r="U585" s="13" t="n"/>
      <c r="V585" s="13" t="n"/>
      <c r="W585" s="13" t="n"/>
      <c r="X585" s="13" t="n"/>
      <c r="Y585" s="13" t="n"/>
      <c r="Z585" s="13" t="n"/>
      <c r="AA585" s="13" t="n"/>
      <c r="AB585" s="13" t="n"/>
    </row>
    <row r="586">
      <c r="A586" s="13" t="n"/>
      <c r="B586" s="13" t="n"/>
      <c r="C586" s="12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  <c r="O586" s="13" t="n"/>
      <c r="P586" s="13" t="n"/>
      <c r="Q586" s="13" t="n"/>
      <c r="R586" s="13" t="n"/>
      <c r="S586" s="13" t="n"/>
      <c r="T586" s="13" t="n"/>
      <c r="U586" s="13" t="n"/>
      <c r="V586" s="13" t="n"/>
      <c r="W586" s="13" t="n"/>
      <c r="X586" s="13" t="n"/>
      <c r="Y586" s="13" t="n"/>
      <c r="Z586" s="13" t="n"/>
      <c r="AA586" s="13" t="n"/>
      <c r="AB586" s="13" t="n"/>
    </row>
    <row r="587">
      <c r="A587" s="13" t="n"/>
      <c r="B587" s="13" t="n"/>
      <c r="C587" s="12" t="n"/>
      <c r="D587" s="13" t="n"/>
      <c r="E587" s="13" t="n"/>
      <c r="F587" s="13" t="n"/>
      <c r="G587" s="13" t="n"/>
      <c r="H587" s="13" t="n"/>
      <c r="I587" s="13" t="n"/>
      <c r="J587" s="13" t="n"/>
      <c r="K587" s="13" t="n"/>
      <c r="L587" s="13" t="n"/>
      <c r="M587" s="13" t="n"/>
      <c r="N587" s="13" t="n"/>
      <c r="O587" s="13" t="n"/>
      <c r="P587" s="13" t="n"/>
      <c r="Q587" s="13" t="n"/>
      <c r="R587" s="13" t="n"/>
      <c r="S587" s="13" t="n"/>
      <c r="T587" s="13" t="n"/>
      <c r="U587" s="13" t="n"/>
      <c r="V587" s="13" t="n"/>
      <c r="W587" s="13" t="n"/>
      <c r="X587" s="13" t="n"/>
      <c r="Y587" s="13" t="n"/>
      <c r="Z587" s="13" t="n"/>
      <c r="AA587" s="13" t="n"/>
      <c r="AB587" s="13" t="n"/>
    </row>
    <row r="588">
      <c r="A588" s="13" t="n"/>
      <c r="B588" s="13" t="n"/>
      <c r="C588" s="12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3" t="n"/>
      <c r="M588" s="13" t="n"/>
      <c r="N588" s="13" t="n"/>
      <c r="O588" s="13" t="n"/>
      <c r="P588" s="13" t="n"/>
      <c r="Q588" s="13" t="n"/>
      <c r="R588" s="13" t="n"/>
      <c r="S588" s="13" t="n"/>
      <c r="T588" s="13" t="n"/>
      <c r="U588" s="13" t="n"/>
      <c r="V588" s="13" t="n"/>
      <c r="W588" s="13" t="n"/>
      <c r="X588" s="13" t="n"/>
      <c r="Y588" s="13" t="n"/>
      <c r="Z588" s="13" t="n"/>
      <c r="AA588" s="13" t="n"/>
      <c r="AB588" s="13" t="n"/>
    </row>
    <row r="589">
      <c r="A589" s="13" t="n"/>
      <c r="B589" s="13" t="n"/>
      <c r="C589" s="12" t="n"/>
      <c r="D589" s="13" t="n"/>
      <c r="E589" s="13" t="n"/>
      <c r="F589" s="13" t="n"/>
      <c r="G589" s="13" t="n"/>
      <c r="H589" s="13" t="n"/>
      <c r="I589" s="13" t="n"/>
      <c r="J589" s="13" t="n"/>
      <c r="K589" s="13" t="n"/>
      <c r="L589" s="13" t="n"/>
      <c r="M589" s="13" t="n"/>
      <c r="N589" s="13" t="n"/>
      <c r="O589" s="13" t="n"/>
      <c r="P589" s="13" t="n"/>
      <c r="Q589" s="13" t="n"/>
      <c r="R589" s="13" t="n"/>
      <c r="S589" s="13" t="n"/>
      <c r="T589" s="13" t="n"/>
      <c r="U589" s="13" t="n"/>
      <c r="V589" s="13" t="n"/>
      <c r="W589" s="13" t="n"/>
      <c r="X589" s="13" t="n"/>
      <c r="Y589" s="13" t="n"/>
      <c r="Z589" s="13" t="n"/>
      <c r="AA589" s="13" t="n"/>
      <c r="AB589" s="13" t="n"/>
    </row>
    <row r="590">
      <c r="A590" s="13" t="n"/>
      <c r="B590" s="13" t="n"/>
      <c r="C590" s="12" t="n"/>
      <c r="D590" s="13" t="n"/>
      <c r="E590" s="13" t="n"/>
      <c r="F590" s="13" t="n"/>
      <c r="G590" s="13" t="n"/>
      <c r="H590" s="13" t="n"/>
      <c r="I590" s="13" t="n"/>
      <c r="J590" s="13" t="n"/>
      <c r="K590" s="13" t="n"/>
      <c r="L590" s="13" t="n"/>
      <c r="M590" s="13" t="n"/>
      <c r="N590" s="13" t="n"/>
      <c r="O590" s="13" t="n"/>
      <c r="P590" s="13" t="n"/>
      <c r="Q590" s="13" t="n"/>
      <c r="R590" s="13" t="n"/>
      <c r="S590" s="13" t="n"/>
      <c r="T590" s="13" t="n"/>
      <c r="U590" s="13" t="n"/>
      <c r="V590" s="13" t="n"/>
      <c r="W590" s="13" t="n"/>
      <c r="X590" s="13" t="n"/>
      <c r="Y590" s="13" t="n"/>
      <c r="Z590" s="13" t="n"/>
      <c r="AA590" s="13" t="n"/>
      <c r="AB590" s="13" t="n"/>
    </row>
    <row r="591">
      <c r="A591" s="13" t="n"/>
      <c r="B591" s="13" t="n"/>
      <c r="C591" s="12" t="n"/>
      <c r="D591" s="13" t="n"/>
      <c r="E591" s="13" t="n"/>
      <c r="F591" s="13" t="n"/>
      <c r="G591" s="13" t="n"/>
      <c r="H591" s="13" t="n"/>
      <c r="I591" s="13" t="n"/>
      <c r="J591" s="13" t="n"/>
      <c r="K591" s="13" t="n"/>
      <c r="L591" s="13" t="n"/>
      <c r="M591" s="13" t="n"/>
      <c r="N591" s="13" t="n"/>
      <c r="O591" s="13" t="n"/>
      <c r="P591" s="13" t="n"/>
      <c r="Q591" s="13" t="n"/>
      <c r="R591" s="13" t="n"/>
      <c r="S591" s="13" t="n"/>
      <c r="T591" s="13" t="n"/>
      <c r="U591" s="13" t="n"/>
      <c r="V591" s="13" t="n"/>
      <c r="W591" s="13" t="n"/>
      <c r="X591" s="13" t="n"/>
      <c r="Y591" s="13" t="n"/>
      <c r="Z591" s="13" t="n"/>
      <c r="AA591" s="13" t="n"/>
      <c r="AB591" s="13" t="n"/>
    </row>
    <row r="592">
      <c r="A592" s="13" t="n"/>
      <c r="B592" s="13" t="n"/>
      <c r="C592" s="12" t="n"/>
      <c r="D592" s="13" t="n"/>
      <c r="E592" s="13" t="n"/>
      <c r="F592" s="13" t="n"/>
      <c r="G592" s="13" t="n"/>
      <c r="H592" s="13" t="n"/>
      <c r="I592" s="13" t="n"/>
      <c r="J592" s="13" t="n"/>
      <c r="K592" s="13" t="n"/>
      <c r="L592" s="13" t="n"/>
      <c r="M592" s="13" t="n"/>
      <c r="N592" s="13" t="n"/>
      <c r="O592" s="13" t="n"/>
      <c r="P592" s="13" t="n"/>
      <c r="Q592" s="13" t="n"/>
      <c r="R592" s="13" t="n"/>
      <c r="S592" s="13" t="n"/>
      <c r="T592" s="13" t="n"/>
      <c r="U592" s="13" t="n"/>
      <c r="V592" s="13" t="n"/>
      <c r="W592" s="13" t="n"/>
      <c r="X592" s="13" t="n"/>
      <c r="Y592" s="13" t="n"/>
      <c r="Z592" s="13" t="n"/>
      <c r="AA592" s="13" t="n"/>
      <c r="AB592" s="13" t="n"/>
    </row>
    <row r="593">
      <c r="A593" s="13" t="n"/>
      <c r="B593" s="13" t="n"/>
      <c r="C593" s="12" t="n"/>
      <c r="D593" s="13" t="n"/>
      <c r="E593" s="13" t="n"/>
      <c r="F593" s="13" t="n"/>
      <c r="G593" s="13" t="n"/>
      <c r="H593" s="13" t="n"/>
      <c r="I593" s="13" t="n"/>
      <c r="J593" s="13" t="n"/>
      <c r="K593" s="13" t="n"/>
      <c r="L593" s="13" t="n"/>
      <c r="M593" s="13" t="n"/>
      <c r="N593" s="13" t="n"/>
      <c r="O593" s="13" t="n"/>
      <c r="P593" s="13" t="n"/>
      <c r="Q593" s="13" t="n"/>
      <c r="R593" s="13" t="n"/>
      <c r="S593" s="13" t="n"/>
      <c r="T593" s="13" t="n"/>
      <c r="U593" s="13" t="n"/>
      <c r="V593" s="13" t="n"/>
      <c r="W593" s="13" t="n"/>
      <c r="X593" s="13" t="n"/>
      <c r="Y593" s="13" t="n"/>
      <c r="Z593" s="13" t="n"/>
      <c r="AA593" s="13" t="n"/>
      <c r="AB593" s="13" t="n"/>
    </row>
    <row r="594">
      <c r="A594" s="13" t="n"/>
      <c r="B594" s="13" t="n"/>
      <c r="C594" s="12" t="n"/>
      <c r="D594" s="13" t="n"/>
      <c r="E594" s="13" t="n"/>
      <c r="F594" s="13" t="n"/>
      <c r="G594" s="13" t="n"/>
      <c r="H594" s="13" t="n"/>
      <c r="I594" s="13" t="n"/>
      <c r="J594" s="13" t="n"/>
      <c r="K594" s="13" t="n"/>
      <c r="L594" s="13" t="n"/>
      <c r="M594" s="13" t="n"/>
      <c r="N594" s="13" t="n"/>
      <c r="O594" s="13" t="n"/>
      <c r="P594" s="13" t="n"/>
      <c r="Q594" s="13" t="n"/>
      <c r="R594" s="13" t="n"/>
      <c r="S594" s="13" t="n"/>
      <c r="T594" s="13" t="n"/>
      <c r="U594" s="13" t="n"/>
      <c r="V594" s="13" t="n"/>
      <c r="W594" s="13" t="n"/>
      <c r="X594" s="13" t="n"/>
      <c r="Y594" s="13" t="n"/>
      <c r="Z594" s="13" t="n"/>
      <c r="AA594" s="13" t="n"/>
      <c r="AB594" s="13" t="n"/>
    </row>
    <row r="595">
      <c r="A595" s="13" t="n"/>
      <c r="B595" s="13" t="n"/>
      <c r="C595" s="12" t="n"/>
      <c r="D595" s="13" t="n"/>
      <c r="E595" s="13" t="n"/>
      <c r="F595" s="13" t="n"/>
      <c r="G595" s="13" t="n"/>
      <c r="H595" s="13" t="n"/>
      <c r="I595" s="13" t="n"/>
      <c r="J595" s="13" t="n"/>
      <c r="K595" s="13" t="n"/>
      <c r="L595" s="13" t="n"/>
      <c r="M595" s="13" t="n"/>
      <c r="N595" s="13" t="n"/>
      <c r="O595" s="13" t="n"/>
      <c r="P595" s="13" t="n"/>
      <c r="Q595" s="13" t="n"/>
      <c r="R595" s="13" t="n"/>
      <c r="S595" s="13" t="n"/>
      <c r="T595" s="13" t="n"/>
      <c r="U595" s="13" t="n"/>
      <c r="V595" s="13" t="n"/>
      <c r="W595" s="13" t="n"/>
      <c r="X595" s="13" t="n"/>
      <c r="Y595" s="13" t="n"/>
      <c r="Z595" s="13" t="n"/>
      <c r="AA595" s="13" t="n"/>
      <c r="AB595" s="13" t="n"/>
    </row>
    <row r="596">
      <c r="A596" s="13" t="n"/>
      <c r="B596" s="13" t="n"/>
      <c r="C596" s="12" t="n"/>
      <c r="D596" s="13" t="n"/>
      <c r="E596" s="13" t="n"/>
      <c r="F596" s="13" t="n"/>
      <c r="G596" s="13" t="n"/>
      <c r="H596" s="13" t="n"/>
      <c r="I596" s="13" t="n"/>
      <c r="J596" s="13" t="n"/>
      <c r="K596" s="13" t="n"/>
      <c r="L596" s="13" t="n"/>
      <c r="M596" s="13" t="n"/>
      <c r="N596" s="13" t="n"/>
      <c r="O596" s="13" t="n"/>
      <c r="P596" s="13" t="n"/>
      <c r="Q596" s="13" t="n"/>
      <c r="R596" s="13" t="n"/>
      <c r="S596" s="13" t="n"/>
      <c r="T596" s="13" t="n"/>
      <c r="U596" s="13" t="n"/>
      <c r="V596" s="13" t="n"/>
      <c r="W596" s="13" t="n"/>
      <c r="X596" s="13" t="n"/>
      <c r="Y596" s="13" t="n"/>
      <c r="Z596" s="13" t="n"/>
      <c r="AA596" s="13" t="n"/>
      <c r="AB596" s="13" t="n"/>
    </row>
    <row r="597">
      <c r="A597" s="13" t="n"/>
      <c r="B597" s="13" t="n"/>
      <c r="C597" s="12" t="n"/>
      <c r="D597" s="13" t="n"/>
      <c r="E597" s="13" t="n"/>
      <c r="F597" s="13" t="n"/>
      <c r="G597" s="13" t="n"/>
      <c r="H597" s="13" t="n"/>
      <c r="I597" s="13" t="n"/>
      <c r="J597" s="13" t="n"/>
      <c r="K597" s="13" t="n"/>
      <c r="L597" s="13" t="n"/>
      <c r="M597" s="13" t="n"/>
      <c r="N597" s="13" t="n"/>
      <c r="O597" s="13" t="n"/>
      <c r="P597" s="13" t="n"/>
      <c r="Q597" s="13" t="n"/>
      <c r="R597" s="13" t="n"/>
      <c r="S597" s="13" t="n"/>
      <c r="T597" s="13" t="n"/>
      <c r="U597" s="13" t="n"/>
      <c r="V597" s="13" t="n"/>
      <c r="W597" s="13" t="n"/>
      <c r="X597" s="13" t="n"/>
      <c r="Y597" s="13" t="n"/>
      <c r="Z597" s="13" t="n"/>
      <c r="AA597" s="13" t="n"/>
      <c r="AB597" s="13" t="n"/>
    </row>
    <row r="598">
      <c r="A598" s="13" t="n"/>
      <c r="B598" s="13" t="n"/>
      <c r="C598" s="12" t="n"/>
      <c r="D598" s="13" t="n"/>
      <c r="E598" s="13" t="n"/>
      <c r="F598" s="13" t="n"/>
      <c r="G598" s="13" t="n"/>
      <c r="H598" s="13" t="n"/>
      <c r="I598" s="13" t="n"/>
      <c r="J598" s="13" t="n"/>
      <c r="K598" s="13" t="n"/>
      <c r="L598" s="13" t="n"/>
      <c r="M598" s="13" t="n"/>
      <c r="N598" s="13" t="n"/>
      <c r="O598" s="13" t="n"/>
      <c r="P598" s="13" t="n"/>
      <c r="Q598" s="13" t="n"/>
      <c r="R598" s="13" t="n"/>
      <c r="S598" s="13" t="n"/>
      <c r="T598" s="13" t="n"/>
      <c r="U598" s="13" t="n"/>
      <c r="V598" s="13" t="n"/>
      <c r="W598" s="13" t="n"/>
      <c r="X598" s="13" t="n"/>
      <c r="Y598" s="13" t="n"/>
      <c r="Z598" s="13" t="n"/>
      <c r="AA598" s="13" t="n"/>
      <c r="AB598" s="13" t="n"/>
    </row>
    <row r="599">
      <c r="A599" s="13" t="n"/>
      <c r="B599" s="13" t="n"/>
      <c r="C599" s="12" t="n"/>
      <c r="D599" s="13" t="n"/>
      <c r="E599" s="13" t="n"/>
      <c r="F599" s="13" t="n"/>
      <c r="G599" s="13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  <c r="Q599" s="13" t="n"/>
      <c r="R599" s="13" t="n"/>
      <c r="S599" s="13" t="n"/>
      <c r="T599" s="13" t="n"/>
      <c r="U599" s="13" t="n"/>
      <c r="V599" s="13" t="n"/>
      <c r="W599" s="13" t="n"/>
      <c r="X599" s="13" t="n"/>
      <c r="Y599" s="13" t="n"/>
      <c r="Z599" s="13" t="n"/>
      <c r="AA599" s="13" t="n"/>
      <c r="AB599" s="13" t="n"/>
    </row>
    <row r="600">
      <c r="A600" s="13" t="n"/>
      <c r="B600" s="13" t="n"/>
      <c r="C600" s="12" t="n"/>
      <c r="D600" s="13" t="n"/>
      <c r="E600" s="13" t="n"/>
      <c r="F600" s="13" t="n"/>
      <c r="G600" s="13" t="n"/>
      <c r="H600" s="13" t="n"/>
      <c r="I600" s="13" t="n"/>
      <c r="J600" s="13" t="n"/>
      <c r="K600" s="13" t="n"/>
      <c r="L600" s="13" t="n"/>
      <c r="M600" s="13" t="n"/>
      <c r="N600" s="13" t="n"/>
      <c r="O600" s="13" t="n"/>
      <c r="P600" s="13" t="n"/>
      <c r="Q600" s="13" t="n"/>
      <c r="R600" s="13" t="n"/>
      <c r="S600" s="13" t="n"/>
      <c r="T600" s="13" t="n"/>
      <c r="U600" s="13" t="n"/>
      <c r="V600" s="13" t="n"/>
      <c r="W600" s="13" t="n"/>
      <c r="X600" s="13" t="n"/>
      <c r="Y600" s="13" t="n"/>
      <c r="Z600" s="13" t="n"/>
      <c r="AA600" s="13" t="n"/>
      <c r="AB600" s="13" t="n"/>
    </row>
    <row r="601">
      <c r="A601" s="13" t="n"/>
      <c r="B601" s="13" t="n"/>
      <c r="C601" s="12" t="n"/>
      <c r="D601" s="13" t="n"/>
      <c r="E601" s="13" t="n"/>
      <c r="F601" s="13" t="n"/>
      <c r="G601" s="13" t="n"/>
      <c r="H601" s="13" t="n"/>
      <c r="I601" s="13" t="n"/>
      <c r="J601" s="13" t="n"/>
      <c r="K601" s="13" t="n"/>
      <c r="L601" s="13" t="n"/>
      <c r="M601" s="13" t="n"/>
      <c r="N601" s="13" t="n"/>
      <c r="O601" s="13" t="n"/>
      <c r="P601" s="13" t="n"/>
      <c r="Q601" s="13" t="n"/>
      <c r="R601" s="13" t="n"/>
      <c r="S601" s="13" t="n"/>
      <c r="T601" s="13" t="n"/>
      <c r="U601" s="13" t="n"/>
      <c r="V601" s="13" t="n"/>
      <c r="W601" s="13" t="n"/>
      <c r="X601" s="13" t="n"/>
      <c r="Y601" s="13" t="n"/>
      <c r="Z601" s="13" t="n"/>
      <c r="AA601" s="13" t="n"/>
      <c r="AB601" s="13" t="n"/>
    </row>
    <row r="602">
      <c r="A602" s="13" t="n"/>
      <c r="B602" s="13" t="n"/>
      <c r="C602" s="12" t="n"/>
      <c r="D602" s="13" t="n"/>
      <c r="E602" s="13" t="n"/>
      <c r="F602" s="13" t="n"/>
      <c r="G602" s="13" t="n"/>
      <c r="H602" s="13" t="n"/>
      <c r="I602" s="13" t="n"/>
      <c r="J602" s="13" t="n"/>
      <c r="K602" s="13" t="n"/>
      <c r="L602" s="13" t="n"/>
      <c r="M602" s="13" t="n"/>
      <c r="N602" s="13" t="n"/>
      <c r="O602" s="13" t="n"/>
      <c r="P602" s="13" t="n"/>
      <c r="Q602" s="13" t="n"/>
      <c r="R602" s="13" t="n"/>
      <c r="S602" s="13" t="n"/>
      <c r="T602" s="13" t="n"/>
      <c r="U602" s="13" t="n"/>
      <c r="V602" s="13" t="n"/>
      <c r="W602" s="13" t="n"/>
      <c r="X602" s="13" t="n"/>
      <c r="Y602" s="13" t="n"/>
      <c r="Z602" s="13" t="n"/>
      <c r="AA602" s="13" t="n"/>
      <c r="AB602" s="13" t="n"/>
    </row>
    <row r="603">
      <c r="A603" s="13" t="n"/>
      <c r="B603" s="13" t="n"/>
      <c r="C603" s="12" t="n"/>
      <c r="D603" s="13" t="n"/>
      <c r="E603" s="13" t="n"/>
      <c r="F603" s="13" t="n"/>
      <c r="G603" s="13" t="n"/>
      <c r="H603" s="13" t="n"/>
      <c r="I603" s="13" t="n"/>
      <c r="J603" s="13" t="n"/>
      <c r="K603" s="13" t="n"/>
      <c r="L603" s="13" t="n"/>
      <c r="M603" s="13" t="n"/>
      <c r="N603" s="13" t="n"/>
      <c r="O603" s="13" t="n"/>
      <c r="P603" s="13" t="n"/>
      <c r="Q603" s="13" t="n"/>
      <c r="R603" s="13" t="n"/>
      <c r="S603" s="13" t="n"/>
      <c r="T603" s="13" t="n"/>
      <c r="U603" s="13" t="n"/>
      <c r="V603" s="13" t="n"/>
      <c r="W603" s="13" t="n"/>
      <c r="X603" s="13" t="n"/>
      <c r="Y603" s="13" t="n"/>
      <c r="Z603" s="13" t="n"/>
      <c r="AA603" s="13" t="n"/>
      <c r="AB603" s="13" t="n"/>
    </row>
    <row r="604">
      <c r="A604" s="13" t="n"/>
      <c r="B604" s="13" t="n"/>
      <c r="C604" s="12" t="n"/>
      <c r="D604" s="13" t="n"/>
      <c r="E604" s="13" t="n"/>
      <c r="F604" s="13" t="n"/>
      <c r="G604" s="13" t="n"/>
      <c r="H604" s="13" t="n"/>
      <c r="I604" s="13" t="n"/>
      <c r="J604" s="13" t="n"/>
      <c r="K604" s="13" t="n"/>
      <c r="L604" s="13" t="n"/>
      <c r="M604" s="13" t="n"/>
      <c r="N604" s="13" t="n"/>
      <c r="O604" s="13" t="n"/>
      <c r="P604" s="13" t="n"/>
      <c r="Q604" s="13" t="n"/>
      <c r="R604" s="13" t="n"/>
      <c r="S604" s="13" t="n"/>
      <c r="T604" s="13" t="n"/>
      <c r="U604" s="13" t="n"/>
      <c r="V604" s="13" t="n"/>
      <c r="W604" s="13" t="n"/>
      <c r="X604" s="13" t="n"/>
      <c r="Y604" s="13" t="n"/>
      <c r="Z604" s="13" t="n"/>
      <c r="AA604" s="13" t="n"/>
      <c r="AB604" s="13" t="n"/>
    </row>
    <row r="605">
      <c r="A605" s="13" t="n"/>
      <c r="B605" s="13" t="n"/>
      <c r="C605" s="12" t="n"/>
      <c r="D605" s="13" t="n"/>
      <c r="E605" s="13" t="n"/>
      <c r="F605" s="13" t="n"/>
      <c r="G605" s="13" t="n"/>
      <c r="H605" s="13" t="n"/>
      <c r="I605" s="13" t="n"/>
      <c r="J605" s="13" t="n"/>
      <c r="K605" s="13" t="n"/>
      <c r="L605" s="13" t="n"/>
      <c r="M605" s="13" t="n"/>
      <c r="N605" s="13" t="n"/>
      <c r="O605" s="13" t="n"/>
      <c r="P605" s="13" t="n"/>
      <c r="Q605" s="13" t="n"/>
      <c r="R605" s="13" t="n"/>
      <c r="S605" s="13" t="n"/>
      <c r="T605" s="13" t="n"/>
      <c r="U605" s="13" t="n"/>
      <c r="V605" s="13" t="n"/>
      <c r="W605" s="13" t="n"/>
      <c r="X605" s="13" t="n"/>
      <c r="Y605" s="13" t="n"/>
      <c r="Z605" s="13" t="n"/>
      <c r="AA605" s="13" t="n"/>
      <c r="AB605" s="13" t="n"/>
    </row>
    <row r="606">
      <c r="A606" s="13" t="n"/>
      <c r="B606" s="13" t="n"/>
      <c r="C606" s="12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  <c r="O606" s="13" t="n"/>
      <c r="P606" s="13" t="n"/>
      <c r="Q606" s="13" t="n"/>
      <c r="R606" s="13" t="n"/>
      <c r="S606" s="13" t="n"/>
      <c r="T606" s="13" t="n"/>
      <c r="U606" s="13" t="n"/>
      <c r="V606" s="13" t="n"/>
      <c r="W606" s="13" t="n"/>
      <c r="X606" s="13" t="n"/>
      <c r="Y606" s="13" t="n"/>
      <c r="Z606" s="13" t="n"/>
      <c r="AA606" s="13" t="n"/>
      <c r="AB606" s="13" t="n"/>
    </row>
    <row r="607">
      <c r="A607" s="13" t="n"/>
      <c r="B607" s="13" t="n"/>
      <c r="C607" s="12" t="n"/>
      <c r="D607" s="13" t="n"/>
      <c r="E607" s="13" t="n"/>
      <c r="F607" s="13" t="n"/>
      <c r="G607" s="13" t="n"/>
      <c r="H607" s="13" t="n"/>
      <c r="I607" s="13" t="n"/>
      <c r="J607" s="13" t="n"/>
      <c r="K607" s="13" t="n"/>
      <c r="L607" s="13" t="n"/>
      <c r="M607" s="13" t="n"/>
      <c r="N607" s="13" t="n"/>
      <c r="O607" s="13" t="n"/>
      <c r="P607" s="13" t="n"/>
      <c r="Q607" s="13" t="n"/>
      <c r="R607" s="13" t="n"/>
      <c r="S607" s="13" t="n"/>
      <c r="T607" s="13" t="n"/>
      <c r="U607" s="13" t="n"/>
      <c r="V607" s="13" t="n"/>
      <c r="W607" s="13" t="n"/>
      <c r="X607" s="13" t="n"/>
      <c r="Y607" s="13" t="n"/>
      <c r="Z607" s="13" t="n"/>
      <c r="AA607" s="13" t="n"/>
      <c r="AB607" s="13" t="n"/>
    </row>
    <row r="608">
      <c r="A608" s="13" t="n"/>
      <c r="B608" s="13" t="n"/>
      <c r="C608" s="12" t="n"/>
      <c r="D608" s="13" t="n"/>
      <c r="E608" s="13" t="n"/>
      <c r="F608" s="13" t="n"/>
      <c r="G608" s="13" t="n"/>
      <c r="H608" s="13" t="n"/>
      <c r="I608" s="13" t="n"/>
      <c r="J608" s="13" t="n"/>
      <c r="K608" s="13" t="n"/>
      <c r="L608" s="13" t="n"/>
      <c r="M608" s="13" t="n"/>
      <c r="N608" s="13" t="n"/>
      <c r="O608" s="13" t="n"/>
      <c r="P608" s="13" t="n"/>
      <c r="Q608" s="13" t="n"/>
      <c r="R608" s="13" t="n"/>
      <c r="S608" s="13" t="n"/>
      <c r="T608" s="13" t="n"/>
      <c r="U608" s="13" t="n"/>
      <c r="V608" s="13" t="n"/>
      <c r="W608" s="13" t="n"/>
      <c r="X608" s="13" t="n"/>
      <c r="Y608" s="13" t="n"/>
      <c r="Z608" s="13" t="n"/>
      <c r="AA608" s="13" t="n"/>
      <c r="AB608" s="13" t="n"/>
    </row>
    <row r="609">
      <c r="A609" s="13" t="n"/>
      <c r="B609" s="13" t="n"/>
      <c r="C609" s="12" t="n"/>
      <c r="D609" s="13" t="n"/>
      <c r="E609" s="13" t="n"/>
      <c r="F609" s="13" t="n"/>
      <c r="G609" s="13" t="n"/>
      <c r="H609" s="13" t="n"/>
      <c r="I609" s="13" t="n"/>
      <c r="J609" s="13" t="n"/>
      <c r="K609" s="13" t="n"/>
      <c r="L609" s="13" t="n"/>
      <c r="M609" s="13" t="n"/>
      <c r="N609" s="13" t="n"/>
      <c r="O609" s="13" t="n"/>
      <c r="P609" s="13" t="n"/>
      <c r="Q609" s="13" t="n"/>
      <c r="R609" s="13" t="n"/>
      <c r="S609" s="13" t="n"/>
      <c r="T609" s="13" t="n"/>
      <c r="U609" s="13" t="n"/>
      <c r="V609" s="13" t="n"/>
      <c r="W609" s="13" t="n"/>
      <c r="X609" s="13" t="n"/>
      <c r="Y609" s="13" t="n"/>
      <c r="Z609" s="13" t="n"/>
      <c r="AA609" s="13" t="n"/>
      <c r="AB609" s="13" t="n"/>
    </row>
    <row r="610">
      <c r="A610" s="13" t="n"/>
      <c r="B610" s="13" t="n"/>
      <c r="C610" s="12" t="n"/>
      <c r="D610" s="13" t="n"/>
      <c r="E610" s="13" t="n"/>
      <c r="F610" s="13" t="n"/>
      <c r="G610" s="13" t="n"/>
      <c r="H610" s="13" t="n"/>
      <c r="I610" s="13" t="n"/>
      <c r="J610" s="13" t="n"/>
      <c r="K610" s="13" t="n"/>
      <c r="L610" s="13" t="n"/>
      <c r="M610" s="13" t="n"/>
      <c r="N610" s="13" t="n"/>
      <c r="O610" s="13" t="n"/>
      <c r="P610" s="13" t="n"/>
      <c r="Q610" s="13" t="n"/>
      <c r="R610" s="13" t="n"/>
      <c r="S610" s="13" t="n"/>
      <c r="T610" s="13" t="n"/>
      <c r="U610" s="13" t="n"/>
      <c r="V610" s="13" t="n"/>
      <c r="W610" s="13" t="n"/>
      <c r="X610" s="13" t="n"/>
      <c r="Y610" s="13" t="n"/>
      <c r="Z610" s="13" t="n"/>
      <c r="AA610" s="13" t="n"/>
      <c r="AB610" s="13" t="n"/>
    </row>
    <row r="611">
      <c r="A611" s="13" t="n"/>
      <c r="B611" s="13" t="n"/>
      <c r="C611" s="12" t="n"/>
      <c r="D611" s="13" t="n"/>
      <c r="E611" s="13" t="n"/>
      <c r="F611" s="13" t="n"/>
      <c r="G611" s="13" t="n"/>
      <c r="H611" s="13" t="n"/>
      <c r="I611" s="13" t="n"/>
      <c r="J611" s="13" t="n"/>
      <c r="K611" s="13" t="n"/>
      <c r="L611" s="13" t="n"/>
      <c r="M611" s="13" t="n"/>
      <c r="N611" s="13" t="n"/>
      <c r="O611" s="13" t="n"/>
      <c r="P611" s="13" t="n"/>
      <c r="Q611" s="13" t="n"/>
      <c r="R611" s="13" t="n"/>
      <c r="S611" s="13" t="n"/>
      <c r="T611" s="13" t="n"/>
      <c r="U611" s="13" t="n"/>
      <c r="V611" s="13" t="n"/>
      <c r="W611" s="13" t="n"/>
      <c r="X611" s="13" t="n"/>
      <c r="Y611" s="13" t="n"/>
      <c r="Z611" s="13" t="n"/>
      <c r="AA611" s="13" t="n"/>
      <c r="AB611" s="13" t="n"/>
    </row>
    <row r="612">
      <c r="A612" s="13" t="n"/>
      <c r="B612" s="13" t="n"/>
      <c r="C612" s="12" t="n"/>
      <c r="D612" s="13" t="n"/>
      <c r="E612" s="13" t="n"/>
      <c r="F612" s="13" t="n"/>
      <c r="G612" s="13" t="n"/>
      <c r="H612" s="13" t="n"/>
      <c r="I612" s="13" t="n"/>
      <c r="J612" s="13" t="n"/>
      <c r="K612" s="13" t="n"/>
      <c r="L612" s="13" t="n"/>
      <c r="M612" s="13" t="n"/>
      <c r="N612" s="13" t="n"/>
      <c r="O612" s="13" t="n"/>
      <c r="P612" s="13" t="n"/>
      <c r="Q612" s="13" t="n"/>
      <c r="R612" s="13" t="n"/>
      <c r="S612" s="13" t="n"/>
      <c r="T612" s="13" t="n"/>
      <c r="U612" s="13" t="n"/>
      <c r="V612" s="13" t="n"/>
      <c r="W612" s="13" t="n"/>
      <c r="X612" s="13" t="n"/>
      <c r="Y612" s="13" t="n"/>
      <c r="Z612" s="13" t="n"/>
      <c r="AA612" s="13" t="n"/>
      <c r="AB612" s="13" t="n"/>
    </row>
    <row r="613">
      <c r="A613" s="13" t="n"/>
      <c r="B613" s="13" t="n"/>
      <c r="C613" s="12" t="n"/>
      <c r="D613" s="13" t="n"/>
      <c r="E613" s="13" t="n"/>
      <c r="F613" s="13" t="n"/>
      <c r="G613" s="13" t="n"/>
      <c r="H613" s="13" t="n"/>
      <c r="I613" s="13" t="n"/>
      <c r="J613" s="13" t="n"/>
      <c r="K613" s="13" t="n"/>
      <c r="L613" s="13" t="n"/>
      <c r="M613" s="13" t="n"/>
      <c r="N613" s="13" t="n"/>
      <c r="O613" s="13" t="n"/>
      <c r="P613" s="13" t="n"/>
      <c r="Q613" s="13" t="n"/>
      <c r="R613" s="13" t="n"/>
      <c r="S613" s="13" t="n"/>
      <c r="T613" s="13" t="n"/>
      <c r="U613" s="13" t="n"/>
      <c r="V613" s="13" t="n"/>
      <c r="W613" s="13" t="n"/>
      <c r="X613" s="13" t="n"/>
      <c r="Y613" s="13" t="n"/>
      <c r="Z613" s="13" t="n"/>
      <c r="AA613" s="13" t="n"/>
      <c r="AB613" s="13" t="n"/>
    </row>
    <row r="614">
      <c r="A614" s="13" t="n"/>
      <c r="B614" s="13" t="n"/>
      <c r="C614" s="12" t="n"/>
      <c r="D614" s="13" t="n"/>
      <c r="E614" s="13" t="n"/>
      <c r="F614" s="13" t="n"/>
      <c r="G614" s="13" t="n"/>
      <c r="H614" s="13" t="n"/>
      <c r="I614" s="13" t="n"/>
      <c r="J614" s="13" t="n"/>
      <c r="K614" s="13" t="n"/>
      <c r="L614" s="13" t="n"/>
      <c r="M614" s="13" t="n"/>
      <c r="N614" s="13" t="n"/>
      <c r="O614" s="13" t="n"/>
      <c r="P614" s="13" t="n"/>
      <c r="Q614" s="13" t="n"/>
      <c r="R614" s="13" t="n"/>
      <c r="S614" s="13" t="n"/>
      <c r="T614" s="13" t="n"/>
      <c r="U614" s="13" t="n"/>
      <c r="V614" s="13" t="n"/>
      <c r="W614" s="13" t="n"/>
      <c r="X614" s="13" t="n"/>
      <c r="Y614" s="13" t="n"/>
      <c r="Z614" s="13" t="n"/>
      <c r="AA614" s="13" t="n"/>
      <c r="AB614" s="13" t="n"/>
    </row>
    <row r="615">
      <c r="A615" s="13" t="n"/>
      <c r="B615" s="13" t="n"/>
      <c r="C615" s="12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  <c r="O615" s="13" t="n"/>
      <c r="P615" s="13" t="n"/>
      <c r="Q615" s="13" t="n"/>
      <c r="R615" s="13" t="n"/>
      <c r="S615" s="13" t="n"/>
      <c r="T615" s="13" t="n"/>
      <c r="U615" s="13" t="n"/>
      <c r="V615" s="13" t="n"/>
      <c r="W615" s="13" t="n"/>
      <c r="X615" s="13" t="n"/>
      <c r="Y615" s="13" t="n"/>
      <c r="Z615" s="13" t="n"/>
      <c r="AA615" s="13" t="n"/>
      <c r="AB615" s="13" t="n"/>
    </row>
    <row r="616">
      <c r="A616" s="13" t="n"/>
      <c r="B616" s="13" t="n"/>
      <c r="C616" s="12" t="n"/>
      <c r="D616" s="13" t="n"/>
      <c r="E616" s="13" t="n"/>
      <c r="F616" s="13" t="n"/>
      <c r="G616" s="13" t="n"/>
      <c r="H616" s="13" t="n"/>
      <c r="I616" s="13" t="n"/>
      <c r="J616" s="13" t="n"/>
      <c r="K616" s="13" t="n"/>
      <c r="L616" s="13" t="n"/>
      <c r="M616" s="13" t="n"/>
      <c r="N616" s="13" t="n"/>
      <c r="O616" s="13" t="n"/>
      <c r="P616" s="13" t="n"/>
      <c r="Q616" s="13" t="n"/>
      <c r="R616" s="13" t="n"/>
      <c r="S616" s="13" t="n"/>
      <c r="T616" s="13" t="n"/>
      <c r="U616" s="13" t="n"/>
      <c r="V616" s="13" t="n"/>
      <c r="W616" s="13" t="n"/>
      <c r="X616" s="13" t="n"/>
      <c r="Y616" s="13" t="n"/>
      <c r="Z616" s="13" t="n"/>
      <c r="AA616" s="13" t="n"/>
      <c r="AB616" s="13" t="n"/>
    </row>
    <row r="617">
      <c r="A617" s="13" t="n"/>
      <c r="B617" s="13" t="n"/>
      <c r="C617" s="12" t="n"/>
      <c r="D617" s="13" t="n"/>
      <c r="E617" s="13" t="n"/>
      <c r="F617" s="13" t="n"/>
      <c r="G617" s="13" t="n"/>
      <c r="H617" s="13" t="n"/>
      <c r="I617" s="13" t="n"/>
      <c r="J617" s="13" t="n"/>
      <c r="K617" s="13" t="n"/>
      <c r="L617" s="13" t="n"/>
      <c r="M617" s="13" t="n"/>
      <c r="N617" s="13" t="n"/>
      <c r="O617" s="13" t="n"/>
      <c r="P617" s="13" t="n"/>
      <c r="Q617" s="13" t="n"/>
      <c r="R617" s="13" t="n"/>
      <c r="S617" s="13" t="n"/>
      <c r="T617" s="13" t="n"/>
      <c r="U617" s="13" t="n"/>
      <c r="V617" s="13" t="n"/>
      <c r="W617" s="13" t="n"/>
      <c r="X617" s="13" t="n"/>
      <c r="Y617" s="13" t="n"/>
      <c r="Z617" s="13" t="n"/>
      <c r="AA617" s="13" t="n"/>
      <c r="AB617" s="13" t="n"/>
    </row>
    <row r="618">
      <c r="A618" s="13" t="n"/>
      <c r="B618" s="13" t="n"/>
      <c r="C618" s="12" t="n"/>
      <c r="D618" s="13" t="n"/>
      <c r="E618" s="13" t="n"/>
      <c r="F618" s="13" t="n"/>
      <c r="G618" s="13" t="n"/>
      <c r="H618" s="13" t="n"/>
      <c r="I618" s="13" t="n"/>
      <c r="J618" s="13" t="n"/>
      <c r="K618" s="13" t="n"/>
      <c r="L618" s="13" t="n"/>
      <c r="M618" s="13" t="n"/>
      <c r="N618" s="13" t="n"/>
      <c r="O618" s="13" t="n"/>
      <c r="P618" s="13" t="n"/>
      <c r="Q618" s="13" t="n"/>
      <c r="R618" s="13" t="n"/>
      <c r="S618" s="13" t="n"/>
      <c r="T618" s="13" t="n"/>
      <c r="U618" s="13" t="n"/>
      <c r="V618" s="13" t="n"/>
      <c r="W618" s="13" t="n"/>
      <c r="X618" s="13" t="n"/>
      <c r="Y618" s="13" t="n"/>
      <c r="Z618" s="13" t="n"/>
      <c r="AA618" s="13" t="n"/>
      <c r="AB618" s="13" t="n"/>
    </row>
    <row r="619">
      <c r="A619" s="13" t="n"/>
      <c r="B619" s="13" t="n"/>
      <c r="C619" s="12" t="n"/>
      <c r="D619" s="13" t="n"/>
      <c r="E619" s="13" t="n"/>
      <c r="F619" s="13" t="n"/>
      <c r="G619" s="13" t="n"/>
      <c r="H619" s="13" t="n"/>
      <c r="I619" s="13" t="n"/>
      <c r="J619" s="13" t="n"/>
      <c r="K619" s="13" t="n"/>
      <c r="L619" s="13" t="n"/>
      <c r="M619" s="13" t="n"/>
      <c r="N619" s="13" t="n"/>
      <c r="O619" s="13" t="n"/>
      <c r="P619" s="13" t="n"/>
      <c r="Q619" s="13" t="n"/>
      <c r="R619" s="13" t="n"/>
      <c r="S619" s="13" t="n"/>
      <c r="T619" s="13" t="n"/>
      <c r="U619" s="13" t="n"/>
      <c r="V619" s="13" t="n"/>
      <c r="W619" s="13" t="n"/>
      <c r="X619" s="13" t="n"/>
      <c r="Y619" s="13" t="n"/>
      <c r="Z619" s="13" t="n"/>
      <c r="AA619" s="13" t="n"/>
      <c r="AB619" s="13" t="n"/>
    </row>
    <row r="620">
      <c r="A620" s="13" t="n"/>
      <c r="B620" s="13" t="n"/>
      <c r="C620" s="12" t="n"/>
      <c r="D620" s="13" t="n"/>
      <c r="E620" s="13" t="n"/>
      <c r="F620" s="13" t="n"/>
      <c r="G620" s="13" t="n"/>
      <c r="H620" s="13" t="n"/>
      <c r="I620" s="13" t="n"/>
      <c r="J620" s="13" t="n"/>
      <c r="K620" s="13" t="n"/>
      <c r="L620" s="13" t="n"/>
      <c r="M620" s="13" t="n"/>
      <c r="N620" s="13" t="n"/>
      <c r="O620" s="13" t="n"/>
      <c r="P620" s="13" t="n"/>
      <c r="Q620" s="13" t="n"/>
      <c r="R620" s="13" t="n"/>
      <c r="S620" s="13" t="n"/>
      <c r="T620" s="13" t="n"/>
      <c r="U620" s="13" t="n"/>
      <c r="V620" s="13" t="n"/>
      <c r="W620" s="13" t="n"/>
      <c r="X620" s="13" t="n"/>
      <c r="Y620" s="13" t="n"/>
      <c r="Z620" s="13" t="n"/>
      <c r="AA620" s="13" t="n"/>
      <c r="AB620" s="13" t="n"/>
    </row>
    <row r="621">
      <c r="A621" s="13" t="n"/>
      <c r="B621" s="13" t="n"/>
      <c r="C621" s="12" t="n"/>
      <c r="D621" s="13" t="n"/>
      <c r="E621" s="13" t="n"/>
      <c r="F621" s="13" t="n"/>
      <c r="G621" s="13" t="n"/>
      <c r="H621" s="13" t="n"/>
      <c r="I621" s="13" t="n"/>
      <c r="J621" s="13" t="n"/>
      <c r="K621" s="13" t="n"/>
      <c r="L621" s="13" t="n"/>
      <c r="M621" s="13" t="n"/>
      <c r="N621" s="13" t="n"/>
      <c r="O621" s="13" t="n"/>
      <c r="P621" s="13" t="n"/>
      <c r="Q621" s="13" t="n"/>
      <c r="R621" s="13" t="n"/>
      <c r="S621" s="13" t="n"/>
      <c r="T621" s="13" t="n"/>
      <c r="U621" s="13" t="n"/>
      <c r="V621" s="13" t="n"/>
      <c r="W621" s="13" t="n"/>
      <c r="X621" s="13" t="n"/>
      <c r="Y621" s="13" t="n"/>
      <c r="Z621" s="13" t="n"/>
      <c r="AA621" s="13" t="n"/>
      <c r="AB621" s="13" t="n"/>
    </row>
    <row r="622">
      <c r="A622" s="13" t="n"/>
      <c r="B622" s="13" t="n"/>
      <c r="C622" s="12" t="n"/>
      <c r="D622" s="13" t="n"/>
      <c r="E622" s="13" t="n"/>
      <c r="F622" s="13" t="n"/>
      <c r="G622" s="13" t="n"/>
      <c r="H622" s="13" t="n"/>
      <c r="I622" s="13" t="n"/>
      <c r="J622" s="13" t="n"/>
      <c r="K622" s="13" t="n"/>
      <c r="L622" s="13" t="n"/>
      <c r="M622" s="13" t="n"/>
      <c r="N622" s="13" t="n"/>
      <c r="O622" s="13" t="n"/>
      <c r="P622" s="13" t="n"/>
      <c r="Q622" s="13" t="n"/>
      <c r="R622" s="13" t="n"/>
      <c r="S622" s="13" t="n"/>
      <c r="T622" s="13" t="n"/>
      <c r="U622" s="13" t="n"/>
      <c r="V622" s="13" t="n"/>
      <c r="W622" s="13" t="n"/>
      <c r="X622" s="13" t="n"/>
      <c r="Y622" s="13" t="n"/>
      <c r="Z622" s="13" t="n"/>
      <c r="AA622" s="13" t="n"/>
      <c r="AB622" s="13" t="n"/>
    </row>
    <row r="623">
      <c r="A623" s="13" t="n"/>
      <c r="B623" s="13" t="n"/>
      <c r="C623" s="12" t="n"/>
      <c r="D623" s="13" t="n"/>
      <c r="E623" s="13" t="n"/>
      <c r="F623" s="13" t="n"/>
      <c r="G623" s="13" t="n"/>
      <c r="H623" s="13" t="n"/>
      <c r="I623" s="13" t="n"/>
      <c r="J623" s="13" t="n"/>
      <c r="K623" s="13" t="n"/>
      <c r="L623" s="13" t="n"/>
      <c r="M623" s="13" t="n"/>
      <c r="N623" s="13" t="n"/>
      <c r="O623" s="13" t="n"/>
      <c r="P623" s="13" t="n"/>
      <c r="Q623" s="13" t="n"/>
      <c r="R623" s="13" t="n"/>
      <c r="S623" s="13" t="n"/>
      <c r="T623" s="13" t="n"/>
      <c r="U623" s="13" t="n"/>
      <c r="V623" s="13" t="n"/>
      <c r="W623" s="13" t="n"/>
      <c r="X623" s="13" t="n"/>
      <c r="Y623" s="13" t="n"/>
      <c r="Z623" s="13" t="n"/>
      <c r="AA623" s="13" t="n"/>
      <c r="AB623" s="13" t="n"/>
    </row>
    <row r="624">
      <c r="A624" s="13" t="n"/>
      <c r="B624" s="13" t="n"/>
      <c r="C624" s="12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  <c r="O624" s="13" t="n"/>
      <c r="P624" s="13" t="n"/>
      <c r="Q624" s="13" t="n"/>
      <c r="R624" s="13" t="n"/>
      <c r="S624" s="13" t="n"/>
      <c r="T624" s="13" t="n"/>
      <c r="U624" s="13" t="n"/>
      <c r="V624" s="13" t="n"/>
      <c r="W624" s="13" t="n"/>
      <c r="X624" s="13" t="n"/>
      <c r="Y624" s="13" t="n"/>
      <c r="Z624" s="13" t="n"/>
      <c r="AA624" s="13" t="n"/>
      <c r="AB624" s="13" t="n"/>
    </row>
    <row r="625">
      <c r="A625" s="13" t="n"/>
      <c r="B625" s="13" t="n"/>
      <c r="C625" s="12" t="n"/>
      <c r="D625" s="13" t="n"/>
      <c r="E625" s="13" t="n"/>
      <c r="F625" s="13" t="n"/>
      <c r="G625" s="13" t="n"/>
      <c r="H625" s="13" t="n"/>
      <c r="I625" s="13" t="n"/>
      <c r="J625" s="13" t="n"/>
      <c r="K625" s="13" t="n"/>
      <c r="L625" s="13" t="n"/>
      <c r="M625" s="13" t="n"/>
      <c r="N625" s="13" t="n"/>
      <c r="O625" s="13" t="n"/>
      <c r="P625" s="13" t="n"/>
      <c r="Q625" s="13" t="n"/>
      <c r="R625" s="13" t="n"/>
      <c r="S625" s="13" t="n"/>
      <c r="T625" s="13" t="n"/>
      <c r="U625" s="13" t="n"/>
      <c r="V625" s="13" t="n"/>
      <c r="W625" s="13" t="n"/>
      <c r="X625" s="13" t="n"/>
      <c r="Y625" s="13" t="n"/>
      <c r="Z625" s="13" t="n"/>
      <c r="AA625" s="13" t="n"/>
      <c r="AB625" s="13" t="n"/>
    </row>
    <row r="626">
      <c r="A626" s="13" t="n"/>
      <c r="B626" s="13" t="n"/>
      <c r="C626" s="12" t="n"/>
      <c r="D626" s="13" t="n"/>
      <c r="E626" s="13" t="n"/>
      <c r="F626" s="13" t="n"/>
      <c r="G626" s="13" t="n"/>
      <c r="H626" s="13" t="n"/>
      <c r="I626" s="13" t="n"/>
      <c r="J626" s="13" t="n"/>
      <c r="K626" s="13" t="n"/>
      <c r="L626" s="13" t="n"/>
      <c r="M626" s="13" t="n"/>
      <c r="N626" s="13" t="n"/>
      <c r="O626" s="13" t="n"/>
      <c r="P626" s="13" t="n"/>
      <c r="Q626" s="13" t="n"/>
      <c r="R626" s="13" t="n"/>
      <c r="S626" s="13" t="n"/>
      <c r="T626" s="13" t="n"/>
      <c r="U626" s="13" t="n"/>
      <c r="V626" s="13" t="n"/>
      <c r="W626" s="13" t="n"/>
      <c r="X626" s="13" t="n"/>
      <c r="Y626" s="13" t="n"/>
      <c r="Z626" s="13" t="n"/>
      <c r="AA626" s="13" t="n"/>
      <c r="AB626" s="13" t="n"/>
    </row>
    <row r="627">
      <c r="A627" s="13" t="n"/>
      <c r="B627" s="13" t="n"/>
      <c r="C627" s="12" t="n"/>
      <c r="D627" s="13" t="n"/>
      <c r="E627" s="13" t="n"/>
      <c r="F627" s="13" t="n"/>
      <c r="G627" s="13" t="n"/>
      <c r="H627" s="13" t="n"/>
      <c r="I627" s="13" t="n"/>
      <c r="J627" s="13" t="n"/>
      <c r="K627" s="13" t="n"/>
      <c r="L627" s="13" t="n"/>
      <c r="M627" s="13" t="n"/>
      <c r="N627" s="13" t="n"/>
      <c r="O627" s="13" t="n"/>
      <c r="P627" s="13" t="n"/>
      <c r="Q627" s="13" t="n"/>
      <c r="R627" s="13" t="n"/>
      <c r="S627" s="13" t="n"/>
      <c r="T627" s="13" t="n"/>
      <c r="U627" s="13" t="n"/>
      <c r="V627" s="13" t="n"/>
      <c r="W627" s="13" t="n"/>
      <c r="X627" s="13" t="n"/>
      <c r="Y627" s="13" t="n"/>
      <c r="Z627" s="13" t="n"/>
      <c r="AA627" s="13" t="n"/>
      <c r="AB627" s="13" t="n"/>
    </row>
    <row r="628">
      <c r="A628" s="13" t="n"/>
      <c r="B628" s="13" t="n"/>
      <c r="C628" s="12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  <c r="M628" s="13" t="n"/>
      <c r="N628" s="13" t="n"/>
      <c r="O628" s="13" t="n"/>
      <c r="P628" s="13" t="n"/>
      <c r="Q628" s="13" t="n"/>
      <c r="R628" s="13" t="n"/>
      <c r="S628" s="13" t="n"/>
      <c r="T628" s="13" t="n"/>
      <c r="U628" s="13" t="n"/>
      <c r="V628" s="13" t="n"/>
      <c r="W628" s="13" t="n"/>
      <c r="X628" s="13" t="n"/>
      <c r="Y628" s="13" t="n"/>
      <c r="Z628" s="13" t="n"/>
      <c r="AA628" s="13" t="n"/>
      <c r="AB628" s="13" t="n"/>
    </row>
    <row r="629">
      <c r="A629" s="13" t="n"/>
      <c r="B629" s="13" t="n"/>
      <c r="C629" s="12" t="n"/>
      <c r="D629" s="13" t="n"/>
      <c r="E629" s="13" t="n"/>
      <c r="F629" s="13" t="n"/>
      <c r="G629" s="13" t="n"/>
      <c r="H629" s="13" t="n"/>
      <c r="I629" s="13" t="n"/>
      <c r="J629" s="13" t="n"/>
      <c r="K629" s="13" t="n"/>
      <c r="L629" s="13" t="n"/>
      <c r="M629" s="13" t="n"/>
      <c r="N629" s="13" t="n"/>
      <c r="O629" s="13" t="n"/>
      <c r="P629" s="13" t="n"/>
      <c r="Q629" s="13" t="n"/>
      <c r="R629" s="13" t="n"/>
      <c r="S629" s="13" t="n"/>
      <c r="T629" s="13" t="n"/>
      <c r="U629" s="13" t="n"/>
      <c r="V629" s="13" t="n"/>
      <c r="W629" s="13" t="n"/>
      <c r="X629" s="13" t="n"/>
      <c r="Y629" s="13" t="n"/>
      <c r="Z629" s="13" t="n"/>
      <c r="AA629" s="13" t="n"/>
      <c r="AB629" s="13" t="n"/>
    </row>
    <row r="630">
      <c r="A630" s="13" t="n"/>
      <c r="B630" s="13" t="n"/>
      <c r="C630" s="12" t="n"/>
      <c r="D630" s="13" t="n"/>
      <c r="E630" s="13" t="n"/>
      <c r="F630" s="13" t="n"/>
      <c r="G630" s="13" t="n"/>
      <c r="H630" s="13" t="n"/>
      <c r="I630" s="13" t="n"/>
      <c r="J630" s="13" t="n"/>
      <c r="K630" s="13" t="n"/>
      <c r="L630" s="13" t="n"/>
      <c r="M630" s="13" t="n"/>
      <c r="N630" s="13" t="n"/>
      <c r="O630" s="13" t="n"/>
      <c r="P630" s="13" t="n"/>
      <c r="Q630" s="13" t="n"/>
      <c r="R630" s="13" t="n"/>
      <c r="S630" s="13" t="n"/>
      <c r="T630" s="13" t="n"/>
      <c r="U630" s="13" t="n"/>
      <c r="V630" s="13" t="n"/>
      <c r="W630" s="13" t="n"/>
      <c r="X630" s="13" t="n"/>
      <c r="Y630" s="13" t="n"/>
      <c r="Z630" s="13" t="n"/>
      <c r="AA630" s="13" t="n"/>
      <c r="AB630" s="13" t="n"/>
    </row>
    <row r="631">
      <c r="A631" s="13" t="n"/>
      <c r="B631" s="13" t="n"/>
      <c r="C631" s="12" t="n"/>
      <c r="D631" s="13" t="n"/>
      <c r="E631" s="13" t="n"/>
      <c r="F631" s="13" t="n"/>
      <c r="G631" s="13" t="n"/>
      <c r="H631" s="13" t="n"/>
      <c r="I631" s="13" t="n"/>
      <c r="J631" s="13" t="n"/>
      <c r="K631" s="13" t="n"/>
      <c r="L631" s="13" t="n"/>
      <c r="M631" s="13" t="n"/>
      <c r="N631" s="13" t="n"/>
      <c r="O631" s="13" t="n"/>
      <c r="P631" s="13" t="n"/>
      <c r="Q631" s="13" t="n"/>
      <c r="R631" s="13" t="n"/>
      <c r="S631" s="13" t="n"/>
      <c r="T631" s="13" t="n"/>
      <c r="U631" s="13" t="n"/>
      <c r="V631" s="13" t="n"/>
      <c r="W631" s="13" t="n"/>
      <c r="X631" s="13" t="n"/>
      <c r="Y631" s="13" t="n"/>
      <c r="Z631" s="13" t="n"/>
      <c r="AA631" s="13" t="n"/>
      <c r="AB631" s="13" t="n"/>
    </row>
    <row r="632">
      <c r="A632" s="13" t="n"/>
      <c r="B632" s="13" t="n"/>
      <c r="C632" s="12" t="n"/>
      <c r="D632" s="13" t="n"/>
      <c r="E632" s="13" t="n"/>
      <c r="F632" s="13" t="n"/>
      <c r="G632" s="13" t="n"/>
      <c r="H632" s="13" t="n"/>
      <c r="I632" s="13" t="n"/>
      <c r="J632" s="13" t="n"/>
      <c r="K632" s="13" t="n"/>
      <c r="L632" s="13" t="n"/>
      <c r="M632" s="13" t="n"/>
      <c r="N632" s="13" t="n"/>
      <c r="O632" s="13" t="n"/>
      <c r="P632" s="13" t="n"/>
      <c r="Q632" s="13" t="n"/>
      <c r="R632" s="13" t="n"/>
      <c r="S632" s="13" t="n"/>
      <c r="T632" s="13" t="n"/>
      <c r="U632" s="13" t="n"/>
      <c r="V632" s="13" t="n"/>
      <c r="W632" s="13" t="n"/>
      <c r="X632" s="13" t="n"/>
      <c r="Y632" s="13" t="n"/>
      <c r="Z632" s="13" t="n"/>
      <c r="AA632" s="13" t="n"/>
      <c r="AB632" s="13" t="n"/>
    </row>
    <row r="633">
      <c r="A633" s="13" t="n"/>
      <c r="B633" s="13" t="n"/>
      <c r="C633" s="12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  <c r="O633" s="13" t="n"/>
      <c r="P633" s="13" t="n"/>
      <c r="Q633" s="13" t="n"/>
      <c r="R633" s="13" t="n"/>
      <c r="S633" s="13" t="n"/>
      <c r="T633" s="13" t="n"/>
      <c r="U633" s="13" t="n"/>
      <c r="V633" s="13" t="n"/>
      <c r="W633" s="13" t="n"/>
      <c r="X633" s="13" t="n"/>
      <c r="Y633" s="13" t="n"/>
      <c r="Z633" s="13" t="n"/>
      <c r="AA633" s="13" t="n"/>
      <c r="AB633" s="13" t="n"/>
    </row>
    <row r="634">
      <c r="A634" s="13" t="n"/>
      <c r="B634" s="13" t="n"/>
      <c r="C634" s="12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  <c r="M634" s="13" t="n"/>
      <c r="N634" s="13" t="n"/>
      <c r="O634" s="13" t="n"/>
      <c r="P634" s="13" t="n"/>
      <c r="Q634" s="13" t="n"/>
      <c r="R634" s="13" t="n"/>
      <c r="S634" s="13" t="n"/>
      <c r="T634" s="13" t="n"/>
      <c r="U634" s="13" t="n"/>
      <c r="V634" s="13" t="n"/>
      <c r="W634" s="13" t="n"/>
      <c r="X634" s="13" t="n"/>
      <c r="Y634" s="13" t="n"/>
      <c r="Z634" s="13" t="n"/>
      <c r="AA634" s="13" t="n"/>
      <c r="AB634" s="13" t="n"/>
    </row>
    <row r="635">
      <c r="A635" s="13" t="n"/>
      <c r="B635" s="13" t="n"/>
      <c r="C635" s="12" t="n"/>
      <c r="D635" s="13" t="n"/>
      <c r="E635" s="13" t="n"/>
      <c r="F635" s="13" t="n"/>
      <c r="G635" s="13" t="n"/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3" t="n"/>
      <c r="Q635" s="13" t="n"/>
      <c r="R635" s="13" t="n"/>
      <c r="S635" s="13" t="n"/>
      <c r="T635" s="13" t="n"/>
      <c r="U635" s="13" t="n"/>
      <c r="V635" s="13" t="n"/>
      <c r="W635" s="13" t="n"/>
      <c r="X635" s="13" t="n"/>
      <c r="Y635" s="13" t="n"/>
      <c r="Z635" s="13" t="n"/>
      <c r="AA635" s="13" t="n"/>
      <c r="AB635" s="13" t="n"/>
    </row>
    <row r="636">
      <c r="A636" s="13" t="n"/>
      <c r="B636" s="13" t="n"/>
      <c r="C636" s="12" t="n"/>
      <c r="D636" s="13" t="n"/>
      <c r="E636" s="13" t="n"/>
      <c r="F636" s="13" t="n"/>
      <c r="G636" s="13" t="n"/>
      <c r="H636" s="13" t="n"/>
      <c r="I636" s="13" t="n"/>
      <c r="J636" s="13" t="n"/>
      <c r="K636" s="13" t="n"/>
      <c r="L636" s="13" t="n"/>
      <c r="M636" s="13" t="n"/>
      <c r="N636" s="13" t="n"/>
      <c r="O636" s="13" t="n"/>
      <c r="P636" s="13" t="n"/>
      <c r="Q636" s="13" t="n"/>
      <c r="R636" s="13" t="n"/>
      <c r="S636" s="13" t="n"/>
      <c r="T636" s="13" t="n"/>
      <c r="U636" s="13" t="n"/>
      <c r="V636" s="13" t="n"/>
      <c r="W636" s="13" t="n"/>
      <c r="X636" s="13" t="n"/>
      <c r="Y636" s="13" t="n"/>
      <c r="Z636" s="13" t="n"/>
      <c r="AA636" s="13" t="n"/>
      <c r="AB636" s="13" t="n"/>
    </row>
    <row r="637">
      <c r="A637" s="13" t="n"/>
      <c r="B637" s="13" t="n"/>
      <c r="C637" s="12" t="n"/>
      <c r="D637" s="13" t="n"/>
      <c r="E637" s="13" t="n"/>
      <c r="F637" s="13" t="n"/>
      <c r="G637" s="13" t="n"/>
      <c r="H637" s="13" t="n"/>
      <c r="I637" s="13" t="n"/>
      <c r="J637" s="13" t="n"/>
      <c r="K637" s="13" t="n"/>
      <c r="L637" s="13" t="n"/>
      <c r="M637" s="13" t="n"/>
      <c r="N637" s="13" t="n"/>
      <c r="O637" s="13" t="n"/>
      <c r="P637" s="13" t="n"/>
      <c r="Q637" s="13" t="n"/>
      <c r="R637" s="13" t="n"/>
      <c r="S637" s="13" t="n"/>
      <c r="T637" s="13" t="n"/>
      <c r="U637" s="13" t="n"/>
      <c r="V637" s="13" t="n"/>
      <c r="W637" s="13" t="n"/>
      <c r="X637" s="13" t="n"/>
      <c r="Y637" s="13" t="n"/>
      <c r="Z637" s="13" t="n"/>
      <c r="AA637" s="13" t="n"/>
      <c r="AB637" s="13" t="n"/>
    </row>
    <row r="638">
      <c r="A638" s="13" t="n"/>
      <c r="B638" s="13" t="n"/>
      <c r="C638" s="12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  <c r="M638" s="13" t="n"/>
      <c r="N638" s="13" t="n"/>
      <c r="O638" s="13" t="n"/>
      <c r="P638" s="13" t="n"/>
      <c r="Q638" s="13" t="n"/>
      <c r="R638" s="13" t="n"/>
      <c r="S638" s="13" t="n"/>
      <c r="T638" s="13" t="n"/>
      <c r="U638" s="13" t="n"/>
      <c r="V638" s="13" t="n"/>
      <c r="W638" s="13" t="n"/>
      <c r="X638" s="13" t="n"/>
      <c r="Y638" s="13" t="n"/>
      <c r="Z638" s="13" t="n"/>
      <c r="AA638" s="13" t="n"/>
      <c r="AB638" s="13" t="n"/>
    </row>
    <row r="639">
      <c r="A639" s="13" t="n"/>
      <c r="B639" s="13" t="n"/>
      <c r="C639" s="12" t="n"/>
      <c r="D639" s="13" t="n"/>
      <c r="E639" s="13" t="n"/>
      <c r="F639" s="13" t="n"/>
      <c r="G639" s="13" t="n"/>
      <c r="H639" s="13" t="n"/>
      <c r="I639" s="13" t="n"/>
      <c r="J639" s="13" t="n"/>
      <c r="K639" s="13" t="n"/>
      <c r="L639" s="13" t="n"/>
      <c r="M639" s="13" t="n"/>
      <c r="N639" s="13" t="n"/>
      <c r="O639" s="13" t="n"/>
      <c r="P639" s="13" t="n"/>
      <c r="Q639" s="13" t="n"/>
      <c r="R639" s="13" t="n"/>
      <c r="S639" s="13" t="n"/>
      <c r="T639" s="13" t="n"/>
      <c r="U639" s="13" t="n"/>
      <c r="V639" s="13" t="n"/>
      <c r="W639" s="13" t="n"/>
      <c r="X639" s="13" t="n"/>
      <c r="Y639" s="13" t="n"/>
      <c r="Z639" s="13" t="n"/>
      <c r="AA639" s="13" t="n"/>
      <c r="AB639" s="13" t="n"/>
    </row>
    <row r="640">
      <c r="A640" s="13" t="n"/>
      <c r="B640" s="13" t="n"/>
      <c r="C640" s="12" t="n"/>
      <c r="D640" s="13" t="n"/>
      <c r="E640" s="13" t="n"/>
      <c r="F640" s="13" t="n"/>
      <c r="G640" s="13" t="n"/>
      <c r="H640" s="13" t="n"/>
      <c r="I640" s="13" t="n"/>
      <c r="J640" s="13" t="n"/>
      <c r="K640" s="13" t="n"/>
      <c r="L640" s="13" t="n"/>
      <c r="M640" s="13" t="n"/>
      <c r="N640" s="13" t="n"/>
      <c r="O640" s="13" t="n"/>
      <c r="P640" s="13" t="n"/>
      <c r="Q640" s="13" t="n"/>
      <c r="R640" s="13" t="n"/>
      <c r="S640" s="13" t="n"/>
      <c r="T640" s="13" t="n"/>
      <c r="U640" s="13" t="n"/>
      <c r="V640" s="13" t="n"/>
      <c r="W640" s="13" t="n"/>
      <c r="X640" s="13" t="n"/>
      <c r="Y640" s="13" t="n"/>
      <c r="Z640" s="13" t="n"/>
      <c r="AA640" s="13" t="n"/>
      <c r="AB640" s="13" t="n"/>
    </row>
    <row r="641">
      <c r="A641" s="13" t="n"/>
      <c r="B641" s="13" t="n"/>
      <c r="C641" s="12" t="n"/>
      <c r="D641" s="13" t="n"/>
      <c r="E641" s="13" t="n"/>
      <c r="F641" s="13" t="n"/>
      <c r="G641" s="13" t="n"/>
      <c r="H641" s="13" t="n"/>
      <c r="I641" s="13" t="n"/>
      <c r="J641" s="13" t="n"/>
      <c r="K641" s="13" t="n"/>
      <c r="L641" s="13" t="n"/>
      <c r="M641" s="13" t="n"/>
      <c r="N641" s="13" t="n"/>
      <c r="O641" s="13" t="n"/>
      <c r="P641" s="13" t="n"/>
      <c r="Q641" s="13" t="n"/>
      <c r="R641" s="13" t="n"/>
      <c r="S641" s="13" t="n"/>
      <c r="T641" s="13" t="n"/>
      <c r="U641" s="13" t="n"/>
      <c r="V641" s="13" t="n"/>
      <c r="W641" s="13" t="n"/>
      <c r="X641" s="13" t="n"/>
      <c r="Y641" s="13" t="n"/>
      <c r="Z641" s="13" t="n"/>
      <c r="AA641" s="13" t="n"/>
      <c r="AB641" s="13" t="n"/>
    </row>
    <row r="642">
      <c r="A642" s="13" t="n"/>
      <c r="B642" s="13" t="n"/>
      <c r="C642" s="12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  <c r="O642" s="13" t="n"/>
      <c r="P642" s="13" t="n"/>
      <c r="Q642" s="13" t="n"/>
      <c r="R642" s="13" t="n"/>
      <c r="S642" s="13" t="n"/>
      <c r="T642" s="13" t="n"/>
      <c r="U642" s="13" t="n"/>
      <c r="V642" s="13" t="n"/>
      <c r="W642" s="13" t="n"/>
      <c r="X642" s="13" t="n"/>
      <c r="Y642" s="13" t="n"/>
      <c r="Z642" s="13" t="n"/>
      <c r="AA642" s="13" t="n"/>
      <c r="AB642" s="13" t="n"/>
    </row>
    <row r="643">
      <c r="A643" s="13" t="n"/>
      <c r="B643" s="13" t="n"/>
      <c r="C643" s="12" t="n"/>
      <c r="D643" s="13" t="n"/>
      <c r="E643" s="13" t="n"/>
      <c r="F643" s="13" t="n"/>
      <c r="G643" s="13" t="n"/>
      <c r="H643" s="13" t="n"/>
      <c r="I643" s="13" t="n"/>
      <c r="J643" s="13" t="n"/>
      <c r="K643" s="13" t="n"/>
      <c r="L643" s="13" t="n"/>
      <c r="M643" s="13" t="n"/>
      <c r="N643" s="13" t="n"/>
      <c r="O643" s="13" t="n"/>
      <c r="P643" s="13" t="n"/>
      <c r="Q643" s="13" t="n"/>
      <c r="R643" s="13" t="n"/>
      <c r="S643" s="13" t="n"/>
      <c r="T643" s="13" t="n"/>
      <c r="U643" s="13" t="n"/>
      <c r="V643" s="13" t="n"/>
      <c r="W643" s="13" t="n"/>
      <c r="X643" s="13" t="n"/>
      <c r="Y643" s="13" t="n"/>
      <c r="Z643" s="13" t="n"/>
      <c r="AA643" s="13" t="n"/>
      <c r="AB643" s="13" t="n"/>
    </row>
    <row r="644">
      <c r="A644" s="13" t="n"/>
      <c r="B644" s="13" t="n"/>
      <c r="C644" s="12" t="n"/>
      <c r="D644" s="13" t="n"/>
      <c r="E644" s="13" t="n"/>
      <c r="F644" s="13" t="n"/>
      <c r="G644" s="13" t="n"/>
      <c r="H644" s="13" t="n"/>
      <c r="I644" s="13" t="n"/>
      <c r="J644" s="13" t="n"/>
      <c r="K644" s="13" t="n"/>
      <c r="L644" s="13" t="n"/>
      <c r="M644" s="13" t="n"/>
      <c r="N644" s="13" t="n"/>
      <c r="O644" s="13" t="n"/>
      <c r="P644" s="13" t="n"/>
      <c r="Q644" s="13" t="n"/>
      <c r="R644" s="13" t="n"/>
      <c r="S644" s="13" t="n"/>
      <c r="T644" s="13" t="n"/>
      <c r="U644" s="13" t="n"/>
      <c r="V644" s="13" t="n"/>
      <c r="W644" s="13" t="n"/>
      <c r="X644" s="13" t="n"/>
      <c r="Y644" s="13" t="n"/>
      <c r="Z644" s="13" t="n"/>
      <c r="AA644" s="13" t="n"/>
      <c r="AB644" s="13" t="n"/>
    </row>
    <row r="645">
      <c r="A645" s="13" t="n"/>
      <c r="B645" s="13" t="n"/>
      <c r="C645" s="12" t="n"/>
      <c r="D645" s="13" t="n"/>
      <c r="E645" s="13" t="n"/>
      <c r="F645" s="13" t="n"/>
      <c r="G645" s="13" t="n"/>
      <c r="H645" s="13" t="n"/>
      <c r="I645" s="13" t="n"/>
      <c r="J645" s="13" t="n"/>
      <c r="K645" s="13" t="n"/>
      <c r="L645" s="13" t="n"/>
      <c r="M645" s="13" t="n"/>
      <c r="N645" s="13" t="n"/>
      <c r="O645" s="13" t="n"/>
      <c r="P645" s="13" t="n"/>
      <c r="Q645" s="13" t="n"/>
      <c r="R645" s="13" t="n"/>
      <c r="S645" s="13" t="n"/>
      <c r="T645" s="13" t="n"/>
      <c r="U645" s="13" t="n"/>
      <c r="V645" s="13" t="n"/>
      <c r="W645" s="13" t="n"/>
      <c r="X645" s="13" t="n"/>
      <c r="Y645" s="13" t="n"/>
      <c r="Z645" s="13" t="n"/>
      <c r="AA645" s="13" t="n"/>
      <c r="AB645" s="13" t="n"/>
    </row>
    <row r="646">
      <c r="A646" s="13" t="n"/>
      <c r="B646" s="13" t="n"/>
      <c r="C646" s="12" t="n"/>
      <c r="D646" s="13" t="n"/>
      <c r="E646" s="13" t="n"/>
      <c r="F646" s="13" t="n"/>
      <c r="G646" s="13" t="n"/>
      <c r="H646" s="13" t="n"/>
      <c r="I646" s="13" t="n"/>
      <c r="J646" s="13" t="n"/>
      <c r="K646" s="13" t="n"/>
      <c r="L646" s="13" t="n"/>
      <c r="M646" s="13" t="n"/>
      <c r="N646" s="13" t="n"/>
      <c r="O646" s="13" t="n"/>
      <c r="P646" s="13" t="n"/>
      <c r="Q646" s="13" t="n"/>
      <c r="R646" s="13" t="n"/>
      <c r="S646" s="13" t="n"/>
      <c r="T646" s="13" t="n"/>
      <c r="U646" s="13" t="n"/>
      <c r="V646" s="13" t="n"/>
      <c r="W646" s="13" t="n"/>
      <c r="X646" s="13" t="n"/>
      <c r="Y646" s="13" t="n"/>
      <c r="Z646" s="13" t="n"/>
      <c r="AA646" s="13" t="n"/>
      <c r="AB646" s="13" t="n"/>
    </row>
    <row r="647">
      <c r="A647" s="13" t="n"/>
      <c r="B647" s="13" t="n"/>
      <c r="C647" s="12" t="n"/>
      <c r="D647" s="13" t="n"/>
      <c r="E647" s="13" t="n"/>
      <c r="F647" s="13" t="n"/>
      <c r="G647" s="13" t="n"/>
      <c r="H647" s="13" t="n"/>
      <c r="I647" s="13" t="n"/>
      <c r="J647" s="13" t="n"/>
      <c r="K647" s="13" t="n"/>
      <c r="L647" s="13" t="n"/>
      <c r="M647" s="13" t="n"/>
      <c r="N647" s="13" t="n"/>
      <c r="O647" s="13" t="n"/>
      <c r="P647" s="13" t="n"/>
      <c r="Q647" s="13" t="n"/>
      <c r="R647" s="13" t="n"/>
      <c r="S647" s="13" t="n"/>
      <c r="T647" s="13" t="n"/>
      <c r="U647" s="13" t="n"/>
      <c r="V647" s="13" t="n"/>
      <c r="W647" s="13" t="n"/>
      <c r="X647" s="13" t="n"/>
      <c r="Y647" s="13" t="n"/>
      <c r="Z647" s="13" t="n"/>
      <c r="AA647" s="13" t="n"/>
      <c r="AB647" s="13" t="n"/>
    </row>
    <row r="648">
      <c r="A648" s="13" t="n"/>
      <c r="B648" s="13" t="n"/>
      <c r="C648" s="12" t="n"/>
      <c r="D648" s="13" t="n"/>
      <c r="E648" s="13" t="n"/>
      <c r="F648" s="13" t="n"/>
      <c r="G648" s="13" t="n"/>
      <c r="H648" s="13" t="n"/>
      <c r="I648" s="13" t="n"/>
      <c r="J648" s="13" t="n"/>
      <c r="K648" s="13" t="n"/>
      <c r="L648" s="13" t="n"/>
      <c r="M648" s="13" t="n"/>
      <c r="N648" s="13" t="n"/>
      <c r="O648" s="13" t="n"/>
      <c r="P648" s="13" t="n"/>
      <c r="Q648" s="13" t="n"/>
      <c r="R648" s="13" t="n"/>
      <c r="S648" s="13" t="n"/>
      <c r="T648" s="13" t="n"/>
      <c r="U648" s="13" t="n"/>
      <c r="V648" s="13" t="n"/>
      <c r="W648" s="13" t="n"/>
      <c r="X648" s="13" t="n"/>
      <c r="Y648" s="13" t="n"/>
      <c r="Z648" s="13" t="n"/>
      <c r="AA648" s="13" t="n"/>
      <c r="AB648" s="13" t="n"/>
    </row>
    <row r="649">
      <c r="A649" s="13" t="n"/>
      <c r="B649" s="13" t="n"/>
      <c r="C649" s="12" t="n"/>
      <c r="D649" s="13" t="n"/>
      <c r="E649" s="13" t="n"/>
      <c r="F649" s="13" t="n"/>
      <c r="G649" s="13" t="n"/>
      <c r="H649" s="13" t="n"/>
      <c r="I649" s="13" t="n"/>
      <c r="J649" s="13" t="n"/>
      <c r="K649" s="13" t="n"/>
      <c r="L649" s="13" t="n"/>
      <c r="M649" s="13" t="n"/>
      <c r="N649" s="13" t="n"/>
      <c r="O649" s="13" t="n"/>
      <c r="P649" s="13" t="n"/>
      <c r="Q649" s="13" t="n"/>
      <c r="R649" s="13" t="n"/>
      <c r="S649" s="13" t="n"/>
      <c r="T649" s="13" t="n"/>
      <c r="U649" s="13" t="n"/>
      <c r="V649" s="13" t="n"/>
      <c r="W649" s="13" t="n"/>
      <c r="X649" s="13" t="n"/>
      <c r="Y649" s="13" t="n"/>
      <c r="Z649" s="13" t="n"/>
      <c r="AA649" s="13" t="n"/>
      <c r="AB649" s="13" t="n"/>
    </row>
    <row r="650">
      <c r="A650" s="13" t="n"/>
      <c r="B650" s="13" t="n"/>
      <c r="C650" s="12" t="n"/>
      <c r="D650" s="13" t="n"/>
      <c r="E650" s="13" t="n"/>
      <c r="F650" s="13" t="n"/>
      <c r="G650" s="13" t="n"/>
      <c r="H650" s="13" t="n"/>
      <c r="I650" s="13" t="n"/>
      <c r="J650" s="13" t="n"/>
      <c r="K650" s="13" t="n"/>
      <c r="L650" s="13" t="n"/>
      <c r="M650" s="13" t="n"/>
      <c r="N650" s="13" t="n"/>
      <c r="O650" s="13" t="n"/>
      <c r="P650" s="13" t="n"/>
      <c r="Q650" s="13" t="n"/>
      <c r="R650" s="13" t="n"/>
      <c r="S650" s="13" t="n"/>
      <c r="T650" s="13" t="n"/>
      <c r="U650" s="13" t="n"/>
      <c r="V650" s="13" t="n"/>
      <c r="W650" s="13" t="n"/>
      <c r="X650" s="13" t="n"/>
      <c r="Y650" s="13" t="n"/>
      <c r="Z650" s="13" t="n"/>
      <c r="AA650" s="13" t="n"/>
      <c r="AB650" s="13" t="n"/>
    </row>
    <row r="651">
      <c r="A651" s="13" t="n"/>
      <c r="B651" s="13" t="n"/>
      <c r="C651" s="12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  <c r="O651" s="13" t="n"/>
      <c r="P651" s="13" t="n"/>
      <c r="Q651" s="13" t="n"/>
      <c r="R651" s="13" t="n"/>
      <c r="S651" s="13" t="n"/>
      <c r="T651" s="13" t="n"/>
      <c r="U651" s="13" t="n"/>
      <c r="V651" s="13" t="n"/>
      <c r="W651" s="13" t="n"/>
      <c r="X651" s="13" t="n"/>
      <c r="Y651" s="13" t="n"/>
      <c r="Z651" s="13" t="n"/>
      <c r="AA651" s="13" t="n"/>
      <c r="AB651" s="13" t="n"/>
    </row>
    <row r="652">
      <c r="A652" s="13" t="n"/>
      <c r="B652" s="13" t="n"/>
      <c r="C652" s="12" t="n"/>
      <c r="D652" s="13" t="n"/>
      <c r="E652" s="13" t="n"/>
      <c r="F652" s="13" t="n"/>
      <c r="G652" s="13" t="n"/>
      <c r="H652" s="13" t="n"/>
      <c r="I652" s="13" t="n"/>
      <c r="J652" s="13" t="n"/>
      <c r="K652" s="13" t="n"/>
      <c r="L652" s="13" t="n"/>
      <c r="M652" s="13" t="n"/>
      <c r="N652" s="13" t="n"/>
      <c r="O652" s="13" t="n"/>
      <c r="P652" s="13" t="n"/>
      <c r="Q652" s="13" t="n"/>
      <c r="R652" s="13" t="n"/>
      <c r="S652" s="13" t="n"/>
      <c r="T652" s="13" t="n"/>
      <c r="U652" s="13" t="n"/>
      <c r="V652" s="13" t="n"/>
      <c r="W652" s="13" t="n"/>
      <c r="X652" s="13" t="n"/>
      <c r="Y652" s="13" t="n"/>
      <c r="Z652" s="13" t="n"/>
      <c r="AA652" s="13" t="n"/>
      <c r="AB652" s="13" t="n"/>
    </row>
    <row r="653">
      <c r="A653" s="13" t="n"/>
      <c r="B653" s="13" t="n"/>
      <c r="C653" s="12" t="n"/>
      <c r="D653" s="13" t="n"/>
      <c r="E653" s="13" t="n"/>
      <c r="F653" s="13" t="n"/>
      <c r="G653" s="13" t="n"/>
      <c r="H653" s="13" t="n"/>
      <c r="I653" s="13" t="n"/>
      <c r="J653" s="13" t="n"/>
      <c r="K653" s="13" t="n"/>
      <c r="L653" s="13" t="n"/>
      <c r="M653" s="13" t="n"/>
      <c r="N653" s="13" t="n"/>
      <c r="O653" s="13" t="n"/>
      <c r="P653" s="13" t="n"/>
      <c r="Q653" s="13" t="n"/>
      <c r="R653" s="13" t="n"/>
      <c r="S653" s="13" t="n"/>
      <c r="T653" s="13" t="n"/>
      <c r="U653" s="13" t="n"/>
      <c r="V653" s="13" t="n"/>
      <c r="W653" s="13" t="n"/>
      <c r="X653" s="13" t="n"/>
      <c r="Y653" s="13" t="n"/>
      <c r="Z653" s="13" t="n"/>
      <c r="AA653" s="13" t="n"/>
      <c r="AB653" s="13" t="n"/>
    </row>
    <row r="654">
      <c r="A654" s="13" t="n"/>
      <c r="B654" s="13" t="n"/>
      <c r="C654" s="12" t="n"/>
      <c r="D654" s="13" t="n"/>
      <c r="E654" s="13" t="n"/>
      <c r="F654" s="13" t="n"/>
      <c r="G654" s="13" t="n"/>
      <c r="H654" s="13" t="n"/>
      <c r="I654" s="13" t="n"/>
      <c r="J654" s="13" t="n"/>
      <c r="K654" s="13" t="n"/>
      <c r="L654" s="13" t="n"/>
      <c r="M654" s="13" t="n"/>
      <c r="N654" s="13" t="n"/>
      <c r="O654" s="13" t="n"/>
      <c r="P654" s="13" t="n"/>
      <c r="Q654" s="13" t="n"/>
      <c r="R654" s="13" t="n"/>
      <c r="S654" s="13" t="n"/>
      <c r="T654" s="13" t="n"/>
      <c r="U654" s="13" t="n"/>
      <c r="V654" s="13" t="n"/>
      <c r="W654" s="13" t="n"/>
      <c r="X654" s="13" t="n"/>
      <c r="Y654" s="13" t="n"/>
      <c r="Z654" s="13" t="n"/>
      <c r="AA654" s="13" t="n"/>
      <c r="AB654" s="13" t="n"/>
    </row>
    <row r="655">
      <c r="A655" s="13" t="n"/>
      <c r="B655" s="13" t="n"/>
      <c r="C655" s="12" t="n"/>
      <c r="D655" s="13" t="n"/>
      <c r="E655" s="13" t="n"/>
      <c r="F655" s="13" t="n"/>
      <c r="G655" s="13" t="n"/>
      <c r="H655" s="13" t="n"/>
      <c r="I655" s="13" t="n"/>
      <c r="J655" s="13" t="n"/>
      <c r="K655" s="13" t="n"/>
      <c r="L655" s="13" t="n"/>
      <c r="M655" s="13" t="n"/>
      <c r="N655" s="13" t="n"/>
      <c r="O655" s="13" t="n"/>
      <c r="P655" s="13" t="n"/>
      <c r="Q655" s="13" t="n"/>
      <c r="R655" s="13" t="n"/>
      <c r="S655" s="13" t="n"/>
      <c r="T655" s="13" t="n"/>
      <c r="U655" s="13" t="n"/>
      <c r="V655" s="13" t="n"/>
      <c r="W655" s="13" t="n"/>
      <c r="X655" s="13" t="n"/>
      <c r="Y655" s="13" t="n"/>
      <c r="Z655" s="13" t="n"/>
      <c r="AA655" s="13" t="n"/>
      <c r="AB655" s="13" t="n"/>
    </row>
    <row r="656">
      <c r="A656" s="13" t="n"/>
      <c r="B656" s="13" t="n"/>
      <c r="C656" s="12" t="n"/>
      <c r="D656" s="13" t="n"/>
      <c r="E656" s="13" t="n"/>
      <c r="F656" s="13" t="n"/>
      <c r="G656" s="13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  <c r="Q656" s="13" t="n"/>
      <c r="R656" s="13" t="n"/>
      <c r="S656" s="13" t="n"/>
      <c r="T656" s="13" t="n"/>
      <c r="U656" s="13" t="n"/>
      <c r="V656" s="13" t="n"/>
      <c r="W656" s="13" t="n"/>
      <c r="X656" s="13" t="n"/>
      <c r="Y656" s="13" t="n"/>
      <c r="Z656" s="13" t="n"/>
      <c r="AA656" s="13" t="n"/>
      <c r="AB656" s="13" t="n"/>
    </row>
    <row r="657">
      <c r="A657" s="13" t="n"/>
      <c r="B657" s="13" t="n"/>
      <c r="C657" s="12" t="n"/>
      <c r="D657" s="13" t="n"/>
      <c r="E657" s="13" t="n"/>
      <c r="F657" s="13" t="n"/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  <c r="Q657" s="13" t="n"/>
      <c r="R657" s="13" t="n"/>
      <c r="S657" s="13" t="n"/>
      <c r="T657" s="13" t="n"/>
      <c r="U657" s="13" t="n"/>
      <c r="V657" s="13" t="n"/>
      <c r="W657" s="13" t="n"/>
      <c r="X657" s="13" t="n"/>
      <c r="Y657" s="13" t="n"/>
      <c r="Z657" s="13" t="n"/>
      <c r="AA657" s="13" t="n"/>
      <c r="AB657" s="13" t="n"/>
    </row>
    <row r="658">
      <c r="A658" s="13" t="n"/>
      <c r="B658" s="13" t="n"/>
      <c r="C658" s="12" t="n"/>
      <c r="D658" s="13" t="n"/>
      <c r="E658" s="13" t="n"/>
      <c r="F658" s="13" t="n"/>
      <c r="G658" s="13" t="n"/>
      <c r="H658" s="13" t="n"/>
      <c r="I658" s="13" t="n"/>
      <c r="J658" s="13" t="n"/>
      <c r="K658" s="13" t="n"/>
      <c r="L658" s="13" t="n"/>
      <c r="M658" s="13" t="n"/>
      <c r="N658" s="13" t="n"/>
      <c r="O658" s="13" t="n"/>
      <c r="P658" s="13" t="n"/>
      <c r="Q658" s="13" t="n"/>
      <c r="R658" s="13" t="n"/>
      <c r="S658" s="13" t="n"/>
      <c r="T658" s="13" t="n"/>
      <c r="U658" s="13" t="n"/>
      <c r="V658" s="13" t="n"/>
      <c r="W658" s="13" t="n"/>
      <c r="X658" s="13" t="n"/>
      <c r="Y658" s="13" t="n"/>
      <c r="Z658" s="13" t="n"/>
      <c r="AA658" s="13" t="n"/>
      <c r="AB658" s="13" t="n"/>
    </row>
    <row r="659">
      <c r="A659" s="13" t="n"/>
      <c r="B659" s="13" t="n"/>
      <c r="C659" s="12" t="n"/>
      <c r="D659" s="13" t="n"/>
      <c r="E659" s="13" t="n"/>
      <c r="F659" s="13" t="n"/>
      <c r="G659" s="13" t="n"/>
      <c r="H659" s="13" t="n"/>
      <c r="I659" s="13" t="n"/>
      <c r="J659" s="13" t="n"/>
      <c r="K659" s="13" t="n"/>
      <c r="L659" s="13" t="n"/>
      <c r="M659" s="13" t="n"/>
      <c r="N659" s="13" t="n"/>
      <c r="O659" s="13" t="n"/>
      <c r="P659" s="13" t="n"/>
      <c r="Q659" s="13" t="n"/>
      <c r="R659" s="13" t="n"/>
      <c r="S659" s="13" t="n"/>
      <c r="T659" s="13" t="n"/>
      <c r="U659" s="13" t="n"/>
      <c r="V659" s="13" t="n"/>
      <c r="W659" s="13" t="n"/>
      <c r="X659" s="13" t="n"/>
      <c r="Y659" s="13" t="n"/>
      <c r="Z659" s="13" t="n"/>
      <c r="AA659" s="13" t="n"/>
      <c r="AB659" s="13" t="n"/>
    </row>
    <row r="660">
      <c r="A660" s="13" t="n"/>
      <c r="B660" s="13" t="n"/>
      <c r="C660" s="12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  <c r="O660" s="13" t="n"/>
      <c r="P660" s="13" t="n"/>
      <c r="Q660" s="13" t="n"/>
      <c r="R660" s="13" t="n"/>
      <c r="S660" s="13" t="n"/>
      <c r="T660" s="13" t="n"/>
      <c r="U660" s="13" t="n"/>
      <c r="V660" s="13" t="n"/>
      <c r="W660" s="13" t="n"/>
      <c r="X660" s="13" t="n"/>
      <c r="Y660" s="13" t="n"/>
      <c r="Z660" s="13" t="n"/>
      <c r="AA660" s="13" t="n"/>
      <c r="AB660" s="13" t="n"/>
    </row>
    <row r="661">
      <c r="A661" s="13" t="n"/>
      <c r="B661" s="13" t="n"/>
      <c r="C661" s="12" t="n"/>
      <c r="D661" s="13" t="n"/>
      <c r="E661" s="13" t="n"/>
      <c r="F661" s="13" t="n"/>
      <c r="G661" s="13" t="n"/>
      <c r="H661" s="13" t="n"/>
      <c r="I661" s="13" t="n"/>
      <c r="J661" s="13" t="n"/>
      <c r="K661" s="13" t="n"/>
      <c r="L661" s="13" t="n"/>
      <c r="M661" s="13" t="n"/>
      <c r="N661" s="13" t="n"/>
      <c r="O661" s="13" t="n"/>
      <c r="P661" s="13" t="n"/>
      <c r="Q661" s="13" t="n"/>
      <c r="R661" s="13" t="n"/>
      <c r="S661" s="13" t="n"/>
      <c r="T661" s="13" t="n"/>
      <c r="U661" s="13" t="n"/>
      <c r="V661" s="13" t="n"/>
      <c r="W661" s="13" t="n"/>
      <c r="X661" s="13" t="n"/>
      <c r="Y661" s="13" t="n"/>
      <c r="Z661" s="13" t="n"/>
      <c r="AA661" s="13" t="n"/>
      <c r="AB661" s="13" t="n"/>
    </row>
    <row r="662">
      <c r="A662" s="13" t="n"/>
      <c r="B662" s="13" t="n"/>
      <c r="C662" s="12" t="n"/>
      <c r="D662" s="13" t="n"/>
      <c r="E662" s="13" t="n"/>
      <c r="F662" s="13" t="n"/>
      <c r="G662" s="13" t="n"/>
      <c r="H662" s="13" t="n"/>
      <c r="I662" s="13" t="n"/>
      <c r="J662" s="13" t="n"/>
      <c r="K662" s="13" t="n"/>
      <c r="L662" s="13" t="n"/>
      <c r="M662" s="13" t="n"/>
      <c r="N662" s="13" t="n"/>
      <c r="O662" s="13" t="n"/>
      <c r="P662" s="13" t="n"/>
      <c r="Q662" s="13" t="n"/>
      <c r="R662" s="13" t="n"/>
      <c r="S662" s="13" t="n"/>
      <c r="T662" s="13" t="n"/>
      <c r="U662" s="13" t="n"/>
      <c r="V662" s="13" t="n"/>
      <c r="W662" s="13" t="n"/>
      <c r="X662" s="13" t="n"/>
      <c r="Y662" s="13" t="n"/>
      <c r="Z662" s="13" t="n"/>
      <c r="AA662" s="13" t="n"/>
      <c r="AB662" s="13" t="n"/>
    </row>
    <row r="663">
      <c r="A663" s="13" t="n"/>
      <c r="B663" s="13" t="n"/>
      <c r="C663" s="12" t="n"/>
      <c r="D663" s="13" t="n"/>
      <c r="E663" s="13" t="n"/>
      <c r="F663" s="13" t="n"/>
      <c r="G663" s="13" t="n"/>
      <c r="H663" s="13" t="n"/>
      <c r="I663" s="13" t="n"/>
      <c r="J663" s="13" t="n"/>
      <c r="K663" s="13" t="n"/>
      <c r="L663" s="13" t="n"/>
      <c r="M663" s="13" t="n"/>
      <c r="N663" s="13" t="n"/>
      <c r="O663" s="13" t="n"/>
      <c r="P663" s="13" t="n"/>
      <c r="Q663" s="13" t="n"/>
      <c r="R663" s="13" t="n"/>
      <c r="S663" s="13" t="n"/>
      <c r="T663" s="13" t="n"/>
      <c r="U663" s="13" t="n"/>
      <c r="V663" s="13" t="n"/>
      <c r="W663" s="13" t="n"/>
      <c r="X663" s="13" t="n"/>
      <c r="Y663" s="13" t="n"/>
      <c r="Z663" s="13" t="n"/>
      <c r="AA663" s="13" t="n"/>
      <c r="AB663" s="13" t="n"/>
    </row>
    <row r="664">
      <c r="A664" s="13" t="n"/>
      <c r="B664" s="13" t="n"/>
      <c r="C664" s="12" t="n"/>
      <c r="D664" s="13" t="n"/>
      <c r="E664" s="13" t="n"/>
      <c r="F664" s="13" t="n"/>
      <c r="G664" s="13" t="n"/>
      <c r="H664" s="13" t="n"/>
      <c r="I664" s="13" t="n"/>
      <c r="J664" s="13" t="n"/>
      <c r="K664" s="13" t="n"/>
      <c r="L664" s="13" t="n"/>
      <c r="M664" s="13" t="n"/>
      <c r="N664" s="13" t="n"/>
      <c r="O664" s="13" t="n"/>
      <c r="P664" s="13" t="n"/>
      <c r="Q664" s="13" t="n"/>
      <c r="R664" s="13" t="n"/>
      <c r="S664" s="13" t="n"/>
      <c r="T664" s="13" t="n"/>
      <c r="U664" s="13" t="n"/>
      <c r="V664" s="13" t="n"/>
      <c r="W664" s="13" t="n"/>
      <c r="X664" s="13" t="n"/>
      <c r="Y664" s="13" t="n"/>
      <c r="Z664" s="13" t="n"/>
      <c r="AA664" s="13" t="n"/>
      <c r="AB664" s="13" t="n"/>
    </row>
    <row r="665">
      <c r="A665" s="13" t="n"/>
      <c r="B665" s="13" t="n"/>
      <c r="C665" s="12" t="n"/>
      <c r="D665" s="13" t="n"/>
      <c r="E665" s="13" t="n"/>
      <c r="F665" s="13" t="n"/>
      <c r="G665" s="13" t="n"/>
      <c r="H665" s="13" t="n"/>
      <c r="I665" s="13" t="n"/>
      <c r="J665" s="13" t="n"/>
      <c r="K665" s="13" t="n"/>
      <c r="L665" s="13" t="n"/>
      <c r="M665" s="13" t="n"/>
      <c r="N665" s="13" t="n"/>
      <c r="O665" s="13" t="n"/>
      <c r="P665" s="13" t="n"/>
      <c r="Q665" s="13" t="n"/>
      <c r="R665" s="13" t="n"/>
      <c r="S665" s="13" t="n"/>
      <c r="T665" s="13" t="n"/>
      <c r="U665" s="13" t="n"/>
      <c r="V665" s="13" t="n"/>
      <c r="W665" s="13" t="n"/>
      <c r="X665" s="13" t="n"/>
      <c r="Y665" s="13" t="n"/>
      <c r="Z665" s="13" t="n"/>
      <c r="AA665" s="13" t="n"/>
      <c r="AB665" s="13" t="n"/>
    </row>
    <row r="666">
      <c r="A666" s="13" t="n"/>
      <c r="B666" s="13" t="n"/>
      <c r="C666" s="12" t="n"/>
      <c r="D666" s="13" t="n"/>
      <c r="E666" s="13" t="n"/>
      <c r="F666" s="13" t="n"/>
      <c r="G666" s="13" t="n"/>
      <c r="H666" s="13" t="n"/>
      <c r="I666" s="13" t="n"/>
      <c r="J666" s="13" t="n"/>
      <c r="K666" s="13" t="n"/>
      <c r="L666" s="13" t="n"/>
      <c r="M666" s="13" t="n"/>
      <c r="N666" s="13" t="n"/>
      <c r="O666" s="13" t="n"/>
      <c r="P666" s="13" t="n"/>
      <c r="Q666" s="13" t="n"/>
      <c r="R666" s="13" t="n"/>
      <c r="S666" s="13" t="n"/>
      <c r="T666" s="13" t="n"/>
      <c r="U666" s="13" t="n"/>
      <c r="V666" s="13" t="n"/>
      <c r="W666" s="13" t="n"/>
      <c r="X666" s="13" t="n"/>
      <c r="Y666" s="13" t="n"/>
      <c r="Z666" s="13" t="n"/>
      <c r="AA666" s="13" t="n"/>
      <c r="AB666" s="13" t="n"/>
    </row>
    <row r="667">
      <c r="A667" s="13" t="n"/>
      <c r="B667" s="13" t="n"/>
      <c r="C667" s="12" t="n"/>
      <c r="D667" s="13" t="n"/>
      <c r="E667" s="13" t="n"/>
      <c r="F667" s="13" t="n"/>
      <c r="G667" s="13" t="n"/>
      <c r="H667" s="13" t="n"/>
      <c r="I667" s="13" t="n"/>
      <c r="J667" s="13" t="n"/>
      <c r="K667" s="13" t="n"/>
      <c r="L667" s="13" t="n"/>
      <c r="M667" s="13" t="n"/>
      <c r="N667" s="13" t="n"/>
      <c r="O667" s="13" t="n"/>
      <c r="P667" s="13" t="n"/>
      <c r="Q667" s="13" t="n"/>
      <c r="R667" s="13" t="n"/>
      <c r="S667" s="13" t="n"/>
      <c r="T667" s="13" t="n"/>
      <c r="U667" s="13" t="n"/>
      <c r="V667" s="13" t="n"/>
      <c r="W667" s="13" t="n"/>
      <c r="X667" s="13" t="n"/>
      <c r="Y667" s="13" t="n"/>
      <c r="Z667" s="13" t="n"/>
      <c r="AA667" s="13" t="n"/>
      <c r="AB667" s="13" t="n"/>
    </row>
    <row r="668">
      <c r="A668" s="13" t="n"/>
      <c r="B668" s="13" t="n"/>
      <c r="C668" s="12" t="n"/>
      <c r="D668" s="13" t="n"/>
      <c r="E668" s="13" t="n"/>
      <c r="F668" s="13" t="n"/>
      <c r="G668" s="13" t="n"/>
      <c r="H668" s="13" t="n"/>
      <c r="I668" s="13" t="n"/>
      <c r="J668" s="13" t="n"/>
      <c r="K668" s="13" t="n"/>
      <c r="L668" s="13" t="n"/>
      <c r="M668" s="13" t="n"/>
      <c r="N668" s="13" t="n"/>
      <c r="O668" s="13" t="n"/>
      <c r="P668" s="13" t="n"/>
      <c r="Q668" s="13" t="n"/>
      <c r="R668" s="13" t="n"/>
      <c r="S668" s="13" t="n"/>
      <c r="T668" s="13" t="n"/>
      <c r="U668" s="13" t="n"/>
      <c r="V668" s="13" t="n"/>
      <c r="W668" s="13" t="n"/>
      <c r="X668" s="13" t="n"/>
      <c r="Y668" s="13" t="n"/>
      <c r="Z668" s="13" t="n"/>
      <c r="AA668" s="13" t="n"/>
      <c r="AB668" s="13" t="n"/>
    </row>
    <row r="669">
      <c r="A669" s="13" t="n"/>
      <c r="B669" s="13" t="n"/>
      <c r="C669" s="12" t="n"/>
      <c r="D669" s="13" t="n"/>
      <c r="E669" s="13" t="n"/>
      <c r="F669" s="13" t="n"/>
      <c r="G669" s="13" t="n"/>
      <c r="H669" s="13" t="n"/>
      <c r="I669" s="13" t="n"/>
      <c r="J669" s="13" t="n"/>
      <c r="K669" s="13" t="n"/>
      <c r="L669" s="13" t="n"/>
      <c r="M669" s="13" t="n"/>
      <c r="N669" s="13" t="n"/>
      <c r="O669" s="13" t="n"/>
      <c r="P669" s="13" t="n"/>
      <c r="Q669" s="13" t="n"/>
      <c r="R669" s="13" t="n"/>
      <c r="S669" s="13" t="n"/>
      <c r="T669" s="13" t="n"/>
      <c r="U669" s="13" t="n"/>
      <c r="V669" s="13" t="n"/>
      <c r="W669" s="13" t="n"/>
      <c r="X669" s="13" t="n"/>
      <c r="Y669" s="13" t="n"/>
      <c r="Z669" s="13" t="n"/>
      <c r="AA669" s="13" t="n"/>
      <c r="AB669" s="13" t="n"/>
    </row>
    <row r="670">
      <c r="A670" s="13" t="n"/>
      <c r="B670" s="13" t="n"/>
      <c r="C670" s="12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3" t="n"/>
      <c r="M670" s="13" t="n"/>
      <c r="N670" s="13" t="n"/>
      <c r="O670" s="13" t="n"/>
      <c r="P670" s="13" t="n"/>
      <c r="Q670" s="13" t="n"/>
      <c r="R670" s="13" t="n"/>
      <c r="S670" s="13" t="n"/>
      <c r="T670" s="13" t="n"/>
      <c r="U670" s="13" t="n"/>
      <c r="V670" s="13" t="n"/>
      <c r="W670" s="13" t="n"/>
      <c r="X670" s="13" t="n"/>
      <c r="Y670" s="13" t="n"/>
      <c r="Z670" s="13" t="n"/>
      <c r="AA670" s="13" t="n"/>
      <c r="AB670" s="13" t="n"/>
    </row>
    <row r="671">
      <c r="A671" s="13" t="n"/>
      <c r="B671" s="13" t="n"/>
      <c r="C671" s="12" t="n"/>
      <c r="D671" s="13" t="n"/>
      <c r="E671" s="13" t="n"/>
      <c r="F671" s="13" t="n"/>
      <c r="G671" s="13" t="n"/>
      <c r="H671" s="13" t="n"/>
      <c r="I671" s="13" t="n"/>
      <c r="J671" s="13" t="n"/>
      <c r="K671" s="13" t="n"/>
      <c r="L671" s="13" t="n"/>
      <c r="M671" s="13" t="n"/>
      <c r="N671" s="13" t="n"/>
      <c r="O671" s="13" t="n"/>
      <c r="P671" s="13" t="n"/>
      <c r="Q671" s="13" t="n"/>
      <c r="R671" s="13" t="n"/>
      <c r="S671" s="13" t="n"/>
      <c r="T671" s="13" t="n"/>
      <c r="U671" s="13" t="n"/>
      <c r="V671" s="13" t="n"/>
      <c r="W671" s="13" t="n"/>
      <c r="X671" s="13" t="n"/>
      <c r="Y671" s="13" t="n"/>
      <c r="Z671" s="13" t="n"/>
      <c r="AA671" s="13" t="n"/>
      <c r="AB671" s="13" t="n"/>
    </row>
    <row r="672">
      <c r="A672" s="13" t="n"/>
      <c r="B672" s="13" t="n"/>
      <c r="C672" s="12" t="n"/>
      <c r="D672" s="13" t="n"/>
      <c r="E672" s="13" t="n"/>
      <c r="F672" s="13" t="n"/>
      <c r="G672" s="13" t="n"/>
      <c r="H672" s="13" t="n"/>
      <c r="I672" s="13" t="n"/>
      <c r="J672" s="13" t="n"/>
      <c r="K672" s="13" t="n"/>
      <c r="L672" s="13" t="n"/>
      <c r="M672" s="13" t="n"/>
      <c r="N672" s="13" t="n"/>
      <c r="O672" s="13" t="n"/>
      <c r="P672" s="13" t="n"/>
      <c r="Q672" s="13" t="n"/>
      <c r="R672" s="13" t="n"/>
      <c r="S672" s="13" t="n"/>
      <c r="T672" s="13" t="n"/>
      <c r="U672" s="13" t="n"/>
      <c r="V672" s="13" t="n"/>
      <c r="W672" s="13" t="n"/>
      <c r="X672" s="13" t="n"/>
      <c r="Y672" s="13" t="n"/>
      <c r="Z672" s="13" t="n"/>
      <c r="AA672" s="13" t="n"/>
      <c r="AB672" s="13" t="n"/>
    </row>
    <row r="673">
      <c r="A673" s="13" t="n"/>
      <c r="B673" s="13" t="n"/>
      <c r="C673" s="12" t="n"/>
      <c r="D673" s="13" t="n"/>
      <c r="E673" s="13" t="n"/>
      <c r="F673" s="13" t="n"/>
      <c r="G673" s="13" t="n"/>
      <c r="H673" s="13" t="n"/>
      <c r="I673" s="13" t="n"/>
      <c r="J673" s="13" t="n"/>
      <c r="K673" s="13" t="n"/>
      <c r="L673" s="13" t="n"/>
      <c r="M673" s="13" t="n"/>
      <c r="N673" s="13" t="n"/>
      <c r="O673" s="13" t="n"/>
      <c r="P673" s="13" t="n"/>
      <c r="Q673" s="13" t="n"/>
      <c r="R673" s="13" t="n"/>
      <c r="S673" s="13" t="n"/>
      <c r="T673" s="13" t="n"/>
      <c r="U673" s="13" t="n"/>
      <c r="V673" s="13" t="n"/>
      <c r="W673" s="13" t="n"/>
      <c r="X673" s="13" t="n"/>
      <c r="Y673" s="13" t="n"/>
      <c r="Z673" s="13" t="n"/>
      <c r="AA673" s="13" t="n"/>
      <c r="AB673" s="13" t="n"/>
    </row>
    <row r="674">
      <c r="A674" s="13" t="n"/>
      <c r="B674" s="13" t="n"/>
      <c r="C674" s="12" t="n"/>
      <c r="D674" s="13" t="n"/>
      <c r="E674" s="13" t="n"/>
      <c r="F674" s="13" t="n"/>
      <c r="G674" s="13" t="n"/>
      <c r="H674" s="13" t="n"/>
      <c r="I674" s="13" t="n"/>
      <c r="J674" s="13" t="n"/>
      <c r="K674" s="13" t="n"/>
      <c r="L674" s="13" t="n"/>
      <c r="M674" s="13" t="n"/>
      <c r="N674" s="13" t="n"/>
      <c r="O674" s="13" t="n"/>
      <c r="P674" s="13" t="n"/>
      <c r="Q674" s="13" t="n"/>
      <c r="R674" s="13" t="n"/>
      <c r="S674" s="13" t="n"/>
      <c r="T674" s="13" t="n"/>
      <c r="U674" s="13" t="n"/>
      <c r="V674" s="13" t="n"/>
      <c r="W674" s="13" t="n"/>
      <c r="X674" s="13" t="n"/>
      <c r="Y674" s="13" t="n"/>
      <c r="Z674" s="13" t="n"/>
      <c r="AA674" s="13" t="n"/>
      <c r="AB674" s="13" t="n"/>
    </row>
    <row r="675">
      <c r="A675" s="13" t="n"/>
      <c r="B675" s="13" t="n"/>
      <c r="C675" s="12" t="n"/>
      <c r="D675" s="13" t="n"/>
      <c r="E675" s="13" t="n"/>
      <c r="F675" s="13" t="n"/>
      <c r="G675" s="13" t="n"/>
      <c r="H675" s="13" t="n"/>
      <c r="I675" s="13" t="n"/>
      <c r="J675" s="13" t="n"/>
      <c r="K675" s="13" t="n"/>
      <c r="L675" s="13" t="n"/>
      <c r="M675" s="13" t="n"/>
      <c r="N675" s="13" t="n"/>
      <c r="O675" s="13" t="n"/>
      <c r="P675" s="13" t="n"/>
      <c r="Q675" s="13" t="n"/>
      <c r="R675" s="13" t="n"/>
      <c r="S675" s="13" t="n"/>
      <c r="T675" s="13" t="n"/>
      <c r="U675" s="13" t="n"/>
      <c r="V675" s="13" t="n"/>
      <c r="W675" s="13" t="n"/>
      <c r="X675" s="13" t="n"/>
      <c r="Y675" s="13" t="n"/>
      <c r="Z675" s="13" t="n"/>
      <c r="AA675" s="13" t="n"/>
      <c r="AB675" s="13" t="n"/>
    </row>
    <row r="676">
      <c r="A676" s="13" t="n"/>
      <c r="B676" s="13" t="n"/>
      <c r="C676" s="12" t="n"/>
      <c r="D676" s="13" t="n"/>
      <c r="E676" s="13" t="n"/>
      <c r="F676" s="13" t="n"/>
      <c r="G676" s="13" t="n"/>
      <c r="H676" s="13" t="n"/>
      <c r="I676" s="13" t="n"/>
      <c r="J676" s="13" t="n"/>
      <c r="K676" s="13" t="n"/>
      <c r="L676" s="13" t="n"/>
      <c r="M676" s="13" t="n"/>
      <c r="N676" s="13" t="n"/>
      <c r="O676" s="13" t="n"/>
      <c r="P676" s="13" t="n"/>
      <c r="Q676" s="13" t="n"/>
      <c r="R676" s="13" t="n"/>
      <c r="S676" s="13" t="n"/>
      <c r="T676" s="13" t="n"/>
      <c r="U676" s="13" t="n"/>
      <c r="V676" s="13" t="n"/>
      <c r="W676" s="13" t="n"/>
      <c r="X676" s="13" t="n"/>
      <c r="Y676" s="13" t="n"/>
      <c r="Z676" s="13" t="n"/>
      <c r="AA676" s="13" t="n"/>
      <c r="AB676" s="13" t="n"/>
    </row>
    <row r="677">
      <c r="A677" s="13" t="n"/>
      <c r="B677" s="13" t="n"/>
      <c r="C677" s="12" t="n"/>
      <c r="D677" s="13" t="n"/>
      <c r="E677" s="13" t="n"/>
      <c r="F677" s="13" t="n"/>
      <c r="G677" s="13" t="n"/>
      <c r="H677" s="13" t="n"/>
      <c r="I677" s="13" t="n"/>
      <c r="J677" s="13" t="n"/>
      <c r="K677" s="13" t="n"/>
      <c r="L677" s="13" t="n"/>
      <c r="M677" s="13" t="n"/>
      <c r="N677" s="13" t="n"/>
      <c r="O677" s="13" t="n"/>
      <c r="P677" s="13" t="n"/>
      <c r="Q677" s="13" t="n"/>
      <c r="R677" s="13" t="n"/>
      <c r="S677" s="13" t="n"/>
      <c r="T677" s="13" t="n"/>
      <c r="U677" s="13" t="n"/>
      <c r="V677" s="13" t="n"/>
      <c r="W677" s="13" t="n"/>
      <c r="X677" s="13" t="n"/>
      <c r="Y677" s="13" t="n"/>
      <c r="Z677" s="13" t="n"/>
      <c r="AA677" s="13" t="n"/>
      <c r="AB677" s="13" t="n"/>
    </row>
    <row r="678">
      <c r="A678" s="13" t="n"/>
      <c r="B678" s="13" t="n"/>
      <c r="C678" s="12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  <c r="M678" s="13" t="n"/>
      <c r="N678" s="13" t="n"/>
      <c r="O678" s="13" t="n"/>
      <c r="P678" s="13" t="n"/>
      <c r="Q678" s="13" t="n"/>
      <c r="R678" s="13" t="n"/>
      <c r="S678" s="13" t="n"/>
      <c r="T678" s="13" t="n"/>
      <c r="U678" s="13" t="n"/>
      <c r="V678" s="13" t="n"/>
      <c r="W678" s="13" t="n"/>
      <c r="X678" s="13" t="n"/>
      <c r="Y678" s="13" t="n"/>
      <c r="Z678" s="13" t="n"/>
      <c r="AA678" s="13" t="n"/>
      <c r="AB678" s="13" t="n"/>
    </row>
    <row r="679">
      <c r="A679" s="13" t="n"/>
      <c r="B679" s="13" t="n"/>
      <c r="C679" s="12" t="n"/>
      <c r="D679" s="13" t="n"/>
      <c r="E679" s="13" t="n"/>
      <c r="F679" s="13" t="n"/>
      <c r="G679" s="13" t="n"/>
      <c r="H679" s="13" t="n"/>
      <c r="I679" s="13" t="n"/>
      <c r="J679" s="13" t="n"/>
      <c r="K679" s="13" t="n"/>
      <c r="L679" s="13" t="n"/>
      <c r="M679" s="13" t="n"/>
      <c r="N679" s="13" t="n"/>
      <c r="O679" s="13" t="n"/>
      <c r="P679" s="13" t="n"/>
      <c r="Q679" s="13" t="n"/>
      <c r="R679" s="13" t="n"/>
      <c r="S679" s="13" t="n"/>
      <c r="T679" s="13" t="n"/>
      <c r="U679" s="13" t="n"/>
      <c r="V679" s="13" t="n"/>
      <c r="W679" s="13" t="n"/>
      <c r="X679" s="13" t="n"/>
      <c r="Y679" s="13" t="n"/>
      <c r="Z679" s="13" t="n"/>
      <c r="AA679" s="13" t="n"/>
      <c r="AB679" s="13" t="n"/>
    </row>
    <row r="680">
      <c r="A680" s="13" t="n"/>
      <c r="B680" s="13" t="n"/>
      <c r="C680" s="12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  <c r="O680" s="13" t="n"/>
      <c r="P680" s="13" t="n"/>
      <c r="Q680" s="13" t="n"/>
      <c r="R680" s="13" t="n"/>
      <c r="S680" s="13" t="n"/>
      <c r="T680" s="13" t="n"/>
      <c r="U680" s="13" t="n"/>
      <c r="V680" s="13" t="n"/>
      <c r="W680" s="13" t="n"/>
      <c r="X680" s="13" t="n"/>
      <c r="Y680" s="13" t="n"/>
      <c r="Z680" s="13" t="n"/>
      <c r="AA680" s="13" t="n"/>
      <c r="AB680" s="13" t="n"/>
    </row>
    <row r="681">
      <c r="A681" s="13" t="n"/>
      <c r="B681" s="13" t="n"/>
      <c r="C681" s="12" t="n"/>
      <c r="D681" s="13" t="n"/>
      <c r="E681" s="13" t="n"/>
      <c r="F681" s="13" t="n"/>
      <c r="G681" s="13" t="n"/>
      <c r="H681" s="13" t="n"/>
      <c r="I681" s="13" t="n"/>
      <c r="J681" s="13" t="n"/>
      <c r="K681" s="13" t="n"/>
      <c r="L681" s="13" t="n"/>
      <c r="M681" s="13" t="n"/>
      <c r="N681" s="13" t="n"/>
      <c r="O681" s="13" t="n"/>
      <c r="P681" s="13" t="n"/>
      <c r="Q681" s="13" t="n"/>
      <c r="R681" s="13" t="n"/>
      <c r="S681" s="13" t="n"/>
      <c r="T681" s="13" t="n"/>
      <c r="U681" s="13" t="n"/>
      <c r="V681" s="13" t="n"/>
      <c r="W681" s="13" t="n"/>
      <c r="X681" s="13" t="n"/>
      <c r="Y681" s="13" t="n"/>
      <c r="Z681" s="13" t="n"/>
      <c r="AA681" s="13" t="n"/>
      <c r="AB681" s="13" t="n"/>
    </row>
    <row r="682">
      <c r="A682" s="13" t="n"/>
      <c r="B682" s="13" t="n"/>
      <c r="C682" s="12" t="n"/>
      <c r="D682" s="13" t="n"/>
      <c r="E682" s="13" t="n"/>
      <c r="F682" s="13" t="n"/>
      <c r="G682" s="13" t="n"/>
      <c r="H682" s="13" t="n"/>
      <c r="I682" s="13" t="n"/>
      <c r="J682" s="13" t="n"/>
      <c r="K682" s="13" t="n"/>
      <c r="L682" s="13" t="n"/>
      <c r="M682" s="13" t="n"/>
      <c r="N682" s="13" t="n"/>
      <c r="O682" s="13" t="n"/>
      <c r="P682" s="13" t="n"/>
      <c r="Q682" s="13" t="n"/>
      <c r="R682" s="13" t="n"/>
      <c r="S682" s="13" t="n"/>
      <c r="T682" s="13" t="n"/>
      <c r="U682" s="13" t="n"/>
      <c r="V682" s="13" t="n"/>
      <c r="W682" s="13" t="n"/>
      <c r="X682" s="13" t="n"/>
      <c r="Y682" s="13" t="n"/>
      <c r="Z682" s="13" t="n"/>
      <c r="AA682" s="13" t="n"/>
      <c r="AB682" s="13" t="n"/>
    </row>
    <row r="683">
      <c r="A683" s="13" t="n"/>
      <c r="B683" s="13" t="n"/>
      <c r="C683" s="12" t="n"/>
      <c r="D683" s="13" t="n"/>
      <c r="E683" s="13" t="n"/>
      <c r="F683" s="13" t="n"/>
      <c r="G683" s="13" t="n"/>
      <c r="H683" s="13" t="n"/>
      <c r="I683" s="13" t="n"/>
      <c r="J683" s="13" t="n"/>
      <c r="K683" s="13" t="n"/>
      <c r="L683" s="13" t="n"/>
      <c r="M683" s="13" t="n"/>
      <c r="N683" s="13" t="n"/>
      <c r="O683" s="13" t="n"/>
      <c r="P683" s="13" t="n"/>
      <c r="Q683" s="13" t="n"/>
      <c r="R683" s="13" t="n"/>
      <c r="S683" s="13" t="n"/>
      <c r="T683" s="13" t="n"/>
      <c r="U683" s="13" t="n"/>
      <c r="V683" s="13" t="n"/>
      <c r="W683" s="13" t="n"/>
      <c r="X683" s="13" t="n"/>
      <c r="Y683" s="13" t="n"/>
      <c r="Z683" s="13" t="n"/>
      <c r="AA683" s="13" t="n"/>
      <c r="AB683" s="13" t="n"/>
    </row>
    <row r="684">
      <c r="A684" s="13" t="n"/>
      <c r="B684" s="13" t="n"/>
      <c r="C684" s="12" t="n"/>
      <c r="D684" s="13" t="n"/>
      <c r="E684" s="13" t="n"/>
      <c r="F684" s="13" t="n"/>
      <c r="G684" s="13" t="n"/>
      <c r="H684" s="13" t="n"/>
      <c r="I684" s="13" t="n"/>
      <c r="J684" s="13" t="n"/>
      <c r="K684" s="13" t="n"/>
      <c r="L684" s="13" t="n"/>
      <c r="M684" s="13" t="n"/>
      <c r="N684" s="13" t="n"/>
      <c r="O684" s="13" t="n"/>
      <c r="P684" s="13" t="n"/>
      <c r="Q684" s="13" t="n"/>
      <c r="R684" s="13" t="n"/>
      <c r="S684" s="13" t="n"/>
      <c r="T684" s="13" t="n"/>
      <c r="U684" s="13" t="n"/>
      <c r="V684" s="13" t="n"/>
      <c r="W684" s="13" t="n"/>
      <c r="X684" s="13" t="n"/>
      <c r="Y684" s="13" t="n"/>
      <c r="Z684" s="13" t="n"/>
      <c r="AA684" s="13" t="n"/>
      <c r="AB684" s="13" t="n"/>
    </row>
    <row r="685">
      <c r="A685" s="13" t="n"/>
      <c r="B685" s="13" t="n"/>
      <c r="C685" s="12" t="n"/>
      <c r="D685" s="13" t="n"/>
      <c r="E685" s="13" t="n"/>
      <c r="F685" s="13" t="n"/>
      <c r="G685" s="13" t="n"/>
      <c r="H685" s="13" t="n"/>
      <c r="I685" s="13" t="n"/>
      <c r="J685" s="13" t="n"/>
      <c r="K685" s="13" t="n"/>
      <c r="L685" s="13" t="n"/>
      <c r="M685" s="13" t="n"/>
      <c r="N685" s="13" t="n"/>
      <c r="O685" s="13" t="n"/>
      <c r="P685" s="13" t="n"/>
      <c r="Q685" s="13" t="n"/>
      <c r="R685" s="13" t="n"/>
      <c r="S685" s="13" t="n"/>
      <c r="T685" s="13" t="n"/>
      <c r="U685" s="13" t="n"/>
      <c r="V685" s="13" t="n"/>
      <c r="W685" s="13" t="n"/>
      <c r="X685" s="13" t="n"/>
      <c r="Y685" s="13" t="n"/>
      <c r="Z685" s="13" t="n"/>
      <c r="AA685" s="13" t="n"/>
      <c r="AB685" s="13" t="n"/>
    </row>
    <row r="686">
      <c r="A686" s="13" t="n"/>
      <c r="B686" s="13" t="n"/>
      <c r="C686" s="12" t="n"/>
      <c r="D686" s="13" t="n"/>
      <c r="E686" s="13" t="n"/>
      <c r="F686" s="13" t="n"/>
      <c r="G686" s="13" t="n"/>
      <c r="H686" s="13" t="n"/>
      <c r="I686" s="13" t="n"/>
      <c r="J686" s="13" t="n"/>
      <c r="K686" s="13" t="n"/>
      <c r="L686" s="13" t="n"/>
      <c r="M686" s="13" t="n"/>
      <c r="N686" s="13" t="n"/>
      <c r="O686" s="13" t="n"/>
      <c r="P686" s="13" t="n"/>
      <c r="Q686" s="13" t="n"/>
      <c r="R686" s="13" t="n"/>
      <c r="S686" s="13" t="n"/>
      <c r="T686" s="13" t="n"/>
      <c r="U686" s="13" t="n"/>
      <c r="V686" s="13" t="n"/>
      <c r="W686" s="13" t="n"/>
      <c r="X686" s="13" t="n"/>
      <c r="Y686" s="13" t="n"/>
      <c r="Z686" s="13" t="n"/>
      <c r="AA686" s="13" t="n"/>
      <c r="AB686" s="13" t="n"/>
    </row>
    <row r="687">
      <c r="A687" s="13" t="n"/>
      <c r="B687" s="13" t="n"/>
      <c r="C687" s="12" t="n"/>
      <c r="D687" s="13" t="n"/>
      <c r="E687" s="13" t="n"/>
      <c r="F687" s="13" t="n"/>
      <c r="G687" s="13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3" t="n"/>
      <c r="Q687" s="13" t="n"/>
      <c r="R687" s="13" t="n"/>
      <c r="S687" s="13" t="n"/>
      <c r="T687" s="13" t="n"/>
      <c r="U687" s="13" t="n"/>
      <c r="V687" s="13" t="n"/>
      <c r="W687" s="13" t="n"/>
      <c r="X687" s="13" t="n"/>
      <c r="Y687" s="13" t="n"/>
      <c r="Z687" s="13" t="n"/>
      <c r="AA687" s="13" t="n"/>
      <c r="AB687" s="13" t="n"/>
    </row>
    <row r="688">
      <c r="A688" s="13" t="n"/>
      <c r="B688" s="13" t="n"/>
      <c r="C688" s="12" t="n"/>
      <c r="D688" s="13" t="n"/>
      <c r="E688" s="13" t="n"/>
      <c r="F688" s="13" t="n"/>
      <c r="G688" s="13" t="n"/>
      <c r="H688" s="13" t="n"/>
      <c r="I688" s="13" t="n"/>
      <c r="J688" s="13" t="n"/>
      <c r="K688" s="13" t="n"/>
      <c r="L688" s="13" t="n"/>
      <c r="M688" s="13" t="n"/>
      <c r="N688" s="13" t="n"/>
      <c r="O688" s="13" t="n"/>
      <c r="P688" s="13" t="n"/>
      <c r="Q688" s="13" t="n"/>
      <c r="R688" s="13" t="n"/>
      <c r="S688" s="13" t="n"/>
      <c r="T688" s="13" t="n"/>
      <c r="U688" s="13" t="n"/>
      <c r="V688" s="13" t="n"/>
      <c r="W688" s="13" t="n"/>
      <c r="X688" s="13" t="n"/>
      <c r="Y688" s="13" t="n"/>
      <c r="Z688" s="13" t="n"/>
      <c r="AA688" s="13" t="n"/>
      <c r="AB688" s="13" t="n"/>
    </row>
    <row r="689">
      <c r="A689" s="13" t="n"/>
      <c r="B689" s="13" t="n"/>
      <c r="C689" s="12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  <c r="O689" s="13" t="n"/>
      <c r="P689" s="13" t="n"/>
      <c r="Q689" s="13" t="n"/>
      <c r="R689" s="13" t="n"/>
      <c r="S689" s="13" t="n"/>
      <c r="T689" s="13" t="n"/>
      <c r="U689" s="13" t="n"/>
      <c r="V689" s="13" t="n"/>
      <c r="W689" s="13" t="n"/>
      <c r="X689" s="13" t="n"/>
      <c r="Y689" s="13" t="n"/>
      <c r="Z689" s="13" t="n"/>
      <c r="AA689" s="13" t="n"/>
      <c r="AB689" s="13" t="n"/>
    </row>
    <row r="690">
      <c r="A690" s="13" t="n"/>
      <c r="B690" s="13" t="n"/>
      <c r="C690" s="12" t="n"/>
      <c r="D690" s="13" t="n"/>
      <c r="E690" s="13" t="n"/>
      <c r="F690" s="13" t="n"/>
      <c r="G690" s="13" t="n"/>
      <c r="H690" s="13" t="n"/>
      <c r="I690" s="13" t="n"/>
      <c r="J690" s="13" t="n"/>
      <c r="K690" s="13" t="n"/>
      <c r="L690" s="13" t="n"/>
      <c r="M690" s="13" t="n"/>
      <c r="N690" s="13" t="n"/>
      <c r="O690" s="13" t="n"/>
      <c r="P690" s="13" t="n"/>
      <c r="Q690" s="13" t="n"/>
      <c r="R690" s="13" t="n"/>
      <c r="S690" s="13" t="n"/>
      <c r="T690" s="13" t="n"/>
      <c r="U690" s="13" t="n"/>
      <c r="V690" s="13" t="n"/>
      <c r="W690" s="13" t="n"/>
      <c r="X690" s="13" t="n"/>
      <c r="Y690" s="13" t="n"/>
      <c r="Z690" s="13" t="n"/>
      <c r="AA690" s="13" t="n"/>
      <c r="AB690" s="13" t="n"/>
    </row>
    <row r="691">
      <c r="A691" s="13" t="n"/>
      <c r="B691" s="13" t="n"/>
      <c r="C691" s="12" t="n"/>
      <c r="D691" s="13" t="n"/>
      <c r="E691" s="13" t="n"/>
      <c r="F691" s="13" t="n"/>
      <c r="G691" s="13" t="n"/>
      <c r="H691" s="13" t="n"/>
      <c r="I691" s="13" t="n"/>
      <c r="J691" s="13" t="n"/>
      <c r="K691" s="13" t="n"/>
      <c r="L691" s="13" t="n"/>
      <c r="M691" s="13" t="n"/>
      <c r="N691" s="13" t="n"/>
      <c r="O691" s="13" t="n"/>
      <c r="P691" s="13" t="n"/>
      <c r="Q691" s="13" t="n"/>
      <c r="R691" s="13" t="n"/>
      <c r="S691" s="13" t="n"/>
      <c r="T691" s="13" t="n"/>
      <c r="U691" s="13" t="n"/>
      <c r="V691" s="13" t="n"/>
      <c r="W691" s="13" t="n"/>
      <c r="X691" s="13" t="n"/>
      <c r="Y691" s="13" t="n"/>
      <c r="Z691" s="13" t="n"/>
      <c r="AA691" s="13" t="n"/>
      <c r="AB691" s="13" t="n"/>
    </row>
    <row r="692">
      <c r="A692" s="13" t="n"/>
      <c r="B692" s="13" t="n"/>
      <c r="C692" s="12" t="n"/>
      <c r="D692" s="13" t="n"/>
      <c r="E692" s="13" t="n"/>
      <c r="F692" s="13" t="n"/>
      <c r="G692" s="13" t="n"/>
      <c r="H692" s="13" t="n"/>
      <c r="I692" s="13" t="n"/>
      <c r="J692" s="13" t="n"/>
      <c r="K692" s="13" t="n"/>
      <c r="L692" s="13" t="n"/>
      <c r="M692" s="13" t="n"/>
      <c r="N692" s="13" t="n"/>
      <c r="O692" s="13" t="n"/>
      <c r="P692" s="13" t="n"/>
      <c r="Q692" s="13" t="n"/>
      <c r="R692" s="13" t="n"/>
      <c r="S692" s="13" t="n"/>
      <c r="T692" s="13" t="n"/>
      <c r="U692" s="13" t="n"/>
      <c r="V692" s="13" t="n"/>
      <c r="W692" s="13" t="n"/>
      <c r="X692" s="13" t="n"/>
      <c r="Y692" s="13" t="n"/>
      <c r="Z692" s="13" t="n"/>
      <c r="AA692" s="13" t="n"/>
      <c r="AB692" s="13" t="n"/>
    </row>
    <row r="693">
      <c r="A693" s="13" t="n"/>
      <c r="B693" s="13" t="n"/>
      <c r="C693" s="12" t="n"/>
      <c r="D693" s="13" t="n"/>
      <c r="E693" s="13" t="n"/>
      <c r="F693" s="13" t="n"/>
      <c r="G693" s="13" t="n"/>
      <c r="H693" s="13" t="n"/>
      <c r="I693" s="13" t="n"/>
      <c r="J693" s="13" t="n"/>
      <c r="K693" s="13" t="n"/>
      <c r="L693" s="13" t="n"/>
      <c r="M693" s="13" t="n"/>
      <c r="N693" s="13" t="n"/>
      <c r="O693" s="13" t="n"/>
      <c r="P693" s="13" t="n"/>
      <c r="Q693" s="13" t="n"/>
      <c r="R693" s="13" t="n"/>
      <c r="S693" s="13" t="n"/>
      <c r="T693" s="13" t="n"/>
      <c r="U693" s="13" t="n"/>
      <c r="V693" s="13" t="n"/>
      <c r="W693" s="13" t="n"/>
      <c r="X693" s="13" t="n"/>
      <c r="Y693" s="13" t="n"/>
      <c r="Z693" s="13" t="n"/>
      <c r="AA693" s="13" t="n"/>
      <c r="AB693" s="13" t="n"/>
    </row>
    <row r="694">
      <c r="A694" s="13" t="n"/>
      <c r="B694" s="13" t="n"/>
      <c r="C694" s="12" t="n"/>
      <c r="D694" s="13" t="n"/>
      <c r="E694" s="13" t="n"/>
      <c r="F694" s="13" t="n"/>
      <c r="G694" s="13" t="n"/>
      <c r="H694" s="13" t="n"/>
      <c r="I694" s="13" t="n"/>
      <c r="J694" s="13" t="n"/>
      <c r="K694" s="13" t="n"/>
      <c r="L694" s="13" t="n"/>
      <c r="M694" s="13" t="n"/>
      <c r="N694" s="13" t="n"/>
      <c r="O694" s="13" t="n"/>
      <c r="P694" s="13" t="n"/>
      <c r="Q694" s="13" t="n"/>
      <c r="R694" s="13" t="n"/>
      <c r="S694" s="13" t="n"/>
      <c r="T694" s="13" t="n"/>
      <c r="U694" s="13" t="n"/>
      <c r="V694" s="13" t="n"/>
      <c r="W694" s="13" t="n"/>
      <c r="X694" s="13" t="n"/>
      <c r="Y694" s="13" t="n"/>
      <c r="Z694" s="13" t="n"/>
      <c r="AA694" s="13" t="n"/>
      <c r="AB694" s="13" t="n"/>
    </row>
    <row r="695">
      <c r="A695" s="13" t="n"/>
      <c r="B695" s="13" t="n"/>
      <c r="C695" s="12" t="n"/>
      <c r="D695" s="13" t="n"/>
      <c r="E695" s="13" t="n"/>
      <c r="F695" s="13" t="n"/>
      <c r="G695" s="13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  <c r="Q695" s="13" t="n"/>
      <c r="R695" s="13" t="n"/>
      <c r="S695" s="13" t="n"/>
      <c r="T695" s="13" t="n"/>
      <c r="U695" s="13" t="n"/>
      <c r="V695" s="13" t="n"/>
      <c r="W695" s="13" t="n"/>
      <c r="X695" s="13" t="n"/>
      <c r="Y695" s="13" t="n"/>
      <c r="Z695" s="13" t="n"/>
      <c r="AA695" s="13" t="n"/>
      <c r="AB695" s="13" t="n"/>
    </row>
    <row r="696">
      <c r="A696" s="13" t="n"/>
      <c r="B696" s="13" t="n"/>
      <c r="C696" s="12" t="n"/>
      <c r="D696" s="13" t="n"/>
      <c r="E696" s="13" t="n"/>
      <c r="F696" s="13" t="n"/>
      <c r="G696" s="13" t="n"/>
      <c r="H696" s="13" t="n"/>
      <c r="I696" s="13" t="n"/>
      <c r="J696" s="13" t="n"/>
      <c r="K696" s="13" t="n"/>
      <c r="L696" s="13" t="n"/>
      <c r="M696" s="13" t="n"/>
      <c r="N696" s="13" t="n"/>
      <c r="O696" s="13" t="n"/>
      <c r="P696" s="13" t="n"/>
      <c r="Q696" s="13" t="n"/>
      <c r="R696" s="13" t="n"/>
      <c r="S696" s="13" t="n"/>
      <c r="T696" s="13" t="n"/>
      <c r="U696" s="13" t="n"/>
      <c r="V696" s="13" t="n"/>
      <c r="W696" s="13" t="n"/>
      <c r="X696" s="13" t="n"/>
      <c r="Y696" s="13" t="n"/>
      <c r="Z696" s="13" t="n"/>
      <c r="AA696" s="13" t="n"/>
      <c r="AB696" s="13" t="n"/>
    </row>
    <row r="697">
      <c r="A697" s="13" t="n"/>
      <c r="B697" s="13" t="n"/>
      <c r="C697" s="12" t="n"/>
      <c r="D697" s="13" t="n"/>
      <c r="E697" s="13" t="n"/>
      <c r="F697" s="13" t="n"/>
      <c r="G697" s="13" t="n"/>
      <c r="H697" s="13" t="n"/>
      <c r="I697" s="13" t="n"/>
      <c r="J697" s="13" t="n"/>
      <c r="K697" s="13" t="n"/>
      <c r="L697" s="13" t="n"/>
      <c r="M697" s="13" t="n"/>
      <c r="N697" s="13" t="n"/>
      <c r="O697" s="13" t="n"/>
      <c r="P697" s="13" t="n"/>
      <c r="Q697" s="13" t="n"/>
      <c r="R697" s="13" t="n"/>
      <c r="S697" s="13" t="n"/>
      <c r="T697" s="13" t="n"/>
      <c r="U697" s="13" t="n"/>
      <c r="V697" s="13" t="n"/>
      <c r="W697" s="13" t="n"/>
      <c r="X697" s="13" t="n"/>
      <c r="Y697" s="13" t="n"/>
      <c r="Z697" s="13" t="n"/>
      <c r="AA697" s="13" t="n"/>
      <c r="AB697" s="13" t="n"/>
    </row>
    <row r="698">
      <c r="A698" s="13" t="n"/>
      <c r="B698" s="13" t="n"/>
      <c r="C698" s="12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  <c r="O698" s="13" t="n"/>
      <c r="P698" s="13" t="n"/>
      <c r="Q698" s="13" t="n"/>
      <c r="R698" s="13" t="n"/>
      <c r="S698" s="13" t="n"/>
      <c r="T698" s="13" t="n"/>
      <c r="U698" s="13" t="n"/>
      <c r="V698" s="13" t="n"/>
      <c r="W698" s="13" t="n"/>
      <c r="X698" s="13" t="n"/>
      <c r="Y698" s="13" t="n"/>
      <c r="Z698" s="13" t="n"/>
      <c r="AA698" s="13" t="n"/>
      <c r="AB698" s="13" t="n"/>
    </row>
    <row r="699">
      <c r="A699" s="13" t="n"/>
      <c r="B699" s="13" t="n"/>
      <c r="C699" s="12" t="n"/>
      <c r="D699" s="13" t="n"/>
      <c r="E699" s="13" t="n"/>
      <c r="F699" s="13" t="n"/>
      <c r="G699" s="13" t="n"/>
      <c r="H699" s="13" t="n"/>
      <c r="I699" s="13" t="n"/>
      <c r="J699" s="13" t="n"/>
      <c r="K699" s="13" t="n"/>
      <c r="L699" s="13" t="n"/>
      <c r="M699" s="13" t="n"/>
      <c r="N699" s="13" t="n"/>
      <c r="O699" s="13" t="n"/>
      <c r="P699" s="13" t="n"/>
      <c r="Q699" s="13" t="n"/>
      <c r="R699" s="13" t="n"/>
      <c r="S699" s="13" t="n"/>
      <c r="T699" s="13" t="n"/>
      <c r="U699" s="13" t="n"/>
      <c r="V699" s="13" t="n"/>
      <c r="W699" s="13" t="n"/>
      <c r="X699" s="13" t="n"/>
      <c r="Y699" s="13" t="n"/>
      <c r="Z699" s="13" t="n"/>
      <c r="AA699" s="13" t="n"/>
      <c r="AB699" s="13" t="n"/>
    </row>
    <row r="700">
      <c r="A700" s="13" t="n"/>
      <c r="B700" s="13" t="n"/>
      <c r="C700" s="12" t="n"/>
      <c r="D700" s="13" t="n"/>
      <c r="E700" s="13" t="n"/>
      <c r="F700" s="13" t="n"/>
      <c r="G700" s="13" t="n"/>
      <c r="H700" s="13" t="n"/>
      <c r="I700" s="13" t="n"/>
      <c r="J700" s="13" t="n"/>
      <c r="K700" s="13" t="n"/>
      <c r="L700" s="13" t="n"/>
      <c r="M700" s="13" t="n"/>
      <c r="N700" s="13" t="n"/>
      <c r="O700" s="13" t="n"/>
      <c r="P700" s="13" t="n"/>
      <c r="Q700" s="13" t="n"/>
      <c r="R700" s="13" t="n"/>
      <c r="S700" s="13" t="n"/>
      <c r="T700" s="13" t="n"/>
      <c r="U700" s="13" t="n"/>
      <c r="V700" s="13" t="n"/>
      <c r="W700" s="13" t="n"/>
      <c r="X700" s="13" t="n"/>
      <c r="Y700" s="13" t="n"/>
      <c r="Z700" s="13" t="n"/>
      <c r="AA700" s="13" t="n"/>
      <c r="AB700" s="13" t="n"/>
    </row>
    <row r="701">
      <c r="A701" s="13" t="n"/>
      <c r="B701" s="13" t="n"/>
      <c r="C701" s="12" t="n"/>
      <c r="D701" s="13" t="n"/>
      <c r="E701" s="13" t="n"/>
      <c r="F701" s="13" t="n"/>
      <c r="G701" s="13" t="n"/>
      <c r="H701" s="13" t="n"/>
      <c r="I701" s="13" t="n"/>
      <c r="J701" s="13" t="n"/>
      <c r="K701" s="13" t="n"/>
      <c r="L701" s="13" t="n"/>
      <c r="M701" s="13" t="n"/>
      <c r="N701" s="13" t="n"/>
      <c r="O701" s="13" t="n"/>
      <c r="P701" s="13" t="n"/>
      <c r="Q701" s="13" t="n"/>
      <c r="R701" s="13" t="n"/>
      <c r="S701" s="13" t="n"/>
      <c r="T701" s="13" t="n"/>
      <c r="U701" s="13" t="n"/>
      <c r="V701" s="13" t="n"/>
      <c r="W701" s="13" t="n"/>
      <c r="X701" s="13" t="n"/>
      <c r="Y701" s="13" t="n"/>
      <c r="Z701" s="13" t="n"/>
      <c r="AA701" s="13" t="n"/>
      <c r="AB701" s="13" t="n"/>
    </row>
    <row r="702">
      <c r="A702" s="13" t="n"/>
      <c r="B702" s="13" t="n"/>
      <c r="C702" s="12" t="n"/>
      <c r="D702" s="13" t="n"/>
      <c r="E702" s="13" t="n"/>
      <c r="F702" s="13" t="n"/>
      <c r="G702" s="13" t="n"/>
      <c r="H702" s="13" t="n"/>
      <c r="I702" s="13" t="n"/>
      <c r="J702" s="13" t="n"/>
      <c r="K702" s="13" t="n"/>
      <c r="L702" s="13" t="n"/>
      <c r="M702" s="13" t="n"/>
      <c r="N702" s="13" t="n"/>
      <c r="O702" s="13" t="n"/>
      <c r="P702" s="13" t="n"/>
      <c r="Q702" s="13" t="n"/>
      <c r="R702" s="13" t="n"/>
      <c r="S702" s="13" t="n"/>
      <c r="T702" s="13" t="n"/>
      <c r="U702" s="13" t="n"/>
      <c r="V702" s="13" t="n"/>
      <c r="W702" s="13" t="n"/>
      <c r="X702" s="13" t="n"/>
      <c r="Y702" s="13" t="n"/>
      <c r="Z702" s="13" t="n"/>
      <c r="AA702" s="13" t="n"/>
      <c r="AB702" s="13" t="n"/>
    </row>
    <row r="703">
      <c r="A703" s="13" t="n"/>
      <c r="B703" s="13" t="n"/>
      <c r="C703" s="12" t="n"/>
      <c r="D703" s="13" t="n"/>
      <c r="E703" s="13" t="n"/>
      <c r="F703" s="13" t="n"/>
      <c r="G703" s="13" t="n"/>
      <c r="H703" s="13" t="n"/>
      <c r="I703" s="13" t="n"/>
      <c r="J703" s="13" t="n"/>
      <c r="K703" s="13" t="n"/>
      <c r="L703" s="13" t="n"/>
      <c r="M703" s="13" t="n"/>
      <c r="N703" s="13" t="n"/>
      <c r="O703" s="13" t="n"/>
      <c r="P703" s="13" t="n"/>
      <c r="Q703" s="13" t="n"/>
      <c r="R703" s="13" t="n"/>
      <c r="S703" s="13" t="n"/>
      <c r="T703" s="13" t="n"/>
      <c r="U703" s="13" t="n"/>
      <c r="V703" s="13" t="n"/>
      <c r="W703" s="13" t="n"/>
      <c r="X703" s="13" t="n"/>
      <c r="Y703" s="13" t="n"/>
      <c r="Z703" s="13" t="n"/>
      <c r="AA703" s="13" t="n"/>
      <c r="AB703" s="13" t="n"/>
    </row>
    <row r="704">
      <c r="A704" s="13" t="n"/>
      <c r="B704" s="13" t="n"/>
      <c r="C704" s="12" t="n"/>
      <c r="D704" s="13" t="n"/>
      <c r="E704" s="13" t="n"/>
      <c r="F704" s="13" t="n"/>
      <c r="G704" s="13" t="n"/>
      <c r="H704" s="13" t="n"/>
      <c r="I704" s="13" t="n"/>
      <c r="J704" s="13" t="n"/>
      <c r="K704" s="13" t="n"/>
      <c r="L704" s="13" t="n"/>
      <c r="M704" s="13" t="n"/>
      <c r="N704" s="13" t="n"/>
      <c r="O704" s="13" t="n"/>
      <c r="P704" s="13" t="n"/>
      <c r="Q704" s="13" t="n"/>
      <c r="R704" s="13" t="n"/>
      <c r="S704" s="13" t="n"/>
      <c r="T704" s="13" t="n"/>
      <c r="U704" s="13" t="n"/>
      <c r="V704" s="13" t="n"/>
      <c r="W704" s="13" t="n"/>
      <c r="X704" s="13" t="n"/>
      <c r="Y704" s="13" t="n"/>
      <c r="Z704" s="13" t="n"/>
      <c r="AA704" s="13" t="n"/>
      <c r="AB704" s="13" t="n"/>
    </row>
    <row r="705">
      <c r="A705" s="13" t="n"/>
      <c r="B705" s="13" t="n"/>
      <c r="C705" s="12" t="n"/>
      <c r="D705" s="13" t="n"/>
      <c r="E705" s="13" t="n"/>
      <c r="F705" s="13" t="n"/>
      <c r="G705" s="13" t="n"/>
      <c r="H705" s="13" t="n"/>
      <c r="I705" s="13" t="n"/>
      <c r="J705" s="13" t="n"/>
      <c r="K705" s="13" t="n"/>
      <c r="L705" s="13" t="n"/>
      <c r="M705" s="13" t="n"/>
      <c r="N705" s="13" t="n"/>
      <c r="O705" s="13" t="n"/>
      <c r="P705" s="13" t="n"/>
      <c r="Q705" s="13" t="n"/>
      <c r="R705" s="13" t="n"/>
      <c r="S705" s="13" t="n"/>
      <c r="T705" s="13" t="n"/>
      <c r="U705" s="13" t="n"/>
      <c r="V705" s="13" t="n"/>
      <c r="W705" s="13" t="n"/>
      <c r="X705" s="13" t="n"/>
      <c r="Y705" s="13" t="n"/>
      <c r="Z705" s="13" t="n"/>
      <c r="AA705" s="13" t="n"/>
      <c r="AB705" s="13" t="n"/>
    </row>
    <row r="706">
      <c r="A706" s="13" t="n"/>
      <c r="B706" s="13" t="n"/>
      <c r="C706" s="12" t="n"/>
      <c r="D706" s="13" t="n"/>
      <c r="E706" s="13" t="n"/>
      <c r="F706" s="13" t="n"/>
      <c r="G706" s="13" t="n"/>
      <c r="H706" s="13" t="n"/>
      <c r="I706" s="13" t="n"/>
      <c r="J706" s="13" t="n"/>
      <c r="K706" s="13" t="n"/>
      <c r="L706" s="13" t="n"/>
      <c r="M706" s="13" t="n"/>
      <c r="N706" s="13" t="n"/>
      <c r="O706" s="13" t="n"/>
      <c r="P706" s="13" t="n"/>
      <c r="Q706" s="13" t="n"/>
      <c r="R706" s="13" t="n"/>
      <c r="S706" s="13" t="n"/>
      <c r="T706" s="13" t="n"/>
      <c r="U706" s="13" t="n"/>
      <c r="V706" s="13" t="n"/>
      <c r="W706" s="13" t="n"/>
      <c r="X706" s="13" t="n"/>
      <c r="Y706" s="13" t="n"/>
      <c r="Z706" s="13" t="n"/>
      <c r="AA706" s="13" t="n"/>
      <c r="AB706" s="13" t="n"/>
    </row>
    <row r="707">
      <c r="A707" s="13" t="n"/>
      <c r="B707" s="13" t="n"/>
      <c r="C707" s="12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  <c r="O707" s="13" t="n"/>
      <c r="P707" s="13" t="n"/>
      <c r="Q707" s="13" t="n"/>
      <c r="R707" s="13" t="n"/>
      <c r="S707" s="13" t="n"/>
      <c r="T707" s="13" t="n"/>
      <c r="U707" s="13" t="n"/>
      <c r="V707" s="13" t="n"/>
      <c r="W707" s="13" t="n"/>
      <c r="X707" s="13" t="n"/>
      <c r="Y707" s="13" t="n"/>
      <c r="Z707" s="13" t="n"/>
      <c r="AA707" s="13" t="n"/>
      <c r="AB707" s="13" t="n"/>
    </row>
    <row r="708">
      <c r="A708" s="13" t="n"/>
      <c r="B708" s="13" t="n"/>
      <c r="C708" s="12" t="n"/>
      <c r="D708" s="13" t="n"/>
      <c r="E708" s="13" t="n"/>
      <c r="F708" s="13" t="n"/>
      <c r="G708" s="13" t="n"/>
      <c r="H708" s="13" t="n"/>
      <c r="I708" s="13" t="n"/>
      <c r="J708" s="13" t="n"/>
      <c r="K708" s="13" t="n"/>
      <c r="L708" s="13" t="n"/>
      <c r="M708" s="13" t="n"/>
      <c r="N708" s="13" t="n"/>
      <c r="O708" s="13" t="n"/>
      <c r="P708" s="13" t="n"/>
      <c r="Q708" s="13" t="n"/>
      <c r="R708" s="13" t="n"/>
      <c r="S708" s="13" t="n"/>
      <c r="T708" s="13" t="n"/>
      <c r="U708" s="13" t="n"/>
      <c r="V708" s="13" t="n"/>
      <c r="W708" s="13" t="n"/>
      <c r="X708" s="13" t="n"/>
      <c r="Y708" s="13" t="n"/>
      <c r="Z708" s="13" t="n"/>
      <c r="AA708" s="13" t="n"/>
      <c r="AB708" s="13" t="n"/>
    </row>
    <row r="709">
      <c r="A709" s="13" t="n"/>
      <c r="B709" s="13" t="n"/>
      <c r="C709" s="12" t="n"/>
      <c r="D709" s="13" t="n"/>
      <c r="E709" s="13" t="n"/>
      <c r="F709" s="13" t="n"/>
      <c r="G709" s="13" t="n"/>
      <c r="H709" s="13" t="n"/>
      <c r="I709" s="13" t="n"/>
      <c r="J709" s="13" t="n"/>
      <c r="K709" s="13" t="n"/>
      <c r="L709" s="13" t="n"/>
      <c r="M709" s="13" t="n"/>
      <c r="N709" s="13" t="n"/>
      <c r="O709" s="13" t="n"/>
      <c r="P709" s="13" t="n"/>
      <c r="Q709" s="13" t="n"/>
      <c r="R709" s="13" t="n"/>
      <c r="S709" s="13" t="n"/>
      <c r="T709" s="13" t="n"/>
      <c r="U709" s="13" t="n"/>
      <c r="V709" s="13" t="n"/>
      <c r="W709" s="13" t="n"/>
      <c r="X709" s="13" t="n"/>
      <c r="Y709" s="13" t="n"/>
      <c r="Z709" s="13" t="n"/>
      <c r="AA709" s="13" t="n"/>
      <c r="AB709" s="13" t="n"/>
    </row>
    <row r="710">
      <c r="A710" s="13" t="n"/>
      <c r="B710" s="13" t="n"/>
      <c r="C710" s="12" t="n"/>
      <c r="D710" s="13" t="n"/>
      <c r="E710" s="13" t="n"/>
      <c r="F710" s="13" t="n"/>
      <c r="G710" s="13" t="n"/>
      <c r="H710" s="13" t="n"/>
      <c r="I710" s="13" t="n"/>
      <c r="J710" s="13" t="n"/>
      <c r="K710" s="13" t="n"/>
      <c r="L710" s="13" t="n"/>
      <c r="M710" s="13" t="n"/>
      <c r="N710" s="13" t="n"/>
      <c r="O710" s="13" t="n"/>
      <c r="P710" s="13" t="n"/>
      <c r="Q710" s="13" t="n"/>
      <c r="R710" s="13" t="n"/>
      <c r="S710" s="13" t="n"/>
      <c r="T710" s="13" t="n"/>
      <c r="U710" s="13" t="n"/>
      <c r="V710" s="13" t="n"/>
      <c r="W710" s="13" t="n"/>
      <c r="X710" s="13" t="n"/>
      <c r="Y710" s="13" t="n"/>
      <c r="Z710" s="13" t="n"/>
      <c r="AA710" s="13" t="n"/>
      <c r="AB710" s="13" t="n"/>
    </row>
    <row r="711">
      <c r="A711" s="13" t="n"/>
      <c r="B711" s="13" t="n"/>
      <c r="C711" s="12" t="n"/>
      <c r="D711" s="13" t="n"/>
      <c r="E711" s="13" t="n"/>
      <c r="F711" s="13" t="n"/>
      <c r="G711" s="13" t="n"/>
      <c r="H711" s="13" t="n"/>
      <c r="I711" s="13" t="n"/>
      <c r="J711" s="13" t="n"/>
      <c r="K711" s="13" t="n"/>
      <c r="L711" s="13" t="n"/>
      <c r="M711" s="13" t="n"/>
      <c r="N711" s="13" t="n"/>
      <c r="O711" s="13" t="n"/>
      <c r="P711" s="13" t="n"/>
      <c r="Q711" s="13" t="n"/>
      <c r="R711" s="13" t="n"/>
      <c r="S711" s="13" t="n"/>
      <c r="T711" s="13" t="n"/>
      <c r="U711" s="13" t="n"/>
      <c r="V711" s="13" t="n"/>
      <c r="W711" s="13" t="n"/>
      <c r="X711" s="13" t="n"/>
      <c r="Y711" s="13" t="n"/>
      <c r="Z711" s="13" t="n"/>
      <c r="AA711" s="13" t="n"/>
      <c r="AB711" s="13" t="n"/>
    </row>
    <row r="712">
      <c r="A712" s="13" t="n"/>
      <c r="B712" s="13" t="n"/>
      <c r="C712" s="12" t="n"/>
      <c r="D712" s="13" t="n"/>
      <c r="E712" s="13" t="n"/>
      <c r="F712" s="13" t="n"/>
      <c r="G712" s="13" t="n"/>
      <c r="H712" s="13" t="n"/>
      <c r="I712" s="13" t="n"/>
      <c r="J712" s="13" t="n"/>
      <c r="K712" s="13" t="n"/>
      <c r="L712" s="13" t="n"/>
      <c r="M712" s="13" t="n"/>
      <c r="N712" s="13" t="n"/>
      <c r="O712" s="13" t="n"/>
      <c r="P712" s="13" t="n"/>
      <c r="Q712" s="13" t="n"/>
      <c r="R712" s="13" t="n"/>
      <c r="S712" s="13" t="n"/>
      <c r="T712" s="13" t="n"/>
      <c r="U712" s="13" t="n"/>
      <c r="V712" s="13" t="n"/>
      <c r="W712" s="13" t="n"/>
      <c r="X712" s="13" t="n"/>
      <c r="Y712" s="13" t="n"/>
      <c r="Z712" s="13" t="n"/>
      <c r="AA712" s="13" t="n"/>
      <c r="AB712" s="13" t="n"/>
    </row>
    <row r="713">
      <c r="A713" s="13" t="n"/>
      <c r="B713" s="13" t="n"/>
      <c r="C713" s="12" t="n"/>
      <c r="D713" s="13" t="n"/>
      <c r="E713" s="13" t="n"/>
      <c r="F713" s="13" t="n"/>
      <c r="G713" s="13" t="n"/>
      <c r="H713" s="13" t="n"/>
      <c r="I713" s="13" t="n"/>
      <c r="J713" s="13" t="n"/>
      <c r="K713" s="13" t="n"/>
      <c r="L713" s="13" t="n"/>
      <c r="M713" s="13" t="n"/>
      <c r="N713" s="13" t="n"/>
      <c r="O713" s="13" t="n"/>
      <c r="P713" s="13" t="n"/>
      <c r="Q713" s="13" t="n"/>
      <c r="R713" s="13" t="n"/>
      <c r="S713" s="13" t="n"/>
      <c r="T713" s="13" t="n"/>
      <c r="U713" s="13" t="n"/>
      <c r="V713" s="13" t="n"/>
      <c r="W713" s="13" t="n"/>
      <c r="X713" s="13" t="n"/>
      <c r="Y713" s="13" t="n"/>
      <c r="Z713" s="13" t="n"/>
      <c r="AA713" s="13" t="n"/>
      <c r="AB713" s="13" t="n"/>
    </row>
    <row r="714">
      <c r="A714" s="13" t="n"/>
      <c r="B714" s="13" t="n"/>
      <c r="C714" s="12" t="n"/>
      <c r="D714" s="13" t="n"/>
      <c r="E714" s="13" t="n"/>
      <c r="F714" s="13" t="n"/>
      <c r="G714" s="13" t="n"/>
      <c r="H714" s="13" t="n"/>
      <c r="I714" s="13" t="n"/>
      <c r="J714" s="13" t="n"/>
      <c r="K714" s="13" t="n"/>
      <c r="L714" s="13" t="n"/>
      <c r="M714" s="13" t="n"/>
      <c r="N714" s="13" t="n"/>
      <c r="O714" s="13" t="n"/>
      <c r="P714" s="13" t="n"/>
      <c r="Q714" s="13" t="n"/>
      <c r="R714" s="13" t="n"/>
      <c r="S714" s="13" t="n"/>
      <c r="T714" s="13" t="n"/>
      <c r="U714" s="13" t="n"/>
      <c r="V714" s="13" t="n"/>
      <c r="W714" s="13" t="n"/>
      <c r="X714" s="13" t="n"/>
      <c r="Y714" s="13" t="n"/>
      <c r="Z714" s="13" t="n"/>
      <c r="AA714" s="13" t="n"/>
      <c r="AB714" s="13" t="n"/>
    </row>
    <row r="715">
      <c r="A715" s="13" t="n"/>
      <c r="B715" s="13" t="n"/>
      <c r="C715" s="12" t="n"/>
      <c r="D715" s="13" t="n"/>
      <c r="E715" s="13" t="n"/>
      <c r="F715" s="13" t="n"/>
      <c r="G715" s="13" t="n"/>
      <c r="H715" s="13" t="n"/>
      <c r="I715" s="13" t="n"/>
      <c r="J715" s="13" t="n"/>
      <c r="K715" s="13" t="n"/>
      <c r="L715" s="13" t="n"/>
      <c r="M715" s="13" t="n"/>
      <c r="N715" s="13" t="n"/>
      <c r="O715" s="13" t="n"/>
      <c r="P715" s="13" t="n"/>
      <c r="Q715" s="13" t="n"/>
      <c r="R715" s="13" t="n"/>
      <c r="S715" s="13" t="n"/>
      <c r="T715" s="13" t="n"/>
      <c r="U715" s="13" t="n"/>
      <c r="V715" s="13" t="n"/>
      <c r="W715" s="13" t="n"/>
      <c r="X715" s="13" t="n"/>
      <c r="Y715" s="13" t="n"/>
      <c r="Z715" s="13" t="n"/>
      <c r="AA715" s="13" t="n"/>
      <c r="AB715" s="13" t="n"/>
    </row>
    <row r="716">
      <c r="A716" s="13" t="n"/>
      <c r="B716" s="13" t="n"/>
      <c r="C716" s="12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  <c r="O716" s="13" t="n"/>
      <c r="P716" s="13" t="n"/>
      <c r="Q716" s="13" t="n"/>
      <c r="R716" s="13" t="n"/>
      <c r="S716" s="13" t="n"/>
      <c r="T716" s="13" t="n"/>
      <c r="U716" s="13" t="n"/>
      <c r="V716" s="13" t="n"/>
      <c r="W716" s="13" t="n"/>
      <c r="X716" s="13" t="n"/>
      <c r="Y716" s="13" t="n"/>
      <c r="Z716" s="13" t="n"/>
      <c r="AA716" s="13" t="n"/>
      <c r="AB716" s="13" t="n"/>
    </row>
    <row r="717">
      <c r="A717" s="13" t="n"/>
      <c r="B717" s="13" t="n"/>
      <c r="C717" s="12" t="n"/>
      <c r="D717" s="13" t="n"/>
      <c r="E717" s="13" t="n"/>
      <c r="F717" s="13" t="n"/>
      <c r="G717" s="13" t="n"/>
      <c r="H717" s="13" t="n"/>
      <c r="I717" s="13" t="n"/>
      <c r="J717" s="13" t="n"/>
      <c r="K717" s="13" t="n"/>
      <c r="L717" s="13" t="n"/>
      <c r="M717" s="13" t="n"/>
      <c r="N717" s="13" t="n"/>
      <c r="O717" s="13" t="n"/>
      <c r="P717" s="13" t="n"/>
      <c r="Q717" s="13" t="n"/>
      <c r="R717" s="13" t="n"/>
      <c r="S717" s="13" t="n"/>
      <c r="T717" s="13" t="n"/>
      <c r="U717" s="13" t="n"/>
      <c r="V717" s="13" t="n"/>
      <c r="W717" s="13" t="n"/>
      <c r="X717" s="13" t="n"/>
      <c r="Y717" s="13" t="n"/>
      <c r="Z717" s="13" t="n"/>
      <c r="AA717" s="13" t="n"/>
      <c r="AB717" s="13" t="n"/>
    </row>
    <row r="718">
      <c r="A718" s="13" t="n"/>
      <c r="B718" s="13" t="n"/>
      <c r="C718" s="12" t="n"/>
      <c r="D718" s="13" t="n"/>
      <c r="E718" s="13" t="n"/>
      <c r="F718" s="13" t="n"/>
      <c r="G718" s="13" t="n"/>
      <c r="H718" s="13" t="n"/>
      <c r="I718" s="13" t="n"/>
      <c r="J718" s="13" t="n"/>
      <c r="K718" s="13" t="n"/>
      <c r="L718" s="13" t="n"/>
      <c r="M718" s="13" t="n"/>
      <c r="N718" s="13" t="n"/>
      <c r="O718" s="13" t="n"/>
      <c r="P718" s="13" t="n"/>
      <c r="Q718" s="13" t="n"/>
      <c r="R718" s="13" t="n"/>
      <c r="S718" s="13" t="n"/>
      <c r="T718" s="13" t="n"/>
      <c r="U718" s="13" t="n"/>
      <c r="V718" s="13" t="n"/>
      <c r="W718" s="13" t="n"/>
      <c r="X718" s="13" t="n"/>
      <c r="Y718" s="13" t="n"/>
      <c r="Z718" s="13" t="n"/>
      <c r="AA718" s="13" t="n"/>
      <c r="AB718" s="13" t="n"/>
    </row>
    <row r="719">
      <c r="A719" s="13" t="n"/>
      <c r="B719" s="13" t="n"/>
      <c r="C719" s="12" t="n"/>
      <c r="D719" s="13" t="n"/>
      <c r="E719" s="13" t="n"/>
      <c r="F719" s="13" t="n"/>
      <c r="G719" s="13" t="n"/>
      <c r="H719" s="13" t="n"/>
      <c r="I719" s="13" t="n"/>
      <c r="J719" s="13" t="n"/>
      <c r="K719" s="13" t="n"/>
      <c r="L719" s="13" t="n"/>
      <c r="M719" s="13" t="n"/>
      <c r="N719" s="13" t="n"/>
      <c r="O719" s="13" t="n"/>
      <c r="P719" s="13" t="n"/>
      <c r="Q719" s="13" t="n"/>
      <c r="R719" s="13" t="n"/>
      <c r="S719" s="13" t="n"/>
      <c r="T719" s="13" t="n"/>
      <c r="U719" s="13" t="n"/>
      <c r="V719" s="13" t="n"/>
      <c r="W719" s="13" t="n"/>
      <c r="X719" s="13" t="n"/>
      <c r="Y719" s="13" t="n"/>
      <c r="Z719" s="13" t="n"/>
      <c r="AA719" s="13" t="n"/>
      <c r="AB719" s="13" t="n"/>
    </row>
    <row r="720">
      <c r="A720" s="13" t="n"/>
      <c r="B720" s="13" t="n"/>
      <c r="C720" s="12" t="n"/>
      <c r="D720" s="13" t="n"/>
      <c r="E720" s="13" t="n"/>
      <c r="F720" s="13" t="n"/>
      <c r="G720" s="13" t="n"/>
      <c r="H720" s="13" t="n"/>
      <c r="I720" s="13" t="n"/>
      <c r="J720" s="13" t="n"/>
      <c r="K720" s="13" t="n"/>
      <c r="L720" s="13" t="n"/>
      <c r="M720" s="13" t="n"/>
      <c r="N720" s="13" t="n"/>
      <c r="O720" s="13" t="n"/>
      <c r="P720" s="13" t="n"/>
      <c r="Q720" s="13" t="n"/>
      <c r="R720" s="13" t="n"/>
      <c r="S720" s="13" t="n"/>
      <c r="T720" s="13" t="n"/>
      <c r="U720" s="13" t="n"/>
      <c r="V720" s="13" t="n"/>
      <c r="W720" s="13" t="n"/>
      <c r="X720" s="13" t="n"/>
      <c r="Y720" s="13" t="n"/>
      <c r="Z720" s="13" t="n"/>
      <c r="AA720" s="13" t="n"/>
      <c r="AB720" s="13" t="n"/>
    </row>
    <row r="721">
      <c r="A721" s="13" t="n"/>
      <c r="B721" s="13" t="n"/>
      <c r="C721" s="12" t="n"/>
      <c r="D721" s="13" t="n"/>
      <c r="E721" s="13" t="n"/>
      <c r="F721" s="13" t="n"/>
      <c r="G721" s="13" t="n"/>
      <c r="H721" s="13" t="n"/>
      <c r="I721" s="13" t="n"/>
      <c r="J721" s="13" t="n"/>
      <c r="K721" s="13" t="n"/>
      <c r="L721" s="13" t="n"/>
      <c r="M721" s="13" t="n"/>
      <c r="N721" s="13" t="n"/>
      <c r="O721" s="13" t="n"/>
      <c r="P721" s="13" t="n"/>
      <c r="Q721" s="13" t="n"/>
      <c r="R721" s="13" t="n"/>
      <c r="S721" s="13" t="n"/>
      <c r="T721" s="13" t="n"/>
      <c r="U721" s="13" t="n"/>
      <c r="V721" s="13" t="n"/>
      <c r="W721" s="13" t="n"/>
      <c r="X721" s="13" t="n"/>
      <c r="Y721" s="13" t="n"/>
      <c r="Z721" s="13" t="n"/>
      <c r="AA721" s="13" t="n"/>
      <c r="AB721" s="13" t="n"/>
    </row>
    <row r="722">
      <c r="A722" s="13" t="n"/>
      <c r="B722" s="13" t="n"/>
      <c r="C722" s="12" t="n"/>
      <c r="D722" s="13" t="n"/>
      <c r="E722" s="13" t="n"/>
      <c r="F722" s="13" t="n"/>
      <c r="G722" s="13" t="n"/>
      <c r="H722" s="13" t="n"/>
      <c r="I722" s="13" t="n"/>
      <c r="J722" s="13" t="n"/>
      <c r="K722" s="13" t="n"/>
      <c r="L722" s="13" t="n"/>
      <c r="M722" s="13" t="n"/>
      <c r="N722" s="13" t="n"/>
      <c r="O722" s="13" t="n"/>
      <c r="P722" s="13" t="n"/>
      <c r="Q722" s="13" t="n"/>
      <c r="R722" s="13" t="n"/>
      <c r="S722" s="13" t="n"/>
      <c r="T722" s="13" t="n"/>
      <c r="U722" s="13" t="n"/>
      <c r="V722" s="13" t="n"/>
      <c r="W722" s="13" t="n"/>
      <c r="X722" s="13" t="n"/>
      <c r="Y722" s="13" t="n"/>
      <c r="Z722" s="13" t="n"/>
      <c r="AA722" s="13" t="n"/>
      <c r="AB722" s="13" t="n"/>
    </row>
    <row r="723">
      <c r="A723" s="13" t="n"/>
      <c r="B723" s="13" t="n"/>
      <c r="C723" s="12" t="n"/>
      <c r="D723" s="13" t="n"/>
      <c r="E723" s="13" t="n"/>
      <c r="F723" s="13" t="n"/>
      <c r="G723" s="13" t="n"/>
      <c r="H723" s="13" t="n"/>
      <c r="I723" s="13" t="n"/>
      <c r="J723" s="13" t="n"/>
      <c r="K723" s="13" t="n"/>
      <c r="L723" s="13" t="n"/>
      <c r="M723" s="13" t="n"/>
      <c r="N723" s="13" t="n"/>
      <c r="O723" s="13" t="n"/>
      <c r="P723" s="13" t="n"/>
      <c r="Q723" s="13" t="n"/>
      <c r="R723" s="13" t="n"/>
      <c r="S723" s="13" t="n"/>
      <c r="T723" s="13" t="n"/>
      <c r="U723" s="13" t="n"/>
      <c r="V723" s="13" t="n"/>
      <c r="W723" s="13" t="n"/>
      <c r="X723" s="13" t="n"/>
      <c r="Y723" s="13" t="n"/>
      <c r="Z723" s="13" t="n"/>
      <c r="AA723" s="13" t="n"/>
      <c r="AB723" s="13" t="n"/>
    </row>
    <row r="724">
      <c r="A724" s="13" t="n"/>
      <c r="B724" s="13" t="n"/>
      <c r="C724" s="12" t="n"/>
      <c r="D724" s="13" t="n"/>
      <c r="E724" s="13" t="n"/>
      <c r="F724" s="13" t="n"/>
      <c r="G724" s="13" t="n"/>
      <c r="H724" s="13" t="n"/>
      <c r="I724" s="13" t="n"/>
      <c r="J724" s="13" t="n"/>
      <c r="K724" s="13" t="n"/>
      <c r="L724" s="13" t="n"/>
      <c r="M724" s="13" t="n"/>
      <c r="N724" s="13" t="n"/>
      <c r="O724" s="13" t="n"/>
      <c r="P724" s="13" t="n"/>
      <c r="Q724" s="13" t="n"/>
      <c r="R724" s="13" t="n"/>
      <c r="S724" s="13" t="n"/>
      <c r="T724" s="13" t="n"/>
      <c r="U724" s="13" t="n"/>
      <c r="V724" s="13" t="n"/>
      <c r="W724" s="13" t="n"/>
      <c r="X724" s="13" t="n"/>
      <c r="Y724" s="13" t="n"/>
      <c r="Z724" s="13" t="n"/>
      <c r="AA724" s="13" t="n"/>
      <c r="AB724" s="13" t="n"/>
    </row>
    <row r="725">
      <c r="A725" s="13" t="n"/>
      <c r="B725" s="13" t="n"/>
      <c r="C725" s="12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  <c r="O725" s="13" t="n"/>
      <c r="P725" s="13" t="n"/>
      <c r="Q725" s="13" t="n"/>
      <c r="R725" s="13" t="n"/>
      <c r="S725" s="13" t="n"/>
      <c r="T725" s="13" t="n"/>
      <c r="U725" s="13" t="n"/>
      <c r="V725" s="13" t="n"/>
      <c r="W725" s="13" t="n"/>
      <c r="X725" s="13" t="n"/>
      <c r="Y725" s="13" t="n"/>
      <c r="Z725" s="13" t="n"/>
      <c r="AA725" s="13" t="n"/>
      <c r="AB725" s="13" t="n"/>
    </row>
    <row r="726">
      <c r="A726" s="13" t="n"/>
      <c r="B726" s="13" t="n"/>
      <c r="C726" s="12" t="n"/>
      <c r="D726" s="13" t="n"/>
      <c r="E726" s="13" t="n"/>
      <c r="F726" s="13" t="n"/>
      <c r="G726" s="13" t="n"/>
      <c r="H726" s="13" t="n"/>
      <c r="I726" s="13" t="n"/>
      <c r="J726" s="13" t="n"/>
      <c r="K726" s="13" t="n"/>
      <c r="L726" s="13" t="n"/>
      <c r="M726" s="13" t="n"/>
      <c r="N726" s="13" t="n"/>
      <c r="O726" s="13" t="n"/>
      <c r="P726" s="13" t="n"/>
      <c r="Q726" s="13" t="n"/>
      <c r="R726" s="13" t="n"/>
      <c r="S726" s="13" t="n"/>
      <c r="T726" s="13" t="n"/>
      <c r="U726" s="13" t="n"/>
      <c r="V726" s="13" t="n"/>
      <c r="W726" s="13" t="n"/>
      <c r="X726" s="13" t="n"/>
      <c r="Y726" s="13" t="n"/>
      <c r="Z726" s="13" t="n"/>
      <c r="AA726" s="13" t="n"/>
      <c r="AB726" s="13" t="n"/>
    </row>
    <row r="727">
      <c r="A727" s="13" t="n"/>
      <c r="B727" s="13" t="n"/>
      <c r="C727" s="12" t="n"/>
      <c r="D727" s="13" t="n"/>
      <c r="E727" s="13" t="n"/>
      <c r="F727" s="13" t="n"/>
      <c r="G727" s="13" t="n"/>
      <c r="H727" s="13" t="n"/>
      <c r="I727" s="13" t="n"/>
      <c r="J727" s="13" t="n"/>
      <c r="K727" s="13" t="n"/>
      <c r="L727" s="13" t="n"/>
      <c r="M727" s="13" t="n"/>
      <c r="N727" s="13" t="n"/>
      <c r="O727" s="13" t="n"/>
      <c r="P727" s="13" t="n"/>
      <c r="Q727" s="13" t="n"/>
      <c r="R727" s="13" t="n"/>
      <c r="S727" s="13" t="n"/>
      <c r="T727" s="13" t="n"/>
      <c r="U727" s="13" t="n"/>
      <c r="V727" s="13" t="n"/>
      <c r="W727" s="13" t="n"/>
      <c r="X727" s="13" t="n"/>
      <c r="Y727" s="13" t="n"/>
      <c r="Z727" s="13" t="n"/>
      <c r="AA727" s="13" t="n"/>
      <c r="AB727" s="13" t="n"/>
    </row>
    <row r="728">
      <c r="A728" s="13" t="n"/>
      <c r="B728" s="13" t="n"/>
      <c r="C728" s="12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  <c r="M728" s="13" t="n"/>
      <c r="N728" s="13" t="n"/>
      <c r="O728" s="13" t="n"/>
      <c r="P728" s="13" t="n"/>
      <c r="Q728" s="13" t="n"/>
      <c r="R728" s="13" t="n"/>
      <c r="S728" s="13" t="n"/>
      <c r="T728" s="13" t="n"/>
      <c r="U728" s="13" t="n"/>
      <c r="V728" s="13" t="n"/>
      <c r="W728" s="13" t="n"/>
      <c r="X728" s="13" t="n"/>
      <c r="Y728" s="13" t="n"/>
      <c r="Z728" s="13" t="n"/>
      <c r="AA728" s="13" t="n"/>
      <c r="AB728" s="13" t="n"/>
    </row>
    <row r="729">
      <c r="A729" s="13" t="n"/>
      <c r="B729" s="13" t="n"/>
      <c r="C729" s="12" t="n"/>
      <c r="D729" s="13" t="n"/>
      <c r="E729" s="13" t="n"/>
      <c r="F729" s="13" t="n"/>
      <c r="G729" s="13" t="n"/>
      <c r="H729" s="13" t="n"/>
      <c r="I729" s="13" t="n"/>
      <c r="J729" s="13" t="n"/>
      <c r="K729" s="13" t="n"/>
      <c r="L729" s="13" t="n"/>
      <c r="M729" s="13" t="n"/>
      <c r="N729" s="13" t="n"/>
      <c r="O729" s="13" t="n"/>
      <c r="P729" s="13" t="n"/>
      <c r="Q729" s="13" t="n"/>
      <c r="R729" s="13" t="n"/>
      <c r="S729" s="13" t="n"/>
      <c r="T729" s="13" t="n"/>
      <c r="U729" s="13" t="n"/>
      <c r="V729" s="13" t="n"/>
      <c r="W729" s="13" t="n"/>
      <c r="X729" s="13" t="n"/>
      <c r="Y729" s="13" t="n"/>
      <c r="Z729" s="13" t="n"/>
      <c r="AA729" s="13" t="n"/>
      <c r="AB729" s="13" t="n"/>
    </row>
    <row r="730">
      <c r="A730" s="13" t="n"/>
      <c r="B730" s="13" t="n"/>
      <c r="C730" s="12" t="n"/>
      <c r="D730" s="13" t="n"/>
      <c r="E730" s="13" t="n"/>
      <c r="F730" s="13" t="n"/>
      <c r="G730" s="13" t="n"/>
      <c r="H730" s="13" t="n"/>
      <c r="I730" s="13" t="n"/>
      <c r="J730" s="13" t="n"/>
      <c r="K730" s="13" t="n"/>
      <c r="L730" s="13" t="n"/>
      <c r="M730" s="13" t="n"/>
      <c r="N730" s="13" t="n"/>
      <c r="O730" s="13" t="n"/>
      <c r="P730" s="13" t="n"/>
      <c r="Q730" s="13" t="n"/>
      <c r="R730" s="13" t="n"/>
      <c r="S730" s="13" t="n"/>
      <c r="T730" s="13" t="n"/>
      <c r="U730" s="13" t="n"/>
      <c r="V730" s="13" t="n"/>
      <c r="W730" s="13" t="n"/>
      <c r="X730" s="13" t="n"/>
      <c r="Y730" s="13" t="n"/>
      <c r="Z730" s="13" t="n"/>
      <c r="AA730" s="13" t="n"/>
      <c r="AB730" s="13" t="n"/>
    </row>
    <row r="731">
      <c r="A731" s="13" t="n"/>
      <c r="B731" s="13" t="n"/>
      <c r="C731" s="12" t="n"/>
      <c r="D731" s="13" t="n"/>
      <c r="E731" s="13" t="n"/>
      <c r="F731" s="13" t="n"/>
      <c r="G731" s="13" t="n"/>
      <c r="H731" s="13" t="n"/>
      <c r="I731" s="13" t="n"/>
      <c r="J731" s="13" t="n"/>
      <c r="K731" s="13" t="n"/>
      <c r="L731" s="13" t="n"/>
      <c r="M731" s="13" t="n"/>
      <c r="N731" s="13" t="n"/>
      <c r="O731" s="13" t="n"/>
      <c r="P731" s="13" t="n"/>
      <c r="Q731" s="13" t="n"/>
      <c r="R731" s="13" t="n"/>
      <c r="S731" s="13" t="n"/>
      <c r="T731" s="13" t="n"/>
      <c r="U731" s="13" t="n"/>
      <c r="V731" s="13" t="n"/>
      <c r="W731" s="13" t="n"/>
      <c r="X731" s="13" t="n"/>
      <c r="Y731" s="13" t="n"/>
      <c r="Z731" s="13" t="n"/>
      <c r="AA731" s="13" t="n"/>
      <c r="AB731" s="13" t="n"/>
    </row>
    <row r="732">
      <c r="A732" s="13" t="n"/>
      <c r="B732" s="13" t="n"/>
      <c r="C732" s="12" t="n"/>
      <c r="D732" s="13" t="n"/>
      <c r="E732" s="13" t="n"/>
      <c r="F732" s="13" t="n"/>
      <c r="G732" s="13" t="n"/>
      <c r="H732" s="13" t="n"/>
      <c r="I732" s="13" t="n"/>
      <c r="J732" s="13" t="n"/>
      <c r="K732" s="13" t="n"/>
      <c r="L732" s="13" t="n"/>
      <c r="M732" s="13" t="n"/>
      <c r="N732" s="13" t="n"/>
      <c r="O732" s="13" t="n"/>
      <c r="P732" s="13" t="n"/>
      <c r="Q732" s="13" t="n"/>
      <c r="R732" s="13" t="n"/>
      <c r="S732" s="13" t="n"/>
      <c r="T732" s="13" t="n"/>
      <c r="U732" s="13" t="n"/>
      <c r="V732" s="13" t="n"/>
      <c r="W732" s="13" t="n"/>
      <c r="X732" s="13" t="n"/>
      <c r="Y732" s="13" t="n"/>
      <c r="Z732" s="13" t="n"/>
      <c r="AA732" s="13" t="n"/>
      <c r="AB732" s="13" t="n"/>
    </row>
    <row r="733">
      <c r="A733" s="13" t="n"/>
      <c r="B733" s="13" t="n"/>
      <c r="C733" s="12" t="n"/>
      <c r="D733" s="13" t="n"/>
      <c r="E733" s="13" t="n"/>
      <c r="F733" s="13" t="n"/>
      <c r="G733" s="13" t="n"/>
      <c r="H733" s="13" t="n"/>
      <c r="I733" s="13" t="n"/>
      <c r="J733" s="13" t="n"/>
      <c r="K733" s="13" t="n"/>
      <c r="L733" s="13" t="n"/>
      <c r="M733" s="13" t="n"/>
      <c r="N733" s="13" t="n"/>
      <c r="O733" s="13" t="n"/>
      <c r="P733" s="13" t="n"/>
      <c r="Q733" s="13" t="n"/>
      <c r="R733" s="13" t="n"/>
      <c r="S733" s="13" t="n"/>
      <c r="T733" s="13" t="n"/>
      <c r="U733" s="13" t="n"/>
      <c r="V733" s="13" t="n"/>
      <c r="W733" s="13" t="n"/>
      <c r="X733" s="13" t="n"/>
      <c r="Y733" s="13" t="n"/>
      <c r="Z733" s="13" t="n"/>
      <c r="AA733" s="13" t="n"/>
      <c r="AB733" s="13" t="n"/>
    </row>
    <row r="734">
      <c r="A734" s="13" t="n"/>
      <c r="B734" s="13" t="n"/>
      <c r="C734" s="12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  <c r="O734" s="13" t="n"/>
      <c r="P734" s="13" t="n"/>
      <c r="Q734" s="13" t="n"/>
      <c r="R734" s="13" t="n"/>
      <c r="S734" s="13" t="n"/>
      <c r="T734" s="13" t="n"/>
      <c r="U734" s="13" t="n"/>
      <c r="V734" s="13" t="n"/>
      <c r="W734" s="13" t="n"/>
      <c r="X734" s="13" t="n"/>
      <c r="Y734" s="13" t="n"/>
      <c r="Z734" s="13" t="n"/>
      <c r="AA734" s="13" t="n"/>
      <c r="AB734" s="13" t="n"/>
    </row>
    <row r="735">
      <c r="A735" s="13" t="n"/>
      <c r="B735" s="13" t="n"/>
      <c r="C735" s="12" t="n"/>
      <c r="D735" s="13" t="n"/>
      <c r="E735" s="13" t="n"/>
      <c r="F735" s="13" t="n"/>
      <c r="G735" s="13" t="n"/>
      <c r="H735" s="13" t="n"/>
      <c r="I735" s="13" t="n"/>
      <c r="J735" s="13" t="n"/>
      <c r="K735" s="13" t="n"/>
      <c r="L735" s="13" t="n"/>
      <c r="M735" s="13" t="n"/>
      <c r="N735" s="13" t="n"/>
      <c r="O735" s="13" t="n"/>
      <c r="P735" s="13" t="n"/>
      <c r="Q735" s="13" t="n"/>
      <c r="R735" s="13" t="n"/>
      <c r="S735" s="13" t="n"/>
      <c r="T735" s="13" t="n"/>
      <c r="U735" s="13" t="n"/>
      <c r="V735" s="13" t="n"/>
      <c r="W735" s="13" t="n"/>
      <c r="X735" s="13" t="n"/>
      <c r="Y735" s="13" t="n"/>
      <c r="Z735" s="13" t="n"/>
      <c r="AA735" s="13" t="n"/>
      <c r="AB735" s="13" t="n"/>
    </row>
    <row r="736">
      <c r="A736" s="13" t="n"/>
      <c r="B736" s="13" t="n"/>
      <c r="C736" s="12" t="n"/>
      <c r="D736" s="13" t="n"/>
      <c r="E736" s="13" t="n"/>
      <c r="F736" s="13" t="n"/>
      <c r="G736" s="13" t="n"/>
      <c r="H736" s="13" t="n"/>
      <c r="I736" s="13" t="n"/>
      <c r="J736" s="13" t="n"/>
      <c r="K736" s="13" t="n"/>
      <c r="L736" s="13" t="n"/>
      <c r="M736" s="13" t="n"/>
      <c r="N736" s="13" t="n"/>
      <c r="O736" s="13" t="n"/>
      <c r="P736" s="13" t="n"/>
      <c r="Q736" s="13" t="n"/>
      <c r="R736" s="13" t="n"/>
      <c r="S736" s="13" t="n"/>
      <c r="T736" s="13" t="n"/>
      <c r="U736" s="13" t="n"/>
      <c r="V736" s="13" t="n"/>
      <c r="W736" s="13" t="n"/>
      <c r="X736" s="13" t="n"/>
      <c r="Y736" s="13" t="n"/>
      <c r="Z736" s="13" t="n"/>
      <c r="AA736" s="13" t="n"/>
      <c r="AB736" s="13" t="n"/>
    </row>
    <row r="737">
      <c r="A737" s="13" t="n"/>
      <c r="B737" s="13" t="n"/>
      <c r="C737" s="12" t="n"/>
      <c r="D737" s="13" t="n"/>
      <c r="E737" s="13" t="n"/>
      <c r="F737" s="13" t="n"/>
      <c r="G737" s="13" t="n"/>
      <c r="H737" s="13" t="n"/>
      <c r="I737" s="13" t="n"/>
      <c r="J737" s="13" t="n"/>
      <c r="K737" s="13" t="n"/>
      <c r="L737" s="13" t="n"/>
      <c r="M737" s="13" t="n"/>
      <c r="N737" s="13" t="n"/>
      <c r="O737" s="13" t="n"/>
      <c r="P737" s="13" t="n"/>
      <c r="Q737" s="13" t="n"/>
      <c r="R737" s="13" t="n"/>
      <c r="S737" s="13" t="n"/>
      <c r="T737" s="13" t="n"/>
      <c r="U737" s="13" t="n"/>
      <c r="V737" s="13" t="n"/>
      <c r="W737" s="13" t="n"/>
      <c r="X737" s="13" t="n"/>
      <c r="Y737" s="13" t="n"/>
      <c r="Z737" s="13" t="n"/>
      <c r="AA737" s="13" t="n"/>
      <c r="AB737" s="13" t="n"/>
    </row>
    <row r="738">
      <c r="A738" s="13" t="n"/>
      <c r="B738" s="13" t="n"/>
      <c r="C738" s="12" t="n"/>
      <c r="D738" s="13" t="n"/>
      <c r="E738" s="13" t="n"/>
      <c r="F738" s="13" t="n"/>
      <c r="G738" s="13" t="n"/>
      <c r="H738" s="13" t="n"/>
      <c r="I738" s="13" t="n"/>
      <c r="J738" s="13" t="n"/>
      <c r="K738" s="13" t="n"/>
      <c r="L738" s="13" t="n"/>
      <c r="M738" s="13" t="n"/>
      <c r="N738" s="13" t="n"/>
      <c r="O738" s="13" t="n"/>
      <c r="P738" s="13" t="n"/>
      <c r="Q738" s="13" t="n"/>
      <c r="R738" s="13" t="n"/>
      <c r="S738" s="13" t="n"/>
      <c r="T738" s="13" t="n"/>
      <c r="U738" s="13" t="n"/>
      <c r="V738" s="13" t="n"/>
      <c r="W738" s="13" t="n"/>
      <c r="X738" s="13" t="n"/>
      <c r="Y738" s="13" t="n"/>
      <c r="Z738" s="13" t="n"/>
      <c r="AA738" s="13" t="n"/>
      <c r="AB738" s="13" t="n"/>
    </row>
    <row r="739">
      <c r="A739" s="13" t="n"/>
      <c r="B739" s="13" t="n"/>
      <c r="C739" s="12" t="n"/>
      <c r="D739" s="13" t="n"/>
      <c r="E739" s="13" t="n"/>
      <c r="F739" s="13" t="n"/>
      <c r="G739" s="13" t="n"/>
      <c r="H739" s="13" t="n"/>
      <c r="I739" s="13" t="n"/>
      <c r="J739" s="13" t="n"/>
      <c r="K739" s="13" t="n"/>
      <c r="L739" s="13" t="n"/>
      <c r="M739" s="13" t="n"/>
      <c r="N739" s="13" t="n"/>
      <c r="O739" s="13" t="n"/>
      <c r="P739" s="13" t="n"/>
      <c r="Q739" s="13" t="n"/>
      <c r="R739" s="13" t="n"/>
      <c r="S739" s="13" t="n"/>
      <c r="T739" s="13" t="n"/>
      <c r="U739" s="13" t="n"/>
      <c r="V739" s="13" t="n"/>
      <c r="W739" s="13" t="n"/>
      <c r="X739" s="13" t="n"/>
      <c r="Y739" s="13" t="n"/>
      <c r="Z739" s="13" t="n"/>
      <c r="AA739" s="13" t="n"/>
      <c r="AB739" s="13" t="n"/>
    </row>
    <row r="740">
      <c r="A740" s="13" t="n"/>
      <c r="B740" s="13" t="n"/>
      <c r="C740" s="12" t="n"/>
      <c r="D740" s="13" t="n"/>
      <c r="E740" s="13" t="n"/>
      <c r="F740" s="13" t="n"/>
      <c r="G740" s="13" t="n"/>
      <c r="H740" s="13" t="n"/>
      <c r="I740" s="13" t="n"/>
      <c r="J740" s="13" t="n"/>
      <c r="K740" s="13" t="n"/>
      <c r="L740" s="13" t="n"/>
      <c r="M740" s="13" t="n"/>
      <c r="N740" s="13" t="n"/>
      <c r="O740" s="13" t="n"/>
      <c r="P740" s="13" t="n"/>
      <c r="Q740" s="13" t="n"/>
      <c r="R740" s="13" t="n"/>
      <c r="S740" s="13" t="n"/>
      <c r="T740" s="13" t="n"/>
      <c r="U740" s="13" t="n"/>
      <c r="V740" s="13" t="n"/>
      <c r="W740" s="13" t="n"/>
      <c r="X740" s="13" t="n"/>
      <c r="Y740" s="13" t="n"/>
      <c r="Z740" s="13" t="n"/>
      <c r="AA740" s="13" t="n"/>
      <c r="AB740" s="13" t="n"/>
    </row>
    <row r="741">
      <c r="A741" s="13" t="n"/>
      <c r="B741" s="13" t="n"/>
      <c r="C741" s="12" t="n"/>
      <c r="D741" s="13" t="n"/>
      <c r="E741" s="13" t="n"/>
      <c r="F741" s="13" t="n"/>
      <c r="G741" s="13" t="n"/>
      <c r="H741" s="13" t="n"/>
      <c r="I741" s="13" t="n"/>
      <c r="J741" s="13" t="n"/>
      <c r="K741" s="13" t="n"/>
      <c r="L741" s="13" t="n"/>
      <c r="M741" s="13" t="n"/>
      <c r="N741" s="13" t="n"/>
      <c r="O741" s="13" t="n"/>
      <c r="P741" s="13" t="n"/>
      <c r="Q741" s="13" t="n"/>
      <c r="R741" s="13" t="n"/>
      <c r="S741" s="13" t="n"/>
      <c r="T741" s="13" t="n"/>
      <c r="U741" s="13" t="n"/>
      <c r="V741" s="13" t="n"/>
      <c r="W741" s="13" t="n"/>
      <c r="X741" s="13" t="n"/>
      <c r="Y741" s="13" t="n"/>
      <c r="Z741" s="13" t="n"/>
      <c r="AA741" s="13" t="n"/>
      <c r="AB741" s="13" t="n"/>
    </row>
    <row r="742">
      <c r="A742" s="13" t="n"/>
      <c r="B742" s="13" t="n"/>
      <c r="C742" s="12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3" t="n"/>
      <c r="M742" s="13" t="n"/>
      <c r="N742" s="13" t="n"/>
      <c r="O742" s="13" t="n"/>
      <c r="P742" s="13" t="n"/>
      <c r="Q742" s="13" t="n"/>
      <c r="R742" s="13" t="n"/>
      <c r="S742" s="13" t="n"/>
      <c r="T742" s="13" t="n"/>
      <c r="U742" s="13" t="n"/>
      <c r="V742" s="13" t="n"/>
      <c r="W742" s="13" t="n"/>
      <c r="X742" s="13" t="n"/>
      <c r="Y742" s="13" t="n"/>
      <c r="Z742" s="13" t="n"/>
      <c r="AA742" s="13" t="n"/>
      <c r="AB742" s="13" t="n"/>
    </row>
    <row r="743">
      <c r="A743" s="13" t="n"/>
      <c r="B743" s="13" t="n"/>
      <c r="C743" s="12" t="n"/>
      <c r="D743" s="13" t="n"/>
      <c r="E743" s="13" t="n"/>
      <c r="F743" s="13" t="n"/>
      <c r="G743" s="13" t="n"/>
      <c r="H743" s="13" t="n"/>
      <c r="I743" s="13" t="n"/>
      <c r="J743" s="13" t="n"/>
      <c r="K743" s="13" t="n"/>
      <c r="L743" s="13" t="n"/>
      <c r="M743" s="13" t="n"/>
      <c r="N743" s="13" t="n"/>
      <c r="O743" s="13" t="n"/>
      <c r="P743" s="13" t="n"/>
      <c r="Q743" s="13" t="n"/>
      <c r="R743" s="13" t="n"/>
      <c r="S743" s="13" t="n"/>
      <c r="T743" s="13" t="n"/>
      <c r="U743" s="13" t="n"/>
      <c r="V743" s="13" t="n"/>
      <c r="W743" s="13" t="n"/>
      <c r="X743" s="13" t="n"/>
      <c r="Y743" s="13" t="n"/>
      <c r="Z743" s="13" t="n"/>
      <c r="AA743" s="13" t="n"/>
      <c r="AB743" s="13" t="n"/>
    </row>
    <row r="744">
      <c r="A744" s="13" t="n"/>
      <c r="B744" s="13" t="n"/>
      <c r="C744" s="12" t="n"/>
      <c r="D744" s="13" t="n"/>
      <c r="E744" s="13" t="n"/>
      <c r="F744" s="13" t="n"/>
      <c r="G744" s="13" t="n"/>
      <c r="H744" s="13" t="n"/>
      <c r="I744" s="13" t="n"/>
      <c r="J744" s="13" t="n"/>
      <c r="K744" s="13" t="n"/>
      <c r="L744" s="13" t="n"/>
      <c r="M744" s="13" t="n"/>
      <c r="N744" s="13" t="n"/>
      <c r="O744" s="13" t="n"/>
      <c r="P744" s="13" t="n"/>
      <c r="Q744" s="13" t="n"/>
      <c r="R744" s="13" t="n"/>
      <c r="S744" s="13" t="n"/>
      <c r="T744" s="13" t="n"/>
      <c r="U744" s="13" t="n"/>
      <c r="V744" s="13" t="n"/>
      <c r="W744" s="13" t="n"/>
      <c r="X744" s="13" t="n"/>
      <c r="Y744" s="13" t="n"/>
      <c r="Z744" s="13" t="n"/>
      <c r="AA744" s="13" t="n"/>
      <c r="AB744" s="13" t="n"/>
    </row>
    <row r="745">
      <c r="A745" s="13" t="n"/>
      <c r="B745" s="13" t="n"/>
      <c r="C745" s="12" t="n"/>
      <c r="D745" s="13" t="n"/>
      <c r="E745" s="13" t="n"/>
      <c r="F745" s="13" t="n"/>
      <c r="G745" s="13" t="n"/>
      <c r="H745" s="13" t="n"/>
      <c r="I745" s="13" t="n"/>
      <c r="J745" s="13" t="n"/>
      <c r="K745" s="13" t="n"/>
      <c r="L745" s="13" t="n"/>
      <c r="M745" s="13" t="n"/>
      <c r="N745" s="13" t="n"/>
      <c r="O745" s="13" t="n"/>
      <c r="P745" s="13" t="n"/>
      <c r="Q745" s="13" t="n"/>
      <c r="R745" s="13" t="n"/>
      <c r="S745" s="13" t="n"/>
      <c r="T745" s="13" t="n"/>
      <c r="U745" s="13" t="n"/>
      <c r="V745" s="13" t="n"/>
      <c r="W745" s="13" t="n"/>
      <c r="X745" s="13" t="n"/>
      <c r="Y745" s="13" t="n"/>
      <c r="Z745" s="13" t="n"/>
      <c r="AA745" s="13" t="n"/>
      <c r="AB745" s="13" t="n"/>
    </row>
    <row r="746">
      <c r="A746" s="13" t="n"/>
      <c r="B746" s="13" t="n"/>
      <c r="C746" s="12" t="n"/>
      <c r="D746" s="13" t="n"/>
      <c r="E746" s="13" t="n"/>
      <c r="F746" s="13" t="n"/>
      <c r="G746" s="13" t="n"/>
      <c r="H746" s="13" t="n"/>
      <c r="I746" s="13" t="n"/>
      <c r="J746" s="13" t="n"/>
      <c r="K746" s="13" t="n"/>
      <c r="L746" s="13" t="n"/>
      <c r="M746" s="13" t="n"/>
      <c r="N746" s="13" t="n"/>
      <c r="O746" s="13" t="n"/>
      <c r="P746" s="13" t="n"/>
      <c r="Q746" s="13" t="n"/>
      <c r="R746" s="13" t="n"/>
      <c r="S746" s="13" t="n"/>
      <c r="T746" s="13" t="n"/>
      <c r="U746" s="13" t="n"/>
      <c r="V746" s="13" t="n"/>
      <c r="W746" s="13" t="n"/>
      <c r="X746" s="13" t="n"/>
      <c r="Y746" s="13" t="n"/>
      <c r="Z746" s="13" t="n"/>
      <c r="AA746" s="13" t="n"/>
      <c r="AB746" s="13" t="n"/>
    </row>
    <row r="747">
      <c r="A747" s="13" t="n"/>
      <c r="B747" s="13" t="n"/>
      <c r="C747" s="12" t="n"/>
      <c r="D747" s="13" t="n"/>
      <c r="E747" s="13" t="n"/>
      <c r="F747" s="13" t="n"/>
      <c r="G747" s="13" t="n"/>
      <c r="H747" s="13" t="n"/>
      <c r="I747" s="13" t="n"/>
      <c r="J747" s="13" t="n"/>
      <c r="K747" s="13" t="n"/>
      <c r="L747" s="13" t="n"/>
      <c r="M747" s="13" t="n"/>
      <c r="N747" s="13" t="n"/>
      <c r="O747" s="13" t="n"/>
      <c r="P747" s="13" t="n"/>
      <c r="Q747" s="13" t="n"/>
      <c r="R747" s="13" t="n"/>
      <c r="S747" s="13" t="n"/>
      <c r="T747" s="13" t="n"/>
      <c r="U747" s="13" t="n"/>
      <c r="V747" s="13" t="n"/>
      <c r="W747" s="13" t="n"/>
      <c r="X747" s="13" t="n"/>
      <c r="Y747" s="13" t="n"/>
      <c r="Z747" s="13" t="n"/>
      <c r="AA747" s="13" t="n"/>
      <c r="AB747" s="13" t="n"/>
    </row>
    <row r="748">
      <c r="A748" s="13" t="n"/>
      <c r="B748" s="13" t="n"/>
      <c r="C748" s="12" t="n"/>
      <c r="D748" s="13" t="n"/>
      <c r="E748" s="13" t="n"/>
      <c r="F748" s="13" t="n"/>
      <c r="G748" s="13" t="n"/>
      <c r="H748" s="13" t="n"/>
      <c r="I748" s="13" t="n"/>
      <c r="J748" s="13" t="n"/>
      <c r="K748" s="13" t="n"/>
      <c r="L748" s="13" t="n"/>
      <c r="M748" s="13" t="n"/>
      <c r="N748" s="13" t="n"/>
      <c r="O748" s="13" t="n"/>
      <c r="P748" s="13" t="n"/>
      <c r="Q748" s="13" t="n"/>
      <c r="R748" s="13" t="n"/>
      <c r="S748" s="13" t="n"/>
      <c r="T748" s="13" t="n"/>
      <c r="U748" s="13" t="n"/>
      <c r="V748" s="13" t="n"/>
      <c r="W748" s="13" t="n"/>
      <c r="X748" s="13" t="n"/>
      <c r="Y748" s="13" t="n"/>
      <c r="Z748" s="13" t="n"/>
      <c r="AA748" s="13" t="n"/>
      <c r="AB748" s="13" t="n"/>
    </row>
    <row r="749">
      <c r="A749" s="13" t="n"/>
      <c r="B749" s="13" t="n"/>
      <c r="C749" s="12" t="n"/>
      <c r="D749" s="13" t="n"/>
      <c r="E749" s="13" t="n"/>
      <c r="F749" s="13" t="n"/>
      <c r="G749" s="13" t="n"/>
      <c r="H749" s="13" t="n"/>
      <c r="I749" s="13" t="n"/>
      <c r="J749" s="13" t="n"/>
      <c r="K749" s="13" t="n"/>
      <c r="L749" s="13" t="n"/>
      <c r="M749" s="13" t="n"/>
      <c r="N749" s="13" t="n"/>
      <c r="O749" s="13" t="n"/>
      <c r="P749" s="13" t="n"/>
      <c r="Q749" s="13" t="n"/>
      <c r="R749" s="13" t="n"/>
      <c r="S749" s="13" t="n"/>
      <c r="T749" s="13" t="n"/>
      <c r="U749" s="13" t="n"/>
      <c r="V749" s="13" t="n"/>
      <c r="W749" s="13" t="n"/>
      <c r="X749" s="13" t="n"/>
      <c r="Y749" s="13" t="n"/>
      <c r="Z749" s="13" t="n"/>
      <c r="AA749" s="13" t="n"/>
      <c r="AB749" s="13" t="n"/>
    </row>
    <row r="750">
      <c r="A750" s="13" t="n"/>
      <c r="B750" s="13" t="n"/>
      <c r="C750" s="12" t="n"/>
      <c r="D750" s="13" t="n"/>
      <c r="E750" s="13" t="n"/>
      <c r="F750" s="13" t="n"/>
      <c r="G750" s="13" t="n"/>
      <c r="H750" s="13" t="n"/>
      <c r="I750" s="13" t="n"/>
      <c r="J750" s="13" t="n"/>
      <c r="K750" s="13" t="n"/>
      <c r="L750" s="13" t="n"/>
      <c r="M750" s="13" t="n"/>
      <c r="N750" s="13" t="n"/>
      <c r="O750" s="13" t="n"/>
      <c r="P750" s="13" t="n"/>
      <c r="Q750" s="13" t="n"/>
      <c r="R750" s="13" t="n"/>
      <c r="S750" s="13" t="n"/>
      <c r="T750" s="13" t="n"/>
      <c r="U750" s="13" t="n"/>
      <c r="V750" s="13" t="n"/>
      <c r="W750" s="13" t="n"/>
      <c r="X750" s="13" t="n"/>
      <c r="Y750" s="13" t="n"/>
      <c r="Z750" s="13" t="n"/>
      <c r="AA750" s="13" t="n"/>
      <c r="AB750" s="13" t="n"/>
    </row>
    <row r="751">
      <c r="A751" s="13" t="n"/>
      <c r="B751" s="13" t="n"/>
      <c r="C751" s="12" t="n"/>
      <c r="D751" s="13" t="n"/>
      <c r="E751" s="13" t="n"/>
      <c r="F751" s="13" t="n"/>
      <c r="G751" s="13" t="n"/>
      <c r="H751" s="13" t="n"/>
      <c r="I751" s="13" t="n"/>
      <c r="J751" s="13" t="n"/>
      <c r="K751" s="13" t="n"/>
      <c r="L751" s="13" t="n"/>
      <c r="M751" s="13" t="n"/>
      <c r="N751" s="13" t="n"/>
      <c r="O751" s="13" t="n"/>
      <c r="P751" s="13" t="n"/>
      <c r="Q751" s="13" t="n"/>
      <c r="R751" s="13" t="n"/>
      <c r="S751" s="13" t="n"/>
      <c r="T751" s="13" t="n"/>
      <c r="U751" s="13" t="n"/>
      <c r="V751" s="13" t="n"/>
      <c r="W751" s="13" t="n"/>
      <c r="X751" s="13" t="n"/>
      <c r="Y751" s="13" t="n"/>
      <c r="Z751" s="13" t="n"/>
      <c r="AA751" s="13" t="n"/>
      <c r="AB751" s="13" t="n"/>
    </row>
    <row r="752">
      <c r="A752" s="13" t="n"/>
      <c r="B752" s="13" t="n"/>
      <c r="C752" s="12" t="n"/>
      <c r="D752" s="13" t="n"/>
      <c r="E752" s="13" t="n"/>
      <c r="F752" s="13" t="n"/>
      <c r="G752" s="13" t="n"/>
      <c r="H752" s="13" t="n"/>
      <c r="I752" s="13" t="n"/>
      <c r="J752" s="13" t="n"/>
      <c r="K752" s="13" t="n"/>
      <c r="L752" s="13" t="n"/>
      <c r="M752" s="13" t="n"/>
      <c r="N752" s="13" t="n"/>
      <c r="O752" s="13" t="n"/>
      <c r="P752" s="13" t="n"/>
      <c r="Q752" s="13" t="n"/>
      <c r="R752" s="13" t="n"/>
      <c r="S752" s="13" t="n"/>
      <c r="T752" s="13" t="n"/>
      <c r="U752" s="13" t="n"/>
      <c r="V752" s="13" t="n"/>
      <c r="W752" s="13" t="n"/>
      <c r="X752" s="13" t="n"/>
      <c r="Y752" s="13" t="n"/>
      <c r="Z752" s="13" t="n"/>
      <c r="AA752" s="13" t="n"/>
      <c r="AB752" s="13" t="n"/>
    </row>
    <row r="753">
      <c r="A753" s="13" t="n"/>
      <c r="B753" s="13" t="n"/>
      <c r="C753" s="12" t="n"/>
      <c r="D753" s="13" t="n"/>
      <c r="E753" s="13" t="n"/>
      <c r="F753" s="13" t="n"/>
      <c r="G753" s="13" t="n"/>
      <c r="H753" s="13" t="n"/>
      <c r="I753" s="13" t="n"/>
      <c r="J753" s="13" t="n"/>
      <c r="K753" s="13" t="n"/>
      <c r="L753" s="13" t="n"/>
      <c r="M753" s="13" t="n"/>
      <c r="N753" s="13" t="n"/>
      <c r="O753" s="13" t="n"/>
      <c r="P753" s="13" t="n"/>
      <c r="Q753" s="13" t="n"/>
      <c r="R753" s="13" t="n"/>
      <c r="S753" s="13" t="n"/>
      <c r="T753" s="13" t="n"/>
      <c r="U753" s="13" t="n"/>
      <c r="V753" s="13" t="n"/>
      <c r="W753" s="13" t="n"/>
      <c r="X753" s="13" t="n"/>
      <c r="Y753" s="13" t="n"/>
      <c r="Z753" s="13" t="n"/>
      <c r="AA753" s="13" t="n"/>
      <c r="AB753" s="13" t="n"/>
    </row>
    <row r="754">
      <c r="A754" s="13" t="n"/>
      <c r="B754" s="13" t="n"/>
      <c r="C754" s="12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  <c r="O754" s="13" t="n"/>
      <c r="P754" s="13" t="n"/>
      <c r="Q754" s="13" t="n"/>
      <c r="R754" s="13" t="n"/>
      <c r="S754" s="13" t="n"/>
      <c r="T754" s="13" t="n"/>
      <c r="U754" s="13" t="n"/>
      <c r="V754" s="13" t="n"/>
      <c r="W754" s="13" t="n"/>
      <c r="X754" s="13" t="n"/>
      <c r="Y754" s="13" t="n"/>
      <c r="Z754" s="13" t="n"/>
      <c r="AA754" s="13" t="n"/>
      <c r="AB754" s="13" t="n"/>
    </row>
    <row r="755">
      <c r="A755" s="13" t="n"/>
      <c r="B755" s="13" t="n"/>
      <c r="C755" s="12" t="n"/>
      <c r="D755" s="13" t="n"/>
      <c r="E755" s="13" t="n"/>
      <c r="F755" s="13" t="n"/>
      <c r="G755" s="13" t="n"/>
      <c r="H755" s="13" t="n"/>
      <c r="I755" s="13" t="n"/>
      <c r="J755" s="13" t="n"/>
      <c r="K755" s="13" t="n"/>
      <c r="L755" s="13" t="n"/>
      <c r="M755" s="13" t="n"/>
      <c r="N755" s="13" t="n"/>
      <c r="O755" s="13" t="n"/>
      <c r="P755" s="13" t="n"/>
      <c r="Q755" s="13" t="n"/>
      <c r="R755" s="13" t="n"/>
      <c r="S755" s="13" t="n"/>
      <c r="T755" s="13" t="n"/>
      <c r="U755" s="13" t="n"/>
      <c r="V755" s="13" t="n"/>
      <c r="W755" s="13" t="n"/>
      <c r="X755" s="13" t="n"/>
      <c r="Y755" s="13" t="n"/>
      <c r="Z755" s="13" t="n"/>
      <c r="AA755" s="13" t="n"/>
      <c r="AB755" s="13" t="n"/>
    </row>
    <row r="756">
      <c r="A756" s="13" t="n"/>
      <c r="B756" s="13" t="n"/>
      <c r="C756" s="12" t="n"/>
      <c r="D756" s="13" t="n"/>
      <c r="E756" s="13" t="n"/>
      <c r="F756" s="13" t="n"/>
      <c r="G756" s="13" t="n"/>
      <c r="H756" s="13" t="n"/>
      <c r="I756" s="13" t="n"/>
      <c r="J756" s="13" t="n"/>
      <c r="K756" s="13" t="n"/>
      <c r="L756" s="13" t="n"/>
      <c r="M756" s="13" t="n"/>
      <c r="N756" s="13" t="n"/>
      <c r="O756" s="13" t="n"/>
      <c r="P756" s="13" t="n"/>
      <c r="Q756" s="13" t="n"/>
      <c r="R756" s="13" t="n"/>
      <c r="S756" s="13" t="n"/>
      <c r="T756" s="13" t="n"/>
      <c r="U756" s="13" t="n"/>
      <c r="V756" s="13" t="n"/>
      <c r="W756" s="13" t="n"/>
      <c r="X756" s="13" t="n"/>
      <c r="Y756" s="13" t="n"/>
      <c r="Z756" s="13" t="n"/>
      <c r="AA756" s="13" t="n"/>
      <c r="AB756" s="13" t="n"/>
    </row>
    <row r="757">
      <c r="A757" s="13" t="n"/>
      <c r="B757" s="13" t="n"/>
      <c r="C757" s="12" t="n"/>
      <c r="D757" s="13" t="n"/>
      <c r="E757" s="13" t="n"/>
      <c r="F757" s="13" t="n"/>
      <c r="G757" s="13" t="n"/>
      <c r="H757" s="13" t="n"/>
      <c r="I757" s="13" t="n"/>
      <c r="J757" s="13" t="n"/>
      <c r="K757" s="13" t="n"/>
      <c r="L757" s="13" t="n"/>
      <c r="M757" s="13" t="n"/>
      <c r="N757" s="13" t="n"/>
      <c r="O757" s="13" t="n"/>
      <c r="P757" s="13" t="n"/>
      <c r="Q757" s="13" t="n"/>
      <c r="R757" s="13" t="n"/>
      <c r="S757" s="13" t="n"/>
      <c r="T757" s="13" t="n"/>
      <c r="U757" s="13" t="n"/>
      <c r="V757" s="13" t="n"/>
      <c r="W757" s="13" t="n"/>
      <c r="X757" s="13" t="n"/>
      <c r="Y757" s="13" t="n"/>
      <c r="Z757" s="13" t="n"/>
      <c r="AA757" s="13" t="n"/>
      <c r="AB757" s="13" t="n"/>
    </row>
    <row r="758">
      <c r="A758" s="13" t="n"/>
      <c r="B758" s="13" t="n"/>
      <c r="C758" s="12" t="n"/>
      <c r="D758" s="13" t="n"/>
      <c r="E758" s="13" t="n"/>
      <c r="F758" s="13" t="n"/>
      <c r="G758" s="13" t="n"/>
      <c r="H758" s="13" t="n"/>
      <c r="I758" s="13" t="n"/>
      <c r="J758" s="13" t="n"/>
      <c r="K758" s="13" t="n"/>
      <c r="L758" s="13" t="n"/>
      <c r="M758" s="13" t="n"/>
      <c r="N758" s="13" t="n"/>
      <c r="O758" s="13" t="n"/>
      <c r="P758" s="13" t="n"/>
      <c r="Q758" s="13" t="n"/>
      <c r="R758" s="13" t="n"/>
      <c r="S758" s="13" t="n"/>
      <c r="T758" s="13" t="n"/>
      <c r="U758" s="13" t="n"/>
      <c r="V758" s="13" t="n"/>
      <c r="W758" s="13" t="n"/>
      <c r="X758" s="13" t="n"/>
      <c r="Y758" s="13" t="n"/>
      <c r="Z758" s="13" t="n"/>
      <c r="AA758" s="13" t="n"/>
      <c r="AB758" s="13" t="n"/>
    </row>
    <row r="759">
      <c r="A759" s="13" t="n"/>
      <c r="B759" s="13" t="n"/>
      <c r="C759" s="12" t="n"/>
      <c r="D759" s="13" t="n"/>
      <c r="E759" s="13" t="n"/>
      <c r="F759" s="13" t="n"/>
      <c r="G759" s="13" t="n"/>
      <c r="H759" s="13" t="n"/>
      <c r="I759" s="13" t="n"/>
      <c r="J759" s="13" t="n"/>
      <c r="K759" s="13" t="n"/>
      <c r="L759" s="13" t="n"/>
      <c r="M759" s="13" t="n"/>
      <c r="N759" s="13" t="n"/>
      <c r="O759" s="13" t="n"/>
      <c r="P759" s="13" t="n"/>
      <c r="Q759" s="13" t="n"/>
      <c r="R759" s="13" t="n"/>
      <c r="S759" s="13" t="n"/>
      <c r="T759" s="13" t="n"/>
      <c r="U759" s="13" t="n"/>
      <c r="V759" s="13" t="n"/>
      <c r="W759" s="13" t="n"/>
      <c r="X759" s="13" t="n"/>
      <c r="Y759" s="13" t="n"/>
      <c r="Z759" s="13" t="n"/>
      <c r="AA759" s="13" t="n"/>
      <c r="AB759" s="13" t="n"/>
    </row>
    <row r="760">
      <c r="A760" s="13" t="n"/>
      <c r="B760" s="13" t="n"/>
      <c r="C760" s="12" t="n"/>
      <c r="D760" s="13" t="n"/>
      <c r="E760" s="13" t="n"/>
      <c r="F760" s="13" t="n"/>
      <c r="G760" s="13" t="n"/>
      <c r="H760" s="13" t="n"/>
      <c r="I760" s="13" t="n"/>
      <c r="J760" s="13" t="n"/>
      <c r="K760" s="13" t="n"/>
      <c r="L760" s="13" t="n"/>
      <c r="M760" s="13" t="n"/>
      <c r="N760" s="13" t="n"/>
      <c r="O760" s="13" t="n"/>
      <c r="P760" s="13" t="n"/>
      <c r="Q760" s="13" t="n"/>
      <c r="R760" s="13" t="n"/>
      <c r="S760" s="13" t="n"/>
      <c r="T760" s="13" t="n"/>
      <c r="U760" s="13" t="n"/>
      <c r="V760" s="13" t="n"/>
      <c r="W760" s="13" t="n"/>
      <c r="X760" s="13" t="n"/>
      <c r="Y760" s="13" t="n"/>
      <c r="Z760" s="13" t="n"/>
      <c r="AA760" s="13" t="n"/>
      <c r="AB760" s="13" t="n"/>
    </row>
    <row r="761">
      <c r="A761" s="13" t="n"/>
      <c r="B761" s="13" t="n"/>
      <c r="C761" s="12" t="n"/>
      <c r="D761" s="13" t="n"/>
      <c r="E761" s="13" t="n"/>
      <c r="F761" s="13" t="n"/>
      <c r="G761" s="13" t="n"/>
      <c r="H761" s="13" t="n"/>
      <c r="I761" s="13" t="n"/>
      <c r="J761" s="13" t="n"/>
      <c r="K761" s="13" t="n"/>
      <c r="L761" s="13" t="n"/>
      <c r="M761" s="13" t="n"/>
      <c r="N761" s="13" t="n"/>
      <c r="O761" s="13" t="n"/>
      <c r="P761" s="13" t="n"/>
      <c r="Q761" s="13" t="n"/>
      <c r="R761" s="13" t="n"/>
      <c r="S761" s="13" t="n"/>
      <c r="T761" s="13" t="n"/>
      <c r="U761" s="13" t="n"/>
      <c r="V761" s="13" t="n"/>
      <c r="W761" s="13" t="n"/>
      <c r="X761" s="13" t="n"/>
      <c r="Y761" s="13" t="n"/>
      <c r="Z761" s="13" t="n"/>
      <c r="AA761" s="13" t="n"/>
      <c r="AB761" s="13" t="n"/>
    </row>
    <row r="762">
      <c r="A762" s="13" t="n"/>
      <c r="B762" s="13" t="n"/>
      <c r="C762" s="12" t="n"/>
      <c r="D762" s="13" t="n"/>
      <c r="E762" s="13" t="n"/>
      <c r="F762" s="13" t="n"/>
      <c r="G762" s="13" t="n"/>
      <c r="H762" s="13" t="n"/>
      <c r="I762" s="13" t="n"/>
      <c r="J762" s="13" t="n"/>
      <c r="K762" s="13" t="n"/>
      <c r="L762" s="13" t="n"/>
      <c r="M762" s="13" t="n"/>
      <c r="N762" s="13" t="n"/>
      <c r="O762" s="13" t="n"/>
      <c r="P762" s="13" t="n"/>
      <c r="Q762" s="13" t="n"/>
      <c r="R762" s="13" t="n"/>
      <c r="S762" s="13" t="n"/>
      <c r="T762" s="13" t="n"/>
      <c r="U762" s="13" t="n"/>
      <c r="V762" s="13" t="n"/>
      <c r="W762" s="13" t="n"/>
      <c r="X762" s="13" t="n"/>
      <c r="Y762" s="13" t="n"/>
      <c r="Z762" s="13" t="n"/>
      <c r="AA762" s="13" t="n"/>
      <c r="AB762" s="13" t="n"/>
    </row>
    <row r="763">
      <c r="A763" s="13" t="n"/>
      <c r="B763" s="13" t="n"/>
      <c r="C763" s="12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  <c r="O763" s="13" t="n"/>
      <c r="P763" s="13" t="n"/>
      <c r="Q763" s="13" t="n"/>
      <c r="R763" s="13" t="n"/>
      <c r="S763" s="13" t="n"/>
      <c r="T763" s="13" t="n"/>
      <c r="U763" s="13" t="n"/>
      <c r="V763" s="13" t="n"/>
      <c r="W763" s="13" t="n"/>
      <c r="X763" s="13" t="n"/>
      <c r="Y763" s="13" t="n"/>
      <c r="Z763" s="13" t="n"/>
      <c r="AA763" s="13" t="n"/>
      <c r="AB763" s="13" t="n"/>
    </row>
    <row r="764">
      <c r="A764" s="13" t="n"/>
      <c r="B764" s="13" t="n"/>
      <c r="C764" s="12" t="n"/>
      <c r="D764" s="13" t="n"/>
      <c r="E764" s="13" t="n"/>
      <c r="F764" s="13" t="n"/>
      <c r="G764" s="13" t="n"/>
      <c r="H764" s="13" t="n"/>
      <c r="I764" s="13" t="n"/>
      <c r="J764" s="13" t="n"/>
      <c r="K764" s="13" t="n"/>
      <c r="L764" s="13" t="n"/>
      <c r="M764" s="13" t="n"/>
      <c r="N764" s="13" t="n"/>
      <c r="O764" s="13" t="n"/>
      <c r="P764" s="13" t="n"/>
      <c r="Q764" s="13" t="n"/>
      <c r="R764" s="13" t="n"/>
      <c r="S764" s="13" t="n"/>
      <c r="T764" s="13" t="n"/>
      <c r="U764" s="13" t="n"/>
      <c r="V764" s="13" t="n"/>
      <c r="W764" s="13" t="n"/>
      <c r="X764" s="13" t="n"/>
      <c r="Y764" s="13" t="n"/>
      <c r="Z764" s="13" t="n"/>
      <c r="AA764" s="13" t="n"/>
      <c r="AB764" s="13" t="n"/>
    </row>
    <row r="765">
      <c r="A765" s="13" t="n"/>
      <c r="B765" s="13" t="n"/>
      <c r="C765" s="12" t="n"/>
      <c r="D765" s="13" t="n"/>
      <c r="E765" s="13" t="n"/>
      <c r="F765" s="13" t="n"/>
      <c r="G765" s="13" t="n"/>
      <c r="H765" s="13" t="n"/>
      <c r="I765" s="13" t="n"/>
      <c r="J765" s="13" t="n"/>
      <c r="K765" s="13" t="n"/>
      <c r="L765" s="13" t="n"/>
      <c r="M765" s="13" t="n"/>
      <c r="N765" s="13" t="n"/>
      <c r="O765" s="13" t="n"/>
      <c r="P765" s="13" t="n"/>
      <c r="Q765" s="13" t="n"/>
      <c r="R765" s="13" t="n"/>
      <c r="S765" s="13" t="n"/>
      <c r="T765" s="13" t="n"/>
      <c r="U765" s="13" t="n"/>
      <c r="V765" s="13" t="n"/>
      <c r="W765" s="13" t="n"/>
      <c r="X765" s="13" t="n"/>
      <c r="Y765" s="13" t="n"/>
      <c r="Z765" s="13" t="n"/>
      <c r="AA765" s="13" t="n"/>
      <c r="AB765" s="13" t="n"/>
    </row>
    <row r="766">
      <c r="A766" s="13" t="n"/>
      <c r="B766" s="13" t="n"/>
      <c r="C766" s="12" t="n"/>
      <c r="D766" s="13" t="n"/>
      <c r="E766" s="13" t="n"/>
      <c r="F766" s="13" t="n"/>
      <c r="G766" s="13" t="n"/>
      <c r="H766" s="13" t="n"/>
      <c r="I766" s="13" t="n"/>
      <c r="J766" s="13" t="n"/>
      <c r="K766" s="13" t="n"/>
      <c r="L766" s="13" t="n"/>
      <c r="M766" s="13" t="n"/>
      <c r="N766" s="13" t="n"/>
      <c r="O766" s="13" t="n"/>
      <c r="P766" s="13" t="n"/>
      <c r="Q766" s="13" t="n"/>
      <c r="R766" s="13" t="n"/>
      <c r="S766" s="13" t="n"/>
      <c r="T766" s="13" t="n"/>
      <c r="U766" s="13" t="n"/>
      <c r="V766" s="13" t="n"/>
      <c r="W766" s="13" t="n"/>
      <c r="X766" s="13" t="n"/>
      <c r="Y766" s="13" t="n"/>
      <c r="Z766" s="13" t="n"/>
      <c r="AA766" s="13" t="n"/>
      <c r="AB766" s="13" t="n"/>
    </row>
    <row r="767">
      <c r="A767" s="13" t="n"/>
      <c r="B767" s="13" t="n"/>
      <c r="C767" s="12" t="n"/>
      <c r="D767" s="13" t="n"/>
      <c r="E767" s="13" t="n"/>
      <c r="F767" s="13" t="n"/>
      <c r="G767" s="13" t="n"/>
      <c r="H767" s="13" t="n"/>
      <c r="I767" s="13" t="n"/>
      <c r="J767" s="13" t="n"/>
      <c r="K767" s="13" t="n"/>
      <c r="L767" s="13" t="n"/>
      <c r="M767" s="13" t="n"/>
      <c r="N767" s="13" t="n"/>
      <c r="O767" s="13" t="n"/>
      <c r="P767" s="13" t="n"/>
      <c r="Q767" s="13" t="n"/>
      <c r="R767" s="13" t="n"/>
      <c r="S767" s="13" t="n"/>
      <c r="T767" s="13" t="n"/>
      <c r="U767" s="13" t="n"/>
      <c r="V767" s="13" t="n"/>
      <c r="W767" s="13" t="n"/>
      <c r="X767" s="13" t="n"/>
      <c r="Y767" s="13" t="n"/>
      <c r="Z767" s="13" t="n"/>
      <c r="AA767" s="13" t="n"/>
      <c r="AB767" s="13" t="n"/>
    </row>
    <row r="768">
      <c r="A768" s="13" t="n"/>
      <c r="B768" s="13" t="n"/>
      <c r="C768" s="12" t="n"/>
      <c r="D768" s="13" t="n"/>
      <c r="E768" s="13" t="n"/>
      <c r="F768" s="13" t="n"/>
      <c r="G768" s="13" t="n"/>
      <c r="H768" s="13" t="n"/>
      <c r="I768" s="13" t="n"/>
      <c r="J768" s="13" t="n"/>
      <c r="K768" s="13" t="n"/>
      <c r="L768" s="13" t="n"/>
      <c r="M768" s="13" t="n"/>
      <c r="N768" s="13" t="n"/>
      <c r="O768" s="13" t="n"/>
      <c r="P768" s="13" t="n"/>
      <c r="Q768" s="13" t="n"/>
      <c r="R768" s="13" t="n"/>
      <c r="S768" s="13" t="n"/>
      <c r="T768" s="13" t="n"/>
      <c r="U768" s="13" t="n"/>
      <c r="V768" s="13" t="n"/>
      <c r="W768" s="13" t="n"/>
      <c r="X768" s="13" t="n"/>
      <c r="Y768" s="13" t="n"/>
      <c r="Z768" s="13" t="n"/>
      <c r="AA768" s="13" t="n"/>
      <c r="AB768" s="13" t="n"/>
    </row>
    <row r="769">
      <c r="A769" s="13" t="n"/>
      <c r="B769" s="13" t="n"/>
      <c r="C769" s="12" t="n"/>
      <c r="D769" s="13" t="n"/>
      <c r="E769" s="13" t="n"/>
      <c r="F769" s="13" t="n"/>
      <c r="G769" s="13" t="n"/>
      <c r="H769" s="13" t="n"/>
      <c r="I769" s="13" t="n"/>
      <c r="J769" s="13" t="n"/>
      <c r="K769" s="13" t="n"/>
      <c r="L769" s="13" t="n"/>
      <c r="M769" s="13" t="n"/>
      <c r="N769" s="13" t="n"/>
      <c r="O769" s="13" t="n"/>
      <c r="P769" s="13" t="n"/>
      <c r="Q769" s="13" t="n"/>
      <c r="R769" s="13" t="n"/>
      <c r="S769" s="13" t="n"/>
      <c r="T769" s="13" t="n"/>
      <c r="U769" s="13" t="n"/>
      <c r="V769" s="13" t="n"/>
      <c r="W769" s="13" t="n"/>
      <c r="X769" s="13" t="n"/>
      <c r="Y769" s="13" t="n"/>
      <c r="Z769" s="13" t="n"/>
      <c r="AA769" s="13" t="n"/>
      <c r="AB769" s="13" t="n"/>
    </row>
    <row r="770">
      <c r="A770" s="13" t="n"/>
      <c r="B770" s="13" t="n"/>
      <c r="C770" s="12" t="n"/>
      <c r="D770" s="13" t="n"/>
      <c r="E770" s="13" t="n"/>
      <c r="F770" s="13" t="n"/>
      <c r="G770" s="13" t="n"/>
      <c r="H770" s="13" t="n"/>
      <c r="I770" s="13" t="n"/>
      <c r="J770" s="13" t="n"/>
      <c r="K770" s="13" t="n"/>
      <c r="L770" s="13" t="n"/>
      <c r="M770" s="13" t="n"/>
      <c r="N770" s="13" t="n"/>
      <c r="O770" s="13" t="n"/>
      <c r="P770" s="13" t="n"/>
      <c r="Q770" s="13" t="n"/>
      <c r="R770" s="13" t="n"/>
      <c r="S770" s="13" t="n"/>
      <c r="T770" s="13" t="n"/>
      <c r="U770" s="13" t="n"/>
      <c r="V770" s="13" t="n"/>
      <c r="W770" s="13" t="n"/>
      <c r="X770" s="13" t="n"/>
      <c r="Y770" s="13" t="n"/>
      <c r="Z770" s="13" t="n"/>
      <c r="AA770" s="13" t="n"/>
      <c r="AB770" s="13" t="n"/>
    </row>
    <row r="771">
      <c r="A771" s="13" t="n"/>
      <c r="B771" s="13" t="n"/>
      <c r="C771" s="12" t="n"/>
      <c r="D771" s="13" t="n"/>
      <c r="E771" s="13" t="n"/>
      <c r="F771" s="13" t="n"/>
      <c r="G771" s="13" t="n"/>
      <c r="H771" s="13" t="n"/>
      <c r="I771" s="13" t="n"/>
      <c r="J771" s="13" t="n"/>
      <c r="K771" s="13" t="n"/>
      <c r="L771" s="13" t="n"/>
      <c r="M771" s="13" t="n"/>
      <c r="N771" s="13" t="n"/>
      <c r="O771" s="13" t="n"/>
      <c r="P771" s="13" t="n"/>
      <c r="Q771" s="13" t="n"/>
      <c r="R771" s="13" t="n"/>
      <c r="S771" s="13" t="n"/>
      <c r="T771" s="13" t="n"/>
      <c r="U771" s="13" t="n"/>
      <c r="V771" s="13" t="n"/>
      <c r="W771" s="13" t="n"/>
      <c r="X771" s="13" t="n"/>
      <c r="Y771" s="13" t="n"/>
      <c r="Z771" s="13" t="n"/>
      <c r="AA771" s="13" t="n"/>
      <c r="AB771" s="13" t="n"/>
    </row>
    <row r="772">
      <c r="A772" s="13" t="n"/>
      <c r="B772" s="13" t="n"/>
      <c r="C772" s="12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  <c r="O772" s="13" t="n"/>
      <c r="P772" s="13" t="n"/>
      <c r="Q772" s="13" t="n"/>
      <c r="R772" s="13" t="n"/>
      <c r="S772" s="13" t="n"/>
      <c r="T772" s="13" t="n"/>
      <c r="U772" s="13" t="n"/>
      <c r="V772" s="13" t="n"/>
      <c r="W772" s="13" t="n"/>
      <c r="X772" s="13" t="n"/>
      <c r="Y772" s="13" t="n"/>
      <c r="Z772" s="13" t="n"/>
      <c r="AA772" s="13" t="n"/>
      <c r="AB772" s="13" t="n"/>
    </row>
    <row r="773">
      <c r="A773" s="13" t="n"/>
      <c r="B773" s="13" t="n"/>
      <c r="C773" s="12" t="n"/>
      <c r="D773" s="13" t="n"/>
      <c r="E773" s="13" t="n"/>
      <c r="F773" s="13" t="n"/>
      <c r="G773" s="13" t="n"/>
      <c r="H773" s="13" t="n"/>
      <c r="I773" s="13" t="n"/>
      <c r="J773" s="13" t="n"/>
      <c r="K773" s="13" t="n"/>
      <c r="L773" s="13" t="n"/>
      <c r="M773" s="13" t="n"/>
      <c r="N773" s="13" t="n"/>
      <c r="O773" s="13" t="n"/>
      <c r="P773" s="13" t="n"/>
      <c r="Q773" s="13" t="n"/>
      <c r="R773" s="13" t="n"/>
      <c r="S773" s="13" t="n"/>
      <c r="T773" s="13" t="n"/>
      <c r="U773" s="13" t="n"/>
      <c r="V773" s="13" t="n"/>
      <c r="W773" s="13" t="n"/>
      <c r="X773" s="13" t="n"/>
      <c r="Y773" s="13" t="n"/>
      <c r="Z773" s="13" t="n"/>
      <c r="AA773" s="13" t="n"/>
      <c r="AB773" s="13" t="n"/>
    </row>
    <row r="774">
      <c r="A774" s="13" t="n"/>
      <c r="B774" s="13" t="n"/>
      <c r="C774" s="12" t="n"/>
      <c r="D774" s="13" t="n"/>
      <c r="E774" s="13" t="n"/>
      <c r="F774" s="13" t="n"/>
      <c r="G774" s="13" t="n"/>
      <c r="H774" s="13" t="n"/>
      <c r="I774" s="13" t="n"/>
      <c r="J774" s="13" t="n"/>
      <c r="K774" s="13" t="n"/>
      <c r="L774" s="13" t="n"/>
      <c r="M774" s="13" t="n"/>
      <c r="N774" s="13" t="n"/>
      <c r="O774" s="13" t="n"/>
      <c r="P774" s="13" t="n"/>
      <c r="Q774" s="13" t="n"/>
      <c r="R774" s="13" t="n"/>
      <c r="S774" s="13" t="n"/>
      <c r="T774" s="13" t="n"/>
      <c r="U774" s="13" t="n"/>
      <c r="V774" s="13" t="n"/>
      <c r="W774" s="13" t="n"/>
      <c r="X774" s="13" t="n"/>
      <c r="Y774" s="13" t="n"/>
      <c r="Z774" s="13" t="n"/>
      <c r="AA774" s="13" t="n"/>
      <c r="AB774" s="13" t="n"/>
    </row>
    <row r="775">
      <c r="A775" s="13" t="n"/>
      <c r="B775" s="13" t="n"/>
      <c r="C775" s="12" t="n"/>
      <c r="D775" s="13" t="n"/>
      <c r="E775" s="13" t="n"/>
      <c r="F775" s="13" t="n"/>
      <c r="G775" s="13" t="n"/>
      <c r="H775" s="13" t="n"/>
      <c r="I775" s="13" t="n"/>
      <c r="J775" s="13" t="n"/>
      <c r="K775" s="13" t="n"/>
      <c r="L775" s="13" t="n"/>
      <c r="M775" s="13" t="n"/>
      <c r="N775" s="13" t="n"/>
      <c r="O775" s="13" t="n"/>
      <c r="P775" s="13" t="n"/>
      <c r="Q775" s="13" t="n"/>
      <c r="R775" s="13" t="n"/>
      <c r="S775" s="13" t="n"/>
      <c r="T775" s="13" t="n"/>
      <c r="U775" s="13" t="n"/>
      <c r="V775" s="13" t="n"/>
      <c r="W775" s="13" t="n"/>
      <c r="X775" s="13" t="n"/>
      <c r="Y775" s="13" t="n"/>
      <c r="Z775" s="13" t="n"/>
      <c r="AA775" s="13" t="n"/>
      <c r="AB775" s="13" t="n"/>
    </row>
    <row r="776">
      <c r="A776" s="13" t="n"/>
      <c r="B776" s="13" t="n"/>
      <c r="C776" s="12" t="n"/>
      <c r="D776" s="13" t="n"/>
      <c r="E776" s="13" t="n"/>
      <c r="F776" s="13" t="n"/>
      <c r="G776" s="13" t="n"/>
      <c r="H776" s="13" t="n"/>
      <c r="I776" s="13" t="n"/>
      <c r="J776" s="13" t="n"/>
      <c r="K776" s="13" t="n"/>
      <c r="L776" s="13" t="n"/>
      <c r="M776" s="13" t="n"/>
      <c r="N776" s="13" t="n"/>
      <c r="O776" s="13" t="n"/>
      <c r="P776" s="13" t="n"/>
      <c r="Q776" s="13" t="n"/>
      <c r="R776" s="13" t="n"/>
      <c r="S776" s="13" t="n"/>
      <c r="T776" s="13" t="n"/>
      <c r="U776" s="13" t="n"/>
      <c r="V776" s="13" t="n"/>
      <c r="W776" s="13" t="n"/>
      <c r="X776" s="13" t="n"/>
      <c r="Y776" s="13" t="n"/>
      <c r="Z776" s="13" t="n"/>
      <c r="AA776" s="13" t="n"/>
      <c r="AB776" s="13" t="n"/>
    </row>
    <row r="777">
      <c r="A777" s="13" t="n"/>
      <c r="B777" s="13" t="n"/>
      <c r="C777" s="12" t="n"/>
      <c r="D777" s="13" t="n"/>
      <c r="E777" s="13" t="n"/>
      <c r="F777" s="13" t="n"/>
      <c r="G777" s="13" t="n"/>
      <c r="H777" s="13" t="n"/>
      <c r="I777" s="13" t="n"/>
      <c r="J777" s="13" t="n"/>
      <c r="K777" s="13" t="n"/>
      <c r="L777" s="13" t="n"/>
      <c r="M777" s="13" t="n"/>
      <c r="N777" s="13" t="n"/>
      <c r="O777" s="13" t="n"/>
      <c r="P777" s="13" t="n"/>
      <c r="Q777" s="13" t="n"/>
      <c r="R777" s="13" t="n"/>
      <c r="S777" s="13" t="n"/>
      <c r="T777" s="13" t="n"/>
      <c r="U777" s="13" t="n"/>
      <c r="V777" s="13" t="n"/>
      <c r="W777" s="13" t="n"/>
      <c r="X777" s="13" t="n"/>
      <c r="Y777" s="13" t="n"/>
      <c r="Z777" s="13" t="n"/>
      <c r="AA777" s="13" t="n"/>
      <c r="AB777" s="13" t="n"/>
    </row>
    <row r="778">
      <c r="A778" s="13" t="n"/>
      <c r="B778" s="13" t="n"/>
      <c r="C778" s="12" t="n"/>
      <c r="D778" s="13" t="n"/>
      <c r="E778" s="13" t="n"/>
      <c r="F778" s="13" t="n"/>
      <c r="G778" s="13" t="n"/>
      <c r="H778" s="13" t="n"/>
      <c r="I778" s="13" t="n"/>
      <c r="J778" s="13" t="n"/>
      <c r="K778" s="13" t="n"/>
      <c r="L778" s="13" t="n"/>
      <c r="M778" s="13" t="n"/>
      <c r="N778" s="13" t="n"/>
      <c r="O778" s="13" t="n"/>
      <c r="P778" s="13" t="n"/>
      <c r="Q778" s="13" t="n"/>
      <c r="R778" s="13" t="n"/>
      <c r="S778" s="13" t="n"/>
      <c r="T778" s="13" t="n"/>
      <c r="U778" s="13" t="n"/>
      <c r="V778" s="13" t="n"/>
      <c r="W778" s="13" t="n"/>
      <c r="X778" s="13" t="n"/>
      <c r="Y778" s="13" t="n"/>
      <c r="Z778" s="13" t="n"/>
      <c r="AA778" s="13" t="n"/>
      <c r="AB778" s="13" t="n"/>
    </row>
    <row r="779">
      <c r="A779" s="13" t="n"/>
      <c r="B779" s="13" t="n"/>
      <c r="C779" s="12" t="n"/>
      <c r="D779" s="13" t="n"/>
      <c r="E779" s="13" t="n"/>
      <c r="F779" s="13" t="n"/>
      <c r="G779" s="13" t="n"/>
      <c r="H779" s="13" t="n"/>
      <c r="I779" s="13" t="n"/>
      <c r="J779" s="13" t="n"/>
      <c r="K779" s="13" t="n"/>
      <c r="L779" s="13" t="n"/>
      <c r="M779" s="13" t="n"/>
      <c r="N779" s="13" t="n"/>
      <c r="O779" s="13" t="n"/>
      <c r="P779" s="13" t="n"/>
      <c r="Q779" s="13" t="n"/>
      <c r="R779" s="13" t="n"/>
      <c r="S779" s="13" t="n"/>
      <c r="T779" s="13" t="n"/>
      <c r="U779" s="13" t="n"/>
      <c r="V779" s="13" t="n"/>
      <c r="W779" s="13" t="n"/>
      <c r="X779" s="13" t="n"/>
      <c r="Y779" s="13" t="n"/>
      <c r="Z779" s="13" t="n"/>
      <c r="AA779" s="13" t="n"/>
      <c r="AB779" s="13" t="n"/>
    </row>
    <row r="780">
      <c r="A780" s="13" t="n"/>
      <c r="B780" s="13" t="n"/>
      <c r="C780" s="12" t="n"/>
      <c r="D780" s="13" t="n"/>
      <c r="E780" s="13" t="n"/>
      <c r="F780" s="13" t="n"/>
      <c r="G780" s="13" t="n"/>
      <c r="H780" s="13" t="n"/>
      <c r="I780" s="13" t="n"/>
      <c r="J780" s="13" t="n"/>
      <c r="K780" s="13" t="n"/>
      <c r="L780" s="13" t="n"/>
      <c r="M780" s="13" t="n"/>
      <c r="N780" s="13" t="n"/>
      <c r="O780" s="13" t="n"/>
      <c r="P780" s="13" t="n"/>
      <c r="Q780" s="13" t="n"/>
      <c r="R780" s="13" t="n"/>
      <c r="S780" s="13" t="n"/>
      <c r="T780" s="13" t="n"/>
      <c r="U780" s="13" t="n"/>
      <c r="V780" s="13" t="n"/>
      <c r="W780" s="13" t="n"/>
      <c r="X780" s="13" t="n"/>
      <c r="Y780" s="13" t="n"/>
      <c r="Z780" s="13" t="n"/>
      <c r="AA780" s="13" t="n"/>
      <c r="AB780" s="13" t="n"/>
    </row>
    <row r="781">
      <c r="A781" s="13" t="n"/>
      <c r="B781" s="13" t="n"/>
      <c r="C781" s="12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  <c r="O781" s="13" t="n"/>
      <c r="P781" s="13" t="n"/>
      <c r="Q781" s="13" t="n"/>
      <c r="R781" s="13" t="n"/>
      <c r="S781" s="13" t="n"/>
      <c r="T781" s="13" t="n"/>
      <c r="U781" s="13" t="n"/>
      <c r="V781" s="13" t="n"/>
      <c r="W781" s="13" t="n"/>
      <c r="X781" s="13" t="n"/>
      <c r="Y781" s="13" t="n"/>
      <c r="Z781" s="13" t="n"/>
      <c r="AA781" s="13" t="n"/>
      <c r="AB781" s="13" t="n"/>
    </row>
    <row r="782">
      <c r="A782" s="13" t="n"/>
      <c r="B782" s="13" t="n"/>
      <c r="C782" s="12" t="n"/>
      <c r="D782" s="13" t="n"/>
      <c r="E782" s="13" t="n"/>
      <c r="F782" s="13" t="n"/>
      <c r="G782" s="13" t="n"/>
      <c r="H782" s="13" t="n"/>
      <c r="I782" s="13" t="n"/>
      <c r="J782" s="13" t="n"/>
      <c r="K782" s="13" t="n"/>
      <c r="L782" s="13" t="n"/>
      <c r="M782" s="13" t="n"/>
      <c r="N782" s="13" t="n"/>
      <c r="O782" s="13" t="n"/>
      <c r="P782" s="13" t="n"/>
      <c r="Q782" s="13" t="n"/>
      <c r="R782" s="13" t="n"/>
      <c r="S782" s="13" t="n"/>
      <c r="T782" s="13" t="n"/>
      <c r="U782" s="13" t="n"/>
      <c r="V782" s="13" t="n"/>
      <c r="W782" s="13" t="n"/>
      <c r="X782" s="13" t="n"/>
      <c r="Y782" s="13" t="n"/>
      <c r="Z782" s="13" t="n"/>
      <c r="AA782" s="13" t="n"/>
      <c r="AB782" s="13" t="n"/>
    </row>
    <row r="783">
      <c r="A783" s="13" t="n"/>
      <c r="B783" s="13" t="n"/>
      <c r="C783" s="12" t="n"/>
      <c r="D783" s="13" t="n"/>
      <c r="E783" s="13" t="n"/>
      <c r="F783" s="13" t="n"/>
      <c r="G783" s="13" t="n"/>
      <c r="H783" s="13" t="n"/>
      <c r="I783" s="13" t="n"/>
      <c r="J783" s="13" t="n"/>
      <c r="K783" s="13" t="n"/>
      <c r="L783" s="13" t="n"/>
      <c r="M783" s="13" t="n"/>
      <c r="N783" s="13" t="n"/>
      <c r="O783" s="13" t="n"/>
      <c r="P783" s="13" t="n"/>
      <c r="Q783" s="13" t="n"/>
      <c r="R783" s="13" t="n"/>
      <c r="S783" s="13" t="n"/>
      <c r="T783" s="13" t="n"/>
      <c r="U783" s="13" t="n"/>
      <c r="V783" s="13" t="n"/>
      <c r="W783" s="13" t="n"/>
      <c r="X783" s="13" t="n"/>
      <c r="Y783" s="13" t="n"/>
      <c r="Z783" s="13" t="n"/>
      <c r="AA783" s="13" t="n"/>
      <c r="AB783" s="13" t="n"/>
    </row>
    <row r="784">
      <c r="A784" s="13" t="n"/>
      <c r="B784" s="13" t="n"/>
      <c r="C784" s="12" t="n"/>
      <c r="D784" s="13" t="n"/>
      <c r="E784" s="13" t="n"/>
      <c r="F784" s="13" t="n"/>
      <c r="G784" s="13" t="n"/>
      <c r="H784" s="13" t="n"/>
      <c r="I784" s="13" t="n"/>
      <c r="J784" s="13" t="n"/>
      <c r="K784" s="13" t="n"/>
      <c r="L784" s="13" t="n"/>
      <c r="M784" s="13" t="n"/>
      <c r="N784" s="13" t="n"/>
      <c r="O784" s="13" t="n"/>
      <c r="P784" s="13" t="n"/>
      <c r="Q784" s="13" t="n"/>
      <c r="R784" s="13" t="n"/>
      <c r="S784" s="13" t="n"/>
      <c r="T784" s="13" t="n"/>
      <c r="U784" s="13" t="n"/>
      <c r="V784" s="13" t="n"/>
      <c r="W784" s="13" t="n"/>
      <c r="X784" s="13" t="n"/>
      <c r="Y784" s="13" t="n"/>
      <c r="Z784" s="13" t="n"/>
      <c r="AA784" s="13" t="n"/>
      <c r="AB784" s="13" t="n"/>
    </row>
    <row r="785">
      <c r="A785" s="13" t="n"/>
      <c r="B785" s="13" t="n"/>
      <c r="C785" s="12" t="n"/>
      <c r="D785" s="13" t="n"/>
      <c r="E785" s="13" t="n"/>
      <c r="F785" s="13" t="n"/>
      <c r="G785" s="13" t="n"/>
      <c r="H785" s="13" t="n"/>
      <c r="I785" s="13" t="n"/>
      <c r="J785" s="13" t="n"/>
      <c r="K785" s="13" t="n"/>
      <c r="L785" s="13" t="n"/>
      <c r="M785" s="13" t="n"/>
      <c r="N785" s="13" t="n"/>
      <c r="O785" s="13" t="n"/>
      <c r="P785" s="13" t="n"/>
      <c r="Q785" s="13" t="n"/>
      <c r="R785" s="13" t="n"/>
      <c r="S785" s="13" t="n"/>
      <c r="T785" s="13" t="n"/>
      <c r="U785" s="13" t="n"/>
      <c r="V785" s="13" t="n"/>
      <c r="W785" s="13" t="n"/>
      <c r="X785" s="13" t="n"/>
      <c r="Y785" s="13" t="n"/>
      <c r="Z785" s="13" t="n"/>
      <c r="AA785" s="13" t="n"/>
      <c r="AB785" s="13" t="n"/>
    </row>
    <row r="786">
      <c r="A786" s="13" t="n"/>
      <c r="B786" s="13" t="n"/>
      <c r="C786" s="12" t="n"/>
      <c r="D786" s="13" t="n"/>
      <c r="E786" s="13" t="n"/>
      <c r="F786" s="13" t="n"/>
      <c r="G786" s="13" t="n"/>
      <c r="H786" s="13" t="n"/>
      <c r="I786" s="13" t="n"/>
      <c r="J786" s="13" t="n"/>
      <c r="K786" s="13" t="n"/>
      <c r="L786" s="13" t="n"/>
      <c r="M786" s="13" t="n"/>
      <c r="N786" s="13" t="n"/>
      <c r="O786" s="13" t="n"/>
      <c r="P786" s="13" t="n"/>
      <c r="Q786" s="13" t="n"/>
      <c r="R786" s="13" t="n"/>
      <c r="S786" s="13" t="n"/>
      <c r="T786" s="13" t="n"/>
      <c r="U786" s="13" t="n"/>
      <c r="V786" s="13" t="n"/>
      <c r="W786" s="13" t="n"/>
      <c r="X786" s="13" t="n"/>
      <c r="Y786" s="13" t="n"/>
      <c r="Z786" s="13" t="n"/>
      <c r="AA786" s="13" t="n"/>
      <c r="AB786" s="13" t="n"/>
    </row>
    <row r="787">
      <c r="A787" s="13" t="n"/>
      <c r="B787" s="13" t="n"/>
      <c r="C787" s="12" t="n"/>
      <c r="D787" s="13" t="n"/>
      <c r="E787" s="13" t="n"/>
      <c r="F787" s="13" t="n"/>
      <c r="G787" s="13" t="n"/>
      <c r="H787" s="13" t="n"/>
      <c r="I787" s="13" t="n"/>
      <c r="J787" s="13" t="n"/>
      <c r="K787" s="13" t="n"/>
      <c r="L787" s="13" t="n"/>
      <c r="M787" s="13" t="n"/>
      <c r="N787" s="13" t="n"/>
      <c r="O787" s="13" t="n"/>
      <c r="P787" s="13" t="n"/>
      <c r="Q787" s="13" t="n"/>
      <c r="R787" s="13" t="n"/>
      <c r="S787" s="13" t="n"/>
      <c r="T787" s="13" t="n"/>
      <c r="U787" s="13" t="n"/>
      <c r="V787" s="13" t="n"/>
      <c r="W787" s="13" t="n"/>
      <c r="X787" s="13" t="n"/>
      <c r="Y787" s="13" t="n"/>
      <c r="Z787" s="13" t="n"/>
      <c r="AA787" s="13" t="n"/>
      <c r="AB787" s="13" t="n"/>
    </row>
    <row r="788">
      <c r="A788" s="13" t="n"/>
      <c r="B788" s="13" t="n"/>
      <c r="C788" s="12" t="n"/>
      <c r="D788" s="13" t="n"/>
      <c r="E788" s="13" t="n"/>
      <c r="F788" s="13" t="n"/>
      <c r="G788" s="13" t="n"/>
      <c r="H788" s="13" t="n"/>
      <c r="I788" s="13" t="n"/>
      <c r="J788" s="13" t="n"/>
      <c r="K788" s="13" t="n"/>
      <c r="L788" s="13" t="n"/>
      <c r="M788" s="13" t="n"/>
      <c r="N788" s="13" t="n"/>
      <c r="O788" s="13" t="n"/>
      <c r="P788" s="13" t="n"/>
      <c r="Q788" s="13" t="n"/>
      <c r="R788" s="13" t="n"/>
      <c r="S788" s="13" t="n"/>
      <c r="T788" s="13" t="n"/>
      <c r="U788" s="13" t="n"/>
      <c r="V788" s="13" t="n"/>
      <c r="W788" s="13" t="n"/>
      <c r="X788" s="13" t="n"/>
      <c r="Y788" s="13" t="n"/>
      <c r="Z788" s="13" t="n"/>
      <c r="AA788" s="13" t="n"/>
      <c r="AB788" s="13" t="n"/>
    </row>
    <row r="789">
      <c r="A789" s="13" t="n"/>
      <c r="B789" s="13" t="n"/>
      <c r="C789" s="12" t="n"/>
      <c r="D789" s="13" t="n"/>
      <c r="E789" s="13" t="n"/>
      <c r="F789" s="13" t="n"/>
      <c r="G789" s="13" t="n"/>
      <c r="H789" s="13" t="n"/>
      <c r="I789" s="13" t="n"/>
      <c r="J789" s="13" t="n"/>
      <c r="K789" s="13" t="n"/>
      <c r="L789" s="13" t="n"/>
      <c r="M789" s="13" t="n"/>
      <c r="N789" s="13" t="n"/>
      <c r="O789" s="13" t="n"/>
      <c r="P789" s="13" t="n"/>
      <c r="Q789" s="13" t="n"/>
      <c r="R789" s="13" t="n"/>
      <c r="S789" s="13" t="n"/>
      <c r="T789" s="13" t="n"/>
      <c r="U789" s="13" t="n"/>
      <c r="V789" s="13" t="n"/>
      <c r="W789" s="13" t="n"/>
      <c r="X789" s="13" t="n"/>
      <c r="Y789" s="13" t="n"/>
      <c r="Z789" s="13" t="n"/>
      <c r="AA789" s="13" t="n"/>
      <c r="AB789" s="13" t="n"/>
    </row>
    <row r="790">
      <c r="A790" s="13" t="n"/>
      <c r="B790" s="13" t="n"/>
      <c r="C790" s="12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  <c r="O790" s="13" t="n"/>
      <c r="P790" s="13" t="n"/>
      <c r="Q790" s="13" t="n"/>
      <c r="R790" s="13" t="n"/>
      <c r="S790" s="13" t="n"/>
      <c r="T790" s="13" t="n"/>
      <c r="U790" s="13" t="n"/>
      <c r="V790" s="13" t="n"/>
      <c r="W790" s="13" t="n"/>
      <c r="X790" s="13" t="n"/>
      <c r="Y790" s="13" t="n"/>
      <c r="Z790" s="13" t="n"/>
      <c r="AA790" s="13" t="n"/>
      <c r="AB790" s="13" t="n"/>
    </row>
    <row r="791">
      <c r="A791" s="13" t="n"/>
      <c r="B791" s="13" t="n"/>
      <c r="C791" s="12" t="n"/>
      <c r="D791" s="13" t="n"/>
      <c r="E791" s="13" t="n"/>
      <c r="F791" s="13" t="n"/>
      <c r="G791" s="13" t="n"/>
      <c r="H791" s="13" t="n"/>
      <c r="I791" s="13" t="n"/>
      <c r="J791" s="13" t="n"/>
      <c r="K791" s="13" t="n"/>
      <c r="L791" s="13" t="n"/>
      <c r="M791" s="13" t="n"/>
      <c r="N791" s="13" t="n"/>
      <c r="O791" s="13" t="n"/>
      <c r="P791" s="13" t="n"/>
      <c r="Q791" s="13" t="n"/>
      <c r="R791" s="13" t="n"/>
      <c r="S791" s="13" t="n"/>
      <c r="T791" s="13" t="n"/>
      <c r="U791" s="13" t="n"/>
      <c r="V791" s="13" t="n"/>
      <c r="W791" s="13" t="n"/>
      <c r="X791" s="13" t="n"/>
      <c r="Y791" s="13" t="n"/>
      <c r="Z791" s="13" t="n"/>
      <c r="AA791" s="13" t="n"/>
      <c r="AB791" s="13" t="n"/>
    </row>
    <row r="792">
      <c r="A792" s="13" t="n"/>
      <c r="B792" s="13" t="n"/>
      <c r="C792" s="12" t="n"/>
      <c r="D792" s="13" t="n"/>
      <c r="E792" s="13" t="n"/>
      <c r="F792" s="13" t="n"/>
      <c r="G792" s="13" t="n"/>
      <c r="H792" s="13" t="n"/>
      <c r="I792" s="13" t="n"/>
      <c r="J792" s="13" t="n"/>
      <c r="K792" s="13" t="n"/>
      <c r="L792" s="13" t="n"/>
      <c r="M792" s="13" t="n"/>
      <c r="N792" s="13" t="n"/>
      <c r="O792" s="13" t="n"/>
      <c r="P792" s="13" t="n"/>
      <c r="Q792" s="13" t="n"/>
      <c r="R792" s="13" t="n"/>
      <c r="S792" s="13" t="n"/>
      <c r="T792" s="13" t="n"/>
      <c r="U792" s="13" t="n"/>
      <c r="V792" s="13" t="n"/>
      <c r="W792" s="13" t="n"/>
      <c r="X792" s="13" t="n"/>
      <c r="Y792" s="13" t="n"/>
      <c r="Z792" s="13" t="n"/>
      <c r="AA792" s="13" t="n"/>
      <c r="AB792" s="13" t="n"/>
    </row>
    <row r="793">
      <c r="A793" s="13" t="n"/>
      <c r="B793" s="13" t="n"/>
      <c r="C793" s="12" t="n"/>
      <c r="D793" s="13" t="n"/>
      <c r="E793" s="13" t="n"/>
      <c r="F793" s="13" t="n"/>
      <c r="G793" s="13" t="n"/>
      <c r="H793" s="13" t="n"/>
      <c r="I793" s="13" t="n"/>
      <c r="J793" s="13" t="n"/>
      <c r="K793" s="13" t="n"/>
      <c r="L793" s="13" t="n"/>
      <c r="M793" s="13" t="n"/>
      <c r="N793" s="13" t="n"/>
      <c r="O793" s="13" t="n"/>
      <c r="P793" s="13" t="n"/>
      <c r="Q793" s="13" t="n"/>
      <c r="R793" s="13" t="n"/>
      <c r="S793" s="13" t="n"/>
      <c r="T793" s="13" t="n"/>
      <c r="U793" s="13" t="n"/>
      <c r="V793" s="13" t="n"/>
      <c r="W793" s="13" t="n"/>
      <c r="X793" s="13" t="n"/>
      <c r="Y793" s="13" t="n"/>
      <c r="Z793" s="13" t="n"/>
      <c r="AA793" s="13" t="n"/>
      <c r="AB793" s="13" t="n"/>
    </row>
    <row r="794">
      <c r="A794" s="13" t="n"/>
      <c r="B794" s="13" t="n"/>
      <c r="C794" s="12" t="n"/>
      <c r="D794" s="13" t="n"/>
      <c r="E794" s="13" t="n"/>
      <c r="F794" s="13" t="n"/>
      <c r="G794" s="13" t="n"/>
      <c r="H794" s="13" t="n"/>
      <c r="I794" s="13" t="n"/>
      <c r="J794" s="13" t="n"/>
      <c r="K794" s="13" t="n"/>
      <c r="L794" s="13" t="n"/>
      <c r="M794" s="13" t="n"/>
      <c r="N794" s="13" t="n"/>
      <c r="O794" s="13" t="n"/>
      <c r="P794" s="13" t="n"/>
      <c r="Q794" s="13" t="n"/>
      <c r="R794" s="13" t="n"/>
      <c r="S794" s="13" t="n"/>
      <c r="T794" s="13" t="n"/>
      <c r="U794" s="13" t="n"/>
      <c r="V794" s="13" t="n"/>
      <c r="W794" s="13" t="n"/>
      <c r="X794" s="13" t="n"/>
      <c r="Y794" s="13" t="n"/>
      <c r="Z794" s="13" t="n"/>
      <c r="AA794" s="13" t="n"/>
      <c r="AB794" s="13" t="n"/>
    </row>
    <row r="795">
      <c r="A795" s="13" t="n"/>
      <c r="B795" s="13" t="n"/>
      <c r="C795" s="12" t="n"/>
      <c r="D795" s="13" t="n"/>
      <c r="E795" s="13" t="n"/>
      <c r="F795" s="13" t="n"/>
      <c r="G795" s="13" t="n"/>
      <c r="H795" s="13" t="n"/>
      <c r="I795" s="13" t="n"/>
      <c r="J795" s="13" t="n"/>
      <c r="K795" s="13" t="n"/>
      <c r="L795" s="13" t="n"/>
      <c r="M795" s="13" t="n"/>
      <c r="N795" s="13" t="n"/>
      <c r="O795" s="13" t="n"/>
      <c r="P795" s="13" t="n"/>
      <c r="Q795" s="13" t="n"/>
      <c r="R795" s="13" t="n"/>
      <c r="S795" s="13" t="n"/>
      <c r="T795" s="13" t="n"/>
      <c r="U795" s="13" t="n"/>
      <c r="V795" s="13" t="n"/>
      <c r="W795" s="13" t="n"/>
      <c r="X795" s="13" t="n"/>
      <c r="Y795" s="13" t="n"/>
      <c r="Z795" s="13" t="n"/>
      <c r="AA795" s="13" t="n"/>
      <c r="AB795" s="13" t="n"/>
    </row>
    <row r="796">
      <c r="A796" s="13" t="n"/>
      <c r="B796" s="13" t="n"/>
      <c r="C796" s="12" t="n"/>
      <c r="D796" s="13" t="n"/>
      <c r="E796" s="13" t="n"/>
      <c r="F796" s="13" t="n"/>
      <c r="G796" s="13" t="n"/>
      <c r="H796" s="13" t="n"/>
      <c r="I796" s="13" t="n"/>
      <c r="J796" s="13" t="n"/>
      <c r="K796" s="13" t="n"/>
      <c r="L796" s="13" t="n"/>
      <c r="M796" s="13" t="n"/>
      <c r="N796" s="13" t="n"/>
      <c r="O796" s="13" t="n"/>
      <c r="P796" s="13" t="n"/>
      <c r="Q796" s="13" t="n"/>
      <c r="R796" s="13" t="n"/>
      <c r="S796" s="13" t="n"/>
      <c r="T796" s="13" t="n"/>
      <c r="U796" s="13" t="n"/>
      <c r="V796" s="13" t="n"/>
      <c r="W796" s="13" t="n"/>
      <c r="X796" s="13" t="n"/>
      <c r="Y796" s="13" t="n"/>
      <c r="Z796" s="13" t="n"/>
      <c r="AA796" s="13" t="n"/>
      <c r="AB796" s="13" t="n"/>
    </row>
    <row r="797">
      <c r="A797" s="13" t="n"/>
      <c r="B797" s="13" t="n"/>
      <c r="C797" s="12" t="n"/>
      <c r="D797" s="13" t="n"/>
      <c r="E797" s="13" t="n"/>
      <c r="F797" s="13" t="n"/>
      <c r="G797" s="13" t="n"/>
      <c r="H797" s="13" t="n"/>
      <c r="I797" s="13" t="n"/>
      <c r="J797" s="13" t="n"/>
      <c r="K797" s="13" t="n"/>
      <c r="L797" s="13" t="n"/>
      <c r="M797" s="13" t="n"/>
      <c r="N797" s="13" t="n"/>
      <c r="O797" s="13" t="n"/>
      <c r="P797" s="13" t="n"/>
      <c r="Q797" s="13" t="n"/>
      <c r="R797" s="13" t="n"/>
      <c r="S797" s="13" t="n"/>
      <c r="T797" s="13" t="n"/>
      <c r="U797" s="13" t="n"/>
      <c r="V797" s="13" t="n"/>
      <c r="W797" s="13" t="n"/>
      <c r="X797" s="13" t="n"/>
      <c r="Y797" s="13" t="n"/>
      <c r="Z797" s="13" t="n"/>
      <c r="AA797" s="13" t="n"/>
      <c r="AB797" s="13" t="n"/>
    </row>
    <row r="798">
      <c r="A798" s="13" t="n"/>
      <c r="B798" s="13" t="n"/>
      <c r="C798" s="12" t="n"/>
      <c r="D798" s="13" t="n"/>
      <c r="E798" s="13" t="n"/>
      <c r="F798" s="13" t="n"/>
      <c r="G798" s="13" t="n"/>
      <c r="H798" s="13" t="n"/>
      <c r="I798" s="13" t="n"/>
      <c r="J798" s="13" t="n"/>
      <c r="K798" s="13" t="n"/>
      <c r="L798" s="13" t="n"/>
      <c r="M798" s="13" t="n"/>
      <c r="N798" s="13" t="n"/>
      <c r="O798" s="13" t="n"/>
      <c r="P798" s="13" t="n"/>
      <c r="Q798" s="13" t="n"/>
      <c r="R798" s="13" t="n"/>
      <c r="S798" s="13" t="n"/>
      <c r="T798" s="13" t="n"/>
      <c r="U798" s="13" t="n"/>
      <c r="V798" s="13" t="n"/>
      <c r="W798" s="13" t="n"/>
      <c r="X798" s="13" t="n"/>
      <c r="Y798" s="13" t="n"/>
      <c r="Z798" s="13" t="n"/>
      <c r="AA798" s="13" t="n"/>
      <c r="AB798" s="13" t="n"/>
    </row>
    <row r="799">
      <c r="A799" s="13" t="n"/>
      <c r="B799" s="13" t="n"/>
      <c r="C799" s="12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  <c r="O799" s="13" t="n"/>
      <c r="P799" s="13" t="n"/>
      <c r="Q799" s="13" t="n"/>
      <c r="R799" s="13" t="n"/>
      <c r="S799" s="13" t="n"/>
      <c r="T799" s="13" t="n"/>
      <c r="U799" s="13" t="n"/>
      <c r="V799" s="13" t="n"/>
      <c r="W799" s="13" t="n"/>
      <c r="X799" s="13" t="n"/>
      <c r="Y799" s="13" t="n"/>
      <c r="Z799" s="13" t="n"/>
      <c r="AA799" s="13" t="n"/>
      <c r="AB799" s="13" t="n"/>
    </row>
    <row r="800">
      <c r="A800" s="13" t="n"/>
      <c r="B800" s="13" t="n"/>
      <c r="C800" s="12" t="n"/>
      <c r="D800" s="13" t="n"/>
      <c r="E800" s="13" t="n"/>
      <c r="F800" s="13" t="n"/>
      <c r="G800" s="13" t="n"/>
      <c r="H800" s="13" t="n"/>
      <c r="I800" s="13" t="n"/>
      <c r="J800" s="13" t="n"/>
      <c r="K800" s="13" t="n"/>
      <c r="L800" s="13" t="n"/>
      <c r="M800" s="13" t="n"/>
      <c r="N800" s="13" t="n"/>
      <c r="O800" s="13" t="n"/>
      <c r="P800" s="13" t="n"/>
      <c r="Q800" s="13" t="n"/>
      <c r="R800" s="13" t="n"/>
      <c r="S800" s="13" t="n"/>
      <c r="T800" s="13" t="n"/>
      <c r="U800" s="13" t="n"/>
      <c r="V800" s="13" t="n"/>
      <c r="W800" s="13" t="n"/>
      <c r="X800" s="13" t="n"/>
      <c r="Y800" s="13" t="n"/>
      <c r="Z800" s="13" t="n"/>
      <c r="AA800" s="13" t="n"/>
      <c r="AB800" s="13" t="n"/>
    </row>
    <row r="801">
      <c r="A801" s="13" t="n"/>
      <c r="B801" s="13" t="n"/>
      <c r="C801" s="12" t="n"/>
      <c r="D801" s="13" t="n"/>
      <c r="E801" s="13" t="n"/>
      <c r="F801" s="13" t="n"/>
      <c r="G801" s="13" t="n"/>
      <c r="H801" s="13" t="n"/>
      <c r="I801" s="13" t="n"/>
      <c r="J801" s="13" t="n"/>
      <c r="K801" s="13" t="n"/>
      <c r="L801" s="13" t="n"/>
      <c r="M801" s="13" t="n"/>
      <c r="N801" s="13" t="n"/>
      <c r="O801" s="13" t="n"/>
      <c r="P801" s="13" t="n"/>
      <c r="Q801" s="13" t="n"/>
      <c r="R801" s="13" t="n"/>
      <c r="S801" s="13" t="n"/>
      <c r="T801" s="13" t="n"/>
      <c r="U801" s="13" t="n"/>
      <c r="V801" s="13" t="n"/>
      <c r="W801" s="13" t="n"/>
      <c r="X801" s="13" t="n"/>
      <c r="Y801" s="13" t="n"/>
      <c r="Z801" s="13" t="n"/>
      <c r="AA801" s="13" t="n"/>
      <c r="AB801" s="13" t="n"/>
    </row>
    <row r="802">
      <c r="A802" s="13" t="n"/>
      <c r="B802" s="13" t="n"/>
      <c r="C802" s="12" t="n"/>
      <c r="D802" s="13" t="n"/>
      <c r="E802" s="13" t="n"/>
      <c r="F802" s="13" t="n"/>
      <c r="G802" s="13" t="n"/>
      <c r="H802" s="13" t="n"/>
      <c r="I802" s="13" t="n"/>
      <c r="J802" s="13" t="n"/>
      <c r="K802" s="13" t="n"/>
      <c r="L802" s="13" t="n"/>
      <c r="M802" s="13" t="n"/>
      <c r="N802" s="13" t="n"/>
      <c r="O802" s="13" t="n"/>
      <c r="P802" s="13" t="n"/>
      <c r="Q802" s="13" t="n"/>
      <c r="R802" s="13" t="n"/>
      <c r="S802" s="13" t="n"/>
      <c r="T802" s="13" t="n"/>
      <c r="U802" s="13" t="n"/>
      <c r="V802" s="13" t="n"/>
      <c r="W802" s="13" t="n"/>
      <c r="X802" s="13" t="n"/>
      <c r="Y802" s="13" t="n"/>
      <c r="Z802" s="13" t="n"/>
      <c r="AA802" s="13" t="n"/>
      <c r="AB802" s="13" t="n"/>
    </row>
    <row r="803">
      <c r="A803" s="13" t="n"/>
      <c r="B803" s="13" t="n"/>
      <c r="C803" s="12" t="n"/>
      <c r="D803" s="13" t="n"/>
      <c r="E803" s="13" t="n"/>
      <c r="F803" s="13" t="n"/>
      <c r="G803" s="13" t="n"/>
      <c r="H803" s="13" t="n"/>
      <c r="I803" s="13" t="n"/>
      <c r="J803" s="13" t="n"/>
      <c r="K803" s="13" t="n"/>
      <c r="L803" s="13" t="n"/>
      <c r="M803" s="13" t="n"/>
      <c r="N803" s="13" t="n"/>
      <c r="O803" s="13" t="n"/>
      <c r="P803" s="13" t="n"/>
      <c r="Q803" s="13" t="n"/>
      <c r="R803" s="13" t="n"/>
      <c r="S803" s="13" t="n"/>
      <c r="T803" s="13" t="n"/>
      <c r="U803" s="13" t="n"/>
      <c r="V803" s="13" t="n"/>
      <c r="W803" s="13" t="n"/>
      <c r="X803" s="13" t="n"/>
      <c r="Y803" s="13" t="n"/>
      <c r="Z803" s="13" t="n"/>
      <c r="AA803" s="13" t="n"/>
      <c r="AB803" s="13" t="n"/>
    </row>
    <row r="804">
      <c r="A804" s="13" t="n"/>
      <c r="B804" s="13" t="n"/>
      <c r="C804" s="12" t="n"/>
      <c r="D804" s="13" t="n"/>
      <c r="E804" s="13" t="n"/>
      <c r="F804" s="13" t="n"/>
      <c r="G804" s="13" t="n"/>
      <c r="H804" s="13" t="n"/>
      <c r="I804" s="13" t="n"/>
      <c r="J804" s="13" t="n"/>
      <c r="K804" s="13" t="n"/>
      <c r="L804" s="13" t="n"/>
      <c r="M804" s="13" t="n"/>
      <c r="N804" s="13" t="n"/>
      <c r="O804" s="13" t="n"/>
      <c r="P804" s="13" t="n"/>
      <c r="Q804" s="13" t="n"/>
      <c r="R804" s="13" t="n"/>
      <c r="S804" s="13" t="n"/>
      <c r="T804" s="13" t="n"/>
      <c r="U804" s="13" t="n"/>
      <c r="V804" s="13" t="n"/>
      <c r="W804" s="13" t="n"/>
      <c r="X804" s="13" t="n"/>
      <c r="Y804" s="13" t="n"/>
      <c r="Z804" s="13" t="n"/>
      <c r="AA804" s="13" t="n"/>
      <c r="AB804" s="13" t="n"/>
    </row>
    <row r="805">
      <c r="A805" s="13" t="n"/>
      <c r="B805" s="13" t="n"/>
      <c r="C805" s="12" t="n"/>
      <c r="D805" s="13" t="n"/>
      <c r="E805" s="13" t="n"/>
      <c r="F805" s="13" t="n"/>
      <c r="G805" s="13" t="n"/>
      <c r="H805" s="13" t="n"/>
      <c r="I805" s="13" t="n"/>
      <c r="J805" s="13" t="n"/>
      <c r="K805" s="13" t="n"/>
      <c r="L805" s="13" t="n"/>
      <c r="M805" s="13" t="n"/>
      <c r="N805" s="13" t="n"/>
      <c r="O805" s="13" t="n"/>
      <c r="P805" s="13" t="n"/>
      <c r="Q805" s="13" t="n"/>
      <c r="R805" s="13" t="n"/>
      <c r="S805" s="13" t="n"/>
      <c r="T805" s="13" t="n"/>
      <c r="U805" s="13" t="n"/>
      <c r="V805" s="13" t="n"/>
      <c r="W805" s="13" t="n"/>
      <c r="X805" s="13" t="n"/>
      <c r="Y805" s="13" t="n"/>
      <c r="Z805" s="13" t="n"/>
      <c r="AA805" s="13" t="n"/>
      <c r="AB805" s="13" t="n"/>
    </row>
    <row r="806">
      <c r="A806" s="13" t="n"/>
      <c r="B806" s="13" t="n"/>
      <c r="C806" s="12" t="n"/>
      <c r="D806" s="13" t="n"/>
      <c r="E806" s="13" t="n"/>
      <c r="F806" s="13" t="n"/>
      <c r="G806" s="13" t="n"/>
      <c r="H806" s="13" t="n"/>
      <c r="I806" s="13" t="n"/>
      <c r="J806" s="13" t="n"/>
      <c r="K806" s="13" t="n"/>
      <c r="L806" s="13" t="n"/>
      <c r="M806" s="13" t="n"/>
      <c r="N806" s="13" t="n"/>
      <c r="O806" s="13" t="n"/>
      <c r="P806" s="13" t="n"/>
      <c r="Q806" s="13" t="n"/>
      <c r="R806" s="13" t="n"/>
      <c r="S806" s="13" t="n"/>
      <c r="T806" s="13" t="n"/>
      <c r="U806" s="13" t="n"/>
      <c r="V806" s="13" t="n"/>
      <c r="W806" s="13" t="n"/>
      <c r="X806" s="13" t="n"/>
      <c r="Y806" s="13" t="n"/>
      <c r="Z806" s="13" t="n"/>
      <c r="AA806" s="13" t="n"/>
      <c r="AB806" s="13" t="n"/>
    </row>
    <row r="807">
      <c r="A807" s="13" t="n"/>
      <c r="B807" s="13" t="n"/>
      <c r="C807" s="12" t="n"/>
      <c r="D807" s="13" t="n"/>
      <c r="E807" s="13" t="n"/>
      <c r="F807" s="13" t="n"/>
      <c r="G807" s="13" t="n"/>
      <c r="H807" s="13" t="n"/>
      <c r="I807" s="13" t="n"/>
      <c r="J807" s="13" t="n"/>
      <c r="K807" s="13" t="n"/>
      <c r="L807" s="13" t="n"/>
      <c r="M807" s="13" t="n"/>
      <c r="N807" s="13" t="n"/>
      <c r="O807" s="13" t="n"/>
      <c r="P807" s="13" t="n"/>
      <c r="Q807" s="13" t="n"/>
      <c r="R807" s="13" t="n"/>
      <c r="S807" s="13" t="n"/>
      <c r="T807" s="13" t="n"/>
      <c r="U807" s="13" t="n"/>
      <c r="V807" s="13" t="n"/>
      <c r="W807" s="13" t="n"/>
      <c r="X807" s="13" t="n"/>
      <c r="Y807" s="13" t="n"/>
      <c r="Z807" s="13" t="n"/>
      <c r="AA807" s="13" t="n"/>
      <c r="AB807" s="13" t="n"/>
    </row>
    <row r="808">
      <c r="A808" s="13" t="n"/>
      <c r="B808" s="13" t="n"/>
      <c r="C808" s="12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  <c r="O808" s="13" t="n"/>
      <c r="P808" s="13" t="n"/>
      <c r="Q808" s="13" t="n"/>
      <c r="R808" s="13" t="n"/>
      <c r="S808" s="13" t="n"/>
      <c r="T808" s="13" t="n"/>
      <c r="U808" s="13" t="n"/>
      <c r="V808" s="13" t="n"/>
      <c r="W808" s="13" t="n"/>
      <c r="X808" s="13" t="n"/>
      <c r="Y808" s="13" t="n"/>
      <c r="Z808" s="13" t="n"/>
      <c r="AA808" s="13" t="n"/>
      <c r="AB808" s="13" t="n"/>
    </row>
    <row r="809">
      <c r="A809" s="13" t="n"/>
      <c r="B809" s="13" t="n"/>
      <c r="C809" s="12" t="n"/>
      <c r="D809" s="13" t="n"/>
      <c r="E809" s="13" t="n"/>
      <c r="F809" s="13" t="n"/>
      <c r="G809" s="13" t="n"/>
      <c r="H809" s="13" t="n"/>
      <c r="I809" s="13" t="n"/>
      <c r="J809" s="13" t="n"/>
      <c r="K809" s="13" t="n"/>
      <c r="L809" s="13" t="n"/>
      <c r="M809" s="13" t="n"/>
      <c r="N809" s="13" t="n"/>
      <c r="O809" s="13" t="n"/>
      <c r="P809" s="13" t="n"/>
      <c r="Q809" s="13" t="n"/>
      <c r="R809" s="13" t="n"/>
      <c r="S809" s="13" t="n"/>
      <c r="T809" s="13" t="n"/>
      <c r="U809" s="13" t="n"/>
      <c r="V809" s="13" t="n"/>
      <c r="W809" s="13" t="n"/>
      <c r="X809" s="13" t="n"/>
      <c r="Y809" s="13" t="n"/>
      <c r="Z809" s="13" t="n"/>
      <c r="AA809" s="13" t="n"/>
      <c r="AB809" s="13" t="n"/>
    </row>
    <row r="810">
      <c r="A810" s="13" t="n"/>
      <c r="B810" s="13" t="n"/>
      <c r="C810" s="12" t="n"/>
      <c r="D810" s="13" t="n"/>
      <c r="E810" s="13" t="n"/>
      <c r="F810" s="13" t="n"/>
      <c r="G810" s="13" t="n"/>
      <c r="H810" s="13" t="n"/>
      <c r="I810" s="13" t="n"/>
      <c r="J810" s="13" t="n"/>
      <c r="K810" s="13" t="n"/>
      <c r="L810" s="13" t="n"/>
      <c r="M810" s="13" t="n"/>
      <c r="N810" s="13" t="n"/>
      <c r="O810" s="13" t="n"/>
      <c r="P810" s="13" t="n"/>
      <c r="Q810" s="13" t="n"/>
      <c r="R810" s="13" t="n"/>
      <c r="S810" s="13" t="n"/>
      <c r="T810" s="13" t="n"/>
      <c r="U810" s="13" t="n"/>
      <c r="V810" s="13" t="n"/>
      <c r="W810" s="13" t="n"/>
      <c r="X810" s="13" t="n"/>
      <c r="Y810" s="13" t="n"/>
      <c r="Z810" s="13" t="n"/>
      <c r="AA810" s="13" t="n"/>
      <c r="AB810" s="13" t="n"/>
    </row>
    <row r="811">
      <c r="A811" s="13" t="n"/>
      <c r="B811" s="13" t="n"/>
      <c r="C811" s="12" t="n"/>
      <c r="D811" s="13" t="n"/>
      <c r="E811" s="13" t="n"/>
      <c r="F811" s="13" t="n"/>
      <c r="G811" s="13" t="n"/>
      <c r="H811" s="13" t="n"/>
      <c r="I811" s="13" t="n"/>
      <c r="J811" s="13" t="n"/>
      <c r="K811" s="13" t="n"/>
      <c r="L811" s="13" t="n"/>
      <c r="M811" s="13" t="n"/>
      <c r="N811" s="13" t="n"/>
      <c r="O811" s="13" t="n"/>
      <c r="P811" s="13" t="n"/>
      <c r="Q811" s="13" t="n"/>
      <c r="R811" s="13" t="n"/>
      <c r="S811" s="13" t="n"/>
      <c r="T811" s="13" t="n"/>
      <c r="U811" s="13" t="n"/>
      <c r="V811" s="13" t="n"/>
      <c r="W811" s="13" t="n"/>
      <c r="X811" s="13" t="n"/>
      <c r="Y811" s="13" t="n"/>
      <c r="Z811" s="13" t="n"/>
      <c r="AA811" s="13" t="n"/>
      <c r="AB811" s="13" t="n"/>
    </row>
    <row r="812">
      <c r="A812" s="13" t="n"/>
      <c r="B812" s="13" t="n"/>
      <c r="C812" s="12" t="n"/>
      <c r="D812" s="13" t="n"/>
      <c r="E812" s="13" t="n"/>
      <c r="F812" s="13" t="n"/>
      <c r="G812" s="13" t="n"/>
      <c r="H812" s="13" t="n"/>
      <c r="I812" s="13" t="n"/>
      <c r="J812" s="13" t="n"/>
      <c r="K812" s="13" t="n"/>
      <c r="L812" s="13" t="n"/>
      <c r="M812" s="13" t="n"/>
      <c r="N812" s="13" t="n"/>
      <c r="O812" s="13" t="n"/>
      <c r="P812" s="13" t="n"/>
      <c r="Q812" s="13" t="n"/>
      <c r="R812" s="13" t="n"/>
      <c r="S812" s="13" t="n"/>
      <c r="T812" s="13" t="n"/>
      <c r="U812" s="13" t="n"/>
      <c r="V812" s="13" t="n"/>
      <c r="W812" s="13" t="n"/>
      <c r="X812" s="13" t="n"/>
      <c r="Y812" s="13" t="n"/>
      <c r="Z812" s="13" t="n"/>
      <c r="AA812" s="13" t="n"/>
      <c r="AB812" s="13" t="n"/>
    </row>
    <row r="813">
      <c r="A813" s="13" t="n"/>
      <c r="B813" s="13" t="n"/>
      <c r="C813" s="12" t="n"/>
      <c r="D813" s="13" t="n"/>
      <c r="E813" s="13" t="n"/>
      <c r="F813" s="13" t="n"/>
      <c r="G813" s="13" t="n"/>
      <c r="H813" s="13" t="n"/>
      <c r="I813" s="13" t="n"/>
      <c r="J813" s="13" t="n"/>
      <c r="K813" s="13" t="n"/>
      <c r="L813" s="13" t="n"/>
      <c r="M813" s="13" t="n"/>
      <c r="N813" s="13" t="n"/>
      <c r="O813" s="13" t="n"/>
      <c r="P813" s="13" t="n"/>
      <c r="Q813" s="13" t="n"/>
      <c r="R813" s="13" t="n"/>
      <c r="S813" s="13" t="n"/>
      <c r="T813" s="13" t="n"/>
      <c r="U813" s="13" t="n"/>
      <c r="V813" s="13" t="n"/>
      <c r="W813" s="13" t="n"/>
      <c r="X813" s="13" t="n"/>
      <c r="Y813" s="13" t="n"/>
      <c r="Z813" s="13" t="n"/>
      <c r="AA813" s="13" t="n"/>
      <c r="AB813" s="13" t="n"/>
    </row>
    <row r="814">
      <c r="A814" s="13" t="n"/>
      <c r="B814" s="13" t="n"/>
      <c r="C814" s="12" t="n"/>
      <c r="D814" s="13" t="n"/>
      <c r="E814" s="13" t="n"/>
      <c r="F814" s="13" t="n"/>
      <c r="G814" s="13" t="n"/>
      <c r="H814" s="13" t="n"/>
      <c r="I814" s="13" t="n"/>
      <c r="J814" s="13" t="n"/>
      <c r="K814" s="13" t="n"/>
      <c r="L814" s="13" t="n"/>
      <c r="M814" s="13" t="n"/>
      <c r="N814" s="13" t="n"/>
      <c r="O814" s="13" t="n"/>
      <c r="P814" s="13" t="n"/>
      <c r="Q814" s="13" t="n"/>
      <c r="R814" s="13" t="n"/>
      <c r="S814" s="13" t="n"/>
      <c r="T814" s="13" t="n"/>
      <c r="U814" s="13" t="n"/>
      <c r="V814" s="13" t="n"/>
      <c r="W814" s="13" t="n"/>
      <c r="X814" s="13" t="n"/>
      <c r="Y814" s="13" t="n"/>
      <c r="Z814" s="13" t="n"/>
      <c r="AA814" s="13" t="n"/>
      <c r="AB814" s="13" t="n"/>
    </row>
    <row r="815">
      <c r="A815" s="13" t="n"/>
      <c r="B815" s="13" t="n"/>
      <c r="C815" s="12" t="n"/>
      <c r="D815" s="13" t="n"/>
      <c r="E815" s="13" t="n"/>
      <c r="F815" s="13" t="n"/>
      <c r="G815" s="13" t="n"/>
      <c r="H815" s="13" t="n"/>
      <c r="I815" s="13" t="n"/>
      <c r="J815" s="13" t="n"/>
      <c r="K815" s="13" t="n"/>
      <c r="L815" s="13" t="n"/>
      <c r="M815" s="13" t="n"/>
      <c r="N815" s="13" t="n"/>
      <c r="O815" s="13" t="n"/>
      <c r="P815" s="13" t="n"/>
      <c r="Q815" s="13" t="n"/>
      <c r="R815" s="13" t="n"/>
      <c r="S815" s="13" t="n"/>
      <c r="T815" s="13" t="n"/>
      <c r="U815" s="13" t="n"/>
      <c r="V815" s="13" t="n"/>
      <c r="W815" s="13" t="n"/>
      <c r="X815" s="13" t="n"/>
      <c r="Y815" s="13" t="n"/>
      <c r="Z815" s="13" t="n"/>
      <c r="AA815" s="13" t="n"/>
      <c r="AB815" s="13" t="n"/>
    </row>
    <row r="816">
      <c r="A816" s="13" t="n"/>
      <c r="B816" s="13" t="n"/>
      <c r="C816" s="12" t="n"/>
      <c r="D816" s="13" t="n"/>
      <c r="E816" s="13" t="n"/>
      <c r="F816" s="13" t="n"/>
      <c r="G816" s="13" t="n"/>
      <c r="H816" s="13" t="n"/>
      <c r="I816" s="13" t="n"/>
      <c r="J816" s="13" t="n"/>
      <c r="K816" s="13" t="n"/>
      <c r="L816" s="13" t="n"/>
      <c r="M816" s="13" t="n"/>
      <c r="N816" s="13" t="n"/>
      <c r="O816" s="13" t="n"/>
      <c r="P816" s="13" t="n"/>
      <c r="Q816" s="13" t="n"/>
      <c r="R816" s="13" t="n"/>
      <c r="S816" s="13" t="n"/>
      <c r="T816" s="13" t="n"/>
      <c r="U816" s="13" t="n"/>
      <c r="V816" s="13" t="n"/>
      <c r="W816" s="13" t="n"/>
      <c r="X816" s="13" t="n"/>
      <c r="Y816" s="13" t="n"/>
      <c r="Z816" s="13" t="n"/>
      <c r="AA816" s="13" t="n"/>
      <c r="AB816" s="13" t="n"/>
    </row>
    <row r="817">
      <c r="A817" s="13" t="n"/>
      <c r="B817" s="13" t="n"/>
      <c r="C817" s="12" t="n"/>
      <c r="D817" s="13" t="n"/>
      <c r="E817" s="13" t="n"/>
      <c r="F817" s="13" t="n"/>
      <c r="G817" s="13" t="n"/>
      <c r="H817" s="13" t="n"/>
      <c r="I817" s="13" t="n"/>
      <c r="J817" s="13" t="n"/>
      <c r="K817" s="13" t="n"/>
      <c r="L817" s="13" t="n"/>
      <c r="M817" s="13" t="n"/>
      <c r="N817" s="13" t="n"/>
      <c r="O817" s="13" t="n"/>
      <c r="P817" s="13" t="n"/>
      <c r="Q817" s="13" t="n"/>
      <c r="R817" s="13" t="n"/>
      <c r="S817" s="13" t="n"/>
      <c r="T817" s="13" t="n"/>
      <c r="U817" s="13" t="n"/>
      <c r="V817" s="13" t="n"/>
      <c r="W817" s="13" t="n"/>
      <c r="X817" s="13" t="n"/>
      <c r="Y817" s="13" t="n"/>
      <c r="Z817" s="13" t="n"/>
      <c r="AA817" s="13" t="n"/>
      <c r="AB817" s="13" t="n"/>
    </row>
    <row r="818">
      <c r="A818" s="13" t="n"/>
      <c r="B818" s="13" t="n"/>
      <c r="C818" s="12" t="n"/>
      <c r="D818" s="13" t="n"/>
      <c r="E818" s="13" t="n"/>
      <c r="F818" s="13" t="n"/>
      <c r="G818" s="13" t="n"/>
      <c r="H818" s="13" t="n"/>
      <c r="I818" s="13" t="n"/>
      <c r="J818" s="13" t="n"/>
      <c r="K818" s="13" t="n"/>
      <c r="L818" s="13" t="n"/>
      <c r="M818" s="13" t="n"/>
      <c r="N818" s="13" t="n"/>
      <c r="O818" s="13" t="n"/>
      <c r="P818" s="13" t="n"/>
      <c r="Q818" s="13" t="n"/>
      <c r="R818" s="13" t="n"/>
      <c r="S818" s="13" t="n"/>
      <c r="T818" s="13" t="n"/>
      <c r="U818" s="13" t="n"/>
      <c r="V818" s="13" t="n"/>
      <c r="W818" s="13" t="n"/>
      <c r="X818" s="13" t="n"/>
      <c r="Y818" s="13" t="n"/>
      <c r="Z818" s="13" t="n"/>
      <c r="AA818" s="13" t="n"/>
      <c r="AB818" s="13" t="n"/>
    </row>
    <row r="819">
      <c r="A819" s="13" t="n"/>
      <c r="B819" s="13" t="n"/>
      <c r="C819" s="12" t="n"/>
      <c r="D819" s="13" t="n"/>
      <c r="E819" s="13" t="n"/>
      <c r="F819" s="13" t="n"/>
      <c r="G819" s="13" t="n"/>
      <c r="H819" s="13" t="n"/>
      <c r="I819" s="13" t="n"/>
      <c r="J819" s="13" t="n"/>
      <c r="K819" s="13" t="n"/>
      <c r="L819" s="13" t="n"/>
      <c r="M819" s="13" t="n"/>
      <c r="N819" s="13" t="n"/>
      <c r="O819" s="13" t="n"/>
      <c r="P819" s="13" t="n"/>
      <c r="Q819" s="13" t="n"/>
      <c r="R819" s="13" t="n"/>
      <c r="S819" s="13" t="n"/>
      <c r="T819" s="13" t="n"/>
      <c r="U819" s="13" t="n"/>
      <c r="V819" s="13" t="n"/>
      <c r="W819" s="13" t="n"/>
      <c r="X819" s="13" t="n"/>
      <c r="Y819" s="13" t="n"/>
      <c r="Z819" s="13" t="n"/>
      <c r="AA819" s="13" t="n"/>
      <c r="AB819" s="13" t="n"/>
    </row>
    <row r="820">
      <c r="A820" s="13" t="n"/>
      <c r="B820" s="13" t="n"/>
      <c r="C820" s="12" t="n"/>
      <c r="D820" s="13" t="n"/>
      <c r="E820" s="13" t="n"/>
      <c r="F820" s="13" t="n"/>
      <c r="G820" s="13" t="n"/>
      <c r="H820" s="13" t="n"/>
      <c r="I820" s="13" t="n"/>
      <c r="J820" s="13" t="n"/>
      <c r="K820" s="13" t="n"/>
      <c r="L820" s="13" t="n"/>
      <c r="M820" s="13" t="n"/>
      <c r="N820" s="13" t="n"/>
      <c r="O820" s="13" t="n"/>
      <c r="P820" s="13" t="n"/>
      <c r="Q820" s="13" t="n"/>
      <c r="R820" s="13" t="n"/>
      <c r="S820" s="13" t="n"/>
      <c r="T820" s="13" t="n"/>
      <c r="U820" s="13" t="n"/>
      <c r="V820" s="13" t="n"/>
      <c r="W820" s="13" t="n"/>
      <c r="X820" s="13" t="n"/>
      <c r="Y820" s="13" t="n"/>
      <c r="Z820" s="13" t="n"/>
      <c r="AA820" s="13" t="n"/>
      <c r="AB820" s="13" t="n"/>
    </row>
    <row r="821">
      <c r="A821" s="13" t="n"/>
      <c r="B821" s="13" t="n"/>
      <c r="C821" s="12" t="n"/>
      <c r="D821" s="13" t="n"/>
      <c r="E821" s="13" t="n"/>
      <c r="F821" s="13" t="n"/>
      <c r="G821" s="13" t="n"/>
      <c r="H821" s="13" t="n"/>
      <c r="I821" s="13" t="n"/>
      <c r="J821" s="13" t="n"/>
      <c r="K821" s="13" t="n"/>
      <c r="L821" s="13" t="n"/>
      <c r="M821" s="13" t="n"/>
      <c r="N821" s="13" t="n"/>
      <c r="O821" s="13" t="n"/>
      <c r="P821" s="13" t="n"/>
      <c r="Q821" s="13" t="n"/>
      <c r="R821" s="13" t="n"/>
      <c r="S821" s="13" t="n"/>
      <c r="T821" s="13" t="n"/>
      <c r="U821" s="13" t="n"/>
      <c r="V821" s="13" t="n"/>
      <c r="W821" s="13" t="n"/>
      <c r="X821" s="13" t="n"/>
      <c r="Y821" s="13" t="n"/>
      <c r="Z821" s="13" t="n"/>
      <c r="AA821" s="13" t="n"/>
      <c r="AB821" s="13" t="n"/>
    </row>
    <row r="822">
      <c r="A822" s="13" t="n"/>
      <c r="B822" s="13" t="n"/>
      <c r="C822" s="12" t="n"/>
      <c r="D822" s="13" t="n"/>
      <c r="E822" s="13" t="n"/>
      <c r="F822" s="13" t="n"/>
      <c r="G822" s="13" t="n"/>
      <c r="H822" s="13" t="n"/>
      <c r="I822" s="13" t="n"/>
      <c r="J822" s="13" t="n"/>
      <c r="K822" s="13" t="n"/>
      <c r="L822" s="13" t="n"/>
      <c r="M822" s="13" t="n"/>
      <c r="N822" s="13" t="n"/>
      <c r="O822" s="13" t="n"/>
      <c r="P822" s="13" t="n"/>
      <c r="Q822" s="13" t="n"/>
      <c r="R822" s="13" t="n"/>
      <c r="S822" s="13" t="n"/>
      <c r="T822" s="13" t="n"/>
      <c r="U822" s="13" t="n"/>
      <c r="V822" s="13" t="n"/>
      <c r="W822" s="13" t="n"/>
      <c r="X822" s="13" t="n"/>
      <c r="Y822" s="13" t="n"/>
      <c r="Z822" s="13" t="n"/>
      <c r="AA822" s="13" t="n"/>
      <c r="AB822" s="13" t="n"/>
    </row>
    <row r="823">
      <c r="A823" s="13" t="n"/>
      <c r="B823" s="13" t="n"/>
      <c r="C823" s="12" t="n"/>
      <c r="D823" s="13" t="n"/>
      <c r="E823" s="13" t="n"/>
      <c r="F823" s="13" t="n"/>
      <c r="G823" s="13" t="n"/>
      <c r="H823" s="13" t="n"/>
      <c r="I823" s="13" t="n"/>
      <c r="J823" s="13" t="n"/>
      <c r="K823" s="13" t="n"/>
      <c r="L823" s="13" t="n"/>
      <c r="M823" s="13" t="n"/>
      <c r="N823" s="13" t="n"/>
      <c r="O823" s="13" t="n"/>
      <c r="P823" s="13" t="n"/>
      <c r="Q823" s="13" t="n"/>
      <c r="R823" s="13" t="n"/>
      <c r="S823" s="13" t="n"/>
      <c r="T823" s="13" t="n"/>
      <c r="U823" s="13" t="n"/>
      <c r="V823" s="13" t="n"/>
      <c r="W823" s="13" t="n"/>
      <c r="X823" s="13" t="n"/>
      <c r="Y823" s="13" t="n"/>
      <c r="Z823" s="13" t="n"/>
      <c r="AA823" s="13" t="n"/>
      <c r="AB823" s="13" t="n"/>
    </row>
    <row r="824">
      <c r="A824" s="13" t="n"/>
      <c r="B824" s="13" t="n"/>
      <c r="C824" s="12" t="n"/>
      <c r="D824" s="13" t="n"/>
      <c r="E824" s="13" t="n"/>
      <c r="F824" s="13" t="n"/>
      <c r="G824" s="13" t="n"/>
      <c r="H824" s="13" t="n"/>
      <c r="I824" s="13" t="n"/>
      <c r="J824" s="13" t="n"/>
      <c r="K824" s="13" t="n"/>
      <c r="L824" s="13" t="n"/>
      <c r="M824" s="13" t="n"/>
      <c r="N824" s="13" t="n"/>
      <c r="O824" s="13" t="n"/>
      <c r="P824" s="13" t="n"/>
      <c r="Q824" s="13" t="n"/>
      <c r="R824" s="13" t="n"/>
      <c r="S824" s="13" t="n"/>
      <c r="T824" s="13" t="n"/>
      <c r="U824" s="13" t="n"/>
      <c r="V824" s="13" t="n"/>
      <c r="W824" s="13" t="n"/>
      <c r="X824" s="13" t="n"/>
      <c r="Y824" s="13" t="n"/>
      <c r="Z824" s="13" t="n"/>
      <c r="AA824" s="13" t="n"/>
      <c r="AB824" s="13" t="n"/>
    </row>
    <row r="825">
      <c r="A825" s="13" t="n"/>
      <c r="B825" s="13" t="n"/>
      <c r="C825" s="12" t="n"/>
      <c r="D825" s="13" t="n"/>
      <c r="E825" s="13" t="n"/>
      <c r="F825" s="13" t="n"/>
      <c r="G825" s="13" t="n"/>
      <c r="H825" s="13" t="n"/>
      <c r="I825" s="13" t="n"/>
      <c r="J825" s="13" t="n"/>
      <c r="K825" s="13" t="n"/>
      <c r="L825" s="13" t="n"/>
      <c r="M825" s="13" t="n"/>
      <c r="N825" s="13" t="n"/>
      <c r="O825" s="13" t="n"/>
      <c r="P825" s="13" t="n"/>
      <c r="Q825" s="13" t="n"/>
      <c r="R825" s="13" t="n"/>
      <c r="S825" s="13" t="n"/>
      <c r="T825" s="13" t="n"/>
      <c r="U825" s="13" t="n"/>
      <c r="V825" s="13" t="n"/>
      <c r="W825" s="13" t="n"/>
      <c r="X825" s="13" t="n"/>
      <c r="Y825" s="13" t="n"/>
      <c r="Z825" s="13" t="n"/>
      <c r="AA825" s="13" t="n"/>
      <c r="AB825" s="13" t="n"/>
    </row>
    <row r="826">
      <c r="A826" s="13" t="n"/>
      <c r="B826" s="13" t="n"/>
      <c r="C826" s="12" t="n"/>
      <c r="D826" s="13" t="n"/>
      <c r="E826" s="13" t="n"/>
      <c r="F826" s="13" t="n"/>
      <c r="G826" s="13" t="n"/>
      <c r="H826" s="13" t="n"/>
      <c r="I826" s="13" t="n"/>
      <c r="J826" s="13" t="n"/>
      <c r="K826" s="13" t="n"/>
      <c r="L826" s="13" t="n"/>
      <c r="M826" s="13" t="n"/>
      <c r="N826" s="13" t="n"/>
      <c r="O826" s="13" t="n"/>
      <c r="P826" s="13" t="n"/>
      <c r="Q826" s="13" t="n"/>
      <c r="R826" s="13" t="n"/>
      <c r="S826" s="13" t="n"/>
      <c r="T826" s="13" t="n"/>
      <c r="U826" s="13" t="n"/>
      <c r="V826" s="13" t="n"/>
      <c r="W826" s="13" t="n"/>
      <c r="X826" s="13" t="n"/>
      <c r="Y826" s="13" t="n"/>
      <c r="Z826" s="13" t="n"/>
      <c r="AA826" s="13" t="n"/>
      <c r="AB826" s="13" t="n"/>
    </row>
    <row r="827">
      <c r="A827" s="13" t="n"/>
      <c r="B827" s="13" t="n"/>
      <c r="C827" s="12" t="n"/>
      <c r="D827" s="13" t="n"/>
      <c r="E827" s="13" t="n"/>
      <c r="F827" s="13" t="n"/>
      <c r="G827" s="13" t="n"/>
      <c r="H827" s="13" t="n"/>
      <c r="I827" s="13" t="n"/>
      <c r="J827" s="13" t="n"/>
      <c r="K827" s="13" t="n"/>
      <c r="L827" s="13" t="n"/>
      <c r="M827" s="13" t="n"/>
      <c r="N827" s="13" t="n"/>
      <c r="O827" s="13" t="n"/>
      <c r="P827" s="13" t="n"/>
      <c r="Q827" s="13" t="n"/>
      <c r="R827" s="13" t="n"/>
      <c r="S827" s="13" t="n"/>
      <c r="T827" s="13" t="n"/>
      <c r="U827" s="13" t="n"/>
      <c r="V827" s="13" t="n"/>
      <c r="W827" s="13" t="n"/>
      <c r="X827" s="13" t="n"/>
      <c r="Y827" s="13" t="n"/>
      <c r="Z827" s="13" t="n"/>
      <c r="AA827" s="13" t="n"/>
      <c r="AB827" s="13" t="n"/>
    </row>
    <row r="828">
      <c r="A828" s="13" t="n"/>
      <c r="B828" s="13" t="n"/>
      <c r="C828" s="12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  <c r="O828" s="13" t="n"/>
      <c r="P828" s="13" t="n"/>
      <c r="Q828" s="13" t="n"/>
      <c r="R828" s="13" t="n"/>
      <c r="S828" s="13" t="n"/>
      <c r="T828" s="13" t="n"/>
      <c r="U828" s="13" t="n"/>
      <c r="V828" s="13" t="n"/>
      <c r="W828" s="13" t="n"/>
      <c r="X828" s="13" t="n"/>
      <c r="Y828" s="13" t="n"/>
      <c r="Z828" s="13" t="n"/>
      <c r="AA828" s="13" t="n"/>
      <c r="AB828" s="13" t="n"/>
    </row>
    <row r="829">
      <c r="A829" s="13" t="n"/>
      <c r="B829" s="13" t="n"/>
      <c r="C829" s="12" t="n"/>
      <c r="D829" s="13" t="n"/>
      <c r="E829" s="13" t="n"/>
      <c r="F829" s="13" t="n"/>
      <c r="G829" s="13" t="n"/>
      <c r="H829" s="13" t="n"/>
      <c r="I829" s="13" t="n"/>
      <c r="J829" s="13" t="n"/>
      <c r="K829" s="13" t="n"/>
      <c r="L829" s="13" t="n"/>
      <c r="M829" s="13" t="n"/>
      <c r="N829" s="13" t="n"/>
      <c r="O829" s="13" t="n"/>
      <c r="P829" s="13" t="n"/>
      <c r="Q829" s="13" t="n"/>
      <c r="R829" s="13" t="n"/>
      <c r="S829" s="13" t="n"/>
      <c r="T829" s="13" t="n"/>
      <c r="U829" s="13" t="n"/>
      <c r="V829" s="13" t="n"/>
      <c r="W829" s="13" t="n"/>
      <c r="X829" s="13" t="n"/>
      <c r="Y829" s="13" t="n"/>
      <c r="Z829" s="13" t="n"/>
      <c r="AA829" s="13" t="n"/>
      <c r="AB829" s="13" t="n"/>
    </row>
    <row r="830">
      <c r="A830" s="13" t="n"/>
      <c r="B830" s="13" t="n"/>
      <c r="C830" s="12" t="n"/>
      <c r="D830" s="13" t="n"/>
      <c r="E830" s="13" t="n"/>
      <c r="F830" s="13" t="n"/>
      <c r="G830" s="13" t="n"/>
      <c r="H830" s="13" t="n"/>
      <c r="I830" s="13" t="n"/>
      <c r="J830" s="13" t="n"/>
      <c r="K830" s="13" t="n"/>
      <c r="L830" s="13" t="n"/>
      <c r="M830" s="13" t="n"/>
      <c r="N830" s="13" t="n"/>
      <c r="O830" s="13" t="n"/>
      <c r="P830" s="13" t="n"/>
      <c r="Q830" s="13" t="n"/>
      <c r="R830" s="13" t="n"/>
      <c r="S830" s="13" t="n"/>
      <c r="T830" s="13" t="n"/>
      <c r="U830" s="13" t="n"/>
      <c r="V830" s="13" t="n"/>
      <c r="W830" s="13" t="n"/>
      <c r="X830" s="13" t="n"/>
      <c r="Y830" s="13" t="n"/>
      <c r="Z830" s="13" t="n"/>
      <c r="AA830" s="13" t="n"/>
      <c r="AB830" s="13" t="n"/>
    </row>
    <row r="831">
      <c r="A831" s="13" t="n"/>
      <c r="B831" s="13" t="n"/>
      <c r="C831" s="12" t="n"/>
      <c r="D831" s="13" t="n"/>
      <c r="E831" s="13" t="n"/>
      <c r="F831" s="13" t="n"/>
      <c r="G831" s="13" t="n"/>
      <c r="H831" s="13" t="n"/>
      <c r="I831" s="13" t="n"/>
      <c r="J831" s="13" t="n"/>
      <c r="K831" s="13" t="n"/>
      <c r="L831" s="13" t="n"/>
      <c r="M831" s="13" t="n"/>
      <c r="N831" s="13" t="n"/>
      <c r="O831" s="13" t="n"/>
      <c r="P831" s="13" t="n"/>
      <c r="Q831" s="13" t="n"/>
      <c r="R831" s="13" t="n"/>
      <c r="S831" s="13" t="n"/>
      <c r="T831" s="13" t="n"/>
      <c r="U831" s="13" t="n"/>
      <c r="V831" s="13" t="n"/>
      <c r="W831" s="13" t="n"/>
      <c r="X831" s="13" t="n"/>
      <c r="Y831" s="13" t="n"/>
      <c r="Z831" s="13" t="n"/>
      <c r="AA831" s="13" t="n"/>
      <c r="AB831" s="13" t="n"/>
    </row>
    <row r="832">
      <c r="A832" s="13" t="n"/>
      <c r="B832" s="13" t="n"/>
      <c r="C832" s="12" t="n"/>
      <c r="D832" s="13" t="n"/>
      <c r="E832" s="13" t="n"/>
      <c r="F832" s="13" t="n"/>
      <c r="G832" s="13" t="n"/>
      <c r="H832" s="13" t="n"/>
      <c r="I832" s="13" t="n"/>
      <c r="J832" s="13" t="n"/>
      <c r="K832" s="13" t="n"/>
      <c r="L832" s="13" t="n"/>
      <c r="M832" s="13" t="n"/>
      <c r="N832" s="13" t="n"/>
      <c r="O832" s="13" t="n"/>
      <c r="P832" s="13" t="n"/>
      <c r="Q832" s="13" t="n"/>
      <c r="R832" s="13" t="n"/>
      <c r="S832" s="13" t="n"/>
      <c r="T832" s="13" t="n"/>
      <c r="U832" s="13" t="n"/>
      <c r="V832" s="13" t="n"/>
      <c r="W832" s="13" t="n"/>
      <c r="X832" s="13" t="n"/>
      <c r="Y832" s="13" t="n"/>
      <c r="Z832" s="13" t="n"/>
      <c r="AA832" s="13" t="n"/>
      <c r="AB832" s="13" t="n"/>
    </row>
    <row r="833">
      <c r="A833" s="13" t="n"/>
      <c r="B833" s="13" t="n"/>
      <c r="C833" s="12" t="n"/>
      <c r="D833" s="13" t="n"/>
      <c r="E833" s="13" t="n"/>
      <c r="F833" s="13" t="n"/>
      <c r="G833" s="13" t="n"/>
      <c r="H833" s="13" t="n"/>
      <c r="I833" s="13" t="n"/>
      <c r="J833" s="13" t="n"/>
      <c r="K833" s="13" t="n"/>
      <c r="L833" s="13" t="n"/>
      <c r="M833" s="13" t="n"/>
      <c r="N833" s="13" t="n"/>
      <c r="O833" s="13" t="n"/>
      <c r="P833" s="13" t="n"/>
      <c r="Q833" s="13" t="n"/>
      <c r="R833" s="13" t="n"/>
      <c r="S833" s="13" t="n"/>
      <c r="T833" s="13" t="n"/>
      <c r="U833" s="13" t="n"/>
      <c r="V833" s="13" t="n"/>
      <c r="W833" s="13" t="n"/>
      <c r="X833" s="13" t="n"/>
      <c r="Y833" s="13" t="n"/>
      <c r="Z833" s="13" t="n"/>
      <c r="AA833" s="13" t="n"/>
      <c r="AB833" s="13" t="n"/>
    </row>
    <row r="834">
      <c r="A834" s="13" t="n"/>
      <c r="B834" s="13" t="n"/>
      <c r="C834" s="12" t="n"/>
      <c r="D834" s="13" t="n"/>
      <c r="E834" s="13" t="n"/>
      <c r="F834" s="13" t="n"/>
      <c r="G834" s="13" t="n"/>
      <c r="H834" s="13" t="n"/>
      <c r="I834" s="13" t="n"/>
      <c r="J834" s="13" t="n"/>
      <c r="K834" s="13" t="n"/>
      <c r="L834" s="13" t="n"/>
      <c r="M834" s="13" t="n"/>
      <c r="N834" s="13" t="n"/>
      <c r="O834" s="13" t="n"/>
      <c r="P834" s="13" t="n"/>
      <c r="Q834" s="13" t="n"/>
      <c r="R834" s="13" t="n"/>
      <c r="S834" s="13" t="n"/>
      <c r="T834" s="13" t="n"/>
      <c r="U834" s="13" t="n"/>
      <c r="V834" s="13" t="n"/>
      <c r="W834" s="13" t="n"/>
      <c r="X834" s="13" t="n"/>
      <c r="Y834" s="13" t="n"/>
      <c r="Z834" s="13" t="n"/>
      <c r="AA834" s="13" t="n"/>
      <c r="AB834" s="13" t="n"/>
    </row>
    <row r="835">
      <c r="A835" s="13" t="n"/>
      <c r="B835" s="13" t="n"/>
      <c r="C835" s="12" t="n"/>
      <c r="D835" s="13" t="n"/>
      <c r="E835" s="13" t="n"/>
      <c r="F835" s="13" t="n"/>
      <c r="G835" s="13" t="n"/>
      <c r="H835" s="13" t="n"/>
      <c r="I835" s="13" t="n"/>
      <c r="J835" s="13" t="n"/>
      <c r="K835" s="13" t="n"/>
      <c r="L835" s="13" t="n"/>
      <c r="M835" s="13" t="n"/>
      <c r="N835" s="13" t="n"/>
      <c r="O835" s="13" t="n"/>
      <c r="P835" s="13" t="n"/>
      <c r="Q835" s="13" t="n"/>
      <c r="R835" s="13" t="n"/>
      <c r="S835" s="13" t="n"/>
      <c r="T835" s="13" t="n"/>
      <c r="U835" s="13" t="n"/>
      <c r="V835" s="13" t="n"/>
      <c r="W835" s="13" t="n"/>
      <c r="X835" s="13" t="n"/>
      <c r="Y835" s="13" t="n"/>
      <c r="Z835" s="13" t="n"/>
      <c r="AA835" s="13" t="n"/>
      <c r="AB835" s="13" t="n"/>
    </row>
    <row r="836">
      <c r="A836" s="13" t="n"/>
      <c r="B836" s="13" t="n"/>
      <c r="C836" s="12" t="n"/>
      <c r="D836" s="13" t="n"/>
      <c r="E836" s="13" t="n"/>
      <c r="F836" s="13" t="n"/>
      <c r="G836" s="13" t="n"/>
      <c r="H836" s="13" t="n"/>
      <c r="I836" s="13" t="n"/>
      <c r="J836" s="13" t="n"/>
      <c r="K836" s="13" t="n"/>
      <c r="L836" s="13" t="n"/>
      <c r="M836" s="13" t="n"/>
      <c r="N836" s="13" t="n"/>
      <c r="O836" s="13" t="n"/>
      <c r="P836" s="13" t="n"/>
      <c r="Q836" s="13" t="n"/>
      <c r="R836" s="13" t="n"/>
      <c r="S836" s="13" t="n"/>
      <c r="T836" s="13" t="n"/>
      <c r="U836" s="13" t="n"/>
      <c r="V836" s="13" t="n"/>
      <c r="W836" s="13" t="n"/>
      <c r="X836" s="13" t="n"/>
      <c r="Y836" s="13" t="n"/>
      <c r="Z836" s="13" t="n"/>
      <c r="AA836" s="13" t="n"/>
      <c r="AB836" s="13" t="n"/>
    </row>
    <row r="837">
      <c r="A837" s="13" t="n"/>
      <c r="B837" s="13" t="n"/>
      <c r="C837" s="12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  <c r="O837" s="13" t="n"/>
      <c r="P837" s="13" t="n"/>
      <c r="Q837" s="13" t="n"/>
      <c r="R837" s="13" t="n"/>
      <c r="S837" s="13" t="n"/>
      <c r="T837" s="13" t="n"/>
      <c r="U837" s="13" t="n"/>
      <c r="V837" s="13" t="n"/>
      <c r="W837" s="13" t="n"/>
      <c r="X837" s="13" t="n"/>
      <c r="Y837" s="13" t="n"/>
      <c r="Z837" s="13" t="n"/>
      <c r="AA837" s="13" t="n"/>
      <c r="AB837" s="13" t="n"/>
    </row>
    <row r="838">
      <c r="A838" s="13" t="n"/>
      <c r="B838" s="13" t="n"/>
      <c r="C838" s="12" t="n"/>
      <c r="D838" s="13" t="n"/>
      <c r="E838" s="13" t="n"/>
      <c r="F838" s="13" t="n"/>
      <c r="G838" s="13" t="n"/>
      <c r="H838" s="13" t="n"/>
      <c r="I838" s="13" t="n"/>
      <c r="J838" s="13" t="n"/>
      <c r="K838" s="13" t="n"/>
      <c r="L838" s="13" t="n"/>
      <c r="M838" s="13" t="n"/>
      <c r="N838" s="13" t="n"/>
      <c r="O838" s="13" t="n"/>
      <c r="P838" s="13" t="n"/>
      <c r="Q838" s="13" t="n"/>
      <c r="R838" s="13" t="n"/>
      <c r="S838" s="13" t="n"/>
      <c r="T838" s="13" t="n"/>
      <c r="U838" s="13" t="n"/>
      <c r="V838" s="13" t="n"/>
      <c r="W838" s="13" t="n"/>
      <c r="X838" s="13" t="n"/>
      <c r="Y838" s="13" t="n"/>
      <c r="Z838" s="13" t="n"/>
      <c r="AA838" s="13" t="n"/>
      <c r="AB838" s="13" t="n"/>
    </row>
    <row r="839">
      <c r="A839" s="13" t="n"/>
      <c r="B839" s="13" t="n"/>
      <c r="C839" s="12" t="n"/>
      <c r="D839" s="13" t="n"/>
      <c r="E839" s="13" t="n"/>
      <c r="F839" s="13" t="n"/>
      <c r="G839" s="13" t="n"/>
      <c r="H839" s="13" t="n"/>
      <c r="I839" s="13" t="n"/>
      <c r="J839" s="13" t="n"/>
      <c r="K839" s="13" t="n"/>
      <c r="L839" s="13" t="n"/>
      <c r="M839" s="13" t="n"/>
      <c r="N839" s="13" t="n"/>
      <c r="O839" s="13" t="n"/>
      <c r="P839" s="13" t="n"/>
      <c r="Q839" s="13" t="n"/>
      <c r="R839" s="13" t="n"/>
      <c r="S839" s="13" t="n"/>
      <c r="T839" s="13" t="n"/>
      <c r="U839" s="13" t="n"/>
      <c r="V839" s="13" t="n"/>
      <c r="W839" s="13" t="n"/>
      <c r="X839" s="13" t="n"/>
      <c r="Y839" s="13" t="n"/>
      <c r="Z839" s="13" t="n"/>
      <c r="AA839" s="13" t="n"/>
      <c r="AB839" s="13" t="n"/>
    </row>
    <row r="840">
      <c r="A840" s="13" t="n"/>
      <c r="B840" s="13" t="n"/>
      <c r="C840" s="12" t="n"/>
      <c r="D840" s="13" t="n"/>
      <c r="E840" s="13" t="n"/>
      <c r="F840" s="13" t="n"/>
      <c r="G840" s="13" t="n"/>
      <c r="H840" s="13" t="n"/>
      <c r="I840" s="13" t="n"/>
      <c r="J840" s="13" t="n"/>
      <c r="K840" s="13" t="n"/>
      <c r="L840" s="13" t="n"/>
      <c r="M840" s="13" t="n"/>
      <c r="N840" s="13" t="n"/>
      <c r="O840" s="13" t="n"/>
      <c r="P840" s="13" t="n"/>
      <c r="Q840" s="13" t="n"/>
      <c r="R840" s="13" t="n"/>
      <c r="S840" s="13" t="n"/>
      <c r="T840" s="13" t="n"/>
      <c r="U840" s="13" t="n"/>
      <c r="V840" s="13" t="n"/>
      <c r="W840" s="13" t="n"/>
      <c r="X840" s="13" t="n"/>
      <c r="Y840" s="13" t="n"/>
      <c r="Z840" s="13" t="n"/>
      <c r="AA840" s="13" t="n"/>
      <c r="AB840" s="13" t="n"/>
    </row>
    <row r="841">
      <c r="A841" s="13" t="n"/>
      <c r="B841" s="13" t="n"/>
      <c r="C841" s="12" t="n"/>
      <c r="D841" s="13" t="n"/>
      <c r="E841" s="13" t="n"/>
      <c r="F841" s="13" t="n"/>
      <c r="G841" s="13" t="n"/>
      <c r="H841" s="13" t="n"/>
      <c r="I841" s="13" t="n"/>
      <c r="J841" s="13" t="n"/>
      <c r="K841" s="13" t="n"/>
      <c r="L841" s="13" t="n"/>
      <c r="M841" s="13" t="n"/>
      <c r="N841" s="13" t="n"/>
      <c r="O841" s="13" t="n"/>
      <c r="P841" s="13" t="n"/>
      <c r="Q841" s="13" t="n"/>
      <c r="R841" s="13" t="n"/>
      <c r="S841" s="13" t="n"/>
      <c r="T841" s="13" t="n"/>
      <c r="U841" s="13" t="n"/>
      <c r="V841" s="13" t="n"/>
      <c r="W841" s="13" t="n"/>
      <c r="X841" s="13" t="n"/>
      <c r="Y841" s="13" t="n"/>
      <c r="Z841" s="13" t="n"/>
      <c r="AA841" s="13" t="n"/>
      <c r="AB841" s="13" t="n"/>
    </row>
    <row r="842">
      <c r="A842" s="13" t="n"/>
      <c r="B842" s="13" t="n"/>
      <c r="C842" s="12" t="n"/>
      <c r="D842" s="13" t="n"/>
      <c r="E842" s="13" t="n"/>
      <c r="F842" s="13" t="n"/>
      <c r="G842" s="13" t="n"/>
      <c r="H842" s="13" t="n"/>
      <c r="I842" s="13" t="n"/>
      <c r="J842" s="13" t="n"/>
      <c r="K842" s="13" t="n"/>
      <c r="L842" s="13" t="n"/>
      <c r="M842" s="13" t="n"/>
      <c r="N842" s="13" t="n"/>
      <c r="O842" s="13" t="n"/>
      <c r="P842" s="13" t="n"/>
      <c r="Q842" s="13" t="n"/>
      <c r="R842" s="13" t="n"/>
      <c r="S842" s="13" t="n"/>
      <c r="T842" s="13" t="n"/>
      <c r="U842" s="13" t="n"/>
      <c r="V842" s="13" t="n"/>
      <c r="W842" s="13" t="n"/>
      <c r="X842" s="13" t="n"/>
      <c r="Y842" s="13" t="n"/>
      <c r="Z842" s="13" t="n"/>
      <c r="AA842" s="13" t="n"/>
      <c r="AB842" s="13" t="n"/>
    </row>
    <row r="843">
      <c r="A843" s="13" t="n"/>
      <c r="B843" s="13" t="n"/>
      <c r="C843" s="12" t="n"/>
      <c r="D843" s="13" t="n"/>
      <c r="E843" s="13" t="n"/>
      <c r="F843" s="13" t="n"/>
      <c r="G843" s="13" t="n"/>
      <c r="H843" s="13" t="n"/>
      <c r="I843" s="13" t="n"/>
      <c r="J843" s="13" t="n"/>
      <c r="K843" s="13" t="n"/>
      <c r="L843" s="13" t="n"/>
      <c r="M843" s="13" t="n"/>
      <c r="N843" s="13" t="n"/>
      <c r="O843" s="13" t="n"/>
      <c r="P843" s="13" t="n"/>
      <c r="Q843" s="13" t="n"/>
      <c r="R843" s="13" t="n"/>
      <c r="S843" s="13" t="n"/>
      <c r="T843" s="13" t="n"/>
      <c r="U843" s="13" t="n"/>
      <c r="V843" s="13" t="n"/>
      <c r="W843" s="13" t="n"/>
      <c r="X843" s="13" t="n"/>
      <c r="Y843" s="13" t="n"/>
      <c r="Z843" s="13" t="n"/>
      <c r="AA843" s="13" t="n"/>
      <c r="AB843" s="13" t="n"/>
    </row>
    <row r="844">
      <c r="A844" s="13" t="n"/>
      <c r="B844" s="13" t="n"/>
      <c r="C844" s="12" t="n"/>
      <c r="D844" s="13" t="n"/>
      <c r="E844" s="13" t="n"/>
      <c r="F844" s="13" t="n"/>
      <c r="G844" s="13" t="n"/>
      <c r="H844" s="13" t="n"/>
      <c r="I844" s="13" t="n"/>
      <c r="J844" s="13" t="n"/>
      <c r="K844" s="13" t="n"/>
      <c r="L844" s="13" t="n"/>
      <c r="M844" s="13" t="n"/>
      <c r="N844" s="13" t="n"/>
      <c r="O844" s="13" t="n"/>
      <c r="P844" s="13" t="n"/>
      <c r="Q844" s="13" t="n"/>
      <c r="R844" s="13" t="n"/>
      <c r="S844" s="13" t="n"/>
      <c r="T844" s="13" t="n"/>
      <c r="U844" s="13" t="n"/>
      <c r="V844" s="13" t="n"/>
      <c r="W844" s="13" t="n"/>
      <c r="X844" s="13" t="n"/>
      <c r="Y844" s="13" t="n"/>
      <c r="Z844" s="13" t="n"/>
      <c r="AA844" s="13" t="n"/>
      <c r="AB844" s="13" t="n"/>
    </row>
    <row r="845">
      <c r="A845" s="13" t="n"/>
      <c r="B845" s="13" t="n"/>
      <c r="C845" s="12" t="n"/>
      <c r="D845" s="13" t="n"/>
      <c r="E845" s="13" t="n"/>
      <c r="F845" s="13" t="n"/>
      <c r="G845" s="13" t="n"/>
      <c r="H845" s="13" t="n"/>
      <c r="I845" s="13" t="n"/>
      <c r="J845" s="13" t="n"/>
      <c r="K845" s="13" t="n"/>
      <c r="L845" s="13" t="n"/>
      <c r="M845" s="13" t="n"/>
      <c r="N845" s="13" t="n"/>
      <c r="O845" s="13" t="n"/>
      <c r="P845" s="13" t="n"/>
      <c r="Q845" s="13" t="n"/>
      <c r="R845" s="13" t="n"/>
      <c r="S845" s="13" t="n"/>
      <c r="T845" s="13" t="n"/>
      <c r="U845" s="13" t="n"/>
      <c r="V845" s="13" t="n"/>
      <c r="W845" s="13" t="n"/>
      <c r="X845" s="13" t="n"/>
      <c r="Y845" s="13" t="n"/>
      <c r="Z845" s="13" t="n"/>
      <c r="AA845" s="13" t="n"/>
      <c r="AB845" s="13" t="n"/>
    </row>
    <row r="846">
      <c r="A846" s="13" t="n"/>
      <c r="B846" s="13" t="n"/>
      <c r="C846" s="12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  <c r="O846" s="13" t="n"/>
      <c r="P846" s="13" t="n"/>
      <c r="Q846" s="13" t="n"/>
      <c r="R846" s="13" t="n"/>
      <c r="S846" s="13" t="n"/>
      <c r="T846" s="13" t="n"/>
      <c r="U846" s="13" t="n"/>
      <c r="V846" s="13" t="n"/>
      <c r="W846" s="13" t="n"/>
      <c r="X846" s="13" t="n"/>
      <c r="Y846" s="13" t="n"/>
      <c r="Z846" s="13" t="n"/>
      <c r="AA846" s="13" t="n"/>
      <c r="AB846" s="13" t="n"/>
    </row>
    <row r="847">
      <c r="A847" s="13" t="n"/>
      <c r="B847" s="13" t="n"/>
      <c r="C847" s="12" t="n"/>
      <c r="D847" s="13" t="n"/>
      <c r="E847" s="13" t="n"/>
      <c r="F847" s="13" t="n"/>
      <c r="G847" s="13" t="n"/>
      <c r="H847" s="13" t="n"/>
      <c r="I847" s="13" t="n"/>
      <c r="J847" s="13" t="n"/>
      <c r="K847" s="13" t="n"/>
      <c r="L847" s="13" t="n"/>
      <c r="M847" s="13" t="n"/>
      <c r="N847" s="13" t="n"/>
      <c r="O847" s="13" t="n"/>
      <c r="P847" s="13" t="n"/>
      <c r="Q847" s="13" t="n"/>
      <c r="R847" s="13" t="n"/>
      <c r="S847" s="13" t="n"/>
      <c r="T847" s="13" t="n"/>
      <c r="U847" s="13" t="n"/>
      <c r="V847" s="13" t="n"/>
      <c r="W847" s="13" t="n"/>
      <c r="X847" s="13" t="n"/>
      <c r="Y847" s="13" t="n"/>
      <c r="Z847" s="13" t="n"/>
      <c r="AA847" s="13" t="n"/>
      <c r="AB847" s="13" t="n"/>
    </row>
    <row r="848">
      <c r="A848" s="13" t="n"/>
      <c r="B848" s="13" t="n"/>
      <c r="C848" s="12" t="n"/>
      <c r="D848" s="13" t="n"/>
      <c r="E848" s="13" t="n"/>
      <c r="F848" s="13" t="n"/>
      <c r="G848" s="13" t="n"/>
      <c r="H848" s="13" t="n"/>
      <c r="I848" s="13" t="n"/>
      <c r="J848" s="13" t="n"/>
      <c r="K848" s="13" t="n"/>
      <c r="L848" s="13" t="n"/>
      <c r="M848" s="13" t="n"/>
      <c r="N848" s="13" t="n"/>
      <c r="O848" s="13" t="n"/>
      <c r="P848" s="13" t="n"/>
      <c r="Q848" s="13" t="n"/>
      <c r="R848" s="13" t="n"/>
      <c r="S848" s="13" t="n"/>
      <c r="T848" s="13" t="n"/>
      <c r="U848" s="13" t="n"/>
      <c r="V848" s="13" t="n"/>
      <c r="W848" s="13" t="n"/>
      <c r="X848" s="13" t="n"/>
      <c r="Y848" s="13" t="n"/>
      <c r="Z848" s="13" t="n"/>
      <c r="AA848" s="13" t="n"/>
      <c r="AB848" s="13" t="n"/>
    </row>
    <row r="849">
      <c r="A849" s="13" t="n"/>
      <c r="B849" s="13" t="n"/>
      <c r="C849" s="12" t="n"/>
      <c r="D849" s="13" t="n"/>
      <c r="E849" s="13" t="n"/>
      <c r="F849" s="13" t="n"/>
      <c r="G849" s="13" t="n"/>
      <c r="H849" s="13" t="n"/>
      <c r="I849" s="13" t="n"/>
      <c r="J849" s="13" t="n"/>
      <c r="K849" s="13" t="n"/>
      <c r="L849" s="13" t="n"/>
      <c r="M849" s="13" t="n"/>
      <c r="N849" s="13" t="n"/>
      <c r="O849" s="13" t="n"/>
      <c r="P849" s="13" t="n"/>
      <c r="Q849" s="13" t="n"/>
      <c r="R849" s="13" t="n"/>
      <c r="S849" s="13" t="n"/>
      <c r="T849" s="13" t="n"/>
      <c r="U849" s="13" t="n"/>
      <c r="V849" s="13" t="n"/>
      <c r="W849" s="13" t="n"/>
      <c r="X849" s="13" t="n"/>
      <c r="Y849" s="13" t="n"/>
      <c r="Z849" s="13" t="n"/>
      <c r="AA849" s="13" t="n"/>
      <c r="AB849" s="13" t="n"/>
    </row>
    <row r="850">
      <c r="A850" s="13" t="n"/>
      <c r="B850" s="13" t="n"/>
      <c r="C850" s="12" t="n"/>
      <c r="D850" s="13" t="n"/>
      <c r="E850" s="13" t="n"/>
      <c r="F850" s="13" t="n"/>
      <c r="G850" s="13" t="n"/>
      <c r="H850" s="13" t="n"/>
      <c r="I850" s="13" t="n"/>
      <c r="J850" s="13" t="n"/>
      <c r="K850" s="13" t="n"/>
      <c r="L850" s="13" t="n"/>
      <c r="M850" s="13" t="n"/>
      <c r="N850" s="13" t="n"/>
      <c r="O850" s="13" t="n"/>
      <c r="P850" s="13" t="n"/>
      <c r="Q850" s="13" t="n"/>
      <c r="R850" s="13" t="n"/>
      <c r="S850" s="13" t="n"/>
      <c r="T850" s="13" t="n"/>
      <c r="U850" s="13" t="n"/>
      <c r="V850" s="13" t="n"/>
      <c r="W850" s="13" t="n"/>
      <c r="X850" s="13" t="n"/>
      <c r="Y850" s="13" t="n"/>
      <c r="Z850" s="13" t="n"/>
      <c r="AA850" s="13" t="n"/>
      <c r="AB850" s="13" t="n"/>
    </row>
    <row r="851">
      <c r="A851" s="13" t="n"/>
      <c r="B851" s="13" t="n"/>
      <c r="C851" s="12" t="n"/>
      <c r="D851" s="13" t="n"/>
      <c r="E851" s="13" t="n"/>
      <c r="F851" s="13" t="n"/>
      <c r="G851" s="13" t="n"/>
      <c r="H851" s="13" t="n"/>
      <c r="I851" s="13" t="n"/>
      <c r="J851" s="13" t="n"/>
      <c r="K851" s="13" t="n"/>
      <c r="L851" s="13" t="n"/>
      <c r="M851" s="13" t="n"/>
      <c r="N851" s="13" t="n"/>
      <c r="O851" s="13" t="n"/>
      <c r="P851" s="13" t="n"/>
      <c r="Q851" s="13" t="n"/>
      <c r="R851" s="13" t="n"/>
      <c r="S851" s="13" t="n"/>
      <c r="T851" s="13" t="n"/>
      <c r="U851" s="13" t="n"/>
      <c r="V851" s="13" t="n"/>
      <c r="W851" s="13" t="n"/>
      <c r="X851" s="13" t="n"/>
      <c r="Y851" s="13" t="n"/>
      <c r="Z851" s="13" t="n"/>
      <c r="AA851" s="13" t="n"/>
      <c r="AB851" s="13" t="n"/>
    </row>
    <row r="852">
      <c r="A852" s="13" t="n"/>
      <c r="B852" s="13" t="n"/>
      <c r="C852" s="12" t="n"/>
      <c r="D852" s="13" t="n"/>
      <c r="E852" s="13" t="n"/>
      <c r="F852" s="13" t="n"/>
      <c r="G852" s="13" t="n"/>
      <c r="H852" s="13" t="n"/>
      <c r="I852" s="13" t="n"/>
      <c r="J852" s="13" t="n"/>
      <c r="K852" s="13" t="n"/>
      <c r="L852" s="13" t="n"/>
      <c r="M852" s="13" t="n"/>
      <c r="N852" s="13" t="n"/>
      <c r="O852" s="13" t="n"/>
      <c r="P852" s="13" t="n"/>
      <c r="Q852" s="13" t="n"/>
      <c r="R852" s="13" t="n"/>
      <c r="S852" s="13" t="n"/>
      <c r="T852" s="13" t="n"/>
      <c r="U852" s="13" t="n"/>
      <c r="V852" s="13" t="n"/>
      <c r="W852" s="13" t="n"/>
      <c r="X852" s="13" t="n"/>
      <c r="Y852" s="13" t="n"/>
      <c r="Z852" s="13" t="n"/>
      <c r="AA852" s="13" t="n"/>
      <c r="AB852" s="13" t="n"/>
    </row>
    <row r="853">
      <c r="A853" s="13" t="n"/>
      <c r="B853" s="13" t="n"/>
      <c r="C853" s="12" t="n"/>
      <c r="D853" s="13" t="n"/>
      <c r="E853" s="13" t="n"/>
      <c r="F853" s="13" t="n"/>
      <c r="G853" s="13" t="n"/>
      <c r="H853" s="13" t="n"/>
      <c r="I853" s="13" t="n"/>
      <c r="J853" s="13" t="n"/>
      <c r="K853" s="13" t="n"/>
      <c r="L853" s="13" t="n"/>
      <c r="M853" s="13" t="n"/>
      <c r="N853" s="13" t="n"/>
      <c r="O853" s="13" t="n"/>
      <c r="P853" s="13" t="n"/>
      <c r="Q853" s="13" t="n"/>
      <c r="R853" s="13" t="n"/>
      <c r="S853" s="13" t="n"/>
      <c r="T853" s="13" t="n"/>
      <c r="U853" s="13" t="n"/>
      <c r="V853" s="13" t="n"/>
      <c r="W853" s="13" t="n"/>
      <c r="X853" s="13" t="n"/>
      <c r="Y853" s="13" t="n"/>
      <c r="Z853" s="13" t="n"/>
      <c r="AA853" s="13" t="n"/>
      <c r="AB853" s="13" t="n"/>
    </row>
    <row r="854">
      <c r="A854" s="13" t="n"/>
      <c r="B854" s="13" t="n"/>
      <c r="C854" s="12" t="n"/>
      <c r="D854" s="13" t="n"/>
      <c r="E854" s="13" t="n"/>
      <c r="F854" s="13" t="n"/>
      <c r="G854" s="13" t="n"/>
      <c r="H854" s="13" t="n"/>
      <c r="I854" s="13" t="n"/>
      <c r="J854" s="13" t="n"/>
      <c r="K854" s="13" t="n"/>
      <c r="L854" s="13" t="n"/>
      <c r="M854" s="13" t="n"/>
      <c r="N854" s="13" t="n"/>
      <c r="O854" s="13" t="n"/>
      <c r="P854" s="13" t="n"/>
      <c r="Q854" s="13" t="n"/>
      <c r="R854" s="13" t="n"/>
      <c r="S854" s="13" t="n"/>
      <c r="T854" s="13" t="n"/>
      <c r="U854" s="13" t="n"/>
      <c r="V854" s="13" t="n"/>
      <c r="W854" s="13" t="n"/>
      <c r="X854" s="13" t="n"/>
      <c r="Y854" s="13" t="n"/>
      <c r="Z854" s="13" t="n"/>
      <c r="AA854" s="13" t="n"/>
      <c r="AB854" s="13" t="n"/>
    </row>
    <row r="855">
      <c r="A855" s="13" t="n"/>
      <c r="B855" s="13" t="n"/>
      <c r="C855" s="12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  <c r="O855" s="13" t="n"/>
      <c r="P855" s="13" t="n"/>
      <c r="Q855" s="13" t="n"/>
      <c r="R855" s="13" t="n"/>
      <c r="S855" s="13" t="n"/>
      <c r="T855" s="13" t="n"/>
      <c r="U855" s="13" t="n"/>
      <c r="V855" s="13" t="n"/>
      <c r="W855" s="13" t="n"/>
      <c r="X855" s="13" t="n"/>
      <c r="Y855" s="13" t="n"/>
      <c r="Z855" s="13" t="n"/>
      <c r="AA855" s="13" t="n"/>
      <c r="AB855" s="13" t="n"/>
    </row>
    <row r="856">
      <c r="A856" s="13" t="n"/>
      <c r="B856" s="13" t="n"/>
      <c r="C856" s="12" t="n"/>
      <c r="D856" s="13" t="n"/>
      <c r="E856" s="13" t="n"/>
      <c r="F856" s="13" t="n"/>
      <c r="G856" s="13" t="n"/>
      <c r="H856" s="13" t="n"/>
      <c r="I856" s="13" t="n"/>
      <c r="J856" s="13" t="n"/>
      <c r="K856" s="13" t="n"/>
      <c r="L856" s="13" t="n"/>
      <c r="M856" s="13" t="n"/>
      <c r="N856" s="13" t="n"/>
      <c r="O856" s="13" t="n"/>
      <c r="P856" s="13" t="n"/>
      <c r="Q856" s="13" t="n"/>
      <c r="R856" s="13" t="n"/>
      <c r="S856" s="13" t="n"/>
      <c r="T856" s="13" t="n"/>
      <c r="U856" s="13" t="n"/>
      <c r="V856" s="13" t="n"/>
      <c r="W856" s="13" t="n"/>
      <c r="X856" s="13" t="n"/>
      <c r="Y856" s="13" t="n"/>
      <c r="Z856" s="13" t="n"/>
      <c r="AA856" s="13" t="n"/>
      <c r="AB856" s="13" t="n"/>
    </row>
    <row r="857">
      <c r="A857" s="13" t="n"/>
      <c r="B857" s="13" t="n"/>
      <c r="C857" s="12" t="n"/>
      <c r="D857" s="13" t="n"/>
      <c r="E857" s="13" t="n"/>
      <c r="F857" s="13" t="n"/>
      <c r="G857" s="13" t="n"/>
      <c r="H857" s="13" t="n"/>
      <c r="I857" s="13" t="n"/>
      <c r="J857" s="13" t="n"/>
      <c r="K857" s="13" t="n"/>
      <c r="L857" s="13" t="n"/>
      <c r="M857" s="13" t="n"/>
      <c r="N857" s="13" t="n"/>
      <c r="O857" s="13" t="n"/>
      <c r="P857" s="13" t="n"/>
      <c r="Q857" s="13" t="n"/>
      <c r="R857" s="13" t="n"/>
      <c r="S857" s="13" t="n"/>
      <c r="T857" s="13" t="n"/>
      <c r="U857" s="13" t="n"/>
      <c r="V857" s="13" t="n"/>
      <c r="W857" s="13" t="n"/>
      <c r="X857" s="13" t="n"/>
      <c r="Y857" s="13" t="n"/>
      <c r="Z857" s="13" t="n"/>
      <c r="AA857" s="13" t="n"/>
      <c r="AB857" s="13" t="n"/>
    </row>
    <row r="858">
      <c r="A858" s="13" t="n"/>
      <c r="B858" s="13" t="n"/>
      <c r="C858" s="12" t="n"/>
      <c r="D858" s="13" t="n"/>
      <c r="E858" s="13" t="n"/>
      <c r="F858" s="13" t="n"/>
      <c r="G858" s="13" t="n"/>
      <c r="H858" s="13" t="n"/>
      <c r="I858" s="13" t="n"/>
      <c r="J858" s="13" t="n"/>
      <c r="K858" s="13" t="n"/>
      <c r="L858" s="13" t="n"/>
      <c r="M858" s="13" t="n"/>
      <c r="N858" s="13" t="n"/>
      <c r="O858" s="13" t="n"/>
      <c r="P858" s="13" t="n"/>
      <c r="Q858" s="13" t="n"/>
      <c r="R858" s="13" t="n"/>
      <c r="S858" s="13" t="n"/>
      <c r="T858" s="13" t="n"/>
      <c r="U858" s="13" t="n"/>
      <c r="V858" s="13" t="n"/>
      <c r="W858" s="13" t="n"/>
      <c r="X858" s="13" t="n"/>
      <c r="Y858" s="13" t="n"/>
      <c r="Z858" s="13" t="n"/>
      <c r="AA858" s="13" t="n"/>
      <c r="AB858" s="13" t="n"/>
    </row>
    <row r="859">
      <c r="A859" s="13" t="n"/>
      <c r="B859" s="13" t="n"/>
      <c r="C859" s="12" t="n"/>
      <c r="D859" s="13" t="n"/>
      <c r="E859" s="13" t="n"/>
      <c r="F859" s="13" t="n"/>
      <c r="G859" s="13" t="n"/>
      <c r="H859" s="13" t="n"/>
      <c r="I859" s="13" t="n"/>
      <c r="J859" s="13" t="n"/>
      <c r="K859" s="13" t="n"/>
      <c r="L859" s="13" t="n"/>
      <c r="M859" s="13" t="n"/>
      <c r="N859" s="13" t="n"/>
      <c r="O859" s="13" t="n"/>
      <c r="P859" s="13" t="n"/>
      <c r="Q859" s="13" t="n"/>
      <c r="R859" s="13" t="n"/>
      <c r="S859" s="13" t="n"/>
      <c r="T859" s="13" t="n"/>
      <c r="U859" s="13" t="n"/>
      <c r="V859" s="13" t="n"/>
      <c r="W859" s="13" t="n"/>
      <c r="X859" s="13" t="n"/>
      <c r="Y859" s="13" t="n"/>
      <c r="Z859" s="13" t="n"/>
      <c r="AA859" s="13" t="n"/>
      <c r="AB859" s="13" t="n"/>
    </row>
    <row r="860">
      <c r="A860" s="13" t="n"/>
      <c r="B860" s="13" t="n"/>
      <c r="C860" s="12" t="n"/>
      <c r="D860" s="13" t="n"/>
      <c r="E860" s="13" t="n"/>
      <c r="F860" s="13" t="n"/>
      <c r="G860" s="13" t="n"/>
      <c r="H860" s="13" t="n"/>
      <c r="I860" s="13" t="n"/>
      <c r="J860" s="13" t="n"/>
      <c r="K860" s="13" t="n"/>
      <c r="L860" s="13" t="n"/>
      <c r="M860" s="13" t="n"/>
      <c r="N860" s="13" t="n"/>
      <c r="O860" s="13" t="n"/>
      <c r="P860" s="13" t="n"/>
      <c r="Q860" s="13" t="n"/>
      <c r="R860" s="13" t="n"/>
      <c r="S860" s="13" t="n"/>
      <c r="T860" s="13" t="n"/>
      <c r="U860" s="13" t="n"/>
      <c r="V860" s="13" t="n"/>
      <c r="W860" s="13" t="n"/>
      <c r="X860" s="13" t="n"/>
      <c r="Y860" s="13" t="n"/>
      <c r="Z860" s="13" t="n"/>
      <c r="AA860" s="13" t="n"/>
      <c r="AB860" s="13" t="n"/>
    </row>
    <row r="861">
      <c r="A861" s="13" t="n"/>
      <c r="B861" s="13" t="n"/>
      <c r="C861" s="12" t="n"/>
      <c r="D861" s="13" t="n"/>
      <c r="E861" s="13" t="n"/>
      <c r="F861" s="13" t="n"/>
      <c r="G861" s="13" t="n"/>
      <c r="H861" s="13" t="n"/>
      <c r="I861" s="13" t="n"/>
      <c r="J861" s="13" t="n"/>
      <c r="K861" s="13" t="n"/>
      <c r="L861" s="13" t="n"/>
      <c r="M861" s="13" t="n"/>
      <c r="N861" s="13" t="n"/>
      <c r="O861" s="13" t="n"/>
      <c r="P861" s="13" t="n"/>
      <c r="Q861" s="13" t="n"/>
      <c r="R861" s="13" t="n"/>
      <c r="S861" s="13" t="n"/>
      <c r="T861" s="13" t="n"/>
      <c r="U861" s="13" t="n"/>
      <c r="V861" s="13" t="n"/>
      <c r="W861" s="13" t="n"/>
      <c r="X861" s="13" t="n"/>
      <c r="Y861" s="13" t="n"/>
      <c r="Z861" s="13" t="n"/>
      <c r="AA861" s="13" t="n"/>
      <c r="AB861" s="13" t="n"/>
    </row>
    <row r="862">
      <c r="A862" s="13" t="n"/>
      <c r="B862" s="13" t="n"/>
      <c r="C862" s="12" t="n"/>
      <c r="D862" s="13" t="n"/>
      <c r="E862" s="13" t="n"/>
      <c r="F862" s="13" t="n"/>
      <c r="G862" s="13" t="n"/>
      <c r="H862" s="13" t="n"/>
      <c r="I862" s="13" t="n"/>
      <c r="J862" s="13" t="n"/>
      <c r="K862" s="13" t="n"/>
      <c r="L862" s="13" t="n"/>
      <c r="M862" s="13" t="n"/>
      <c r="N862" s="13" t="n"/>
      <c r="O862" s="13" t="n"/>
      <c r="P862" s="13" t="n"/>
      <c r="Q862" s="13" t="n"/>
      <c r="R862" s="13" t="n"/>
      <c r="S862" s="13" t="n"/>
      <c r="T862" s="13" t="n"/>
      <c r="U862" s="13" t="n"/>
      <c r="V862" s="13" t="n"/>
      <c r="W862" s="13" t="n"/>
      <c r="X862" s="13" t="n"/>
      <c r="Y862" s="13" t="n"/>
      <c r="Z862" s="13" t="n"/>
      <c r="AA862" s="13" t="n"/>
      <c r="AB862" s="13" t="n"/>
    </row>
    <row r="863">
      <c r="A863" s="13" t="n"/>
      <c r="B863" s="13" t="n"/>
      <c r="C863" s="12" t="n"/>
      <c r="D863" s="13" t="n"/>
      <c r="E863" s="13" t="n"/>
      <c r="F863" s="13" t="n"/>
      <c r="G863" s="13" t="n"/>
      <c r="H863" s="13" t="n"/>
      <c r="I863" s="13" t="n"/>
      <c r="J863" s="13" t="n"/>
      <c r="K863" s="13" t="n"/>
      <c r="L863" s="13" t="n"/>
      <c r="M863" s="13" t="n"/>
      <c r="N863" s="13" t="n"/>
      <c r="O863" s="13" t="n"/>
      <c r="P863" s="13" t="n"/>
      <c r="Q863" s="13" t="n"/>
      <c r="R863" s="13" t="n"/>
      <c r="S863" s="13" t="n"/>
      <c r="T863" s="13" t="n"/>
      <c r="U863" s="13" t="n"/>
      <c r="V863" s="13" t="n"/>
      <c r="W863" s="13" t="n"/>
      <c r="X863" s="13" t="n"/>
      <c r="Y863" s="13" t="n"/>
      <c r="Z863" s="13" t="n"/>
      <c r="AA863" s="13" t="n"/>
      <c r="AB863" s="13" t="n"/>
    </row>
    <row r="864">
      <c r="A864" s="13" t="n"/>
      <c r="B864" s="13" t="n"/>
      <c r="C864" s="12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  <c r="O864" s="13" t="n"/>
      <c r="P864" s="13" t="n"/>
      <c r="Q864" s="13" t="n"/>
      <c r="R864" s="13" t="n"/>
      <c r="S864" s="13" t="n"/>
      <c r="T864" s="13" t="n"/>
      <c r="U864" s="13" t="n"/>
      <c r="V864" s="13" t="n"/>
      <c r="W864" s="13" t="n"/>
      <c r="X864" s="13" t="n"/>
      <c r="Y864" s="13" t="n"/>
      <c r="Z864" s="13" t="n"/>
      <c r="AA864" s="13" t="n"/>
      <c r="AB864" s="13" t="n"/>
    </row>
    <row r="865">
      <c r="A865" s="13" t="n"/>
      <c r="B865" s="13" t="n"/>
      <c r="C865" s="12" t="n"/>
      <c r="D865" s="13" t="n"/>
      <c r="E865" s="13" t="n"/>
      <c r="F865" s="13" t="n"/>
      <c r="G865" s="13" t="n"/>
      <c r="H865" s="13" t="n"/>
      <c r="I865" s="13" t="n"/>
      <c r="J865" s="13" t="n"/>
      <c r="K865" s="13" t="n"/>
      <c r="L865" s="13" t="n"/>
      <c r="M865" s="13" t="n"/>
      <c r="N865" s="13" t="n"/>
      <c r="O865" s="13" t="n"/>
      <c r="P865" s="13" t="n"/>
      <c r="Q865" s="13" t="n"/>
      <c r="R865" s="13" t="n"/>
      <c r="S865" s="13" t="n"/>
      <c r="T865" s="13" t="n"/>
      <c r="U865" s="13" t="n"/>
      <c r="V865" s="13" t="n"/>
      <c r="W865" s="13" t="n"/>
      <c r="X865" s="13" t="n"/>
      <c r="Y865" s="13" t="n"/>
      <c r="Z865" s="13" t="n"/>
      <c r="AA865" s="13" t="n"/>
      <c r="AB865" s="13" t="n"/>
    </row>
    <row r="866">
      <c r="A866" s="13" t="n"/>
      <c r="B866" s="13" t="n"/>
      <c r="C866" s="12" t="n"/>
      <c r="D866" s="13" t="n"/>
      <c r="E866" s="13" t="n"/>
      <c r="F866" s="13" t="n"/>
      <c r="G866" s="13" t="n"/>
      <c r="H866" s="13" t="n"/>
      <c r="I866" s="13" t="n"/>
      <c r="J866" s="13" t="n"/>
      <c r="K866" s="13" t="n"/>
      <c r="L866" s="13" t="n"/>
      <c r="M866" s="13" t="n"/>
      <c r="N866" s="13" t="n"/>
      <c r="O866" s="13" t="n"/>
      <c r="P866" s="13" t="n"/>
      <c r="Q866" s="13" t="n"/>
      <c r="R866" s="13" t="n"/>
      <c r="S866" s="13" t="n"/>
      <c r="T866" s="13" t="n"/>
      <c r="U866" s="13" t="n"/>
      <c r="V866" s="13" t="n"/>
      <c r="W866" s="13" t="n"/>
      <c r="X866" s="13" t="n"/>
      <c r="Y866" s="13" t="n"/>
      <c r="Z866" s="13" t="n"/>
      <c r="AA866" s="13" t="n"/>
      <c r="AB866" s="13" t="n"/>
    </row>
    <row r="867">
      <c r="A867" s="13" t="n"/>
      <c r="B867" s="13" t="n"/>
      <c r="C867" s="12" t="n"/>
      <c r="D867" s="13" t="n"/>
      <c r="E867" s="13" t="n"/>
      <c r="F867" s="13" t="n"/>
      <c r="G867" s="13" t="n"/>
      <c r="H867" s="13" t="n"/>
      <c r="I867" s="13" t="n"/>
      <c r="J867" s="13" t="n"/>
      <c r="K867" s="13" t="n"/>
      <c r="L867" s="13" t="n"/>
      <c r="M867" s="13" t="n"/>
      <c r="N867" s="13" t="n"/>
      <c r="O867" s="13" t="n"/>
      <c r="P867" s="13" t="n"/>
      <c r="Q867" s="13" t="n"/>
      <c r="R867" s="13" t="n"/>
      <c r="S867" s="13" t="n"/>
      <c r="T867" s="13" t="n"/>
      <c r="U867" s="13" t="n"/>
      <c r="V867" s="13" t="n"/>
      <c r="W867" s="13" t="n"/>
      <c r="X867" s="13" t="n"/>
      <c r="Y867" s="13" t="n"/>
      <c r="Z867" s="13" t="n"/>
      <c r="AA867" s="13" t="n"/>
      <c r="AB867" s="13" t="n"/>
    </row>
    <row r="868">
      <c r="A868" s="13" t="n"/>
      <c r="B868" s="13" t="n"/>
      <c r="C868" s="12" t="n"/>
      <c r="D868" s="13" t="n"/>
      <c r="E868" s="13" t="n"/>
      <c r="F868" s="13" t="n"/>
      <c r="G868" s="13" t="n"/>
      <c r="H868" s="13" t="n"/>
      <c r="I868" s="13" t="n"/>
      <c r="J868" s="13" t="n"/>
      <c r="K868" s="13" t="n"/>
      <c r="L868" s="13" t="n"/>
      <c r="M868" s="13" t="n"/>
      <c r="N868" s="13" t="n"/>
      <c r="O868" s="13" t="n"/>
      <c r="P868" s="13" t="n"/>
      <c r="Q868" s="13" t="n"/>
      <c r="R868" s="13" t="n"/>
      <c r="S868" s="13" t="n"/>
      <c r="T868" s="13" t="n"/>
      <c r="U868" s="13" t="n"/>
      <c r="V868" s="13" t="n"/>
      <c r="W868" s="13" t="n"/>
      <c r="X868" s="13" t="n"/>
      <c r="Y868" s="13" t="n"/>
      <c r="Z868" s="13" t="n"/>
      <c r="AA868" s="13" t="n"/>
      <c r="AB868" s="13" t="n"/>
    </row>
    <row r="869">
      <c r="A869" s="13" t="n"/>
      <c r="B869" s="13" t="n"/>
      <c r="C869" s="12" t="n"/>
      <c r="D869" s="13" t="n"/>
      <c r="E869" s="13" t="n"/>
      <c r="F869" s="13" t="n"/>
      <c r="G869" s="13" t="n"/>
      <c r="H869" s="13" t="n"/>
      <c r="I869" s="13" t="n"/>
      <c r="J869" s="13" t="n"/>
      <c r="K869" s="13" t="n"/>
      <c r="L869" s="13" t="n"/>
      <c r="M869" s="13" t="n"/>
      <c r="N869" s="13" t="n"/>
      <c r="O869" s="13" t="n"/>
      <c r="P869" s="13" t="n"/>
      <c r="Q869" s="13" t="n"/>
      <c r="R869" s="13" t="n"/>
      <c r="S869" s="13" t="n"/>
      <c r="T869" s="13" t="n"/>
      <c r="U869" s="13" t="n"/>
      <c r="V869" s="13" t="n"/>
      <c r="W869" s="13" t="n"/>
      <c r="X869" s="13" t="n"/>
      <c r="Y869" s="13" t="n"/>
      <c r="Z869" s="13" t="n"/>
      <c r="AA869" s="13" t="n"/>
      <c r="AB869" s="13" t="n"/>
    </row>
    <row r="870">
      <c r="A870" s="13" t="n"/>
      <c r="B870" s="13" t="n"/>
      <c r="C870" s="12" t="n"/>
      <c r="D870" s="13" t="n"/>
      <c r="E870" s="13" t="n"/>
      <c r="F870" s="13" t="n"/>
      <c r="G870" s="13" t="n"/>
      <c r="H870" s="13" t="n"/>
      <c r="I870" s="13" t="n"/>
      <c r="J870" s="13" t="n"/>
      <c r="K870" s="13" t="n"/>
      <c r="L870" s="13" t="n"/>
      <c r="M870" s="13" t="n"/>
      <c r="N870" s="13" t="n"/>
      <c r="O870" s="13" t="n"/>
      <c r="P870" s="13" t="n"/>
      <c r="Q870" s="13" t="n"/>
      <c r="R870" s="13" t="n"/>
      <c r="S870" s="13" t="n"/>
      <c r="T870" s="13" t="n"/>
      <c r="U870" s="13" t="n"/>
      <c r="V870" s="13" t="n"/>
      <c r="W870" s="13" t="n"/>
      <c r="X870" s="13" t="n"/>
      <c r="Y870" s="13" t="n"/>
      <c r="Z870" s="13" t="n"/>
      <c r="AA870" s="13" t="n"/>
      <c r="AB870" s="13" t="n"/>
    </row>
    <row r="871">
      <c r="A871" s="13" t="n"/>
      <c r="B871" s="13" t="n"/>
      <c r="C871" s="12" t="n"/>
      <c r="D871" s="13" t="n"/>
      <c r="E871" s="13" t="n"/>
      <c r="F871" s="13" t="n"/>
      <c r="G871" s="13" t="n"/>
      <c r="H871" s="13" t="n"/>
      <c r="I871" s="13" t="n"/>
      <c r="J871" s="13" t="n"/>
      <c r="K871" s="13" t="n"/>
      <c r="L871" s="13" t="n"/>
      <c r="M871" s="13" t="n"/>
      <c r="N871" s="13" t="n"/>
      <c r="O871" s="13" t="n"/>
      <c r="P871" s="13" t="n"/>
      <c r="Q871" s="13" t="n"/>
      <c r="R871" s="13" t="n"/>
      <c r="S871" s="13" t="n"/>
      <c r="T871" s="13" t="n"/>
      <c r="U871" s="13" t="n"/>
      <c r="V871" s="13" t="n"/>
      <c r="W871" s="13" t="n"/>
      <c r="X871" s="13" t="n"/>
      <c r="Y871" s="13" t="n"/>
      <c r="Z871" s="13" t="n"/>
      <c r="AA871" s="13" t="n"/>
      <c r="AB871" s="13" t="n"/>
    </row>
    <row r="872">
      <c r="A872" s="13" t="n"/>
      <c r="B872" s="13" t="n"/>
      <c r="C872" s="12" t="n"/>
      <c r="D872" s="13" t="n"/>
      <c r="E872" s="13" t="n"/>
      <c r="F872" s="13" t="n"/>
      <c r="G872" s="13" t="n"/>
      <c r="H872" s="13" t="n"/>
      <c r="I872" s="13" t="n"/>
      <c r="J872" s="13" t="n"/>
      <c r="K872" s="13" t="n"/>
      <c r="L872" s="13" t="n"/>
      <c r="M872" s="13" t="n"/>
      <c r="N872" s="13" t="n"/>
      <c r="O872" s="13" t="n"/>
      <c r="P872" s="13" t="n"/>
      <c r="Q872" s="13" t="n"/>
      <c r="R872" s="13" t="n"/>
      <c r="S872" s="13" t="n"/>
      <c r="T872" s="13" t="n"/>
      <c r="U872" s="13" t="n"/>
      <c r="V872" s="13" t="n"/>
      <c r="W872" s="13" t="n"/>
      <c r="X872" s="13" t="n"/>
      <c r="Y872" s="13" t="n"/>
      <c r="Z872" s="13" t="n"/>
      <c r="AA872" s="13" t="n"/>
      <c r="AB872" s="13" t="n"/>
    </row>
    <row r="873">
      <c r="A873" s="13" t="n"/>
      <c r="B873" s="13" t="n"/>
      <c r="C873" s="12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  <c r="O873" s="13" t="n"/>
      <c r="P873" s="13" t="n"/>
      <c r="Q873" s="13" t="n"/>
      <c r="R873" s="13" t="n"/>
      <c r="S873" s="13" t="n"/>
      <c r="T873" s="13" t="n"/>
      <c r="U873" s="13" t="n"/>
      <c r="V873" s="13" t="n"/>
      <c r="W873" s="13" t="n"/>
      <c r="X873" s="13" t="n"/>
      <c r="Y873" s="13" t="n"/>
      <c r="Z873" s="13" t="n"/>
      <c r="AA873" s="13" t="n"/>
      <c r="AB873" s="13" t="n"/>
    </row>
    <row r="874">
      <c r="A874" s="13" t="n"/>
      <c r="B874" s="13" t="n"/>
      <c r="C874" s="12" t="n"/>
      <c r="D874" s="13" t="n"/>
      <c r="E874" s="13" t="n"/>
      <c r="F874" s="13" t="n"/>
      <c r="G874" s="13" t="n"/>
      <c r="H874" s="13" t="n"/>
      <c r="I874" s="13" t="n"/>
      <c r="J874" s="13" t="n"/>
      <c r="K874" s="13" t="n"/>
      <c r="L874" s="13" t="n"/>
      <c r="M874" s="13" t="n"/>
      <c r="N874" s="13" t="n"/>
      <c r="O874" s="13" t="n"/>
      <c r="P874" s="13" t="n"/>
      <c r="Q874" s="13" t="n"/>
      <c r="R874" s="13" t="n"/>
      <c r="S874" s="13" t="n"/>
      <c r="T874" s="13" t="n"/>
      <c r="U874" s="13" t="n"/>
      <c r="V874" s="13" t="n"/>
      <c r="W874" s="13" t="n"/>
      <c r="X874" s="13" t="n"/>
      <c r="Y874" s="13" t="n"/>
      <c r="Z874" s="13" t="n"/>
      <c r="AA874" s="13" t="n"/>
      <c r="AB874" s="13" t="n"/>
    </row>
    <row r="875">
      <c r="A875" s="13" t="n"/>
      <c r="B875" s="13" t="n"/>
      <c r="C875" s="12" t="n"/>
      <c r="D875" s="13" t="n"/>
      <c r="E875" s="13" t="n"/>
      <c r="F875" s="13" t="n"/>
      <c r="G875" s="13" t="n"/>
      <c r="H875" s="13" t="n"/>
      <c r="I875" s="13" t="n"/>
      <c r="J875" s="13" t="n"/>
      <c r="K875" s="13" t="n"/>
      <c r="L875" s="13" t="n"/>
      <c r="M875" s="13" t="n"/>
      <c r="N875" s="13" t="n"/>
      <c r="O875" s="13" t="n"/>
      <c r="P875" s="13" t="n"/>
      <c r="Q875" s="13" t="n"/>
      <c r="R875" s="13" t="n"/>
      <c r="S875" s="13" t="n"/>
      <c r="T875" s="13" t="n"/>
      <c r="U875" s="13" t="n"/>
      <c r="V875" s="13" t="n"/>
      <c r="W875" s="13" t="n"/>
      <c r="X875" s="13" t="n"/>
      <c r="Y875" s="13" t="n"/>
      <c r="Z875" s="13" t="n"/>
      <c r="AA875" s="13" t="n"/>
      <c r="AB875" s="13" t="n"/>
    </row>
    <row r="876">
      <c r="A876" s="13" t="n"/>
      <c r="B876" s="13" t="n"/>
      <c r="C876" s="12" t="n"/>
      <c r="D876" s="13" t="n"/>
      <c r="E876" s="13" t="n"/>
      <c r="F876" s="13" t="n"/>
      <c r="G876" s="13" t="n"/>
      <c r="H876" s="13" t="n"/>
      <c r="I876" s="13" t="n"/>
      <c r="J876" s="13" t="n"/>
      <c r="K876" s="13" t="n"/>
      <c r="L876" s="13" t="n"/>
      <c r="M876" s="13" t="n"/>
      <c r="N876" s="13" t="n"/>
      <c r="O876" s="13" t="n"/>
      <c r="P876" s="13" t="n"/>
      <c r="Q876" s="13" t="n"/>
      <c r="R876" s="13" t="n"/>
      <c r="S876" s="13" t="n"/>
      <c r="T876" s="13" t="n"/>
      <c r="U876" s="13" t="n"/>
      <c r="V876" s="13" t="n"/>
      <c r="W876" s="13" t="n"/>
      <c r="X876" s="13" t="n"/>
      <c r="Y876" s="13" t="n"/>
      <c r="Z876" s="13" t="n"/>
      <c r="AA876" s="13" t="n"/>
      <c r="AB876" s="13" t="n"/>
    </row>
    <row r="877">
      <c r="A877" s="13" t="n"/>
      <c r="B877" s="13" t="n"/>
      <c r="C877" s="12" t="n"/>
      <c r="D877" s="13" t="n"/>
      <c r="E877" s="13" t="n"/>
      <c r="F877" s="13" t="n"/>
      <c r="G877" s="13" t="n"/>
      <c r="H877" s="13" t="n"/>
      <c r="I877" s="13" t="n"/>
      <c r="J877" s="13" t="n"/>
      <c r="K877" s="13" t="n"/>
      <c r="L877" s="13" t="n"/>
      <c r="M877" s="13" t="n"/>
      <c r="N877" s="13" t="n"/>
      <c r="O877" s="13" t="n"/>
      <c r="P877" s="13" t="n"/>
      <c r="Q877" s="13" t="n"/>
      <c r="R877" s="13" t="n"/>
      <c r="S877" s="13" t="n"/>
      <c r="T877" s="13" t="n"/>
      <c r="U877" s="13" t="n"/>
      <c r="V877" s="13" t="n"/>
      <c r="W877" s="13" t="n"/>
      <c r="X877" s="13" t="n"/>
      <c r="Y877" s="13" t="n"/>
      <c r="Z877" s="13" t="n"/>
      <c r="AA877" s="13" t="n"/>
      <c r="AB877" s="13" t="n"/>
    </row>
    <row r="878">
      <c r="A878" s="13" t="n"/>
      <c r="B878" s="13" t="n"/>
      <c r="C878" s="12" t="n"/>
      <c r="D878" s="13" t="n"/>
      <c r="E878" s="13" t="n"/>
      <c r="F878" s="13" t="n"/>
      <c r="G878" s="13" t="n"/>
      <c r="H878" s="13" t="n"/>
      <c r="I878" s="13" t="n"/>
      <c r="J878" s="13" t="n"/>
      <c r="K878" s="13" t="n"/>
      <c r="L878" s="13" t="n"/>
      <c r="M878" s="13" t="n"/>
      <c r="N878" s="13" t="n"/>
      <c r="O878" s="13" t="n"/>
      <c r="P878" s="13" t="n"/>
      <c r="Q878" s="13" t="n"/>
      <c r="R878" s="13" t="n"/>
      <c r="S878" s="13" t="n"/>
      <c r="T878" s="13" t="n"/>
      <c r="U878" s="13" t="n"/>
      <c r="V878" s="13" t="n"/>
      <c r="W878" s="13" t="n"/>
      <c r="X878" s="13" t="n"/>
      <c r="Y878" s="13" t="n"/>
      <c r="Z878" s="13" t="n"/>
      <c r="AA878" s="13" t="n"/>
      <c r="AB878" s="13" t="n"/>
    </row>
    <row r="879">
      <c r="A879" s="13" t="n"/>
      <c r="B879" s="13" t="n"/>
      <c r="C879" s="12" t="n"/>
      <c r="D879" s="13" t="n"/>
      <c r="E879" s="13" t="n"/>
      <c r="F879" s="13" t="n"/>
      <c r="G879" s="13" t="n"/>
      <c r="H879" s="13" t="n"/>
      <c r="I879" s="13" t="n"/>
      <c r="J879" s="13" t="n"/>
      <c r="K879" s="13" t="n"/>
      <c r="L879" s="13" t="n"/>
      <c r="M879" s="13" t="n"/>
      <c r="N879" s="13" t="n"/>
      <c r="O879" s="13" t="n"/>
      <c r="P879" s="13" t="n"/>
      <c r="Q879" s="13" t="n"/>
      <c r="R879" s="13" t="n"/>
      <c r="S879" s="13" t="n"/>
      <c r="T879" s="13" t="n"/>
      <c r="U879" s="13" t="n"/>
      <c r="V879" s="13" t="n"/>
      <c r="W879" s="13" t="n"/>
      <c r="X879" s="13" t="n"/>
      <c r="Y879" s="13" t="n"/>
      <c r="Z879" s="13" t="n"/>
      <c r="AA879" s="13" t="n"/>
      <c r="AB879" s="13" t="n"/>
    </row>
    <row r="880">
      <c r="A880" s="13" t="n"/>
      <c r="B880" s="13" t="n"/>
      <c r="C880" s="12" t="n"/>
      <c r="D880" s="13" t="n"/>
      <c r="E880" s="13" t="n"/>
      <c r="F880" s="13" t="n"/>
      <c r="G880" s="13" t="n"/>
      <c r="H880" s="13" t="n"/>
      <c r="I880" s="13" t="n"/>
      <c r="J880" s="13" t="n"/>
      <c r="K880" s="13" t="n"/>
      <c r="L880" s="13" t="n"/>
      <c r="M880" s="13" t="n"/>
      <c r="N880" s="13" t="n"/>
      <c r="O880" s="13" t="n"/>
      <c r="P880" s="13" t="n"/>
      <c r="Q880" s="13" t="n"/>
      <c r="R880" s="13" t="n"/>
      <c r="S880" s="13" t="n"/>
      <c r="T880" s="13" t="n"/>
      <c r="U880" s="13" t="n"/>
      <c r="V880" s="13" t="n"/>
      <c r="W880" s="13" t="n"/>
      <c r="X880" s="13" t="n"/>
      <c r="Y880" s="13" t="n"/>
      <c r="Z880" s="13" t="n"/>
      <c r="AA880" s="13" t="n"/>
      <c r="AB880" s="13" t="n"/>
    </row>
    <row r="881">
      <c r="A881" s="13" t="n"/>
      <c r="B881" s="13" t="n"/>
      <c r="C881" s="12" t="n"/>
      <c r="D881" s="13" t="n"/>
      <c r="E881" s="13" t="n"/>
      <c r="F881" s="13" t="n"/>
      <c r="G881" s="13" t="n"/>
      <c r="H881" s="13" t="n"/>
      <c r="I881" s="13" t="n"/>
      <c r="J881" s="13" t="n"/>
      <c r="K881" s="13" t="n"/>
      <c r="L881" s="13" t="n"/>
      <c r="M881" s="13" t="n"/>
      <c r="N881" s="13" t="n"/>
      <c r="O881" s="13" t="n"/>
      <c r="P881" s="13" t="n"/>
      <c r="Q881" s="13" t="n"/>
      <c r="R881" s="13" t="n"/>
      <c r="S881" s="13" t="n"/>
      <c r="T881" s="13" t="n"/>
      <c r="U881" s="13" t="n"/>
      <c r="V881" s="13" t="n"/>
      <c r="W881" s="13" t="n"/>
      <c r="X881" s="13" t="n"/>
      <c r="Y881" s="13" t="n"/>
      <c r="Z881" s="13" t="n"/>
      <c r="AA881" s="13" t="n"/>
      <c r="AB881" s="13" t="n"/>
    </row>
    <row r="882">
      <c r="A882" s="13" t="n"/>
      <c r="B882" s="13" t="n"/>
      <c r="C882" s="12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  <c r="O882" s="13" t="n"/>
      <c r="P882" s="13" t="n"/>
      <c r="Q882" s="13" t="n"/>
      <c r="R882" s="13" t="n"/>
      <c r="S882" s="13" t="n"/>
      <c r="T882" s="13" t="n"/>
      <c r="U882" s="13" t="n"/>
      <c r="V882" s="13" t="n"/>
      <c r="W882" s="13" t="n"/>
      <c r="X882" s="13" t="n"/>
      <c r="Y882" s="13" t="n"/>
      <c r="Z882" s="13" t="n"/>
      <c r="AA882" s="13" t="n"/>
      <c r="AB882" s="13" t="n"/>
    </row>
    <row r="883">
      <c r="A883" s="13" t="n"/>
      <c r="B883" s="13" t="n"/>
      <c r="C883" s="12" t="n"/>
      <c r="D883" s="13" t="n"/>
      <c r="E883" s="13" t="n"/>
      <c r="F883" s="13" t="n"/>
      <c r="G883" s="13" t="n"/>
      <c r="H883" s="13" t="n"/>
      <c r="I883" s="13" t="n"/>
      <c r="J883" s="13" t="n"/>
      <c r="K883" s="13" t="n"/>
      <c r="L883" s="13" t="n"/>
      <c r="M883" s="13" t="n"/>
      <c r="N883" s="13" t="n"/>
      <c r="O883" s="13" t="n"/>
      <c r="P883" s="13" t="n"/>
      <c r="Q883" s="13" t="n"/>
      <c r="R883" s="13" t="n"/>
      <c r="S883" s="13" t="n"/>
      <c r="T883" s="13" t="n"/>
      <c r="U883" s="13" t="n"/>
      <c r="V883" s="13" t="n"/>
      <c r="W883" s="13" t="n"/>
      <c r="X883" s="13" t="n"/>
      <c r="Y883" s="13" t="n"/>
      <c r="Z883" s="13" t="n"/>
      <c r="AA883" s="13" t="n"/>
      <c r="AB883" s="13" t="n"/>
    </row>
    <row r="884">
      <c r="A884" s="13" t="n"/>
      <c r="B884" s="13" t="n"/>
      <c r="C884" s="12" t="n"/>
      <c r="D884" s="13" t="n"/>
      <c r="E884" s="13" t="n"/>
      <c r="F884" s="13" t="n"/>
      <c r="G884" s="13" t="n"/>
      <c r="H884" s="13" t="n"/>
      <c r="I884" s="13" t="n"/>
      <c r="J884" s="13" t="n"/>
      <c r="K884" s="13" t="n"/>
      <c r="L884" s="13" t="n"/>
      <c r="M884" s="13" t="n"/>
      <c r="N884" s="13" t="n"/>
      <c r="O884" s="13" t="n"/>
      <c r="P884" s="13" t="n"/>
      <c r="Q884" s="13" t="n"/>
      <c r="R884" s="13" t="n"/>
      <c r="S884" s="13" t="n"/>
      <c r="T884" s="13" t="n"/>
      <c r="U884" s="13" t="n"/>
      <c r="V884" s="13" t="n"/>
      <c r="W884" s="13" t="n"/>
      <c r="X884" s="13" t="n"/>
      <c r="Y884" s="13" t="n"/>
      <c r="Z884" s="13" t="n"/>
      <c r="AA884" s="13" t="n"/>
      <c r="AB884" s="13" t="n"/>
    </row>
    <row r="885">
      <c r="A885" s="13" t="n"/>
      <c r="B885" s="13" t="n"/>
      <c r="C885" s="12" t="n"/>
      <c r="D885" s="13" t="n"/>
      <c r="E885" s="13" t="n"/>
      <c r="F885" s="13" t="n"/>
      <c r="G885" s="13" t="n"/>
      <c r="H885" s="13" t="n"/>
      <c r="I885" s="13" t="n"/>
      <c r="J885" s="13" t="n"/>
      <c r="K885" s="13" t="n"/>
      <c r="L885" s="13" t="n"/>
      <c r="M885" s="13" t="n"/>
      <c r="N885" s="13" t="n"/>
      <c r="O885" s="13" t="n"/>
      <c r="P885" s="13" t="n"/>
      <c r="Q885" s="13" t="n"/>
      <c r="R885" s="13" t="n"/>
      <c r="S885" s="13" t="n"/>
      <c r="T885" s="13" t="n"/>
      <c r="U885" s="13" t="n"/>
      <c r="V885" s="13" t="n"/>
      <c r="W885" s="13" t="n"/>
      <c r="X885" s="13" t="n"/>
      <c r="Y885" s="13" t="n"/>
      <c r="Z885" s="13" t="n"/>
      <c r="AA885" s="13" t="n"/>
      <c r="AB885" s="13" t="n"/>
    </row>
    <row r="886">
      <c r="A886" s="13" t="n"/>
      <c r="B886" s="13" t="n"/>
      <c r="C886" s="12" t="n"/>
      <c r="D886" s="13" t="n"/>
      <c r="E886" s="13" t="n"/>
      <c r="F886" s="13" t="n"/>
      <c r="G886" s="13" t="n"/>
      <c r="H886" s="13" t="n"/>
      <c r="I886" s="13" t="n"/>
      <c r="J886" s="13" t="n"/>
      <c r="K886" s="13" t="n"/>
      <c r="L886" s="13" t="n"/>
      <c r="M886" s="13" t="n"/>
      <c r="N886" s="13" t="n"/>
      <c r="O886" s="13" t="n"/>
      <c r="P886" s="13" t="n"/>
      <c r="Q886" s="13" t="n"/>
      <c r="R886" s="13" t="n"/>
      <c r="S886" s="13" t="n"/>
      <c r="T886" s="13" t="n"/>
      <c r="U886" s="13" t="n"/>
      <c r="V886" s="13" t="n"/>
      <c r="W886" s="13" t="n"/>
      <c r="X886" s="13" t="n"/>
      <c r="Y886" s="13" t="n"/>
      <c r="Z886" s="13" t="n"/>
      <c r="AA886" s="13" t="n"/>
      <c r="AB886" s="13" t="n"/>
    </row>
    <row r="887">
      <c r="A887" s="13" t="n"/>
      <c r="B887" s="13" t="n"/>
      <c r="C887" s="12" t="n"/>
      <c r="D887" s="13" t="n"/>
      <c r="E887" s="13" t="n"/>
      <c r="F887" s="13" t="n"/>
      <c r="G887" s="13" t="n"/>
      <c r="H887" s="13" t="n"/>
      <c r="I887" s="13" t="n"/>
      <c r="J887" s="13" t="n"/>
      <c r="K887" s="13" t="n"/>
      <c r="L887" s="13" t="n"/>
      <c r="M887" s="13" t="n"/>
      <c r="N887" s="13" t="n"/>
      <c r="O887" s="13" t="n"/>
      <c r="P887" s="13" t="n"/>
      <c r="Q887" s="13" t="n"/>
      <c r="R887" s="13" t="n"/>
      <c r="S887" s="13" t="n"/>
      <c r="T887" s="13" t="n"/>
      <c r="U887" s="13" t="n"/>
      <c r="V887" s="13" t="n"/>
      <c r="W887" s="13" t="n"/>
      <c r="X887" s="13" t="n"/>
      <c r="Y887" s="13" t="n"/>
      <c r="Z887" s="13" t="n"/>
      <c r="AA887" s="13" t="n"/>
      <c r="AB887" s="13" t="n"/>
    </row>
    <row r="888">
      <c r="A888" s="13" t="n"/>
      <c r="B888" s="13" t="n"/>
      <c r="C888" s="12" t="n"/>
      <c r="D888" s="13" t="n"/>
      <c r="E888" s="13" t="n"/>
      <c r="F888" s="13" t="n"/>
      <c r="G888" s="13" t="n"/>
      <c r="H888" s="13" t="n"/>
      <c r="I888" s="13" t="n"/>
      <c r="J888" s="13" t="n"/>
      <c r="K888" s="13" t="n"/>
      <c r="L888" s="13" t="n"/>
      <c r="M888" s="13" t="n"/>
      <c r="N888" s="13" t="n"/>
      <c r="O888" s="13" t="n"/>
      <c r="P888" s="13" t="n"/>
      <c r="Q888" s="13" t="n"/>
      <c r="R888" s="13" t="n"/>
      <c r="S888" s="13" t="n"/>
      <c r="T888" s="13" t="n"/>
      <c r="U888" s="13" t="n"/>
      <c r="V888" s="13" t="n"/>
      <c r="W888" s="13" t="n"/>
      <c r="X888" s="13" t="n"/>
      <c r="Y888" s="13" t="n"/>
      <c r="Z888" s="13" t="n"/>
      <c r="AA888" s="13" t="n"/>
      <c r="AB888" s="13" t="n"/>
    </row>
    <row r="889">
      <c r="A889" s="13" t="n"/>
      <c r="B889" s="13" t="n"/>
      <c r="C889" s="12" t="n"/>
      <c r="D889" s="13" t="n"/>
      <c r="E889" s="13" t="n"/>
      <c r="F889" s="13" t="n"/>
      <c r="G889" s="13" t="n"/>
      <c r="H889" s="13" t="n"/>
      <c r="I889" s="13" t="n"/>
      <c r="J889" s="13" t="n"/>
      <c r="K889" s="13" t="n"/>
      <c r="L889" s="13" t="n"/>
      <c r="M889" s="13" t="n"/>
      <c r="N889" s="13" t="n"/>
      <c r="O889" s="13" t="n"/>
      <c r="P889" s="13" t="n"/>
      <c r="Q889" s="13" t="n"/>
      <c r="R889" s="13" t="n"/>
      <c r="S889" s="13" t="n"/>
      <c r="T889" s="13" t="n"/>
      <c r="U889" s="13" t="n"/>
      <c r="V889" s="13" t="n"/>
      <c r="W889" s="13" t="n"/>
      <c r="X889" s="13" t="n"/>
      <c r="Y889" s="13" t="n"/>
      <c r="Z889" s="13" t="n"/>
      <c r="AA889" s="13" t="n"/>
      <c r="AB889" s="13" t="n"/>
    </row>
    <row r="890">
      <c r="A890" s="13" t="n"/>
      <c r="B890" s="13" t="n"/>
      <c r="C890" s="12" t="n"/>
      <c r="D890" s="13" t="n"/>
      <c r="E890" s="13" t="n"/>
      <c r="F890" s="13" t="n"/>
      <c r="G890" s="13" t="n"/>
      <c r="H890" s="13" t="n"/>
      <c r="I890" s="13" t="n"/>
      <c r="J890" s="13" t="n"/>
      <c r="K890" s="13" t="n"/>
      <c r="L890" s="13" t="n"/>
      <c r="M890" s="13" t="n"/>
      <c r="N890" s="13" t="n"/>
      <c r="O890" s="13" t="n"/>
      <c r="P890" s="13" t="n"/>
      <c r="Q890" s="13" t="n"/>
      <c r="R890" s="13" t="n"/>
      <c r="S890" s="13" t="n"/>
      <c r="T890" s="13" t="n"/>
      <c r="U890" s="13" t="n"/>
      <c r="V890" s="13" t="n"/>
      <c r="W890" s="13" t="n"/>
      <c r="X890" s="13" t="n"/>
      <c r="Y890" s="13" t="n"/>
      <c r="Z890" s="13" t="n"/>
      <c r="AA890" s="13" t="n"/>
      <c r="AB890" s="13" t="n"/>
    </row>
    <row r="891">
      <c r="A891" s="13" t="n"/>
      <c r="B891" s="13" t="n"/>
      <c r="C891" s="12" t="n"/>
      <c r="D891" s="13" t="n"/>
      <c r="E891" s="13" t="n"/>
      <c r="F891" s="13" t="n"/>
      <c r="G891" s="13" t="n"/>
      <c r="H891" s="13" t="n"/>
      <c r="I891" s="13" t="n"/>
      <c r="J891" s="13" t="n"/>
      <c r="K891" s="13" t="n"/>
      <c r="L891" s="13" t="n"/>
      <c r="M891" s="13" t="n"/>
      <c r="N891" s="13" t="n"/>
      <c r="O891" s="13" t="n"/>
      <c r="P891" s="13" t="n"/>
      <c r="Q891" s="13" t="n"/>
      <c r="R891" s="13" t="n"/>
      <c r="S891" s="13" t="n"/>
      <c r="T891" s="13" t="n"/>
      <c r="U891" s="13" t="n"/>
      <c r="V891" s="13" t="n"/>
      <c r="W891" s="13" t="n"/>
      <c r="X891" s="13" t="n"/>
      <c r="Y891" s="13" t="n"/>
      <c r="Z891" s="13" t="n"/>
      <c r="AA891" s="13" t="n"/>
      <c r="AB891" s="13" t="n"/>
    </row>
    <row r="892">
      <c r="A892" s="13" t="n"/>
      <c r="B892" s="13" t="n"/>
      <c r="C892" s="12" t="n"/>
      <c r="D892" s="13" t="n"/>
      <c r="E892" s="13" t="n"/>
      <c r="F892" s="13" t="n"/>
      <c r="G892" s="13" t="n"/>
      <c r="H892" s="13" t="n"/>
      <c r="I892" s="13" t="n"/>
      <c r="J892" s="13" t="n"/>
      <c r="K892" s="13" t="n"/>
      <c r="L892" s="13" t="n"/>
      <c r="M892" s="13" t="n"/>
      <c r="N892" s="13" t="n"/>
      <c r="O892" s="13" t="n"/>
      <c r="P892" s="13" t="n"/>
      <c r="Q892" s="13" t="n"/>
      <c r="R892" s="13" t="n"/>
      <c r="S892" s="13" t="n"/>
      <c r="T892" s="13" t="n"/>
      <c r="U892" s="13" t="n"/>
      <c r="V892" s="13" t="n"/>
      <c r="W892" s="13" t="n"/>
      <c r="X892" s="13" t="n"/>
      <c r="Y892" s="13" t="n"/>
      <c r="Z892" s="13" t="n"/>
      <c r="AA892" s="13" t="n"/>
      <c r="AB892" s="13" t="n"/>
    </row>
    <row r="893">
      <c r="A893" s="13" t="n"/>
      <c r="B893" s="13" t="n"/>
      <c r="C893" s="12" t="n"/>
      <c r="D893" s="13" t="n"/>
      <c r="E893" s="13" t="n"/>
      <c r="F893" s="13" t="n"/>
      <c r="G893" s="13" t="n"/>
      <c r="H893" s="13" t="n"/>
      <c r="I893" s="13" t="n"/>
      <c r="J893" s="13" t="n"/>
      <c r="K893" s="13" t="n"/>
      <c r="L893" s="13" t="n"/>
      <c r="M893" s="13" t="n"/>
      <c r="N893" s="13" t="n"/>
      <c r="O893" s="13" t="n"/>
      <c r="P893" s="13" t="n"/>
      <c r="Q893" s="13" t="n"/>
      <c r="R893" s="13" t="n"/>
      <c r="S893" s="13" t="n"/>
      <c r="T893" s="13" t="n"/>
      <c r="U893" s="13" t="n"/>
      <c r="V893" s="13" t="n"/>
      <c r="W893" s="13" t="n"/>
      <c r="X893" s="13" t="n"/>
      <c r="Y893" s="13" t="n"/>
      <c r="Z893" s="13" t="n"/>
      <c r="AA893" s="13" t="n"/>
      <c r="AB893" s="13" t="n"/>
    </row>
    <row r="894">
      <c r="A894" s="13" t="n"/>
      <c r="B894" s="13" t="n"/>
      <c r="C894" s="12" t="n"/>
      <c r="D894" s="13" t="n"/>
      <c r="E894" s="13" t="n"/>
      <c r="F894" s="13" t="n"/>
      <c r="G894" s="13" t="n"/>
      <c r="H894" s="13" t="n"/>
      <c r="I894" s="13" t="n"/>
      <c r="J894" s="13" t="n"/>
      <c r="K894" s="13" t="n"/>
      <c r="L894" s="13" t="n"/>
      <c r="M894" s="13" t="n"/>
      <c r="N894" s="13" t="n"/>
      <c r="O894" s="13" t="n"/>
      <c r="P894" s="13" t="n"/>
      <c r="Q894" s="13" t="n"/>
      <c r="R894" s="13" t="n"/>
      <c r="S894" s="13" t="n"/>
      <c r="T894" s="13" t="n"/>
      <c r="U894" s="13" t="n"/>
      <c r="V894" s="13" t="n"/>
      <c r="W894" s="13" t="n"/>
      <c r="X894" s="13" t="n"/>
      <c r="Y894" s="13" t="n"/>
      <c r="Z894" s="13" t="n"/>
      <c r="AA894" s="13" t="n"/>
      <c r="AB894" s="13" t="n"/>
    </row>
    <row r="895">
      <c r="A895" s="13" t="n"/>
      <c r="B895" s="13" t="n"/>
      <c r="C895" s="12" t="n"/>
      <c r="D895" s="13" t="n"/>
      <c r="E895" s="13" t="n"/>
      <c r="F895" s="13" t="n"/>
      <c r="G895" s="13" t="n"/>
      <c r="H895" s="13" t="n"/>
      <c r="I895" s="13" t="n"/>
      <c r="J895" s="13" t="n"/>
      <c r="K895" s="13" t="n"/>
      <c r="L895" s="13" t="n"/>
      <c r="M895" s="13" t="n"/>
      <c r="N895" s="13" t="n"/>
      <c r="O895" s="13" t="n"/>
      <c r="P895" s="13" t="n"/>
      <c r="Q895" s="13" t="n"/>
      <c r="R895" s="13" t="n"/>
      <c r="S895" s="13" t="n"/>
      <c r="T895" s="13" t="n"/>
      <c r="U895" s="13" t="n"/>
      <c r="V895" s="13" t="n"/>
      <c r="W895" s="13" t="n"/>
      <c r="X895" s="13" t="n"/>
      <c r="Y895" s="13" t="n"/>
      <c r="Z895" s="13" t="n"/>
      <c r="AA895" s="13" t="n"/>
      <c r="AB895" s="13" t="n"/>
    </row>
    <row r="896">
      <c r="A896" s="13" t="n"/>
      <c r="B896" s="13" t="n"/>
      <c r="C896" s="12" t="n"/>
      <c r="D896" s="13" t="n"/>
      <c r="E896" s="13" t="n"/>
      <c r="F896" s="13" t="n"/>
      <c r="G896" s="13" t="n"/>
      <c r="H896" s="13" t="n"/>
      <c r="I896" s="13" t="n"/>
      <c r="J896" s="13" t="n"/>
      <c r="K896" s="13" t="n"/>
      <c r="L896" s="13" t="n"/>
      <c r="M896" s="13" t="n"/>
      <c r="N896" s="13" t="n"/>
      <c r="O896" s="13" t="n"/>
      <c r="P896" s="13" t="n"/>
      <c r="Q896" s="13" t="n"/>
      <c r="R896" s="13" t="n"/>
      <c r="S896" s="13" t="n"/>
      <c r="T896" s="13" t="n"/>
      <c r="U896" s="13" t="n"/>
      <c r="V896" s="13" t="n"/>
      <c r="W896" s="13" t="n"/>
      <c r="X896" s="13" t="n"/>
      <c r="Y896" s="13" t="n"/>
      <c r="Z896" s="13" t="n"/>
      <c r="AA896" s="13" t="n"/>
      <c r="AB896" s="13" t="n"/>
    </row>
    <row r="897">
      <c r="A897" s="13" t="n"/>
      <c r="B897" s="13" t="n"/>
      <c r="C897" s="12" t="n"/>
      <c r="D897" s="13" t="n"/>
      <c r="E897" s="13" t="n"/>
      <c r="F897" s="13" t="n"/>
      <c r="G897" s="13" t="n"/>
      <c r="H897" s="13" t="n"/>
      <c r="I897" s="13" t="n"/>
      <c r="J897" s="13" t="n"/>
      <c r="K897" s="13" t="n"/>
      <c r="L897" s="13" t="n"/>
      <c r="M897" s="13" t="n"/>
      <c r="N897" s="13" t="n"/>
      <c r="O897" s="13" t="n"/>
      <c r="P897" s="13" t="n"/>
      <c r="Q897" s="13" t="n"/>
      <c r="R897" s="13" t="n"/>
      <c r="S897" s="13" t="n"/>
      <c r="T897" s="13" t="n"/>
      <c r="U897" s="13" t="n"/>
      <c r="V897" s="13" t="n"/>
      <c r="W897" s="13" t="n"/>
      <c r="X897" s="13" t="n"/>
      <c r="Y897" s="13" t="n"/>
      <c r="Z897" s="13" t="n"/>
      <c r="AA897" s="13" t="n"/>
      <c r="AB897" s="13" t="n"/>
    </row>
    <row r="898">
      <c r="A898" s="13" t="n"/>
      <c r="B898" s="13" t="n"/>
      <c r="C898" s="12" t="n"/>
      <c r="D898" s="13" t="n"/>
      <c r="E898" s="13" t="n"/>
      <c r="F898" s="13" t="n"/>
      <c r="G898" s="13" t="n"/>
      <c r="H898" s="13" t="n"/>
      <c r="I898" s="13" t="n"/>
      <c r="J898" s="13" t="n"/>
      <c r="K898" s="13" t="n"/>
      <c r="L898" s="13" t="n"/>
      <c r="M898" s="13" t="n"/>
      <c r="N898" s="13" t="n"/>
      <c r="O898" s="13" t="n"/>
      <c r="P898" s="13" t="n"/>
      <c r="Q898" s="13" t="n"/>
      <c r="R898" s="13" t="n"/>
      <c r="S898" s="13" t="n"/>
      <c r="T898" s="13" t="n"/>
      <c r="U898" s="13" t="n"/>
      <c r="V898" s="13" t="n"/>
      <c r="W898" s="13" t="n"/>
      <c r="X898" s="13" t="n"/>
      <c r="Y898" s="13" t="n"/>
      <c r="Z898" s="13" t="n"/>
      <c r="AA898" s="13" t="n"/>
      <c r="AB898" s="13" t="n"/>
    </row>
    <row r="899">
      <c r="A899" s="13" t="n"/>
      <c r="B899" s="13" t="n"/>
      <c r="C899" s="12" t="n"/>
      <c r="D899" s="13" t="n"/>
      <c r="E899" s="13" t="n"/>
      <c r="F899" s="13" t="n"/>
      <c r="G899" s="13" t="n"/>
      <c r="H899" s="13" t="n"/>
      <c r="I899" s="13" t="n"/>
      <c r="J899" s="13" t="n"/>
      <c r="K899" s="13" t="n"/>
      <c r="L899" s="13" t="n"/>
      <c r="M899" s="13" t="n"/>
      <c r="N899" s="13" t="n"/>
      <c r="O899" s="13" t="n"/>
      <c r="P899" s="13" t="n"/>
      <c r="Q899" s="13" t="n"/>
      <c r="R899" s="13" t="n"/>
      <c r="S899" s="13" t="n"/>
      <c r="T899" s="13" t="n"/>
      <c r="U899" s="13" t="n"/>
      <c r="V899" s="13" t="n"/>
      <c r="W899" s="13" t="n"/>
      <c r="X899" s="13" t="n"/>
      <c r="Y899" s="13" t="n"/>
      <c r="Z899" s="13" t="n"/>
      <c r="AA899" s="13" t="n"/>
      <c r="AB899" s="13" t="n"/>
    </row>
    <row r="900">
      <c r="A900" s="13" t="n"/>
      <c r="B900" s="13" t="n"/>
      <c r="C900" s="12" t="n"/>
      <c r="D900" s="13" t="n"/>
      <c r="E900" s="13" t="n"/>
      <c r="F900" s="13" t="n"/>
      <c r="G900" s="13" t="n"/>
      <c r="H900" s="13" t="n"/>
      <c r="I900" s="13" t="n"/>
      <c r="J900" s="13" t="n"/>
      <c r="K900" s="13" t="n"/>
      <c r="L900" s="13" t="n"/>
      <c r="M900" s="13" t="n"/>
      <c r="N900" s="13" t="n"/>
      <c r="O900" s="13" t="n"/>
      <c r="P900" s="13" t="n"/>
      <c r="Q900" s="13" t="n"/>
      <c r="R900" s="13" t="n"/>
      <c r="S900" s="13" t="n"/>
      <c r="T900" s="13" t="n"/>
      <c r="U900" s="13" t="n"/>
      <c r="V900" s="13" t="n"/>
      <c r="W900" s="13" t="n"/>
      <c r="X900" s="13" t="n"/>
      <c r="Y900" s="13" t="n"/>
      <c r="Z900" s="13" t="n"/>
      <c r="AA900" s="13" t="n"/>
      <c r="AB900" s="13" t="n"/>
    </row>
    <row r="901">
      <c r="A901" s="13" t="n"/>
      <c r="B901" s="13" t="n"/>
      <c r="C901" s="12" t="n"/>
      <c r="D901" s="13" t="n"/>
      <c r="E901" s="13" t="n"/>
      <c r="F901" s="13" t="n"/>
      <c r="G901" s="13" t="n"/>
      <c r="H901" s="13" t="n"/>
      <c r="I901" s="13" t="n"/>
      <c r="J901" s="13" t="n"/>
      <c r="K901" s="13" t="n"/>
      <c r="L901" s="13" t="n"/>
      <c r="M901" s="13" t="n"/>
      <c r="N901" s="13" t="n"/>
      <c r="O901" s="13" t="n"/>
      <c r="P901" s="13" t="n"/>
      <c r="Q901" s="13" t="n"/>
      <c r="R901" s="13" t="n"/>
      <c r="S901" s="13" t="n"/>
      <c r="T901" s="13" t="n"/>
      <c r="U901" s="13" t="n"/>
      <c r="V901" s="13" t="n"/>
      <c r="W901" s="13" t="n"/>
      <c r="X901" s="13" t="n"/>
      <c r="Y901" s="13" t="n"/>
      <c r="Z901" s="13" t="n"/>
      <c r="AA901" s="13" t="n"/>
      <c r="AB901" s="13" t="n"/>
    </row>
    <row r="902">
      <c r="A902" s="13" t="n"/>
      <c r="B902" s="13" t="n"/>
      <c r="C902" s="12" t="n"/>
      <c r="D902" s="13" t="n"/>
      <c r="E902" s="13" t="n"/>
      <c r="F902" s="13" t="n"/>
      <c r="G902" s="13" t="n"/>
      <c r="H902" s="13" t="n"/>
      <c r="I902" s="13" t="n"/>
      <c r="J902" s="13" t="n"/>
      <c r="K902" s="13" t="n"/>
      <c r="L902" s="13" t="n"/>
      <c r="M902" s="13" t="n"/>
      <c r="N902" s="13" t="n"/>
      <c r="O902" s="13" t="n"/>
      <c r="P902" s="13" t="n"/>
      <c r="Q902" s="13" t="n"/>
      <c r="R902" s="13" t="n"/>
      <c r="S902" s="13" t="n"/>
      <c r="T902" s="13" t="n"/>
      <c r="U902" s="13" t="n"/>
      <c r="V902" s="13" t="n"/>
      <c r="W902" s="13" t="n"/>
      <c r="X902" s="13" t="n"/>
      <c r="Y902" s="13" t="n"/>
      <c r="Z902" s="13" t="n"/>
      <c r="AA902" s="13" t="n"/>
      <c r="AB902" s="13" t="n"/>
    </row>
    <row r="903">
      <c r="A903" s="13" t="n"/>
      <c r="B903" s="13" t="n"/>
      <c r="C903" s="12" t="n"/>
      <c r="D903" s="13" t="n"/>
      <c r="E903" s="13" t="n"/>
      <c r="F903" s="13" t="n"/>
      <c r="G903" s="13" t="n"/>
      <c r="H903" s="13" t="n"/>
      <c r="I903" s="13" t="n"/>
      <c r="J903" s="13" t="n"/>
      <c r="K903" s="13" t="n"/>
      <c r="L903" s="13" t="n"/>
      <c r="M903" s="13" t="n"/>
      <c r="N903" s="13" t="n"/>
      <c r="O903" s="13" t="n"/>
      <c r="P903" s="13" t="n"/>
      <c r="Q903" s="13" t="n"/>
      <c r="R903" s="13" t="n"/>
      <c r="S903" s="13" t="n"/>
      <c r="T903" s="13" t="n"/>
      <c r="U903" s="13" t="n"/>
      <c r="V903" s="13" t="n"/>
      <c r="W903" s="13" t="n"/>
      <c r="X903" s="13" t="n"/>
      <c r="Y903" s="13" t="n"/>
      <c r="Z903" s="13" t="n"/>
      <c r="AA903" s="13" t="n"/>
      <c r="AB903" s="13" t="n"/>
    </row>
    <row r="904">
      <c r="A904" s="13" t="n"/>
      <c r="B904" s="13" t="n"/>
      <c r="C904" s="12" t="n"/>
      <c r="D904" s="13" t="n"/>
      <c r="E904" s="13" t="n"/>
      <c r="F904" s="13" t="n"/>
      <c r="G904" s="13" t="n"/>
      <c r="H904" s="13" t="n"/>
      <c r="I904" s="13" t="n"/>
      <c r="J904" s="13" t="n"/>
      <c r="K904" s="13" t="n"/>
      <c r="L904" s="13" t="n"/>
      <c r="M904" s="13" t="n"/>
      <c r="N904" s="13" t="n"/>
      <c r="O904" s="13" t="n"/>
      <c r="P904" s="13" t="n"/>
      <c r="Q904" s="13" t="n"/>
      <c r="R904" s="13" t="n"/>
      <c r="S904" s="13" t="n"/>
      <c r="T904" s="13" t="n"/>
      <c r="U904" s="13" t="n"/>
      <c r="V904" s="13" t="n"/>
      <c r="W904" s="13" t="n"/>
      <c r="X904" s="13" t="n"/>
      <c r="Y904" s="13" t="n"/>
      <c r="Z904" s="13" t="n"/>
      <c r="AA904" s="13" t="n"/>
      <c r="AB904" s="13" t="n"/>
    </row>
    <row r="905">
      <c r="A905" s="13" t="n"/>
      <c r="B905" s="13" t="n"/>
      <c r="C905" s="12" t="n"/>
      <c r="D905" s="13" t="n"/>
      <c r="E905" s="13" t="n"/>
      <c r="F905" s="13" t="n"/>
      <c r="G905" s="13" t="n"/>
      <c r="H905" s="13" t="n"/>
      <c r="I905" s="13" t="n"/>
      <c r="J905" s="13" t="n"/>
      <c r="K905" s="13" t="n"/>
      <c r="L905" s="13" t="n"/>
      <c r="M905" s="13" t="n"/>
      <c r="N905" s="13" t="n"/>
      <c r="O905" s="13" t="n"/>
      <c r="P905" s="13" t="n"/>
      <c r="Q905" s="13" t="n"/>
      <c r="R905" s="13" t="n"/>
      <c r="S905" s="13" t="n"/>
      <c r="T905" s="13" t="n"/>
      <c r="U905" s="13" t="n"/>
      <c r="V905" s="13" t="n"/>
      <c r="W905" s="13" t="n"/>
      <c r="X905" s="13" t="n"/>
      <c r="Y905" s="13" t="n"/>
      <c r="Z905" s="13" t="n"/>
      <c r="AA905" s="13" t="n"/>
      <c r="AB905" s="13" t="n"/>
    </row>
    <row r="906">
      <c r="A906" s="13" t="n"/>
      <c r="B906" s="13" t="n"/>
      <c r="C906" s="12" t="n"/>
      <c r="D906" s="13" t="n"/>
      <c r="E906" s="13" t="n"/>
      <c r="F906" s="13" t="n"/>
      <c r="G906" s="13" t="n"/>
      <c r="H906" s="13" t="n"/>
      <c r="I906" s="13" t="n"/>
      <c r="J906" s="13" t="n"/>
      <c r="K906" s="13" t="n"/>
      <c r="L906" s="13" t="n"/>
      <c r="M906" s="13" t="n"/>
      <c r="N906" s="13" t="n"/>
      <c r="O906" s="13" t="n"/>
      <c r="P906" s="13" t="n"/>
      <c r="Q906" s="13" t="n"/>
      <c r="R906" s="13" t="n"/>
      <c r="S906" s="13" t="n"/>
      <c r="T906" s="13" t="n"/>
      <c r="U906" s="13" t="n"/>
      <c r="V906" s="13" t="n"/>
      <c r="W906" s="13" t="n"/>
      <c r="X906" s="13" t="n"/>
      <c r="Y906" s="13" t="n"/>
      <c r="Z906" s="13" t="n"/>
      <c r="AA906" s="13" t="n"/>
      <c r="AB906" s="13" t="n"/>
    </row>
    <row r="907">
      <c r="A907" s="13" t="n"/>
      <c r="B907" s="13" t="n"/>
      <c r="C907" s="12" t="n"/>
      <c r="D907" s="13" t="n"/>
      <c r="E907" s="13" t="n"/>
      <c r="F907" s="13" t="n"/>
      <c r="G907" s="13" t="n"/>
      <c r="H907" s="13" t="n"/>
      <c r="I907" s="13" t="n"/>
      <c r="J907" s="13" t="n"/>
      <c r="K907" s="13" t="n"/>
      <c r="L907" s="13" t="n"/>
      <c r="M907" s="13" t="n"/>
      <c r="N907" s="13" t="n"/>
      <c r="O907" s="13" t="n"/>
      <c r="P907" s="13" t="n"/>
      <c r="Q907" s="13" t="n"/>
      <c r="R907" s="13" t="n"/>
      <c r="S907" s="13" t="n"/>
      <c r="T907" s="13" t="n"/>
      <c r="U907" s="13" t="n"/>
      <c r="V907" s="13" t="n"/>
      <c r="W907" s="13" t="n"/>
      <c r="X907" s="13" t="n"/>
      <c r="Y907" s="13" t="n"/>
      <c r="Z907" s="13" t="n"/>
      <c r="AA907" s="13" t="n"/>
      <c r="AB907" s="13" t="n"/>
    </row>
    <row r="908">
      <c r="A908" s="13" t="n"/>
      <c r="B908" s="13" t="n"/>
      <c r="C908" s="12" t="n"/>
      <c r="D908" s="13" t="n"/>
      <c r="E908" s="13" t="n"/>
      <c r="F908" s="13" t="n"/>
      <c r="G908" s="13" t="n"/>
      <c r="H908" s="13" t="n"/>
      <c r="I908" s="13" t="n"/>
      <c r="J908" s="13" t="n"/>
      <c r="K908" s="13" t="n"/>
      <c r="L908" s="13" t="n"/>
      <c r="M908" s="13" t="n"/>
      <c r="N908" s="13" t="n"/>
      <c r="O908" s="13" t="n"/>
      <c r="P908" s="13" t="n"/>
      <c r="Q908" s="13" t="n"/>
      <c r="R908" s="13" t="n"/>
      <c r="S908" s="13" t="n"/>
      <c r="T908" s="13" t="n"/>
      <c r="U908" s="13" t="n"/>
      <c r="V908" s="13" t="n"/>
      <c r="W908" s="13" t="n"/>
      <c r="X908" s="13" t="n"/>
      <c r="Y908" s="13" t="n"/>
      <c r="Z908" s="13" t="n"/>
      <c r="AA908" s="13" t="n"/>
      <c r="AB908" s="13" t="n"/>
    </row>
    <row r="909">
      <c r="A909" s="13" t="n"/>
      <c r="B909" s="13" t="n"/>
      <c r="C909" s="12" t="n"/>
      <c r="D909" s="13" t="n"/>
      <c r="E909" s="13" t="n"/>
      <c r="F909" s="13" t="n"/>
      <c r="G909" s="13" t="n"/>
      <c r="H909" s="13" t="n"/>
      <c r="I909" s="13" t="n"/>
      <c r="J909" s="13" t="n"/>
      <c r="K909" s="13" t="n"/>
      <c r="L909" s="13" t="n"/>
      <c r="M909" s="13" t="n"/>
      <c r="N909" s="13" t="n"/>
      <c r="O909" s="13" t="n"/>
      <c r="P909" s="13" t="n"/>
      <c r="Q909" s="13" t="n"/>
      <c r="R909" s="13" t="n"/>
      <c r="S909" s="13" t="n"/>
      <c r="T909" s="13" t="n"/>
      <c r="U909" s="13" t="n"/>
      <c r="V909" s="13" t="n"/>
      <c r="W909" s="13" t="n"/>
      <c r="X909" s="13" t="n"/>
      <c r="Y909" s="13" t="n"/>
      <c r="Z909" s="13" t="n"/>
      <c r="AA909" s="13" t="n"/>
      <c r="AB909" s="13" t="n"/>
    </row>
    <row r="910">
      <c r="A910" s="13" t="n"/>
      <c r="B910" s="13" t="n"/>
      <c r="C910" s="12" t="n"/>
      <c r="D910" s="13" t="n"/>
      <c r="E910" s="13" t="n"/>
      <c r="F910" s="13" t="n"/>
      <c r="G910" s="13" t="n"/>
      <c r="H910" s="13" t="n"/>
      <c r="I910" s="13" t="n"/>
      <c r="J910" s="13" t="n"/>
      <c r="K910" s="13" t="n"/>
      <c r="L910" s="13" t="n"/>
      <c r="M910" s="13" t="n"/>
      <c r="N910" s="13" t="n"/>
      <c r="O910" s="13" t="n"/>
      <c r="P910" s="13" t="n"/>
      <c r="Q910" s="13" t="n"/>
      <c r="R910" s="13" t="n"/>
      <c r="S910" s="13" t="n"/>
      <c r="T910" s="13" t="n"/>
      <c r="U910" s="13" t="n"/>
      <c r="V910" s="13" t="n"/>
      <c r="W910" s="13" t="n"/>
      <c r="X910" s="13" t="n"/>
      <c r="Y910" s="13" t="n"/>
      <c r="Z910" s="13" t="n"/>
      <c r="AA910" s="13" t="n"/>
      <c r="AB910" s="13" t="n"/>
    </row>
    <row r="911">
      <c r="A911" s="13" t="n"/>
      <c r="B911" s="13" t="n"/>
      <c r="C911" s="12" t="n"/>
      <c r="D911" s="13" t="n"/>
      <c r="E911" s="13" t="n"/>
      <c r="F911" s="13" t="n"/>
      <c r="G911" s="13" t="n"/>
      <c r="H911" s="13" t="n"/>
      <c r="I911" s="13" t="n"/>
      <c r="J911" s="13" t="n"/>
      <c r="K911" s="13" t="n"/>
      <c r="L911" s="13" t="n"/>
      <c r="M911" s="13" t="n"/>
      <c r="N911" s="13" t="n"/>
      <c r="O911" s="13" t="n"/>
      <c r="P911" s="13" t="n"/>
      <c r="Q911" s="13" t="n"/>
      <c r="R911" s="13" t="n"/>
      <c r="S911" s="13" t="n"/>
      <c r="T911" s="13" t="n"/>
      <c r="U911" s="13" t="n"/>
      <c r="V911" s="13" t="n"/>
      <c r="W911" s="13" t="n"/>
      <c r="X911" s="13" t="n"/>
      <c r="Y911" s="13" t="n"/>
      <c r="Z911" s="13" t="n"/>
      <c r="AA911" s="13" t="n"/>
      <c r="AB911" s="13" t="n"/>
    </row>
    <row r="912">
      <c r="A912" s="13" t="n"/>
      <c r="B912" s="13" t="n"/>
      <c r="C912" s="12" t="n"/>
      <c r="D912" s="13" t="n"/>
      <c r="E912" s="13" t="n"/>
      <c r="F912" s="13" t="n"/>
      <c r="G912" s="13" t="n"/>
      <c r="H912" s="13" t="n"/>
      <c r="I912" s="13" t="n"/>
      <c r="J912" s="13" t="n"/>
      <c r="K912" s="13" t="n"/>
      <c r="L912" s="13" t="n"/>
      <c r="M912" s="13" t="n"/>
      <c r="N912" s="13" t="n"/>
      <c r="O912" s="13" t="n"/>
      <c r="P912" s="13" t="n"/>
      <c r="Q912" s="13" t="n"/>
      <c r="R912" s="13" t="n"/>
      <c r="S912" s="13" t="n"/>
      <c r="T912" s="13" t="n"/>
      <c r="U912" s="13" t="n"/>
      <c r="V912" s="13" t="n"/>
      <c r="W912" s="13" t="n"/>
      <c r="X912" s="13" t="n"/>
      <c r="Y912" s="13" t="n"/>
      <c r="Z912" s="13" t="n"/>
      <c r="AA912" s="13" t="n"/>
      <c r="AB912" s="13" t="n"/>
    </row>
    <row r="913">
      <c r="A913" s="13" t="n"/>
      <c r="B913" s="13" t="n"/>
      <c r="C913" s="12" t="n"/>
      <c r="D913" s="13" t="n"/>
      <c r="E913" s="13" t="n"/>
      <c r="F913" s="13" t="n"/>
      <c r="G913" s="13" t="n"/>
      <c r="H913" s="13" t="n"/>
      <c r="I913" s="13" t="n"/>
      <c r="J913" s="13" t="n"/>
      <c r="K913" s="13" t="n"/>
      <c r="L913" s="13" t="n"/>
      <c r="M913" s="13" t="n"/>
      <c r="N913" s="13" t="n"/>
      <c r="O913" s="13" t="n"/>
      <c r="P913" s="13" t="n"/>
      <c r="Q913" s="13" t="n"/>
      <c r="R913" s="13" t="n"/>
      <c r="S913" s="13" t="n"/>
      <c r="T913" s="13" t="n"/>
      <c r="U913" s="13" t="n"/>
      <c r="V913" s="13" t="n"/>
      <c r="W913" s="13" t="n"/>
      <c r="X913" s="13" t="n"/>
      <c r="Y913" s="13" t="n"/>
      <c r="Z913" s="13" t="n"/>
      <c r="AA913" s="13" t="n"/>
      <c r="AB913" s="13" t="n"/>
    </row>
    <row r="914">
      <c r="A914" s="13" t="n"/>
      <c r="B914" s="13" t="n"/>
      <c r="C914" s="12" t="n"/>
      <c r="D914" s="13" t="n"/>
      <c r="E914" s="13" t="n"/>
      <c r="F914" s="13" t="n"/>
      <c r="G914" s="13" t="n"/>
      <c r="H914" s="13" t="n"/>
      <c r="I914" s="13" t="n"/>
      <c r="J914" s="13" t="n"/>
      <c r="K914" s="13" t="n"/>
      <c r="L914" s="13" t="n"/>
      <c r="M914" s="13" t="n"/>
      <c r="N914" s="13" t="n"/>
      <c r="O914" s="13" t="n"/>
      <c r="P914" s="13" t="n"/>
      <c r="Q914" s="13" t="n"/>
      <c r="R914" s="13" t="n"/>
      <c r="S914" s="13" t="n"/>
      <c r="T914" s="13" t="n"/>
      <c r="U914" s="13" t="n"/>
      <c r="V914" s="13" t="n"/>
      <c r="W914" s="13" t="n"/>
      <c r="X914" s="13" t="n"/>
      <c r="Y914" s="13" t="n"/>
      <c r="Z914" s="13" t="n"/>
      <c r="AA914" s="13" t="n"/>
      <c r="AB914" s="13" t="n"/>
    </row>
    <row r="915">
      <c r="A915" s="13" t="n"/>
      <c r="B915" s="13" t="n"/>
      <c r="C915" s="12" t="n"/>
      <c r="D915" s="13" t="n"/>
      <c r="E915" s="13" t="n"/>
      <c r="F915" s="13" t="n"/>
      <c r="G915" s="13" t="n"/>
      <c r="H915" s="13" t="n"/>
      <c r="I915" s="13" t="n"/>
      <c r="J915" s="13" t="n"/>
      <c r="K915" s="13" t="n"/>
      <c r="L915" s="13" t="n"/>
      <c r="M915" s="13" t="n"/>
      <c r="N915" s="13" t="n"/>
      <c r="O915" s="13" t="n"/>
      <c r="P915" s="13" t="n"/>
      <c r="Q915" s="13" t="n"/>
      <c r="R915" s="13" t="n"/>
      <c r="S915" s="13" t="n"/>
      <c r="T915" s="13" t="n"/>
      <c r="U915" s="13" t="n"/>
      <c r="V915" s="13" t="n"/>
      <c r="W915" s="13" t="n"/>
      <c r="X915" s="13" t="n"/>
      <c r="Y915" s="13" t="n"/>
      <c r="Z915" s="13" t="n"/>
      <c r="AA915" s="13" t="n"/>
      <c r="AB915" s="13" t="n"/>
    </row>
    <row r="916">
      <c r="A916" s="13" t="n"/>
      <c r="B916" s="13" t="n"/>
      <c r="C916" s="12" t="n"/>
      <c r="D916" s="13" t="n"/>
      <c r="E916" s="13" t="n"/>
      <c r="F916" s="13" t="n"/>
      <c r="G916" s="13" t="n"/>
      <c r="H916" s="13" t="n"/>
      <c r="I916" s="13" t="n"/>
      <c r="J916" s="13" t="n"/>
      <c r="K916" s="13" t="n"/>
      <c r="L916" s="13" t="n"/>
      <c r="M916" s="13" t="n"/>
      <c r="N916" s="13" t="n"/>
      <c r="O916" s="13" t="n"/>
      <c r="P916" s="13" t="n"/>
      <c r="Q916" s="13" t="n"/>
      <c r="R916" s="13" t="n"/>
      <c r="S916" s="13" t="n"/>
      <c r="T916" s="13" t="n"/>
      <c r="U916" s="13" t="n"/>
      <c r="V916" s="13" t="n"/>
      <c r="W916" s="13" t="n"/>
      <c r="X916" s="13" t="n"/>
      <c r="Y916" s="13" t="n"/>
      <c r="Z916" s="13" t="n"/>
      <c r="AA916" s="13" t="n"/>
      <c r="AB916" s="13" t="n"/>
    </row>
    <row r="917">
      <c r="A917" s="13" t="n"/>
      <c r="B917" s="13" t="n"/>
      <c r="C917" s="12" t="n"/>
      <c r="D917" s="13" t="n"/>
      <c r="E917" s="13" t="n"/>
      <c r="F917" s="13" t="n"/>
      <c r="G917" s="13" t="n"/>
      <c r="H917" s="13" t="n"/>
      <c r="I917" s="13" t="n"/>
      <c r="J917" s="13" t="n"/>
      <c r="K917" s="13" t="n"/>
      <c r="L917" s="13" t="n"/>
      <c r="M917" s="13" t="n"/>
      <c r="N917" s="13" t="n"/>
      <c r="O917" s="13" t="n"/>
      <c r="P917" s="13" t="n"/>
      <c r="Q917" s="13" t="n"/>
      <c r="R917" s="13" t="n"/>
      <c r="S917" s="13" t="n"/>
      <c r="T917" s="13" t="n"/>
      <c r="U917" s="13" t="n"/>
      <c r="V917" s="13" t="n"/>
      <c r="W917" s="13" t="n"/>
      <c r="X917" s="13" t="n"/>
      <c r="Y917" s="13" t="n"/>
      <c r="Z917" s="13" t="n"/>
      <c r="AA917" s="13" t="n"/>
      <c r="AB917" s="13" t="n"/>
    </row>
    <row r="918">
      <c r="A918" s="13" t="n"/>
      <c r="B918" s="13" t="n"/>
      <c r="C918" s="12" t="n"/>
      <c r="D918" s="13" t="n"/>
      <c r="E918" s="13" t="n"/>
      <c r="F918" s="13" t="n"/>
      <c r="G918" s="13" t="n"/>
      <c r="H918" s="13" t="n"/>
      <c r="I918" s="13" t="n"/>
      <c r="J918" s="13" t="n"/>
      <c r="K918" s="13" t="n"/>
      <c r="L918" s="13" t="n"/>
      <c r="M918" s="13" t="n"/>
      <c r="N918" s="13" t="n"/>
      <c r="O918" s="13" t="n"/>
      <c r="P918" s="13" t="n"/>
      <c r="Q918" s="13" t="n"/>
      <c r="R918" s="13" t="n"/>
      <c r="S918" s="13" t="n"/>
      <c r="T918" s="13" t="n"/>
      <c r="U918" s="13" t="n"/>
      <c r="V918" s="13" t="n"/>
      <c r="W918" s="13" t="n"/>
      <c r="X918" s="13" t="n"/>
      <c r="Y918" s="13" t="n"/>
      <c r="Z918" s="13" t="n"/>
      <c r="AA918" s="13" t="n"/>
      <c r="AB918" s="13" t="n"/>
    </row>
    <row r="919">
      <c r="A919" s="13" t="n"/>
      <c r="B919" s="13" t="n"/>
      <c r="C919" s="12" t="n"/>
      <c r="D919" s="13" t="n"/>
      <c r="E919" s="13" t="n"/>
      <c r="F919" s="13" t="n"/>
      <c r="G919" s="13" t="n"/>
      <c r="H919" s="13" t="n"/>
      <c r="I919" s="13" t="n"/>
      <c r="J919" s="13" t="n"/>
      <c r="K919" s="13" t="n"/>
      <c r="L919" s="13" t="n"/>
      <c r="M919" s="13" t="n"/>
      <c r="N919" s="13" t="n"/>
      <c r="O919" s="13" t="n"/>
      <c r="P919" s="13" t="n"/>
      <c r="Q919" s="13" t="n"/>
      <c r="R919" s="13" t="n"/>
      <c r="S919" s="13" t="n"/>
      <c r="T919" s="13" t="n"/>
      <c r="U919" s="13" t="n"/>
      <c r="V919" s="13" t="n"/>
      <c r="W919" s="13" t="n"/>
      <c r="X919" s="13" t="n"/>
      <c r="Y919" s="13" t="n"/>
      <c r="Z919" s="13" t="n"/>
      <c r="AA919" s="13" t="n"/>
      <c r="AB919" s="13" t="n"/>
    </row>
    <row r="920">
      <c r="A920" s="13" t="n"/>
      <c r="B920" s="13" t="n"/>
      <c r="C920" s="12" t="n"/>
      <c r="D920" s="13" t="n"/>
      <c r="E920" s="13" t="n"/>
      <c r="F920" s="13" t="n"/>
      <c r="G920" s="13" t="n"/>
      <c r="H920" s="13" t="n"/>
      <c r="I920" s="13" t="n"/>
      <c r="J920" s="13" t="n"/>
      <c r="K920" s="13" t="n"/>
      <c r="L920" s="13" t="n"/>
      <c r="M920" s="13" t="n"/>
      <c r="N920" s="13" t="n"/>
      <c r="O920" s="13" t="n"/>
      <c r="P920" s="13" t="n"/>
      <c r="Q920" s="13" t="n"/>
      <c r="R920" s="13" t="n"/>
      <c r="S920" s="13" t="n"/>
      <c r="T920" s="13" t="n"/>
      <c r="U920" s="13" t="n"/>
      <c r="V920" s="13" t="n"/>
      <c r="W920" s="13" t="n"/>
      <c r="X920" s="13" t="n"/>
      <c r="Y920" s="13" t="n"/>
      <c r="Z920" s="13" t="n"/>
      <c r="AA920" s="13" t="n"/>
      <c r="AB920" s="13" t="n"/>
    </row>
    <row r="921">
      <c r="A921" s="13" t="n"/>
      <c r="B921" s="13" t="n"/>
      <c r="C921" s="12" t="n"/>
      <c r="D921" s="13" t="n"/>
      <c r="E921" s="13" t="n"/>
      <c r="F921" s="13" t="n"/>
      <c r="G921" s="13" t="n"/>
      <c r="H921" s="13" t="n"/>
      <c r="I921" s="13" t="n"/>
      <c r="J921" s="13" t="n"/>
      <c r="K921" s="13" t="n"/>
      <c r="L921" s="13" t="n"/>
      <c r="M921" s="13" t="n"/>
      <c r="N921" s="13" t="n"/>
      <c r="O921" s="13" t="n"/>
      <c r="P921" s="13" t="n"/>
      <c r="Q921" s="13" t="n"/>
      <c r="R921" s="13" t="n"/>
      <c r="S921" s="13" t="n"/>
      <c r="T921" s="13" t="n"/>
      <c r="U921" s="13" t="n"/>
      <c r="V921" s="13" t="n"/>
      <c r="W921" s="13" t="n"/>
      <c r="X921" s="13" t="n"/>
      <c r="Y921" s="13" t="n"/>
      <c r="Z921" s="13" t="n"/>
      <c r="AA921" s="13" t="n"/>
      <c r="AB921" s="13" t="n"/>
    </row>
    <row r="922">
      <c r="A922" s="13" t="n"/>
      <c r="B922" s="13" t="n"/>
      <c r="C922" s="12" t="n"/>
      <c r="D922" s="13" t="n"/>
      <c r="E922" s="13" t="n"/>
      <c r="F922" s="13" t="n"/>
      <c r="G922" s="13" t="n"/>
      <c r="H922" s="13" t="n"/>
      <c r="I922" s="13" t="n"/>
      <c r="J922" s="13" t="n"/>
      <c r="K922" s="13" t="n"/>
      <c r="L922" s="13" t="n"/>
      <c r="M922" s="13" t="n"/>
      <c r="N922" s="13" t="n"/>
      <c r="O922" s="13" t="n"/>
      <c r="P922" s="13" t="n"/>
      <c r="Q922" s="13" t="n"/>
      <c r="R922" s="13" t="n"/>
      <c r="S922" s="13" t="n"/>
      <c r="T922" s="13" t="n"/>
      <c r="U922" s="13" t="n"/>
      <c r="V922" s="13" t="n"/>
      <c r="W922" s="13" t="n"/>
      <c r="X922" s="13" t="n"/>
      <c r="Y922" s="13" t="n"/>
      <c r="Z922" s="13" t="n"/>
      <c r="AA922" s="13" t="n"/>
      <c r="AB922" s="13" t="n"/>
    </row>
    <row r="923">
      <c r="A923" s="13" t="n"/>
      <c r="B923" s="13" t="n"/>
      <c r="C923" s="12" t="n"/>
      <c r="D923" s="13" t="n"/>
      <c r="E923" s="13" t="n"/>
      <c r="F923" s="13" t="n"/>
      <c r="G923" s="13" t="n"/>
      <c r="H923" s="13" t="n"/>
      <c r="I923" s="13" t="n"/>
      <c r="J923" s="13" t="n"/>
      <c r="K923" s="13" t="n"/>
      <c r="L923" s="13" t="n"/>
      <c r="M923" s="13" t="n"/>
      <c r="N923" s="13" t="n"/>
      <c r="O923" s="13" t="n"/>
      <c r="P923" s="13" t="n"/>
      <c r="Q923" s="13" t="n"/>
      <c r="R923" s="13" t="n"/>
      <c r="S923" s="13" t="n"/>
      <c r="T923" s="13" t="n"/>
      <c r="U923" s="13" t="n"/>
      <c r="V923" s="13" t="n"/>
      <c r="W923" s="13" t="n"/>
      <c r="X923" s="13" t="n"/>
      <c r="Y923" s="13" t="n"/>
      <c r="Z923" s="13" t="n"/>
      <c r="AA923" s="13" t="n"/>
      <c r="AB923" s="13" t="n"/>
    </row>
    <row r="924">
      <c r="A924" s="13" t="n"/>
      <c r="B924" s="13" t="n"/>
      <c r="C924" s="12" t="n"/>
      <c r="D924" s="13" t="n"/>
      <c r="E924" s="13" t="n"/>
      <c r="F924" s="13" t="n"/>
      <c r="G924" s="13" t="n"/>
      <c r="H924" s="13" t="n"/>
      <c r="I924" s="13" t="n"/>
      <c r="J924" s="13" t="n"/>
      <c r="K924" s="13" t="n"/>
      <c r="L924" s="13" t="n"/>
      <c r="M924" s="13" t="n"/>
      <c r="N924" s="13" t="n"/>
      <c r="O924" s="13" t="n"/>
      <c r="P924" s="13" t="n"/>
      <c r="Q924" s="13" t="n"/>
      <c r="R924" s="13" t="n"/>
      <c r="S924" s="13" t="n"/>
      <c r="T924" s="13" t="n"/>
      <c r="U924" s="13" t="n"/>
      <c r="V924" s="13" t="n"/>
      <c r="W924" s="13" t="n"/>
      <c r="X924" s="13" t="n"/>
      <c r="Y924" s="13" t="n"/>
      <c r="Z924" s="13" t="n"/>
      <c r="AA924" s="13" t="n"/>
      <c r="AB924" s="13" t="n"/>
    </row>
    <row r="925">
      <c r="A925" s="13" t="n"/>
      <c r="B925" s="13" t="n"/>
      <c r="C925" s="12" t="n"/>
      <c r="D925" s="13" t="n"/>
      <c r="E925" s="13" t="n"/>
      <c r="F925" s="13" t="n"/>
      <c r="G925" s="13" t="n"/>
      <c r="H925" s="13" t="n"/>
      <c r="I925" s="13" t="n"/>
      <c r="J925" s="13" t="n"/>
      <c r="K925" s="13" t="n"/>
      <c r="L925" s="13" t="n"/>
      <c r="M925" s="13" t="n"/>
      <c r="N925" s="13" t="n"/>
      <c r="O925" s="13" t="n"/>
      <c r="P925" s="13" t="n"/>
      <c r="Q925" s="13" t="n"/>
      <c r="R925" s="13" t="n"/>
      <c r="S925" s="13" t="n"/>
      <c r="T925" s="13" t="n"/>
      <c r="U925" s="13" t="n"/>
      <c r="V925" s="13" t="n"/>
      <c r="W925" s="13" t="n"/>
      <c r="X925" s="13" t="n"/>
      <c r="Y925" s="13" t="n"/>
      <c r="Z925" s="13" t="n"/>
      <c r="AA925" s="13" t="n"/>
      <c r="AB925" s="13" t="n"/>
    </row>
    <row r="926">
      <c r="A926" s="13" t="n"/>
      <c r="B926" s="13" t="n"/>
      <c r="C926" s="12" t="n"/>
      <c r="D926" s="13" t="n"/>
      <c r="E926" s="13" t="n"/>
      <c r="F926" s="13" t="n"/>
      <c r="G926" s="13" t="n"/>
      <c r="H926" s="13" t="n"/>
      <c r="I926" s="13" t="n"/>
      <c r="J926" s="13" t="n"/>
      <c r="K926" s="13" t="n"/>
      <c r="L926" s="13" t="n"/>
      <c r="M926" s="13" t="n"/>
      <c r="N926" s="13" t="n"/>
      <c r="O926" s="13" t="n"/>
      <c r="P926" s="13" t="n"/>
      <c r="Q926" s="13" t="n"/>
      <c r="R926" s="13" t="n"/>
      <c r="S926" s="13" t="n"/>
      <c r="T926" s="13" t="n"/>
      <c r="U926" s="13" t="n"/>
      <c r="V926" s="13" t="n"/>
      <c r="W926" s="13" t="n"/>
      <c r="X926" s="13" t="n"/>
      <c r="Y926" s="13" t="n"/>
      <c r="Z926" s="13" t="n"/>
      <c r="AA926" s="13" t="n"/>
      <c r="AB926" s="13" t="n"/>
    </row>
    <row r="927">
      <c r="A927" s="13" t="n"/>
      <c r="B927" s="13" t="n"/>
      <c r="C927" s="12" t="n"/>
      <c r="D927" s="13" t="n"/>
      <c r="E927" s="13" t="n"/>
      <c r="F927" s="13" t="n"/>
      <c r="G927" s="13" t="n"/>
      <c r="H927" s="13" t="n"/>
      <c r="I927" s="13" t="n"/>
      <c r="J927" s="13" t="n"/>
      <c r="K927" s="13" t="n"/>
      <c r="L927" s="13" t="n"/>
      <c r="M927" s="13" t="n"/>
      <c r="N927" s="13" t="n"/>
      <c r="O927" s="13" t="n"/>
      <c r="P927" s="13" t="n"/>
      <c r="Q927" s="13" t="n"/>
      <c r="R927" s="13" t="n"/>
      <c r="S927" s="13" t="n"/>
      <c r="T927" s="13" t="n"/>
      <c r="U927" s="13" t="n"/>
      <c r="V927" s="13" t="n"/>
      <c r="W927" s="13" t="n"/>
      <c r="X927" s="13" t="n"/>
      <c r="Y927" s="13" t="n"/>
      <c r="Z927" s="13" t="n"/>
      <c r="AA927" s="13" t="n"/>
      <c r="AB927" s="13" t="n"/>
    </row>
    <row r="928">
      <c r="A928" s="13" t="n"/>
      <c r="B928" s="13" t="n"/>
      <c r="C928" s="12" t="n"/>
      <c r="D928" s="13" t="n"/>
      <c r="E928" s="13" t="n"/>
      <c r="F928" s="13" t="n"/>
      <c r="G928" s="13" t="n"/>
      <c r="H928" s="13" t="n"/>
      <c r="I928" s="13" t="n"/>
      <c r="J928" s="13" t="n"/>
      <c r="K928" s="13" t="n"/>
      <c r="L928" s="13" t="n"/>
      <c r="M928" s="13" t="n"/>
      <c r="N928" s="13" t="n"/>
      <c r="O928" s="13" t="n"/>
      <c r="P928" s="13" t="n"/>
      <c r="Q928" s="13" t="n"/>
      <c r="R928" s="13" t="n"/>
      <c r="S928" s="13" t="n"/>
      <c r="T928" s="13" t="n"/>
      <c r="U928" s="13" t="n"/>
      <c r="V928" s="13" t="n"/>
      <c r="W928" s="13" t="n"/>
      <c r="X928" s="13" t="n"/>
      <c r="Y928" s="13" t="n"/>
      <c r="Z928" s="13" t="n"/>
      <c r="AA928" s="13" t="n"/>
      <c r="AB928" s="13" t="n"/>
    </row>
    <row r="929">
      <c r="A929" s="13" t="n"/>
      <c r="B929" s="13" t="n"/>
      <c r="C929" s="12" t="n"/>
      <c r="D929" s="13" t="n"/>
      <c r="E929" s="13" t="n"/>
      <c r="F929" s="13" t="n"/>
      <c r="G929" s="13" t="n"/>
      <c r="H929" s="13" t="n"/>
      <c r="I929" s="13" t="n"/>
      <c r="J929" s="13" t="n"/>
      <c r="K929" s="13" t="n"/>
      <c r="L929" s="13" t="n"/>
      <c r="M929" s="13" t="n"/>
      <c r="N929" s="13" t="n"/>
      <c r="O929" s="13" t="n"/>
      <c r="P929" s="13" t="n"/>
      <c r="Q929" s="13" t="n"/>
      <c r="R929" s="13" t="n"/>
      <c r="S929" s="13" t="n"/>
      <c r="T929" s="13" t="n"/>
      <c r="U929" s="13" t="n"/>
      <c r="V929" s="13" t="n"/>
      <c r="W929" s="13" t="n"/>
      <c r="X929" s="13" t="n"/>
      <c r="Y929" s="13" t="n"/>
      <c r="Z929" s="13" t="n"/>
      <c r="AA929" s="13" t="n"/>
      <c r="AB929" s="13" t="n"/>
    </row>
    <row r="930">
      <c r="A930" s="13" t="n"/>
      <c r="B930" s="13" t="n"/>
      <c r="C930" s="12" t="n"/>
      <c r="D930" s="13" t="n"/>
      <c r="E930" s="13" t="n"/>
      <c r="F930" s="13" t="n"/>
      <c r="G930" s="13" t="n"/>
      <c r="H930" s="13" t="n"/>
      <c r="I930" s="13" t="n"/>
      <c r="J930" s="13" t="n"/>
      <c r="K930" s="13" t="n"/>
      <c r="L930" s="13" t="n"/>
      <c r="M930" s="13" t="n"/>
      <c r="N930" s="13" t="n"/>
      <c r="O930" s="13" t="n"/>
      <c r="P930" s="13" t="n"/>
      <c r="Q930" s="13" t="n"/>
      <c r="R930" s="13" t="n"/>
      <c r="S930" s="13" t="n"/>
      <c r="T930" s="13" t="n"/>
      <c r="U930" s="13" t="n"/>
      <c r="V930" s="13" t="n"/>
      <c r="W930" s="13" t="n"/>
      <c r="X930" s="13" t="n"/>
      <c r="Y930" s="13" t="n"/>
      <c r="Z930" s="13" t="n"/>
      <c r="AA930" s="13" t="n"/>
      <c r="AB930" s="13" t="n"/>
    </row>
    <row r="931">
      <c r="A931" s="13" t="n"/>
      <c r="B931" s="13" t="n"/>
      <c r="C931" s="12" t="n"/>
      <c r="D931" s="13" t="n"/>
      <c r="E931" s="13" t="n"/>
      <c r="F931" s="13" t="n"/>
      <c r="G931" s="13" t="n"/>
      <c r="H931" s="13" t="n"/>
      <c r="I931" s="13" t="n"/>
      <c r="J931" s="13" t="n"/>
      <c r="K931" s="13" t="n"/>
      <c r="L931" s="13" t="n"/>
      <c r="M931" s="13" t="n"/>
      <c r="N931" s="13" t="n"/>
      <c r="O931" s="13" t="n"/>
      <c r="P931" s="13" t="n"/>
      <c r="Q931" s="13" t="n"/>
      <c r="R931" s="13" t="n"/>
      <c r="S931" s="13" t="n"/>
      <c r="T931" s="13" t="n"/>
      <c r="U931" s="13" t="n"/>
      <c r="V931" s="13" t="n"/>
      <c r="W931" s="13" t="n"/>
      <c r="X931" s="13" t="n"/>
      <c r="Y931" s="13" t="n"/>
      <c r="Z931" s="13" t="n"/>
      <c r="AA931" s="13" t="n"/>
      <c r="AB931" s="13" t="n"/>
    </row>
    <row r="932">
      <c r="A932" s="13" t="n"/>
      <c r="B932" s="13" t="n"/>
      <c r="C932" s="12" t="n"/>
      <c r="D932" s="13" t="n"/>
      <c r="E932" s="13" t="n"/>
      <c r="F932" s="13" t="n"/>
      <c r="G932" s="13" t="n"/>
      <c r="H932" s="13" t="n"/>
      <c r="I932" s="13" t="n"/>
      <c r="J932" s="13" t="n"/>
      <c r="K932" s="13" t="n"/>
      <c r="L932" s="13" t="n"/>
      <c r="M932" s="13" t="n"/>
      <c r="N932" s="13" t="n"/>
      <c r="O932" s="13" t="n"/>
      <c r="P932" s="13" t="n"/>
      <c r="Q932" s="13" t="n"/>
      <c r="R932" s="13" t="n"/>
      <c r="S932" s="13" t="n"/>
      <c r="T932" s="13" t="n"/>
      <c r="U932" s="13" t="n"/>
      <c r="V932" s="13" t="n"/>
      <c r="W932" s="13" t="n"/>
      <c r="X932" s="13" t="n"/>
      <c r="Y932" s="13" t="n"/>
      <c r="Z932" s="13" t="n"/>
      <c r="AA932" s="13" t="n"/>
      <c r="AB932" s="13" t="n"/>
    </row>
    <row r="933">
      <c r="A933" s="13" t="n"/>
      <c r="B933" s="13" t="n"/>
      <c r="C933" s="12" t="n"/>
      <c r="D933" s="13" t="n"/>
      <c r="E933" s="13" t="n"/>
      <c r="F933" s="13" t="n"/>
      <c r="G933" s="13" t="n"/>
      <c r="H933" s="13" t="n"/>
      <c r="I933" s="13" t="n"/>
      <c r="J933" s="13" t="n"/>
      <c r="K933" s="13" t="n"/>
      <c r="L933" s="13" t="n"/>
      <c r="M933" s="13" t="n"/>
      <c r="N933" s="13" t="n"/>
      <c r="O933" s="13" t="n"/>
      <c r="P933" s="13" t="n"/>
      <c r="Q933" s="13" t="n"/>
      <c r="R933" s="13" t="n"/>
      <c r="S933" s="13" t="n"/>
      <c r="T933" s="13" t="n"/>
      <c r="U933" s="13" t="n"/>
      <c r="V933" s="13" t="n"/>
      <c r="W933" s="13" t="n"/>
      <c r="X933" s="13" t="n"/>
      <c r="Y933" s="13" t="n"/>
      <c r="Z933" s="13" t="n"/>
      <c r="AA933" s="13" t="n"/>
      <c r="AB933" s="13" t="n"/>
    </row>
    <row r="934">
      <c r="A934" s="13" t="n"/>
      <c r="B934" s="13" t="n"/>
      <c r="C934" s="12" t="n"/>
      <c r="D934" s="13" t="n"/>
      <c r="E934" s="13" t="n"/>
      <c r="F934" s="13" t="n"/>
      <c r="G934" s="13" t="n"/>
      <c r="H934" s="13" t="n"/>
      <c r="I934" s="13" t="n"/>
      <c r="J934" s="13" t="n"/>
      <c r="K934" s="13" t="n"/>
      <c r="L934" s="13" t="n"/>
      <c r="M934" s="13" t="n"/>
      <c r="N934" s="13" t="n"/>
      <c r="O934" s="13" t="n"/>
      <c r="P934" s="13" t="n"/>
      <c r="Q934" s="13" t="n"/>
      <c r="R934" s="13" t="n"/>
      <c r="S934" s="13" t="n"/>
      <c r="T934" s="13" t="n"/>
      <c r="U934" s="13" t="n"/>
      <c r="V934" s="13" t="n"/>
      <c r="W934" s="13" t="n"/>
      <c r="X934" s="13" t="n"/>
      <c r="Y934" s="13" t="n"/>
      <c r="Z934" s="13" t="n"/>
      <c r="AA934" s="13" t="n"/>
      <c r="AB934" s="13" t="n"/>
    </row>
    <row r="935">
      <c r="A935" s="13" t="n"/>
      <c r="B935" s="13" t="n"/>
      <c r="C935" s="12" t="n"/>
      <c r="D935" s="13" t="n"/>
      <c r="E935" s="13" t="n"/>
      <c r="F935" s="13" t="n"/>
      <c r="G935" s="13" t="n"/>
      <c r="H935" s="13" t="n"/>
      <c r="I935" s="13" t="n"/>
      <c r="J935" s="13" t="n"/>
      <c r="K935" s="13" t="n"/>
      <c r="L935" s="13" t="n"/>
      <c r="M935" s="13" t="n"/>
      <c r="N935" s="13" t="n"/>
      <c r="O935" s="13" t="n"/>
      <c r="P935" s="13" t="n"/>
      <c r="Q935" s="13" t="n"/>
      <c r="R935" s="13" t="n"/>
      <c r="S935" s="13" t="n"/>
      <c r="T935" s="13" t="n"/>
      <c r="U935" s="13" t="n"/>
      <c r="V935" s="13" t="n"/>
      <c r="W935" s="13" t="n"/>
      <c r="X935" s="13" t="n"/>
      <c r="Y935" s="13" t="n"/>
      <c r="Z935" s="13" t="n"/>
      <c r="AA935" s="13" t="n"/>
      <c r="AB935" s="13" t="n"/>
    </row>
    <row r="936">
      <c r="A936" s="13" t="n"/>
      <c r="B936" s="13" t="n"/>
      <c r="C936" s="12" t="n"/>
      <c r="D936" s="13" t="n"/>
      <c r="E936" s="13" t="n"/>
      <c r="F936" s="13" t="n"/>
      <c r="G936" s="13" t="n"/>
      <c r="H936" s="13" t="n"/>
      <c r="I936" s="13" t="n"/>
      <c r="J936" s="13" t="n"/>
      <c r="K936" s="13" t="n"/>
      <c r="L936" s="13" t="n"/>
      <c r="M936" s="13" t="n"/>
      <c r="N936" s="13" t="n"/>
      <c r="O936" s="13" t="n"/>
      <c r="P936" s="13" t="n"/>
      <c r="Q936" s="13" t="n"/>
      <c r="R936" s="13" t="n"/>
      <c r="S936" s="13" t="n"/>
      <c r="T936" s="13" t="n"/>
      <c r="U936" s="13" t="n"/>
      <c r="V936" s="13" t="n"/>
      <c r="W936" s="13" t="n"/>
      <c r="X936" s="13" t="n"/>
      <c r="Y936" s="13" t="n"/>
      <c r="Z936" s="13" t="n"/>
      <c r="AA936" s="13" t="n"/>
      <c r="AB936" s="13" t="n"/>
    </row>
    <row r="937">
      <c r="A937" s="13" t="n"/>
      <c r="B937" s="13" t="n"/>
      <c r="C937" s="12" t="n"/>
      <c r="D937" s="13" t="n"/>
      <c r="E937" s="13" t="n"/>
      <c r="F937" s="13" t="n"/>
      <c r="G937" s="13" t="n"/>
      <c r="H937" s="13" t="n"/>
      <c r="I937" s="13" t="n"/>
      <c r="J937" s="13" t="n"/>
      <c r="K937" s="13" t="n"/>
      <c r="L937" s="13" t="n"/>
      <c r="M937" s="13" t="n"/>
      <c r="N937" s="13" t="n"/>
      <c r="O937" s="13" t="n"/>
      <c r="P937" s="13" t="n"/>
      <c r="Q937" s="13" t="n"/>
      <c r="R937" s="13" t="n"/>
      <c r="S937" s="13" t="n"/>
      <c r="T937" s="13" t="n"/>
      <c r="U937" s="13" t="n"/>
      <c r="V937" s="13" t="n"/>
      <c r="W937" s="13" t="n"/>
      <c r="X937" s="13" t="n"/>
      <c r="Y937" s="13" t="n"/>
      <c r="Z937" s="13" t="n"/>
      <c r="AA937" s="13" t="n"/>
      <c r="AB937" s="13" t="n"/>
    </row>
    <row r="938">
      <c r="A938" s="13" t="n"/>
      <c r="B938" s="13" t="n"/>
      <c r="C938" s="12" t="n"/>
      <c r="D938" s="13" t="n"/>
      <c r="E938" s="13" t="n"/>
      <c r="F938" s="13" t="n"/>
      <c r="G938" s="13" t="n"/>
      <c r="H938" s="13" t="n"/>
      <c r="I938" s="13" t="n"/>
      <c r="J938" s="13" t="n"/>
      <c r="K938" s="13" t="n"/>
      <c r="L938" s="13" t="n"/>
      <c r="M938" s="13" t="n"/>
      <c r="N938" s="13" t="n"/>
      <c r="O938" s="13" t="n"/>
      <c r="P938" s="13" t="n"/>
      <c r="Q938" s="13" t="n"/>
      <c r="R938" s="13" t="n"/>
      <c r="S938" s="13" t="n"/>
      <c r="T938" s="13" t="n"/>
      <c r="U938" s="13" t="n"/>
      <c r="V938" s="13" t="n"/>
      <c r="W938" s="13" t="n"/>
      <c r="X938" s="13" t="n"/>
      <c r="Y938" s="13" t="n"/>
      <c r="Z938" s="13" t="n"/>
      <c r="AA938" s="13" t="n"/>
      <c r="AB938" s="13" t="n"/>
    </row>
    <row r="939">
      <c r="A939" s="13" t="n"/>
      <c r="B939" s="13" t="n"/>
      <c r="C939" s="12" t="n"/>
      <c r="D939" s="13" t="n"/>
      <c r="E939" s="13" t="n"/>
      <c r="F939" s="13" t="n"/>
      <c r="G939" s="13" t="n"/>
      <c r="H939" s="13" t="n"/>
      <c r="I939" s="13" t="n"/>
      <c r="J939" s="13" t="n"/>
      <c r="K939" s="13" t="n"/>
      <c r="L939" s="13" t="n"/>
      <c r="M939" s="13" t="n"/>
      <c r="N939" s="13" t="n"/>
      <c r="O939" s="13" t="n"/>
      <c r="P939" s="13" t="n"/>
      <c r="Q939" s="13" t="n"/>
      <c r="R939" s="13" t="n"/>
      <c r="S939" s="13" t="n"/>
      <c r="T939" s="13" t="n"/>
      <c r="U939" s="13" t="n"/>
      <c r="V939" s="13" t="n"/>
      <c r="W939" s="13" t="n"/>
      <c r="X939" s="13" t="n"/>
      <c r="Y939" s="13" t="n"/>
      <c r="Z939" s="13" t="n"/>
      <c r="AA939" s="13" t="n"/>
      <c r="AB939" s="13" t="n"/>
    </row>
    <row r="940">
      <c r="A940" s="13" t="n"/>
      <c r="B940" s="13" t="n"/>
      <c r="C940" s="12" t="n"/>
      <c r="D940" s="13" t="n"/>
      <c r="E940" s="13" t="n"/>
      <c r="F940" s="13" t="n"/>
      <c r="G940" s="13" t="n"/>
      <c r="H940" s="13" t="n"/>
      <c r="I940" s="13" t="n"/>
      <c r="J940" s="13" t="n"/>
      <c r="K940" s="13" t="n"/>
      <c r="L940" s="13" t="n"/>
      <c r="M940" s="13" t="n"/>
      <c r="N940" s="13" t="n"/>
      <c r="O940" s="13" t="n"/>
      <c r="P940" s="13" t="n"/>
      <c r="Q940" s="13" t="n"/>
      <c r="R940" s="13" t="n"/>
      <c r="S940" s="13" t="n"/>
      <c r="T940" s="13" t="n"/>
      <c r="U940" s="13" t="n"/>
      <c r="V940" s="13" t="n"/>
      <c r="W940" s="13" t="n"/>
      <c r="X940" s="13" t="n"/>
      <c r="Y940" s="13" t="n"/>
      <c r="Z940" s="13" t="n"/>
      <c r="AA940" s="13" t="n"/>
      <c r="AB940" s="13" t="n"/>
    </row>
    <row r="941">
      <c r="A941" s="13" t="n"/>
      <c r="B941" s="13" t="n"/>
      <c r="C941" s="12" t="n"/>
      <c r="D941" s="13" t="n"/>
      <c r="E941" s="13" t="n"/>
      <c r="F941" s="13" t="n"/>
      <c r="G941" s="13" t="n"/>
      <c r="H941" s="13" t="n"/>
      <c r="I941" s="13" t="n"/>
      <c r="J941" s="13" t="n"/>
      <c r="K941" s="13" t="n"/>
      <c r="L941" s="13" t="n"/>
      <c r="M941" s="13" t="n"/>
      <c r="N941" s="13" t="n"/>
      <c r="O941" s="13" t="n"/>
      <c r="P941" s="13" t="n"/>
      <c r="Q941" s="13" t="n"/>
      <c r="R941" s="13" t="n"/>
      <c r="S941" s="13" t="n"/>
      <c r="T941" s="13" t="n"/>
      <c r="U941" s="13" t="n"/>
      <c r="V941" s="13" t="n"/>
      <c r="W941" s="13" t="n"/>
      <c r="X941" s="13" t="n"/>
      <c r="Y941" s="13" t="n"/>
      <c r="Z941" s="13" t="n"/>
      <c r="AA941" s="13" t="n"/>
      <c r="AB941" s="13" t="n"/>
    </row>
    <row r="942">
      <c r="A942" s="13" t="n"/>
      <c r="B942" s="13" t="n"/>
      <c r="C942" s="12" t="n"/>
      <c r="D942" s="13" t="n"/>
      <c r="E942" s="13" t="n"/>
      <c r="F942" s="13" t="n"/>
      <c r="G942" s="13" t="n"/>
      <c r="H942" s="13" t="n"/>
      <c r="I942" s="13" t="n"/>
      <c r="J942" s="13" t="n"/>
      <c r="K942" s="13" t="n"/>
      <c r="L942" s="13" t="n"/>
      <c r="M942" s="13" t="n"/>
      <c r="N942" s="13" t="n"/>
      <c r="O942" s="13" t="n"/>
      <c r="P942" s="13" t="n"/>
      <c r="Q942" s="13" t="n"/>
      <c r="R942" s="13" t="n"/>
      <c r="S942" s="13" t="n"/>
      <c r="T942" s="13" t="n"/>
      <c r="U942" s="13" t="n"/>
      <c r="V942" s="13" t="n"/>
      <c r="W942" s="13" t="n"/>
      <c r="X942" s="13" t="n"/>
      <c r="Y942" s="13" t="n"/>
      <c r="Z942" s="13" t="n"/>
      <c r="AA942" s="13" t="n"/>
      <c r="AB942" s="13" t="n"/>
    </row>
    <row r="943">
      <c r="A943" s="13" t="n"/>
      <c r="B943" s="13" t="n"/>
      <c r="C943" s="12" t="n"/>
      <c r="D943" s="13" t="n"/>
      <c r="E943" s="13" t="n"/>
      <c r="F943" s="13" t="n"/>
      <c r="G943" s="13" t="n"/>
      <c r="H943" s="13" t="n"/>
      <c r="I943" s="13" t="n"/>
      <c r="J943" s="13" t="n"/>
      <c r="K943" s="13" t="n"/>
      <c r="L943" s="13" t="n"/>
      <c r="M943" s="13" t="n"/>
      <c r="N943" s="13" t="n"/>
      <c r="O943" s="13" t="n"/>
      <c r="P943" s="13" t="n"/>
      <c r="Q943" s="13" t="n"/>
      <c r="R943" s="13" t="n"/>
      <c r="S943" s="13" t="n"/>
      <c r="T943" s="13" t="n"/>
      <c r="U943" s="13" t="n"/>
      <c r="V943" s="13" t="n"/>
      <c r="W943" s="13" t="n"/>
      <c r="X943" s="13" t="n"/>
      <c r="Y943" s="13" t="n"/>
      <c r="Z943" s="13" t="n"/>
      <c r="AA943" s="13" t="n"/>
      <c r="AB943" s="13" t="n"/>
    </row>
    <row r="944">
      <c r="A944" s="13" t="n"/>
      <c r="B944" s="13" t="n"/>
      <c r="C944" s="12" t="n"/>
      <c r="D944" s="13" t="n"/>
      <c r="E944" s="13" t="n"/>
      <c r="F944" s="13" t="n"/>
      <c r="G944" s="13" t="n"/>
      <c r="H944" s="13" t="n"/>
      <c r="I944" s="13" t="n"/>
      <c r="J944" s="13" t="n"/>
      <c r="K944" s="13" t="n"/>
      <c r="L944" s="13" t="n"/>
      <c r="M944" s="13" t="n"/>
      <c r="N944" s="13" t="n"/>
      <c r="O944" s="13" t="n"/>
      <c r="P944" s="13" t="n"/>
      <c r="Q944" s="13" t="n"/>
      <c r="R944" s="13" t="n"/>
      <c r="S944" s="13" t="n"/>
      <c r="T944" s="13" t="n"/>
      <c r="U944" s="13" t="n"/>
      <c r="V944" s="13" t="n"/>
      <c r="W944" s="13" t="n"/>
      <c r="X944" s="13" t="n"/>
      <c r="Y944" s="13" t="n"/>
      <c r="Z944" s="13" t="n"/>
      <c r="AA944" s="13" t="n"/>
      <c r="AB944" s="13" t="n"/>
    </row>
    <row r="945">
      <c r="A945" s="13" t="n"/>
      <c r="B945" s="13" t="n"/>
      <c r="C945" s="12" t="n"/>
      <c r="D945" s="13" t="n"/>
      <c r="E945" s="13" t="n"/>
      <c r="F945" s="13" t="n"/>
      <c r="G945" s="13" t="n"/>
      <c r="H945" s="13" t="n"/>
      <c r="I945" s="13" t="n"/>
      <c r="J945" s="13" t="n"/>
      <c r="K945" s="13" t="n"/>
      <c r="L945" s="13" t="n"/>
      <c r="M945" s="13" t="n"/>
      <c r="N945" s="13" t="n"/>
      <c r="O945" s="13" t="n"/>
      <c r="P945" s="13" t="n"/>
      <c r="Q945" s="13" t="n"/>
      <c r="R945" s="13" t="n"/>
      <c r="S945" s="13" t="n"/>
      <c r="T945" s="13" t="n"/>
      <c r="U945" s="13" t="n"/>
      <c r="V945" s="13" t="n"/>
      <c r="W945" s="13" t="n"/>
      <c r="X945" s="13" t="n"/>
      <c r="Y945" s="13" t="n"/>
      <c r="Z945" s="13" t="n"/>
      <c r="AA945" s="13" t="n"/>
      <c r="AB945" s="13" t="n"/>
    </row>
    <row r="946">
      <c r="A946" s="13" t="n"/>
      <c r="B946" s="13" t="n"/>
      <c r="C946" s="12" t="n"/>
      <c r="D946" s="13" t="n"/>
      <c r="E946" s="13" t="n"/>
      <c r="F946" s="13" t="n"/>
      <c r="G946" s="13" t="n"/>
      <c r="H946" s="13" t="n"/>
      <c r="I946" s="13" t="n"/>
      <c r="J946" s="13" t="n"/>
      <c r="K946" s="13" t="n"/>
      <c r="L946" s="13" t="n"/>
      <c r="M946" s="13" t="n"/>
      <c r="N946" s="13" t="n"/>
      <c r="O946" s="13" t="n"/>
      <c r="P946" s="13" t="n"/>
      <c r="Q946" s="13" t="n"/>
      <c r="R946" s="13" t="n"/>
      <c r="S946" s="13" t="n"/>
      <c r="T946" s="13" t="n"/>
      <c r="U946" s="13" t="n"/>
      <c r="V946" s="13" t="n"/>
      <c r="W946" s="13" t="n"/>
      <c r="X946" s="13" t="n"/>
      <c r="Y946" s="13" t="n"/>
      <c r="Z946" s="13" t="n"/>
      <c r="AA946" s="13" t="n"/>
      <c r="AB946" s="13" t="n"/>
    </row>
    <row r="947">
      <c r="A947" s="13" t="n"/>
      <c r="B947" s="13" t="n"/>
      <c r="C947" s="12" t="n"/>
      <c r="D947" s="13" t="n"/>
      <c r="E947" s="13" t="n"/>
      <c r="F947" s="13" t="n"/>
      <c r="G947" s="13" t="n"/>
      <c r="H947" s="13" t="n"/>
      <c r="I947" s="13" t="n"/>
      <c r="J947" s="13" t="n"/>
      <c r="K947" s="13" t="n"/>
      <c r="L947" s="13" t="n"/>
      <c r="M947" s="13" t="n"/>
      <c r="N947" s="13" t="n"/>
      <c r="O947" s="13" t="n"/>
      <c r="P947" s="13" t="n"/>
      <c r="Q947" s="13" t="n"/>
      <c r="R947" s="13" t="n"/>
      <c r="S947" s="13" t="n"/>
      <c r="T947" s="13" t="n"/>
      <c r="U947" s="13" t="n"/>
      <c r="V947" s="13" t="n"/>
      <c r="W947" s="13" t="n"/>
      <c r="X947" s="13" t="n"/>
      <c r="Y947" s="13" t="n"/>
      <c r="Z947" s="13" t="n"/>
      <c r="AA947" s="13" t="n"/>
      <c r="AB947" s="13" t="n"/>
    </row>
    <row r="948">
      <c r="A948" s="13" t="n"/>
      <c r="B948" s="13" t="n"/>
      <c r="C948" s="12" t="n"/>
      <c r="D948" s="13" t="n"/>
      <c r="E948" s="13" t="n"/>
      <c r="F948" s="13" t="n"/>
      <c r="G948" s="13" t="n"/>
      <c r="H948" s="13" t="n"/>
      <c r="I948" s="13" t="n"/>
      <c r="J948" s="13" t="n"/>
      <c r="K948" s="13" t="n"/>
      <c r="L948" s="13" t="n"/>
      <c r="M948" s="13" t="n"/>
      <c r="N948" s="13" t="n"/>
      <c r="O948" s="13" t="n"/>
      <c r="P948" s="13" t="n"/>
      <c r="Q948" s="13" t="n"/>
      <c r="R948" s="13" t="n"/>
      <c r="S948" s="13" t="n"/>
      <c r="T948" s="13" t="n"/>
      <c r="U948" s="13" t="n"/>
      <c r="V948" s="13" t="n"/>
      <c r="W948" s="13" t="n"/>
      <c r="X948" s="13" t="n"/>
      <c r="Y948" s="13" t="n"/>
      <c r="Z948" s="13" t="n"/>
      <c r="AA948" s="13" t="n"/>
      <c r="AB948" s="13" t="n"/>
    </row>
    <row r="949">
      <c r="A949" s="13" t="n"/>
      <c r="B949" s="13" t="n"/>
      <c r="C949" s="12" t="n"/>
      <c r="D949" s="13" t="n"/>
      <c r="E949" s="13" t="n"/>
      <c r="F949" s="13" t="n"/>
      <c r="G949" s="13" t="n"/>
      <c r="H949" s="13" t="n"/>
      <c r="I949" s="13" t="n"/>
      <c r="J949" s="13" t="n"/>
      <c r="K949" s="13" t="n"/>
      <c r="L949" s="13" t="n"/>
      <c r="M949" s="13" t="n"/>
      <c r="N949" s="13" t="n"/>
      <c r="O949" s="13" t="n"/>
      <c r="P949" s="13" t="n"/>
      <c r="Q949" s="13" t="n"/>
      <c r="R949" s="13" t="n"/>
      <c r="S949" s="13" t="n"/>
      <c r="T949" s="13" t="n"/>
      <c r="U949" s="13" t="n"/>
      <c r="V949" s="13" t="n"/>
      <c r="W949" s="13" t="n"/>
      <c r="X949" s="13" t="n"/>
      <c r="Y949" s="13" t="n"/>
      <c r="Z949" s="13" t="n"/>
      <c r="AA949" s="13" t="n"/>
      <c r="AB949" s="13" t="n"/>
    </row>
    <row r="950">
      <c r="A950" s="13" t="n"/>
      <c r="B950" s="13" t="n"/>
      <c r="C950" s="12" t="n"/>
      <c r="D950" s="13" t="n"/>
      <c r="E950" s="13" t="n"/>
      <c r="F950" s="13" t="n"/>
      <c r="G950" s="13" t="n"/>
      <c r="H950" s="13" t="n"/>
      <c r="I950" s="13" t="n"/>
      <c r="J950" s="13" t="n"/>
      <c r="K950" s="13" t="n"/>
      <c r="L950" s="13" t="n"/>
      <c r="M950" s="13" t="n"/>
      <c r="N950" s="13" t="n"/>
      <c r="O950" s="13" t="n"/>
      <c r="P950" s="13" t="n"/>
      <c r="Q950" s="13" t="n"/>
      <c r="R950" s="13" t="n"/>
      <c r="S950" s="13" t="n"/>
      <c r="T950" s="13" t="n"/>
      <c r="U950" s="13" t="n"/>
      <c r="V950" s="13" t="n"/>
      <c r="W950" s="13" t="n"/>
      <c r="X950" s="13" t="n"/>
      <c r="Y950" s="13" t="n"/>
      <c r="Z950" s="13" t="n"/>
      <c r="AA950" s="13" t="n"/>
      <c r="AB950" s="13" t="n"/>
    </row>
    <row r="951">
      <c r="A951" s="13" t="n"/>
      <c r="B951" s="13" t="n"/>
      <c r="C951" s="12" t="n"/>
      <c r="D951" s="13" t="n"/>
      <c r="E951" s="13" t="n"/>
      <c r="F951" s="13" t="n"/>
      <c r="G951" s="13" t="n"/>
      <c r="H951" s="13" t="n"/>
      <c r="I951" s="13" t="n"/>
      <c r="J951" s="13" t="n"/>
      <c r="K951" s="13" t="n"/>
      <c r="L951" s="13" t="n"/>
      <c r="M951" s="13" t="n"/>
      <c r="N951" s="13" t="n"/>
      <c r="O951" s="13" t="n"/>
      <c r="P951" s="13" t="n"/>
      <c r="Q951" s="13" t="n"/>
      <c r="R951" s="13" t="n"/>
      <c r="S951" s="13" t="n"/>
      <c r="T951" s="13" t="n"/>
      <c r="U951" s="13" t="n"/>
      <c r="V951" s="13" t="n"/>
      <c r="W951" s="13" t="n"/>
      <c r="X951" s="13" t="n"/>
      <c r="Y951" s="13" t="n"/>
      <c r="Z951" s="13" t="n"/>
      <c r="AA951" s="13" t="n"/>
      <c r="AB951" s="13" t="n"/>
    </row>
    <row r="952">
      <c r="A952" s="13" t="n"/>
      <c r="B952" s="13" t="n"/>
      <c r="C952" s="12" t="n"/>
      <c r="D952" s="13" t="n"/>
      <c r="E952" s="13" t="n"/>
      <c r="F952" s="13" t="n"/>
      <c r="G952" s="13" t="n"/>
      <c r="H952" s="13" t="n"/>
      <c r="I952" s="13" t="n"/>
      <c r="J952" s="13" t="n"/>
      <c r="K952" s="13" t="n"/>
      <c r="L952" s="13" t="n"/>
      <c r="M952" s="13" t="n"/>
      <c r="N952" s="13" t="n"/>
      <c r="O952" s="13" t="n"/>
      <c r="P952" s="13" t="n"/>
      <c r="Q952" s="13" t="n"/>
      <c r="R952" s="13" t="n"/>
      <c r="S952" s="13" t="n"/>
      <c r="T952" s="13" t="n"/>
      <c r="U952" s="13" t="n"/>
      <c r="V952" s="13" t="n"/>
      <c r="W952" s="13" t="n"/>
      <c r="X952" s="13" t="n"/>
      <c r="Y952" s="13" t="n"/>
      <c r="Z952" s="13" t="n"/>
      <c r="AA952" s="13" t="n"/>
      <c r="AB952" s="13" t="n"/>
    </row>
    <row r="953">
      <c r="A953" s="13" t="n"/>
      <c r="B953" s="13" t="n"/>
      <c r="C953" s="12" t="n"/>
      <c r="D953" s="13" t="n"/>
      <c r="E953" s="13" t="n"/>
      <c r="F953" s="13" t="n"/>
      <c r="G953" s="13" t="n"/>
      <c r="H953" s="13" t="n"/>
      <c r="I953" s="13" t="n"/>
      <c r="J953" s="13" t="n"/>
      <c r="K953" s="13" t="n"/>
      <c r="L953" s="13" t="n"/>
      <c r="M953" s="13" t="n"/>
      <c r="N953" s="13" t="n"/>
      <c r="O953" s="13" t="n"/>
      <c r="P953" s="13" t="n"/>
      <c r="Q953" s="13" t="n"/>
      <c r="R953" s="13" t="n"/>
      <c r="S953" s="13" t="n"/>
      <c r="T953" s="13" t="n"/>
      <c r="U953" s="13" t="n"/>
      <c r="V953" s="13" t="n"/>
      <c r="W953" s="13" t="n"/>
      <c r="X953" s="13" t="n"/>
      <c r="Y953" s="13" t="n"/>
      <c r="Z953" s="13" t="n"/>
      <c r="AA953" s="13" t="n"/>
      <c r="AB953" s="13" t="n"/>
    </row>
    <row r="954">
      <c r="A954" s="13" t="n"/>
      <c r="B954" s="13" t="n"/>
      <c r="C954" s="12" t="n"/>
      <c r="D954" s="13" t="n"/>
      <c r="E954" s="13" t="n"/>
      <c r="F954" s="13" t="n"/>
      <c r="G954" s="13" t="n"/>
      <c r="H954" s="13" t="n"/>
      <c r="I954" s="13" t="n"/>
      <c r="J954" s="13" t="n"/>
      <c r="K954" s="13" t="n"/>
      <c r="L954" s="13" t="n"/>
      <c r="M954" s="13" t="n"/>
      <c r="N954" s="13" t="n"/>
      <c r="O954" s="13" t="n"/>
      <c r="P954" s="13" t="n"/>
      <c r="Q954" s="13" t="n"/>
      <c r="R954" s="13" t="n"/>
      <c r="S954" s="13" t="n"/>
      <c r="T954" s="13" t="n"/>
      <c r="U954" s="13" t="n"/>
      <c r="V954" s="13" t="n"/>
      <c r="W954" s="13" t="n"/>
      <c r="X954" s="13" t="n"/>
      <c r="Y954" s="13" t="n"/>
      <c r="Z954" s="13" t="n"/>
      <c r="AA954" s="13" t="n"/>
      <c r="AB954" s="13" t="n"/>
    </row>
    <row r="955">
      <c r="A955" s="13" t="n"/>
      <c r="B955" s="13" t="n"/>
      <c r="C955" s="12" t="n"/>
      <c r="D955" s="13" t="n"/>
      <c r="E955" s="13" t="n"/>
      <c r="F955" s="13" t="n"/>
      <c r="G955" s="13" t="n"/>
      <c r="H955" s="13" t="n"/>
      <c r="I955" s="13" t="n"/>
      <c r="J955" s="13" t="n"/>
      <c r="K955" s="13" t="n"/>
      <c r="L955" s="13" t="n"/>
      <c r="M955" s="13" t="n"/>
      <c r="N955" s="13" t="n"/>
      <c r="O955" s="13" t="n"/>
      <c r="P955" s="13" t="n"/>
      <c r="Q955" s="13" t="n"/>
      <c r="R955" s="13" t="n"/>
      <c r="S955" s="13" t="n"/>
      <c r="T955" s="13" t="n"/>
      <c r="U955" s="13" t="n"/>
      <c r="V955" s="13" t="n"/>
      <c r="W955" s="13" t="n"/>
      <c r="X955" s="13" t="n"/>
      <c r="Y955" s="13" t="n"/>
      <c r="Z955" s="13" t="n"/>
      <c r="AA955" s="13" t="n"/>
      <c r="AB955" s="13" t="n"/>
    </row>
    <row r="956">
      <c r="A956" s="13" t="n"/>
      <c r="B956" s="13" t="n"/>
      <c r="C956" s="12" t="n"/>
      <c r="D956" s="13" t="n"/>
      <c r="E956" s="13" t="n"/>
      <c r="F956" s="13" t="n"/>
      <c r="G956" s="13" t="n"/>
      <c r="H956" s="13" t="n"/>
      <c r="I956" s="13" t="n"/>
      <c r="J956" s="13" t="n"/>
      <c r="K956" s="13" t="n"/>
      <c r="L956" s="13" t="n"/>
      <c r="M956" s="13" t="n"/>
      <c r="N956" s="13" t="n"/>
      <c r="O956" s="13" t="n"/>
      <c r="P956" s="13" t="n"/>
      <c r="Q956" s="13" t="n"/>
      <c r="R956" s="13" t="n"/>
      <c r="S956" s="13" t="n"/>
      <c r="T956" s="13" t="n"/>
      <c r="U956" s="13" t="n"/>
      <c r="V956" s="13" t="n"/>
      <c r="W956" s="13" t="n"/>
      <c r="X956" s="13" t="n"/>
      <c r="Y956" s="13" t="n"/>
      <c r="Z956" s="13" t="n"/>
      <c r="AA956" s="13" t="n"/>
      <c r="AB956" s="13" t="n"/>
    </row>
    <row r="957">
      <c r="A957" s="13" t="n"/>
      <c r="B957" s="13" t="n"/>
      <c r="C957" s="12" t="n"/>
      <c r="D957" s="13" t="n"/>
      <c r="E957" s="13" t="n"/>
      <c r="F957" s="13" t="n"/>
      <c r="G957" s="13" t="n"/>
      <c r="H957" s="13" t="n"/>
      <c r="I957" s="13" t="n"/>
      <c r="J957" s="13" t="n"/>
      <c r="K957" s="13" t="n"/>
      <c r="L957" s="13" t="n"/>
      <c r="M957" s="13" t="n"/>
      <c r="N957" s="13" t="n"/>
      <c r="O957" s="13" t="n"/>
      <c r="P957" s="13" t="n"/>
      <c r="Q957" s="13" t="n"/>
      <c r="R957" s="13" t="n"/>
      <c r="S957" s="13" t="n"/>
      <c r="T957" s="13" t="n"/>
      <c r="U957" s="13" t="n"/>
      <c r="V957" s="13" t="n"/>
      <c r="W957" s="13" t="n"/>
      <c r="X957" s="13" t="n"/>
      <c r="Y957" s="13" t="n"/>
      <c r="Z957" s="13" t="n"/>
      <c r="AA957" s="13" t="n"/>
      <c r="AB957" s="13" t="n"/>
    </row>
    <row r="958">
      <c r="A958" s="13" t="n"/>
      <c r="B958" s="13" t="n"/>
      <c r="C958" s="12" t="n"/>
      <c r="D958" s="13" t="n"/>
      <c r="E958" s="13" t="n"/>
      <c r="F958" s="13" t="n"/>
      <c r="G958" s="13" t="n"/>
      <c r="H958" s="13" t="n"/>
      <c r="I958" s="13" t="n"/>
      <c r="J958" s="13" t="n"/>
      <c r="K958" s="13" t="n"/>
      <c r="L958" s="13" t="n"/>
      <c r="M958" s="13" t="n"/>
      <c r="N958" s="13" t="n"/>
      <c r="O958" s="13" t="n"/>
      <c r="P958" s="13" t="n"/>
      <c r="Q958" s="13" t="n"/>
      <c r="R958" s="13" t="n"/>
      <c r="S958" s="13" t="n"/>
      <c r="T958" s="13" t="n"/>
      <c r="U958" s="13" t="n"/>
      <c r="V958" s="13" t="n"/>
      <c r="W958" s="13" t="n"/>
      <c r="X958" s="13" t="n"/>
      <c r="Y958" s="13" t="n"/>
      <c r="Z958" s="13" t="n"/>
      <c r="AA958" s="13" t="n"/>
      <c r="AB958" s="13" t="n"/>
    </row>
    <row r="959">
      <c r="A959" s="13" t="n"/>
      <c r="B959" s="13" t="n"/>
      <c r="C959" s="12" t="n"/>
      <c r="D959" s="13" t="n"/>
      <c r="E959" s="13" t="n"/>
      <c r="F959" s="13" t="n"/>
      <c r="G959" s="13" t="n"/>
      <c r="H959" s="13" t="n"/>
      <c r="I959" s="13" t="n"/>
      <c r="J959" s="13" t="n"/>
      <c r="K959" s="13" t="n"/>
      <c r="L959" s="13" t="n"/>
      <c r="M959" s="13" t="n"/>
      <c r="N959" s="13" t="n"/>
      <c r="O959" s="13" t="n"/>
      <c r="P959" s="13" t="n"/>
      <c r="Q959" s="13" t="n"/>
      <c r="R959" s="13" t="n"/>
      <c r="S959" s="13" t="n"/>
      <c r="T959" s="13" t="n"/>
      <c r="U959" s="13" t="n"/>
      <c r="V959" s="13" t="n"/>
      <c r="W959" s="13" t="n"/>
      <c r="X959" s="13" t="n"/>
      <c r="Y959" s="13" t="n"/>
      <c r="Z959" s="13" t="n"/>
      <c r="AA959" s="13" t="n"/>
      <c r="AB959" s="13" t="n"/>
    </row>
    <row r="960">
      <c r="A960" s="13" t="n"/>
      <c r="B960" s="13" t="n"/>
      <c r="C960" s="12" t="n"/>
      <c r="D960" s="13" t="n"/>
      <c r="E960" s="13" t="n"/>
      <c r="F960" s="13" t="n"/>
      <c r="G960" s="13" t="n"/>
      <c r="H960" s="13" t="n"/>
      <c r="I960" s="13" t="n"/>
      <c r="J960" s="13" t="n"/>
      <c r="K960" s="13" t="n"/>
      <c r="L960" s="13" t="n"/>
      <c r="M960" s="13" t="n"/>
      <c r="N960" s="13" t="n"/>
      <c r="O960" s="13" t="n"/>
      <c r="P960" s="13" t="n"/>
      <c r="Q960" s="13" t="n"/>
      <c r="R960" s="13" t="n"/>
      <c r="S960" s="13" t="n"/>
      <c r="T960" s="13" t="n"/>
      <c r="U960" s="13" t="n"/>
      <c r="V960" s="13" t="n"/>
      <c r="W960" s="13" t="n"/>
      <c r="X960" s="13" t="n"/>
      <c r="Y960" s="13" t="n"/>
      <c r="Z960" s="13" t="n"/>
      <c r="AA960" s="13" t="n"/>
      <c r="AB960" s="13" t="n"/>
    </row>
    <row r="961">
      <c r="A961" s="13" t="n"/>
      <c r="B961" s="13" t="n"/>
      <c r="C961" s="12" t="n"/>
      <c r="D961" s="13" t="n"/>
      <c r="E961" s="13" t="n"/>
      <c r="F961" s="13" t="n"/>
      <c r="G961" s="13" t="n"/>
      <c r="H961" s="13" t="n"/>
      <c r="I961" s="13" t="n"/>
      <c r="J961" s="13" t="n"/>
      <c r="K961" s="13" t="n"/>
      <c r="L961" s="13" t="n"/>
      <c r="M961" s="13" t="n"/>
      <c r="N961" s="13" t="n"/>
      <c r="O961" s="13" t="n"/>
      <c r="P961" s="13" t="n"/>
      <c r="Q961" s="13" t="n"/>
      <c r="R961" s="13" t="n"/>
      <c r="S961" s="13" t="n"/>
      <c r="T961" s="13" t="n"/>
      <c r="U961" s="13" t="n"/>
      <c r="V961" s="13" t="n"/>
      <c r="W961" s="13" t="n"/>
      <c r="X961" s="13" t="n"/>
      <c r="Y961" s="13" t="n"/>
      <c r="Z961" s="13" t="n"/>
      <c r="AA961" s="13" t="n"/>
      <c r="AB961" s="13" t="n"/>
    </row>
    <row r="962">
      <c r="A962" s="13" t="n"/>
      <c r="B962" s="13" t="n"/>
      <c r="C962" s="12" t="n"/>
      <c r="D962" s="13" t="n"/>
      <c r="E962" s="13" t="n"/>
      <c r="F962" s="13" t="n"/>
      <c r="G962" s="13" t="n"/>
      <c r="H962" s="13" t="n"/>
      <c r="I962" s="13" t="n"/>
      <c r="J962" s="13" t="n"/>
      <c r="K962" s="13" t="n"/>
      <c r="L962" s="13" t="n"/>
      <c r="M962" s="13" t="n"/>
      <c r="N962" s="13" t="n"/>
      <c r="O962" s="13" t="n"/>
      <c r="P962" s="13" t="n"/>
      <c r="Q962" s="13" t="n"/>
      <c r="R962" s="13" t="n"/>
      <c r="S962" s="13" t="n"/>
      <c r="T962" s="13" t="n"/>
      <c r="U962" s="13" t="n"/>
      <c r="V962" s="13" t="n"/>
      <c r="W962" s="13" t="n"/>
      <c r="X962" s="13" t="n"/>
      <c r="Y962" s="13" t="n"/>
      <c r="Z962" s="13" t="n"/>
      <c r="AA962" s="13" t="n"/>
      <c r="AB962" s="13" t="n"/>
    </row>
    <row r="963">
      <c r="A963" s="13" t="n"/>
      <c r="B963" s="13" t="n"/>
      <c r="C963" s="12" t="n"/>
      <c r="D963" s="13" t="n"/>
      <c r="E963" s="13" t="n"/>
      <c r="F963" s="13" t="n"/>
      <c r="G963" s="13" t="n"/>
      <c r="H963" s="13" t="n"/>
      <c r="I963" s="13" t="n"/>
      <c r="J963" s="13" t="n"/>
      <c r="K963" s="13" t="n"/>
      <c r="L963" s="13" t="n"/>
      <c r="M963" s="13" t="n"/>
      <c r="N963" s="13" t="n"/>
      <c r="O963" s="13" t="n"/>
      <c r="P963" s="13" t="n"/>
      <c r="Q963" s="13" t="n"/>
      <c r="R963" s="13" t="n"/>
      <c r="S963" s="13" t="n"/>
      <c r="T963" s="13" t="n"/>
      <c r="U963" s="13" t="n"/>
      <c r="V963" s="13" t="n"/>
      <c r="W963" s="13" t="n"/>
      <c r="X963" s="13" t="n"/>
      <c r="Y963" s="13" t="n"/>
      <c r="Z963" s="13" t="n"/>
      <c r="AA963" s="13" t="n"/>
      <c r="AB963" s="13" t="n"/>
    </row>
    <row r="964">
      <c r="A964" s="13" t="n"/>
      <c r="B964" s="13" t="n"/>
      <c r="C964" s="12" t="n"/>
      <c r="D964" s="13" t="n"/>
      <c r="E964" s="13" t="n"/>
      <c r="F964" s="13" t="n"/>
      <c r="G964" s="13" t="n"/>
      <c r="H964" s="13" t="n"/>
      <c r="I964" s="13" t="n"/>
      <c r="J964" s="13" t="n"/>
      <c r="K964" s="13" t="n"/>
      <c r="L964" s="13" t="n"/>
      <c r="M964" s="13" t="n"/>
      <c r="N964" s="13" t="n"/>
      <c r="O964" s="13" t="n"/>
      <c r="P964" s="13" t="n"/>
      <c r="Q964" s="13" t="n"/>
      <c r="R964" s="13" t="n"/>
      <c r="S964" s="13" t="n"/>
      <c r="T964" s="13" t="n"/>
      <c r="U964" s="13" t="n"/>
      <c r="V964" s="13" t="n"/>
      <c r="W964" s="13" t="n"/>
      <c r="X964" s="13" t="n"/>
      <c r="Y964" s="13" t="n"/>
      <c r="Z964" s="13" t="n"/>
      <c r="AA964" s="13" t="n"/>
      <c r="AB964" s="13" t="n"/>
    </row>
    <row r="965">
      <c r="A965" s="13" t="n"/>
      <c r="B965" s="13" t="n"/>
      <c r="C965" s="12" t="n"/>
      <c r="D965" s="13" t="n"/>
      <c r="E965" s="13" t="n"/>
      <c r="F965" s="13" t="n"/>
      <c r="G965" s="13" t="n"/>
      <c r="H965" s="13" t="n"/>
      <c r="I965" s="13" t="n"/>
      <c r="J965" s="13" t="n"/>
      <c r="K965" s="13" t="n"/>
      <c r="L965" s="13" t="n"/>
      <c r="M965" s="13" t="n"/>
      <c r="N965" s="13" t="n"/>
      <c r="O965" s="13" t="n"/>
      <c r="P965" s="13" t="n"/>
      <c r="Q965" s="13" t="n"/>
      <c r="R965" s="13" t="n"/>
      <c r="S965" s="13" t="n"/>
      <c r="T965" s="13" t="n"/>
      <c r="U965" s="13" t="n"/>
      <c r="V965" s="13" t="n"/>
      <c r="W965" s="13" t="n"/>
      <c r="X965" s="13" t="n"/>
      <c r="Y965" s="13" t="n"/>
      <c r="Z965" s="13" t="n"/>
      <c r="AA965" s="13" t="n"/>
      <c r="AB965" s="13" t="n"/>
    </row>
    <row r="966">
      <c r="A966" s="13" t="n"/>
      <c r="B966" s="13" t="n"/>
      <c r="C966" s="12" t="n"/>
      <c r="D966" s="13" t="n"/>
      <c r="E966" s="13" t="n"/>
      <c r="F966" s="13" t="n"/>
      <c r="G966" s="13" t="n"/>
      <c r="H966" s="13" t="n"/>
      <c r="I966" s="13" t="n"/>
      <c r="J966" s="13" t="n"/>
      <c r="K966" s="13" t="n"/>
      <c r="L966" s="13" t="n"/>
      <c r="M966" s="13" t="n"/>
      <c r="N966" s="13" t="n"/>
      <c r="O966" s="13" t="n"/>
      <c r="P966" s="13" t="n"/>
      <c r="Q966" s="13" t="n"/>
      <c r="R966" s="13" t="n"/>
      <c r="S966" s="13" t="n"/>
      <c r="T966" s="13" t="n"/>
      <c r="U966" s="13" t="n"/>
      <c r="V966" s="13" t="n"/>
      <c r="W966" s="13" t="n"/>
      <c r="X966" s="13" t="n"/>
      <c r="Y966" s="13" t="n"/>
      <c r="Z966" s="13" t="n"/>
      <c r="AA966" s="13" t="n"/>
      <c r="AB966" s="13" t="n"/>
    </row>
    <row r="967">
      <c r="A967" s="13" t="n"/>
      <c r="B967" s="13" t="n"/>
      <c r="C967" s="12" t="n"/>
      <c r="D967" s="13" t="n"/>
      <c r="E967" s="13" t="n"/>
      <c r="F967" s="13" t="n"/>
      <c r="G967" s="13" t="n"/>
      <c r="H967" s="13" t="n"/>
      <c r="I967" s="13" t="n"/>
      <c r="J967" s="13" t="n"/>
      <c r="K967" s="13" t="n"/>
      <c r="L967" s="13" t="n"/>
      <c r="M967" s="13" t="n"/>
      <c r="N967" s="13" t="n"/>
      <c r="O967" s="13" t="n"/>
      <c r="P967" s="13" t="n"/>
      <c r="Q967" s="13" t="n"/>
      <c r="R967" s="13" t="n"/>
      <c r="S967" s="13" t="n"/>
      <c r="T967" s="13" t="n"/>
      <c r="U967" s="13" t="n"/>
      <c r="V967" s="13" t="n"/>
      <c r="W967" s="13" t="n"/>
      <c r="X967" s="13" t="n"/>
      <c r="Y967" s="13" t="n"/>
      <c r="Z967" s="13" t="n"/>
      <c r="AA967" s="13" t="n"/>
      <c r="AB967" s="13" t="n"/>
    </row>
    <row r="968">
      <c r="A968" s="13" t="n"/>
      <c r="B968" s="13" t="n"/>
      <c r="C968" s="12" t="n"/>
      <c r="D968" s="13" t="n"/>
      <c r="E968" s="13" t="n"/>
      <c r="F968" s="13" t="n"/>
      <c r="G968" s="13" t="n"/>
      <c r="H968" s="13" t="n"/>
      <c r="I968" s="13" t="n"/>
      <c r="J968" s="13" t="n"/>
      <c r="K968" s="13" t="n"/>
      <c r="L968" s="13" t="n"/>
      <c r="M968" s="13" t="n"/>
      <c r="N968" s="13" t="n"/>
      <c r="O968" s="13" t="n"/>
      <c r="P968" s="13" t="n"/>
      <c r="Q968" s="13" t="n"/>
      <c r="R968" s="13" t="n"/>
      <c r="S968" s="13" t="n"/>
      <c r="T968" s="13" t="n"/>
      <c r="U968" s="13" t="n"/>
      <c r="V968" s="13" t="n"/>
      <c r="W968" s="13" t="n"/>
      <c r="X968" s="13" t="n"/>
      <c r="Y968" s="13" t="n"/>
      <c r="Z968" s="13" t="n"/>
      <c r="AA968" s="13" t="n"/>
      <c r="AB968" s="13" t="n"/>
    </row>
    <row r="969">
      <c r="A969" s="13" t="n"/>
      <c r="B969" s="13" t="n"/>
      <c r="C969" s="12" t="n"/>
      <c r="D969" s="13" t="n"/>
      <c r="E969" s="13" t="n"/>
      <c r="F969" s="13" t="n"/>
      <c r="G969" s="13" t="n"/>
      <c r="H969" s="13" t="n"/>
      <c r="I969" s="13" t="n"/>
      <c r="J969" s="13" t="n"/>
      <c r="K969" s="13" t="n"/>
      <c r="L969" s="13" t="n"/>
      <c r="M969" s="13" t="n"/>
      <c r="N969" s="13" t="n"/>
      <c r="O969" s="13" t="n"/>
      <c r="P969" s="13" t="n"/>
      <c r="Q969" s="13" t="n"/>
      <c r="R969" s="13" t="n"/>
      <c r="S969" s="13" t="n"/>
      <c r="T969" s="13" t="n"/>
      <c r="U969" s="13" t="n"/>
      <c r="V969" s="13" t="n"/>
      <c r="W969" s="13" t="n"/>
      <c r="X969" s="13" t="n"/>
      <c r="Y969" s="13" t="n"/>
      <c r="Z969" s="13" t="n"/>
      <c r="AA969" s="13" t="n"/>
      <c r="AB969" s="13" t="n"/>
    </row>
    <row r="970">
      <c r="A970" s="13" t="n"/>
      <c r="B970" s="13" t="n"/>
      <c r="C970" s="12" t="n"/>
      <c r="D970" s="13" t="n"/>
      <c r="E970" s="13" t="n"/>
      <c r="F970" s="13" t="n"/>
      <c r="G970" s="13" t="n"/>
      <c r="H970" s="13" t="n"/>
      <c r="I970" s="13" t="n"/>
      <c r="J970" s="13" t="n"/>
      <c r="K970" s="13" t="n"/>
      <c r="L970" s="13" t="n"/>
      <c r="M970" s="13" t="n"/>
      <c r="N970" s="13" t="n"/>
      <c r="O970" s="13" t="n"/>
      <c r="P970" s="13" t="n"/>
      <c r="Q970" s="13" t="n"/>
      <c r="R970" s="13" t="n"/>
      <c r="S970" s="13" t="n"/>
      <c r="T970" s="13" t="n"/>
      <c r="U970" s="13" t="n"/>
      <c r="V970" s="13" t="n"/>
      <c r="W970" s="13" t="n"/>
      <c r="X970" s="13" t="n"/>
      <c r="Y970" s="13" t="n"/>
      <c r="Z970" s="13" t="n"/>
      <c r="AA970" s="13" t="n"/>
      <c r="AB970" s="13" t="n"/>
    </row>
    <row r="971">
      <c r="A971" s="13" t="n"/>
      <c r="B971" s="13" t="n"/>
      <c r="C971" s="12" t="n"/>
      <c r="D971" s="13" t="n"/>
      <c r="E971" s="13" t="n"/>
      <c r="F971" s="13" t="n"/>
      <c r="G971" s="13" t="n"/>
      <c r="H971" s="13" t="n"/>
      <c r="I971" s="13" t="n"/>
      <c r="J971" s="13" t="n"/>
      <c r="K971" s="13" t="n"/>
      <c r="L971" s="13" t="n"/>
      <c r="M971" s="13" t="n"/>
      <c r="N971" s="13" t="n"/>
      <c r="O971" s="13" t="n"/>
      <c r="P971" s="13" t="n"/>
      <c r="Q971" s="13" t="n"/>
      <c r="R971" s="13" t="n"/>
      <c r="S971" s="13" t="n"/>
      <c r="T971" s="13" t="n"/>
      <c r="U971" s="13" t="n"/>
      <c r="V971" s="13" t="n"/>
      <c r="W971" s="13" t="n"/>
      <c r="X971" s="13" t="n"/>
      <c r="Y971" s="13" t="n"/>
      <c r="Z971" s="13" t="n"/>
      <c r="AA971" s="13" t="n"/>
      <c r="AB971" s="13" t="n"/>
    </row>
    <row r="972">
      <c r="A972" s="13" t="n"/>
      <c r="B972" s="13" t="n"/>
      <c r="C972" s="12" t="n"/>
      <c r="D972" s="13" t="n"/>
      <c r="E972" s="13" t="n"/>
      <c r="F972" s="13" t="n"/>
      <c r="G972" s="13" t="n"/>
      <c r="H972" s="13" t="n"/>
      <c r="I972" s="13" t="n"/>
      <c r="J972" s="13" t="n"/>
      <c r="K972" s="13" t="n"/>
      <c r="L972" s="13" t="n"/>
      <c r="M972" s="13" t="n"/>
      <c r="N972" s="13" t="n"/>
      <c r="O972" s="13" t="n"/>
      <c r="P972" s="13" t="n"/>
      <c r="Q972" s="13" t="n"/>
      <c r="R972" s="13" t="n"/>
      <c r="S972" s="13" t="n"/>
      <c r="T972" s="13" t="n"/>
      <c r="U972" s="13" t="n"/>
      <c r="V972" s="13" t="n"/>
      <c r="W972" s="13" t="n"/>
      <c r="X972" s="13" t="n"/>
      <c r="Y972" s="13" t="n"/>
      <c r="Z972" s="13" t="n"/>
      <c r="AA972" s="13" t="n"/>
      <c r="AB972" s="13" t="n"/>
    </row>
    <row r="973">
      <c r="A973" s="13" t="n"/>
      <c r="B973" s="13" t="n"/>
      <c r="C973" s="12" t="n"/>
      <c r="D973" s="13" t="n"/>
      <c r="E973" s="13" t="n"/>
      <c r="F973" s="13" t="n"/>
      <c r="G973" s="13" t="n"/>
      <c r="H973" s="13" t="n"/>
      <c r="I973" s="13" t="n"/>
      <c r="J973" s="13" t="n"/>
      <c r="K973" s="13" t="n"/>
      <c r="L973" s="13" t="n"/>
      <c r="M973" s="13" t="n"/>
      <c r="N973" s="13" t="n"/>
      <c r="O973" s="13" t="n"/>
      <c r="P973" s="13" t="n"/>
      <c r="Q973" s="13" t="n"/>
      <c r="R973" s="13" t="n"/>
      <c r="S973" s="13" t="n"/>
      <c r="T973" s="13" t="n"/>
      <c r="U973" s="13" t="n"/>
      <c r="V973" s="13" t="n"/>
      <c r="W973" s="13" t="n"/>
      <c r="X973" s="13" t="n"/>
      <c r="Y973" s="13" t="n"/>
      <c r="Z973" s="13" t="n"/>
      <c r="AA973" s="13" t="n"/>
      <c r="AB973" s="13" t="n"/>
    </row>
    <row r="974">
      <c r="A974" s="13" t="n"/>
      <c r="B974" s="13" t="n"/>
      <c r="C974" s="12" t="n"/>
      <c r="D974" s="13" t="n"/>
      <c r="E974" s="13" t="n"/>
      <c r="F974" s="13" t="n"/>
      <c r="G974" s="13" t="n"/>
      <c r="H974" s="13" t="n"/>
      <c r="I974" s="13" t="n"/>
      <c r="J974" s="13" t="n"/>
      <c r="K974" s="13" t="n"/>
      <c r="L974" s="13" t="n"/>
      <c r="M974" s="13" t="n"/>
      <c r="N974" s="13" t="n"/>
      <c r="O974" s="13" t="n"/>
      <c r="P974" s="13" t="n"/>
      <c r="Q974" s="13" t="n"/>
      <c r="R974" s="13" t="n"/>
      <c r="S974" s="13" t="n"/>
      <c r="T974" s="13" t="n"/>
      <c r="U974" s="13" t="n"/>
      <c r="V974" s="13" t="n"/>
      <c r="W974" s="13" t="n"/>
      <c r="X974" s="13" t="n"/>
      <c r="Y974" s="13" t="n"/>
      <c r="Z974" s="13" t="n"/>
      <c r="AA974" s="13" t="n"/>
      <c r="AB974" s="13" t="n"/>
    </row>
    <row r="975">
      <c r="A975" s="13" t="n"/>
      <c r="B975" s="13" t="n"/>
      <c r="C975" s="12" t="n"/>
      <c r="D975" s="13" t="n"/>
      <c r="E975" s="13" t="n"/>
      <c r="F975" s="13" t="n"/>
      <c r="G975" s="13" t="n"/>
      <c r="H975" s="13" t="n"/>
      <c r="I975" s="13" t="n"/>
      <c r="J975" s="13" t="n"/>
      <c r="K975" s="13" t="n"/>
      <c r="L975" s="13" t="n"/>
      <c r="M975" s="13" t="n"/>
      <c r="N975" s="13" t="n"/>
      <c r="O975" s="13" t="n"/>
      <c r="P975" s="13" t="n"/>
      <c r="Q975" s="13" t="n"/>
      <c r="R975" s="13" t="n"/>
      <c r="S975" s="13" t="n"/>
      <c r="T975" s="13" t="n"/>
      <c r="U975" s="13" t="n"/>
      <c r="V975" s="13" t="n"/>
      <c r="W975" s="13" t="n"/>
      <c r="X975" s="13" t="n"/>
      <c r="Y975" s="13" t="n"/>
      <c r="Z975" s="13" t="n"/>
      <c r="AA975" s="13" t="n"/>
      <c r="AB975" s="13" t="n"/>
    </row>
    <row r="976">
      <c r="A976" s="13" t="n"/>
      <c r="B976" s="13" t="n"/>
      <c r="C976" s="12" t="n"/>
      <c r="D976" s="13" t="n"/>
      <c r="E976" s="13" t="n"/>
      <c r="F976" s="13" t="n"/>
      <c r="G976" s="13" t="n"/>
      <c r="H976" s="13" t="n"/>
      <c r="I976" s="13" t="n"/>
      <c r="J976" s="13" t="n"/>
      <c r="K976" s="13" t="n"/>
      <c r="L976" s="13" t="n"/>
      <c r="M976" s="13" t="n"/>
      <c r="N976" s="13" t="n"/>
      <c r="O976" s="13" t="n"/>
      <c r="P976" s="13" t="n"/>
      <c r="Q976" s="13" t="n"/>
      <c r="R976" s="13" t="n"/>
      <c r="S976" s="13" t="n"/>
      <c r="T976" s="13" t="n"/>
      <c r="U976" s="13" t="n"/>
      <c r="V976" s="13" t="n"/>
      <c r="W976" s="13" t="n"/>
      <c r="X976" s="13" t="n"/>
      <c r="Y976" s="13" t="n"/>
      <c r="Z976" s="13" t="n"/>
      <c r="AA976" s="13" t="n"/>
      <c r="AB976" s="13" t="n"/>
    </row>
    <row r="977">
      <c r="A977" s="13" t="n"/>
      <c r="B977" s="13" t="n"/>
      <c r="C977" s="12" t="n"/>
      <c r="D977" s="13" t="n"/>
      <c r="E977" s="13" t="n"/>
      <c r="F977" s="13" t="n"/>
      <c r="G977" s="13" t="n"/>
      <c r="H977" s="13" t="n"/>
      <c r="I977" s="13" t="n"/>
      <c r="J977" s="13" t="n"/>
      <c r="K977" s="13" t="n"/>
      <c r="L977" s="13" t="n"/>
      <c r="M977" s="13" t="n"/>
      <c r="N977" s="13" t="n"/>
      <c r="O977" s="13" t="n"/>
      <c r="P977" s="13" t="n"/>
      <c r="Q977" s="13" t="n"/>
      <c r="R977" s="13" t="n"/>
      <c r="S977" s="13" t="n"/>
      <c r="T977" s="13" t="n"/>
      <c r="U977" s="13" t="n"/>
      <c r="V977" s="13" t="n"/>
      <c r="W977" s="13" t="n"/>
      <c r="X977" s="13" t="n"/>
      <c r="Y977" s="13" t="n"/>
      <c r="Z977" s="13" t="n"/>
      <c r="AA977" s="13" t="n"/>
      <c r="AB977" s="13" t="n"/>
    </row>
    <row r="978">
      <c r="A978" s="13" t="n"/>
      <c r="B978" s="13" t="n"/>
      <c r="C978" s="12" t="n"/>
      <c r="D978" s="13" t="n"/>
      <c r="E978" s="13" t="n"/>
      <c r="F978" s="13" t="n"/>
      <c r="G978" s="13" t="n"/>
      <c r="H978" s="13" t="n"/>
      <c r="I978" s="13" t="n"/>
      <c r="J978" s="13" t="n"/>
      <c r="K978" s="13" t="n"/>
      <c r="L978" s="13" t="n"/>
      <c r="M978" s="13" t="n"/>
      <c r="N978" s="13" t="n"/>
      <c r="O978" s="13" t="n"/>
      <c r="P978" s="13" t="n"/>
      <c r="Q978" s="13" t="n"/>
      <c r="R978" s="13" t="n"/>
      <c r="S978" s="13" t="n"/>
      <c r="T978" s="13" t="n"/>
      <c r="U978" s="13" t="n"/>
      <c r="V978" s="13" t="n"/>
      <c r="W978" s="13" t="n"/>
      <c r="X978" s="13" t="n"/>
      <c r="Y978" s="13" t="n"/>
      <c r="Z978" s="13" t="n"/>
      <c r="AA978" s="13" t="n"/>
      <c r="AB978" s="13" t="n"/>
    </row>
    <row r="979">
      <c r="A979" s="13" t="n"/>
      <c r="B979" s="13" t="n"/>
      <c r="C979" s="12" t="n"/>
      <c r="D979" s="13" t="n"/>
      <c r="E979" s="13" t="n"/>
      <c r="F979" s="13" t="n"/>
      <c r="G979" s="13" t="n"/>
      <c r="H979" s="13" t="n"/>
      <c r="I979" s="13" t="n"/>
      <c r="J979" s="13" t="n"/>
      <c r="K979" s="13" t="n"/>
      <c r="L979" s="13" t="n"/>
      <c r="M979" s="13" t="n"/>
      <c r="N979" s="13" t="n"/>
      <c r="O979" s="13" t="n"/>
      <c r="P979" s="13" t="n"/>
      <c r="Q979" s="13" t="n"/>
      <c r="R979" s="13" t="n"/>
      <c r="S979" s="13" t="n"/>
      <c r="T979" s="13" t="n"/>
      <c r="U979" s="13" t="n"/>
      <c r="V979" s="13" t="n"/>
      <c r="W979" s="13" t="n"/>
      <c r="X979" s="13" t="n"/>
      <c r="Y979" s="13" t="n"/>
      <c r="Z979" s="13" t="n"/>
      <c r="AA979" s="13" t="n"/>
      <c r="AB979" s="13" t="n"/>
    </row>
    <row r="980">
      <c r="A980" s="13" t="n"/>
      <c r="B980" s="13" t="n"/>
      <c r="C980" s="12" t="n"/>
      <c r="D980" s="13" t="n"/>
      <c r="E980" s="13" t="n"/>
      <c r="F980" s="13" t="n"/>
      <c r="G980" s="13" t="n"/>
      <c r="H980" s="13" t="n"/>
      <c r="I980" s="13" t="n"/>
      <c r="J980" s="13" t="n"/>
      <c r="K980" s="13" t="n"/>
      <c r="L980" s="13" t="n"/>
      <c r="M980" s="13" t="n"/>
      <c r="N980" s="13" t="n"/>
      <c r="O980" s="13" t="n"/>
      <c r="P980" s="13" t="n"/>
      <c r="Q980" s="13" t="n"/>
      <c r="R980" s="13" t="n"/>
      <c r="S980" s="13" t="n"/>
      <c r="T980" s="13" t="n"/>
      <c r="U980" s="13" t="n"/>
      <c r="V980" s="13" t="n"/>
      <c r="W980" s="13" t="n"/>
      <c r="X980" s="13" t="n"/>
      <c r="Y980" s="13" t="n"/>
      <c r="Z980" s="13" t="n"/>
      <c r="AA980" s="13" t="n"/>
      <c r="AB980" s="13" t="n"/>
    </row>
    <row r="981">
      <c r="A981" s="13" t="n"/>
      <c r="B981" s="13" t="n"/>
      <c r="C981" s="12" t="n"/>
      <c r="D981" s="13" t="n"/>
      <c r="E981" s="13" t="n"/>
      <c r="F981" s="13" t="n"/>
      <c r="G981" s="13" t="n"/>
      <c r="H981" s="13" t="n"/>
      <c r="I981" s="13" t="n"/>
      <c r="J981" s="13" t="n"/>
      <c r="K981" s="13" t="n"/>
      <c r="L981" s="13" t="n"/>
      <c r="M981" s="13" t="n"/>
      <c r="N981" s="13" t="n"/>
      <c r="O981" s="13" t="n"/>
      <c r="P981" s="13" t="n"/>
      <c r="Q981" s="13" t="n"/>
      <c r="R981" s="13" t="n"/>
      <c r="S981" s="13" t="n"/>
      <c r="T981" s="13" t="n"/>
      <c r="U981" s="13" t="n"/>
      <c r="V981" s="13" t="n"/>
      <c r="W981" s="13" t="n"/>
      <c r="X981" s="13" t="n"/>
      <c r="Y981" s="13" t="n"/>
      <c r="Z981" s="13" t="n"/>
      <c r="AA981" s="13" t="n"/>
      <c r="AB981" s="13" t="n"/>
    </row>
    <row r="982">
      <c r="A982" s="13" t="n"/>
      <c r="B982" s="13" t="n"/>
      <c r="C982" s="12" t="n"/>
      <c r="D982" s="13" t="n"/>
      <c r="E982" s="13" t="n"/>
      <c r="F982" s="13" t="n"/>
      <c r="G982" s="13" t="n"/>
      <c r="H982" s="13" t="n"/>
      <c r="I982" s="13" t="n"/>
      <c r="J982" s="13" t="n"/>
      <c r="K982" s="13" t="n"/>
      <c r="L982" s="13" t="n"/>
      <c r="M982" s="13" t="n"/>
      <c r="N982" s="13" t="n"/>
      <c r="O982" s="13" t="n"/>
      <c r="P982" s="13" t="n"/>
      <c r="Q982" s="13" t="n"/>
      <c r="R982" s="13" t="n"/>
      <c r="S982" s="13" t="n"/>
      <c r="T982" s="13" t="n"/>
      <c r="U982" s="13" t="n"/>
      <c r="V982" s="13" t="n"/>
      <c r="W982" s="13" t="n"/>
      <c r="X982" s="13" t="n"/>
      <c r="Y982" s="13" t="n"/>
      <c r="Z982" s="13" t="n"/>
      <c r="AA982" s="13" t="n"/>
      <c r="AB982" s="13" t="n"/>
    </row>
    <row r="983">
      <c r="A983" s="13" t="n"/>
      <c r="B983" s="13" t="n"/>
      <c r="C983" s="12" t="n"/>
      <c r="D983" s="13" t="n"/>
      <c r="E983" s="13" t="n"/>
      <c r="F983" s="13" t="n"/>
      <c r="G983" s="13" t="n"/>
      <c r="H983" s="13" t="n"/>
      <c r="I983" s="13" t="n"/>
      <c r="J983" s="13" t="n"/>
      <c r="K983" s="13" t="n"/>
      <c r="L983" s="13" t="n"/>
      <c r="M983" s="13" t="n"/>
      <c r="N983" s="13" t="n"/>
      <c r="O983" s="13" t="n"/>
      <c r="P983" s="13" t="n"/>
      <c r="Q983" s="13" t="n"/>
      <c r="R983" s="13" t="n"/>
      <c r="S983" s="13" t="n"/>
      <c r="T983" s="13" t="n"/>
      <c r="U983" s="13" t="n"/>
      <c r="V983" s="13" t="n"/>
      <c r="W983" s="13" t="n"/>
      <c r="X983" s="13" t="n"/>
      <c r="Y983" s="13" t="n"/>
      <c r="Z983" s="13" t="n"/>
      <c r="AA983" s="13" t="n"/>
      <c r="AB983" s="13" t="n"/>
    </row>
    <row r="984">
      <c r="A984" s="13" t="n"/>
      <c r="B984" s="13" t="n"/>
      <c r="C984" s="12" t="n"/>
      <c r="D984" s="13" t="n"/>
      <c r="E984" s="13" t="n"/>
      <c r="F984" s="13" t="n"/>
      <c r="G984" s="13" t="n"/>
      <c r="H984" s="13" t="n"/>
      <c r="I984" s="13" t="n"/>
      <c r="J984" s="13" t="n"/>
      <c r="K984" s="13" t="n"/>
      <c r="L984" s="13" t="n"/>
      <c r="M984" s="13" t="n"/>
      <c r="N984" s="13" t="n"/>
      <c r="O984" s="13" t="n"/>
      <c r="P984" s="13" t="n"/>
      <c r="Q984" s="13" t="n"/>
      <c r="R984" s="13" t="n"/>
      <c r="S984" s="13" t="n"/>
      <c r="T984" s="13" t="n"/>
      <c r="U984" s="13" t="n"/>
      <c r="V984" s="13" t="n"/>
      <c r="W984" s="13" t="n"/>
      <c r="X984" s="13" t="n"/>
      <c r="Y984" s="13" t="n"/>
      <c r="Z984" s="13" t="n"/>
      <c r="AA984" s="13" t="n"/>
      <c r="AB984" s="13" t="n"/>
    </row>
    <row r="985">
      <c r="A985" s="13" t="n"/>
      <c r="B985" s="13" t="n"/>
      <c r="C985" s="12" t="n"/>
      <c r="D985" s="13" t="n"/>
      <c r="E985" s="13" t="n"/>
      <c r="F985" s="13" t="n"/>
      <c r="G985" s="13" t="n"/>
      <c r="H985" s="13" t="n"/>
      <c r="I985" s="13" t="n"/>
      <c r="J985" s="13" t="n"/>
      <c r="K985" s="13" t="n"/>
      <c r="L985" s="13" t="n"/>
      <c r="M985" s="13" t="n"/>
      <c r="N985" s="13" t="n"/>
      <c r="O985" s="13" t="n"/>
      <c r="P985" s="13" t="n"/>
      <c r="Q985" s="13" t="n"/>
      <c r="R985" s="13" t="n"/>
      <c r="S985" s="13" t="n"/>
      <c r="T985" s="13" t="n"/>
      <c r="U985" s="13" t="n"/>
      <c r="V985" s="13" t="n"/>
      <c r="W985" s="13" t="n"/>
      <c r="X985" s="13" t="n"/>
      <c r="Y985" s="13" t="n"/>
      <c r="Z985" s="13" t="n"/>
      <c r="AA985" s="13" t="n"/>
      <c r="AB985" s="13" t="n"/>
    </row>
    <row r="986">
      <c r="A986" s="13" t="n"/>
      <c r="B986" s="13" t="n"/>
      <c r="C986" s="12" t="n"/>
      <c r="D986" s="13" t="n"/>
      <c r="E986" s="13" t="n"/>
      <c r="F986" s="13" t="n"/>
      <c r="G986" s="13" t="n"/>
      <c r="H986" s="13" t="n"/>
      <c r="I986" s="13" t="n"/>
      <c r="J986" s="13" t="n"/>
      <c r="K986" s="13" t="n"/>
      <c r="L986" s="13" t="n"/>
      <c r="M986" s="13" t="n"/>
      <c r="N986" s="13" t="n"/>
      <c r="O986" s="13" t="n"/>
      <c r="P986" s="13" t="n"/>
      <c r="Q986" s="13" t="n"/>
      <c r="R986" s="13" t="n"/>
      <c r="S986" s="13" t="n"/>
      <c r="T986" s="13" t="n"/>
      <c r="U986" s="13" t="n"/>
      <c r="V986" s="13" t="n"/>
      <c r="W986" s="13" t="n"/>
      <c r="X986" s="13" t="n"/>
      <c r="Y986" s="13" t="n"/>
      <c r="Z986" s="13" t="n"/>
      <c r="AA986" s="13" t="n"/>
      <c r="AB986" s="13" t="n"/>
    </row>
    <row r="987">
      <c r="A987" s="13" t="n"/>
      <c r="B987" s="13" t="n"/>
      <c r="C987" s="12" t="n"/>
      <c r="D987" s="13" t="n"/>
      <c r="E987" s="13" t="n"/>
      <c r="F987" s="13" t="n"/>
      <c r="G987" s="13" t="n"/>
      <c r="H987" s="13" t="n"/>
      <c r="I987" s="13" t="n"/>
      <c r="J987" s="13" t="n"/>
      <c r="K987" s="13" t="n"/>
      <c r="L987" s="13" t="n"/>
      <c r="M987" s="13" t="n"/>
      <c r="N987" s="13" t="n"/>
      <c r="O987" s="13" t="n"/>
      <c r="P987" s="13" t="n"/>
      <c r="Q987" s="13" t="n"/>
      <c r="R987" s="13" t="n"/>
      <c r="S987" s="13" t="n"/>
      <c r="T987" s="13" t="n"/>
      <c r="U987" s="13" t="n"/>
      <c r="V987" s="13" t="n"/>
      <c r="W987" s="13" t="n"/>
      <c r="X987" s="13" t="n"/>
      <c r="Y987" s="13" t="n"/>
      <c r="Z987" s="13" t="n"/>
      <c r="AA987" s="13" t="n"/>
      <c r="AB987" s="13" t="n"/>
    </row>
    <row r="988">
      <c r="A988" s="13" t="n"/>
      <c r="B988" s="13" t="n"/>
      <c r="C988" s="12" t="n"/>
      <c r="D988" s="13" t="n"/>
      <c r="E988" s="13" t="n"/>
      <c r="F988" s="13" t="n"/>
      <c r="G988" s="13" t="n"/>
      <c r="H988" s="13" t="n"/>
      <c r="I988" s="13" t="n"/>
      <c r="J988" s="13" t="n"/>
      <c r="K988" s="13" t="n"/>
      <c r="L988" s="13" t="n"/>
      <c r="M988" s="13" t="n"/>
      <c r="N988" s="13" t="n"/>
      <c r="O988" s="13" t="n"/>
      <c r="P988" s="13" t="n"/>
      <c r="Q988" s="13" t="n"/>
      <c r="R988" s="13" t="n"/>
      <c r="S988" s="13" t="n"/>
      <c r="T988" s="13" t="n"/>
      <c r="U988" s="13" t="n"/>
      <c r="V988" s="13" t="n"/>
      <c r="W988" s="13" t="n"/>
      <c r="X988" s="13" t="n"/>
      <c r="Y988" s="13" t="n"/>
      <c r="Z988" s="13" t="n"/>
      <c r="AA988" s="13" t="n"/>
      <c r="AB988" s="13" t="n"/>
    </row>
    <row r="989">
      <c r="A989" s="13" t="n"/>
      <c r="B989" s="13" t="n"/>
      <c r="C989" s="12" t="n"/>
      <c r="D989" s="13" t="n"/>
      <c r="E989" s="13" t="n"/>
      <c r="F989" s="13" t="n"/>
      <c r="G989" s="13" t="n"/>
      <c r="H989" s="13" t="n"/>
      <c r="I989" s="13" t="n"/>
      <c r="J989" s="13" t="n"/>
      <c r="K989" s="13" t="n"/>
      <c r="L989" s="13" t="n"/>
      <c r="M989" s="13" t="n"/>
      <c r="N989" s="13" t="n"/>
      <c r="O989" s="13" t="n"/>
      <c r="P989" s="13" t="n"/>
      <c r="Q989" s="13" t="n"/>
      <c r="R989" s="13" t="n"/>
      <c r="S989" s="13" t="n"/>
      <c r="T989" s="13" t="n"/>
      <c r="U989" s="13" t="n"/>
      <c r="V989" s="13" t="n"/>
      <c r="W989" s="13" t="n"/>
      <c r="X989" s="13" t="n"/>
      <c r="Y989" s="13" t="n"/>
      <c r="Z989" s="13" t="n"/>
      <c r="AA989" s="13" t="n"/>
      <c r="AB989" s="13" t="n"/>
    </row>
    <row r="990">
      <c r="A990" s="13" t="n"/>
      <c r="B990" s="13" t="n"/>
      <c r="C990" s="12" t="n"/>
      <c r="D990" s="13" t="n"/>
      <c r="E990" s="13" t="n"/>
      <c r="F990" s="13" t="n"/>
      <c r="G990" s="13" t="n"/>
      <c r="H990" s="13" t="n"/>
      <c r="I990" s="13" t="n"/>
      <c r="J990" s="13" t="n"/>
      <c r="K990" s="13" t="n"/>
      <c r="L990" s="13" t="n"/>
      <c r="M990" s="13" t="n"/>
      <c r="N990" s="13" t="n"/>
      <c r="O990" s="13" t="n"/>
      <c r="P990" s="13" t="n"/>
      <c r="Q990" s="13" t="n"/>
      <c r="R990" s="13" t="n"/>
      <c r="S990" s="13" t="n"/>
      <c r="T990" s="13" t="n"/>
      <c r="U990" s="13" t="n"/>
      <c r="V990" s="13" t="n"/>
      <c r="W990" s="13" t="n"/>
      <c r="X990" s="13" t="n"/>
      <c r="Y990" s="13" t="n"/>
      <c r="Z990" s="13" t="n"/>
      <c r="AA990" s="13" t="n"/>
      <c r="AB990" s="13" t="n"/>
    </row>
    <row r="991">
      <c r="A991" s="13" t="n"/>
      <c r="B991" s="13" t="n"/>
      <c r="C991" s="12" t="n"/>
      <c r="D991" s="13" t="n"/>
      <c r="E991" s="13" t="n"/>
      <c r="F991" s="13" t="n"/>
      <c r="G991" s="13" t="n"/>
      <c r="H991" s="13" t="n"/>
      <c r="I991" s="13" t="n"/>
      <c r="J991" s="13" t="n"/>
      <c r="K991" s="13" t="n"/>
      <c r="L991" s="13" t="n"/>
      <c r="M991" s="13" t="n"/>
      <c r="N991" s="13" t="n"/>
      <c r="O991" s="13" t="n"/>
      <c r="P991" s="13" t="n"/>
      <c r="Q991" s="13" t="n"/>
      <c r="R991" s="13" t="n"/>
      <c r="S991" s="13" t="n"/>
      <c r="T991" s="13" t="n"/>
      <c r="U991" s="13" t="n"/>
      <c r="V991" s="13" t="n"/>
      <c r="W991" s="13" t="n"/>
      <c r="X991" s="13" t="n"/>
      <c r="Y991" s="13" t="n"/>
      <c r="Z991" s="13" t="n"/>
      <c r="AA991" s="13" t="n"/>
      <c r="AB991" s="13" t="n"/>
    </row>
    <row r="992">
      <c r="A992" s="13" t="n"/>
      <c r="B992" s="13" t="n"/>
      <c r="C992" s="12" t="n"/>
      <c r="D992" s="13" t="n"/>
      <c r="E992" s="13" t="n"/>
      <c r="F992" s="13" t="n"/>
      <c r="G992" s="13" t="n"/>
      <c r="H992" s="13" t="n"/>
      <c r="I992" s="13" t="n"/>
      <c r="J992" s="13" t="n"/>
      <c r="K992" s="13" t="n"/>
      <c r="L992" s="13" t="n"/>
      <c r="M992" s="13" t="n"/>
      <c r="N992" s="13" t="n"/>
      <c r="O992" s="13" t="n"/>
      <c r="P992" s="13" t="n"/>
      <c r="Q992" s="13" t="n"/>
      <c r="R992" s="13" t="n"/>
      <c r="S992" s="13" t="n"/>
      <c r="T992" s="13" t="n"/>
      <c r="U992" s="13" t="n"/>
      <c r="V992" s="13" t="n"/>
      <c r="W992" s="13" t="n"/>
      <c r="X992" s="13" t="n"/>
      <c r="Y992" s="13" t="n"/>
      <c r="Z992" s="13" t="n"/>
      <c r="AA992" s="13" t="n"/>
      <c r="AB992" s="13" t="n"/>
    </row>
    <row r="993">
      <c r="A993" s="13" t="n"/>
      <c r="B993" s="13" t="n"/>
      <c r="C993" s="12" t="n"/>
      <c r="D993" s="13" t="n"/>
      <c r="E993" s="13" t="n"/>
      <c r="F993" s="13" t="n"/>
      <c r="G993" s="13" t="n"/>
      <c r="H993" s="13" t="n"/>
      <c r="I993" s="13" t="n"/>
      <c r="J993" s="13" t="n"/>
      <c r="K993" s="13" t="n"/>
      <c r="L993" s="13" t="n"/>
      <c r="M993" s="13" t="n"/>
      <c r="N993" s="13" t="n"/>
      <c r="O993" s="13" t="n"/>
      <c r="P993" s="13" t="n"/>
      <c r="Q993" s="13" t="n"/>
      <c r="R993" s="13" t="n"/>
      <c r="S993" s="13" t="n"/>
      <c r="T993" s="13" t="n"/>
      <c r="U993" s="13" t="n"/>
      <c r="V993" s="13" t="n"/>
      <c r="W993" s="13" t="n"/>
      <c r="X993" s="13" t="n"/>
      <c r="Y993" s="13" t="n"/>
      <c r="Z993" s="13" t="n"/>
      <c r="AA993" s="13" t="n"/>
      <c r="AB993" s="13" t="n"/>
    </row>
    <row r="994">
      <c r="A994" s="13" t="n"/>
      <c r="B994" s="13" t="n"/>
      <c r="C994" s="12" t="n"/>
      <c r="D994" s="13" t="n"/>
      <c r="E994" s="13" t="n"/>
      <c r="F994" s="13" t="n"/>
      <c r="G994" s="13" t="n"/>
      <c r="H994" s="13" t="n"/>
      <c r="I994" s="13" t="n"/>
      <c r="J994" s="13" t="n"/>
      <c r="K994" s="13" t="n"/>
      <c r="L994" s="13" t="n"/>
      <c r="M994" s="13" t="n"/>
      <c r="N994" s="13" t="n"/>
      <c r="O994" s="13" t="n"/>
      <c r="P994" s="13" t="n"/>
      <c r="Q994" s="13" t="n"/>
      <c r="R994" s="13" t="n"/>
      <c r="S994" s="13" t="n"/>
      <c r="T994" s="13" t="n"/>
      <c r="U994" s="13" t="n"/>
      <c r="V994" s="13" t="n"/>
      <c r="W994" s="13" t="n"/>
      <c r="X994" s="13" t="n"/>
      <c r="Y994" s="13" t="n"/>
      <c r="Z994" s="13" t="n"/>
      <c r="AA994" s="13" t="n"/>
      <c r="AB994" s="13" t="n"/>
    </row>
    <row r="995">
      <c r="A995" s="13" t="n"/>
      <c r="B995" s="13" t="n"/>
      <c r="C995" s="12" t="n"/>
      <c r="D995" s="13" t="n"/>
      <c r="E995" s="13" t="n"/>
      <c r="F995" s="13" t="n"/>
      <c r="G995" s="13" t="n"/>
      <c r="H995" s="13" t="n"/>
      <c r="I995" s="13" t="n"/>
      <c r="J995" s="13" t="n"/>
      <c r="K995" s="13" t="n"/>
      <c r="L995" s="13" t="n"/>
      <c r="M995" s="13" t="n"/>
      <c r="N995" s="13" t="n"/>
      <c r="O995" s="13" t="n"/>
      <c r="P995" s="13" t="n"/>
      <c r="Q995" s="13" t="n"/>
      <c r="R995" s="13" t="n"/>
      <c r="S995" s="13" t="n"/>
      <c r="T995" s="13" t="n"/>
      <c r="U995" s="13" t="n"/>
      <c r="V995" s="13" t="n"/>
      <c r="W995" s="13" t="n"/>
      <c r="X995" s="13" t="n"/>
      <c r="Y995" s="13" t="n"/>
      <c r="Z995" s="13" t="n"/>
      <c r="AA995" s="13" t="n"/>
      <c r="AB995" s="13" t="n"/>
    </row>
    <row r="996">
      <c r="A996" s="13" t="n"/>
      <c r="B996" s="13" t="n"/>
      <c r="C996" s="12" t="n"/>
      <c r="D996" s="13" t="n"/>
      <c r="E996" s="13" t="n"/>
      <c r="F996" s="13" t="n"/>
      <c r="G996" s="13" t="n"/>
      <c r="H996" s="13" t="n"/>
      <c r="I996" s="13" t="n"/>
      <c r="J996" s="13" t="n"/>
      <c r="K996" s="13" t="n"/>
      <c r="L996" s="13" t="n"/>
      <c r="M996" s="13" t="n"/>
      <c r="N996" s="13" t="n"/>
      <c r="O996" s="13" t="n"/>
      <c r="P996" s="13" t="n"/>
      <c r="Q996" s="13" t="n"/>
      <c r="R996" s="13" t="n"/>
      <c r="S996" s="13" t="n"/>
      <c r="T996" s="13" t="n"/>
      <c r="U996" s="13" t="n"/>
      <c r="V996" s="13" t="n"/>
      <c r="W996" s="13" t="n"/>
      <c r="X996" s="13" t="n"/>
      <c r="Y996" s="13" t="n"/>
      <c r="Z996" s="13" t="n"/>
      <c r="AA996" s="13" t="n"/>
      <c r="AB996" s="13" t="n"/>
    </row>
    <row r="997">
      <c r="A997" s="13" t="n"/>
      <c r="B997" s="13" t="n"/>
      <c r="C997" s="12" t="n"/>
      <c r="D997" s="13" t="n"/>
      <c r="E997" s="13" t="n"/>
      <c r="F997" s="13" t="n"/>
      <c r="G997" s="13" t="n"/>
      <c r="H997" s="13" t="n"/>
      <c r="I997" s="13" t="n"/>
      <c r="J997" s="13" t="n"/>
      <c r="K997" s="13" t="n"/>
      <c r="L997" s="13" t="n"/>
      <c r="M997" s="13" t="n"/>
      <c r="N997" s="13" t="n"/>
      <c r="O997" s="13" t="n"/>
      <c r="P997" s="13" t="n"/>
      <c r="Q997" s="13" t="n"/>
      <c r="R997" s="13" t="n"/>
      <c r="S997" s="13" t="n"/>
      <c r="T997" s="13" t="n"/>
      <c r="U997" s="13" t="n"/>
      <c r="V997" s="13" t="n"/>
      <c r="W997" s="13" t="n"/>
      <c r="X997" s="13" t="n"/>
      <c r="Y997" s="13" t="n"/>
      <c r="Z997" s="13" t="n"/>
      <c r="AA997" s="13" t="n"/>
      <c r="AB997" s="13" t="n"/>
    </row>
    <row r="998">
      <c r="A998" s="13" t="n"/>
      <c r="B998" s="13" t="n"/>
      <c r="C998" s="12" t="n"/>
      <c r="D998" s="13" t="n"/>
      <c r="E998" s="13" t="n"/>
      <c r="F998" s="13" t="n"/>
      <c r="G998" s="13" t="n"/>
      <c r="H998" s="13" t="n"/>
      <c r="I998" s="13" t="n"/>
      <c r="J998" s="13" t="n"/>
      <c r="K998" s="13" t="n"/>
      <c r="L998" s="13" t="n"/>
      <c r="M998" s="13" t="n"/>
      <c r="N998" s="13" t="n"/>
      <c r="O998" s="13" t="n"/>
      <c r="P998" s="13" t="n"/>
      <c r="Q998" s="13" t="n"/>
      <c r="R998" s="13" t="n"/>
      <c r="S998" s="13" t="n"/>
      <c r="T998" s="13" t="n"/>
      <c r="U998" s="13" t="n"/>
      <c r="V998" s="13" t="n"/>
      <c r="W998" s="13" t="n"/>
      <c r="X998" s="13" t="n"/>
      <c r="Y998" s="13" t="n"/>
      <c r="Z998" s="13" t="n"/>
      <c r="AA998" s="13" t="n"/>
      <c r="AB998" s="13" t="n"/>
    </row>
    <row r="999">
      <c r="A999" s="13" t="n"/>
      <c r="B999" s="13" t="n"/>
      <c r="C999" s="12" t="n"/>
      <c r="D999" s="13" t="n"/>
      <c r="E999" s="13" t="n"/>
      <c r="F999" s="13" t="n"/>
      <c r="G999" s="13" t="n"/>
      <c r="H999" s="13" t="n"/>
      <c r="I999" s="13" t="n"/>
      <c r="J999" s="13" t="n"/>
      <c r="K999" s="13" t="n"/>
      <c r="L999" s="13" t="n"/>
      <c r="M999" s="13" t="n"/>
      <c r="N999" s="13" t="n"/>
      <c r="O999" s="13" t="n"/>
      <c r="P999" s="13" t="n"/>
      <c r="Q999" s="13" t="n"/>
      <c r="R999" s="13" t="n"/>
      <c r="S999" s="13" t="n"/>
      <c r="T999" s="13" t="n"/>
      <c r="U999" s="13" t="n"/>
      <c r="V999" s="13" t="n"/>
      <c r="W999" s="13" t="n"/>
      <c r="X999" s="13" t="n"/>
      <c r="Y999" s="13" t="n"/>
      <c r="Z999" s="13" t="n"/>
      <c r="AA999" s="13" t="n"/>
      <c r="AB999" s="13" t="n"/>
    </row>
    <row r="1000">
      <c r="A1000" s="13" t="n"/>
      <c r="B1000" s="13" t="n"/>
      <c r="C1000" s="12" t="n"/>
      <c r="D1000" s="13" t="n"/>
      <c r="E1000" s="13" t="n"/>
      <c r="F1000" s="13" t="n"/>
      <c r="G1000" s="13" t="n"/>
      <c r="H1000" s="13" t="n"/>
      <c r="I1000" s="13" t="n"/>
      <c r="J1000" s="13" t="n"/>
      <c r="K1000" s="13" t="n"/>
      <c r="L1000" s="13" t="n"/>
      <c r="M1000" s="13" t="n"/>
      <c r="N1000" s="13" t="n"/>
      <c r="O1000" s="13" t="n"/>
      <c r="P1000" s="13" t="n"/>
      <c r="Q1000" s="13" t="n"/>
      <c r="R1000" s="13" t="n"/>
      <c r="S1000" s="13" t="n"/>
      <c r="T1000" s="13" t="n"/>
      <c r="U1000" s="13" t="n"/>
      <c r="V1000" s="13" t="n"/>
      <c r="W1000" s="13" t="n"/>
      <c r="X1000" s="13" t="n"/>
      <c r="Y1000" s="13" t="n"/>
      <c r="Z1000" s="13" t="n"/>
      <c r="AA1000" s="13" t="n"/>
      <c r="AB1000" s="13" t="n"/>
    </row>
    <row r="1001">
      <c r="A1001" s="13" t="n"/>
      <c r="B1001" s="13" t="n"/>
      <c r="C1001" s="12" t="n"/>
      <c r="D1001" s="13" t="n"/>
      <c r="E1001" s="13" t="n"/>
      <c r="F1001" s="13" t="n"/>
      <c r="G1001" s="13" t="n"/>
      <c r="H1001" s="13" t="n"/>
      <c r="I1001" s="13" t="n"/>
      <c r="J1001" s="13" t="n"/>
      <c r="K1001" s="13" t="n"/>
      <c r="L1001" s="13" t="n"/>
      <c r="M1001" s="13" t="n"/>
      <c r="N1001" s="13" t="n"/>
      <c r="O1001" s="13" t="n"/>
      <c r="P1001" s="13" t="n"/>
      <c r="Q1001" s="13" t="n"/>
      <c r="R1001" s="13" t="n"/>
      <c r="S1001" s="13" t="n"/>
      <c r="T1001" s="13" t="n"/>
      <c r="U1001" s="13" t="n"/>
      <c r="V1001" s="13" t="n"/>
      <c r="W1001" s="13" t="n"/>
      <c r="X1001" s="13" t="n"/>
      <c r="Y1001" s="13" t="n"/>
      <c r="Z1001" s="13" t="n"/>
      <c r="AA1001" s="13" t="n"/>
      <c r="AB1001" s="13" t="n"/>
    </row>
    <row r="1002">
      <c r="A1002" s="13" t="n"/>
      <c r="B1002" s="13" t="n"/>
      <c r="C1002" s="12" t="n"/>
      <c r="D1002" s="13" t="n"/>
      <c r="E1002" s="13" t="n"/>
      <c r="F1002" s="13" t="n"/>
      <c r="G1002" s="13" t="n"/>
      <c r="H1002" s="13" t="n"/>
      <c r="I1002" s="13" t="n"/>
      <c r="J1002" s="13" t="n"/>
      <c r="K1002" s="13" t="n"/>
      <c r="L1002" s="13" t="n"/>
      <c r="M1002" s="13" t="n"/>
      <c r="N1002" s="13" t="n"/>
      <c r="O1002" s="13" t="n"/>
      <c r="P1002" s="13" t="n"/>
      <c r="Q1002" s="13" t="n"/>
      <c r="R1002" s="13" t="n"/>
      <c r="S1002" s="13" t="n"/>
      <c r="T1002" s="13" t="n"/>
      <c r="U1002" s="13" t="n"/>
      <c r="V1002" s="13" t="n"/>
      <c r="W1002" s="13" t="n"/>
      <c r="X1002" s="13" t="n"/>
      <c r="Y1002" s="13" t="n"/>
      <c r="Z1002" s="13" t="n"/>
      <c r="AA1002" s="13" t="n"/>
      <c r="AB1002" s="13" t="n"/>
    </row>
    <row r="1003">
      <c r="A1003" s="13" t="n"/>
      <c r="B1003" s="13" t="n"/>
      <c r="C1003" s="12" t="n"/>
      <c r="D1003" s="13" t="n"/>
      <c r="E1003" s="13" t="n"/>
      <c r="F1003" s="13" t="n"/>
      <c r="G1003" s="13" t="n"/>
      <c r="H1003" s="13" t="n"/>
      <c r="I1003" s="13" t="n"/>
      <c r="J1003" s="13" t="n"/>
      <c r="K1003" s="13" t="n"/>
      <c r="L1003" s="13" t="n"/>
      <c r="M1003" s="13" t="n"/>
      <c r="N1003" s="13" t="n"/>
      <c r="O1003" s="13" t="n"/>
      <c r="P1003" s="13" t="n"/>
      <c r="Q1003" s="13" t="n"/>
      <c r="R1003" s="13" t="n"/>
      <c r="S1003" s="13" t="n"/>
      <c r="T1003" s="13" t="n"/>
      <c r="U1003" s="13" t="n"/>
      <c r="V1003" s="13" t="n"/>
      <c r="W1003" s="13" t="n"/>
      <c r="X1003" s="13" t="n"/>
      <c r="Y1003" s="13" t="n"/>
      <c r="Z1003" s="13" t="n"/>
      <c r="AA1003" s="13" t="n"/>
      <c r="AB1003" s="13" t="n"/>
    </row>
    <row r="1004">
      <c r="A1004" s="13" t="n"/>
      <c r="B1004" s="13" t="n"/>
      <c r="C1004" s="12" t="n"/>
      <c r="D1004" s="13" t="n"/>
      <c r="E1004" s="13" t="n"/>
      <c r="F1004" s="13" t="n"/>
      <c r="G1004" s="13" t="n"/>
      <c r="H1004" s="13" t="n"/>
      <c r="I1004" s="13" t="n"/>
      <c r="J1004" s="13" t="n"/>
      <c r="K1004" s="13" t="n"/>
      <c r="L1004" s="13" t="n"/>
      <c r="M1004" s="13" t="n"/>
      <c r="N1004" s="13" t="n"/>
      <c r="O1004" s="13" t="n"/>
      <c r="P1004" s="13" t="n"/>
      <c r="Q1004" s="13" t="n"/>
      <c r="R1004" s="13" t="n"/>
      <c r="S1004" s="13" t="n"/>
      <c r="T1004" s="13" t="n"/>
      <c r="U1004" s="13" t="n"/>
      <c r="V1004" s="13" t="n"/>
      <c r="W1004" s="13" t="n"/>
      <c r="X1004" s="13" t="n"/>
      <c r="Y1004" s="13" t="n"/>
      <c r="Z1004" s="13" t="n"/>
      <c r="AA1004" s="13" t="n"/>
      <c r="AB1004" s="13" t="n"/>
    </row>
    <row r="1005">
      <c r="A1005" s="13" t="n"/>
      <c r="B1005" s="13" t="n"/>
      <c r="C1005" s="12" t="n"/>
      <c r="D1005" s="13" t="n"/>
      <c r="E1005" s="13" t="n"/>
      <c r="F1005" s="13" t="n"/>
      <c r="G1005" s="13" t="n"/>
      <c r="H1005" s="13" t="n"/>
      <c r="I1005" s="13" t="n"/>
      <c r="J1005" s="13" t="n"/>
      <c r="K1005" s="13" t="n"/>
      <c r="L1005" s="13" t="n"/>
      <c r="M1005" s="13" t="n"/>
      <c r="N1005" s="13" t="n"/>
      <c r="O1005" s="13" t="n"/>
      <c r="P1005" s="13" t="n"/>
      <c r="Q1005" s="13" t="n"/>
      <c r="R1005" s="13" t="n"/>
      <c r="S1005" s="13" t="n"/>
      <c r="T1005" s="13" t="n"/>
      <c r="U1005" s="13" t="n"/>
      <c r="V1005" s="13" t="n"/>
      <c r="W1005" s="13" t="n"/>
      <c r="X1005" s="13" t="n"/>
      <c r="Y1005" s="13" t="n"/>
      <c r="Z1005" s="13" t="n"/>
      <c r="AA1005" s="13" t="n"/>
      <c r="AB1005" s="13" t="n"/>
    </row>
    <row r="1006">
      <c r="A1006" s="13" t="n"/>
      <c r="B1006" s="13" t="n"/>
      <c r="C1006" s="12" t="n"/>
      <c r="D1006" s="13" t="n"/>
      <c r="E1006" s="13" t="n"/>
      <c r="F1006" s="13" t="n"/>
      <c r="G1006" s="13" t="n"/>
      <c r="H1006" s="13" t="n"/>
      <c r="I1006" s="13" t="n"/>
      <c r="J1006" s="13" t="n"/>
      <c r="K1006" s="13" t="n"/>
      <c r="L1006" s="13" t="n"/>
      <c r="M1006" s="13" t="n"/>
      <c r="N1006" s="13" t="n"/>
      <c r="O1006" s="13" t="n"/>
      <c r="P1006" s="13" t="n"/>
      <c r="Q1006" s="13" t="n"/>
      <c r="R1006" s="13" t="n"/>
      <c r="S1006" s="13" t="n"/>
      <c r="T1006" s="13" t="n"/>
      <c r="U1006" s="13" t="n"/>
      <c r="V1006" s="13" t="n"/>
      <c r="W1006" s="13" t="n"/>
      <c r="X1006" s="13" t="n"/>
      <c r="Y1006" s="13" t="n"/>
      <c r="Z1006" s="13" t="n"/>
      <c r="AA1006" s="13" t="n"/>
      <c r="AB1006" s="13" t="n"/>
    </row>
    <row r="1007">
      <c r="A1007" s="13" t="n"/>
      <c r="B1007" s="13" t="n"/>
      <c r="C1007" s="12" t="n"/>
      <c r="D1007" s="13" t="n"/>
      <c r="E1007" s="13" t="n"/>
      <c r="F1007" s="13" t="n"/>
      <c r="G1007" s="13" t="n"/>
      <c r="H1007" s="13" t="n"/>
      <c r="I1007" s="13" t="n"/>
      <c r="J1007" s="13" t="n"/>
      <c r="K1007" s="13" t="n"/>
      <c r="L1007" s="13" t="n"/>
      <c r="M1007" s="13" t="n"/>
      <c r="N1007" s="13" t="n"/>
      <c r="O1007" s="13" t="n"/>
      <c r="P1007" s="13" t="n"/>
      <c r="Q1007" s="13" t="n"/>
      <c r="R1007" s="13" t="n"/>
      <c r="S1007" s="13" t="n"/>
      <c r="T1007" s="13" t="n"/>
      <c r="U1007" s="13" t="n"/>
      <c r="V1007" s="13" t="n"/>
      <c r="W1007" s="13" t="n"/>
      <c r="X1007" s="13" t="n"/>
      <c r="Y1007" s="13" t="n"/>
      <c r="Z1007" s="13" t="n"/>
      <c r="AA1007" s="13" t="n"/>
      <c r="AB1007" s="13" t="n"/>
    </row>
    <row r="1008">
      <c r="A1008" s="13" t="n"/>
      <c r="B1008" s="13" t="n"/>
      <c r="C1008" s="12" t="n"/>
      <c r="D1008" s="13" t="n"/>
      <c r="E1008" s="13" t="n"/>
      <c r="F1008" s="13" t="n"/>
      <c r="G1008" s="13" t="n"/>
      <c r="H1008" s="13" t="n"/>
      <c r="I1008" s="13" t="n"/>
      <c r="J1008" s="13" t="n"/>
      <c r="K1008" s="13" t="n"/>
      <c r="L1008" s="13" t="n"/>
      <c r="M1008" s="13" t="n"/>
      <c r="N1008" s="13" t="n"/>
      <c r="O1008" s="13" t="n"/>
      <c r="P1008" s="13" t="n"/>
      <c r="Q1008" s="13" t="n"/>
      <c r="R1008" s="13" t="n"/>
      <c r="S1008" s="13" t="n"/>
      <c r="T1008" s="13" t="n"/>
      <c r="U1008" s="13" t="n"/>
      <c r="V1008" s="13" t="n"/>
      <c r="W1008" s="13" t="n"/>
      <c r="X1008" s="13" t="n"/>
      <c r="Y1008" s="13" t="n"/>
      <c r="Z1008" s="13" t="n"/>
      <c r="AA1008" s="13" t="n"/>
      <c r="AB1008" s="13" t="n"/>
    </row>
    <row r="1009">
      <c r="A1009" s="13" t="n"/>
      <c r="B1009" s="13" t="n"/>
      <c r="C1009" s="12" t="n"/>
      <c r="D1009" s="13" t="n"/>
      <c r="E1009" s="13" t="n"/>
      <c r="F1009" s="13" t="n"/>
      <c r="G1009" s="13" t="n"/>
      <c r="H1009" s="13" t="n"/>
      <c r="I1009" s="13" t="n"/>
      <c r="J1009" s="13" t="n"/>
      <c r="K1009" s="13" t="n"/>
      <c r="L1009" s="13" t="n"/>
      <c r="M1009" s="13" t="n"/>
      <c r="N1009" s="13" t="n"/>
      <c r="O1009" s="13" t="n"/>
      <c r="P1009" s="13" t="n"/>
      <c r="Q1009" s="13" t="n"/>
      <c r="R1009" s="13" t="n"/>
      <c r="S1009" s="13" t="n"/>
      <c r="T1009" s="13" t="n"/>
      <c r="U1009" s="13" t="n"/>
      <c r="V1009" s="13" t="n"/>
      <c r="W1009" s="13" t="n"/>
      <c r="X1009" s="13" t="n"/>
      <c r="Y1009" s="13" t="n"/>
      <c r="Z1009" s="13" t="n"/>
      <c r="AA1009" s="13" t="n"/>
      <c r="AB1009" s="13" t="n"/>
    </row>
    <row r="1010">
      <c r="A1010" s="13" t="n"/>
      <c r="B1010" s="13" t="n"/>
      <c r="C1010" s="12" t="n"/>
      <c r="D1010" s="13" t="n"/>
      <c r="E1010" s="13" t="n"/>
      <c r="F1010" s="13" t="n"/>
      <c r="G1010" s="13" t="n"/>
      <c r="H1010" s="13" t="n"/>
      <c r="I1010" s="13" t="n"/>
      <c r="J1010" s="13" t="n"/>
      <c r="K1010" s="13" t="n"/>
      <c r="L1010" s="13" t="n"/>
      <c r="M1010" s="13" t="n"/>
      <c r="N1010" s="13" t="n"/>
      <c r="O1010" s="13" t="n"/>
      <c r="P1010" s="13" t="n"/>
      <c r="Q1010" s="13" t="n"/>
      <c r="R1010" s="13" t="n"/>
      <c r="S1010" s="13" t="n"/>
      <c r="T1010" s="13" t="n"/>
      <c r="U1010" s="13" t="n"/>
      <c r="V1010" s="13" t="n"/>
      <c r="W1010" s="13" t="n"/>
      <c r="X1010" s="13" t="n"/>
      <c r="Y1010" s="13" t="n"/>
      <c r="Z1010" s="13" t="n"/>
      <c r="AA1010" s="13" t="n"/>
      <c r="AB1010" s="13" t="n"/>
    </row>
  </sheetData>
  <mergeCells count="15">
    <mergeCell ref="F38:H38"/>
    <mergeCell ref="F39:G39"/>
    <mergeCell ref="F30:G30"/>
    <mergeCell ref="B4:B5"/>
    <mergeCell ref="C4:C5"/>
    <mergeCell ref="F34:G34"/>
    <mergeCell ref="B23:C23"/>
    <mergeCell ref="B2:H2"/>
    <mergeCell ref="F36:G36"/>
    <mergeCell ref="D4:E4"/>
    <mergeCell ref="F32:G32"/>
    <mergeCell ref="F4:H4"/>
    <mergeCell ref="B25:H25"/>
    <mergeCell ref="F40:G40"/>
    <mergeCell ref="F41:G41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F1C131"/>
    <outlinePr summaryBelow="0" summaryRight="0"/>
    <pageSetUpPr/>
  </sheetPr>
  <dimension ref="A1:AB101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.75" customWidth="1" style="1068" min="1" max="1"/>
    <col width="8.130000000000001" customWidth="1" style="1068" min="2" max="2"/>
    <col width="40" customWidth="1" style="1068" min="3" max="3"/>
    <col width="11.25" customWidth="1" style="1068" min="4" max="4"/>
    <col width="12" customWidth="1" style="1068" min="5" max="5"/>
    <col width="15.25" customWidth="1" style="1068" min="7" max="7"/>
    <col width="14.75" customWidth="1" style="1068" min="8" max="8"/>
    <col width="3.25" customWidth="1" style="1068" min="9" max="9"/>
    <col width="6.13" customWidth="1" style="1068" min="10" max="10"/>
  </cols>
  <sheetData>
    <row r="1">
      <c r="C1" s="332" t="n"/>
    </row>
    <row r="2">
      <c r="A2" s="13" t="n"/>
      <c r="B2" s="1070" t="inlineStr">
        <is>
          <t>RAW MATERIAL COST</t>
        </is>
      </c>
      <c r="C2" s="1071" t="n"/>
      <c r="D2" s="1071" t="n"/>
      <c r="E2" s="1071" t="n"/>
      <c r="F2" s="1071" t="n"/>
      <c r="G2" s="1071" t="n"/>
      <c r="H2" s="1069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</row>
    <row r="3" ht="6.75" customHeight="1" s="1068">
      <c r="A3" s="13" t="n"/>
      <c r="B3" s="13" t="n"/>
      <c r="C3" s="12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  <c r="AA3" s="13" t="n"/>
      <c r="AB3" s="13" t="n"/>
    </row>
    <row r="4">
      <c r="A4" s="13" t="n"/>
      <c r="B4" s="657" t="inlineStr">
        <is>
          <t>Item No.</t>
        </is>
      </c>
      <c r="C4" s="657" t="inlineStr">
        <is>
          <t>Ingredient Name</t>
        </is>
      </c>
      <c r="D4" s="1072" t="inlineStr">
        <is>
          <t>In Grams</t>
        </is>
      </c>
      <c r="E4" s="1073" t="n"/>
      <c r="F4" s="1072" t="inlineStr">
        <is>
          <t>In Rupees</t>
        </is>
      </c>
      <c r="G4" s="1074" t="n"/>
      <c r="H4" s="107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</row>
    <row r="5">
      <c r="A5" s="13" t="n"/>
      <c r="B5" s="1075" t="n"/>
      <c r="C5" s="1075" t="n"/>
      <c r="D5" s="657" t="inlineStr">
        <is>
          <t>Quantity Per 100 g</t>
        </is>
      </c>
      <c r="E5" s="657" t="inlineStr">
        <is>
          <t xml:space="preserve">Quantity per 400 gm </t>
        </is>
      </c>
      <c r="F5" s="657" t="inlineStr">
        <is>
          <t>Rate / Kg</t>
        </is>
      </c>
      <c r="G5" s="657" t="inlineStr">
        <is>
          <t>Rate / Gram</t>
        </is>
      </c>
      <c r="H5" s="657" t="inlineStr">
        <is>
          <t>Rate Per 400 g</t>
        </is>
      </c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</row>
    <row r="6">
      <c r="B6" s="25" t="n">
        <v>1</v>
      </c>
      <c r="C6" s="333" t="inlineStr">
        <is>
          <t>Skimmed Milk Powder</t>
        </is>
      </c>
      <c r="D6" s="25" t="n">
        <v>35</v>
      </c>
      <c r="E6" s="25">
        <f>D6*4</f>
        <v/>
      </c>
      <c r="F6" s="25" t="n">
        <v>320</v>
      </c>
      <c r="G6" s="25">
        <f>F6/1000</f>
        <v/>
      </c>
      <c r="H6" s="25">
        <f>E6*G6</f>
        <v/>
      </c>
    </row>
    <row r="7">
      <c r="B7" s="25" t="n">
        <v>2</v>
      </c>
      <c r="C7" s="333" t="inlineStr">
        <is>
          <t>Maltodextrin</t>
        </is>
      </c>
      <c r="D7" s="25" t="n">
        <v>14</v>
      </c>
      <c r="E7" s="25">
        <f>D7*4</f>
        <v/>
      </c>
      <c r="F7" s="25" t="n">
        <v>70</v>
      </c>
      <c r="G7" s="25">
        <f>F7/1000</f>
        <v/>
      </c>
      <c r="H7" s="25">
        <f>E7*G7</f>
        <v/>
      </c>
    </row>
    <row r="8">
      <c r="B8" s="25" t="n">
        <v>3</v>
      </c>
      <c r="C8" s="333" t="inlineStr">
        <is>
          <t>Nuts blend(Almond, Cashew, Walnut, Pista, Dates)</t>
        </is>
      </c>
      <c r="D8" s="25" t="n">
        <v>6</v>
      </c>
      <c r="E8" s="25">
        <f>D8*4</f>
        <v/>
      </c>
      <c r="F8" s="25" t="n">
        <v>180</v>
      </c>
      <c r="G8" s="25">
        <f>F8/1000</f>
        <v/>
      </c>
      <c r="H8" s="25">
        <f>E8*G8</f>
        <v/>
      </c>
    </row>
    <row r="9">
      <c r="B9" s="25" t="n">
        <v>4</v>
      </c>
      <c r="C9" s="333" t="inlineStr">
        <is>
          <t>Cocoa powder</t>
        </is>
      </c>
      <c r="D9" s="25" t="n">
        <v>6</v>
      </c>
      <c r="E9" s="25">
        <f>D9*4</f>
        <v/>
      </c>
      <c r="F9" s="25" t="n">
        <v>600</v>
      </c>
      <c r="G9" s="25">
        <f>F9/1000</f>
        <v/>
      </c>
      <c r="H9" s="25">
        <f>E9*G9</f>
        <v/>
      </c>
      <c r="I9" s="963" t="n">
        <v>1</v>
      </c>
      <c r="J9" s="28" t="inlineStr">
        <is>
          <t>VANILLA</t>
        </is>
      </c>
    </row>
    <row r="10">
      <c r="B10" s="25" t="n">
        <v>5</v>
      </c>
      <c r="C10" s="333" t="inlineStr">
        <is>
          <t>Palmyra Jaggery</t>
        </is>
      </c>
      <c r="D10" s="25" t="n">
        <v>13</v>
      </c>
      <c r="E10" s="25">
        <f>D10*4</f>
        <v/>
      </c>
      <c r="F10" s="25" t="n">
        <v>50</v>
      </c>
      <c r="G10" s="25">
        <f>F10/1000</f>
        <v/>
      </c>
      <c r="H10" s="25">
        <f>E10*G10</f>
        <v/>
      </c>
      <c r="I10" s="963" t="n">
        <v>2</v>
      </c>
      <c r="J10" s="871" t="inlineStr">
        <is>
          <t>CHOCOLATE</t>
        </is>
      </c>
    </row>
    <row r="11">
      <c r="B11" s="25" t="n">
        <v>6</v>
      </c>
      <c r="C11" s="333" t="inlineStr">
        <is>
          <t>Fructooligosaccharides</t>
        </is>
      </c>
      <c r="D11" s="25" t="n">
        <v>2</v>
      </c>
      <c r="E11" s="25">
        <f>D11*4</f>
        <v/>
      </c>
      <c r="F11" s="25" t="n">
        <v>170</v>
      </c>
      <c r="G11" s="25">
        <f>F11/1000</f>
        <v/>
      </c>
      <c r="H11" s="25">
        <f>E11*G11</f>
        <v/>
      </c>
    </row>
    <row r="12">
      <c r="B12" s="25" t="n">
        <v>7</v>
      </c>
      <c r="C12" s="333" t="inlineStr">
        <is>
          <t>Nature Identical Flavours</t>
        </is>
      </c>
      <c r="D12" s="25" t="n">
        <v>2</v>
      </c>
      <c r="E12" s="25">
        <f>D12*4</f>
        <v/>
      </c>
      <c r="F12" s="25" t="n">
        <v>600</v>
      </c>
      <c r="G12" s="25">
        <f>F12/1000</f>
        <v/>
      </c>
      <c r="H12" s="25">
        <f>E12*G12</f>
        <v/>
      </c>
    </row>
    <row r="13">
      <c r="B13" s="25" t="n">
        <v>8</v>
      </c>
      <c r="C13" s="333" t="inlineStr">
        <is>
          <t>Vitamins</t>
        </is>
      </c>
      <c r="D13" s="25" t="n">
        <v>1</v>
      </c>
      <c r="E13" s="25">
        <f>D13*4</f>
        <v/>
      </c>
      <c r="F13" s="25" t="n">
        <v>500</v>
      </c>
      <c r="G13" s="25">
        <f>F13/1000</f>
        <v/>
      </c>
      <c r="H13" s="25">
        <f>E13*G13</f>
        <v/>
      </c>
    </row>
    <row r="14">
      <c r="B14" s="25" t="n">
        <v>9</v>
      </c>
      <c r="C14" s="333" t="inlineStr">
        <is>
          <t>Minerals</t>
        </is>
      </c>
      <c r="D14" s="25" t="n">
        <v>1</v>
      </c>
      <c r="E14" s="25">
        <f>D14*4</f>
        <v/>
      </c>
      <c r="F14" s="25" t="n">
        <v>400</v>
      </c>
      <c r="G14" s="25">
        <f>F14/1000</f>
        <v/>
      </c>
      <c r="H14" s="25">
        <f>E14*G14</f>
        <v/>
      </c>
    </row>
    <row r="15">
      <c r="B15" s="25" t="n">
        <v>10</v>
      </c>
      <c r="C15" s="333" t="inlineStr">
        <is>
          <t>Fruit Powder</t>
        </is>
      </c>
      <c r="D15" s="25" t="n">
        <v>12</v>
      </c>
      <c r="E15" s="25">
        <f>D15*4</f>
        <v/>
      </c>
      <c r="F15" s="25" t="n">
        <v>200</v>
      </c>
      <c r="G15" s="25">
        <f>F15/1000</f>
        <v/>
      </c>
      <c r="H15" s="25">
        <f>E15*G15</f>
        <v/>
      </c>
    </row>
    <row r="16">
      <c r="B16" s="328" t="n">
        <v>11</v>
      </c>
      <c r="C16" s="334" t="inlineStr">
        <is>
          <t>Ragi Powder</t>
        </is>
      </c>
      <c r="D16" s="328" t="n">
        <v>8</v>
      </c>
      <c r="E16" s="328">
        <f>D16*4</f>
        <v/>
      </c>
      <c r="F16" s="328" t="n">
        <v>40</v>
      </c>
      <c r="G16" s="328">
        <f>F16/1000</f>
        <v/>
      </c>
      <c r="H16" s="328">
        <f>E16*G16</f>
        <v/>
      </c>
    </row>
    <row r="17">
      <c r="B17" s="749" t="n"/>
      <c r="C17" s="676" t="n"/>
      <c r="D17" s="815">
        <f>SUM(D6:D16)</f>
        <v/>
      </c>
      <c r="E17" s="815">
        <f>D17*4</f>
        <v/>
      </c>
      <c r="F17" s="749" t="n"/>
      <c r="G17" s="749" t="n"/>
      <c r="H17" s="335">
        <f>SUM(H6:H16)</f>
        <v/>
      </c>
    </row>
    <row r="18">
      <c r="B18" s="749" t="n"/>
      <c r="C18" s="676" t="n"/>
      <c r="D18" s="748" t="n"/>
      <c r="E18" s="748" t="n"/>
      <c r="F18" s="749" t="n"/>
      <c r="G18" s="749" t="n"/>
      <c r="H18" s="337" t="n"/>
    </row>
    <row r="19">
      <c r="A19" s="13" t="n"/>
      <c r="B19" s="1070" t="inlineStr">
        <is>
          <t>OTHER COSTS</t>
        </is>
      </c>
      <c r="C19" s="1071" t="n"/>
      <c r="D19" s="1071" t="n"/>
      <c r="E19" s="1071" t="n"/>
      <c r="F19" s="1071" t="n"/>
      <c r="G19" s="1071" t="n"/>
      <c r="H19" s="1069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</row>
    <row r="20" ht="6.75" customHeight="1" s="1068">
      <c r="A20" s="13" t="n"/>
      <c r="B20" s="13" t="n"/>
      <c r="C20" s="12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</row>
    <row r="21">
      <c r="B21" s="223" t="n"/>
      <c r="C21" s="278" t="inlineStr">
        <is>
          <t>Packaging Cost</t>
        </is>
      </c>
      <c r="D21" s="279" t="n"/>
      <c r="E21" s="279" t="n"/>
      <c r="F21" s="279" t="n"/>
      <c r="G21" s="279" t="n"/>
      <c r="H21" s="131" t="n">
        <v>20</v>
      </c>
    </row>
    <row r="22">
      <c r="B22" s="225" t="n"/>
      <c r="C22" s="281" t="inlineStr">
        <is>
          <t>Conversion cost</t>
        </is>
      </c>
      <c r="D22" s="282" t="n"/>
      <c r="E22" s="282" t="n"/>
      <c r="F22" s="282" t="n"/>
      <c r="G22" s="282" t="n"/>
      <c r="H22" s="283">
        <f>'Contract (1 yr)'!C51</f>
        <v/>
      </c>
    </row>
    <row r="23" ht="6.75" customHeight="1" s="1068">
      <c r="A23" s="13" t="n"/>
      <c r="B23" s="13" t="n"/>
      <c r="C23" s="12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</row>
    <row r="24">
      <c r="B24" s="871" t="n"/>
      <c r="C24" s="275" t="n"/>
      <c r="D24" s="871" t="n"/>
      <c r="E24" s="871" t="n"/>
      <c r="F24" s="815" t="inlineStr">
        <is>
          <t>TOTAL COST / BOX</t>
        </is>
      </c>
      <c r="G24" s="1069" t="n"/>
      <c r="H24" s="284">
        <f>sum(H17:H22)</f>
        <v/>
      </c>
      <c r="J24" s="338" t="n"/>
    </row>
    <row r="25" ht="6.75" customHeight="1" s="1068">
      <c r="A25" s="13" t="n"/>
      <c r="B25" s="13" t="n"/>
      <c r="C25" s="12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</row>
    <row r="26">
      <c r="B26" s="871" t="n"/>
      <c r="C26" s="275" t="n"/>
      <c r="D26" s="871" t="n"/>
      <c r="E26" s="871" t="n"/>
      <c r="F26" s="815" t="inlineStr">
        <is>
          <t xml:space="preserve"> PRODUCTION COST / BATCH</t>
        </is>
      </c>
      <c r="G26" s="1069" t="n"/>
      <c r="H26" s="286" t="n">
        <v>20000000</v>
      </c>
    </row>
    <row r="27" ht="6.75" customHeight="1" s="1068">
      <c r="A27" s="13" t="n"/>
      <c r="B27" s="13" t="n"/>
      <c r="C27" s="12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</row>
    <row r="28">
      <c r="C28" s="332" t="n"/>
      <c r="F28" s="815" t="inlineStr">
        <is>
          <t>BOXES / BATCH</t>
        </is>
      </c>
      <c r="G28" s="1069" t="n"/>
      <c r="H28" s="284">
        <f>H26/H24</f>
        <v/>
      </c>
    </row>
    <row r="29" ht="6.75" customHeight="1" s="1068">
      <c r="A29" s="13" t="n"/>
      <c r="B29" s="13" t="n"/>
      <c r="C29" s="12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</row>
    <row r="30">
      <c r="C30" s="332" t="n"/>
      <c r="F30" s="815" t="inlineStr">
        <is>
          <t>AS PER PROJETIONS SHEET</t>
        </is>
      </c>
      <c r="G30" s="1071" t="n"/>
      <c r="H30" s="1069" t="n"/>
    </row>
    <row r="31">
      <c r="C31" s="332" t="n"/>
      <c r="F31" s="555" t="inlineStr">
        <is>
          <t>Total Cost (Excl. GST)</t>
        </is>
      </c>
      <c r="G31" s="1073" t="n"/>
      <c r="H31" s="1086">
        <f>H24</f>
        <v/>
      </c>
      <c r="I31" s="52" t="inlineStr">
        <is>
          <t>VS</t>
        </is>
      </c>
      <c r="J31" s="53">
        <f>H24</f>
        <v/>
      </c>
      <c r="K31" s="54" t="n"/>
    </row>
    <row r="32">
      <c r="C32" s="332" t="n"/>
      <c r="F32" s="559" t="inlineStr">
        <is>
          <t>GST 18%</t>
        </is>
      </c>
      <c r="G32" s="1076" t="n"/>
      <c r="H32" s="25" t="n"/>
    </row>
    <row r="33">
      <c r="C33" s="332" t="n"/>
      <c r="F33" s="562" t="inlineStr">
        <is>
          <t>Total Cost (Incl. GST)</t>
        </is>
      </c>
      <c r="G33" s="1077" t="n"/>
      <c r="H33" s="328" t="n"/>
    </row>
    <row r="34">
      <c r="C34" s="332" t="n"/>
    </row>
    <row r="35">
      <c r="C35" s="332" t="n"/>
    </row>
    <row r="36">
      <c r="C36" s="332" t="n"/>
    </row>
    <row r="37">
      <c r="C37" s="332" t="n"/>
    </row>
    <row r="38">
      <c r="C38" s="332" t="n"/>
    </row>
    <row r="39">
      <c r="C39" s="332" t="n"/>
    </row>
    <row r="40">
      <c r="C40" s="332" t="n"/>
    </row>
    <row r="41">
      <c r="C41" s="332" t="n"/>
    </row>
    <row r="42">
      <c r="C42" s="332" t="n"/>
    </row>
    <row r="43">
      <c r="C43" s="332" t="n"/>
    </row>
    <row r="44">
      <c r="C44" s="332" t="n"/>
    </row>
    <row r="45">
      <c r="C45" s="332" t="n"/>
    </row>
    <row r="46">
      <c r="C46" s="332" t="n"/>
    </row>
    <row r="47">
      <c r="C47" s="332" t="n"/>
    </row>
    <row r="48">
      <c r="C48" s="332" t="n"/>
    </row>
    <row r="49">
      <c r="C49" s="332" t="n"/>
    </row>
    <row r="50">
      <c r="C50" s="332" t="n"/>
    </row>
    <row r="51">
      <c r="C51" s="332" t="n"/>
    </row>
    <row r="52">
      <c r="C52" s="332" t="n"/>
    </row>
    <row r="53">
      <c r="C53" s="332" t="n"/>
    </row>
    <row r="54">
      <c r="C54" s="332" t="n"/>
    </row>
    <row r="55">
      <c r="C55" s="332" t="n"/>
    </row>
    <row r="56">
      <c r="C56" s="332" t="n"/>
    </row>
    <row r="57">
      <c r="C57" s="332" t="n"/>
    </row>
    <row r="58">
      <c r="C58" s="332" t="n"/>
    </row>
    <row r="59">
      <c r="C59" s="332" t="n"/>
    </row>
    <row r="60">
      <c r="C60" s="332" t="n"/>
    </row>
    <row r="61">
      <c r="C61" s="332" t="n"/>
    </row>
    <row r="62">
      <c r="C62" s="332" t="n"/>
    </row>
    <row r="63">
      <c r="C63" s="332" t="n"/>
    </row>
    <row r="64">
      <c r="C64" s="332" t="n"/>
    </row>
    <row r="65">
      <c r="C65" s="332" t="n"/>
    </row>
    <row r="66">
      <c r="C66" s="332" t="n"/>
    </row>
    <row r="67">
      <c r="C67" s="332" t="n"/>
    </row>
    <row r="68">
      <c r="C68" s="332" t="n"/>
    </row>
    <row r="69">
      <c r="C69" s="332" t="n"/>
    </row>
    <row r="70">
      <c r="C70" s="332" t="n"/>
    </row>
    <row r="71">
      <c r="C71" s="332" t="n"/>
    </row>
    <row r="72">
      <c r="C72" s="332" t="n"/>
    </row>
    <row r="73">
      <c r="C73" s="332" t="n"/>
    </row>
    <row r="74">
      <c r="C74" s="332" t="n"/>
    </row>
    <row r="75">
      <c r="C75" s="332" t="n"/>
    </row>
    <row r="76">
      <c r="C76" s="332" t="n"/>
    </row>
    <row r="77">
      <c r="C77" s="332" t="n"/>
    </row>
    <row r="78">
      <c r="C78" s="332" t="n"/>
    </row>
    <row r="79">
      <c r="C79" s="332" t="n"/>
    </row>
    <row r="80">
      <c r="C80" s="332" t="n"/>
    </row>
    <row r="81">
      <c r="C81" s="332" t="n"/>
    </row>
    <row r="82">
      <c r="C82" s="332" t="n"/>
    </row>
    <row r="83">
      <c r="C83" s="332" t="n"/>
    </row>
    <row r="84">
      <c r="C84" s="332" t="n"/>
    </row>
    <row r="85">
      <c r="C85" s="332" t="n"/>
    </row>
    <row r="86">
      <c r="C86" s="332" t="n"/>
    </row>
    <row r="87">
      <c r="C87" s="332" t="n"/>
    </row>
    <row r="88">
      <c r="C88" s="332" t="n"/>
    </row>
    <row r="89">
      <c r="C89" s="332" t="n"/>
    </row>
    <row r="90">
      <c r="C90" s="332" t="n"/>
    </row>
    <row r="91">
      <c r="C91" s="332" t="n"/>
    </row>
    <row r="92">
      <c r="C92" s="332" t="n"/>
    </row>
    <row r="93">
      <c r="C93" s="332" t="n"/>
    </row>
    <row r="94">
      <c r="C94" s="332" t="n"/>
    </row>
    <row r="95">
      <c r="C95" s="332" t="n"/>
    </row>
    <row r="96">
      <c r="C96" s="332" t="n"/>
    </row>
    <row r="97">
      <c r="C97" s="332" t="n"/>
    </row>
    <row r="98">
      <c r="C98" s="332" t="n"/>
    </row>
    <row r="99">
      <c r="C99" s="332" t="n"/>
    </row>
    <row r="100">
      <c r="C100" s="332" t="n"/>
    </row>
    <row r="101">
      <c r="C101" s="332" t="n"/>
    </row>
    <row r="102">
      <c r="C102" s="332" t="n"/>
    </row>
    <row r="103">
      <c r="C103" s="332" t="n"/>
    </row>
    <row r="104">
      <c r="C104" s="332" t="n"/>
    </row>
    <row r="105">
      <c r="C105" s="332" t="n"/>
    </row>
    <row r="106">
      <c r="C106" s="332" t="n"/>
    </row>
    <row r="107">
      <c r="C107" s="332" t="n"/>
    </row>
    <row r="108">
      <c r="C108" s="332" t="n"/>
    </row>
    <row r="109">
      <c r="C109" s="332" t="n"/>
    </row>
    <row r="110">
      <c r="C110" s="332" t="n"/>
    </row>
    <row r="111">
      <c r="C111" s="332" t="n"/>
    </row>
    <row r="112">
      <c r="C112" s="332" t="n"/>
    </row>
    <row r="113">
      <c r="C113" s="332" t="n"/>
    </row>
    <row r="114">
      <c r="C114" s="332" t="n"/>
    </row>
    <row r="115">
      <c r="C115" s="332" t="n"/>
    </row>
    <row r="116">
      <c r="C116" s="332" t="n"/>
    </row>
    <row r="117">
      <c r="C117" s="332" t="n"/>
    </row>
    <row r="118">
      <c r="C118" s="332" t="n"/>
    </row>
    <row r="119">
      <c r="C119" s="332" t="n"/>
    </row>
    <row r="120">
      <c r="C120" s="332" t="n"/>
    </row>
    <row r="121">
      <c r="C121" s="332" t="n"/>
    </row>
    <row r="122">
      <c r="C122" s="332" t="n"/>
    </row>
    <row r="123">
      <c r="C123" s="332" t="n"/>
    </row>
    <row r="124">
      <c r="C124" s="332" t="n"/>
    </row>
    <row r="125">
      <c r="C125" s="332" t="n"/>
    </row>
    <row r="126">
      <c r="C126" s="332" t="n"/>
    </row>
    <row r="127">
      <c r="C127" s="332" t="n"/>
    </row>
    <row r="128">
      <c r="C128" s="332" t="n"/>
    </row>
    <row r="129">
      <c r="C129" s="332" t="n"/>
    </row>
    <row r="130">
      <c r="C130" s="332" t="n"/>
    </row>
    <row r="131">
      <c r="C131" s="332" t="n"/>
    </row>
    <row r="132">
      <c r="C132" s="332" t="n"/>
    </row>
    <row r="133">
      <c r="C133" s="332" t="n"/>
    </row>
    <row r="134">
      <c r="C134" s="332" t="n"/>
    </row>
    <row r="135">
      <c r="C135" s="332" t="n"/>
    </row>
    <row r="136">
      <c r="C136" s="332" t="n"/>
    </row>
    <row r="137">
      <c r="C137" s="332" t="n"/>
    </row>
    <row r="138">
      <c r="C138" s="332" t="n"/>
    </row>
    <row r="139">
      <c r="C139" s="332" t="n"/>
    </row>
    <row r="140">
      <c r="C140" s="332" t="n"/>
    </row>
    <row r="141">
      <c r="C141" s="332" t="n"/>
    </row>
    <row r="142">
      <c r="C142" s="332" t="n"/>
    </row>
    <row r="143">
      <c r="C143" s="332" t="n"/>
    </row>
    <row r="144">
      <c r="C144" s="332" t="n"/>
    </row>
    <row r="145">
      <c r="C145" s="332" t="n"/>
    </row>
    <row r="146">
      <c r="C146" s="332" t="n"/>
    </row>
    <row r="147">
      <c r="C147" s="332" t="n"/>
    </row>
    <row r="148">
      <c r="C148" s="332" t="n"/>
    </row>
    <row r="149">
      <c r="C149" s="332" t="n"/>
    </row>
    <row r="150">
      <c r="C150" s="332" t="n"/>
    </row>
    <row r="151">
      <c r="C151" s="332" t="n"/>
    </row>
    <row r="152">
      <c r="C152" s="332" t="n"/>
    </row>
    <row r="153">
      <c r="C153" s="332" t="n"/>
    </row>
    <row r="154">
      <c r="C154" s="332" t="n"/>
    </row>
    <row r="155">
      <c r="C155" s="332" t="n"/>
    </row>
    <row r="156">
      <c r="C156" s="332" t="n"/>
    </row>
    <row r="157">
      <c r="C157" s="332" t="n"/>
    </row>
    <row r="158">
      <c r="C158" s="332" t="n"/>
    </row>
    <row r="159">
      <c r="C159" s="332" t="n"/>
    </row>
    <row r="160">
      <c r="C160" s="332" t="n"/>
    </row>
    <row r="161">
      <c r="C161" s="332" t="n"/>
    </row>
    <row r="162">
      <c r="C162" s="332" t="n"/>
    </row>
    <row r="163">
      <c r="C163" s="332" t="n"/>
    </row>
    <row r="164">
      <c r="C164" s="332" t="n"/>
    </row>
    <row r="165">
      <c r="C165" s="332" t="n"/>
    </row>
    <row r="166">
      <c r="C166" s="332" t="n"/>
    </row>
    <row r="167">
      <c r="C167" s="332" t="n"/>
    </row>
    <row r="168">
      <c r="C168" s="332" t="n"/>
    </row>
    <row r="169">
      <c r="C169" s="332" t="n"/>
    </row>
    <row r="170">
      <c r="C170" s="332" t="n"/>
    </row>
    <row r="171">
      <c r="C171" s="332" t="n"/>
    </row>
    <row r="172">
      <c r="C172" s="332" t="n"/>
    </row>
    <row r="173">
      <c r="C173" s="332" t="n"/>
    </row>
    <row r="174">
      <c r="C174" s="332" t="n"/>
    </row>
    <row r="175">
      <c r="C175" s="332" t="n"/>
    </row>
    <row r="176">
      <c r="C176" s="332" t="n"/>
    </row>
    <row r="177">
      <c r="C177" s="332" t="n"/>
    </row>
    <row r="178">
      <c r="C178" s="332" t="n"/>
    </row>
    <row r="179">
      <c r="C179" s="332" t="n"/>
    </row>
    <row r="180">
      <c r="C180" s="332" t="n"/>
    </row>
    <row r="181">
      <c r="C181" s="332" t="n"/>
    </row>
    <row r="182">
      <c r="C182" s="332" t="n"/>
    </row>
    <row r="183">
      <c r="C183" s="332" t="n"/>
    </row>
    <row r="184">
      <c r="C184" s="332" t="n"/>
    </row>
    <row r="185">
      <c r="C185" s="332" t="n"/>
    </row>
    <row r="186">
      <c r="C186" s="332" t="n"/>
    </row>
    <row r="187">
      <c r="C187" s="332" t="n"/>
    </row>
    <row r="188">
      <c r="C188" s="332" t="n"/>
    </row>
    <row r="189">
      <c r="C189" s="332" t="n"/>
    </row>
    <row r="190">
      <c r="C190" s="332" t="n"/>
    </row>
    <row r="191">
      <c r="C191" s="332" t="n"/>
    </row>
    <row r="192">
      <c r="C192" s="332" t="n"/>
    </row>
    <row r="193">
      <c r="C193" s="332" t="n"/>
    </row>
    <row r="194">
      <c r="C194" s="332" t="n"/>
    </row>
    <row r="195">
      <c r="C195" s="332" t="n"/>
    </row>
    <row r="196">
      <c r="C196" s="332" t="n"/>
    </row>
    <row r="197">
      <c r="C197" s="332" t="n"/>
    </row>
    <row r="198">
      <c r="C198" s="332" t="n"/>
    </row>
    <row r="199">
      <c r="C199" s="332" t="n"/>
    </row>
    <row r="200">
      <c r="C200" s="332" t="n"/>
    </row>
    <row r="201">
      <c r="C201" s="332" t="n"/>
    </row>
    <row r="202">
      <c r="C202" s="332" t="n"/>
    </row>
    <row r="203">
      <c r="C203" s="332" t="n"/>
    </row>
    <row r="204">
      <c r="C204" s="332" t="n"/>
    </row>
    <row r="205">
      <c r="C205" s="332" t="n"/>
    </row>
    <row r="206">
      <c r="C206" s="332" t="n"/>
    </row>
    <row r="207">
      <c r="C207" s="332" t="n"/>
    </row>
    <row r="208">
      <c r="C208" s="332" t="n"/>
    </row>
    <row r="209">
      <c r="C209" s="332" t="n"/>
    </row>
    <row r="210">
      <c r="C210" s="332" t="n"/>
    </row>
    <row r="211">
      <c r="C211" s="332" t="n"/>
    </row>
    <row r="212">
      <c r="C212" s="332" t="n"/>
    </row>
    <row r="213">
      <c r="C213" s="332" t="n"/>
    </row>
    <row r="214">
      <c r="C214" s="332" t="n"/>
    </row>
    <row r="215">
      <c r="C215" s="332" t="n"/>
    </row>
    <row r="216">
      <c r="C216" s="332" t="n"/>
    </row>
    <row r="217">
      <c r="C217" s="332" t="n"/>
    </row>
    <row r="218">
      <c r="C218" s="332" t="n"/>
    </row>
    <row r="219">
      <c r="C219" s="332" t="n"/>
    </row>
    <row r="220">
      <c r="C220" s="332" t="n"/>
    </row>
    <row r="221">
      <c r="C221" s="332" t="n"/>
    </row>
    <row r="222">
      <c r="C222" s="332" t="n"/>
    </row>
    <row r="223">
      <c r="C223" s="332" t="n"/>
    </row>
    <row r="224">
      <c r="C224" s="332" t="n"/>
    </row>
    <row r="225">
      <c r="C225" s="332" t="n"/>
    </row>
    <row r="226">
      <c r="C226" s="332" t="n"/>
    </row>
    <row r="227">
      <c r="C227" s="332" t="n"/>
    </row>
    <row r="228">
      <c r="C228" s="332" t="n"/>
    </row>
    <row r="229">
      <c r="C229" s="332" t="n"/>
    </row>
    <row r="230">
      <c r="C230" s="332" t="n"/>
    </row>
    <row r="231">
      <c r="C231" s="332" t="n"/>
    </row>
    <row r="232">
      <c r="C232" s="332" t="n"/>
    </row>
    <row r="233">
      <c r="C233" s="332" t="n"/>
    </row>
    <row r="234">
      <c r="C234" s="332" t="n"/>
    </row>
    <row r="235">
      <c r="C235" s="332" t="n"/>
    </row>
    <row r="236">
      <c r="C236" s="332" t="n"/>
    </row>
    <row r="237">
      <c r="C237" s="332" t="n"/>
    </row>
    <row r="238">
      <c r="C238" s="332" t="n"/>
    </row>
    <row r="239">
      <c r="C239" s="332" t="n"/>
    </row>
    <row r="240">
      <c r="C240" s="332" t="n"/>
    </row>
    <row r="241">
      <c r="C241" s="332" t="n"/>
    </row>
    <row r="242">
      <c r="C242" s="332" t="n"/>
    </row>
    <row r="243">
      <c r="C243" s="332" t="n"/>
    </row>
    <row r="244">
      <c r="C244" s="332" t="n"/>
    </row>
    <row r="245">
      <c r="C245" s="332" t="n"/>
    </row>
    <row r="246">
      <c r="C246" s="332" t="n"/>
    </row>
    <row r="247">
      <c r="C247" s="332" t="n"/>
    </row>
    <row r="248">
      <c r="C248" s="332" t="n"/>
    </row>
    <row r="249">
      <c r="C249" s="332" t="n"/>
    </row>
    <row r="250">
      <c r="C250" s="332" t="n"/>
    </row>
    <row r="251">
      <c r="C251" s="332" t="n"/>
    </row>
    <row r="252">
      <c r="C252" s="332" t="n"/>
    </row>
    <row r="253">
      <c r="C253" s="332" t="n"/>
    </row>
    <row r="254">
      <c r="C254" s="332" t="n"/>
    </row>
    <row r="255">
      <c r="C255" s="332" t="n"/>
    </row>
    <row r="256">
      <c r="C256" s="332" t="n"/>
    </row>
    <row r="257">
      <c r="C257" s="332" t="n"/>
    </row>
    <row r="258">
      <c r="C258" s="332" t="n"/>
    </row>
    <row r="259">
      <c r="C259" s="332" t="n"/>
    </row>
    <row r="260">
      <c r="C260" s="332" t="n"/>
    </row>
    <row r="261">
      <c r="C261" s="332" t="n"/>
    </row>
    <row r="262">
      <c r="C262" s="332" t="n"/>
    </row>
    <row r="263">
      <c r="C263" s="332" t="n"/>
    </row>
    <row r="264">
      <c r="C264" s="332" t="n"/>
    </row>
    <row r="265">
      <c r="C265" s="332" t="n"/>
    </row>
    <row r="266">
      <c r="C266" s="332" t="n"/>
    </row>
    <row r="267">
      <c r="C267" s="332" t="n"/>
    </row>
    <row r="268">
      <c r="C268" s="332" t="n"/>
    </row>
    <row r="269">
      <c r="C269" s="332" t="n"/>
    </row>
    <row r="270">
      <c r="C270" s="332" t="n"/>
    </row>
    <row r="271">
      <c r="C271" s="332" t="n"/>
    </row>
    <row r="272">
      <c r="C272" s="332" t="n"/>
    </row>
    <row r="273">
      <c r="C273" s="332" t="n"/>
    </row>
    <row r="274">
      <c r="C274" s="332" t="n"/>
    </row>
    <row r="275">
      <c r="C275" s="332" t="n"/>
    </row>
    <row r="276">
      <c r="C276" s="332" t="n"/>
    </row>
    <row r="277">
      <c r="C277" s="332" t="n"/>
    </row>
    <row r="278">
      <c r="C278" s="332" t="n"/>
    </row>
    <row r="279">
      <c r="C279" s="332" t="n"/>
    </row>
    <row r="280">
      <c r="C280" s="332" t="n"/>
    </row>
    <row r="281">
      <c r="C281" s="332" t="n"/>
    </row>
    <row r="282">
      <c r="C282" s="332" t="n"/>
    </row>
    <row r="283">
      <c r="C283" s="332" t="n"/>
    </row>
    <row r="284">
      <c r="C284" s="332" t="n"/>
    </row>
    <row r="285">
      <c r="C285" s="332" t="n"/>
    </row>
    <row r="286">
      <c r="C286" s="332" t="n"/>
    </row>
    <row r="287">
      <c r="C287" s="332" t="n"/>
    </row>
    <row r="288">
      <c r="C288" s="332" t="n"/>
    </row>
    <row r="289">
      <c r="C289" s="332" t="n"/>
    </row>
    <row r="290">
      <c r="C290" s="332" t="n"/>
    </row>
    <row r="291">
      <c r="C291" s="332" t="n"/>
    </row>
    <row r="292">
      <c r="C292" s="332" t="n"/>
    </row>
    <row r="293">
      <c r="C293" s="332" t="n"/>
    </row>
    <row r="294">
      <c r="C294" s="332" t="n"/>
    </row>
    <row r="295">
      <c r="C295" s="332" t="n"/>
    </row>
    <row r="296">
      <c r="C296" s="332" t="n"/>
    </row>
    <row r="297">
      <c r="C297" s="332" t="n"/>
    </row>
    <row r="298">
      <c r="C298" s="332" t="n"/>
    </row>
    <row r="299">
      <c r="C299" s="332" t="n"/>
    </row>
    <row r="300">
      <c r="C300" s="332" t="n"/>
    </row>
    <row r="301">
      <c r="C301" s="332" t="n"/>
    </row>
    <row r="302">
      <c r="C302" s="332" t="n"/>
    </row>
    <row r="303">
      <c r="C303" s="332" t="n"/>
    </row>
    <row r="304">
      <c r="C304" s="332" t="n"/>
    </row>
    <row r="305">
      <c r="C305" s="332" t="n"/>
    </row>
    <row r="306">
      <c r="C306" s="332" t="n"/>
    </row>
    <row r="307">
      <c r="C307" s="332" t="n"/>
    </row>
    <row r="308">
      <c r="C308" s="332" t="n"/>
    </row>
    <row r="309">
      <c r="C309" s="332" t="n"/>
    </row>
    <row r="310">
      <c r="C310" s="332" t="n"/>
    </row>
    <row r="311">
      <c r="C311" s="332" t="n"/>
    </row>
    <row r="312">
      <c r="C312" s="332" t="n"/>
    </row>
    <row r="313">
      <c r="C313" s="332" t="n"/>
    </row>
    <row r="314">
      <c r="C314" s="332" t="n"/>
    </row>
    <row r="315">
      <c r="C315" s="332" t="n"/>
    </row>
    <row r="316">
      <c r="C316" s="332" t="n"/>
    </row>
    <row r="317">
      <c r="C317" s="332" t="n"/>
    </row>
    <row r="318">
      <c r="C318" s="332" t="n"/>
    </row>
    <row r="319">
      <c r="C319" s="332" t="n"/>
    </row>
    <row r="320">
      <c r="C320" s="332" t="n"/>
    </row>
    <row r="321">
      <c r="C321" s="332" t="n"/>
    </row>
    <row r="322">
      <c r="C322" s="332" t="n"/>
    </row>
    <row r="323">
      <c r="C323" s="332" t="n"/>
    </row>
    <row r="324">
      <c r="C324" s="332" t="n"/>
    </row>
    <row r="325">
      <c r="C325" s="332" t="n"/>
    </row>
    <row r="326">
      <c r="C326" s="332" t="n"/>
    </row>
    <row r="327">
      <c r="C327" s="332" t="n"/>
    </row>
    <row r="328">
      <c r="C328" s="332" t="n"/>
    </row>
    <row r="329">
      <c r="C329" s="332" t="n"/>
    </row>
    <row r="330">
      <c r="C330" s="332" t="n"/>
    </row>
    <row r="331">
      <c r="C331" s="332" t="n"/>
    </row>
    <row r="332">
      <c r="C332" s="332" t="n"/>
    </row>
    <row r="333">
      <c r="C333" s="332" t="n"/>
    </row>
    <row r="334">
      <c r="C334" s="332" t="n"/>
    </row>
    <row r="335">
      <c r="C335" s="332" t="n"/>
    </row>
    <row r="336">
      <c r="C336" s="332" t="n"/>
    </row>
    <row r="337">
      <c r="C337" s="332" t="n"/>
    </row>
    <row r="338">
      <c r="C338" s="332" t="n"/>
    </row>
    <row r="339">
      <c r="C339" s="332" t="n"/>
    </row>
    <row r="340">
      <c r="C340" s="332" t="n"/>
    </row>
    <row r="341">
      <c r="C341" s="332" t="n"/>
    </row>
    <row r="342">
      <c r="C342" s="332" t="n"/>
    </row>
    <row r="343">
      <c r="C343" s="332" t="n"/>
    </row>
    <row r="344">
      <c r="C344" s="332" t="n"/>
    </row>
    <row r="345">
      <c r="C345" s="332" t="n"/>
    </row>
    <row r="346">
      <c r="C346" s="332" t="n"/>
    </row>
    <row r="347">
      <c r="C347" s="332" t="n"/>
    </row>
    <row r="348">
      <c r="C348" s="332" t="n"/>
    </row>
    <row r="349">
      <c r="C349" s="332" t="n"/>
    </row>
    <row r="350">
      <c r="C350" s="332" t="n"/>
    </row>
    <row r="351">
      <c r="C351" s="332" t="n"/>
    </row>
    <row r="352">
      <c r="C352" s="332" t="n"/>
    </row>
    <row r="353">
      <c r="C353" s="332" t="n"/>
    </row>
    <row r="354">
      <c r="C354" s="332" t="n"/>
    </row>
    <row r="355">
      <c r="C355" s="332" t="n"/>
    </row>
    <row r="356">
      <c r="C356" s="332" t="n"/>
    </row>
    <row r="357">
      <c r="C357" s="332" t="n"/>
    </row>
    <row r="358">
      <c r="C358" s="332" t="n"/>
    </row>
    <row r="359">
      <c r="C359" s="332" t="n"/>
    </row>
    <row r="360">
      <c r="C360" s="332" t="n"/>
    </row>
    <row r="361">
      <c r="C361" s="332" t="n"/>
    </row>
    <row r="362">
      <c r="C362" s="332" t="n"/>
    </row>
    <row r="363">
      <c r="C363" s="332" t="n"/>
    </row>
    <row r="364">
      <c r="C364" s="332" t="n"/>
    </row>
    <row r="365">
      <c r="C365" s="332" t="n"/>
    </row>
    <row r="366">
      <c r="C366" s="332" t="n"/>
    </row>
    <row r="367">
      <c r="C367" s="332" t="n"/>
    </row>
    <row r="368">
      <c r="C368" s="332" t="n"/>
    </row>
    <row r="369">
      <c r="C369" s="332" t="n"/>
    </row>
    <row r="370">
      <c r="C370" s="332" t="n"/>
    </row>
    <row r="371">
      <c r="C371" s="332" t="n"/>
    </row>
    <row r="372">
      <c r="C372" s="332" t="n"/>
    </row>
    <row r="373">
      <c r="C373" s="332" t="n"/>
    </row>
    <row r="374">
      <c r="C374" s="332" t="n"/>
    </row>
    <row r="375">
      <c r="C375" s="332" t="n"/>
    </row>
    <row r="376">
      <c r="C376" s="332" t="n"/>
    </row>
    <row r="377">
      <c r="C377" s="332" t="n"/>
    </row>
    <row r="378">
      <c r="C378" s="332" t="n"/>
    </row>
    <row r="379">
      <c r="C379" s="332" t="n"/>
    </row>
    <row r="380">
      <c r="C380" s="332" t="n"/>
    </row>
    <row r="381">
      <c r="C381" s="332" t="n"/>
    </row>
    <row r="382">
      <c r="C382" s="332" t="n"/>
    </row>
    <row r="383">
      <c r="C383" s="332" t="n"/>
    </row>
    <row r="384">
      <c r="C384" s="332" t="n"/>
    </row>
    <row r="385">
      <c r="C385" s="332" t="n"/>
    </row>
    <row r="386">
      <c r="C386" s="332" t="n"/>
    </row>
    <row r="387">
      <c r="C387" s="332" t="n"/>
    </row>
    <row r="388">
      <c r="C388" s="332" t="n"/>
    </row>
    <row r="389">
      <c r="C389" s="332" t="n"/>
    </row>
    <row r="390">
      <c r="C390" s="332" t="n"/>
    </row>
    <row r="391">
      <c r="C391" s="332" t="n"/>
    </row>
    <row r="392">
      <c r="C392" s="332" t="n"/>
    </row>
    <row r="393">
      <c r="C393" s="332" t="n"/>
    </row>
    <row r="394">
      <c r="C394" s="332" t="n"/>
    </row>
    <row r="395">
      <c r="C395" s="332" t="n"/>
    </row>
    <row r="396">
      <c r="C396" s="332" t="n"/>
    </row>
    <row r="397">
      <c r="C397" s="332" t="n"/>
    </row>
    <row r="398">
      <c r="C398" s="332" t="n"/>
    </row>
    <row r="399">
      <c r="C399" s="332" t="n"/>
    </row>
    <row r="400">
      <c r="C400" s="332" t="n"/>
    </row>
    <row r="401">
      <c r="C401" s="332" t="n"/>
    </row>
    <row r="402">
      <c r="C402" s="332" t="n"/>
    </row>
    <row r="403">
      <c r="C403" s="332" t="n"/>
    </row>
    <row r="404">
      <c r="C404" s="332" t="n"/>
    </row>
    <row r="405">
      <c r="C405" s="332" t="n"/>
    </row>
    <row r="406">
      <c r="C406" s="332" t="n"/>
    </row>
    <row r="407">
      <c r="C407" s="332" t="n"/>
    </row>
    <row r="408">
      <c r="C408" s="332" t="n"/>
    </row>
    <row r="409">
      <c r="C409" s="332" t="n"/>
    </row>
    <row r="410">
      <c r="C410" s="332" t="n"/>
    </row>
    <row r="411">
      <c r="C411" s="332" t="n"/>
    </row>
    <row r="412">
      <c r="C412" s="332" t="n"/>
    </row>
    <row r="413">
      <c r="C413" s="332" t="n"/>
    </row>
    <row r="414">
      <c r="C414" s="332" t="n"/>
    </row>
    <row r="415">
      <c r="C415" s="332" t="n"/>
    </row>
    <row r="416">
      <c r="C416" s="332" t="n"/>
    </row>
    <row r="417">
      <c r="C417" s="332" t="n"/>
    </row>
    <row r="418">
      <c r="C418" s="332" t="n"/>
    </row>
    <row r="419">
      <c r="C419" s="332" t="n"/>
    </row>
    <row r="420">
      <c r="C420" s="332" t="n"/>
    </row>
    <row r="421">
      <c r="C421" s="332" t="n"/>
    </row>
    <row r="422">
      <c r="C422" s="332" t="n"/>
    </row>
    <row r="423">
      <c r="C423" s="332" t="n"/>
    </row>
    <row r="424">
      <c r="C424" s="332" t="n"/>
    </row>
    <row r="425">
      <c r="C425" s="332" t="n"/>
    </row>
    <row r="426">
      <c r="C426" s="332" t="n"/>
    </row>
    <row r="427">
      <c r="C427" s="332" t="n"/>
    </row>
    <row r="428">
      <c r="C428" s="332" t="n"/>
    </row>
    <row r="429">
      <c r="C429" s="332" t="n"/>
    </row>
    <row r="430">
      <c r="C430" s="332" t="n"/>
    </row>
    <row r="431">
      <c r="C431" s="332" t="n"/>
    </row>
    <row r="432">
      <c r="C432" s="332" t="n"/>
    </row>
    <row r="433">
      <c r="C433" s="332" t="n"/>
    </row>
    <row r="434">
      <c r="C434" s="332" t="n"/>
    </row>
    <row r="435">
      <c r="C435" s="332" t="n"/>
    </row>
    <row r="436">
      <c r="C436" s="332" t="n"/>
    </row>
    <row r="437">
      <c r="C437" s="332" t="n"/>
    </row>
    <row r="438">
      <c r="C438" s="332" t="n"/>
    </row>
    <row r="439">
      <c r="C439" s="332" t="n"/>
    </row>
    <row r="440">
      <c r="C440" s="332" t="n"/>
    </row>
    <row r="441">
      <c r="C441" s="332" t="n"/>
    </row>
    <row r="442">
      <c r="C442" s="332" t="n"/>
    </row>
    <row r="443">
      <c r="C443" s="332" t="n"/>
    </row>
    <row r="444">
      <c r="C444" s="332" t="n"/>
    </row>
    <row r="445">
      <c r="C445" s="332" t="n"/>
    </row>
    <row r="446">
      <c r="C446" s="332" t="n"/>
    </row>
    <row r="447">
      <c r="C447" s="332" t="n"/>
    </row>
    <row r="448">
      <c r="C448" s="332" t="n"/>
    </row>
    <row r="449">
      <c r="C449" s="332" t="n"/>
    </row>
    <row r="450">
      <c r="C450" s="332" t="n"/>
    </row>
    <row r="451">
      <c r="C451" s="332" t="n"/>
    </row>
    <row r="452">
      <c r="C452" s="332" t="n"/>
    </row>
    <row r="453">
      <c r="C453" s="332" t="n"/>
    </row>
    <row r="454">
      <c r="C454" s="332" t="n"/>
    </row>
    <row r="455">
      <c r="C455" s="332" t="n"/>
    </row>
    <row r="456">
      <c r="C456" s="332" t="n"/>
    </row>
    <row r="457">
      <c r="C457" s="332" t="n"/>
    </row>
    <row r="458">
      <c r="C458" s="332" t="n"/>
    </row>
    <row r="459">
      <c r="C459" s="332" t="n"/>
    </row>
    <row r="460">
      <c r="C460" s="332" t="n"/>
    </row>
    <row r="461">
      <c r="C461" s="332" t="n"/>
    </row>
    <row r="462">
      <c r="C462" s="332" t="n"/>
    </row>
    <row r="463">
      <c r="C463" s="332" t="n"/>
    </row>
    <row r="464">
      <c r="C464" s="332" t="n"/>
    </row>
    <row r="465">
      <c r="C465" s="332" t="n"/>
    </row>
    <row r="466">
      <c r="C466" s="332" t="n"/>
    </row>
    <row r="467">
      <c r="C467" s="332" t="n"/>
    </row>
    <row r="468">
      <c r="C468" s="332" t="n"/>
    </row>
    <row r="469">
      <c r="C469" s="332" t="n"/>
    </row>
    <row r="470">
      <c r="C470" s="332" t="n"/>
    </row>
    <row r="471">
      <c r="C471" s="332" t="n"/>
    </row>
    <row r="472">
      <c r="C472" s="332" t="n"/>
    </row>
    <row r="473">
      <c r="C473" s="332" t="n"/>
    </row>
    <row r="474">
      <c r="C474" s="332" t="n"/>
    </row>
    <row r="475">
      <c r="C475" s="332" t="n"/>
    </row>
    <row r="476">
      <c r="C476" s="332" t="n"/>
    </row>
    <row r="477">
      <c r="C477" s="332" t="n"/>
    </row>
    <row r="478">
      <c r="C478" s="332" t="n"/>
    </row>
    <row r="479">
      <c r="C479" s="332" t="n"/>
    </row>
    <row r="480">
      <c r="C480" s="332" t="n"/>
    </row>
    <row r="481">
      <c r="C481" s="332" t="n"/>
    </row>
    <row r="482">
      <c r="C482" s="332" t="n"/>
    </row>
    <row r="483">
      <c r="C483" s="332" t="n"/>
    </row>
    <row r="484">
      <c r="C484" s="332" t="n"/>
    </row>
    <row r="485">
      <c r="C485" s="332" t="n"/>
    </row>
    <row r="486">
      <c r="C486" s="332" t="n"/>
    </row>
    <row r="487">
      <c r="C487" s="332" t="n"/>
    </row>
    <row r="488">
      <c r="C488" s="332" t="n"/>
    </row>
    <row r="489">
      <c r="C489" s="332" t="n"/>
    </row>
    <row r="490">
      <c r="C490" s="332" t="n"/>
    </row>
    <row r="491">
      <c r="C491" s="332" t="n"/>
    </row>
    <row r="492">
      <c r="C492" s="332" t="n"/>
    </row>
    <row r="493">
      <c r="C493" s="332" t="n"/>
    </row>
    <row r="494">
      <c r="C494" s="332" t="n"/>
    </row>
    <row r="495">
      <c r="C495" s="332" t="n"/>
    </row>
    <row r="496">
      <c r="C496" s="332" t="n"/>
    </row>
    <row r="497">
      <c r="C497" s="332" t="n"/>
    </row>
    <row r="498">
      <c r="C498" s="332" t="n"/>
    </row>
    <row r="499">
      <c r="C499" s="332" t="n"/>
    </row>
    <row r="500">
      <c r="C500" s="332" t="n"/>
    </row>
    <row r="501">
      <c r="C501" s="332" t="n"/>
    </row>
    <row r="502">
      <c r="C502" s="332" t="n"/>
    </row>
    <row r="503">
      <c r="C503" s="332" t="n"/>
    </row>
    <row r="504">
      <c r="C504" s="332" t="n"/>
    </row>
    <row r="505">
      <c r="C505" s="332" t="n"/>
    </row>
    <row r="506">
      <c r="C506" s="332" t="n"/>
    </row>
    <row r="507">
      <c r="C507" s="332" t="n"/>
    </row>
    <row r="508">
      <c r="C508" s="332" t="n"/>
    </row>
    <row r="509">
      <c r="C509" s="332" t="n"/>
    </row>
    <row r="510">
      <c r="C510" s="332" t="n"/>
    </row>
    <row r="511">
      <c r="C511" s="332" t="n"/>
    </row>
    <row r="512">
      <c r="C512" s="332" t="n"/>
    </row>
    <row r="513">
      <c r="C513" s="332" t="n"/>
    </row>
    <row r="514">
      <c r="C514" s="332" t="n"/>
    </row>
    <row r="515">
      <c r="C515" s="332" t="n"/>
    </row>
    <row r="516">
      <c r="C516" s="332" t="n"/>
    </row>
    <row r="517">
      <c r="C517" s="332" t="n"/>
    </row>
    <row r="518">
      <c r="C518" s="332" t="n"/>
    </row>
    <row r="519">
      <c r="C519" s="332" t="n"/>
    </row>
    <row r="520">
      <c r="C520" s="332" t="n"/>
    </row>
    <row r="521">
      <c r="C521" s="332" t="n"/>
    </row>
    <row r="522">
      <c r="C522" s="332" t="n"/>
    </row>
    <row r="523">
      <c r="C523" s="332" t="n"/>
    </row>
    <row r="524">
      <c r="C524" s="332" t="n"/>
    </row>
    <row r="525">
      <c r="C525" s="332" t="n"/>
    </row>
    <row r="526">
      <c r="C526" s="332" t="n"/>
    </row>
    <row r="527">
      <c r="C527" s="332" t="n"/>
    </row>
    <row r="528">
      <c r="C528" s="332" t="n"/>
    </row>
    <row r="529">
      <c r="C529" s="332" t="n"/>
    </row>
    <row r="530">
      <c r="C530" s="332" t="n"/>
    </row>
    <row r="531">
      <c r="C531" s="332" t="n"/>
    </row>
    <row r="532">
      <c r="C532" s="332" t="n"/>
    </row>
    <row r="533">
      <c r="C533" s="332" t="n"/>
    </row>
    <row r="534">
      <c r="C534" s="332" t="n"/>
    </row>
    <row r="535">
      <c r="C535" s="332" t="n"/>
    </row>
    <row r="536">
      <c r="C536" s="332" t="n"/>
    </row>
    <row r="537">
      <c r="C537" s="332" t="n"/>
    </row>
    <row r="538">
      <c r="C538" s="332" t="n"/>
    </row>
    <row r="539">
      <c r="C539" s="332" t="n"/>
    </row>
    <row r="540">
      <c r="C540" s="332" t="n"/>
    </row>
    <row r="541">
      <c r="C541" s="332" t="n"/>
    </row>
    <row r="542">
      <c r="C542" s="332" t="n"/>
    </row>
    <row r="543">
      <c r="C543" s="332" t="n"/>
    </row>
    <row r="544">
      <c r="C544" s="332" t="n"/>
    </row>
    <row r="545">
      <c r="C545" s="332" t="n"/>
    </row>
    <row r="546">
      <c r="C546" s="332" t="n"/>
    </row>
    <row r="547">
      <c r="C547" s="332" t="n"/>
    </row>
    <row r="548">
      <c r="C548" s="332" t="n"/>
    </row>
    <row r="549">
      <c r="C549" s="332" t="n"/>
    </row>
    <row r="550">
      <c r="C550" s="332" t="n"/>
    </row>
    <row r="551">
      <c r="C551" s="332" t="n"/>
    </row>
    <row r="552">
      <c r="C552" s="332" t="n"/>
    </row>
    <row r="553">
      <c r="C553" s="332" t="n"/>
    </row>
    <row r="554">
      <c r="C554" s="332" t="n"/>
    </row>
    <row r="555">
      <c r="C555" s="332" t="n"/>
    </row>
    <row r="556">
      <c r="C556" s="332" t="n"/>
    </row>
    <row r="557">
      <c r="C557" s="332" t="n"/>
    </row>
    <row r="558">
      <c r="C558" s="332" t="n"/>
    </row>
    <row r="559">
      <c r="C559" s="332" t="n"/>
    </row>
    <row r="560">
      <c r="C560" s="332" t="n"/>
    </row>
    <row r="561">
      <c r="C561" s="332" t="n"/>
    </row>
    <row r="562">
      <c r="C562" s="332" t="n"/>
    </row>
    <row r="563">
      <c r="C563" s="332" t="n"/>
    </row>
    <row r="564">
      <c r="C564" s="332" t="n"/>
    </row>
    <row r="565">
      <c r="C565" s="332" t="n"/>
    </row>
    <row r="566">
      <c r="C566" s="332" t="n"/>
    </row>
    <row r="567">
      <c r="C567" s="332" t="n"/>
    </row>
    <row r="568">
      <c r="C568" s="332" t="n"/>
    </row>
    <row r="569">
      <c r="C569" s="332" t="n"/>
    </row>
    <row r="570">
      <c r="C570" s="332" t="n"/>
    </row>
    <row r="571">
      <c r="C571" s="332" t="n"/>
    </row>
    <row r="572">
      <c r="C572" s="332" t="n"/>
    </row>
    <row r="573">
      <c r="C573" s="332" t="n"/>
    </row>
    <row r="574">
      <c r="C574" s="332" t="n"/>
    </row>
    <row r="575">
      <c r="C575" s="332" t="n"/>
    </row>
    <row r="576">
      <c r="C576" s="332" t="n"/>
    </row>
    <row r="577">
      <c r="C577" s="332" t="n"/>
    </row>
    <row r="578">
      <c r="C578" s="332" t="n"/>
    </row>
    <row r="579">
      <c r="C579" s="332" t="n"/>
    </row>
    <row r="580">
      <c r="C580" s="332" t="n"/>
    </row>
    <row r="581">
      <c r="C581" s="332" t="n"/>
    </row>
    <row r="582">
      <c r="C582" s="332" t="n"/>
    </row>
    <row r="583">
      <c r="C583" s="332" t="n"/>
    </row>
    <row r="584">
      <c r="C584" s="332" t="n"/>
    </row>
    <row r="585">
      <c r="C585" s="332" t="n"/>
    </row>
    <row r="586">
      <c r="C586" s="332" t="n"/>
    </row>
    <row r="587">
      <c r="C587" s="332" t="n"/>
    </row>
    <row r="588">
      <c r="C588" s="332" t="n"/>
    </row>
    <row r="589">
      <c r="C589" s="332" t="n"/>
    </row>
    <row r="590">
      <c r="C590" s="332" t="n"/>
    </row>
    <row r="591">
      <c r="C591" s="332" t="n"/>
    </row>
    <row r="592">
      <c r="C592" s="332" t="n"/>
    </row>
    <row r="593">
      <c r="C593" s="332" t="n"/>
    </row>
    <row r="594">
      <c r="C594" s="332" t="n"/>
    </row>
    <row r="595">
      <c r="C595" s="332" t="n"/>
    </row>
    <row r="596">
      <c r="C596" s="332" t="n"/>
    </row>
    <row r="597">
      <c r="C597" s="332" t="n"/>
    </row>
    <row r="598">
      <c r="C598" s="332" t="n"/>
    </row>
    <row r="599">
      <c r="C599" s="332" t="n"/>
    </row>
    <row r="600">
      <c r="C600" s="332" t="n"/>
    </row>
    <row r="601">
      <c r="C601" s="332" t="n"/>
    </row>
    <row r="602">
      <c r="C602" s="332" t="n"/>
    </row>
    <row r="603">
      <c r="C603" s="332" t="n"/>
    </row>
    <row r="604">
      <c r="C604" s="332" t="n"/>
    </row>
    <row r="605">
      <c r="C605" s="332" t="n"/>
    </row>
    <row r="606">
      <c r="C606" s="332" t="n"/>
    </row>
    <row r="607">
      <c r="C607" s="332" t="n"/>
    </row>
    <row r="608">
      <c r="C608" s="332" t="n"/>
    </row>
    <row r="609">
      <c r="C609" s="332" t="n"/>
    </row>
    <row r="610">
      <c r="C610" s="332" t="n"/>
    </row>
    <row r="611">
      <c r="C611" s="332" t="n"/>
    </row>
    <row r="612">
      <c r="C612" s="332" t="n"/>
    </row>
    <row r="613">
      <c r="C613" s="332" t="n"/>
    </row>
    <row r="614">
      <c r="C614" s="332" t="n"/>
    </row>
    <row r="615">
      <c r="C615" s="332" t="n"/>
    </row>
    <row r="616">
      <c r="C616" s="332" t="n"/>
    </row>
    <row r="617">
      <c r="C617" s="332" t="n"/>
    </row>
    <row r="618">
      <c r="C618" s="332" t="n"/>
    </row>
    <row r="619">
      <c r="C619" s="332" t="n"/>
    </row>
    <row r="620">
      <c r="C620" s="332" t="n"/>
    </row>
    <row r="621">
      <c r="C621" s="332" t="n"/>
    </row>
    <row r="622">
      <c r="C622" s="332" t="n"/>
    </row>
    <row r="623">
      <c r="C623" s="332" t="n"/>
    </row>
    <row r="624">
      <c r="C624" s="332" t="n"/>
    </row>
    <row r="625">
      <c r="C625" s="332" t="n"/>
    </row>
    <row r="626">
      <c r="C626" s="332" t="n"/>
    </row>
    <row r="627">
      <c r="C627" s="332" t="n"/>
    </row>
    <row r="628">
      <c r="C628" s="332" t="n"/>
    </row>
    <row r="629">
      <c r="C629" s="332" t="n"/>
    </row>
    <row r="630">
      <c r="C630" s="332" t="n"/>
    </row>
    <row r="631">
      <c r="C631" s="332" t="n"/>
    </row>
    <row r="632">
      <c r="C632" s="332" t="n"/>
    </row>
    <row r="633">
      <c r="C633" s="332" t="n"/>
    </row>
    <row r="634">
      <c r="C634" s="332" t="n"/>
    </row>
    <row r="635">
      <c r="C635" s="332" t="n"/>
    </row>
    <row r="636">
      <c r="C636" s="332" t="n"/>
    </row>
    <row r="637">
      <c r="C637" s="332" t="n"/>
    </row>
    <row r="638">
      <c r="C638" s="332" t="n"/>
    </row>
    <row r="639">
      <c r="C639" s="332" t="n"/>
    </row>
    <row r="640">
      <c r="C640" s="332" t="n"/>
    </row>
    <row r="641">
      <c r="C641" s="332" t="n"/>
    </row>
    <row r="642">
      <c r="C642" s="332" t="n"/>
    </row>
    <row r="643">
      <c r="C643" s="332" t="n"/>
    </row>
    <row r="644">
      <c r="C644" s="332" t="n"/>
    </row>
    <row r="645">
      <c r="C645" s="332" t="n"/>
    </row>
    <row r="646">
      <c r="C646" s="332" t="n"/>
    </row>
    <row r="647">
      <c r="C647" s="332" t="n"/>
    </row>
    <row r="648">
      <c r="C648" s="332" t="n"/>
    </row>
    <row r="649">
      <c r="C649" s="332" t="n"/>
    </row>
    <row r="650">
      <c r="C650" s="332" t="n"/>
    </row>
    <row r="651">
      <c r="C651" s="332" t="n"/>
    </row>
    <row r="652">
      <c r="C652" s="332" t="n"/>
    </row>
    <row r="653">
      <c r="C653" s="332" t="n"/>
    </row>
    <row r="654">
      <c r="C654" s="332" t="n"/>
    </row>
    <row r="655">
      <c r="C655" s="332" t="n"/>
    </row>
    <row r="656">
      <c r="C656" s="332" t="n"/>
    </row>
    <row r="657">
      <c r="C657" s="332" t="n"/>
    </row>
    <row r="658">
      <c r="C658" s="332" t="n"/>
    </row>
    <row r="659">
      <c r="C659" s="332" t="n"/>
    </row>
    <row r="660">
      <c r="C660" s="332" t="n"/>
    </row>
    <row r="661">
      <c r="C661" s="332" t="n"/>
    </row>
    <row r="662">
      <c r="C662" s="332" t="n"/>
    </row>
    <row r="663">
      <c r="C663" s="332" t="n"/>
    </row>
    <row r="664">
      <c r="C664" s="332" t="n"/>
    </row>
    <row r="665">
      <c r="C665" s="332" t="n"/>
    </row>
    <row r="666">
      <c r="C666" s="332" t="n"/>
    </row>
    <row r="667">
      <c r="C667" s="332" t="n"/>
    </row>
    <row r="668">
      <c r="C668" s="332" t="n"/>
    </row>
    <row r="669">
      <c r="C669" s="332" t="n"/>
    </row>
    <row r="670">
      <c r="C670" s="332" t="n"/>
    </row>
    <row r="671">
      <c r="C671" s="332" t="n"/>
    </row>
    <row r="672">
      <c r="C672" s="332" t="n"/>
    </row>
    <row r="673">
      <c r="C673" s="332" t="n"/>
    </row>
    <row r="674">
      <c r="C674" s="332" t="n"/>
    </row>
    <row r="675">
      <c r="C675" s="332" t="n"/>
    </row>
    <row r="676">
      <c r="C676" s="332" t="n"/>
    </row>
    <row r="677">
      <c r="C677" s="332" t="n"/>
    </row>
    <row r="678">
      <c r="C678" s="332" t="n"/>
    </row>
    <row r="679">
      <c r="C679" s="332" t="n"/>
    </row>
    <row r="680">
      <c r="C680" s="332" t="n"/>
    </row>
    <row r="681">
      <c r="C681" s="332" t="n"/>
    </row>
    <row r="682">
      <c r="C682" s="332" t="n"/>
    </row>
    <row r="683">
      <c r="C683" s="332" t="n"/>
    </row>
    <row r="684">
      <c r="C684" s="332" t="n"/>
    </row>
    <row r="685">
      <c r="C685" s="332" t="n"/>
    </row>
    <row r="686">
      <c r="C686" s="332" t="n"/>
    </row>
    <row r="687">
      <c r="C687" s="332" t="n"/>
    </row>
    <row r="688">
      <c r="C688" s="332" t="n"/>
    </row>
    <row r="689">
      <c r="C689" s="332" t="n"/>
    </row>
    <row r="690">
      <c r="C690" s="332" t="n"/>
    </row>
    <row r="691">
      <c r="C691" s="332" t="n"/>
    </row>
    <row r="692">
      <c r="C692" s="332" t="n"/>
    </row>
    <row r="693">
      <c r="C693" s="332" t="n"/>
    </row>
    <row r="694">
      <c r="C694" s="332" t="n"/>
    </row>
    <row r="695">
      <c r="C695" s="332" t="n"/>
    </row>
    <row r="696">
      <c r="C696" s="332" t="n"/>
    </row>
    <row r="697">
      <c r="C697" s="332" t="n"/>
    </row>
    <row r="698">
      <c r="C698" s="332" t="n"/>
    </row>
    <row r="699">
      <c r="C699" s="332" t="n"/>
    </row>
    <row r="700">
      <c r="C700" s="332" t="n"/>
    </row>
    <row r="701">
      <c r="C701" s="332" t="n"/>
    </row>
    <row r="702">
      <c r="C702" s="332" t="n"/>
    </row>
    <row r="703">
      <c r="C703" s="332" t="n"/>
    </row>
    <row r="704">
      <c r="C704" s="332" t="n"/>
    </row>
    <row r="705">
      <c r="C705" s="332" t="n"/>
    </row>
    <row r="706">
      <c r="C706" s="332" t="n"/>
    </row>
    <row r="707">
      <c r="C707" s="332" t="n"/>
    </row>
    <row r="708">
      <c r="C708" s="332" t="n"/>
    </row>
    <row r="709">
      <c r="C709" s="332" t="n"/>
    </row>
    <row r="710">
      <c r="C710" s="332" t="n"/>
    </row>
    <row r="711">
      <c r="C711" s="332" t="n"/>
    </row>
    <row r="712">
      <c r="C712" s="332" t="n"/>
    </row>
    <row r="713">
      <c r="C713" s="332" t="n"/>
    </row>
    <row r="714">
      <c r="C714" s="332" t="n"/>
    </row>
    <row r="715">
      <c r="C715" s="332" t="n"/>
    </row>
    <row r="716">
      <c r="C716" s="332" t="n"/>
    </row>
    <row r="717">
      <c r="C717" s="332" t="n"/>
    </row>
    <row r="718">
      <c r="C718" s="332" t="n"/>
    </row>
    <row r="719">
      <c r="C719" s="332" t="n"/>
    </row>
    <row r="720">
      <c r="C720" s="332" t="n"/>
    </row>
    <row r="721">
      <c r="C721" s="332" t="n"/>
    </row>
    <row r="722">
      <c r="C722" s="332" t="n"/>
    </row>
    <row r="723">
      <c r="C723" s="332" t="n"/>
    </row>
    <row r="724">
      <c r="C724" s="332" t="n"/>
    </row>
    <row r="725">
      <c r="C725" s="332" t="n"/>
    </row>
    <row r="726">
      <c r="C726" s="332" t="n"/>
    </row>
    <row r="727">
      <c r="C727" s="332" t="n"/>
    </row>
    <row r="728">
      <c r="C728" s="332" t="n"/>
    </row>
    <row r="729">
      <c r="C729" s="332" t="n"/>
    </row>
    <row r="730">
      <c r="C730" s="332" t="n"/>
    </row>
    <row r="731">
      <c r="C731" s="332" t="n"/>
    </row>
    <row r="732">
      <c r="C732" s="332" t="n"/>
    </row>
    <row r="733">
      <c r="C733" s="332" t="n"/>
    </row>
    <row r="734">
      <c r="C734" s="332" t="n"/>
    </row>
    <row r="735">
      <c r="C735" s="332" t="n"/>
    </row>
    <row r="736">
      <c r="C736" s="332" t="n"/>
    </row>
    <row r="737">
      <c r="C737" s="332" t="n"/>
    </row>
    <row r="738">
      <c r="C738" s="332" t="n"/>
    </row>
    <row r="739">
      <c r="C739" s="332" t="n"/>
    </row>
    <row r="740">
      <c r="C740" s="332" t="n"/>
    </row>
    <row r="741">
      <c r="C741" s="332" t="n"/>
    </row>
    <row r="742">
      <c r="C742" s="332" t="n"/>
    </row>
    <row r="743">
      <c r="C743" s="332" t="n"/>
    </row>
    <row r="744">
      <c r="C744" s="332" t="n"/>
    </row>
    <row r="745">
      <c r="C745" s="332" t="n"/>
    </row>
    <row r="746">
      <c r="C746" s="332" t="n"/>
    </row>
    <row r="747">
      <c r="C747" s="332" t="n"/>
    </row>
    <row r="748">
      <c r="C748" s="332" t="n"/>
    </row>
    <row r="749">
      <c r="C749" s="332" t="n"/>
    </row>
    <row r="750">
      <c r="C750" s="332" t="n"/>
    </row>
    <row r="751">
      <c r="C751" s="332" t="n"/>
    </row>
    <row r="752">
      <c r="C752" s="332" t="n"/>
    </row>
    <row r="753">
      <c r="C753" s="332" t="n"/>
    </row>
    <row r="754">
      <c r="C754" s="332" t="n"/>
    </row>
    <row r="755">
      <c r="C755" s="332" t="n"/>
    </row>
    <row r="756">
      <c r="C756" s="332" t="n"/>
    </row>
    <row r="757">
      <c r="C757" s="332" t="n"/>
    </row>
    <row r="758">
      <c r="C758" s="332" t="n"/>
    </row>
    <row r="759">
      <c r="C759" s="332" t="n"/>
    </row>
    <row r="760">
      <c r="C760" s="332" t="n"/>
    </row>
    <row r="761">
      <c r="C761" s="332" t="n"/>
    </row>
    <row r="762">
      <c r="C762" s="332" t="n"/>
    </row>
    <row r="763">
      <c r="C763" s="332" t="n"/>
    </row>
    <row r="764">
      <c r="C764" s="332" t="n"/>
    </row>
    <row r="765">
      <c r="C765" s="332" t="n"/>
    </row>
    <row r="766">
      <c r="C766" s="332" t="n"/>
    </row>
    <row r="767">
      <c r="C767" s="332" t="n"/>
    </row>
    <row r="768">
      <c r="C768" s="332" t="n"/>
    </row>
    <row r="769">
      <c r="C769" s="332" t="n"/>
    </row>
    <row r="770">
      <c r="C770" s="332" t="n"/>
    </row>
    <row r="771">
      <c r="C771" s="332" t="n"/>
    </row>
    <row r="772">
      <c r="C772" s="332" t="n"/>
    </row>
    <row r="773">
      <c r="C773" s="332" t="n"/>
    </row>
    <row r="774">
      <c r="C774" s="332" t="n"/>
    </row>
    <row r="775">
      <c r="C775" s="332" t="n"/>
    </row>
    <row r="776">
      <c r="C776" s="332" t="n"/>
    </row>
    <row r="777">
      <c r="C777" s="332" t="n"/>
    </row>
    <row r="778">
      <c r="C778" s="332" t="n"/>
    </row>
    <row r="779">
      <c r="C779" s="332" t="n"/>
    </row>
    <row r="780">
      <c r="C780" s="332" t="n"/>
    </row>
    <row r="781">
      <c r="C781" s="332" t="n"/>
    </row>
    <row r="782">
      <c r="C782" s="332" t="n"/>
    </row>
    <row r="783">
      <c r="C783" s="332" t="n"/>
    </row>
    <row r="784">
      <c r="C784" s="332" t="n"/>
    </row>
    <row r="785">
      <c r="C785" s="332" t="n"/>
    </row>
    <row r="786">
      <c r="C786" s="332" t="n"/>
    </row>
    <row r="787">
      <c r="C787" s="332" t="n"/>
    </row>
    <row r="788">
      <c r="C788" s="332" t="n"/>
    </row>
    <row r="789">
      <c r="C789" s="332" t="n"/>
    </row>
    <row r="790">
      <c r="C790" s="332" t="n"/>
    </row>
    <row r="791">
      <c r="C791" s="332" t="n"/>
    </row>
    <row r="792">
      <c r="C792" s="332" t="n"/>
    </row>
    <row r="793">
      <c r="C793" s="332" t="n"/>
    </row>
    <row r="794">
      <c r="C794" s="332" t="n"/>
    </row>
    <row r="795">
      <c r="C795" s="332" t="n"/>
    </row>
    <row r="796">
      <c r="C796" s="332" t="n"/>
    </row>
    <row r="797">
      <c r="C797" s="332" t="n"/>
    </row>
    <row r="798">
      <c r="C798" s="332" t="n"/>
    </row>
    <row r="799">
      <c r="C799" s="332" t="n"/>
    </row>
    <row r="800">
      <c r="C800" s="332" t="n"/>
    </row>
    <row r="801">
      <c r="C801" s="332" t="n"/>
    </row>
    <row r="802">
      <c r="C802" s="332" t="n"/>
    </row>
    <row r="803">
      <c r="C803" s="332" t="n"/>
    </row>
    <row r="804">
      <c r="C804" s="332" t="n"/>
    </row>
    <row r="805">
      <c r="C805" s="332" t="n"/>
    </row>
    <row r="806">
      <c r="C806" s="332" t="n"/>
    </row>
    <row r="807">
      <c r="C807" s="332" t="n"/>
    </row>
    <row r="808">
      <c r="C808" s="332" t="n"/>
    </row>
    <row r="809">
      <c r="C809" s="332" t="n"/>
    </row>
    <row r="810">
      <c r="C810" s="332" t="n"/>
    </row>
    <row r="811">
      <c r="C811" s="332" t="n"/>
    </row>
    <row r="812">
      <c r="C812" s="332" t="n"/>
    </row>
    <row r="813">
      <c r="C813" s="332" t="n"/>
    </row>
    <row r="814">
      <c r="C814" s="332" t="n"/>
    </row>
    <row r="815">
      <c r="C815" s="332" t="n"/>
    </row>
    <row r="816">
      <c r="C816" s="332" t="n"/>
    </row>
    <row r="817">
      <c r="C817" s="332" t="n"/>
    </row>
    <row r="818">
      <c r="C818" s="332" t="n"/>
    </row>
    <row r="819">
      <c r="C819" s="332" t="n"/>
    </row>
    <row r="820">
      <c r="C820" s="332" t="n"/>
    </row>
    <row r="821">
      <c r="C821" s="332" t="n"/>
    </row>
    <row r="822">
      <c r="C822" s="332" t="n"/>
    </row>
    <row r="823">
      <c r="C823" s="332" t="n"/>
    </row>
    <row r="824">
      <c r="C824" s="332" t="n"/>
    </row>
    <row r="825">
      <c r="C825" s="332" t="n"/>
    </row>
    <row r="826">
      <c r="C826" s="332" t="n"/>
    </row>
    <row r="827">
      <c r="C827" s="332" t="n"/>
    </row>
    <row r="828">
      <c r="C828" s="332" t="n"/>
    </row>
    <row r="829">
      <c r="C829" s="332" t="n"/>
    </row>
    <row r="830">
      <c r="C830" s="332" t="n"/>
    </row>
    <row r="831">
      <c r="C831" s="332" t="n"/>
    </row>
    <row r="832">
      <c r="C832" s="332" t="n"/>
    </row>
    <row r="833">
      <c r="C833" s="332" t="n"/>
    </row>
    <row r="834">
      <c r="C834" s="332" t="n"/>
    </row>
    <row r="835">
      <c r="C835" s="332" t="n"/>
    </row>
    <row r="836">
      <c r="C836" s="332" t="n"/>
    </row>
    <row r="837">
      <c r="C837" s="332" t="n"/>
    </row>
    <row r="838">
      <c r="C838" s="332" t="n"/>
    </row>
    <row r="839">
      <c r="C839" s="332" t="n"/>
    </row>
    <row r="840">
      <c r="C840" s="332" t="n"/>
    </row>
    <row r="841">
      <c r="C841" s="332" t="n"/>
    </row>
    <row r="842">
      <c r="C842" s="332" t="n"/>
    </row>
    <row r="843">
      <c r="C843" s="332" t="n"/>
    </row>
    <row r="844">
      <c r="C844" s="332" t="n"/>
    </row>
    <row r="845">
      <c r="C845" s="332" t="n"/>
    </row>
    <row r="846">
      <c r="C846" s="332" t="n"/>
    </row>
    <row r="847">
      <c r="C847" s="332" t="n"/>
    </row>
    <row r="848">
      <c r="C848" s="332" t="n"/>
    </row>
    <row r="849">
      <c r="C849" s="332" t="n"/>
    </row>
    <row r="850">
      <c r="C850" s="332" t="n"/>
    </row>
    <row r="851">
      <c r="C851" s="332" t="n"/>
    </row>
    <row r="852">
      <c r="C852" s="332" t="n"/>
    </row>
    <row r="853">
      <c r="C853" s="332" t="n"/>
    </row>
    <row r="854">
      <c r="C854" s="332" t="n"/>
    </row>
    <row r="855">
      <c r="C855" s="332" t="n"/>
    </row>
    <row r="856">
      <c r="C856" s="332" t="n"/>
    </row>
    <row r="857">
      <c r="C857" s="332" t="n"/>
    </row>
    <row r="858">
      <c r="C858" s="332" t="n"/>
    </row>
    <row r="859">
      <c r="C859" s="332" t="n"/>
    </row>
    <row r="860">
      <c r="C860" s="332" t="n"/>
    </row>
    <row r="861">
      <c r="C861" s="332" t="n"/>
    </row>
    <row r="862">
      <c r="C862" s="332" t="n"/>
    </row>
    <row r="863">
      <c r="C863" s="332" t="n"/>
    </row>
    <row r="864">
      <c r="C864" s="332" t="n"/>
    </row>
    <row r="865">
      <c r="C865" s="332" t="n"/>
    </row>
    <row r="866">
      <c r="C866" s="332" t="n"/>
    </row>
    <row r="867">
      <c r="C867" s="332" t="n"/>
    </row>
    <row r="868">
      <c r="C868" s="332" t="n"/>
    </row>
    <row r="869">
      <c r="C869" s="332" t="n"/>
    </row>
    <row r="870">
      <c r="C870" s="332" t="n"/>
    </row>
    <row r="871">
      <c r="C871" s="332" t="n"/>
    </row>
    <row r="872">
      <c r="C872" s="332" t="n"/>
    </row>
    <row r="873">
      <c r="C873" s="332" t="n"/>
    </row>
    <row r="874">
      <c r="C874" s="332" t="n"/>
    </row>
    <row r="875">
      <c r="C875" s="332" t="n"/>
    </row>
    <row r="876">
      <c r="C876" s="332" t="n"/>
    </row>
    <row r="877">
      <c r="C877" s="332" t="n"/>
    </row>
    <row r="878">
      <c r="C878" s="332" t="n"/>
    </row>
    <row r="879">
      <c r="C879" s="332" t="n"/>
    </row>
    <row r="880">
      <c r="C880" s="332" t="n"/>
    </row>
    <row r="881">
      <c r="C881" s="332" t="n"/>
    </row>
    <row r="882">
      <c r="C882" s="332" t="n"/>
    </row>
    <row r="883">
      <c r="C883" s="332" t="n"/>
    </row>
    <row r="884">
      <c r="C884" s="332" t="n"/>
    </row>
    <row r="885">
      <c r="C885" s="332" t="n"/>
    </row>
    <row r="886">
      <c r="C886" s="332" t="n"/>
    </row>
    <row r="887">
      <c r="C887" s="332" t="n"/>
    </row>
    <row r="888">
      <c r="C888" s="332" t="n"/>
    </row>
    <row r="889">
      <c r="C889" s="332" t="n"/>
    </row>
    <row r="890">
      <c r="C890" s="332" t="n"/>
    </row>
    <row r="891">
      <c r="C891" s="332" t="n"/>
    </row>
    <row r="892">
      <c r="C892" s="332" t="n"/>
    </row>
    <row r="893">
      <c r="C893" s="332" t="n"/>
    </row>
    <row r="894">
      <c r="C894" s="332" t="n"/>
    </row>
    <row r="895">
      <c r="C895" s="332" t="n"/>
    </row>
    <row r="896">
      <c r="C896" s="332" t="n"/>
    </row>
    <row r="897">
      <c r="C897" s="332" t="n"/>
    </row>
    <row r="898">
      <c r="C898" s="332" t="n"/>
    </row>
    <row r="899">
      <c r="C899" s="332" t="n"/>
    </row>
    <row r="900">
      <c r="C900" s="332" t="n"/>
    </row>
    <row r="901">
      <c r="C901" s="332" t="n"/>
    </row>
    <row r="902">
      <c r="C902" s="332" t="n"/>
    </row>
    <row r="903">
      <c r="C903" s="332" t="n"/>
    </row>
    <row r="904">
      <c r="C904" s="332" t="n"/>
    </row>
    <row r="905">
      <c r="C905" s="332" t="n"/>
    </row>
    <row r="906">
      <c r="C906" s="332" t="n"/>
    </row>
    <row r="907">
      <c r="C907" s="332" t="n"/>
    </row>
    <row r="908">
      <c r="C908" s="332" t="n"/>
    </row>
    <row r="909">
      <c r="C909" s="332" t="n"/>
    </row>
    <row r="910">
      <c r="C910" s="332" t="n"/>
    </row>
    <row r="911">
      <c r="C911" s="332" t="n"/>
    </row>
    <row r="912">
      <c r="C912" s="332" t="n"/>
    </row>
    <row r="913">
      <c r="C913" s="332" t="n"/>
    </row>
    <row r="914">
      <c r="C914" s="332" t="n"/>
    </row>
    <row r="915">
      <c r="C915" s="332" t="n"/>
    </row>
    <row r="916">
      <c r="C916" s="332" t="n"/>
    </row>
    <row r="917">
      <c r="C917" s="332" t="n"/>
    </row>
    <row r="918">
      <c r="C918" s="332" t="n"/>
    </row>
    <row r="919">
      <c r="C919" s="332" t="n"/>
    </row>
    <row r="920">
      <c r="C920" s="332" t="n"/>
    </row>
    <row r="921">
      <c r="C921" s="332" t="n"/>
    </row>
    <row r="922">
      <c r="C922" s="332" t="n"/>
    </row>
    <row r="923">
      <c r="C923" s="332" t="n"/>
    </row>
    <row r="924">
      <c r="C924" s="332" t="n"/>
    </row>
    <row r="925">
      <c r="C925" s="332" t="n"/>
    </row>
    <row r="926">
      <c r="C926" s="332" t="n"/>
    </row>
    <row r="927">
      <c r="C927" s="332" t="n"/>
    </row>
    <row r="928">
      <c r="C928" s="332" t="n"/>
    </row>
    <row r="929">
      <c r="C929" s="332" t="n"/>
    </row>
    <row r="930">
      <c r="C930" s="332" t="n"/>
    </row>
    <row r="931">
      <c r="C931" s="332" t="n"/>
    </row>
    <row r="932">
      <c r="C932" s="332" t="n"/>
    </row>
    <row r="933">
      <c r="C933" s="332" t="n"/>
    </row>
    <row r="934">
      <c r="C934" s="332" t="n"/>
    </row>
    <row r="935">
      <c r="C935" s="332" t="n"/>
    </row>
    <row r="936">
      <c r="C936" s="332" t="n"/>
    </row>
    <row r="937">
      <c r="C937" s="332" t="n"/>
    </row>
    <row r="938">
      <c r="C938" s="332" t="n"/>
    </row>
    <row r="939">
      <c r="C939" s="332" t="n"/>
    </row>
    <row r="940">
      <c r="C940" s="332" t="n"/>
    </row>
    <row r="941">
      <c r="C941" s="332" t="n"/>
    </row>
    <row r="942">
      <c r="C942" s="332" t="n"/>
    </row>
    <row r="943">
      <c r="C943" s="332" t="n"/>
    </row>
    <row r="944">
      <c r="C944" s="332" t="n"/>
    </row>
    <row r="945">
      <c r="C945" s="332" t="n"/>
    </row>
    <row r="946">
      <c r="C946" s="332" t="n"/>
    </row>
    <row r="947">
      <c r="C947" s="332" t="n"/>
    </row>
    <row r="948">
      <c r="C948" s="332" t="n"/>
    </row>
    <row r="949">
      <c r="C949" s="332" t="n"/>
    </row>
    <row r="950">
      <c r="C950" s="332" t="n"/>
    </row>
    <row r="951">
      <c r="C951" s="332" t="n"/>
    </row>
    <row r="952">
      <c r="C952" s="332" t="n"/>
    </row>
    <row r="953">
      <c r="C953" s="332" t="n"/>
    </row>
    <row r="954">
      <c r="C954" s="332" t="n"/>
    </row>
    <row r="955">
      <c r="C955" s="332" t="n"/>
    </row>
    <row r="956">
      <c r="C956" s="332" t="n"/>
    </row>
    <row r="957">
      <c r="C957" s="332" t="n"/>
    </row>
    <row r="958">
      <c r="C958" s="332" t="n"/>
    </row>
    <row r="959">
      <c r="C959" s="332" t="n"/>
    </row>
    <row r="960">
      <c r="C960" s="332" t="n"/>
    </row>
    <row r="961">
      <c r="C961" s="332" t="n"/>
    </row>
    <row r="962">
      <c r="C962" s="332" t="n"/>
    </row>
    <row r="963">
      <c r="C963" s="332" t="n"/>
    </row>
    <row r="964">
      <c r="C964" s="332" t="n"/>
    </row>
    <row r="965">
      <c r="C965" s="332" t="n"/>
    </row>
    <row r="966">
      <c r="C966" s="332" t="n"/>
    </row>
    <row r="967">
      <c r="C967" s="332" t="n"/>
    </row>
    <row r="968">
      <c r="C968" s="332" t="n"/>
    </row>
    <row r="969">
      <c r="C969" s="332" t="n"/>
    </row>
    <row r="970">
      <c r="C970" s="332" t="n"/>
    </row>
    <row r="971">
      <c r="C971" s="332" t="n"/>
    </row>
    <row r="972">
      <c r="C972" s="332" t="n"/>
    </row>
    <row r="973">
      <c r="C973" s="332" t="n"/>
    </row>
    <row r="974">
      <c r="C974" s="332" t="n"/>
    </row>
    <row r="975">
      <c r="C975" s="332" t="n"/>
    </row>
    <row r="976">
      <c r="C976" s="332" t="n"/>
    </row>
    <row r="977">
      <c r="C977" s="332" t="n"/>
    </row>
    <row r="978">
      <c r="C978" s="332" t="n"/>
    </row>
    <row r="979">
      <c r="C979" s="332" t="n"/>
    </row>
    <row r="980">
      <c r="C980" s="332" t="n"/>
    </row>
    <row r="981">
      <c r="C981" s="332" t="n"/>
    </row>
    <row r="982">
      <c r="C982" s="332" t="n"/>
    </row>
    <row r="983">
      <c r="C983" s="332" t="n"/>
    </row>
    <row r="984">
      <c r="C984" s="332" t="n"/>
    </row>
    <row r="985">
      <c r="C985" s="332" t="n"/>
    </row>
    <row r="986">
      <c r="C986" s="332" t="n"/>
    </row>
    <row r="987">
      <c r="C987" s="332" t="n"/>
    </row>
    <row r="988">
      <c r="C988" s="332" t="n"/>
    </row>
    <row r="989">
      <c r="C989" s="332" t="n"/>
    </row>
    <row r="990">
      <c r="C990" s="332" t="n"/>
    </row>
    <row r="991">
      <c r="C991" s="332" t="n"/>
    </row>
    <row r="992">
      <c r="C992" s="332" t="n"/>
    </row>
    <row r="993">
      <c r="C993" s="332" t="n"/>
    </row>
    <row r="994">
      <c r="C994" s="332" t="n"/>
    </row>
    <row r="995">
      <c r="C995" s="332" t="n"/>
    </row>
    <row r="996">
      <c r="C996" s="332" t="n"/>
    </row>
    <row r="997">
      <c r="C997" s="332" t="n"/>
    </row>
    <row r="998">
      <c r="C998" s="332" t="n"/>
    </row>
    <row r="999">
      <c r="C999" s="332" t="n"/>
    </row>
    <row r="1000">
      <c r="C1000" s="332" t="n"/>
    </row>
    <row r="1001">
      <c r="C1001" s="332" t="n"/>
    </row>
    <row r="1002">
      <c r="C1002" s="332" t="n"/>
    </row>
    <row r="1003">
      <c r="C1003" s="332" t="n"/>
    </row>
    <row r="1004">
      <c r="C1004" s="332" t="n"/>
    </row>
    <row r="1005">
      <c r="C1005" s="332" t="n"/>
    </row>
    <row r="1006">
      <c r="C1006" s="332" t="n"/>
    </row>
    <row r="1007">
      <c r="C1007" s="332" t="n"/>
    </row>
    <row r="1008">
      <c r="C1008" s="332" t="n"/>
    </row>
    <row r="1009">
      <c r="C1009" s="332" t="n"/>
    </row>
    <row r="1010">
      <c r="C1010" s="332" t="n"/>
    </row>
    <row r="1011">
      <c r="C1011" s="332" t="n"/>
    </row>
  </sheetData>
  <mergeCells count="13">
    <mergeCell ref="F24:G24"/>
    <mergeCell ref="B4:B5"/>
    <mergeCell ref="C4:C5"/>
    <mergeCell ref="F33:G33"/>
    <mergeCell ref="F31:G31"/>
    <mergeCell ref="B2:H2"/>
    <mergeCell ref="F28:G28"/>
    <mergeCell ref="D4:E4"/>
    <mergeCell ref="F32:G32"/>
    <mergeCell ref="F30:H30"/>
    <mergeCell ref="F4:H4"/>
    <mergeCell ref="F26:G26"/>
    <mergeCell ref="B19:H19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FFFFFF00"/>
    <outlinePr summaryBelow="0" summaryRight="0"/>
    <pageSetUpPr/>
  </sheetPr>
  <dimension ref="A1:Z1009"/>
  <sheetViews>
    <sheetView showGridLines="0" workbookViewId="0">
      <selection activeCell="A1" sqref="A1"/>
    </sheetView>
  </sheetViews>
  <sheetFormatPr baseColWidth="8" defaultColWidth="12.63" defaultRowHeight="15.75" customHeight="1"/>
  <cols>
    <col width="2.38" customWidth="1" style="1068" min="1" max="1"/>
    <col width="32.63" customWidth="1" style="1068" min="3" max="3"/>
    <col width="4.13" customWidth="1" style="1068" min="5" max="5"/>
    <col width="19.63" customWidth="1" style="1068" min="7" max="7"/>
  </cols>
  <sheetData>
    <row r="1">
      <c r="A1" s="871" t="n"/>
      <c r="B1" s="430" t="n"/>
      <c r="C1" s="871" t="n"/>
      <c r="D1" s="871" t="n"/>
      <c r="E1" s="871" t="n"/>
      <c r="F1" s="871" t="n"/>
      <c r="G1" s="871" t="n"/>
      <c r="H1" s="871" t="n"/>
      <c r="I1" s="871" t="n"/>
      <c r="J1" s="871" t="n"/>
      <c r="K1" s="871" t="n"/>
      <c r="L1" s="871" t="n"/>
      <c r="M1" s="871" t="n"/>
      <c r="N1" s="871" t="n"/>
      <c r="O1" s="871" t="n"/>
      <c r="P1" s="871" t="n"/>
      <c r="Q1" s="871" t="n"/>
      <c r="R1" s="871" t="n"/>
      <c r="S1" s="871" t="n"/>
      <c r="T1" s="871" t="n"/>
      <c r="U1" s="871" t="n"/>
      <c r="V1" s="871" t="n"/>
      <c r="W1" s="871" t="n"/>
      <c r="X1" s="871" t="n"/>
      <c r="Y1" s="871" t="n"/>
      <c r="Z1" s="871" t="n"/>
    </row>
    <row r="2">
      <c r="A2" s="871" t="n"/>
      <c r="B2" s="430" t="inlineStr">
        <is>
          <t>* SKUs may vary from year to year due to addition of new flavours (Currently 1-2 flavours of each Variant)</t>
        </is>
      </c>
      <c r="C2" s="871" t="n"/>
      <c r="D2" s="871" t="n"/>
      <c r="E2" s="871" t="n"/>
      <c r="F2" s="871" t="n"/>
      <c r="G2" s="871" t="n"/>
      <c r="H2" s="871" t="n"/>
      <c r="I2" s="871" t="n"/>
      <c r="J2" s="871" t="n"/>
      <c r="K2" s="871" t="n"/>
      <c r="L2" s="871" t="n"/>
      <c r="M2" s="871" t="n"/>
      <c r="N2" s="871" t="n"/>
      <c r="O2" s="871" t="n"/>
      <c r="P2" s="871" t="n"/>
      <c r="Q2" s="871" t="n"/>
      <c r="R2" s="871" t="n"/>
      <c r="S2" s="871" t="n"/>
      <c r="T2" s="871" t="n"/>
      <c r="U2" s="871" t="n"/>
      <c r="V2" s="871" t="n"/>
      <c r="W2" s="871" t="n"/>
      <c r="X2" s="871" t="n"/>
      <c r="Y2" s="871" t="n"/>
      <c r="Z2" s="871" t="n"/>
    </row>
    <row r="3">
      <c r="A3" s="871" t="n"/>
      <c r="B3" s="340" t="inlineStr">
        <is>
          <t>Years</t>
        </is>
      </c>
      <c r="C3" s="340" t="inlineStr">
        <is>
          <t>All Products</t>
        </is>
      </c>
      <c r="D3" s="340" t="inlineStr">
        <is>
          <t>Tier</t>
        </is>
      </c>
      <c r="F3" s="871" t="n"/>
      <c r="G3" s="871" t="n"/>
      <c r="H3" s="871" t="n"/>
      <c r="I3" s="871" t="n"/>
      <c r="J3" s="871" t="n"/>
      <c r="K3" s="871" t="n"/>
      <c r="L3" s="871" t="n"/>
      <c r="M3" s="871" t="n"/>
      <c r="N3" s="871" t="n"/>
      <c r="O3" s="871" t="n"/>
      <c r="P3" s="871" t="n"/>
      <c r="Q3" s="871" t="n"/>
      <c r="R3" s="871" t="n"/>
      <c r="S3" s="871" t="n"/>
      <c r="T3" s="871" t="n"/>
      <c r="U3" s="871" t="n"/>
      <c r="V3" s="871" t="n"/>
      <c r="W3" s="871" t="n"/>
      <c r="X3" s="871" t="n"/>
      <c r="Y3" s="871" t="n"/>
      <c r="Z3" s="871" t="n"/>
    </row>
    <row r="4">
      <c r="A4" s="871" t="n"/>
      <c r="B4" s="815" t="inlineStr">
        <is>
          <t>Year 1</t>
        </is>
      </c>
      <c r="C4" s="1055" t="n">
        <v>4</v>
      </c>
      <c r="D4" s="1069" t="n"/>
      <c r="E4" s="871" t="n"/>
      <c r="L4" s="871" t="n"/>
      <c r="M4" s="871" t="n"/>
      <c r="N4" s="871" t="n"/>
      <c r="O4" s="871" t="n"/>
      <c r="P4" s="871" t="n"/>
      <c r="Q4" s="871" t="n"/>
      <c r="R4" s="871" t="n"/>
      <c r="S4" s="871" t="n"/>
      <c r="T4" s="871" t="n"/>
      <c r="U4" s="871" t="n"/>
      <c r="V4" s="871" t="n"/>
      <c r="W4" s="871" t="n"/>
      <c r="X4" s="871" t="n"/>
      <c r="Y4" s="871" t="n"/>
      <c r="Z4" s="871" t="n"/>
    </row>
    <row r="5">
      <c r="A5" s="871" t="n"/>
      <c r="B5" s="1090" t="n"/>
      <c r="C5" s="344" t="inlineStr">
        <is>
          <t>Pregnancy Powder</t>
        </is>
      </c>
      <c r="D5" s="131" t="n">
        <v>3</v>
      </c>
      <c r="E5" s="871" t="n"/>
      <c r="L5" s="871" t="n"/>
      <c r="M5" s="871" t="n"/>
      <c r="N5" s="871" t="n"/>
      <c r="O5" s="871" t="n"/>
      <c r="P5" s="871" t="n"/>
      <c r="Q5" s="871" t="n"/>
      <c r="R5" s="871" t="n"/>
      <c r="S5" s="871" t="n"/>
      <c r="T5" s="871" t="n"/>
      <c r="U5" s="871" t="n"/>
      <c r="V5" s="871" t="n"/>
      <c r="W5" s="871" t="n"/>
      <c r="X5" s="871" t="n"/>
      <c r="Y5" s="871" t="n"/>
      <c r="Z5" s="871" t="n"/>
    </row>
    <row r="6">
      <c r="A6" s="871" t="n"/>
      <c r="B6" s="1090" t="n"/>
      <c r="C6" s="174" t="inlineStr">
        <is>
          <t>Lactation Powder</t>
        </is>
      </c>
      <c r="D6" s="882" t="n">
        <v>3</v>
      </c>
      <c r="E6" s="871" t="n"/>
      <c r="L6" s="871" t="n"/>
      <c r="M6" s="871" t="n"/>
      <c r="N6" s="871" t="n"/>
      <c r="O6" s="871" t="n"/>
      <c r="P6" s="871" t="n"/>
      <c r="Q6" s="871" t="n"/>
      <c r="R6" s="871" t="n"/>
      <c r="S6" s="871" t="n"/>
      <c r="T6" s="871" t="n"/>
      <c r="U6" s="871" t="n"/>
      <c r="V6" s="871" t="n"/>
      <c r="W6" s="871" t="n"/>
      <c r="X6" s="871" t="n"/>
      <c r="Y6" s="871" t="n"/>
      <c r="Z6" s="871" t="n"/>
    </row>
    <row r="7">
      <c r="A7" s="871" t="n"/>
      <c r="B7" s="1090" t="n"/>
      <c r="C7" s="344" t="inlineStr">
        <is>
          <t>Infant Powder</t>
        </is>
      </c>
      <c r="D7" s="882" t="n">
        <v>3</v>
      </c>
      <c r="E7" s="871" t="n"/>
      <c r="L7" s="871" t="n"/>
      <c r="M7" s="871" t="n"/>
      <c r="N7" s="871" t="n"/>
      <c r="O7" s="871" t="n"/>
      <c r="P7" s="871" t="n"/>
      <c r="Q7" s="871" t="n"/>
      <c r="R7" s="871" t="n"/>
      <c r="S7" s="871" t="n"/>
      <c r="T7" s="871" t="n"/>
      <c r="U7" s="871" t="n"/>
      <c r="V7" s="871" t="n"/>
      <c r="W7" s="871" t="n"/>
      <c r="X7" s="871" t="n"/>
      <c r="Y7" s="871" t="n"/>
      <c r="Z7" s="871" t="n"/>
    </row>
    <row r="8">
      <c r="A8" s="871" t="n"/>
      <c r="B8" s="1075" t="n"/>
      <c r="C8" s="5" t="inlineStr">
        <is>
          <t>Children Powder</t>
        </is>
      </c>
      <c r="D8" s="97" t="n">
        <v>3</v>
      </c>
      <c r="E8" s="871" t="n"/>
      <c r="L8" s="871" t="n"/>
      <c r="M8" s="871" t="n"/>
      <c r="N8" s="871" t="n"/>
      <c r="O8" s="871" t="n"/>
      <c r="P8" s="871" t="n"/>
      <c r="Q8" s="871" t="n"/>
      <c r="R8" s="871" t="n"/>
      <c r="S8" s="871" t="n"/>
      <c r="T8" s="871" t="n"/>
      <c r="U8" s="871" t="n"/>
      <c r="V8" s="871" t="n"/>
      <c r="W8" s="871" t="n"/>
      <c r="X8" s="871" t="n"/>
      <c r="Y8" s="871" t="n"/>
      <c r="Z8" s="871" t="n"/>
    </row>
    <row r="9" ht="3" customHeight="1" s="1068">
      <c r="A9" s="871" t="n"/>
      <c r="B9" s="871" t="n"/>
      <c r="C9" s="871" t="n"/>
      <c r="D9" s="871" t="n"/>
      <c r="E9" s="871" t="n"/>
      <c r="L9" s="871" t="n"/>
      <c r="M9" s="871" t="n"/>
      <c r="N9" s="871" t="n"/>
      <c r="O9" s="871" t="n"/>
      <c r="P9" s="871" t="n"/>
      <c r="Q9" s="871" t="n"/>
      <c r="R9" s="871" t="n"/>
      <c r="S9" s="871" t="n"/>
      <c r="T9" s="871" t="n"/>
      <c r="U9" s="871" t="n"/>
      <c r="V9" s="871" t="n"/>
      <c r="W9" s="871" t="n"/>
      <c r="X9" s="871" t="n"/>
      <c r="Y9" s="871" t="n"/>
      <c r="Z9" s="871" t="n"/>
    </row>
    <row r="10">
      <c r="A10" s="871" t="n"/>
      <c r="B10" s="815" t="inlineStr">
        <is>
          <t>Year 2</t>
        </is>
      </c>
      <c r="C10" s="1055">
        <f>COUNTA(C11:C24)</f>
        <v/>
      </c>
      <c r="D10" s="1069" t="n"/>
      <c r="E10" s="871" t="n"/>
      <c r="L10" s="871" t="n"/>
      <c r="M10" s="871" t="n"/>
      <c r="N10" s="871" t="n"/>
      <c r="O10" s="871" t="n"/>
      <c r="P10" s="871" t="n"/>
      <c r="Q10" s="871" t="n"/>
      <c r="R10" s="871" t="n"/>
      <c r="S10" s="871" t="n"/>
      <c r="T10" s="871" t="n"/>
      <c r="U10" s="871" t="n"/>
      <c r="V10" s="871" t="n"/>
      <c r="W10" s="871" t="n"/>
      <c r="X10" s="871" t="n"/>
      <c r="Y10" s="871" t="n"/>
      <c r="Z10" s="871" t="n"/>
    </row>
    <row r="11">
      <c r="A11" s="871" t="n"/>
      <c r="B11" s="1090" t="n"/>
      <c r="C11" s="171" t="inlineStr">
        <is>
          <t>Pregnancy Powder- Trimester 1</t>
        </is>
      </c>
      <c r="D11" s="131" t="n">
        <v>1</v>
      </c>
      <c r="E11" s="871" t="n"/>
      <c r="F11" s="871" t="n"/>
      <c r="G11" s="871" t="n"/>
      <c r="H11" s="871" t="n"/>
      <c r="I11" s="871" t="n"/>
      <c r="J11" s="871" t="n"/>
      <c r="K11" s="871" t="n"/>
      <c r="L11" s="871" t="n"/>
      <c r="M11" s="871" t="n"/>
      <c r="N11" s="871" t="n"/>
      <c r="O11" s="871" t="n"/>
      <c r="P11" s="871" t="n"/>
      <c r="Q11" s="871" t="n"/>
      <c r="R11" s="871" t="n"/>
      <c r="S11" s="871" t="n"/>
      <c r="T11" s="871" t="n"/>
      <c r="U11" s="871" t="n"/>
      <c r="V11" s="871" t="n"/>
      <c r="W11" s="871" t="n"/>
      <c r="X11" s="871" t="n"/>
      <c r="Y11" s="871" t="n"/>
      <c r="Z11" s="871" t="n"/>
    </row>
    <row r="12">
      <c r="A12" s="871" t="n"/>
      <c r="B12" s="1090" t="n"/>
      <c r="C12" s="174" t="inlineStr">
        <is>
          <t>Pregnancy Powder- Trimester 2</t>
        </is>
      </c>
      <c r="D12" s="882" t="n">
        <v>1</v>
      </c>
      <c r="E12" s="871" t="n"/>
      <c r="F12" s="871" t="n"/>
      <c r="G12" s="871" t="n"/>
      <c r="H12" s="871" t="n"/>
      <c r="I12" s="871" t="n"/>
      <c r="J12" s="871" t="n"/>
      <c r="K12" s="871" t="n"/>
      <c r="L12" s="871" t="n"/>
      <c r="M12" s="871" t="n"/>
      <c r="N12" s="871" t="n"/>
      <c r="O12" s="871" t="n"/>
      <c r="P12" s="871" t="n"/>
      <c r="Q12" s="871" t="n"/>
      <c r="R12" s="871" t="n"/>
      <c r="S12" s="871" t="n"/>
      <c r="T12" s="871" t="n"/>
      <c r="U12" s="871" t="n"/>
      <c r="V12" s="871" t="n"/>
      <c r="W12" s="871" t="n"/>
      <c r="X12" s="871" t="n"/>
      <c r="Y12" s="871" t="n"/>
      <c r="Z12" s="871" t="n"/>
    </row>
    <row r="13">
      <c r="A13" s="871" t="n"/>
      <c r="B13" s="1090" t="n"/>
      <c r="C13" s="174" t="inlineStr">
        <is>
          <t>Pregnancy Powder- Trimester 3</t>
        </is>
      </c>
      <c r="D13" s="882" t="n">
        <v>1</v>
      </c>
      <c r="E13" s="871" t="n"/>
      <c r="F13" s="871" t="n"/>
      <c r="G13" s="871" t="n"/>
      <c r="H13" s="871" t="n"/>
      <c r="I13" s="871" t="n"/>
      <c r="J13" s="871" t="n"/>
      <c r="K13" s="871" t="n"/>
      <c r="L13" s="871" t="n"/>
      <c r="M13" s="871" t="n"/>
      <c r="N13" s="871" t="n"/>
      <c r="O13" s="871" t="n"/>
      <c r="P13" s="871" t="n"/>
      <c r="Q13" s="871" t="n"/>
      <c r="R13" s="871" t="n"/>
      <c r="S13" s="871" t="n"/>
      <c r="T13" s="871" t="n"/>
      <c r="U13" s="871" t="n"/>
      <c r="V13" s="871" t="n"/>
      <c r="W13" s="871" t="n"/>
      <c r="X13" s="871" t="n"/>
      <c r="Y13" s="871" t="n"/>
      <c r="Z13" s="871" t="n"/>
    </row>
    <row r="14">
      <c r="A14" s="871" t="n"/>
      <c r="B14" s="1090" t="n"/>
      <c r="C14" s="174" t="inlineStr">
        <is>
          <t>Lactation Powder</t>
        </is>
      </c>
      <c r="D14" s="882" t="n">
        <v>1</v>
      </c>
      <c r="E14" s="871" t="n"/>
      <c r="F14" s="871" t="n"/>
      <c r="G14" s="871" t="n"/>
      <c r="H14" s="871" t="n"/>
      <c r="I14" s="871" t="n"/>
      <c r="J14" s="871" t="n"/>
      <c r="K14" s="871" t="n"/>
      <c r="L14" s="871" t="n"/>
      <c r="M14" s="871" t="n"/>
      <c r="N14" s="871" t="n"/>
      <c r="O14" s="871" t="n"/>
      <c r="P14" s="871" t="n"/>
      <c r="Q14" s="871" t="n"/>
      <c r="R14" s="871" t="n"/>
      <c r="S14" s="871" t="n"/>
      <c r="T14" s="871" t="n"/>
      <c r="U14" s="871" t="n"/>
      <c r="V14" s="871" t="n"/>
      <c r="W14" s="871" t="n"/>
      <c r="X14" s="871" t="n"/>
      <c r="Y14" s="871" t="n"/>
      <c r="Z14" s="871" t="n"/>
    </row>
    <row r="15">
      <c r="A15" s="871" t="n"/>
      <c r="B15" s="1090" t="n"/>
      <c r="C15" s="174" t="inlineStr">
        <is>
          <t>Infant Formula Powder- 0 to 6m</t>
        </is>
      </c>
      <c r="D15" s="882" t="n">
        <v>1</v>
      </c>
      <c r="E15" s="871" t="n"/>
      <c r="F15" s="871" t="n"/>
      <c r="G15" s="871" t="n"/>
      <c r="H15" s="871" t="n"/>
      <c r="I15" s="871" t="n"/>
      <c r="J15" s="871" t="n"/>
      <c r="K15" s="871" t="n"/>
      <c r="L15" s="871" t="n"/>
      <c r="M15" s="871" t="n"/>
      <c r="N15" s="871" t="n"/>
      <c r="O15" s="871" t="n"/>
      <c r="P15" s="871" t="n"/>
      <c r="Q15" s="871" t="n"/>
      <c r="R15" s="871" t="n"/>
      <c r="S15" s="871" t="n"/>
      <c r="T15" s="871" t="n"/>
      <c r="U15" s="871" t="n"/>
      <c r="V15" s="871" t="n"/>
      <c r="W15" s="871" t="n"/>
      <c r="X15" s="871" t="n"/>
      <c r="Y15" s="871" t="n"/>
      <c r="Z15" s="871" t="n"/>
    </row>
    <row r="16">
      <c r="A16" s="871" t="n"/>
      <c r="B16" s="1090" t="n"/>
      <c r="C16" s="174" t="inlineStr">
        <is>
          <t>Infant Formula Powder- 6 to 12m</t>
        </is>
      </c>
      <c r="D16" s="882" t="n">
        <v>1</v>
      </c>
      <c r="E16" s="871" t="n"/>
      <c r="F16" s="871" t="n"/>
      <c r="G16" s="871" t="n"/>
      <c r="H16" s="871" t="n"/>
      <c r="I16" s="871" t="n"/>
      <c r="J16" s="871" t="n"/>
      <c r="K16" s="871" t="n"/>
      <c r="L16" s="871" t="n"/>
      <c r="M16" s="871" t="n"/>
      <c r="N16" s="871" t="n"/>
      <c r="O16" s="871" t="n"/>
      <c r="P16" s="871" t="n"/>
      <c r="Q16" s="871" t="n"/>
      <c r="R16" s="871" t="n"/>
      <c r="S16" s="871" t="n"/>
      <c r="T16" s="871" t="n"/>
      <c r="U16" s="871" t="n"/>
      <c r="V16" s="871" t="n"/>
      <c r="W16" s="871" t="n"/>
      <c r="X16" s="871" t="n"/>
      <c r="Y16" s="871" t="n"/>
      <c r="Z16" s="871" t="n"/>
    </row>
    <row r="17">
      <c r="A17" s="871" t="n"/>
      <c r="B17" s="1090" t="n"/>
      <c r="C17" s="174" t="inlineStr">
        <is>
          <t>Infant Formula Powder- 12 to 24m</t>
        </is>
      </c>
      <c r="D17" s="882" t="n">
        <v>1</v>
      </c>
      <c r="E17" s="871" t="n"/>
      <c r="F17" s="871" t="n"/>
      <c r="G17" s="871" t="n"/>
      <c r="H17" s="871" t="n"/>
      <c r="I17" s="871" t="n"/>
      <c r="J17" s="871" t="n"/>
      <c r="K17" s="871" t="n"/>
      <c r="L17" s="871" t="n"/>
      <c r="M17" s="871" t="n"/>
      <c r="N17" s="871" t="n"/>
      <c r="O17" s="871" t="n"/>
      <c r="P17" s="871" t="n"/>
      <c r="Q17" s="871" t="n"/>
      <c r="R17" s="871" t="n"/>
      <c r="S17" s="871" t="n"/>
      <c r="T17" s="871" t="n"/>
      <c r="U17" s="871" t="n"/>
      <c r="V17" s="871" t="n"/>
      <c r="W17" s="871" t="n"/>
      <c r="X17" s="871" t="n"/>
      <c r="Y17" s="871" t="n"/>
      <c r="Z17" s="871" t="n"/>
    </row>
    <row r="18">
      <c r="A18" s="871" t="n"/>
      <c r="B18" s="1090" t="n"/>
      <c r="C18" s="174" t="inlineStr">
        <is>
          <t>Infant Complementary Food- 6 to 12m</t>
        </is>
      </c>
      <c r="D18" s="882" t="n">
        <v>1</v>
      </c>
      <c r="E18" s="871" t="n"/>
      <c r="F18" s="871" t="n"/>
      <c r="G18" s="871" t="n"/>
      <c r="H18" s="871" t="n"/>
      <c r="I18" s="871" t="n"/>
      <c r="J18" s="871" t="n"/>
      <c r="K18" s="871" t="n"/>
      <c r="L18" s="871" t="n"/>
      <c r="M18" s="871" t="n"/>
      <c r="N18" s="871" t="n"/>
      <c r="O18" s="871" t="n"/>
      <c r="P18" s="871" t="n"/>
      <c r="Q18" s="871" t="n"/>
      <c r="R18" s="871" t="n"/>
      <c r="S18" s="871" t="n"/>
      <c r="T18" s="871" t="n"/>
      <c r="U18" s="871" t="n"/>
      <c r="V18" s="871" t="n"/>
      <c r="W18" s="871" t="n"/>
      <c r="X18" s="871" t="n"/>
      <c r="Y18" s="871" t="n"/>
      <c r="Z18" s="871" t="n"/>
    </row>
    <row r="19">
      <c r="A19" s="871" t="n"/>
      <c r="B19" s="1090" t="n"/>
      <c r="C19" s="174" t="inlineStr">
        <is>
          <t>Infant Complementary Food- 12 to 24m</t>
        </is>
      </c>
      <c r="D19" s="882" t="n">
        <v>1</v>
      </c>
      <c r="E19" s="871" t="n"/>
      <c r="F19" s="871" t="n"/>
      <c r="G19" s="871" t="n"/>
      <c r="H19" s="871" t="n"/>
      <c r="I19" s="871" t="n"/>
      <c r="J19" s="871" t="n"/>
      <c r="K19" s="871" t="n"/>
      <c r="L19" s="871" t="n"/>
      <c r="M19" s="871" t="n"/>
      <c r="N19" s="871" t="n"/>
      <c r="O19" s="871" t="n"/>
      <c r="P19" s="871" t="n"/>
      <c r="Q19" s="871" t="n"/>
      <c r="R19" s="871" t="n"/>
      <c r="S19" s="871" t="n"/>
      <c r="T19" s="871" t="n"/>
      <c r="U19" s="871" t="n"/>
      <c r="V19" s="871" t="n"/>
      <c r="W19" s="871" t="n"/>
      <c r="X19" s="871" t="n"/>
      <c r="Y19" s="871" t="n"/>
      <c r="Z19" s="871" t="n"/>
    </row>
    <row r="20">
      <c r="A20" s="871" t="n"/>
      <c r="B20" s="1090" t="n"/>
      <c r="C20" s="174" t="inlineStr">
        <is>
          <t>Children Powder</t>
        </is>
      </c>
      <c r="D20" s="882" t="n">
        <v>1</v>
      </c>
      <c r="E20" s="871" t="n"/>
      <c r="F20" s="871" t="n"/>
      <c r="G20" s="871" t="n"/>
      <c r="H20" s="871" t="n"/>
      <c r="I20" s="871" t="n"/>
      <c r="J20" s="871" t="n"/>
      <c r="K20" s="871" t="n"/>
      <c r="L20" s="871" t="n"/>
      <c r="M20" s="871" t="n"/>
      <c r="N20" s="871" t="n"/>
      <c r="O20" s="871" t="n"/>
      <c r="P20" s="871" t="n"/>
      <c r="Q20" s="871" t="n"/>
      <c r="R20" s="871" t="n"/>
      <c r="S20" s="871" t="n"/>
      <c r="T20" s="871" t="n"/>
      <c r="U20" s="871" t="n"/>
      <c r="V20" s="871" t="n"/>
      <c r="W20" s="871" t="n"/>
      <c r="X20" s="871" t="n"/>
      <c r="Y20" s="871" t="n"/>
      <c r="Z20" s="871" t="n"/>
    </row>
    <row r="21">
      <c r="A21" s="871" t="n"/>
      <c r="B21" s="1090" t="n"/>
      <c r="C21" s="344" t="inlineStr">
        <is>
          <t>Pregnancy Powder</t>
        </is>
      </c>
      <c r="D21" s="882" t="n">
        <v>3</v>
      </c>
      <c r="E21" s="871" t="n"/>
      <c r="F21" s="871" t="n"/>
      <c r="G21" s="871" t="n"/>
      <c r="H21" s="871" t="n"/>
      <c r="I21" s="871" t="n"/>
      <c r="J21" s="871" t="n"/>
      <c r="K21" s="871" t="n"/>
      <c r="L21" s="871" t="n"/>
      <c r="M21" s="871" t="n"/>
      <c r="N21" s="871" t="n"/>
      <c r="O21" s="871" t="n"/>
      <c r="P21" s="871" t="n"/>
      <c r="Q21" s="871" t="n"/>
      <c r="R21" s="871" t="n"/>
      <c r="S21" s="871" t="n"/>
      <c r="T21" s="871" t="n"/>
      <c r="U21" s="871" t="n"/>
      <c r="V21" s="871" t="n"/>
      <c r="W21" s="871" t="n"/>
      <c r="X21" s="871" t="n"/>
      <c r="Y21" s="871" t="n"/>
      <c r="Z21" s="871" t="n"/>
    </row>
    <row r="22">
      <c r="A22" s="871" t="n"/>
      <c r="B22" s="1090" t="n"/>
      <c r="C22" s="174" t="inlineStr">
        <is>
          <t>Lactation Powder</t>
        </is>
      </c>
      <c r="D22" s="882" t="n">
        <v>3</v>
      </c>
      <c r="E22" s="871" t="n"/>
      <c r="F22" s="871" t="n"/>
      <c r="G22" s="871" t="n"/>
      <c r="H22" s="871" t="n"/>
      <c r="I22" s="871" t="n"/>
      <c r="J22" s="871" t="n"/>
      <c r="K22" s="871" t="n"/>
      <c r="L22" s="871" t="n"/>
      <c r="M22" s="871" t="n"/>
      <c r="N22" s="871" t="n"/>
      <c r="O22" s="871" t="n"/>
      <c r="P22" s="871" t="n"/>
      <c r="Q22" s="871" t="n"/>
      <c r="R22" s="871" t="n"/>
      <c r="S22" s="871" t="n"/>
      <c r="T22" s="871" t="n"/>
      <c r="U22" s="871" t="n"/>
      <c r="V22" s="871" t="n"/>
      <c r="W22" s="871" t="n"/>
      <c r="X22" s="871" t="n"/>
      <c r="Y22" s="871" t="n"/>
      <c r="Z22" s="871" t="n"/>
    </row>
    <row r="23">
      <c r="A23" s="871" t="n"/>
      <c r="B23" s="1090" t="n"/>
      <c r="C23" s="344" t="inlineStr">
        <is>
          <t>Infant Powder</t>
        </is>
      </c>
      <c r="D23" s="882" t="n">
        <v>3</v>
      </c>
      <c r="E23" s="871" t="n"/>
      <c r="F23" s="871" t="n"/>
      <c r="G23" s="871" t="n"/>
      <c r="H23" s="871" t="n"/>
      <c r="I23" s="871" t="n"/>
      <c r="J23" s="871" t="n"/>
      <c r="K23" s="871" t="n"/>
      <c r="L23" s="871" t="n"/>
      <c r="M23" s="871" t="n"/>
      <c r="N23" s="871" t="n"/>
      <c r="O23" s="871" t="n"/>
      <c r="P23" s="871" t="n"/>
      <c r="Q23" s="871" t="n"/>
      <c r="R23" s="871" t="n"/>
      <c r="S23" s="871" t="n"/>
      <c r="T23" s="871" t="n"/>
      <c r="U23" s="871" t="n"/>
      <c r="V23" s="871" t="n"/>
      <c r="W23" s="871" t="n"/>
      <c r="X23" s="871" t="n"/>
      <c r="Y23" s="871" t="n"/>
      <c r="Z23" s="871" t="n"/>
    </row>
    <row r="24">
      <c r="A24" s="871" t="n"/>
      <c r="B24" s="1075" t="n"/>
      <c r="C24" s="5" t="inlineStr">
        <is>
          <t>Children Powder</t>
        </is>
      </c>
      <c r="D24" s="97" t="n">
        <v>3</v>
      </c>
      <c r="E24" s="871" t="n"/>
      <c r="F24" s="871" t="n"/>
      <c r="G24" s="871" t="n"/>
      <c r="H24" s="871" t="n"/>
      <c r="I24" s="871" t="n"/>
      <c r="J24" s="871" t="n"/>
      <c r="K24" s="871" t="n"/>
      <c r="L24" s="871" t="n"/>
      <c r="M24" s="871" t="n"/>
      <c r="N24" s="871" t="n"/>
      <c r="O24" s="871" t="n"/>
      <c r="P24" s="871" t="n"/>
      <c r="Q24" s="871" t="n"/>
      <c r="R24" s="871" t="n"/>
      <c r="S24" s="871" t="n"/>
      <c r="T24" s="871" t="n"/>
      <c r="U24" s="871" t="n"/>
      <c r="V24" s="871" t="n"/>
      <c r="W24" s="871" t="n"/>
      <c r="X24" s="871" t="n"/>
      <c r="Y24" s="871" t="n"/>
      <c r="Z24" s="871" t="n"/>
    </row>
    <row r="25" ht="1.5" customHeight="1" s="1068">
      <c r="A25" s="871" t="n"/>
      <c r="B25" s="871" t="n"/>
      <c r="C25" s="871" t="n"/>
      <c r="D25" s="871" t="n"/>
      <c r="E25" s="871" t="n"/>
      <c r="F25" s="871" t="n"/>
      <c r="G25" s="871" t="n"/>
      <c r="H25" s="871" t="n"/>
      <c r="I25" s="871" t="n"/>
      <c r="J25" s="871" t="n"/>
      <c r="K25" s="871" t="n"/>
      <c r="L25" s="871" t="n"/>
      <c r="M25" s="871" t="n"/>
      <c r="N25" s="871" t="n"/>
      <c r="O25" s="871" t="n"/>
      <c r="P25" s="871" t="n"/>
      <c r="Q25" s="871" t="n"/>
      <c r="R25" s="871" t="n"/>
      <c r="S25" s="871" t="n"/>
      <c r="T25" s="871" t="n"/>
      <c r="U25" s="871" t="n"/>
      <c r="V25" s="871" t="n"/>
      <c r="W25" s="871" t="n"/>
      <c r="X25" s="871" t="n"/>
      <c r="Y25" s="871" t="n"/>
      <c r="Z25" s="871" t="n"/>
    </row>
    <row r="26">
      <c r="A26" s="871" t="n"/>
      <c r="B26" s="815" t="inlineStr">
        <is>
          <t>Year 3</t>
        </is>
      </c>
      <c r="C26" s="103">
        <f>counta(C27:C50)</f>
        <v/>
      </c>
      <c r="D26" s="1069" t="n"/>
      <c r="E26" s="871" t="n"/>
      <c r="F26" s="871" t="n"/>
      <c r="G26" s="871" t="n"/>
      <c r="H26" s="871" t="n"/>
      <c r="I26" s="871" t="n"/>
      <c r="J26" s="871" t="n"/>
      <c r="K26" s="871" t="n"/>
      <c r="L26" s="871" t="n"/>
      <c r="M26" s="871" t="n"/>
      <c r="N26" s="871" t="n"/>
      <c r="O26" s="871" t="n"/>
      <c r="P26" s="871" t="n"/>
      <c r="Q26" s="871" t="n"/>
      <c r="R26" s="871" t="n"/>
      <c r="S26" s="871" t="n"/>
      <c r="T26" s="871" t="n"/>
      <c r="U26" s="871" t="n"/>
      <c r="V26" s="871" t="n"/>
      <c r="W26" s="871" t="n"/>
      <c r="X26" s="871" t="n"/>
      <c r="Y26" s="871" t="n"/>
      <c r="Z26" s="871" t="n"/>
    </row>
    <row r="27">
      <c r="A27" s="871" t="n"/>
      <c r="B27" s="1090" t="n"/>
      <c r="C27" s="171" t="inlineStr">
        <is>
          <t>Pregnancy Powder- Trimester 1</t>
        </is>
      </c>
      <c r="D27" s="131" t="n">
        <v>1</v>
      </c>
      <c r="E27" s="871" t="n"/>
      <c r="F27" s="871" t="n"/>
      <c r="G27" s="871" t="n"/>
      <c r="H27" s="871" t="n"/>
      <c r="I27" s="871" t="n"/>
      <c r="J27" s="871" t="n"/>
      <c r="K27" s="871" t="n"/>
      <c r="L27" s="871" t="n"/>
      <c r="M27" s="871" t="n"/>
      <c r="N27" s="871" t="n"/>
      <c r="O27" s="871" t="n"/>
      <c r="P27" s="871" t="n"/>
      <c r="Q27" s="871" t="n"/>
      <c r="R27" s="871" t="n"/>
      <c r="S27" s="871" t="n"/>
      <c r="T27" s="871" t="n"/>
      <c r="U27" s="871" t="n"/>
      <c r="V27" s="871" t="n"/>
      <c r="W27" s="871" t="n"/>
      <c r="X27" s="871" t="n"/>
      <c r="Y27" s="871" t="n"/>
      <c r="Z27" s="871" t="n"/>
    </row>
    <row r="28">
      <c r="A28" s="871" t="n"/>
      <c r="B28" s="1090" t="n"/>
      <c r="C28" s="174" t="inlineStr">
        <is>
          <t>Pregnancy Powder- Trimester 2</t>
        </is>
      </c>
      <c r="D28" s="882" t="n">
        <v>1</v>
      </c>
      <c r="E28" s="871" t="n"/>
      <c r="F28" s="871" t="n"/>
      <c r="G28" s="871" t="n"/>
      <c r="H28" s="871" t="n"/>
      <c r="I28" s="871" t="n"/>
      <c r="J28" s="871" t="n"/>
      <c r="K28" s="871" t="n"/>
      <c r="L28" s="871" t="n"/>
      <c r="M28" s="871" t="n"/>
      <c r="N28" s="871" t="n"/>
      <c r="O28" s="871" t="n"/>
      <c r="P28" s="871" t="n"/>
      <c r="Q28" s="871" t="n"/>
      <c r="R28" s="871" t="n"/>
      <c r="S28" s="871" t="n"/>
      <c r="T28" s="871" t="n"/>
      <c r="U28" s="871" t="n"/>
      <c r="V28" s="871" t="n"/>
      <c r="W28" s="871" t="n"/>
      <c r="X28" s="871" t="n"/>
      <c r="Y28" s="871" t="n"/>
      <c r="Z28" s="871" t="n"/>
    </row>
    <row r="29">
      <c r="A29" s="871" t="n"/>
      <c r="B29" s="1090" t="n"/>
      <c r="C29" s="174" t="inlineStr">
        <is>
          <t>Pregnancy Powder- Trimester 3</t>
        </is>
      </c>
      <c r="D29" s="882" t="n">
        <v>1</v>
      </c>
      <c r="E29" s="871" t="n"/>
      <c r="F29" s="871" t="n"/>
      <c r="G29" s="871" t="n"/>
      <c r="H29" s="871" t="n"/>
      <c r="I29" s="871" t="n"/>
      <c r="J29" s="871" t="n"/>
      <c r="K29" s="871" t="n"/>
      <c r="L29" s="871" t="n"/>
      <c r="M29" s="871" t="n"/>
      <c r="N29" s="871" t="n"/>
      <c r="O29" s="871" t="n"/>
      <c r="P29" s="871" t="n"/>
      <c r="Q29" s="871" t="n"/>
      <c r="R29" s="871" t="n"/>
      <c r="S29" s="871" t="n"/>
      <c r="T29" s="871" t="n"/>
      <c r="U29" s="871" t="n"/>
      <c r="V29" s="871" t="n"/>
      <c r="W29" s="871" t="n"/>
      <c r="X29" s="871" t="n"/>
      <c r="Y29" s="871" t="n"/>
      <c r="Z29" s="871" t="n"/>
    </row>
    <row r="30">
      <c r="A30" s="871" t="n"/>
      <c r="B30" s="1090" t="n"/>
      <c r="C30" s="174" t="inlineStr">
        <is>
          <t>Lactation Powder</t>
        </is>
      </c>
      <c r="D30" s="882" t="n">
        <v>1</v>
      </c>
      <c r="E30" s="871" t="n"/>
      <c r="F30" s="871" t="n"/>
      <c r="G30" s="871" t="n"/>
      <c r="H30" s="871" t="n"/>
      <c r="I30" s="871" t="n"/>
      <c r="J30" s="871" t="n"/>
      <c r="K30" s="871" t="n"/>
      <c r="L30" s="871" t="n"/>
      <c r="M30" s="871" t="n"/>
      <c r="N30" s="871" t="n"/>
      <c r="O30" s="871" t="n"/>
      <c r="P30" s="871" t="n"/>
      <c r="Q30" s="871" t="n"/>
      <c r="R30" s="871" t="n"/>
      <c r="S30" s="871" t="n"/>
      <c r="T30" s="871" t="n"/>
      <c r="U30" s="871" t="n"/>
      <c r="V30" s="871" t="n"/>
      <c r="W30" s="871" t="n"/>
      <c r="X30" s="871" t="n"/>
      <c r="Y30" s="871" t="n"/>
      <c r="Z30" s="871" t="n"/>
    </row>
    <row r="31">
      <c r="A31" s="871" t="n"/>
      <c r="B31" s="1090" t="n"/>
      <c r="C31" s="174" t="inlineStr">
        <is>
          <t>Infant Formula Powder- 0 to 6m</t>
        </is>
      </c>
      <c r="D31" s="882" t="n">
        <v>1</v>
      </c>
      <c r="E31" s="871" t="n"/>
      <c r="F31" s="871" t="n"/>
      <c r="G31" s="871" t="n"/>
      <c r="H31" s="871" t="n"/>
      <c r="I31" s="871" t="n"/>
      <c r="J31" s="871" t="n"/>
      <c r="K31" s="871" t="n"/>
      <c r="L31" s="871" t="n"/>
      <c r="M31" s="871" t="n"/>
      <c r="N31" s="871" t="n"/>
      <c r="O31" s="871" t="n"/>
      <c r="P31" s="871" t="n"/>
      <c r="Q31" s="871" t="n"/>
      <c r="R31" s="871" t="n"/>
      <c r="S31" s="871" t="n"/>
      <c r="T31" s="871" t="n"/>
      <c r="U31" s="871" t="n"/>
      <c r="V31" s="871" t="n"/>
      <c r="W31" s="871" t="n"/>
      <c r="X31" s="871" t="n"/>
      <c r="Y31" s="871" t="n"/>
      <c r="Z31" s="871" t="n"/>
    </row>
    <row r="32">
      <c r="A32" s="871" t="n"/>
      <c r="B32" s="1090" t="n"/>
      <c r="C32" s="174" t="inlineStr">
        <is>
          <t>Infant Formula Powder- 6 to 12m</t>
        </is>
      </c>
      <c r="D32" s="882" t="n">
        <v>1</v>
      </c>
      <c r="E32" s="871" t="n"/>
      <c r="F32" s="871" t="n"/>
      <c r="G32" s="871" t="n"/>
      <c r="H32" s="871" t="n"/>
      <c r="I32" s="871" t="n"/>
      <c r="J32" s="871" t="n"/>
      <c r="K32" s="871" t="n"/>
      <c r="L32" s="871" t="n"/>
      <c r="M32" s="871" t="n"/>
      <c r="N32" s="871" t="n"/>
      <c r="O32" s="871" t="n"/>
      <c r="P32" s="871" t="n"/>
      <c r="Q32" s="871" t="n"/>
      <c r="R32" s="871" t="n"/>
      <c r="S32" s="871" t="n"/>
      <c r="T32" s="871" t="n"/>
      <c r="U32" s="871" t="n"/>
      <c r="V32" s="871" t="n"/>
      <c r="W32" s="871" t="n"/>
      <c r="X32" s="871" t="n"/>
      <c r="Y32" s="871" t="n"/>
      <c r="Z32" s="871" t="n"/>
    </row>
    <row r="33">
      <c r="A33" s="871" t="n"/>
      <c r="B33" s="1090" t="n"/>
      <c r="C33" s="174" t="inlineStr">
        <is>
          <t>Infant Formula Powder- 12 to 24m</t>
        </is>
      </c>
      <c r="D33" s="882" t="n">
        <v>1</v>
      </c>
      <c r="E33" s="871" t="n"/>
      <c r="F33" s="871" t="n"/>
      <c r="G33" s="871" t="n"/>
      <c r="H33" s="871" t="n"/>
      <c r="I33" s="871" t="n"/>
      <c r="J33" s="871" t="n"/>
      <c r="K33" s="871" t="n"/>
      <c r="L33" s="871" t="n"/>
      <c r="M33" s="871" t="n"/>
      <c r="N33" s="871" t="n"/>
      <c r="O33" s="871" t="n"/>
      <c r="P33" s="871" t="n"/>
      <c r="Q33" s="871" t="n"/>
      <c r="R33" s="871" t="n"/>
      <c r="S33" s="871" t="n"/>
      <c r="T33" s="871" t="n"/>
      <c r="U33" s="871" t="n"/>
      <c r="V33" s="871" t="n"/>
      <c r="W33" s="871" t="n"/>
      <c r="X33" s="871" t="n"/>
      <c r="Y33" s="871" t="n"/>
      <c r="Z33" s="871" t="n"/>
    </row>
    <row r="34">
      <c r="A34" s="871" t="n"/>
      <c r="B34" s="1090" t="n"/>
      <c r="C34" s="174" t="inlineStr">
        <is>
          <t>Infant Complementary Food- 6 to 12m</t>
        </is>
      </c>
      <c r="D34" s="882" t="n">
        <v>1</v>
      </c>
      <c r="E34" s="871" t="n"/>
      <c r="F34" s="871" t="n"/>
      <c r="G34" s="871" t="n"/>
      <c r="H34" s="871" t="n"/>
      <c r="I34" s="871" t="n"/>
      <c r="J34" s="871" t="n"/>
      <c r="K34" s="871" t="n"/>
      <c r="L34" s="871" t="n"/>
      <c r="M34" s="871" t="n"/>
      <c r="N34" s="871" t="n"/>
      <c r="O34" s="871" t="n"/>
      <c r="P34" s="871" t="n"/>
      <c r="Q34" s="871" t="n"/>
      <c r="R34" s="871" t="n"/>
      <c r="S34" s="871" t="n"/>
      <c r="T34" s="871" t="n"/>
      <c r="U34" s="871" t="n"/>
      <c r="V34" s="871" t="n"/>
      <c r="W34" s="871" t="n"/>
      <c r="X34" s="871" t="n"/>
      <c r="Y34" s="871" t="n"/>
      <c r="Z34" s="871" t="n"/>
    </row>
    <row r="35">
      <c r="A35" s="871" t="n"/>
      <c r="B35" s="1090" t="n"/>
      <c r="C35" s="174" t="inlineStr">
        <is>
          <t>Infant Complementary Food- 12 to 24m</t>
        </is>
      </c>
      <c r="D35" s="882" t="n">
        <v>1</v>
      </c>
      <c r="E35" s="871" t="n"/>
      <c r="F35" s="871" t="n"/>
      <c r="G35" s="871" t="n"/>
      <c r="H35" s="871" t="n"/>
      <c r="I35" s="871" t="n"/>
      <c r="J35" s="871" t="n"/>
      <c r="K35" s="871" t="n"/>
      <c r="L35" s="871" t="n"/>
      <c r="M35" s="871" t="n"/>
      <c r="N35" s="871" t="n"/>
      <c r="O35" s="871" t="n"/>
      <c r="P35" s="871" t="n"/>
      <c r="Q35" s="871" t="n"/>
      <c r="R35" s="871" t="n"/>
      <c r="S35" s="871" t="n"/>
      <c r="T35" s="871" t="n"/>
      <c r="U35" s="871" t="n"/>
      <c r="V35" s="871" t="n"/>
      <c r="W35" s="871" t="n"/>
      <c r="X35" s="871" t="n"/>
      <c r="Y35" s="871" t="n"/>
      <c r="Z35" s="871" t="n"/>
    </row>
    <row r="36">
      <c r="A36" s="871" t="n"/>
      <c r="B36" s="1090" t="n"/>
      <c r="C36" s="174" t="inlineStr">
        <is>
          <t>Children Powder</t>
        </is>
      </c>
      <c r="D36" s="882" t="n">
        <v>1</v>
      </c>
      <c r="E36" s="871" t="n"/>
      <c r="F36" s="871" t="n"/>
      <c r="G36" s="871" t="n"/>
      <c r="H36" s="871" t="n"/>
      <c r="I36" s="871" t="n"/>
      <c r="J36" s="871" t="n"/>
      <c r="K36" s="871" t="n"/>
      <c r="L36" s="871" t="n"/>
      <c r="M36" s="871" t="n"/>
      <c r="N36" s="871" t="n"/>
      <c r="O36" s="871" t="n"/>
      <c r="P36" s="871" t="n"/>
      <c r="Q36" s="871" t="n"/>
      <c r="R36" s="871" t="n"/>
      <c r="S36" s="871" t="n"/>
      <c r="T36" s="871" t="n"/>
      <c r="U36" s="871" t="n"/>
      <c r="V36" s="871" t="n"/>
      <c r="W36" s="871" t="n"/>
      <c r="X36" s="871" t="n"/>
      <c r="Y36" s="871" t="n"/>
      <c r="Z36" s="871" t="n"/>
    </row>
    <row r="37">
      <c r="A37" s="871" t="n"/>
      <c r="B37" s="1090" t="n"/>
      <c r="C37" s="174" t="inlineStr">
        <is>
          <t>Pregnancy Powder- Trimester 1</t>
        </is>
      </c>
      <c r="D37" s="882" t="n">
        <v>2</v>
      </c>
      <c r="E37" s="871" t="n"/>
      <c r="F37" s="871" t="n"/>
      <c r="G37" s="871" t="n"/>
      <c r="H37" s="871" t="n"/>
      <c r="I37" s="871" t="n"/>
      <c r="J37" s="871" t="n"/>
      <c r="K37" s="871" t="n"/>
      <c r="L37" s="871" t="n"/>
      <c r="M37" s="871" t="n"/>
      <c r="N37" s="871" t="n"/>
      <c r="O37" s="871" t="n"/>
      <c r="P37" s="871" t="n"/>
      <c r="Q37" s="871" t="n"/>
      <c r="R37" s="871" t="n"/>
      <c r="S37" s="871" t="n"/>
      <c r="T37" s="871" t="n"/>
      <c r="U37" s="871" t="n"/>
      <c r="V37" s="871" t="n"/>
      <c r="W37" s="871" t="n"/>
      <c r="X37" s="871" t="n"/>
      <c r="Y37" s="871" t="n"/>
      <c r="Z37" s="871" t="n"/>
    </row>
    <row r="38">
      <c r="A38" s="871" t="n"/>
      <c r="B38" s="1090" t="n"/>
      <c r="C38" s="174" t="inlineStr">
        <is>
          <t>Pregnancy Powder- Trimester 2</t>
        </is>
      </c>
      <c r="D38" s="882" t="n">
        <v>2</v>
      </c>
      <c r="E38" s="871" t="n"/>
      <c r="F38" s="871" t="n"/>
      <c r="G38" s="871" t="n"/>
      <c r="H38" s="871" t="n"/>
      <c r="I38" s="871" t="n"/>
      <c r="J38" s="871" t="n"/>
      <c r="K38" s="871" t="n"/>
      <c r="L38" s="871" t="n"/>
      <c r="M38" s="871" t="n"/>
      <c r="N38" s="871" t="n"/>
      <c r="O38" s="871" t="n"/>
      <c r="P38" s="871" t="n"/>
      <c r="Q38" s="871" t="n"/>
      <c r="R38" s="871" t="n"/>
      <c r="S38" s="871" t="n"/>
      <c r="T38" s="871" t="n"/>
      <c r="U38" s="871" t="n"/>
      <c r="V38" s="871" t="n"/>
      <c r="W38" s="871" t="n"/>
      <c r="X38" s="871" t="n"/>
      <c r="Y38" s="871" t="n"/>
      <c r="Z38" s="871" t="n"/>
    </row>
    <row r="39">
      <c r="A39" s="871" t="n"/>
      <c r="B39" s="1090" t="n"/>
      <c r="C39" s="174" t="inlineStr">
        <is>
          <t>Pregnancy Powder- Trimester 3</t>
        </is>
      </c>
      <c r="D39" s="882" t="n">
        <v>2</v>
      </c>
      <c r="E39" s="871" t="n"/>
      <c r="F39" s="871" t="n"/>
      <c r="G39" s="871" t="n"/>
      <c r="H39" s="871" t="n"/>
      <c r="I39" s="871" t="n"/>
      <c r="J39" s="871" t="n"/>
      <c r="K39" s="871" t="n"/>
      <c r="L39" s="871" t="n"/>
      <c r="M39" s="871" t="n"/>
      <c r="N39" s="871" t="n"/>
      <c r="O39" s="871" t="n"/>
      <c r="P39" s="871" t="n"/>
      <c r="Q39" s="871" t="n"/>
      <c r="R39" s="871" t="n"/>
      <c r="S39" s="871" t="n"/>
      <c r="T39" s="871" t="n"/>
      <c r="U39" s="871" t="n"/>
      <c r="V39" s="871" t="n"/>
      <c r="W39" s="871" t="n"/>
      <c r="X39" s="871" t="n"/>
      <c r="Y39" s="871" t="n"/>
      <c r="Z39" s="871" t="n"/>
    </row>
    <row r="40">
      <c r="A40" s="871" t="n"/>
      <c r="B40" s="1090" t="n"/>
      <c r="C40" s="174" t="inlineStr">
        <is>
          <t>Lactation Powder</t>
        </is>
      </c>
      <c r="D40" s="882" t="n">
        <v>2</v>
      </c>
      <c r="E40" s="871" t="n"/>
      <c r="F40" s="871" t="n"/>
      <c r="G40" s="871" t="n"/>
      <c r="H40" s="871" t="n"/>
      <c r="I40" s="871" t="n"/>
      <c r="J40" s="871" t="n"/>
      <c r="K40" s="871" t="n"/>
      <c r="L40" s="871" t="n"/>
      <c r="M40" s="871" t="n"/>
      <c r="N40" s="871" t="n"/>
      <c r="O40" s="871" t="n"/>
      <c r="P40" s="871" t="n"/>
      <c r="Q40" s="871" t="n"/>
      <c r="R40" s="871" t="n"/>
      <c r="S40" s="871" t="n"/>
      <c r="T40" s="871" t="n"/>
      <c r="U40" s="871" t="n"/>
      <c r="V40" s="871" t="n"/>
      <c r="W40" s="871" t="n"/>
      <c r="X40" s="871" t="n"/>
      <c r="Y40" s="871" t="n"/>
      <c r="Z40" s="871" t="n"/>
    </row>
    <row r="41">
      <c r="A41" s="871" t="n"/>
      <c r="B41" s="1090" t="n"/>
      <c r="C41" s="174" t="inlineStr">
        <is>
          <t>Infant Formula Powder- 0 to 6m</t>
        </is>
      </c>
      <c r="D41" s="882" t="n">
        <v>2</v>
      </c>
      <c r="E41" s="871" t="n"/>
      <c r="F41" s="871" t="n"/>
      <c r="G41" s="871" t="n"/>
      <c r="H41" s="871" t="n"/>
      <c r="I41" s="871" t="n"/>
      <c r="J41" s="871" t="n"/>
      <c r="K41" s="871" t="n"/>
      <c r="L41" s="871" t="n"/>
      <c r="M41" s="871" t="n"/>
      <c r="N41" s="871" t="n"/>
      <c r="O41" s="871" t="n"/>
      <c r="P41" s="871" t="n"/>
      <c r="Q41" s="871" t="n"/>
      <c r="R41" s="871" t="n"/>
      <c r="S41" s="871" t="n"/>
      <c r="T41" s="871" t="n"/>
      <c r="U41" s="871" t="n"/>
      <c r="V41" s="871" t="n"/>
      <c r="W41" s="871" t="n"/>
      <c r="X41" s="871" t="n"/>
      <c r="Y41" s="871" t="n"/>
      <c r="Z41" s="871" t="n"/>
    </row>
    <row r="42">
      <c r="A42" s="871" t="n"/>
      <c r="B42" s="1090" t="n"/>
      <c r="C42" s="174" t="inlineStr">
        <is>
          <t>Infant Formula Powder- 6 to 12m</t>
        </is>
      </c>
      <c r="D42" s="882" t="n">
        <v>2</v>
      </c>
      <c r="E42" s="871" t="n"/>
      <c r="F42" s="871" t="n"/>
      <c r="G42" s="871" t="n"/>
      <c r="H42" s="871" t="n"/>
      <c r="I42" s="871" t="n"/>
      <c r="J42" s="871" t="n"/>
      <c r="K42" s="871" t="n"/>
      <c r="L42" s="871" t="n"/>
      <c r="M42" s="871" t="n"/>
      <c r="N42" s="871" t="n"/>
      <c r="O42" s="871" t="n"/>
      <c r="P42" s="871" t="n"/>
      <c r="Q42" s="871" t="n"/>
      <c r="R42" s="871" t="n"/>
      <c r="S42" s="871" t="n"/>
      <c r="T42" s="871" t="n"/>
      <c r="U42" s="871" t="n"/>
      <c r="V42" s="871" t="n"/>
      <c r="W42" s="871" t="n"/>
      <c r="X42" s="871" t="n"/>
      <c r="Y42" s="871" t="n"/>
      <c r="Z42" s="871" t="n"/>
    </row>
    <row r="43">
      <c r="A43" s="871" t="n"/>
      <c r="B43" s="1090" t="n"/>
      <c r="C43" s="174" t="inlineStr">
        <is>
          <t>Infant Formula Powder- 12 to 24m</t>
        </is>
      </c>
      <c r="D43" s="882" t="n">
        <v>2</v>
      </c>
      <c r="E43" s="871" t="n"/>
      <c r="F43" s="871" t="n"/>
      <c r="G43" s="871" t="n"/>
      <c r="H43" s="871" t="n"/>
      <c r="I43" s="871" t="n"/>
      <c r="J43" s="871" t="n"/>
      <c r="K43" s="871" t="n"/>
      <c r="L43" s="871" t="n"/>
      <c r="M43" s="871" t="n"/>
      <c r="N43" s="871" t="n"/>
      <c r="O43" s="871" t="n"/>
      <c r="P43" s="871" t="n"/>
      <c r="Q43" s="871" t="n"/>
      <c r="R43" s="871" t="n"/>
      <c r="S43" s="871" t="n"/>
      <c r="T43" s="871" t="n"/>
      <c r="U43" s="871" t="n"/>
      <c r="V43" s="871" t="n"/>
      <c r="W43" s="871" t="n"/>
      <c r="X43" s="871" t="n"/>
      <c r="Y43" s="871" t="n"/>
      <c r="Z43" s="871" t="n"/>
    </row>
    <row r="44">
      <c r="A44" s="871" t="n"/>
      <c r="B44" s="1090" t="n"/>
      <c r="C44" s="174" t="inlineStr">
        <is>
          <t>Infant Complementary Food- 6 to 12m</t>
        </is>
      </c>
      <c r="D44" s="882" t="n">
        <v>2</v>
      </c>
      <c r="E44" s="871" t="n"/>
      <c r="F44" s="871" t="n"/>
      <c r="G44" s="871" t="n"/>
      <c r="H44" s="871" t="n"/>
      <c r="I44" s="871" t="n"/>
      <c r="J44" s="871" t="n"/>
      <c r="K44" s="871" t="n"/>
      <c r="L44" s="871" t="n"/>
      <c r="M44" s="871" t="n"/>
      <c r="N44" s="871" t="n"/>
      <c r="O44" s="871" t="n"/>
      <c r="P44" s="871" t="n"/>
      <c r="Q44" s="871" t="n"/>
      <c r="R44" s="871" t="n"/>
      <c r="S44" s="871" t="n"/>
      <c r="T44" s="871" t="n"/>
      <c r="U44" s="871" t="n"/>
      <c r="V44" s="871" t="n"/>
      <c r="W44" s="871" t="n"/>
      <c r="X44" s="871" t="n"/>
      <c r="Y44" s="871" t="n"/>
      <c r="Z44" s="871" t="n"/>
    </row>
    <row r="45">
      <c r="A45" s="871" t="n"/>
      <c r="B45" s="1090" t="n"/>
      <c r="C45" s="174" t="inlineStr">
        <is>
          <t>Infant Complementary Food- 12 to 24m</t>
        </is>
      </c>
      <c r="D45" s="882" t="n">
        <v>2</v>
      </c>
      <c r="E45" s="871" t="n"/>
      <c r="F45" s="871" t="n"/>
      <c r="G45" s="871" t="n"/>
      <c r="H45" s="871" t="n"/>
      <c r="I45" s="871" t="n"/>
      <c r="J45" s="871" t="n"/>
      <c r="K45" s="871" t="n"/>
      <c r="L45" s="871" t="n"/>
      <c r="M45" s="871" t="n"/>
      <c r="N45" s="871" t="n"/>
      <c r="O45" s="871" t="n"/>
      <c r="P45" s="871" t="n"/>
      <c r="Q45" s="871" t="n"/>
      <c r="R45" s="871" t="n"/>
      <c r="S45" s="871" t="n"/>
      <c r="T45" s="871" t="n"/>
      <c r="U45" s="871" t="n"/>
      <c r="V45" s="871" t="n"/>
      <c r="W45" s="871" t="n"/>
      <c r="X45" s="871" t="n"/>
      <c r="Y45" s="871" t="n"/>
      <c r="Z45" s="871" t="n"/>
    </row>
    <row r="46">
      <c r="A46" s="871" t="n"/>
      <c r="B46" s="1090" t="n"/>
      <c r="C46" s="174" t="inlineStr">
        <is>
          <t>Children Powder</t>
        </is>
      </c>
      <c r="D46" s="882" t="n">
        <v>2</v>
      </c>
      <c r="E46" s="871" t="n"/>
      <c r="F46" s="871" t="n"/>
      <c r="G46" s="871" t="n"/>
      <c r="H46" s="871" t="n"/>
      <c r="I46" s="871" t="n"/>
      <c r="J46" s="871" t="n"/>
      <c r="K46" s="871" t="n"/>
      <c r="L46" s="871" t="n"/>
      <c r="M46" s="871" t="n"/>
      <c r="N46" s="871" t="n"/>
      <c r="O46" s="871" t="n"/>
      <c r="P46" s="871" t="n"/>
      <c r="Q46" s="871" t="n"/>
      <c r="R46" s="871" t="n"/>
      <c r="S46" s="871" t="n"/>
      <c r="T46" s="871" t="n"/>
      <c r="U46" s="871" t="n"/>
      <c r="V46" s="871" t="n"/>
      <c r="W46" s="871" t="n"/>
      <c r="X46" s="871" t="n"/>
      <c r="Y46" s="871" t="n"/>
      <c r="Z46" s="871" t="n"/>
    </row>
    <row r="47">
      <c r="A47" s="871" t="n"/>
      <c r="B47" s="1090" t="n"/>
      <c r="C47" s="344" t="inlineStr">
        <is>
          <t>Pregnancy Powder</t>
        </is>
      </c>
      <c r="D47" s="882" t="n">
        <v>3</v>
      </c>
      <c r="E47" s="871" t="n"/>
      <c r="F47" s="871" t="n"/>
      <c r="G47" s="871" t="n"/>
      <c r="H47" s="871" t="n"/>
      <c r="I47" s="871" t="n"/>
      <c r="J47" s="871" t="n"/>
      <c r="K47" s="871" t="n"/>
      <c r="L47" s="871" t="n"/>
      <c r="M47" s="871" t="n"/>
      <c r="N47" s="871" t="n"/>
      <c r="O47" s="871" t="n"/>
      <c r="P47" s="871" t="n"/>
      <c r="Q47" s="871" t="n"/>
      <c r="R47" s="871" t="n"/>
      <c r="S47" s="871" t="n"/>
      <c r="T47" s="871" t="n"/>
      <c r="U47" s="871" t="n"/>
      <c r="V47" s="871" t="n"/>
      <c r="W47" s="871" t="n"/>
      <c r="X47" s="871" t="n"/>
      <c r="Y47" s="871" t="n"/>
      <c r="Z47" s="871" t="n"/>
    </row>
    <row r="48">
      <c r="A48" s="871" t="n"/>
      <c r="B48" s="1090" t="n"/>
      <c r="C48" s="174" t="inlineStr">
        <is>
          <t>Lactation Powder</t>
        </is>
      </c>
      <c r="D48" s="882" t="n">
        <v>3</v>
      </c>
      <c r="E48" s="871" t="n"/>
      <c r="F48" s="871" t="n"/>
      <c r="G48" s="871" t="n"/>
      <c r="H48" s="871" t="n"/>
      <c r="I48" s="871" t="n"/>
      <c r="J48" s="871" t="n"/>
      <c r="K48" s="871" t="n"/>
      <c r="L48" s="871" t="n"/>
      <c r="M48" s="871" t="n"/>
      <c r="N48" s="871" t="n"/>
      <c r="O48" s="871" t="n"/>
      <c r="P48" s="871" t="n"/>
      <c r="Q48" s="871" t="n"/>
      <c r="R48" s="871" t="n"/>
      <c r="S48" s="871" t="n"/>
      <c r="T48" s="871" t="n"/>
      <c r="U48" s="871" t="n"/>
      <c r="V48" s="871" t="n"/>
      <c r="W48" s="871" t="n"/>
      <c r="X48" s="871" t="n"/>
      <c r="Y48" s="871" t="n"/>
      <c r="Z48" s="871" t="n"/>
    </row>
    <row r="49">
      <c r="A49" s="871" t="n"/>
      <c r="B49" s="1090" t="n"/>
      <c r="C49" s="344" t="inlineStr">
        <is>
          <t>Infant Powder</t>
        </is>
      </c>
      <c r="D49" s="882" t="n">
        <v>3</v>
      </c>
      <c r="E49" s="871" t="n"/>
      <c r="F49" s="871" t="n"/>
      <c r="G49" s="871" t="n"/>
      <c r="H49" s="871" t="n"/>
      <c r="I49" s="871" t="n"/>
      <c r="J49" s="871" t="n"/>
      <c r="K49" s="871" t="n"/>
      <c r="L49" s="871" t="n"/>
      <c r="M49" s="871" t="n"/>
      <c r="N49" s="871" t="n"/>
      <c r="O49" s="871" t="n"/>
      <c r="P49" s="871" t="n"/>
      <c r="Q49" s="871" t="n"/>
      <c r="R49" s="871" t="n"/>
      <c r="S49" s="871" t="n"/>
      <c r="T49" s="871" t="n"/>
      <c r="U49" s="871" t="n"/>
      <c r="V49" s="871" t="n"/>
      <c r="W49" s="871" t="n"/>
      <c r="X49" s="871" t="n"/>
      <c r="Y49" s="871" t="n"/>
      <c r="Z49" s="871" t="n"/>
    </row>
    <row r="50">
      <c r="A50" s="871" t="n"/>
      <c r="B50" s="1075" t="n"/>
      <c r="C50" s="5" t="inlineStr">
        <is>
          <t>Children Powder</t>
        </is>
      </c>
      <c r="D50" s="97" t="n">
        <v>3</v>
      </c>
      <c r="E50" s="871" t="n"/>
      <c r="F50" s="871" t="n"/>
      <c r="G50" s="871" t="n"/>
      <c r="H50" s="871" t="n"/>
      <c r="I50" s="871" t="n"/>
      <c r="J50" s="871" t="n"/>
      <c r="K50" s="871" t="n"/>
      <c r="L50" s="871" t="n"/>
      <c r="M50" s="871" t="n"/>
      <c r="N50" s="871" t="n"/>
      <c r="O50" s="871" t="n"/>
      <c r="P50" s="871" t="n"/>
      <c r="Q50" s="871" t="n"/>
      <c r="R50" s="871" t="n"/>
      <c r="S50" s="871" t="n"/>
      <c r="T50" s="871" t="n"/>
      <c r="U50" s="871" t="n"/>
      <c r="V50" s="871" t="n"/>
      <c r="W50" s="871" t="n"/>
      <c r="X50" s="871" t="n"/>
      <c r="Y50" s="871" t="n"/>
      <c r="Z50" s="871" t="n"/>
    </row>
    <row r="51" ht="1.5" customHeight="1" s="1068">
      <c r="A51" s="871" t="n"/>
      <c r="B51" s="871" t="n"/>
      <c r="C51" s="871" t="n"/>
      <c r="D51" s="871" t="n"/>
      <c r="E51" s="871" t="n"/>
      <c r="F51" s="871" t="n"/>
      <c r="G51" s="871" t="n"/>
      <c r="H51" s="871" t="n"/>
      <c r="I51" s="871" t="n"/>
      <c r="J51" s="871" t="n"/>
      <c r="K51" s="871" t="n"/>
      <c r="L51" s="871" t="n"/>
      <c r="M51" s="871" t="n"/>
      <c r="N51" s="871" t="n"/>
      <c r="O51" s="871" t="n"/>
      <c r="P51" s="871" t="n"/>
      <c r="Q51" s="871" t="n"/>
      <c r="R51" s="871" t="n"/>
      <c r="S51" s="871" t="n"/>
      <c r="T51" s="871" t="n"/>
      <c r="U51" s="871" t="n"/>
      <c r="V51" s="871" t="n"/>
      <c r="W51" s="871" t="n"/>
      <c r="X51" s="871" t="n"/>
      <c r="Y51" s="871" t="n"/>
      <c r="Z51" s="871" t="n"/>
    </row>
    <row r="52">
      <c r="A52" s="871" t="n"/>
      <c r="B52" s="815" t="inlineStr">
        <is>
          <t>Year 4</t>
        </is>
      </c>
      <c r="C52" s="103">
        <f>counta(C53:C76)</f>
        <v/>
      </c>
      <c r="D52" s="1069" t="n"/>
      <c r="E52" s="871" t="n"/>
      <c r="F52" s="871" t="n"/>
      <c r="G52" s="871" t="n"/>
      <c r="H52" s="871" t="n"/>
      <c r="I52" s="871" t="n"/>
      <c r="J52" s="871" t="n"/>
      <c r="K52" s="871" t="n"/>
      <c r="L52" s="871" t="n"/>
      <c r="M52" s="871" t="n"/>
      <c r="N52" s="871" t="n"/>
      <c r="O52" s="871" t="n"/>
      <c r="P52" s="871" t="n"/>
      <c r="Q52" s="871" t="n"/>
      <c r="R52" s="871" t="n"/>
      <c r="S52" s="871" t="n"/>
      <c r="T52" s="871" t="n"/>
      <c r="U52" s="871" t="n"/>
      <c r="V52" s="871" t="n"/>
      <c r="W52" s="871" t="n"/>
      <c r="X52" s="871" t="n"/>
      <c r="Y52" s="871" t="n"/>
      <c r="Z52" s="871" t="n"/>
    </row>
    <row r="53">
      <c r="A53" s="871" t="n"/>
      <c r="B53" s="1090" t="n"/>
      <c r="C53" s="171" t="inlineStr">
        <is>
          <t>Pregnancy Powder- Trimester 1</t>
        </is>
      </c>
      <c r="D53" s="131" t="n">
        <v>1</v>
      </c>
      <c r="E53" s="871" t="n"/>
      <c r="F53" s="871" t="n"/>
      <c r="G53" s="871" t="n"/>
      <c r="H53" s="871" t="n"/>
      <c r="I53" s="871" t="n"/>
      <c r="J53" s="871" t="n"/>
      <c r="K53" s="871" t="n"/>
      <c r="L53" s="871" t="n"/>
      <c r="M53" s="871" t="n"/>
      <c r="N53" s="871" t="n"/>
      <c r="O53" s="871" t="n"/>
      <c r="P53" s="871" t="n"/>
      <c r="Q53" s="871" t="n"/>
      <c r="R53" s="871" t="n"/>
      <c r="S53" s="871" t="n"/>
      <c r="T53" s="871" t="n"/>
      <c r="U53" s="871" t="n"/>
      <c r="V53" s="871" t="n"/>
      <c r="W53" s="871" t="n"/>
      <c r="X53" s="871" t="n"/>
      <c r="Y53" s="871" t="n"/>
      <c r="Z53" s="871" t="n"/>
    </row>
    <row r="54">
      <c r="A54" s="871" t="n"/>
      <c r="B54" s="1090" t="n"/>
      <c r="C54" s="174" t="inlineStr">
        <is>
          <t>Pregnancy Powder- Trimester 2</t>
        </is>
      </c>
      <c r="D54" s="882" t="n">
        <v>1</v>
      </c>
      <c r="E54" s="871" t="n"/>
      <c r="F54" s="871" t="n"/>
      <c r="G54" s="871" t="n"/>
      <c r="H54" s="871" t="n"/>
      <c r="I54" s="871" t="n"/>
      <c r="J54" s="871" t="n"/>
      <c r="K54" s="871" t="n"/>
      <c r="L54" s="871" t="n"/>
      <c r="M54" s="871" t="n"/>
      <c r="N54" s="871" t="n"/>
      <c r="O54" s="871" t="n"/>
      <c r="P54" s="871" t="n"/>
      <c r="Q54" s="871" t="n"/>
      <c r="R54" s="871" t="n"/>
      <c r="S54" s="871" t="n"/>
      <c r="T54" s="871" t="n"/>
      <c r="U54" s="871" t="n"/>
      <c r="V54" s="871" t="n"/>
      <c r="W54" s="871" t="n"/>
      <c r="X54" s="871" t="n"/>
      <c r="Y54" s="871" t="n"/>
      <c r="Z54" s="871" t="n"/>
    </row>
    <row r="55">
      <c r="A55" s="871" t="n"/>
      <c r="B55" s="1090" t="n"/>
      <c r="C55" s="174" t="inlineStr">
        <is>
          <t>Pregnancy Powder- Trimester 3</t>
        </is>
      </c>
      <c r="D55" s="882" t="n">
        <v>1</v>
      </c>
      <c r="E55" s="871" t="n"/>
      <c r="F55" s="871" t="n"/>
      <c r="G55" s="871" t="n"/>
      <c r="H55" s="871" t="n"/>
      <c r="I55" s="871" t="n"/>
      <c r="J55" s="871" t="n"/>
      <c r="K55" s="871" t="n"/>
      <c r="L55" s="871" t="n"/>
      <c r="M55" s="871" t="n"/>
      <c r="N55" s="871" t="n"/>
      <c r="O55" s="871" t="n"/>
      <c r="P55" s="871" t="n"/>
      <c r="Q55" s="871" t="n"/>
      <c r="R55" s="871" t="n"/>
      <c r="S55" s="871" t="n"/>
      <c r="T55" s="871" t="n"/>
      <c r="U55" s="871" t="n"/>
      <c r="V55" s="871" t="n"/>
      <c r="W55" s="871" t="n"/>
      <c r="X55" s="871" t="n"/>
      <c r="Y55" s="871" t="n"/>
      <c r="Z55" s="871" t="n"/>
    </row>
    <row r="56">
      <c r="A56" s="871" t="n"/>
      <c r="B56" s="1090" t="n"/>
      <c r="C56" s="174" t="inlineStr">
        <is>
          <t>Lactation Powder</t>
        </is>
      </c>
      <c r="D56" s="882" t="n">
        <v>1</v>
      </c>
      <c r="E56" s="871" t="n"/>
      <c r="F56" s="871" t="n"/>
      <c r="G56" s="871" t="n"/>
      <c r="H56" s="871" t="n"/>
      <c r="I56" s="871" t="n"/>
      <c r="J56" s="871" t="n"/>
      <c r="K56" s="871" t="n"/>
      <c r="L56" s="871" t="n"/>
      <c r="M56" s="871" t="n"/>
      <c r="N56" s="871" t="n"/>
      <c r="O56" s="871" t="n"/>
      <c r="P56" s="871" t="n"/>
      <c r="Q56" s="871" t="n"/>
      <c r="R56" s="871" t="n"/>
      <c r="S56" s="871" t="n"/>
      <c r="T56" s="871" t="n"/>
      <c r="U56" s="871" t="n"/>
      <c r="V56" s="871" t="n"/>
      <c r="W56" s="871" t="n"/>
      <c r="X56" s="871" t="n"/>
      <c r="Y56" s="871" t="n"/>
      <c r="Z56" s="871" t="n"/>
    </row>
    <row r="57">
      <c r="A57" s="871" t="n"/>
      <c r="B57" s="1090" t="n"/>
      <c r="C57" s="174" t="inlineStr">
        <is>
          <t>Infant Formula Powder- 0 to 6m</t>
        </is>
      </c>
      <c r="D57" s="882" t="n">
        <v>1</v>
      </c>
      <c r="E57" s="871" t="n"/>
      <c r="F57" s="871" t="n"/>
      <c r="G57" s="871" t="n"/>
      <c r="H57" s="871" t="n"/>
      <c r="I57" s="871" t="n"/>
      <c r="J57" s="871" t="n"/>
      <c r="K57" s="871" t="n"/>
      <c r="L57" s="871" t="n"/>
      <c r="M57" s="871" t="n"/>
      <c r="N57" s="871" t="n"/>
      <c r="O57" s="871" t="n"/>
      <c r="P57" s="871" t="n"/>
      <c r="Q57" s="871" t="n"/>
      <c r="R57" s="871" t="n"/>
      <c r="S57" s="871" t="n"/>
      <c r="T57" s="871" t="n"/>
      <c r="U57" s="871" t="n"/>
      <c r="V57" s="871" t="n"/>
      <c r="W57" s="871" t="n"/>
      <c r="X57" s="871" t="n"/>
      <c r="Y57" s="871" t="n"/>
      <c r="Z57" s="871" t="n"/>
    </row>
    <row r="58">
      <c r="A58" s="871" t="n"/>
      <c r="B58" s="1090" t="n"/>
      <c r="C58" s="174" t="inlineStr">
        <is>
          <t>Infant Formula Powder- 6 to 12m</t>
        </is>
      </c>
      <c r="D58" s="882" t="n">
        <v>1</v>
      </c>
      <c r="E58" s="871" t="n"/>
      <c r="F58" s="871" t="n"/>
      <c r="G58" s="871" t="n"/>
      <c r="H58" s="871" t="n"/>
      <c r="I58" s="871" t="n"/>
      <c r="J58" s="871" t="n"/>
      <c r="K58" s="871" t="n"/>
      <c r="L58" s="871" t="n"/>
      <c r="M58" s="871" t="n"/>
      <c r="N58" s="871" t="n"/>
      <c r="O58" s="871" t="n"/>
      <c r="P58" s="871" t="n"/>
      <c r="Q58" s="871" t="n"/>
      <c r="R58" s="871" t="n"/>
      <c r="S58" s="871" t="n"/>
      <c r="T58" s="871" t="n"/>
      <c r="U58" s="871" t="n"/>
      <c r="V58" s="871" t="n"/>
      <c r="W58" s="871" t="n"/>
      <c r="X58" s="871" t="n"/>
      <c r="Y58" s="871" t="n"/>
      <c r="Z58" s="871" t="n"/>
    </row>
    <row r="59">
      <c r="A59" s="871" t="n"/>
      <c r="B59" s="1090" t="n"/>
      <c r="C59" s="174" t="inlineStr">
        <is>
          <t>Infant Formula Powder- 12 to 24m</t>
        </is>
      </c>
      <c r="D59" s="882" t="n">
        <v>1</v>
      </c>
      <c r="E59" s="871" t="n"/>
      <c r="F59" s="871" t="n"/>
      <c r="G59" s="871" t="n"/>
      <c r="H59" s="871" t="n"/>
      <c r="I59" s="871" t="n"/>
      <c r="J59" s="871" t="n"/>
      <c r="K59" s="871" t="n"/>
      <c r="L59" s="871" t="n"/>
      <c r="M59" s="871" t="n"/>
      <c r="N59" s="871" t="n"/>
      <c r="O59" s="871" t="n"/>
      <c r="P59" s="871" t="n"/>
      <c r="Q59" s="871" t="n"/>
      <c r="R59" s="871" t="n"/>
      <c r="S59" s="871" t="n"/>
      <c r="T59" s="871" t="n"/>
      <c r="U59" s="871" t="n"/>
      <c r="V59" s="871" t="n"/>
      <c r="W59" s="871" t="n"/>
      <c r="X59" s="871" t="n"/>
      <c r="Y59" s="871" t="n"/>
      <c r="Z59" s="871" t="n"/>
    </row>
    <row r="60">
      <c r="A60" s="871" t="n"/>
      <c r="B60" s="1090" t="n"/>
      <c r="C60" s="174" t="inlineStr">
        <is>
          <t>Infant Complementary Food- 6 to 12m</t>
        </is>
      </c>
      <c r="D60" s="882" t="n">
        <v>1</v>
      </c>
      <c r="E60" s="871" t="n"/>
      <c r="F60" s="871" t="n"/>
      <c r="G60" s="871" t="n"/>
      <c r="H60" s="871" t="n"/>
      <c r="I60" s="871" t="n"/>
      <c r="J60" s="871" t="n"/>
      <c r="K60" s="871" t="n"/>
      <c r="L60" s="871" t="n"/>
      <c r="M60" s="871" t="n"/>
      <c r="N60" s="871" t="n"/>
      <c r="O60" s="871" t="n"/>
      <c r="P60" s="871" t="n"/>
      <c r="Q60" s="871" t="n"/>
      <c r="R60" s="871" t="n"/>
      <c r="S60" s="871" t="n"/>
      <c r="T60" s="871" t="n"/>
      <c r="U60" s="871" t="n"/>
      <c r="V60" s="871" t="n"/>
      <c r="W60" s="871" t="n"/>
      <c r="X60" s="871" t="n"/>
      <c r="Y60" s="871" t="n"/>
      <c r="Z60" s="871" t="n"/>
    </row>
    <row r="61">
      <c r="A61" s="871" t="n"/>
      <c r="B61" s="1090" t="n"/>
      <c r="C61" s="174" t="inlineStr">
        <is>
          <t>Infant Complementary Food- 12 to 24m</t>
        </is>
      </c>
      <c r="D61" s="882" t="n">
        <v>1</v>
      </c>
      <c r="E61" s="871" t="n"/>
      <c r="F61" s="871" t="n"/>
      <c r="G61" s="871" t="n"/>
      <c r="H61" s="871" t="n"/>
      <c r="I61" s="871" t="n"/>
      <c r="J61" s="871" t="n"/>
      <c r="K61" s="871" t="n"/>
      <c r="L61" s="871" t="n"/>
      <c r="M61" s="871" t="n"/>
      <c r="N61" s="871" t="n"/>
      <c r="O61" s="871" t="n"/>
      <c r="P61" s="871" t="n"/>
      <c r="Q61" s="871" t="n"/>
      <c r="R61" s="871" t="n"/>
      <c r="S61" s="871" t="n"/>
      <c r="T61" s="871" t="n"/>
      <c r="U61" s="871" t="n"/>
      <c r="V61" s="871" t="n"/>
      <c r="W61" s="871" t="n"/>
      <c r="X61" s="871" t="n"/>
      <c r="Y61" s="871" t="n"/>
      <c r="Z61" s="871" t="n"/>
    </row>
    <row r="62">
      <c r="A62" s="871" t="n"/>
      <c r="B62" s="1090" t="n"/>
      <c r="C62" s="174" t="inlineStr">
        <is>
          <t>Children Powder</t>
        </is>
      </c>
      <c r="D62" s="882" t="n">
        <v>1</v>
      </c>
      <c r="E62" s="871" t="n"/>
      <c r="F62" s="871" t="n"/>
      <c r="G62" s="871" t="n"/>
      <c r="H62" s="871" t="n"/>
      <c r="I62" s="871" t="n"/>
      <c r="J62" s="871" t="n"/>
      <c r="K62" s="871" t="n"/>
      <c r="L62" s="871" t="n"/>
      <c r="M62" s="871" t="n"/>
      <c r="N62" s="871" t="n"/>
      <c r="O62" s="871" t="n"/>
      <c r="P62" s="871" t="n"/>
      <c r="Q62" s="871" t="n"/>
      <c r="R62" s="871" t="n"/>
      <c r="S62" s="871" t="n"/>
      <c r="T62" s="871" t="n"/>
      <c r="U62" s="871" t="n"/>
      <c r="V62" s="871" t="n"/>
      <c r="W62" s="871" t="n"/>
      <c r="X62" s="871" t="n"/>
      <c r="Y62" s="871" t="n"/>
      <c r="Z62" s="871" t="n"/>
    </row>
    <row r="63">
      <c r="A63" s="871" t="n"/>
      <c r="B63" s="1090" t="n"/>
      <c r="C63" s="174" t="inlineStr">
        <is>
          <t>Pregnancy Powder- Trimester 1</t>
        </is>
      </c>
      <c r="D63" s="882" t="n">
        <v>2</v>
      </c>
      <c r="E63" s="871" t="n"/>
      <c r="F63" s="871" t="n"/>
      <c r="G63" s="871" t="n"/>
      <c r="H63" s="871" t="n"/>
      <c r="I63" s="871" t="n"/>
      <c r="J63" s="871" t="n"/>
      <c r="K63" s="871" t="n"/>
      <c r="L63" s="871" t="n"/>
      <c r="M63" s="871" t="n"/>
      <c r="N63" s="871" t="n"/>
      <c r="O63" s="871" t="n"/>
      <c r="P63" s="871" t="n"/>
      <c r="Q63" s="871" t="n"/>
      <c r="R63" s="871" t="n"/>
      <c r="S63" s="871" t="n"/>
      <c r="T63" s="871" t="n"/>
      <c r="U63" s="871" t="n"/>
      <c r="V63" s="871" t="n"/>
      <c r="W63" s="871" t="n"/>
      <c r="X63" s="871" t="n"/>
      <c r="Y63" s="871" t="n"/>
      <c r="Z63" s="871" t="n"/>
    </row>
    <row r="64">
      <c r="A64" s="871" t="n"/>
      <c r="B64" s="1090" t="n"/>
      <c r="C64" s="174" t="inlineStr">
        <is>
          <t>Pregnancy Powder- Trimester 2</t>
        </is>
      </c>
      <c r="D64" s="882" t="n">
        <v>2</v>
      </c>
      <c r="E64" s="871" t="n"/>
      <c r="F64" s="871" t="n"/>
      <c r="G64" s="871" t="n"/>
      <c r="H64" s="871" t="n"/>
      <c r="I64" s="871" t="n"/>
      <c r="J64" s="871" t="n"/>
      <c r="K64" s="871" t="n"/>
      <c r="L64" s="871" t="n"/>
      <c r="M64" s="871" t="n"/>
      <c r="N64" s="871" t="n"/>
      <c r="O64" s="871" t="n"/>
      <c r="P64" s="871" t="n"/>
      <c r="Q64" s="871" t="n"/>
      <c r="R64" s="871" t="n"/>
      <c r="S64" s="871" t="n"/>
      <c r="T64" s="871" t="n"/>
      <c r="U64" s="871" t="n"/>
      <c r="V64" s="871" t="n"/>
      <c r="W64" s="871" t="n"/>
      <c r="X64" s="871" t="n"/>
      <c r="Y64" s="871" t="n"/>
      <c r="Z64" s="871" t="n"/>
    </row>
    <row r="65">
      <c r="A65" s="871" t="n"/>
      <c r="B65" s="1090" t="n"/>
      <c r="C65" s="174" t="inlineStr">
        <is>
          <t>Pregnancy Powder- Trimester 3</t>
        </is>
      </c>
      <c r="D65" s="882" t="n">
        <v>2</v>
      </c>
      <c r="E65" s="871" t="n"/>
      <c r="F65" s="871" t="n"/>
      <c r="G65" s="871" t="n"/>
      <c r="H65" s="871" t="n"/>
      <c r="I65" s="871" t="n"/>
      <c r="J65" s="871" t="n"/>
      <c r="K65" s="871" t="n"/>
      <c r="L65" s="871" t="n"/>
      <c r="M65" s="871" t="n"/>
      <c r="N65" s="871" t="n"/>
      <c r="O65" s="871" t="n"/>
      <c r="P65" s="871" t="n"/>
      <c r="Q65" s="871" t="n"/>
      <c r="R65" s="871" t="n"/>
      <c r="S65" s="871" t="n"/>
      <c r="T65" s="871" t="n"/>
      <c r="U65" s="871" t="n"/>
      <c r="V65" s="871" t="n"/>
      <c r="W65" s="871" t="n"/>
      <c r="X65" s="871" t="n"/>
      <c r="Y65" s="871" t="n"/>
      <c r="Z65" s="871" t="n"/>
    </row>
    <row r="66">
      <c r="A66" s="871" t="n"/>
      <c r="B66" s="1090" t="n"/>
      <c r="C66" s="174" t="inlineStr">
        <is>
          <t>Lactation Powder</t>
        </is>
      </c>
      <c r="D66" s="882" t="n">
        <v>2</v>
      </c>
      <c r="E66" s="871" t="n"/>
      <c r="F66" s="871" t="n"/>
      <c r="G66" s="871" t="n"/>
      <c r="H66" s="871" t="n"/>
      <c r="I66" s="871" t="n"/>
      <c r="J66" s="871" t="n"/>
      <c r="K66" s="871" t="n"/>
      <c r="L66" s="871" t="n"/>
      <c r="M66" s="871" t="n"/>
      <c r="N66" s="871" t="n"/>
      <c r="O66" s="871" t="n"/>
      <c r="P66" s="871" t="n"/>
      <c r="Q66" s="871" t="n"/>
      <c r="R66" s="871" t="n"/>
      <c r="S66" s="871" t="n"/>
      <c r="T66" s="871" t="n"/>
      <c r="U66" s="871" t="n"/>
      <c r="V66" s="871" t="n"/>
      <c r="W66" s="871" t="n"/>
      <c r="X66" s="871" t="n"/>
      <c r="Y66" s="871" t="n"/>
      <c r="Z66" s="871" t="n"/>
    </row>
    <row r="67">
      <c r="A67" s="871" t="n"/>
      <c r="B67" s="1090" t="n"/>
      <c r="C67" s="174" t="inlineStr">
        <is>
          <t>Infant Formula Powder- 0 to 6m</t>
        </is>
      </c>
      <c r="D67" s="882" t="n">
        <v>2</v>
      </c>
      <c r="E67" s="871" t="n"/>
      <c r="F67" s="871" t="n"/>
      <c r="G67" s="871" t="n"/>
      <c r="H67" s="871" t="n"/>
      <c r="I67" s="871" t="n"/>
      <c r="J67" s="871" t="n"/>
      <c r="K67" s="871" t="n"/>
      <c r="L67" s="871" t="n"/>
      <c r="M67" s="871" t="n"/>
      <c r="N67" s="871" t="n"/>
      <c r="O67" s="871" t="n"/>
      <c r="P67" s="871" t="n"/>
      <c r="Q67" s="871" t="n"/>
      <c r="R67" s="871" t="n"/>
      <c r="S67" s="871" t="n"/>
      <c r="T67" s="871" t="n"/>
      <c r="U67" s="871" t="n"/>
      <c r="V67" s="871" t="n"/>
      <c r="W67" s="871" t="n"/>
      <c r="X67" s="871" t="n"/>
      <c r="Y67" s="871" t="n"/>
      <c r="Z67" s="871" t="n"/>
    </row>
    <row r="68">
      <c r="A68" s="871" t="n"/>
      <c r="B68" s="1090" t="n"/>
      <c r="C68" s="174" t="inlineStr">
        <is>
          <t>Infant Formula Powder- 6 to 12m</t>
        </is>
      </c>
      <c r="D68" s="882" t="n">
        <v>2</v>
      </c>
      <c r="E68" s="871" t="n"/>
      <c r="F68" s="871" t="n"/>
      <c r="G68" s="871" t="n"/>
      <c r="H68" s="871" t="n"/>
      <c r="I68" s="871" t="n"/>
      <c r="J68" s="871" t="n"/>
      <c r="K68" s="871" t="n"/>
      <c r="L68" s="871" t="n"/>
      <c r="M68" s="871" t="n"/>
      <c r="N68" s="871" t="n"/>
      <c r="O68" s="871" t="n"/>
      <c r="P68" s="871" t="n"/>
      <c r="Q68" s="871" t="n"/>
      <c r="R68" s="871" t="n"/>
      <c r="S68" s="871" t="n"/>
      <c r="T68" s="871" t="n"/>
      <c r="U68" s="871" t="n"/>
      <c r="V68" s="871" t="n"/>
      <c r="W68" s="871" t="n"/>
      <c r="X68" s="871" t="n"/>
      <c r="Y68" s="871" t="n"/>
      <c r="Z68" s="871" t="n"/>
    </row>
    <row r="69">
      <c r="A69" s="871" t="n"/>
      <c r="B69" s="1090" t="n"/>
      <c r="C69" s="174" t="inlineStr">
        <is>
          <t>Infant Formula Powder- 12 to 24m</t>
        </is>
      </c>
      <c r="D69" s="882" t="n">
        <v>2</v>
      </c>
      <c r="E69" s="871" t="n"/>
      <c r="F69" s="871" t="n"/>
      <c r="G69" s="871" t="n"/>
      <c r="H69" s="871" t="n"/>
      <c r="I69" s="871" t="n"/>
      <c r="J69" s="871" t="n"/>
      <c r="K69" s="871" t="n"/>
      <c r="L69" s="871" t="n"/>
      <c r="M69" s="871" t="n"/>
      <c r="N69" s="871" t="n"/>
      <c r="O69" s="871" t="n"/>
      <c r="P69" s="871" t="n"/>
      <c r="Q69" s="871" t="n"/>
      <c r="R69" s="871" t="n"/>
      <c r="S69" s="871" t="n"/>
      <c r="T69" s="871" t="n"/>
      <c r="U69" s="871" t="n"/>
      <c r="V69" s="871" t="n"/>
      <c r="W69" s="871" t="n"/>
      <c r="X69" s="871" t="n"/>
      <c r="Y69" s="871" t="n"/>
      <c r="Z69" s="871" t="n"/>
    </row>
    <row r="70">
      <c r="A70" s="871" t="n"/>
      <c r="B70" s="1090" t="n"/>
      <c r="C70" s="174" t="inlineStr">
        <is>
          <t>Infant Complementary Food- 6 to 12m</t>
        </is>
      </c>
      <c r="D70" s="882" t="n">
        <v>2</v>
      </c>
      <c r="E70" s="871" t="n"/>
      <c r="F70" s="871" t="n"/>
      <c r="G70" s="871" t="n"/>
      <c r="H70" s="871" t="n"/>
      <c r="I70" s="871" t="n"/>
      <c r="J70" s="871" t="n"/>
      <c r="K70" s="871" t="n"/>
      <c r="L70" s="871" t="n"/>
      <c r="M70" s="871" t="n"/>
      <c r="N70" s="871" t="n"/>
      <c r="O70" s="871" t="n"/>
      <c r="P70" s="871" t="n"/>
      <c r="Q70" s="871" t="n"/>
      <c r="R70" s="871" t="n"/>
      <c r="S70" s="871" t="n"/>
      <c r="T70" s="871" t="n"/>
      <c r="U70" s="871" t="n"/>
      <c r="V70" s="871" t="n"/>
      <c r="W70" s="871" t="n"/>
      <c r="X70" s="871" t="n"/>
      <c r="Y70" s="871" t="n"/>
      <c r="Z70" s="871" t="n"/>
    </row>
    <row r="71">
      <c r="A71" s="871" t="n"/>
      <c r="B71" s="1090" t="n"/>
      <c r="C71" s="174" t="inlineStr">
        <is>
          <t>Infant Complementary Food- 12 to 24m</t>
        </is>
      </c>
      <c r="D71" s="882" t="n">
        <v>2</v>
      </c>
      <c r="E71" s="871" t="n"/>
      <c r="F71" s="871" t="n"/>
      <c r="G71" s="871" t="n"/>
      <c r="H71" s="871" t="n"/>
      <c r="I71" s="871" t="n"/>
      <c r="J71" s="871" t="n"/>
      <c r="K71" s="871" t="n"/>
      <c r="L71" s="871" t="n"/>
      <c r="M71" s="871" t="n"/>
      <c r="N71" s="871" t="n"/>
      <c r="O71" s="871" t="n"/>
      <c r="P71" s="871" t="n"/>
      <c r="Q71" s="871" t="n"/>
      <c r="R71" s="871" t="n"/>
      <c r="S71" s="871" t="n"/>
      <c r="T71" s="871" t="n"/>
      <c r="U71" s="871" t="n"/>
      <c r="V71" s="871" t="n"/>
      <c r="W71" s="871" t="n"/>
      <c r="X71" s="871" t="n"/>
      <c r="Y71" s="871" t="n"/>
      <c r="Z71" s="871" t="n"/>
    </row>
    <row r="72">
      <c r="A72" s="871" t="n"/>
      <c r="B72" s="1090" t="n"/>
      <c r="C72" s="174" t="inlineStr">
        <is>
          <t>Children Powder</t>
        </is>
      </c>
      <c r="D72" s="882" t="n">
        <v>2</v>
      </c>
      <c r="E72" s="871" t="n"/>
      <c r="F72" s="871" t="n"/>
      <c r="G72" s="871" t="n"/>
      <c r="H72" s="871" t="n"/>
      <c r="I72" s="871" t="n"/>
      <c r="J72" s="871" t="n"/>
      <c r="K72" s="871" t="n"/>
      <c r="L72" s="871" t="n"/>
      <c r="M72" s="871" t="n"/>
      <c r="N72" s="871" t="n"/>
      <c r="O72" s="871" t="n"/>
      <c r="P72" s="871" t="n"/>
      <c r="Q72" s="871" t="n"/>
      <c r="R72" s="871" t="n"/>
      <c r="S72" s="871" t="n"/>
      <c r="T72" s="871" t="n"/>
      <c r="U72" s="871" t="n"/>
      <c r="V72" s="871" t="n"/>
      <c r="W72" s="871" t="n"/>
      <c r="X72" s="871" t="n"/>
      <c r="Y72" s="871" t="n"/>
      <c r="Z72" s="871" t="n"/>
    </row>
    <row r="73">
      <c r="A73" s="871" t="n"/>
      <c r="B73" s="1090" t="n"/>
      <c r="C73" s="344" t="inlineStr">
        <is>
          <t>Pregnancy Powder</t>
        </is>
      </c>
      <c r="D73" s="882" t="n">
        <v>3</v>
      </c>
      <c r="E73" s="871" t="n"/>
      <c r="F73" s="871" t="n"/>
      <c r="G73" s="871" t="n"/>
      <c r="H73" s="871" t="n"/>
      <c r="I73" s="871" t="n"/>
      <c r="J73" s="871" t="n"/>
      <c r="K73" s="871" t="n"/>
      <c r="L73" s="871" t="n"/>
      <c r="M73" s="871" t="n"/>
      <c r="N73" s="871" t="n"/>
      <c r="O73" s="871" t="n"/>
      <c r="P73" s="871" t="n"/>
      <c r="Q73" s="871" t="n"/>
      <c r="R73" s="871" t="n"/>
      <c r="S73" s="871" t="n"/>
      <c r="T73" s="871" t="n"/>
      <c r="U73" s="871" t="n"/>
      <c r="V73" s="871" t="n"/>
      <c r="W73" s="871" t="n"/>
      <c r="X73" s="871" t="n"/>
      <c r="Y73" s="871" t="n"/>
      <c r="Z73" s="871" t="n"/>
    </row>
    <row r="74">
      <c r="A74" s="871" t="n"/>
      <c r="B74" s="1090" t="n"/>
      <c r="C74" s="174" t="inlineStr">
        <is>
          <t>Lactation Powder</t>
        </is>
      </c>
      <c r="D74" s="882" t="n">
        <v>3</v>
      </c>
      <c r="E74" s="871" t="n"/>
      <c r="F74" s="871" t="n"/>
      <c r="G74" s="871" t="n"/>
      <c r="H74" s="871" t="n"/>
      <c r="I74" s="871" t="n"/>
      <c r="J74" s="871" t="n"/>
      <c r="K74" s="871" t="n"/>
      <c r="L74" s="871" t="n"/>
      <c r="M74" s="871" t="n"/>
      <c r="N74" s="871" t="n"/>
      <c r="O74" s="871" t="n"/>
      <c r="P74" s="871" t="n"/>
      <c r="Q74" s="871" t="n"/>
      <c r="R74" s="871" t="n"/>
      <c r="S74" s="871" t="n"/>
      <c r="T74" s="871" t="n"/>
      <c r="U74" s="871" t="n"/>
      <c r="V74" s="871" t="n"/>
      <c r="W74" s="871" t="n"/>
      <c r="X74" s="871" t="n"/>
      <c r="Y74" s="871" t="n"/>
      <c r="Z74" s="871" t="n"/>
    </row>
    <row r="75">
      <c r="A75" s="871" t="n"/>
      <c r="B75" s="1090" t="n"/>
      <c r="C75" s="344" t="inlineStr">
        <is>
          <t>Infant Powder</t>
        </is>
      </c>
      <c r="D75" s="882" t="n">
        <v>3</v>
      </c>
      <c r="E75" s="871" t="n"/>
      <c r="F75" s="871" t="n"/>
      <c r="G75" s="871" t="n"/>
      <c r="H75" s="871" t="n"/>
      <c r="I75" s="871" t="n"/>
      <c r="J75" s="871" t="n"/>
      <c r="K75" s="871" t="n"/>
      <c r="L75" s="871" t="n"/>
      <c r="M75" s="871" t="n"/>
      <c r="N75" s="871" t="n"/>
      <c r="O75" s="871" t="n"/>
      <c r="P75" s="871" t="n"/>
      <c r="Q75" s="871" t="n"/>
      <c r="R75" s="871" t="n"/>
      <c r="S75" s="871" t="n"/>
      <c r="T75" s="871" t="n"/>
      <c r="U75" s="871" t="n"/>
      <c r="V75" s="871" t="n"/>
      <c r="W75" s="871" t="n"/>
      <c r="X75" s="871" t="n"/>
      <c r="Y75" s="871" t="n"/>
      <c r="Z75" s="871" t="n"/>
    </row>
    <row r="76">
      <c r="A76" s="871" t="n"/>
      <c r="B76" s="1075" t="n"/>
      <c r="C76" s="5" t="inlineStr">
        <is>
          <t>Children Powder</t>
        </is>
      </c>
      <c r="D76" s="97" t="n">
        <v>3</v>
      </c>
      <c r="E76" s="871" t="n"/>
      <c r="F76" s="871" t="n"/>
      <c r="G76" s="871" t="n"/>
      <c r="H76" s="871" t="n"/>
      <c r="I76" s="871" t="n"/>
      <c r="J76" s="871" t="n"/>
      <c r="K76" s="871" t="n"/>
      <c r="L76" s="871" t="n"/>
      <c r="M76" s="871" t="n"/>
      <c r="N76" s="871" t="n"/>
      <c r="O76" s="871" t="n"/>
      <c r="P76" s="871" t="n"/>
      <c r="Q76" s="871" t="n"/>
      <c r="R76" s="871" t="n"/>
      <c r="S76" s="871" t="n"/>
      <c r="T76" s="871" t="n"/>
      <c r="U76" s="871" t="n"/>
      <c r="V76" s="871" t="n"/>
      <c r="W76" s="871" t="n"/>
      <c r="X76" s="871" t="n"/>
      <c r="Y76" s="871" t="n"/>
      <c r="Z76" s="871" t="n"/>
    </row>
    <row r="77" ht="1.5" customHeight="1" s="1068">
      <c r="A77" s="871" t="n"/>
      <c r="B77" s="871" t="n"/>
      <c r="C77" s="871" t="n"/>
      <c r="D77" s="871" t="n"/>
      <c r="E77" s="871" t="n"/>
      <c r="F77" s="871" t="n"/>
      <c r="G77" s="871" t="n"/>
      <c r="H77" s="871" t="n"/>
      <c r="I77" s="871" t="n"/>
      <c r="J77" s="871" t="n"/>
      <c r="K77" s="871" t="n"/>
      <c r="L77" s="871" t="n"/>
      <c r="M77" s="871" t="n"/>
      <c r="N77" s="871" t="n"/>
      <c r="O77" s="871" t="n"/>
      <c r="P77" s="871" t="n"/>
      <c r="Q77" s="871" t="n"/>
      <c r="R77" s="871" t="n"/>
      <c r="S77" s="871" t="n"/>
      <c r="T77" s="871" t="n"/>
      <c r="U77" s="871" t="n"/>
      <c r="V77" s="871" t="n"/>
      <c r="W77" s="871" t="n"/>
      <c r="X77" s="871" t="n"/>
      <c r="Y77" s="871" t="n"/>
      <c r="Z77" s="871" t="n"/>
    </row>
    <row r="78">
      <c r="A78" s="871" t="n"/>
      <c r="B78" s="815" t="inlineStr">
        <is>
          <t>Year 5</t>
        </is>
      </c>
      <c r="C78" s="103">
        <f>counta(C79:C102)</f>
        <v/>
      </c>
      <c r="D78" s="1069" t="n"/>
      <c r="E78" s="871" t="n"/>
      <c r="F78" s="871" t="n"/>
      <c r="G78" s="871" t="n"/>
      <c r="H78" s="871" t="n"/>
      <c r="I78" s="871" t="n"/>
      <c r="J78" s="871" t="n"/>
      <c r="K78" s="871" t="n"/>
      <c r="L78" s="871" t="n"/>
      <c r="M78" s="871" t="n"/>
      <c r="N78" s="871" t="n"/>
      <c r="O78" s="871" t="n"/>
      <c r="P78" s="871" t="n"/>
      <c r="Q78" s="871" t="n"/>
      <c r="R78" s="871" t="n"/>
      <c r="S78" s="871" t="n"/>
      <c r="T78" s="871" t="n"/>
      <c r="U78" s="871" t="n"/>
      <c r="V78" s="871" t="n"/>
      <c r="W78" s="871" t="n"/>
      <c r="X78" s="871" t="n"/>
      <c r="Y78" s="871" t="n"/>
      <c r="Z78" s="871" t="n"/>
    </row>
    <row r="79">
      <c r="A79" s="871" t="n"/>
      <c r="B79" s="1090" t="n"/>
      <c r="C79" s="171" t="inlineStr">
        <is>
          <t>Pregnancy Powder- Trimester 1</t>
        </is>
      </c>
      <c r="D79" s="131" t="n">
        <v>1</v>
      </c>
      <c r="E79" s="871" t="n"/>
      <c r="F79" s="871" t="n"/>
      <c r="G79" s="871" t="n"/>
      <c r="H79" s="871" t="n"/>
      <c r="I79" s="871" t="n"/>
      <c r="J79" s="871" t="n"/>
      <c r="K79" s="871" t="n"/>
      <c r="L79" s="871" t="n"/>
      <c r="M79" s="871" t="n"/>
      <c r="N79" s="871" t="n"/>
      <c r="O79" s="871" t="n"/>
      <c r="P79" s="871" t="n"/>
      <c r="Q79" s="871" t="n"/>
      <c r="R79" s="871" t="n"/>
      <c r="S79" s="871" t="n"/>
      <c r="T79" s="871" t="n"/>
      <c r="U79" s="871" t="n"/>
      <c r="V79" s="871" t="n"/>
      <c r="W79" s="871" t="n"/>
      <c r="X79" s="871" t="n"/>
      <c r="Y79" s="871" t="n"/>
      <c r="Z79" s="871" t="n"/>
    </row>
    <row r="80">
      <c r="A80" s="871" t="n"/>
      <c r="B80" s="1090" t="n"/>
      <c r="C80" s="174" t="inlineStr">
        <is>
          <t>Pregnancy Powder- Trimester 2</t>
        </is>
      </c>
      <c r="D80" s="882" t="n">
        <v>1</v>
      </c>
      <c r="E80" s="871" t="n"/>
      <c r="F80" s="871" t="n"/>
      <c r="G80" s="871" t="n"/>
      <c r="H80" s="871" t="n"/>
      <c r="I80" s="871" t="n"/>
      <c r="J80" s="871" t="n"/>
      <c r="K80" s="871" t="n"/>
      <c r="L80" s="871" t="n"/>
      <c r="M80" s="871" t="n"/>
      <c r="N80" s="871" t="n"/>
      <c r="O80" s="871" t="n"/>
      <c r="P80" s="871" t="n"/>
      <c r="Q80" s="871" t="n"/>
      <c r="R80" s="871" t="n"/>
      <c r="S80" s="871" t="n"/>
      <c r="T80" s="871" t="n"/>
      <c r="U80" s="871" t="n"/>
      <c r="V80" s="871" t="n"/>
      <c r="W80" s="871" t="n"/>
      <c r="X80" s="871" t="n"/>
      <c r="Y80" s="871" t="n"/>
      <c r="Z80" s="871" t="n"/>
    </row>
    <row r="81">
      <c r="A81" s="871" t="n"/>
      <c r="B81" s="1090" t="n"/>
      <c r="C81" s="174" t="inlineStr">
        <is>
          <t>Pregnancy Powder- Trimester 3</t>
        </is>
      </c>
      <c r="D81" s="882" t="n">
        <v>1</v>
      </c>
      <c r="E81" s="871" t="n"/>
      <c r="F81" s="871" t="n"/>
      <c r="G81" s="871" t="n"/>
      <c r="H81" s="871" t="n"/>
      <c r="I81" s="871" t="n"/>
      <c r="J81" s="871" t="n"/>
      <c r="K81" s="871" t="n"/>
      <c r="L81" s="871" t="n"/>
      <c r="M81" s="871" t="n"/>
      <c r="N81" s="871" t="n"/>
      <c r="O81" s="871" t="n"/>
      <c r="P81" s="871" t="n"/>
      <c r="Q81" s="871" t="n"/>
      <c r="R81" s="871" t="n"/>
      <c r="S81" s="871" t="n"/>
      <c r="T81" s="871" t="n"/>
      <c r="U81" s="871" t="n"/>
      <c r="V81" s="871" t="n"/>
      <c r="W81" s="871" t="n"/>
      <c r="X81" s="871" t="n"/>
      <c r="Y81" s="871" t="n"/>
      <c r="Z81" s="871" t="n"/>
    </row>
    <row r="82">
      <c r="A82" s="871" t="n"/>
      <c r="B82" s="1090" t="n"/>
      <c r="C82" s="174" t="inlineStr">
        <is>
          <t>Lactation Powder</t>
        </is>
      </c>
      <c r="D82" s="882" t="n">
        <v>1</v>
      </c>
      <c r="E82" s="871" t="n"/>
      <c r="F82" s="871" t="n"/>
      <c r="G82" s="871" t="n"/>
      <c r="H82" s="871" t="n"/>
      <c r="I82" s="871" t="n"/>
      <c r="J82" s="871" t="n"/>
      <c r="K82" s="871" t="n"/>
      <c r="L82" s="871" t="n"/>
      <c r="M82" s="871" t="n"/>
      <c r="N82" s="871" t="n"/>
      <c r="O82" s="871" t="n"/>
      <c r="P82" s="871" t="n"/>
      <c r="Q82" s="871" t="n"/>
      <c r="R82" s="871" t="n"/>
      <c r="S82" s="871" t="n"/>
      <c r="T82" s="871" t="n"/>
      <c r="U82" s="871" t="n"/>
      <c r="V82" s="871" t="n"/>
      <c r="W82" s="871" t="n"/>
      <c r="X82" s="871" t="n"/>
      <c r="Y82" s="871" t="n"/>
      <c r="Z82" s="871" t="n"/>
    </row>
    <row r="83">
      <c r="A83" s="871" t="n"/>
      <c r="B83" s="1090" t="n"/>
      <c r="C83" s="174" t="inlineStr">
        <is>
          <t>Infant Formula Powder- 0 to 6m</t>
        </is>
      </c>
      <c r="D83" s="882" t="n">
        <v>1</v>
      </c>
      <c r="E83" s="871" t="n"/>
      <c r="F83" s="871" t="n"/>
      <c r="G83" s="871" t="n"/>
      <c r="H83" s="871" t="n"/>
      <c r="I83" s="871" t="n"/>
      <c r="J83" s="871" t="n"/>
      <c r="K83" s="871" t="n"/>
      <c r="L83" s="871" t="n"/>
      <c r="M83" s="871" t="n"/>
      <c r="N83" s="871" t="n"/>
      <c r="O83" s="871" t="n"/>
      <c r="P83" s="871" t="n"/>
      <c r="Q83" s="871" t="n"/>
      <c r="R83" s="871" t="n"/>
      <c r="S83" s="871" t="n"/>
      <c r="T83" s="871" t="n"/>
      <c r="U83" s="871" t="n"/>
      <c r="V83" s="871" t="n"/>
      <c r="W83" s="871" t="n"/>
      <c r="X83" s="871" t="n"/>
      <c r="Y83" s="871" t="n"/>
      <c r="Z83" s="871" t="n"/>
    </row>
    <row r="84">
      <c r="A84" s="871" t="n"/>
      <c r="B84" s="1090" t="n"/>
      <c r="C84" s="174" t="inlineStr">
        <is>
          <t>Infant Formula Powder- 6 to 12m</t>
        </is>
      </c>
      <c r="D84" s="882" t="n">
        <v>1</v>
      </c>
      <c r="E84" s="871" t="n"/>
      <c r="F84" s="871" t="n"/>
      <c r="G84" s="871" t="n"/>
      <c r="H84" s="871" t="n"/>
      <c r="I84" s="871" t="n"/>
      <c r="J84" s="871" t="n"/>
      <c r="K84" s="871" t="n"/>
      <c r="L84" s="871" t="n"/>
      <c r="M84" s="871" t="n"/>
      <c r="N84" s="871" t="n"/>
      <c r="O84" s="871" t="n"/>
      <c r="P84" s="871" t="n"/>
      <c r="Q84" s="871" t="n"/>
      <c r="R84" s="871" t="n"/>
      <c r="S84" s="871" t="n"/>
      <c r="T84" s="871" t="n"/>
      <c r="U84" s="871" t="n"/>
      <c r="V84" s="871" t="n"/>
      <c r="W84" s="871" t="n"/>
      <c r="X84" s="871" t="n"/>
      <c r="Y84" s="871" t="n"/>
      <c r="Z84" s="871" t="n"/>
    </row>
    <row r="85">
      <c r="A85" s="871" t="n"/>
      <c r="B85" s="1090" t="n"/>
      <c r="C85" s="174" t="inlineStr">
        <is>
          <t>Infant Formula Powder- 12 to 24m</t>
        </is>
      </c>
      <c r="D85" s="882" t="n">
        <v>1</v>
      </c>
      <c r="E85" s="871" t="n"/>
      <c r="F85" s="871" t="n"/>
      <c r="G85" s="871" t="n"/>
      <c r="H85" s="871" t="n"/>
      <c r="I85" s="871" t="n"/>
      <c r="J85" s="871" t="n"/>
      <c r="K85" s="871" t="n"/>
      <c r="L85" s="871" t="n"/>
      <c r="M85" s="871" t="n"/>
      <c r="N85" s="871" t="n"/>
      <c r="O85" s="871" t="n"/>
      <c r="P85" s="871" t="n"/>
      <c r="Q85" s="871" t="n"/>
      <c r="R85" s="871" t="n"/>
      <c r="S85" s="871" t="n"/>
      <c r="T85" s="871" t="n"/>
      <c r="U85" s="871" t="n"/>
      <c r="V85" s="871" t="n"/>
      <c r="W85" s="871" t="n"/>
      <c r="X85" s="871" t="n"/>
      <c r="Y85" s="871" t="n"/>
      <c r="Z85" s="871" t="n"/>
    </row>
    <row r="86">
      <c r="A86" s="871" t="n"/>
      <c r="B86" s="1090" t="n"/>
      <c r="C86" s="174" t="inlineStr">
        <is>
          <t>Infant Complementary Food- 6 to 12m</t>
        </is>
      </c>
      <c r="D86" s="882" t="n">
        <v>1</v>
      </c>
      <c r="E86" s="871" t="n"/>
      <c r="F86" s="871" t="n"/>
      <c r="G86" s="871" t="n"/>
      <c r="H86" s="871" t="n"/>
      <c r="I86" s="871" t="n"/>
      <c r="J86" s="871" t="n"/>
      <c r="K86" s="871" t="n"/>
      <c r="L86" s="871" t="n"/>
      <c r="M86" s="871" t="n"/>
      <c r="N86" s="871" t="n"/>
      <c r="O86" s="871" t="n"/>
      <c r="P86" s="871" t="n"/>
      <c r="Q86" s="871" t="n"/>
      <c r="R86" s="871" t="n"/>
      <c r="S86" s="871" t="n"/>
      <c r="T86" s="871" t="n"/>
      <c r="U86" s="871" t="n"/>
      <c r="V86" s="871" t="n"/>
      <c r="W86" s="871" t="n"/>
      <c r="X86" s="871" t="n"/>
      <c r="Y86" s="871" t="n"/>
      <c r="Z86" s="871" t="n"/>
    </row>
    <row r="87">
      <c r="A87" s="871" t="n"/>
      <c r="B87" s="1090" t="n"/>
      <c r="C87" s="174" t="inlineStr">
        <is>
          <t>Infant Complementary Food- 12 to 24m</t>
        </is>
      </c>
      <c r="D87" s="882" t="n">
        <v>1</v>
      </c>
      <c r="E87" s="871" t="n"/>
      <c r="F87" s="871" t="n"/>
      <c r="G87" s="871" t="n"/>
      <c r="H87" s="871" t="n"/>
      <c r="I87" s="871" t="n"/>
      <c r="J87" s="871" t="n"/>
      <c r="K87" s="871" t="n"/>
      <c r="L87" s="871" t="n"/>
      <c r="M87" s="871" t="n"/>
      <c r="N87" s="871" t="n"/>
      <c r="O87" s="871" t="n"/>
      <c r="P87" s="871" t="n"/>
      <c r="Q87" s="871" t="n"/>
      <c r="R87" s="871" t="n"/>
      <c r="S87" s="871" t="n"/>
      <c r="T87" s="871" t="n"/>
      <c r="U87" s="871" t="n"/>
      <c r="V87" s="871" t="n"/>
      <c r="W87" s="871" t="n"/>
      <c r="X87" s="871" t="n"/>
      <c r="Y87" s="871" t="n"/>
      <c r="Z87" s="871" t="n"/>
    </row>
    <row r="88">
      <c r="A88" s="871" t="n"/>
      <c r="B88" s="1090" t="n"/>
      <c r="C88" s="174" t="inlineStr">
        <is>
          <t>Children Powder</t>
        </is>
      </c>
      <c r="D88" s="882" t="n">
        <v>1</v>
      </c>
      <c r="E88" s="871" t="n"/>
      <c r="F88" s="871" t="n"/>
      <c r="G88" s="871" t="n"/>
      <c r="H88" s="871" t="n"/>
      <c r="I88" s="871" t="n"/>
      <c r="J88" s="871" t="n"/>
      <c r="K88" s="871" t="n"/>
      <c r="L88" s="871" t="n"/>
      <c r="M88" s="871" t="n"/>
      <c r="N88" s="871" t="n"/>
      <c r="O88" s="871" t="n"/>
      <c r="P88" s="871" t="n"/>
      <c r="Q88" s="871" t="n"/>
      <c r="R88" s="871" t="n"/>
      <c r="S88" s="871" t="n"/>
      <c r="T88" s="871" t="n"/>
      <c r="U88" s="871" t="n"/>
      <c r="V88" s="871" t="n"/>
      <c r="W88" s="871" t="n"/>
      <c r="X88" s="871" t="n"/>
      <c r="Y88" s="871" t="n"/>
      <c r="Z88" s="871" t="n"/>
    </row>
    <row r="89">
      <c r="A89" s="871" t="n"/>
      <c r="B89" s="1090" t="n"/>
      <c r="C89" s="174" t="inlineStr">
        <is>
          <t>Pregnancy Powder- Trimester 1</t>
        </is>
      </c>
      <c r="D89" s="882" t="n">
        <v>2</v>
      </c>
      <c r="E89" s="871" t="n"/>
      <c r="F89" s="871" t="n"/>
      <c r="G89" s="871" t="n"/>
      <c r="H89" s="871" t="n"/>
      <c r="I89" s="871" t="n"/>
      <c r="J89" s="871" t="n"/>
      <c r="K89" s="871" t="n"/>
      <c r="L89" s="871" t="n"/>
      <c r="M89" s="871" t="n"/>
      <c r="N89" s="871" t="n"/>
      <c r="O89" s="871" t="n"/>
      <c r="P89" s="871" t="n"/>
      <c r="Q89" s="871" t="n"/>
      <c r="R89" s="871" t="n"/>
      <c r="S89" s="871" t="n"/>
      <c r="T89" s="871" t="n"/>
      <c r="U89" s="871" t="n"/>
      <c r="V89" s="871" t="n"/>
      <c r="W89" s="871" t="n"/>
      <c r="X89" s="871" t="n"/>
      <c r="Y89" s="871" t="n"/>
      <c r="Z89" s="871" t="n"/>
    </row>
    <row r="90">
      <c r="A90" s="871" t="n"/>
      <c r="B90" s="1090" t="n"/>
      <c r="C90" s="174" t="inlineStr">
        <is>
          <t>Pregnancy Powder- Trimester 2</t>
        </is>
      </c>
      <c r="D90" s="882" t="n">
        <v>2</v>
      </c>
      <c r="E90" s="871" t="n"/>
      <c r="F90" s="871" t="n"/>
      <c r="G90" s="871" t="n"/>
      <c r="H90" s="871" t="n"/>
      <c r="I90" s="871" t="n"/>
      <c r="J90" s="871" t="n"/>
      <c r="K90" s="871" t="n"/>
      <c r="L90" s="871" t="n"/>
      <c r="M90" s="871" t="n"/>
      <c r="N90" s="871" t="n"/>
      <c r="O90" s="871" t="n"/>
      <c r="P90" s="871" t="n"/>
      <c r="Q90" s="871" t="n"/>
      <c r="R90" s="871" t="n"/>
      <c r="S90" s="871" t="n"/>
      <c r="T90" s="871" t="n"/>
      <c r="U90" s="871" t="n"/>
      <c r="V90" s="871" t="n"/>
      <c r="W90" s="871" t="n"/>
      <c r="X90" s="871" t="n"/>
      <c r="Y90" s="871" t="n"/>
      <c r="Z90" s="871" t="n"/>
    </row>
    <row r="91">
      <c r="A91" s="871" t="n"/>
      <c r="B91" s="1090" t="n"/>
      <c r="C91" s="174" t="inlineStr">
        <is>
          <t>Pregnancy Powder- Trimester 3</t>
        </is>
      </c>
      <c r="D91" s="882" t="n">
        <v>2</v>
      </c>
      <c r="E91" s="871" t="n"/>
      <c r="F91" s="871" t="n"/>
      <c r="G91" s="871" t="n"/>
      <c r="H91" s="871" t="n"/>
      <c r="I91" s="871" t="n"/>
      <c r="J91" s="871" t="n"/>
      <c r="K91" s="871" t="n"/>
      <c r="L91" s="871" t="n"/>
      <c r="M91" s="871" t="n"/>
      <c r="N91" s="871" t="n"/>
      <c r="O91" s="871" t="n"/>
      <c r="P91" s="871" t="n"/>
      <c r="Q91" s="871" t="n"/>
      <c r="R91" s="871" t="n"/>
      <c r="S91" s="871" t="n"/>
      <c r="T91" s="871" t="n"/>
      <c r="U91" s="871" t="n"/>
      <c r="V91" s="871" t="n"/>
      <c r="W91" s="871" t="n"/>
      <c r="X91" s="871" t="n"/>
      <c r="Y91" s="871" t="n"/>
      <c r="Z91" s="871" t="n"/>
    </row>
    <row r="92">
      <c r="A92" s="871" t="n"/>
      <c r="B92" s="1090" t="n"/>
      <c r="C92" s="174" t="inlineStr">
        <is>
          <t>Lactation Powder</t>
        </is>
      </c>
      <c r="D92" s="882" t="n">
        <v>2</v>
      </c>
      <c r="E92" s="871" t="n"/>
      <c r="F92" s="871" t="n"/>
      <c r="G92" s="871" t="n"/>
      <c r="H92" s="871" t="n"/>
      <c r="I92" s="871" t="n"/>
      <c r="J92" s="871" t="n"/>
      <c r="K92" s="871" t="n"/>
      <c r="L92" s="871" t="n"/>
      <c r="M92" s="871" t="n"/>
      <c r="N92" s="871" t="n"/>
      <c r="O92" s="871" t="n"/>
      <c r="P92" s="871" t="n"/>
      <c r="Q92" s="871" t="n"/>
      <c r="R92" s="871" t="n"/>
      <c r="S92" s="871" t="n"/>
      <c r="T92" s="871" t="n"/>
      <c r="U92" s="871" t="n"/>
      <c r="V92" s="871" t="n"/>
      <c r="W92" s="871" t="n"/>
      <c r="X92" s="871" t="n"/>
      <c r="Y92" s="871" t="n"/>
      <c r="Z92" s="871" t="n"/>
    </row>
    <row r="93">
      <c r="A93" s="871" t="n"/>
      <c r="B93" s="1090" t="n"/>
      <c r="C93" s="174" t="inlineStr">
        <is>
          <t>Infant Formula Powder- 0 to 6m</t>
        </is>
      </c>
      <c r="D93" s="882" t="n">
        <v>2</v>
      </c>
      <c r="E93" s="871" t="n"/>
      <c r="F93" s="871" t="n"/>
      <c r="G93" s="871" t="n"/>
      <c r="H93" s="871" t="n"/>
      <c r="I93" s="871" t="n"/>
      <c r="J93" s="871" t="n"/>
      <c r="K93" s="871" t="n"/>
      <c r="L93" s="871" t="n"/>
      <c r="M93" s="871" t="n"/>
      <c r="N93" s="871" t="n"/>
      <c r="O93" s="871" t="n"/>
      <c r="P93" s="871" t="n"/>
      <c r="Q93" s="871" t="n"/>
      <c r="R93" s="871" t="n"/>
      <c r="S93" s="871" t="n"/>
      <c r="T93" s="871" t="n"/>
      <c r="U93" s="871" t="n"/>
      <c r="V93" s="871" t="n"/>
      <c r="W93" s="871" t="n"/>
      <c r="X93" s="871" t="n"/>
      <c r="Y93" s="871" t="n"/>
      <c r="Z93" s="871" t="n"/>
    </row>
    <row r="94">
      <c r="A94" s="871" t="n"/>
      <c r="B94" s="1090" t="n"/>
      <c r="C94" s="174" t="inlineStr">
        <is>
          <t>Infant Formula Powder- 6 to 12m</t>
        </is>
      </c>
      <c r="D94" s="882" t="n">
        <v>2</v>
      </c>
      <c r="E94" s="871" t="n"/>
      <c r="F94" s="871" t="n"/>
      <c r="G94" s="871" t="n"/>
      <c r="H94" s="871" t="n"/>
      <c r="I94" s="871" t="n"/>
      <c r="J94" s="871" t="n"/>
      <c r="K94" s="871" t="n"/>
      <c r="L94" s="871" t="n"/>
      <c r="M94" s="871" t="n"/>
      <c r="N94" s="871" t="n"/>
      <c r="O94" s="871" t="n"/>
      <c r="P94" s="871" t="n"/>
      <c r="Q94" s="871" t="n"/>
      <c r="R94" s="871" t="n"/>
      <c r="S94" s="871" t="n"/>
      <c r="T94" s="871" t="n"/>
      <c r="U94" s="871" t="n"/>
      <c r="V94" s="871" t="n"/>
      <c r="W94" s="871" t="n"/>
      <c r="X94" s="871" t="n"/>
      <c r="Y94" s="871" t="n"/>
      <c r="Z94" s="871" t="n"/>
    </row>
    <row r="95">
      <c r="A95" s="871" t="n"/>
      <c r="B95" s="1090" t="n"/>
      <c r="C95" s="174" t="inlineStr">
        <is>
          <t>Infant Formula Powder- 12 to 24m</t>
        </is>
      </c>
      <c r="D95" s="882" t="n">
        <v>2</v>
      </c>
      <c r="E95" s="871" t="n"/>
      <c r="F95" s="871" t="n"/>
      <c r="G95" s="871" t="n"/>
      <c r="H95" s="871" t="n"/>
      <c r="I95" s="871" t="n"/>
      <c r="J95" s="871" t="n"/>
      <c r="K95" s="871" t="n"/>
      <c r="L95" s="871" t="n"/>
      <c r="M95" s="871" t="n"/>
      <c r="N95" s="871" t="n"/>
      <c r="O95" s="871" t="n"/>
      <c r="P95" s="871" t="n"/>
      <c r="Q95" s="871" t="n"/>
      <c r="R95" s="871" t="n"/>
      <c r="S95" s="871" t="n"/>
      <c r="T95" s="871" t="n"/>
      <c r="U95" s="871" t="n"/>
      <c r="V95" s="871" t="n"/>
      <c r="W95" s="871" t="n"/>
      <c r="X95" s="871" t="n"/>
      <c r="Y95" s="871" t="n"/>
      <c r="Z95" s="871" t="n"/>
    </row>
    <row r="96">
      <c r="A96" s="871" t="n"/>
      <c r="B96" s="1090" t="n"/>
      <c r="C96" s="174" t="inlineStr">
        <is>
          <t>Infant Complementary Food- 6 to 12m</t>
        </is>
      </c>
      <c r="D96" s="882" t="n">
        <v>2</v>
      </c>
      <c r="E96" s="871" t="n"/>
      <c r="F96" s="871" t="n"/>
      <c r="G96" s="871" t="n"/>
      <c r="H96" s="871" t="n"/>
      <c r="I96" s="871" t="n"/>
      <c r="J96" s="871" t="n"/>
      <c r="K96" s="871" t="n"/>
      <c r="L96" s="871" t="n"/>
      <c r="M96" s="871" t="n"/>
      <c r="N96" s="871" t="n"/>
      <c r="O96" s="871" t="n"/>
      <c r="P96" s="871" t="n"/>
      <c r="Q96" s="871" t="n"/>
      <c r="R96" s="871" t="n"/>
      <c r="S96" s="871" t="n"/>
      <c r="T96" s="871" t="n"/>
      <c r="U96" s="871" t="n"/>
      <c r="V96" s="871" t="n"/>
      <c r="W96" s="871" t="n"/>
      <c r="X96" s="871" t="n"/>
      <c r="Y96" s="871" t="n"/>
      <c r="Z96" s="871" t="n"/>
    </row>
    <row r="97">
      <c r="A97" s="871" t="n"/>
      <c r="B97" s="1090" t="n"/>
      <c r="C97" s="174" t="inlineStr">
        <is>
          <t>Infant Complementary Food- 12 to 24m</t>
        </is>
      </c>
      <c r="D97" s="882" t="n">
        <v>2</v>
      </c>
      <c r="E97" s="871" t="n"/>
      <c r="F97" s="871" t="n"/>
      <c r="G97" s="871" t="n"/>
      <c r="H97" s="871" t="n"/>
      <c r="I97" s="871" t="n"/>
      <c r="J97" s="871" t="n"/>
      <c r="K97" s="871" t="n"/>
      <c r="L97" s="871" t="n"/>
      <c r="M97" s="871" t="n"/>
      <c r="N97" s="871" t="n"/>
      <c r="O97" s="871" t="n"/>
      <c r="P97" s="871" t="n"/>
      <c r="Q97" s="871" t="n"/>
      <c r="R97" s="871" t="n"/>
      <c r="S97" s="871" t="n"/>
      <c r="T97" s="871" t="n"/>
      <c r="U97" s="871" t="n"/>
      <c r="V97" s="871" t="n"/>
      <c r="W97" s="871" t="n"/>
      <c r="X97" s="871" t="n"/>
      <c r="Y97" s="871" t="n"/>
      <c r="Z97" s="871" t="n"/>
    </row>
    <row r="98">
      <c r="A98" s="871" t="n"/>
      <c r="B98" s="1090" t="n"/>
      <c r="C98" s="174" t="inlineStr">
        <is>
          <t>Children Powder</t>
        </is>
      </c>
      <c r="D98" s="882" t="n">
        <v>2</v>
      </c>
      <c r="E98" s="871" t="n"/>
      <c r="F98" s="871" t="n"/>
      <c r="G98" s="871" t="n"/>
      <c r="H98" s="871" t="n"/>
      <c r="I98" s="871" t="n"/>
      <c r="J98" s="871" t="n"/>
      <c r="K98" s="871" t="n"/>
      <c r="L98" s="871" t="n"/>
      <c r="M98" s="871" t="n"/>
      <c r="N98" s="871" t="n"/>
      <c r="O98" s="871" t="n"/>
      <c r="P98" s="871" t="n"/>
      <c r="Q98" s="871" t="n"/>
      <c r="R98" s="871" t="n"/>
      <c r="S98" s="871" t="n"/>
      <c r="T98" s="871" t="n"/>
      <c r="U98" s="871" t="n"/>
      <c r="V98" s="871" t="n"/>
      <c r="W98" s="871" t="n"/>
      <c r="X98" s="871" t="n"/>
      <c r="Y98" s="871" t="n"/>
      <c r="Z98" s="871" t="n"/>
    </row>
    <row r="99">
      <c r="A99" s="871" t="n"/>
      <c r="B99" s="1090" t="n"/>
      <c r="C99" s="344" t="inlineStr">
        <is>
          <t>Pregnancy Powder</t>
        </is>
      </c>
      <c r="D99" s="882" t="n">
        <v>3</v>
      </c>
      <c r="E99" s="871" t="n"/>
      <c r="F99" s="871" t="n"/>
      <c r="G99" s="871" t="n"/>
      <c r="H99" s="871" t="n"/>
      <c r="I99" s="871" t="n"/>
      <c r="J99" s="871" t="n"/>
      <c r="K99" s="871" t="n"/>
      <c r="L99" s="871" t="n"/>
      <c r="M99" s="871" t="n"/>
      <c r="N99" s="871" t="n"/>
      <c r="O99" s="871" t="n"/>
      <c r="P99" s="871" t="n"/>
      <c r="Q99" s="871" t="n"/>
      <c r="R99" s="871" t="n"/>
      <c r="S99" s="871" t="n"/>
      <c r="T99" s="871" t="n"/>
      <c r="U99" s="871" t="n"/>
      <c r="V99" s="871" t="n"/>
      <c r="W99" s="871" t="n"/>
      <c r="X99" s="871" t="n"/>
      <c r="Y99" s="871" t="n"/>
      <c r="Z99" s="871" t="n"/>
    </row>
    <row r="100">
      <c r="A100" s="871" t="n"/>
      <c r="B100" s="1090" t="n"/>
      <c r="C100" s="174" t="inlineStr">
        <is>
          <t>Lactation Powder</t>
        </is>
      </c>
      <c r="D100" s="882" t="n">
        <v>3</v>
      </c>
      <c r="E100" s="871" t="n"/>
      <c r="F100" s="871" t="n"/>
      <c r="G100" s="871" t="n"/>
      <c r="H100" s="871" t="n"/>
      <c r="I100" s="871" t="n"/>
      <c r="J100" s="871" t="n"/>
      <c r="K100" s="871" t="n"/>
      <c r="L100" s="871" t="n"/>
      <c r="M100" s="871" t="n"/>
      <c r="N100" s="871" t="n"/>
      <c r="O100" s="871" t="n"/>
      <c r="P100" s="871" t="n"/>
      <c r="Q100" s="871" t="n"/>
      <c r="R100" s="871" t="n"/>
      <c r="S100" s="871" t="n"/>
      <c r="T100" s="871" t="n"/>
      <c r="U100" s="871" t="n"/>
      <c r="V100" s="871" t="n"/>
      <c r="W100" s="871" t="n"/>
      <c r="X100" s="871" t="n"/>
      <c r="Y100" s="871" t="n"/>
      <c r="Z100" s="871" t="n"/>
    </row>
    <row r="101">
      <c r="A101" s="871" t="n"/>
      <c r="B101" s="1090" t="n"/>
      <c r="C101" s="344" t="inlineStr">
        <is>
          <t>Infant Powder</t>
        </is>
      </c>
      <c r="D101" s="882" t="n">
        <v>3</v>
      </c>
      <c r="E101" s="871" t="n"/>
      <c r="F101" s="871" t="n"/>
      <c r="G101" s="871" t="n"/>
      <c r="H101" s="871" t="n"/>
      <c r="I101" s="871" t="n"/>
      <c r="J101" s="871" t="n"/>
      <c r="K101" s="871" t="n"/>
      <c r="L101" s="871" t="n"/>
      <c r="M101" s="871" t="n"/>
      <c r="N101" s="871" t="n"/>
      <c r="O101" s="871" t="n"/>
      <c r="P101" s="871" t="n"/>
      <c r="Q101" s="871" t="n"/>
      <c r="R101" s="871" t="n"/>
      <c r="S101" s="871" t="n"/>
      <c r="T101" s="871" t="n"/>
      <c r="U101" s="871" t="n"/>
      <c r="V101" s="871" t="n"/>
      <c r="W101" s="871" t="n"/>
      <c r="X101" s="871" t="n"/>
      <c r="Y101" s="871" t="n"/>
      <c r="Z101" s="871" t="n"/>
    </row>
    <row r="102">
      <c r="A102" s="871" t="n"/>
      <c r="B102" s="1075" t="n"/>
      <c r="C102" s="5" t="inlineStr">
        <is>
          <t>Children Powder</t>
        </is>
      </c>
      <c r="D102" s="97" t="n">
        <v>3</v>
      </c>
      <c r="E102" s="871" t="n"/>
      <c r="F102" s="871" t="n"/>
      <c r="G102" s="871" t="n"/>
      <c r="H102" s="871" t="n"/>
      <c r="I102" s="871" t="n"/>
      <c r="J102" s="871" t="n"/>
      <c r="K102" s="871" t="n"/>
      <c r="L102" s="871" t="n"/>
      <c r="M102" s="871" t="n"/>
      <c r="N102" s="871" t="n"/>
      <c r="O102" s="871" t="n"/>
      <c r="P102" s="871" t="n"/>
      <c r="Q102" s="871" t="n"/>
      <c r="R102" s="871" t="n"/>
      <c r="S102" s="871" t="n"/>
      <c r="T102" s="871" t="n"/>
      <c r="U102" s="871" t="n"/>
      <c r="V102" s="871" t="n"/>
      <c r="W102" s="871" t="n"/>
      <c r="X102" s="871" t="n"/>
      <c r="Y102" s="871" t="n"/>
      <c r="Z102" s="871" t="n"/>
    </row>
    <row r="103">
      <c r="A103" s="871" t="n"/>
      <c r="B103" s="871" t="n"/>
      <c r="C103" s="871" t="n"/>
      <c r="D103" s="871" t="n"/>
      <c r="E103" s="871" t="n"/>
      <c r="F103" s="871" t="n"/>
      <c r="G103" s="871" t="n"/>
      <c r="H103" s="871" t="n"/>
      <c r="I103" s="871" t="n"/>
      <c r="J103" s="871" t="n"/>
      <c r="K103" s="871" t="n"/>
      <c r="L103" s="871" t="n"/>
      <c r="M103" s="871" t="n"/>
      <c r="N103" s="871" t="n"/>
      <c r="O103" s="871" t="n"/>
      <c r="P103" s="871" t="n"/>
      <c r="Q103" s="871" t="n"/>
      <c r="R103" s="871" t="n"/>
      <c r="S103" s="871" t="n"/>
      <c r="T103" s="871" t="n"/>
      <c r="U103" s="871" t="n"/>
      <c r="V103" s="871" t="n"/>
      <c r="W103" s="871" t="n"/>
      <c r="X103" s="871" t="n"/>
      <c r="Y103" s="871" t="n"/>
      <c r="Z103" s="871" t="n"/>
    </row>
    <row r="104">
      <c r="A104" s="871" t="n"/>
      <c r="B104" s="871" t="n"/>
      <c r="C104" s="871" t="n"/>
      <c r="D104" s="871" t="n"/>
      <c r="E104" s="871" t="n"/>
      <c r="F104" s="871" t="n"/>
      <c r="G104" s="871" t="n"/>
      <c r="H104" s="871" t="n"/>
      <c r="I104" s="871" t="n"/>
      <c r="J104" s="871" t="n"/>
      <c r="K104" s="871" t="n"/>
      <c r="L104" s="871" t="n"/>
      <c r="M104" s="871" t="n"/>
      <c r="N104" s="871" t="n"/>
      <c r="O104" s="871" t="n"/>
      <c r="P104" s="871" t="n"/>
      <c r="Q104" s="871" t="n"/>
      <c r="R104" s="871" t="n"/>
      <c r="S104" s="871" t="n"/>
      <c r="T104" s="871" t="n"/>
      <c r="U104" s="871" t="n"/>
      <c r="V104" s="871" t="n"/>
      <c r="W104" s="871" t="n"/>
      <c r="X104" s="871" t="n"/>
      <c r="Y104" s="871" t="n"/>
      <c r="Z104" s="871" t="n"/>
    </row>
    <row r="105">
      <c r="A105" s="871" t="n"/>
      <c r="B105" s="963" t="inlineStr">
        <is>
          <t>Pregnancy Powder (GREESHMA)</t>
        </is>
      </c>
      <c r="C105" s="871" t="n"/>
      <c r="D105" s="871" t="n"/>
      <c r="E105" s="871" t="n"/>
      <c r="F105" s="871" t="n"/>
      <c r="G105" s="871" t="n"/>
      <c r="H105" s="871" t="n"/>
      <c r="I105" s="871" t="n"/>
      <c r="J105" s="871" t="n"/>
      <c r="K105" s="871" t="n"/>
      <c r="L105" s="871" t="n"/>
      <c r="M105" s="871" t="n"/>
      <c r="N105" s="871" t="n"/>
      <c r="O105" s="871" t="n"/>
      <c r="P105" s="871" t="n"/>
      <c r="Q105" s="871" t="n"/>
      <c r="R105" s="871" t="n"/>
      <c r="S105" s="871" t="n"/>
      <c r="T105" s="871" t="n"/>
      <c r="U105" s="871" t="n"/>
      <c r="V105" s="871" t="n"/>
      <c r="W105" s="871" t="n"/>
      <c r="X105" s="871" t="n"/>
      <c r="Y105" s="871" t="n"/>
      <c r="Z105" s="871" t="n"/>
    </row>
    <row r="106">
      <c r="A106" s="871" t="n"/>
      <c r="B106" s="961" t="inlineStr">
        <is>
          <t>Tier 1</t>
        </is>
      </c>
      <c r="C106" s="871" t="inlineStr">
        <is>
          <t>Wonder Womb</t>
        </is>
      </c>
      <c r="D106" s="871" t="n"/>
      <c r="E106" s="871" t="n"/>
      <c r="F106" s="871" t="n"/>
      <c r="G106" s="871" t="n"/>
      <c r="H106" s="871" t="n"/>
      <c r="I106" s="871" t="n"/>
      <c r="J106" s="871" t="n"/>
      <c r="K106" s="871" t="n"/>
      <c r="L106" s="871" t="n"/>
      <c r="M106" s="871" t="n"/>
      <c r="N106" s="871" t="n"/>
      <c r="O106" s="871" t="n"/>
      <c r="P106" s="871" t="n"/>
      <c r="Q106" s="871" t="n"/>
      <c r="R106" s="871" t="n"/>
      <c r="S106" s="871" t="n"/>
      <c r="T106" s="871" t="n"/>
      <c r="U106" s="871" t="n"/>
      <c r="V106" s="871" t="n"/>
      <c r="W106" s="871" t="n"/>
      <c r="X106" s="871" t="n"/>
      <c r="Y106" s="871" t="n"/>
      <c r="Z106" s="871" t="n"/>
    </row>
    <row r="107">
      <c r="A107" s="871" t="n"/>
      <c r="B107" s="961" t="inlineStr">
        <is>
          <t>Tier 2</t>
        </is>
      </c>
      <c r="C107" s="871" t="inlineStr">
        <is>
          <t>Matrunayana</t>
        </is>
      </c>
      <c r="D107" s="871" t="n"/>
      <c r="E107" s="871" t="n"/>
      <c r="F107" s="871" t="n"/>
      <c r="G107" s="871" t="n"/>
      <c r="H107" s="871" t="n"/>
      <c r="I107" s="871" t="n"/>
      <c r="J107" s="871" t="n"/>
      <c r="K107" s="871" t="n"/>
      <c r="L107" s="871" t="n"/>
      <c r="M107" s="871" t="n"/>
      <c r="N107" s="871" t="n"/>
      <c r="O107" s="871" t="n"/>
      <c r="P107" s="871" t="n"/>
      <c r="Q107" s="871" t="n"/>
      <c r="R107" s="871" t="n"/>
      <c r="S107" s="871" t="n"/>
      <c r="T107" s="871" t="n"/>
      <c r="U107" s="871" t="n"/>
      <c r="V107" s="871" t="n"/>
      <c r="W107" s="871" t="n"/>
      <c r="X107" s="871" t="n"/>
      <c r="Y107" s="871" t="n"/>
      <c r="Z107" s="871" t="n"/>
    </row>
    <row r="108">
      <c r="A108" s="871" t="n"/>
      <c r="B108" s="961" t="inlineStr">
        <is>
          <t>Tier 3</t>
        </is>
      </c>
      <c r="C108" s="871" t="inlineStr">
        <is>
          <t>Garbhika</t>
        </is>
      </c>
      <c r="D108" s="871" t="n"/>
      <c r="E108" s="871" t="n"/>
      <c r="F108" s="871" t="n"/>
      <c r="G108" s="871" t="n"/>
      <c r="H108" s="871" t="n"/>
      <c r="I108" s="871" t="n"/>
      <c r="J108" s="871" t="n"/>
      <c r="K108" s="871" t="n"/>
      <c r="L108" s="871" t="n"/>
      <c r="M108" s="871" t="n"/>
      <c r="N108" s="871" t="n"/>
      <c r="O108" s="871" t="n"/>
      <c r="P108" s="871" t="n"/>
      <c r="Q108" s="871" t="n"/>
      <c r="R108" s="871" t="n"/>
      <c r="S108" s="871" t="n"/>
      <c r="T108" s="871" t="n"/>
      <c r="U108" s="871" t="n"/>
      <c r="V108" s="871" t="n"/>
      <c r="W108" s="871" t="n"/>
      <c r="X108" s="871" t="n"/>
      <c r="Y108" s="871" t="n"/>
      <c r="Z108" s="871" t="n"/>
    </row>
    <row r="109">
      <c r="A109" s="871" t="n"/>
      <c r="B109" s="871" t="n"/>
      <c r="C109" s="871" t="n"/>
      <c r="D109" s="871" t="n"/>
      <c r="E109" s="871" t="n"/>
      <c r="F109" s="871" t="n"/>
      <c r="G109" s="871" t="n"/>
      <c r="H109" s="871" t="n"/>
      <c r="I109" s="871" t="n"/>
      <c r="J109" s="871" t="n"/>
      <c r="K109" s="871" t="n"/>
      <c r="L109" s="871" t="n"/>
      <c r="M109" s="871" t="n"/>
      <c r="N109" s="871" t="n"/>
      <c r="O109" s="871" t="n"/>
      <c r="P109" s="871" t="n"/>
      <c r="Q109" s="871" t="n"/>
      <c r="R109" s="871" t="n"/>
      <c r="S109" s="871" t="n"/>
      <c r="T109" s="871" t="n"/>
      <c r="U109" s="871" t="n"/>
      <c r="V109" s="871" t="n"/>
      <c r="W109" s="871" t="n"/>
      <c r="X109" s="871" t="n"/>
      <c r="Y109" s="871" t="n"/>
      <c r="Z109" s="871" t="n"/>
    </row>
    <row r="110">
      <c r="A110" s="871" t="n"/>
      <c r="B110" s="963" t="inlineStr">
        <is>
          <t>Lactation Powder</t>
        </is>
      </c>
      <c r="D110" s="871" t="n"/>
      <c r="E110" s="871" t="n"/>
      <c r="F110" s="871" t="n"/>
      <c r="G110" s="871" t="n"/>
      <c r="H110" s="871" t="n"/>
      <c r="I110" s="871" t="n"/>
      <c r="J110" s="871" t="n"/>
      <c r="K110" s="871" t="n"/>
      <c r="L110" s="871" t="n"/>
      <c r="M110" s="871" t="n"/>
      <c r="N110" s="871" t="n"/>
      <c r="O110" s="871" t="n"/>
      <c r="P110" s="871" t="n"/>
      <c r="Q110" s="871" t="n"/>
      <c r="R110" s="871" t="n"/>
      <c r="S110" s="871" t="n"/>
      <c r="T110" s="871" t="n"/>
      <c r="U110" s="871" t="n"/>
      <c r="V110" s="871" t="n"/>
      <c r="W110" s="871" t="n"/>
      <c r="X110" s="871" t="n"/>
      <c r="Y110" s="871" t="n"/>
      <c r="Z110" s="871" t="n"/>
    </row>
    <row r="111">
      <c r="A111" s="871" t="n"/>
      <c r="B111" s="961" t="inlineStr">
        <is>
          <t>Tier 1</t>
        </is>
      </c>
      <c r="C111" s="871" t="inlineStr">
        <is>
          <t>Lacto Love</t>
        </is>
      </c>
      <c r="D111" s="871" t="n"/>
      <c r="E111" s="871" t="n"/>
      <c r="F111" s="871" t="n"/>
      <c r="G111" s="871" t="n"/>
      <c r="H111" s="871" t="n"/>
      <c r="I111" s="871" t="n"/>
      <c r="J111" s="871" t="n"/>
      <c r="K111" s="871" t="n"/>
      <c r="L111" s="871" t="n"/>
      <c r="M111" s="871" t="n"/>
      <c r="N111" s="871" t="n"/>
      <c r="O111" s="871" t="n"/>
      <c r="P111" s="871" t="n"/>
      <c r="Q111" s="871" t="n"/>
      <c r="R111" s="871" t="n"/>
      <c r="S111" s="871" t="n"/>
      <c r="T111" s="871" t="n"/>
      <c r="U111" s="871" t="n"/>
      <c r="V111" s="871" t="n"/>
      <c r="W111" s="871" t="n"/>
      <c r="X111" s="871" t="n"/>
      <c r="Y111" s="871" t="n"/>
      <c r="Z111" s="871" t="n"/>
    </row>
    <row r="112">
      <c r="A112" s="871" t="n"/>
      <c r="B112" s="961" t="inlineStr">
        <is>
          <t>Tier 2</t>
        </is>
      </c>
      <c r="C112" s="871" t="inlineStr">
        <is>
          <t>Milknest</t>
        </is>
      </c>
      <c r="E112" s="871" t="n"/>
      <c r="F112" s="871" t="n"/>
      <c r="G112" s="871" t="n"/>
      <c r="H112" s="871" t="n"/>
      <c r="I112" s="871" t="n"/>
      <c r="J112" s="871" t="n"/>
      <c r="K112" s="871" t="n"/>
      <c r="L112" s="871" t="n"/>
      <c r="M112" s="871" t="n"/>
      <c r="N112" s="871" t="n"/>
      <c r="O112" s="871" t="n"/>
      <c r="P112" s="871" t="n"/>
      <c r="Q112" s="871" t="n"/>
      <c r="R112" s="871" t="n"/>
      <c r="S112" s="871" t="n"/>
      <c r="T112" s="871" t="n"/>
      <c r="U112" s="871" t="n"/>
      <c r="V112" s="871" t="n"/>
      <c r="W112" s="871" t="n"/>
      <c r="X112" s="871" t="n"/>
      <c r="Y112" s="871" t="n"/>
      <c r="Z112" s="871" t="n"/>
    </row>
    <row r="113">
      <c r="A113" s="871" t="n"/>
      <c r="B113" s="961" t="inlineStr">
        <is>
          <t>Tier 3</t>
        </is>
      </c>
      <c r="C113" s="871" t="inlineStr">
        <is>
          <t>Matrusneha</t>
        </is>
      </c>
      <c r="D113" s="871" t="n"/>
      <c r="E113" s="871" t="n"/>
      <c r="F113" s="871" t="n"/>
      <c r="G113" s="871" t="n"/>
      <c r="H113" s="871" t="n"/>
      <c r="I113" s="871" t="n"/>
      <c r="J113" s="871" t="n"/>
      <c r="K113" s="871" t="n"/>
      <c r="L113" s="871" t="n"/>
      <c r="M113" s="871" t="n"/>
      <c r="N113" s="871" t="n"/>
      <c r="O113" s="871" t="n"/>
      <c r="P113" s="871" t="n"/>
      <c r="Q113" s="871" t="n"/>
      <c r="R113" s="871" t="n"/>
      <c r="S113" s="871" t="n"/>
      <c r="T113" s="871" t="n"/>
      <c r="U113" s="871" t="n"/>
      <c r="V113" s="871" t="n"/>
      <c r="W113" s="871" t="n"/>
      <c r="X113" s="871" t="n"/>
      <c r="Y113" s="871" t="n"/>
      <c r="Z113" s="871" t="n"/>
    </row>
    <row r="114">
      <c r="A114" s="871" t="n"/>
      <c r="B114" s="871" t="n"/>
      <c r="C114" s="871" t="n"/>
      <c r="D114" s="871" t="n"/>
      <c r="E114" s="871" t="n"/>
      <c r="F114" s="871" t="n"/>
      <c r="G114" s="871" t="n"/>
      <c r="H114" s="871" t="n"/>
      <c r="I114" s="871" t="n"/>
      <c r="J114" s="871" t="n"/>
      <c r="K114" s="871" t="n"/>
      <c r="L114" s="871" t="n"/>
      <c r="M114" s="871" t="n"/>
      <c r="N114" s="871" t="n"/>
      <c r="O114" s="871" t="n"/>
      <c r="P114" s="871" t="n"/>
      <c r="Q114" s="871" t="n"/>
      <c r="R114" s="871" t="n"/>
      <c r="S114" s="871" t="n"/>
      <c r="T114" s="871" t="n"/>
      <c r="U114" s="871" t="n"/>
      <c r="V114" s="871" t="n"/>
      <c r="W114" s="871" t="n"/>
      <c r="X114" s="871" t="n"/>
      <c r="Y114" s="871" t="n"/>
      <c r="Z114" s="871" t="n"/>
    </row>
    <row r="115">
      <c r="A115" s="871" t="n"/>
      <c r="B115" s="963" t="inlineStr">
        <is>
          <t>Infant Nutrition</t>
        </is>
      </c>
      <c r="C115" s="871" t="n"/>
      <c r="D115" s="871" t="n"/>
      <c r="E115" s="871" t="n"/>
      <c r="F115" s="871" t="n"/>
      <c r="G115" s="871" t="n"/>
      <c r="H115" s="871" t="n"/>
      <c r="I115" s="871" t="n"/>
      <c r="J115" s="871" t="n"/>
      <c r="K115" s="871" t="n"/>
      <c r="L115" s="871" t="n"/>
      <c r="M115" s="871" t="n"/>
      <c r="N115" s="871" t="n"/>
      <c r="O115" s="871" t="n"/>
      <c r="P115" s="871" t="n"/>
      <c r="Q115" s="871" t="n"/>
      <c r="R115" s="871" t="n"/>
      <c r="S115" s="871" t="n"/>
      <c r="T115" s="871" t="n"/>
      <c r="U115" s="871" t="n"/>
      <c r="V115" s="871" t="n"/>
      <c r="W115" s="871" t="n"/>
      <c r="X115" s="871" t="n"/>
      <c r="Y115" s="871" t="n"/>
      <c r="Z115" s="871" t="n"/>
    </row>
    <row r="116">
      <c r="A116" s="871" t="n"/>
      <c r="B116" s="961" t="inlineStr">
        <is>
          <t>Tier 1</t>
        </is>
      </c>
      <c r="C116" s="871" t="inlineStr">
        <is>
          <t>Alpha Baby</t>
        </is>
      </c>
      <c r="D116" s="871" t="n"/>
      <c r="E116" s="871" t="n"/>
      <c r="F116" s="871" t="n"/>
      <c r="G116" s="871" t="n"/>
      <c r="H116" s="871" t="n"/>
      <c r="I116" s="871" t="n"/>
      <c r="J116" s="871" t="n"/>
      <c r="K116" s="871" t="n"/>
      <c r="L116" s="871" t="n"/>
      <c r="M116" s="871" t="n"/>
      <c r="N116" s="871" t="n"/>
      <c r="O116" s="871" t="n"/>
      <c r="P116" s="871" t="n"/>
      <c r="Q116" s="871" t="n"/>
      <c r="R116" s="871" t="n"/>
      <c r="S116" s="871" t="n"/>
      <c r="T116" s="871" t="n"/>
      <c r="U116" s="871" t="n"/>
      <c r="V116" s="871" t="n"/>
      <c r="W116" s="871" t="n"/>
      <c r="X116" s="871" t="n"/>
      <c r="Y116" s="871" t="n"/>
      <c r="Z116" s="871" t="n"/>
    </row>
    <row r="117">
      <c r="A117" s="871" t="n"/>
      <c r="B117" s="961" t="inlineStr">
        <is>
          <t>Tier 2</t>
        </is>
      </c>
      <c r="C117" s="871" t="inlineStr">
        <is>
          <t>Healthy Cubs</t>
        </is>
      </c>
      <c r="D117" s="871" t="n"/>
      <c r="E117" s="871" t="n"/>
      <c r="F117" s="871" t="n"/>
      <c r="G117" s="871" t="n"/>
      <c r="H117" s="871" t="n"/>
      <c r="I117" s="871" t="n"/>
      <c r="J117" s="871" t="n"/>
      <c r="K117" s="871" t="n"/>
      <c r="L117" s="871" t="n"/>
      <c r="M117" s="871" t="n"/>
      <c r="N117" s="871" t="n"/>
      <c r="O117" s="871" t="n"/>
      <c r="P117" s="871" t="n"/>
      <c r="Q117" s="871" t="n"/>
      <c r="R117" s="871" t="n"/>
      <c r="S117" s="871" t="n"/>
      <c r="T117" s="871" t="n"/>
      <c r="U117" s="871" t="n"/>
      <c r="V117" s="871" t="n"/>
      <c r="W117" s="871" t="n"/>
      <c r="X117" s="871" t="n"/>
      <c r="Y117" s="871" t="n"/>
      <c r="Z117" s="871" t="n"/>
    </row>
    <row r="118">
      <c r="A118" s="871" t="n"/>
      <c r="B118" s="961" t="inlineStr">
        <is>
          <t>Tier 3</t>
        </is>
      </c>
      <c r="C118" s="871" t="inlineStr">
        <is>
          <t>Poshit</t>
        </is>
      </c>
      <c r="D118" s="871" t="n"/>
      <c r="E118" s="871" t="n"/>
      <c r="F118" s="871" t="n"/>
      <c r="G118" s="871" t="n"/>
      <c r="H118" s="871" t="n"/>
      <c r="I118" s="871" t="n"/>
      <c r="J118" s="871" t="n"/>
      <c r="K118" s="871" t="n"/>
      <c r="L118" s="871" t="n"/>
      <c r="M118" s="871" t="n"/>
      <c r="N118" s="871" t="n"/>
      <c r="O118" s="871" t="n"/>
      <c r="P118" s="871" t="n"/>
      <c r="Q118" s="871" t="n"/>
      <c r="R118" s="871" t="n"/>
      <c r="S118" s="871" t="n"/>
      <c r="T118" s="871" t="n"/>
      <c r="U118" s="871" t="n"/>
      <c r="V118" s="871" t="n"/>
      <c r="W118" s="871" t="n"/>
      <c r="X118" s="871" t="n"/>
      <c r="Y118" s="871" t="n"/>
      <c r="Z118" s="871" t="n"/>
    </row>
    <row r="119">
      <c r="A119" s="871" t="n"/>
      <c r="B119" s="871" t="n"/>
      <c r="C119" s="871" t="n"/>
      <c r="D119" s="871" t="n"/>
      <c r="E119" s="871" t="n"/>
      <c r="F119" s="871" t="n"/>
      <c r="G119" s="871" t="n"/>
      <c r="H119" s="871" t="n"/>
      <c r="I119" s="871" t="n"/>
      <c r="J119" s="871" t="n"/>
      <c r="K119" s="871" t="n"/>
      <c r="L119" s="871" t="n"/>
      <c r="M119" s="871" t="n"/>
      <c r="N119" s="871" t="n"/>
      <c r="O119" s="871" t="n"/>
      <c r="P119" s="871" t="n"/>
      <c r="Q119" s="871" t="n"/>
      <c r="R119" s="871" t="n"/>
      <c r="S119" s="871" t="n"/>
      <c r="T119" s="871" t="n"/>
      <c r="U119" s="871" t="n"/>
      <c r="V119" s="871" t="n"/>
      <c r="W119" s="871" t="n"/>
      <c r="X119" s="871" t="n"/>
      <c r="Y119" s="871" t="n"/>
      <c r="Z119" s="871" t="n"/>
    </row>
    <row r="120">
      <c r="A120" s="871" t="n"/>
      <c r="B120" s="963" t="inlineStr">
        <is>
          <t>Child Nutrition</t>
        </is>
      </c>
      <c r="C120" s="871" t="n"/>
      <c r="D120" s="871" t="n"/>
      <c r="E120" s="871" t="n"/>
      <c r="F120" s="871" t="n"/>
      <c r="G120" s="871" t="n"/>
      <c r="H120" s="871" t="n"/>
      <c r="I120" s="871" t="n"/>
      <c r="J120" s="871" t="n"/>
      <c r="K120" s="871" t="n"/>
      <c r="L120" s="871" t="n"/>
      <c r="M120" s="871" t="n"/>
      <c r="N120" s="871" t="n"/>
      <c r="O120" s="871" t="n"/>
      <c r="P120" s="871" t="n"/>
      <c r="Q120" s="871" t="n"/>
      <c r="R120" s="871" t="n"/>
      <c r="S120" s="871" t="n"/>
      <c r="T120" s="871" t="n"/>
      <c r="U120" s="871" t="n"/>
      <c r="V120" s="871" t="n"/>
      <c r="W120" s="871" t="n"/>
      <c r="X120" s="871" t="n"/>
      <c r="Y120" s="871" t="n"/>
      <c r="Z120" s="871" t="n"/>
    </row>
    <row r="121">
      <c r="A121" s="871" t="n"/>
      <c r="B121" s="961" t="inlineStr">
        <is>
          <t>Tier 1</t>
        </is>
      </c>
      <c r="C121" s="871" t="inlineStr">
        <is>
          <t>Little Vita GOLD</t>
        </is>
      </c>
      <c r="D121" s="871" t="n"/>
      <c r="E121" s="871" t="n"/>
      <c r="F121" s="871" t="n"/>
      <c r="G121" s="871" t="n"/>
      <c r="H121" s="871" t="n"/>
      <c r="I121" s="871" t="n"/>
      <c r="J121" s="871" t="n"/>
      <c r="K121" s="871" t="n"/>
      <c r="L121" s="871" t="n"/>
      <c r="M121" s="871" t="n"/>
      <c r="N121" s="871" t="n"/>
      <c r="O121" s="871" t="n"/>
      <c r="P121" s="871" t="n"/>
      <c r="Q121" s="871" t="n"/>
      <c r="R121" s="871" t="n"/>
      <c r="S121" s="871" t="n"/>
      <c r="T121" s="871" t="n"/>
      <c r="U121" s="871" t="n"/>
      <c r="V121" s="871" t="n"/>
      <c r="W121" s="871" t="n"/>
      <c r="X121" s="871" t="n"/>
      <c r="Y121" s="871" t="n"/>
      <c r="Z121" s="871" t="n"/>
    </row>
    <row r="122">
      <c r="A122" s="871" t="n"/>
      <c r="B122" s="961" t="inlineStr">
        <is>
          <t>Tier 2</t>
        </is>
      </c>
      <c r="C122" s="871" t="inlineStr">
        <is>
          <t>Little Vita PRO</t>
        </is>
      </c>
      <c r="D122" s="871" t="n"/>
      <c r="E122" s="871" t="n"/>
      <c r="F122" s="871" t="n"/>
      <c r="G122" s="871" t="n"/>
      <c r="H122" s="871" t="n"/>
      <c r="I122" s="871" t="n"/>
      <c r="J122" s="871" t="n"/>
      <c r="K122" s="871" t="n"/>
      <c r="L122" s="871" t="n"/>
      <c r="M122" s="871" t="n"/>
      <c r="N122" s="871" t="n"/>
      <c r="O122" s="871" t="n"/>
      <c r="P122" s="871" t="n"/>
      <c r="Q122" s="871" t="n"/>
      <c r="R122" s="871" t="n"/>
      <c r="S122" s="871" t="n"/>
      <c r="T122" s="871" t="n"/>
      <c r="U122" s="871" t="n"/>
      <c r="V122" s="871" t="n"/>
      <c r="W122" s="871" t="n"/>
      <c r="X122" s="871" t="n"/>
      <c r="Y122" s="871" t="n"/>
      <c r="Z122" s="871" t="n"/>
    </row>
    <row r="123">
      <c r="A123" s="871" t="n"/>
      <c r="B123" s="961" t="inlineStr">
        <is>
          <t>Tier 3</t>
        </is>
      </c>
      <c r="C123" s="871" t="inlineStr">
        <is>
          <t>Little Vita CHINDI</t>
        </is>
      </c>
      <c r="D123" s="871" t="n"/>
      <c r="E123" s="871" t="n"/>
      <c r="F123" s="871" t="n"/>
      <c r="G123" s="871" t="n"/>
      <c r="H123" s="871" t="n"/>
      <c r="I123" s="871" t="n"/>
      <c r="J123" s="871" t="n"/>
      <c r="K123" s="871" t="n"/>
      <c r="L123" s="871" t="n"/>
      <c r="M123" s="871" t="n"/>
      <c r="N123" s="871" t="n"/>
      <c r="O123" s="871" t="n"/>
      <c r="P123" s="871" t="n"/>
      <c r="Q123" s="871" t="n"/>
      <c r="R123" s="871" t="n"/>
      <c r="S123" s="871" t="n"/>
      <c r="T123" s="871" t="n"/>
      <c r="U123" s="871" t="n"/>
      <c r="V123" s="871" t="n"/>
      <c r="W123" s="871" t="n"/>
      <c r="X123" s="871" t="n"/>
      <c r="Y123" s="871" t="n"/>
      <c r="Z123" s="871" t="n"/>
    </row>
    <row r="124">
      <c r="A124" s="871" t="n"/>
      <c r="B124" s="871" t="n"/>
      <c r="C124" s="871" t="n"/>
      <c r="D124" s="871" t="n"/>
      <c r="E124" s="871" t="n"/>
      <c r="F124" s="871" t="n"/>
      <c r="G124" s="871" t="n"/>
      <c r="H124" s="871" t="n"/>
      <c r="I124" s="871" t="n"/>
      <c r="J124" s="871" t="n"/>
      <c r="K124" s="871" t="n"/>
      <c r="L124" s="871" t="n"/>
      <c r="M124" s="871" t="n"/>
      <c r="N124" s="871" t="n"/>
      <c r="O124" s="871" t="n"/>
      <c r="P124" s="871" t="n"/>
      <c r="Q124" s="871" t="n"/>
      <c r="R124" s="871" t="n"/>
      <c r="S124" s="871" t="n"/>
      <c r="T124" s="871" t="n"/>
      <c r="U124" s="871" t="n"/>
      <c r="V124" s="871" t="n"/>
      <c r="W124" s="871" t="n"/>
      <c r="X124" s="871" t="n"/>
      <c r="Y124" s="871" t="n"/>
      <c r="Z124" s="871" t="n"/>
    </row>
    <row r="125">
      <c r="A125" s="871" t="n"/>
      <c r="B125" s="871" t="n"/>
      <c r="C125" s="871" t="n"/>
      <c r="D125" s="871" t="n"/>
      <c r="E125" s="871" t="n"/>
      <c r="F125" s="871" t="n"/>
      <c r="G125" s="871" t="n"/>
      <c r="H125" s="871" t="n"/>
      <c r="I125" s="871" t="n"/>
      <c r="J125" s="871" t="n"/>
      <c r="K125" s="871" t="n"/>
      <c r="L125" s="871" t="n"/>
      <c r="M125" s="871" t="n"/>
      <c r="N125" s="871" t="n"/>
      <c r="O125" s="871" t="n"/>
      <c r="P125" s="871" t="n"/>
      <c r="Q125" s="871" t="n"/>
      <c r="R125" s="871" t="n"/>
      <c r="S125" s="871" t="n"/>
      <c r="T125" s="871" t="n"/>
      <c r="U125" s="871" t="n"/>
      <c r="V125" s="871" t="n"/>
      <c r="W125" s="871" t="n"/>
      <c r="X125" s="871" t="n"/>
      <c r="Y125" s="871" t="n"/>
      <c r="Z125" s="871" t="n"/>
    </row>
    <row r="126">
      <c r="A126" s="871" t="n"/>
      <c r="B126" s="871" t="n"/>
      <c r="C126" s="871" t="n"/>
      <c r="D126" s="871" t="n"/>
      <c r="E126" s="871" t="n"/>
      <c r="F126" s="871" t="n"/>
      <c r="G126" s="871" t="n"/>
      <c r="H126" s="871" t="n"/>
      <c r="I126" s="871" t="n"/>
      <c r="J126" s="871" t="n"/>
      <c r="K126" s="871" t="n"/>
      <c r="L126" s="871" t="n"/>
      <c r="M126" s="871" t="n"/>
      <c r="N126" s="871" t="n"/>
      <c r="O126" s="871" t="n"/>
      <c r="P126" s="871" t="n"/>
      <c r="Q126" s="871" t="n"/>
      <c r="R126" s="871" t="n"/>
      <c r="S126" s="871" t="n"/>
      <c r="T126" s="871" t="n"/>
      <c r="U126" s="871" t="n"/>
      <c r="V126" s="871" t="n"/>
      <c r="W126" s="871" t="n"/>
      <c r="X126" s="871" t="n"/>
      <c r="Y126" s="871" t="n"/>
      <c r="Z126" s="871" t="n"/>
    </row>
    <row r="127">
      <c r="A127" s="871" t="n"/>
      <c r="B127" s="871" t="n"/>
      <c r="C127" s="871" t="n"/>
      <c r="D127" s="871" t="n"/>
      <c r="E127" s="871" t="n"/>
      <c r="F127" s="871" t="n"/>
      <c r="G127" s="871" t="n"/>
      <c r="H127" s="871" t="n"/>
      <c r="I127" s="871" t="n"/>
      <c r="J127" s="871" t="n"/>
      <c r="K127" s="871" t="n"/>
      <c r="L127" s="871" t="n"/>
      <c r="M127" s="871" t="n"/>
      <c r="N127" s="871" t="n"/>
      <c r="O127" s="871" t="n"/>
      <c r="P127" s="871" t="n"/>
      <c r="Q127" s="871" t="n"/>
      <c r="R127" s="871" t="n"/>
      <c r="S127" s="871" t="n"/>
      <c r="T127" s="871" t="n"/>
      <c r="U127" s="871" t="n"/>
      <c r="V127" s="871" t="n"/>
      <c r="W127" s="871" t="n"/>
      <c r="X127" s="871" t="n"/>
      <c r="Y127" s="871" t="n"/>
      <c r="Z127" s="871" t="n"/>
    </row>
    <row r="128">
      <c r="A128" s="871" t="n"/>
      <c r="B128" s="871" t="n"/>
      <c r="C128" s="871" t="n"/>
      <c r="D128" s="871" t="n"/>
      <c r="E128" s="871" t="n"/>
      <c r="F128" s="871" t="n"/>
      <c r="G128" s="871" t="n"/>
      <c r="H128" s="871" t="n"/>
      <c r="I128" s="871" t="n"/>
      <c r="J128" s="871" t="n"/>
      <c r="K128" s="871" t="n"/>
      <c r="L128" s="871" t="n"/>
      <c r="M128" s="871" t="n"/>
      <c r="N128" s="871" t="n"/>
      <c r="O128" s="871" t="n"/>
      <c r="P128" s="871" t="n"/>
      <c r="Q128" s="871" t="n"/>
      <c r="R128" s="871" t="n"/>
      <c r="S128" s="871" t="n"/>
      <c r="T128" s="871" t="n"/>
      <c r="U128" s="871" t="n"/>
      <c r="V128" s="871" t="n"/>
      <c r="W128" s="871" t="n"/>
      <c r="X128" s="871" t="n"/>
      <c r="Y128" s="871" t="n"/>
      <c r="Z128" s="871" t="n"/>
    </row>
    <row r="129">
      <c r="A129" s="871" t="n"/>
      <c r="B129" s="871" t="n"/>
      <c r="C129" s="871" t="n"/>
      <c r="D129" s="871" t="n"/>
      <c r="E129" s="871" t="n"/>
      <c r="F129" s="871" t="n"/>
      <c r="G129" s="871" t="n"/>
      <c r="H129" s="871" t="n"/>
      <c r="I129" s="871" t="n"/>
      <c r="J129" s="871" t="n"/>
      <c r="K129" s="871" t="n"/>
      <c r="L129" s="871" t="n"/>
      <c r="M129" s="871" t="n"/>
      <c r="N129" s="871" t="n"/>
      <c r="O129" s="871" t="n"/>
      <c r="P129" s="871" t="n"/>
      <c r="Q129" s="871" t="n"/>
      <c r="R129" s="871" t="n"/>
      <c r="S129" s="871" t="n"/>
      <c r="T129" s="871" t="n"/>
      <c r="U129" s="871" t="n"/>
      <c r="V129" s="871" t="n"/>
      <c r="W129" s="871" t="n"/>
      <c r="X129" s="871" t="n"/>
      <c r="Y129" s="871" t="n"/>
      <c r="Z129" s="871" t="n"/>
    </row>
    <row r="130">
      <c r="A130" s="871" t="n"/>
      <c r="B130" s="871" t="n"/>
      <c r="C130" s="871" t="n"/>
      <c r="D130" s="871" t="n"/>
      <c r="E130" s="871" t="n"/>
      <c r="F130" s="871" t="n"/>
      <c r="G130" s="871" t="n"/>
      <c r="H130" s="871" t="n"/>
      <c r="I130" s="871" t="n"/>
      <c r="J130" s="871" t="n"/>
      <c r="K130" s="871" t="n"/>
      <c r="L130" s="871" t="n"/>
      <c r="M130" s="871" t="n"/>
      <c r="N130" s="871" t="n"/>
      <c r="O130" s="871" t="n"/>
      <c r="P130" s="871" t="n"/>
      <c r="Q130" s="871" t="n"/>
      <c r="R130" s="871" t="n"/>
      <c r="S130" s="871" t="n"/>
      <c r="T130" s="871" t="n"/>
      <c r="U130" s="871" t="n"/>
      <c r="V130" s="871" t="n"/>
      <c r="W130" s="871" t="n"/>
      <c r="X130" s="871" t="n"/>
      <c r="Y130" s="871" t="n"/>
      <c r="Z130" s="871" t="n"/>
    </row>
    <row r="131">
      <c r="A131" s="871" t="n"/>
      <c r="B131" s="871" t="n"/>
      <c r="C131" s="871" t="n"/>
      <c r="D131" s="871" t="n"/>
      <c r="E131" s="871" t="n"/>
      <c r="F131" s="871" t="n"/>
      <c r="G131" s="871" t="n"/>
      <c r="H131" s="871" t="n"/>
      <c r="I131" s="871" t="n"/>
      <c r="J131" s="871" t="n"/>
      <c r="K131" s="871" t="n"/>
      <c r="L131" s="871" t="n"/>
      <c r="M131" s="871" t="n"/>
      <c r="N131" s="871" t="n"/>
      <c r="O131" s="871" t="n"/>
      <c r="P131" s="871" t="n"/>
      <c r="Q131" s="871" t="n"/>
      <c r="R131" s="871" t="n"/>
      <c r="S131" s="871" t="n"/>
      <c r="T131" s="871" t="n"/>
      <c r="U131" s="871" t="n"/>
      <c r="V131" s="871" t="n"/>
      <c r="W131" s="871" t="n"/>
      <c r="X131" s="871" t="n"/>
      <c r="Y131" s="871" t="n"/>
      <c r="Z131" s="871" t="n"/>
    </row>
    <row r="132">
      <c r="A132" s="871" t="n"/>
      <c r="B132" s="871" t="n"/>
      <c r="C132" s="871" t="n"/>
      <c r="D132" s="871" t="n"/>
      <c r="E132" s="871" t="n"/>
      <c r="F132" s="871" t="n"/>
      <c r="G132" s="871" t="n"/>
      <c r="H132" s="871" t="n"/>
      <c r="I132" s="871" t="n"/>
      <c r="J132" s="871" t="n"/>
      <c r="K132" s="871" t="n"/>
      <c r="L132" s="871" t="n"/>
      <c r="M132" s="871" t="n"/>
      <c r="N132" s="871" t="n"/>
      <c r="O132" s="871" t="n"/>
      <c r="P132" s="871" t="n"/>
      <c r="Q132" s="871" t="n"/>
      <c r="R132" s="871" t="n"/>
      <c r="S132" s="871" t="n"/>
      <c r="T132" s="871" t="n"/>
      <c r="U132" s="871" t="n"/>
      <c r="V132" s="871" t="n"/>
      <c r="W132" s="871" t="n"/>
      <c r="X132" s="871" t="n"/>
      <c r="Y132" s="871" t="n"/>
      <c r="Z132" s="871" t="n"/>
    </row>
    <row r="133">
      <c r="A133" s="871" t="n"/>
      <c r="B133" s="871" t="n"/>
      <c r="C133" s="871" t="n"/>
      <c r="D133" s="871" t="n"/>
      <c r="E133" s="871" t="n"/>
      <c r="F133" s="871" t="n"/>
      <c r="G133" s="871" t="n"/>
      <c r="H133" s="871" t="n"/>
      <c r="I133" s="871" t="n"/>
      <c r="J133" s="871" t="n"/>
      <c r="K133" s="871" t="n"/>
      <c r="L133" s="871" t="n"/>
      <c r="M133" s="871" t="n"/>
      <c r="N133" s="871" t="n"/>
      <c r="O133" s="871" t="n"/>
      <c r="P133" s="871" t="n"/>
      <c r="Q133" s="871" t="n"/>
      <c r="R133" s="871" t="n"/>
      <c r="S133" s="871" t="n"/>
      <c r="T133" s="871" t="n"/>
      <c r="U133" s="871" t="n"/>
      <c r="V133" s="871" t="n"/>
      <c r="W133" s="871" t="n"/>
      <c r="X133" s="871" t="n"/>
      <c r="Y133" s="871" t="n"/>
      <c r="Z133" s="871" t="n"/>
    </row>
    <row r="134">
      <c r="A134" s="871" t="n"/>
      <c r="B134" s="871" t="n"/>
      <c r="C134" s="871" t="n"/>
      <c r="D134" s="871" t="n"/>
      <c r="E134" s="871" t="n"/>
      <c r="F134" s="871" t="n"/>
      <c r="G134" s="871" t="n"/>
      <c r="H134" s="871" t="n"/>
      <c r="I134" s="871" t="n"/>
      <c r="J134" s="871" t="n"/>
      <c r="K134" s="871" t="n"/>
      <c r="L134" s="871" t="n"/>
      <c r="M134" s="871" t="n"/>
      <c r="N134" s="871" t="n"/>
      <c r="O134" s="871" t="n"/>
      <c r="P134" s="871" t="n"/>
      <c r="Q134" s="871" t="n"/>
      <c r="R134" s="871" t="n"/>
      <c r="S134" s="871" t="n"/>
      <c r="T134" s="871" t="n"/>
      <c r="U134" s="871" t="n"/>
      <c r="V134" s="871" t="n"/>
      <c r="W134" s="871" t="n"/>
      <c r="X134" s="871" t="n"/>
      <c r="Y134" s="871" t="n"/>
      <c r="Z134" s="871" t="n"/>
    </row>
    <row r="135">
      <c r="A135" s="871" t="n"/>
      <c r="B135" s="871" t="n"/>
      <c r="C135" s="871" t="n"/>
      <c r="D135" s="871" t="n"/>
      <c r="E135" s="871" t="n"/>
      <c r="F135" s="871" t="n"/>
      <c r="G135" s="871" t="n"/>
      <c r="H135" s="871" t="n"/>
      <c r="I135" s="871" t="n"/>
      <c r="J135" s="871" t="n"/>
      <c r="K135" s="871" t="n"/>
      <c r="L135" s="871" t="n"/>
      <c r="M135" s="871" t="n"/>
      <c r="N135" s="871" t="n"/>
      <c r="O135" s="871" t="n"/>
      <c r="P135" s="871" t="n"/>
      <c r="Q135" s="871" t="n"/>
      <c r="R135" s="871" t="n"/>
      <c r="S135" s="871" t="n"/>
      <c r="T135" s="871" t="n"/>
      <c r="U135" s="871" t="n"/>
      <c r="V135" s="871" t="n"/>
      <c r="W135" s="871" t="n"/>
      <c r="X135" s="871" t="n"/>
      <c r="Y135" s="871" t="n"/>
      <c r="Z135" s="871" t="n"/>
    </row>
    <row r="136">
      <c r="A136" s="871" t="n"/>
      <c r="B136" s="871" t="n"/>
      <c r="C136" s="871" t="n"/>
      <c r="D136" s="871" t="n"/>
      <c r="E136" s="871" t="n"/>
      <c r="F136" s="871" t="n"/>
      <c r="G136" s="871" t="n"/>
      <c r="H136" s="871" t="n"/>
      <c r="I136" s="871" t="n"/>
      <c r="J136" s="871" t="n"/>
      <c r="K136" s="871" t="n"/>
      <c r="L136" s="871" t="n"/>
      <c r="M136" s="871" t="n"/>
      <c r="N136" s="871" t="n"/>
      <c r="O136" s="871" t="n"/>
      <c r="P136" s="871" t="n"/>
      <c r="Q136" s="871" t="n"/>
      <c r="R136" s="871" t="n"/>
      <c r="S136" s="871" t="n"/>
      <c r="T136" s="871" t="n"/>
      <c r="U136" s="871" t="n"/>
      <c r="V136" s="871" t="n"/>
      <c r="W136" s="871" t="n"/>
      <c r="X136" s="871" t="n"/>
      <c r="Y136" s="871" t="n"/>
      <c r="Z136" s="871" t="n"/>
    </row>
    <row r="137">
      <c r="A137" s="871" t="n"/>
      <c r="B137" s="871" t="n"/>
      <c r="C137" s="871" t="n"/>
      <c r="D137" s="871" t="n"/>
      <c r="E137" s="871" t="n"/>
      <c r="F137" s="871" t="n"/>
      <c r="G137" s="871" t="n"/>
      <c r="H137" s="871" t="n"/>
      <c r="I137" s="871" t="n"/>
      <c r="J137" s="871" t="n"/>
      <c r="K137" s="871" t="n"/>
      <c r="L137" s="871" t="n"/>
      <c r="M137" s="871" t="n"/>
      <c r="N137" s="871" t="n"/>
      <c r="O137" s="871" t="n"/>
      <c r="P137" s="871" t="n"/>
      <c r="Q137" s="871" t="n"/>
      <c r="R137" s="871" t="n"/>
      <c r="S137" s="871" t="n"/>
      <c r="T137" s="871" t="n"/>
      <c r="U137" s="871" t="n"/>
      <c r="V137" s="871" t="n"/>
      <c r="W137" s="871" t="n"/>
      <c r="X137" s="871" t="n"/>
      <c r="Y137" s="871" t="n"/>
      <c r="Z137" s="871" t="n"/>
    </row>
    <row r="138">
      <c r="A138" s="871" t="n"/>
      <c r="B138" s="871" t="n"/>
      <c r="C138" s="871" t="n"/>
      <c r="D138" s="871" t="n"/>
      <c r="E138" s="871" t="n"/>
      <c r="F138" s="871" t="n"/>
      <c r="G138" s="871" t="n"/>
      <c r="H138" s="871" t="n"/>
      <c r="I138" s="871" t="n"/>
      <c r="J138" s="871" t="n"/>
      <c r="K138" s="871" t="n"/>
      <c r="L138" s="871" t="n"/>
      <c r="M138" s="871" t="n"/>
      <c r="N138" s="871" t="n"/>
      <c r="O138" s="871" t="n"/>
      <c r="P138" s="871" t="n"/>
      <c r="Q138" s="871" t="n"/>
      <c r="R138" s="871" t="n"/>
      <c r="S138" s="871" t="n"/>
      <c r="T138" s="871" t="n"/>
      <c r="U138" s="871" t="n"/>
      <c r="V138" s="871" t="n"/>
      <c r="W138" s="871" t="n"/>
      <c r="X138" s="871" t="n"/>
      <c r="Y138" s="871" t="n"/>
      <c r="Z138" s="871" t="n"/>
    </row>
    <row r="139">
      <c r="A139" s="871" t="n"/>
      <c r="B139" s="871" t="n"/>
      <c r="C139" s="871" t="n"/>
      <c r="D139" s="871" t="n"/>
      <c r="E139" s="871" t="n"/>
      <c r="F139" s="871" t="n"/>
      <c r="G139" s="871" t="n"/>
      <c r="H139" s="871" t="n"/>
      <c r="I139" s="871" t="n"/>
      <c r="J139" s="871" t="n"/>
      <c r="K139" s="871" t="n"/>
      <c r="L139" s="871" t="n"/>
      <c r="M139" s="871" t="n"/>
      <c r="N139" s="871" t="n"/>
      <c r="O139" s="871" t="n"/>
      <c r="P139" s="871" t="n"/>
      <c r="Q139" s="871" t="n"/>
      <c r="R139" s="871" t="n"/>
      <c r="S139" s="871" t="n"/>
      <c r="T139" s="871" t="n"/>
      <c r="U139" s="871" t="n"/>
      <c r="V139" s="871" t="n"/>
      <c r="W139" s="871" t="n"/>
      <c r="X139" s="871" t="n"/>
      <c r="Y139" s="871" t="n"/>
      <c r="Z139" s="871" t="n"/>
    </row>
    <row r="140">
      <c r="A140" s="871" t="n"/>
      <c r="B140" s="871" t="n"/>
      <c r="C140" s="871" t="n"/>
      <c r="D140" s="871" t="n"/>
      <c r="E140" s="871" t="n"/>
      <c r="F140" s="871" t="n"/>
      <c r="G140" s="871" t="n"/>
      <c r="H140" s="871" t="n"/>
      <c r="I140" s="871" t="n"/>
      <c r="J140" s="871" t="n"/>
      <c r="K140" s="871" t="n"/>
      <c r="L140" s="871" t="n"/>
      <c r="M140" s="871" t="n"/>
      <c r="N140" s="871" t="n"/>
      <c r="O140" s="871" t="n"/>
      <c r="P140" s="871" t="n"/>
      <c r="Q140" s="871" t="n"/>
      <c r="R140" s="871" t="n"/>
      <c r="S140" s="871" t="n"/>
      <c r="T140" s="871" t="n"/>
      <c r="U140" s="871" t="n"/>
      <c r="V140" s="871" t="n"/>
      <c r="W140" s="871" t="n"/>
      <c r="X140" s="871" t="n"/>
      <c r="Y140" s="871" t="n"/>
      <c r="Z140" s="871" t="n"/>
    </row>
    <row r="141">
      <c r="A141" s="871" t="n"/>
      <c r="B141" s="871" t="n"/>
      <c r="C141" s="871" t="n"/>
      <c r="D141" s="871" t="n"/>
      <c r="E141" s="871" t="n"/>
      <c r="F141" s="871" t="n"/>
      <c r="G141" s="871" t="n"/>
      <c r="H141" s="871" t="n"/>
      <c r="I141" s="871" t="n"/>
      <c r="J141" s="871" t="n"/>
      <c r="K141" s="871" t="n"/>
      <c r="L141" s="871" t="n"/>
      <c r="M141" s="871" t="n"/>
      <c r="N141" s="871" t="n"/>
      <c r="O141" s="871" t="n"/>
      <c r="P141" s="871" t="n"/>
      <c r="Q141" s="871" t="n"/>
      <c r="R141" s="871" t="n"/>
      <c r="S141" s="871" t="n"/>
      <c r="T141" s="871" t="n"/>
      <c r="U141" s="871" t="n"/>
      <c r="V141" s="871" t="n"/>
      <c r="W141" s="871" t="n"/>
      <c r="X141" s="871" t="n"/>
      <c r="Y141" s="871" t="n"/>
      <c r="Z141" s="871" t="n"/>
    </row>
    <row r="142">
      <c r="A142" s="871" t="n"/>
      <c r="B142" s="871" t="n"/>
      <c r="C142" s="871" t="n"/>
      <c r="D142" s="871" t="n"/>
      <c r="E142" s="871" t="n"/>
      <c r="F142" s="871" t="n"/>
      <c r="G142" s="871" t="n"/>
      <c r="H142" s="871" t="n"/>
      <c r="I142" s="871" t="n"/>
      <c r="J142" s="871" t="n"/>
      <c r="K142" s="871" t="n"/>
      <c r="L142" s="871" t="n"/>
      <c r="M142" s="871" t="n"/>
      <c r="N142" s="871" t="n"/>
      <c r="O142" s="871" t="n"/>
      <c r="P142" s="871" t="n"/>
      <c r="Q142" s="871" t="n"/>
      <c r="R142" s="871" t="n"/>
      <c r="S142" s="871" t="n"/>
      <c r="T142" s="871" t="n"/>
      <c r="U142" s="871" t="n"/>
      <c r="V142" s="871" t="n"/>
      <c r="W142" s="871" t="n"/>
      <c r="X142" s="871" t="n"/>
      <c r="Y142" s="871" t="n"/>
      <c r="Z142" s="871" t="n"/>
    </row>
    <row r="143">
      <c r="A143" s="871" t="n"/>
      <c r="B143" s="871" t="n"/>
      <c r="C143" s="871" t="n"/>
      <c r="D143" s="871" t="n"/>
      <c r="E143" s="871" t="n"/>
      <c r="F143" s="871" t="n"/>
      <c r="G143" s="871" t="n"/>
      <c r="H143" s="871" t="n"/>
      <c r="I143" s="871" t="n"/>
      <c r="J143" s="871" t="n"/>
      <c r="K143" s="871" t="n"/>
      <c r="L143" s="871" t="n"/>
      <c r="M143" s="871" t="n"/>
      <c r="N143" s="871" t="n"/>
      <c r="O143" s="871" t="n"/>
      <c r="P143" s="871" t="n"/>
      <c r="Q143" s="871" t="n"/>
      <c r="R143" s="871" t="n"/>
      <c r="S143" s="871" t="n"/>
      <c r="T143" s="871" t="n"/>
      <c r="U143" s="871" t="n"/>
      <c r="V143" s="871" t="n"/>
      <c r="W143" s="871" t="n"/>
      <c r="X143" s="871" t="n"/>
      <c r="Y143" s="871" t="n"/>
      <c r="Z143" s="871" t="n"/>
    </row>
    <row r="144">
      <c r="A144" s="871" t="n"/>
      <c r="B144" s="871" t="n"/>
      <c r="C144" s="871" t="n"/>
      <c r="D144" s="871" t="n"/>
      <c r="E144" s="871" t="n"/>
      <c r="F144" s="871" t="n"/>
      <c r="G144" s="871" t="n"/>
      <c r="H144" s="871" t="n"/>
      <c r="I144" s="871" t="n"/>
      <c r="J144" s="871" t="n"/>
      <c r="K144" s="871" t="n"/>
      <c r="L144" s="871" t="n"/>
      <c r="M144" s="871" t="n"/>
      <c r="N144" s="871" t="n"/>
      <c r="O144" s="871" t="n"/>
      <c r="P144" s="871" t="n"/>
      <c r="Q144" s="871" t="n"/>
      <c r="R144" s="871" t="n"/>
      <c r="S144" s="871" t="n"/>
      <c r="T144" s="871" t="n"/>
      <c r="U144" s="871" t="n"/>
      <c r="V144" s="871" t="n"/>
      <c r="W144" s="871" t="n"/>
      <c r="X144" s="871" t="n"/>
      <c r="Y144" s="871" t="n"/>
      <c r="Z144" s="871" t="n"/>
    </row>
    <row r="145">
      <c r="A145" s="871" t="n"/>
      <c r="B145" s="871" t="n"/>
      <c r="C145" s="871" t="n"/>
      <c r="D145" s="871" t="n"/>
      <c r="E145" s="871" t="n"/>
      <c r="F145" s="871" t="n"/>
      <c r="G145" s="871" t="n"/>
      <c r="H145" s="871" t="n"/>
      <c r="I145" s="871" t="n"/>
      <c r="J145" s="871" t="n"/>
      <c r="K145" s="871" t="n"/>
      <c r="L145" s="871" t="n"/>
      <c r="M145" s="871" t="n"/>
      <c r="N145" s="871" t="n"/>
      <c r="O145" s="871" t="n"/>
      <c r="P145" s="871" t="n"/>
      <c r="Q145" s="871" t="n"/>
      <c r="R145" s="871" t="n"/>
      <c r="S145" s="871" t="n"/>
      <c r="T145" s="871" t="n"/>
      <c r="U145" s="871" t="n"/>
      <c r="V145" s="871" t="n"/>
      <c r="W145" s="871" t="n"/>
      <c r="X145" s="871" t="n"/>
      <c r="Y145" s="871" t="n"/>
      <c r="Z145" s="871" t="n"/>
    </row>
    <row r="146">
      <c r="A146" s="871" t="n"/>
      <c r="B146" s="871" t="n"/>
      <c r="C146" s="871" t="n"/>
      <c r="D146" s="871" t="n"/>
      <c r="E146" s="871" t="n"/>
      <c r="F146" s="871" t="n"/>
      <c r="G146" s="871" t="n"/>
      <c r="H146" s="871" t="n"/>
      <c r="I146" s="871" t="n"/>
      <c r="J146" s="871" t="n"/>
      <c r="K146" s="871" t="n"/>
      <c r="L146" s="871" t="n"/>
      <c r="M146" s="871" t="n"/>
      <c r="N146" s="871" t="n"/>
      <c r="O146" s="871" t="n"/>
      <c r="P146" s="871" t="n"/>
      <c r="Q146" s="871" t="n"/>
      <c r="R146" s="871" t="n"/>
      <c r="S146" s="871" t="n"/>
      <c r="T146" s="871" t="n"/>
      <c r="U146" s="871" t="n"/>
      <c r="V146" s="871" t="n"/>
      <c r="W146" s="871" t="n"/>
      <c r="X146" s="871" t="n"/>
      <c r="Y146" s="871" t="n"/>
      <c r="Z146" s="871" t="n"/>
    </row>
    <row r="147">
      <c r="A147" s="871" t="n"/>
      <c r="B147" s="871" t="n"/>
      <c r="C147" s="871" t="n"/>
      <c r="D147" s="871" t="n"/>
      <c r="E147" s="871" t="n"/>
      <c r="F147" s="871" t="n"/>
      <c r="G147" s="871" t="n"/>
      <c r="H147" s="871" t="n"/>
      <c r="I147" s="871" t="n"/>
      <c r="J147" s="871" t="n"/>
      <c r="K147" s="871" t="n"/>
      <c r="L147" s="871" t="n"/>
      <c r="M147" s="871" t="n"/>
      <c r="N147" s="871" t="n"/>
      <c r="O147" s="871" t="n"/>
      <c r="P147" s="871" t="n"/>
      <c r="Q147" s="871" t="n"/>
      <c r="R147" s="871" t="n"/>
      <c r="S147" s="871" t="n"/>
      <c r="T147" s="871" t="n"/>
      <c r="U147" s="871" t="n"/>
      <c r="V147" s="871" t="n"/>
      <c r="W147" s="871" t="n"/>
      <c r="X147" s="871" t="n"/>
      <c r="Y147" s="871" t="n"/>
      <c r="Z147" s="871" t="n"/>
    </row>
    <row r="148">
      <c r="A148" s="871" t="n"/>
      <c r="B148" s="871" t="n"/>
      <c r="C148" s="871" t="n"/>
      <c r="D148" s="871" t="n"/>
      <c r="E148" s="871" t="n"/>
      <c r="F148" s="871" t="n"/>
      <c r="G148" s="871" t="n"/>
      <c r="H148" s="871" t="n"/>
      <c r="I148" s="871" t="n"/>
      <c r="J148" s="871" t="n"/>
      <c r="K148" s="871" t="n"/>
      <c r="L148" s="871" t="n"/>
      <c r="M148" s="871" t="n"/>
      <c r="N148" s="871" t="n"/>
      <c r="O148" s="871" t="n"/>
      <c r="P148" s="871" t="n"/>
      <c r="Q148" s="871" t="n"/>
      <c r="R148" s="871" t="n"/>
      <c r="S148" s="871" t="n"/>
      <c r="T148" s="871" t="n"/>
      <c r="U148" s="871" t="n"/>
      <c r="V148" s="871" t="n"/>
      <c r="W148" s="871" t="n"/>
      <c r="X148" s="871" t="n"/>
      <c r="Y148" s="871" t="n"/>
      <c r="Z148" s="871" t="n"/>
    </row>
    <row r="149">
      <c r="A149" s="871" t="n"/>
      <c r="B149" s="871" t="n"/>
      <c r="C149" s="871" t="n"/>
      <c r="D149" s="871" t="n"/>
      <c r="E149" s="871" t="n"/>
      <c r="F149" s="871" t="n"/>
      <c r="G149" s="871" t="n"/>
      <c r="H149" s="871" t="n"/>
      <c r="I149" s="871" t="n"/>
      <c r="J149" s="871" t="n"/>
      <c r="K149" s="871" t="n"/>
      <c r="L149" s="871" t="n"/>
      <c r="M149" s="871" t="n"/>
      <c r="N149" s="871" t="n"/>
      <c r="O149" s="871" t="n"/>
      <c r="P149" s="871" t="n"/>
      <c r="Q149" s="871" t="n"/>
      <c r="R149" s="871" t="n"/>
      <c r="S149" s="871" t="n"/>
      <c r="T149" s="871" t="n"/>
      <c r="U149" s="871" t="n"/>
      <c r="V149" s="871" t="n"/>
      <c r="W149" s="871" t="n"/>
      <c r="X149" s="871" t="n"/>
      <c r="Y149" s="871" t="n"/>
      <c r="Z149" s="871" t="n"/>
    </row>
    <row r="150">
      <c r="A150" s="871" t="n"/>
      <c r="B150" s="871" t="n"/>
      <c r="C150" s="871" t="n"/>
      <c r="D150" s="871" t="n"/>
      <c r="E150" s="871" t="n"/>
      <c r="F150" s="871" t="n"/>
      <c r="G150" s="871" t="n"/>
      <c r="H150" s="871" t="n"/>
      <c r="I150" s="871" t="n"/>
      <c r="J150" s="871" t="n"/>
      <c r="K150" s="871" t="n"/>
      <c r="L150" s="871" t="n"/>
      <c r="M150" s="871" t="n"/>
      <c r="N150" s="871" t="n"/>
      <c r="O150" s="871" t="n"/>
      <c r="P150" s="871" t="n"/>
      <c r="Q150" s="871" t="n"/>
      <c r="R150" s="871" t="n"/>
      <c r="S150" s="871" t="n"/>
      <c r="T150" s="871" t="n"/>
      <c r="U150" s="871" t="n"/>
      <c r="V150" s="871" t="n"/>
      <c r="W150" s="871" t="n"/>
      <c r="X150" s="871" t="n"/>
      <c r="Y150" s="871" t="n"/>
      <c r="Z150" s="871" t="n"/>
    </row>
    <row r="151">
      <c r="A151" s="871" t="n"/>
      <c r="B151" s="871" t="n"/>
      <c r="C151" s="871" t="n"/>
      <c r="D151" s="871" t="n"/>
      <c r="E151" s="871" t="n"/>
      <c r="F151" s="871" t="n"/>
      <c r="G151" s="871" t="n"/>
      <c r="H151" s="871" t="n"/>
      <c r="I151" s="871" t="n"/>
      <c r="J151" s="871" t="n"/>
      <c r="K151" s="871" t="n"/>
      <c r="L151" s="871" t="n"/>
      <c r="M151" s="871" t="n"/>
      <c r="N151" s="871" t="n"/>
      <c r="O151" s="871" t="n"/>
      <c r="P151" s="871" t="n"/>
      <c r="Q151" s="871" t="n"/>
      <c r="R151" s="871" t="n"/>
      <c r="S151" s="871" t="n"/>
      <c r="T151" s="871" t="n"/>
      <c r="U151" s="871" t="n"/>
      <c r="V151" s="871" t="n"/>
      <c r="W151" s="871" t="n"/>
      <c r="X151" s="871" t="n"/>
      <c r="Y151" s="871" t="n"/>
      <c r="Z151" s="871" t="n"/>
    </row>
    <row r="152">
      <c r="A152" s="871" t="n"/>
      <c r="B152" s="871" t="n"/>
      <c r="C152" s="871" t="n"/>
      <c r="D152" s="871" t="n"/>
      <c r="E152" s="871" t="n"/>
      <c r="F152" s="871" t="n"/>
      <c r="G152" s="871" t="n"/>
      <c r="H152" s="871" t="n"/>
      <c r="I152" s="871" t="n"/>
      <c r="J152" s="871" t="n"/>
      <c r="K152" s="871" t="n"/>
      <c r="L152" s="871" t="n"/>
      <c r="M152" s="871" t="n"/>
      <c r="N152" s="871" t="n"/>
      <c r="O152" s="871" t="n"/>
      <c r="P152" s="871" t="n"/>
      <c r="Q152" s="871" t="n"/>
      <c r="R152" s="871" t="n"/>
      <c r="S152" s="871" t="n"/>
      <c r="T152" s="871" t="n"/>
      <c r="U152" s="871" t="n"/>
      <c r="V152" s="871" t="n"/>
      <c r="W152" s="871" t="n"/>
      <c r="X152" s="871" t="n"/>
      <c r="Y152" s="871" t="n"/>
      <c r="Z152" s="871" t="n"/>
    </row>
    <row r="153">
      <c r="A153" s="871" t="n"/>
      <c r="B153" s="871" t="n"/>
      <c r="C153" s="871" t="n"/>
      <c r="D153" s="871" t="n"/>
      <c r="E153" s="871" t="n"/>
      <c r="F153" s="871" t="n"/>
      <c r="G153" s="871" t="n"/>
      <c r="H153" s="871" t="n"/>
      <c r="I153" s="871" t="n"/>
      <c r="J153" s="871" t="n"/>
      <c r="K153" s="871" t="n"/>
      <c r="L153" s="871" t="n"/>
      <c r="M153" s="871" t="n"/>
      <c r="N153" s="871" t="n"/>
      <c r="O153" s="871" t="n"/>
      <c r="P153" s="871" t="n"/>
      <c r="Q153" s="871" t="n"/>
      <c r="R153" s="871" t="n"/>
      <c r="S153" s="871" t="n"/>
      <c r="T153" s="871" t="n"/>
      <c r="U153" s="871" t="n"/>
      <c r="V153" s="871" t="n"/>
      <c r="W153" s="871" t="n"/>
      <c r="X153" s="871" t="n"/>
      <c r="Y153" s="871" t="n"/>
      <c r="Z153" s="871" t="n"/>
    </row>
    <row r="154">
      <c r="A154" s="871" t="n"/>
      <c r="B154" s="871" t="n"/>
      <c r="C154" s="871" t="n"/>
      <c r="D154" s="871" t="n"/>
      <c r="E154" s="871" t="n"/>
      <c r="F154" s="871" t="n"/>
      <c r="G154" s="871" t="n"/>
      <c r="H154" s="871" t="n"/>
      <c r="I154" s="871" t="n"/>
      <c r="J154" s="871" t="n"/>
      <c r="K154" s="871" t="n"/>
      <c r="L154" s="871" t="n"/>
      <c r="M154" s="871" t="n"/>
      <c r="N154" s="871" t="n"/>
      <c r="O154" s="871" t="n"/>
      <c r="P154" s="871" t="n"/>
      <c r="Q154" s="871" t="n"/>
      <c r="R154" s="871" t="n"/>
      <c r="S154" s="871" t="n"/>
      <c r="T154" s="871" t="n"/>
      <c r="U154" s="871" t="n"/>
      <c r="V154" s="871" t="n"/>
      <c r="W154" s="871" t="n"/>
      <c r="X154" s="871" t="n"/>
      <c r="Y154" s="871" t="n"/>
      <c r="Z154" s="871" t="n"/>
    </row>
    <row r="155">
      <c r="A155" s="871" t="n"/>
      <c r="B155" s="871" t="n"/>
      <c r="C155" s="871" t="n"/>
      <c r="D155" s="871" t="n"/>
      <c r="E155" s="871" t="n"/>
      <c r="F155" s="871" t="n"/>
      <c r="G155" s="871" t="n"/>
      <c r="H155" s="871" t="n"/>
      <c r="I155" s="871" t="n"/>
      <c r="J155" s="871" t="n"/>
      <c r="K155" s="871" t="n"/>
      <c r="L155" s="871" t="n"/>
      <c r="M155" s="871" t="n"/>
      <c r="N155" s="871" t="n"/>
      <c r="O155" s="871" t="n"/>
      <c r="P155" s="871" t="n"/>
      <c r="Q155" s="871" t="n"/>
      <c r="R155" s="871" t="n"/>
      <c r="S155" s="871" t="n"/>
      <c r="T155" s="871" t="n"/>
      <c r="U155" s="871" t="n"/>
      <c r="V155" s="871" t="n"/>
      <c r="W155" s="871" t="n"/>
      <c r="X155" s="871" t="n"/>
      <c r="Y155" s="871" t="n"/>
      <c r="Z155" s="871" t="n"/>
    </row>
    <row r="156">
      <c r="A156" s="871" t="n"/>
      <c r="B156" s="871" t="n"/>
      <c r="C156" s="871" t="n"/>
      <c r="D156" s="871" t="n"/>
      <c r="E156" s="871" t="n"/>
      <c r="F156" s="871" t="n"/>
      <c r="G156" s="871" t="n"/>
      <c r="H156" s="871" t="n"/>
      <c r="I156" s="871" t="n"/>
      <c r="J156" s="871" t="n"/>
      <c r="K156" s="871" t="n"/>
      <c r="L156" s="871" t="n"/>
      <c r="M156" s="871" t="n"/>
      <c r="N156" s="871" t="n"/>
      <c r="O156" s="871" t="n"/>
      <c r="P156" s="871" t="n"/>
      <c r="Q156" s="871" t="n"/>
      <c r="R156" s="871" t="n"/>
      <c r="S156" s="871" t="n"/>
      <c r="T156" s="871" t="n"/>
      <c r="U156" s="871" t="n"/>
      <c r="V156" s="871" t="n"/>
      <c r="W156" s="871" t="n"/>
      <c r="X156" s="871" t="n"/>
      <c r="Y156" s="871" t="n"/>
      <c r="Z156" s="871" t="n"/>
    </row>
    <row r="157">
      <c r="A157" s="871" t="n"/>
      <c r="B157" s="871" t="n"/>
      <c r="C157" s="871" t="n"/>
      <c r="D157" s="871" t="n"/>
      <c r="E157" s="871" t="n"/>
      <c r="F157" s="871" t="n"/>
      <c r="G157" s="871" t="n"/>
      <c r="H157" s="871" t="n"/>
      <c r="I157" s="871" t="n"/>
      <c r="J157" s="871" t="n"/>
      <c r="K157" s="871" t="n"/>
      <c r="L157" s="871" t="n"/>
      <c r="M157" s="871" t="n"/>
      <c r="N157" s="871" t="n"/>
      <c r="O157" s="871" t="n"/>
      <c r="P157" s="871" t="n"/>
      <c r="Q157" s="871" t="n"/>
      <c r="R157" s="871" t="n"/>
      <c r="S157" s="871" t="n"/>
      <c r="T157" s="871" t="n"/>
      <c r="U157" s="871" t="n"/>
      <c r="V157" s="871" t="n"/>
      <c r="W157" s="871" t="n"/>
      <c r="X157" s="871" t="n"/>
      <c r="Y157" s="871" t="n"/>
      <c r="Z157" s="871" t="n"/>
    </row>
    <row r="158">
      <c r="A158" s="871" t="n"/>
      <c r="B158" s="871" t="n"/>
      <c r="C158" s="871" t="n"/>
      <c r="D158" s="871" t="n"/>
      <c r="E158" s="871" t="n"/>
      <c r="F158" s="871" t="n"/>
      <c r="G158" s="871" t="n"/>
      <c r="H158" s="871" t="n"/>
      <c r="I158" s="871" t="n"/>
      <c r="J158" s="871" t="n"/>
      <c r="K158" s="871" t="n"/>
      <c r="L158" s="871" t="n"/>
      <c r="M158" s="871" t="n"/>
      <c r="N158" s="871" t="n"/>
      <c r="O158" s="871" t="n"/>
      <c r="P158" s="871" t="n"/>
      <c r="Q158" s="871" t="n"/>
      <c r="R158" s="871" t="n"/>
      <c r="S158" s="871" t="n"/>
      <c r="T158" s="871" t="n"/>
      <c r="U158" s="871" t="n"/>
      <c r="V158" s="871" t="n"/>
      <c r="W158" s="871" t="n"/>
      <c r="X158" s="871" t="n"/>
      <c r="Y158" s="871" t="n"/>
      <c r="Z158" s="871" t="n"/>
    </row>
    <row r="159">
      <c r="A159" s="871" t="n"/>
      <c r="B159" s="871" t="n"/>
      <c r="C159" s="871" t="n"/>
      <c r="D159" s="871" t="n"/>
      <c r="E159" s="871" t="n"/>
      <c r="F159" s="871" t="n"/>
      <c r="G159" s="871" t="n"/>
      <c r="H159" s="871" t="n"/>
      <c r="I159" s="871" t="n"/>
      <c r="J159" s="871" t="n"/>
      <c r="K159" s="871" t="n"/>
      <c r="L159" s="871" t="n"/>
      <c r="M159" s="871" t="n"/>
      <c r="N159" s="871" t="n"/>
      <c r="O159" s="871" t="n"/>
      <c r="P159" s="871" t="n"/>
      <c r="Q159" s="871" t="n"/>
      <c r="R159" s="871" t="n"/>
      <c r="S159" s="871" t="n"/>
      <c r="T159" s="871" t="n"/>
      <c r="U159" s="871" t="n"/>
      <c r="V159" s="871" t="n"/>
      <c r="W159" s="871" t="n"/>
      <c r="X159" s="871" t="n"/>
      <c r="Y159" s="871" t="n"/>
      <c r="Z159" s="871" t="n"/>
    </row>
    <row r="160">
      <c r="A160" s="871" t="n"/>
      <c r="B160" s="871" t="n"/>
      <c r="C160" s="871" t="n"/>
      <c r="D160" s="871" t="n"/>
      <c r="E160" s="871" t="n"/>
      <c r="F160" s="871" t="n"/>
      <c r="G160" s="871" t="n"/>
      <c r="H160" s="871" t="n"/>
      <c r="I160" s="871" t="n"/>
      <c r="J160" s="871" t="n"/>
      <c r="K160" s="871" t="n"/>
      <c r="L160" s="871" t="n"/>
      <c r="M160" s="871" t="n"/>
      <c r="N160" s="871" t="n"/>
      <c r="O160" s="871" t="n"/>
      <c r="P160" s="871" t="n"/>
      <c r="Q160" s="871" t="n"/>
      <c r="R160" s="871" t="n"/>
      <c r="S160" s="871" t="n"/>
      <c r="T160" s="871" t="n"/>
      <c r="U160" s="871" t="n"/>
      <c r="V160" s="871" t="n"/>
      <c r="W160" s="871" t="n"/>
      <c r="X160" s="871" t="n"/>
      <c r="Y160" s="871" t="n"/>
      <c r="Z160" s="871" t="n"/>
    </row>
    <row r="161">
      <c r="A161" s="871" t="n"/>
      <c r="B161" s="871" t="n"/>
      <c r="C161" s="871" t="n"/>
      <c r="D161" s="871" t="n"/>
      <c r="E161" s="871" t="n"/>
      <c r="F161" s="871" t="n"/>
      <c r="G161" s="871" t="n"/>
      <c r="H161" s="871" t="n"/>
      <c r="I161" s="871" t="n"/>
      <c r="J161" s="871" t="n"/>
      <c r="K161" s="871" t="n"/>
      <c r="L161" s="871" t="n"/>
      <c r="M161" s="871" t="n"/>
      <c r="N161" s="871" t="n"/>
      <c r="O161" s="871" t="n"/>
      <c r="P161" s="871" t="n"/>
      <c r="Q161" s="871" t="n"/>
      <c r="R161" s="871" t="n"/>
      <c r="S161" s="871" t="n"/>
      <c r="T161" s="871" t="n"/>
      <c r="U161" s="871" t="n"/>
      <c r="V161" s="871" t="n"/>
      <c r="W161" s="871" t="n"/>
      <c r="X161" s="871" t="n"/>
      <c r="Y161" s="871" t="n"/>
      <c r="Z161" s="871" t="n"/>
    </row>
    <row r="162">
      <c r="A162" s="871" t="n"/>
      <c r="B162" s="871" t="n"/>
      <c r="C162" s="871" t="n"/>
      <c r="D162" s="871" t="n"/>
      <c r="E162" s="871" t="n"/>
      <c r="F162" s="871" t="n"/>
      <c r="G162" s="871" t="n"/>
      <c r="H162" s="871" t="n"/>
      <c r="I162" s="871" t="n"/>
      <c r="J162" s="871" t="n"/>
      <c r="K162" s="871" t="n"/>
      <c r="L162" s="871" t="n"/>
      <c r="M162" s="871" t="n"/>
      <c r="N162" s="871" t="n"/>
      <c r="O162" s="871" t="n"/>
      <c r="P162" s="871" t="n"/>
      <c r="Q162" s="871" t="n"/>
      <c r="R162" s="871" t="n"/>
      <c r="S162" s="871" t="n"/>
      <c r="T162" s="871" t="n"/>
      <c r="U162" s="871" t="n"/>
      <c r="V162" s="871" t="n"/>
      <c r="W162" s="871" t="n"/>
      <c r="X162" s="871" t="n"/>
      <c r="Y162" s="871" t="n"/>
      <c r="Z162" s="871" t="n"/>
    </row>
    <row r="163">
      <c r="A163" s="871" t="n"/>
      <c r="B163" s="871" t="n"/>
      <c r="C163" s="871" t="n"/>
      <c r="D163" s="871" t="n"/>
      <c r="E163" s="871" t="n"/>
      <c r="F163" s="871" t="n"/>
      <c r="G163" s="871" t="n"/>
      <c r="H163" s="871" t="n"/>
      <c r="I163" s="871" t="n"/>
      <c r="J163" s="871" t="n"/>
      <c r="K163" s="871" t="n"/>
      <c r="L163" s="871" t="n"/>
      <c r="M163" s="871" t="n"/>
      <c r="N163" s="871" t="n"/>
      <c r="O163" s="871" t="n"/>
      <c r="P163" s="871" t="n"/>
      <c r="Q163" s="871" t="n"/>
      <c r="R163" s="871" t="n"/>
      <c r="S163" s="871" t="n"/>
      <c r="T163" s="871" t="n"/>
      <c r="U163" s="871" t="n"/>
      <c r="V163" s="871" t="n"/>
      <c r="W163" s="871" t="n"/>
      <c r="X163" s="871" t="n"/>
      <c r="Y163" s="871" t="n"/>
      <c r="Z163" s="871" t="n"/>
    </row>
    <row r="164">
      <c r="A164" s="871" t="n"/>
      <c r="B164" s="871" t="n"/>
      <c r="C164" s="871" t="n"/>
      <c r="D164" s="871" t="n"/>
      <c r="E164" s="871" t="n"/>
      <c r="F164" s="871" t="n"/>
      <c r="G164" s="871" t="n"/>
      <c r="H164" s="871" t="n"/>
      <c r="I164" s="871" t="n"/>
      <c r="J164" s="871" t="n"/>
      <c r="K164" s="871" t="n"/>
      <c r="L164" s="871" t="n"/>
      <c r="M164" s="871" t="n"/>
      <c r="N164" s="871" t="n"/>
      <c r="O164" s="871" t="n"/>
      <c r="P164" s="871" t="n"/>
      <c r="Q164" s="871" t="n"/>
      <c r="R164" s="871" t="n"/>
      <c r="S164" s="871" t="n"/>
      <c r="T164" s="871" t="n"/>
      <c r="U164" s="871" t="n"/>
      <c r="V164" s="871" t="n"/>
      <c r="W164" s="871" t="n"/>
      <c r="X164" s="871" t="n"/>
      <c r="Y164" s="871" t="n"/>
      <c r="Z164" s="871" t="n"/>
    </row>
    <row r="165">
      <c r="A165" s="871" t="n"/>
      <c r="B165" s="871" t="n"/>
      <c r="C165" s="871" t="n"/>
      <c r="D165" s="871" t="n"/>
      <c r="E165" s="871" t="n"/>
      <c r="F165" s="871" t="n"/>
      <c r="G165" s="871" t="n"/>
      <c r="H165" s="871" t="n"/>
      <c r="I165" s="871" t="n"/>
      <c r="J165" s="871" t="n"/>
      <c r="K165" s="871" t="n"/>
      <c r="L165" s="871" t="n"/>
      <c r="M165" s="871" t="n"/>
      <c r="N165" s="871" t="n"/>
      <c r="O165" s="871" t="n"/>
      <c r="P165" s="871" t="n"/>
      <c r="Q165" s="871" t="n"/>
      <c r="R165" s="871" t="n"/>
      <c r="S165" s="871" t="n"/>
      <c r="T165" s="871" t="n"/>
      <c r="U165" s="871" t="n"/>
      <c r="V165" s="871" t="n"/>
      <c r="W165" s="871" t="n"/>
      <c r="X165" s="871" t="n"/>
      <c r="Y165" s="871" t="n"/>
      <c r="Z165" s="871" t="n"/>
    </row>
    <row r="166">
      <c r="A166" s="871" t="n"/>
      <c r="B166" s="871" t="n"/>
      <c r="C166" s="871" t="n"/>
      <c r="D166" s="871" t="n"/>
      <c r="E166" s="871" t="n"/>
      <c r="F166" s="871" t="n"/>
      <c r="G166" s="871" t="n"/>
      <c r="H166" s="871" t="n"/>
      <c r="I166" s="871" t="n"/>
      <c r="J166" s="871" t="n"/>
      <c r="K166" s="871" t="n"/>
      <c r="L166" s="871" t="n"/>
      <c r="M166" s="871" t="n"/>
      <c r="N166" s="871" t="n"/>
      <c r="O166" s="871" t="n"/>
      <c r="P166" s="871" t="n"/>
      <c r="Q166" s="871" t="n"/>
      <c r="R166" s="871" t="n"/>
      <c r="S166" s="871" t="n"/>
      <c r="T166" s="871" t="n"/>
      <c r="U166" s="871" t="n"/>
      <c r="V166" s="871" t="n"/>
      <c r="W166" s="871" t="n"/>
      <c r="X166" s="871" t="n"/>
      <c r="Y166" s="871" t="n"/>
      <c r="Z166" s="871" t="n"/>
    </row>
    <row r="167">
      <c r="A167" s="871" t="n"/>
      <c r="B167" s="871" t="n"/>
      <c r="C167" s="871" t="n"/>
      <c r="D167" s="871" t="n"/>
      <c r="E167" s="871" t="n"/>
      <c r="F167" s="871" t="n"/>
      <c r="G167" s="871" t="n"/>
      <c r="H167" s="871" t="n"/>
      <c r="I167" s="871" t="n"/>
      <c r="J167" s="871" t="n"/>
      <c r="K167" s="871" t="n"/>
      <c r="L167" s="871" t="n"/>
      <c r="M167" s="871" t="n"/>
      <c r="N167" s="871" t="n"/>
      <c r="O167" s="871" t="n"/>
      <c r="P167" s="871" t="n"/>
      <c r="Q167" s="871" t="n"/>
      <c r="R167" s="871" t="n"/>
      <c r="S167" s="871" t="n"/>
      <c r="T167" s="871" t="n"/>
      <c r="U167" s="871" t="n"/>
      <c r="V167" s="871" t="n"/>
      <c r="W167" s="871" t="n"/>
      <c r="X167" s="871" t="n"/>
      <c r="Y167" s="871" t="n"/>
      <c r="Z167" s="871" t="n"/>
    </row>
    <row r="168">
      <c r="A168" s="871" t="n"/>
      <c r="B168" s="871" t="n"/>
      <c r="C168" s="871" t="n"/>
      <c r="D168" s="871" t="n"/>
      <c r="E168" s="871" t="n"/>
      <c r="F168" s="871" t="n"/>
      <c r="G168" s="871" t="n"/>
      <c r="H168" s="871" t="n"/>
      <c r="I168" s="871" t="n"/>
      <c r="J168" s="871" t="n"/>
      <c r="K168" s="871" t="n"/>
      <c r="L168" s="871" t="n"/>
      <c r="M168" s="871" t="n"/>
      <c r="N168" s="871" t="n"/>
      <c r="O168" s="871" t="n"/>
      <c r="P168" s="871" t="n"/>
      <c r="Q168" s="871" t="n"/>
      <c r="R168" s="871" t="n"/>
      <c r="S168" s="871" t="n"/>
      <c r="T168" s="871" t="n"/>
      <c r="U168" s="871" t="n"/>
      <c r="V168" s="871" t="n"/>
      <c r="W168" s="871" t="n"/>
      <c r="X168" s="871" t="n"/>
      <c r="Y168" s="871" t="n"/>
      <c r="Z168" s="871" t="n"/>
    </row>
    <row r="169">
      <c r="A169" s="871" t="n"/>
      <c r="B169" s="871" t="n"/>
      <c r="C169" s="871" t="n"/>
      <c r="D169" s="871" t="n"/>
      <c r="E169" s="871" t="n"/>
      <c r="F169" s="871" t="n"/>
      <c r="G169" s="871" t="n"/>
      <c r="H169" s="871" t="n"/>
      <c r="I169" s="871" t="n"/>
      <c r="J169" s="871" t="n"/>
      <c r="K169" s="871" t="n"/>
      <c r="L169" s="871" t="n"/>
      <c r="M169" s="871" t="n"/>
      <c r="N169" s="871" t="n"/>
      <c r="O169" s="871" t="n"/>
      <c r="P169" s="871" t="n"/>
      <c r="Q169" s="871" t="n"/>
      <c r="R169" s="871" t="n"/>
      <c r="S169" s="871" t="n"/>
      <c r="T169" s="871" t="n"/>
      <c r="U169" s="871" t="n"/>
      <c r="V169" s="871" t="n"/>
      <c r="W169" s="871" t="n"/>
      <c r="X169" s="871" t="n"/>
      <c r="Y169" s="871" t="n"/>
      <c r="Z169" s="871" t="n"/>
    </row>
    <row r="170">
      <c r="A170" s="871" t="n"/>
      <c r="B170" s="871" t="n"/>
      <c r="C170" s="871" t="n"/>
      <c r="D170" s="871" t="n"/>
      <c r="E170" s="871" t="n"/>
      <c r="F170" s="871" t="n"/>
      <c r="G170" s="871" t="n"/>
      <c r="H170" s="871" t="n"/>
      <c r="I170" s="871" t="n"/>
      <c r="J170" s="871" t="n"/>
      <c r="K170" s="871" t="n"/>
      <c r="L170" s="871" t="n"/>
      <c r="M170" s="871" t="n"/>
      <c r="N170" s="871" t="n"/>
      <c r="O170" s="871" t="n"/>
      <c r="P170" s="871" t="n"/>
      <c r="Q170" s="871" t="n"/>
      <c r="R170" s="871" t="n"/>
      <c r="S170" s="871" t="n"/>
      <c r="T170" s="871" t="n"/>
      <c r="U170" s="871" t="n"/>
      <c r="V170" s="871" t="n"/>
      <c r="W170" s="871" t="n"/>
      <c r="X170" s="871" t="n"/>
      <c r="Y170" s="871" t="n"/>
      <c r="Z170" s="871" t="n"/>
    </row>
    <row r="171">
      <c r="A171" s="871" t="n"/>
      <c r="B171" s="871" t="n"/>
      <c r="C171" s="871" t="n"/>
      <c r="D171" s="871" t="n"/>
      <c r="E171" s="871" t="n"/>
      <c r="F171" s="871" t="n"/>
      <c r="G171" s="871" t="n"/>
      <c r="H171" s="871" t="n"/>
      <c r="I171" s="871" t="n"/>
      <c r="J171" s="871" t="n"/>
      <c r="K171" s="871" t="n"/>
      <c r="L171" s="871" t="n"/>
      <c r="M171" s="871" t="n"/>
      <c r="N171" s="871" t="n"/>
      <c r="O171" s="871" t="n"/>
      <c r="P171" s="871" t="n"/>
      <c r="Q171" s="871" t="n"/>
      <c r="R171" s="871" t="n"/>
      <c r="S171" s="871" t="n"/>
      <c r="T171" s="871" t="n"/>
      <c r="U171" s="871" t="n"/>
      <c r="V171" s="871" t="n"/>
      <c r="W171" s="871" t="n"/>
      <c r="X171" s="871" t="n"/>
      <c r="Y171" s="871" t="n"/>
      <c r="Z171" s="871" t="n"/>
    </row>
    <row r="172">
      <c r="A172" s="871" t="n"/>
      <c r="B172" s="871" t="n"/>
      <c r="C172" s="871" t="n"/>
      <c r="D172" s="871" t="n"/>
      <c r="E172" s="871" t="n"/>
      <c r="F172" s="871" t="n"/>
      <c r="G172" s="871" t="n"/>
      <c r="H172" s="871" t="n"/>
      <c r="I172" s="871" t="n"/>
      <c r="J172" s="871" t="n"/>
      <c r="K172" s="871" t="n"/>
      <c r="L172" s="871" t="n"/>
      <c r="M172" s="871" t="n"/>
      <c r="N172" s="871" t="n"/>
      <c r="O172" s="871" t="n"/>
      <c r="P172" s="871" t="n"/>
      <c r="Q172" s="871" t="n"/>
      <c r="R172" s="871" t="n"/>
      <c r="S172" s="871" t="n"/>
      <c r="T172" s="871" t="n"/>
      <c r="U172" s="871" t="n"/>
      <c r="V172" s="871" t="n"/>
      <c r="W172" s="871" t="n"/>
      <c r="X172" s="871" t="n"/>
      <c r="Y172" s="871" t="n"/>
      <c r="Z172" s="871" t="n"/>
    </row>
    <row r="173">
      <c r="A173" s="871" t="n"/>
      <c r="B173" s="871" t="n"/>
      <c r="C173" s="871" t="n"/>
      <c r="D173" s="871" t="n"/>
      <c r="E173" s="871" t="n"/>
      <c r="F173" s="871" t="n"/>
      <c r="G173" s="871" t="n"/>
      <c r="H173" s="871" t="n"/>
      <c r="I173" s="871" t="n"/>
      <c r="J173" s="871" t="n"/>
      <c r="K173" s="871" t="n"/>
      <c r="L173" s="871" t="n"/>
      <c r="M173" s="871" t="n"/>
      <c r="N173" s="871" t="n"/>
      <c r="O173" s="871" t="n"/>
      <c r="P173" s="871" t="n"/>
      <c r="Q173" s="871" t="n"/>
      <c r="R173" s="871" t="n"/>
      <c r="S173" s="871" t="n"/>
      <c r="T173" s="871" t="n"/>
      <c r="U173" s="871" t="n"/>
      <c r="V173" s="871" t="n"/>
      <c r="W173" s="871" t="n"/>
      <c r="X173" s="871" t="n"/>
      <c r="Y173" s="871" t="n"/>
      <c r="Z173" s="871" t="n"/>
    </row>
    <row r="174">
      <c r="A174" s="871" t="n"/>
      <c r="B174" s="871" t="n"/>
      <c r="C174" s="871" t="n"/>
      <c r="D174" s="871" t="n"/>
      <c r="E174" s="871" t="n"/>
      <c r="F174" s="871" t="n"/>
      <c r="G174" s="871" t="n"/>
      <c r="H174" s="871" t="n"/>
      <c r="I174" s="871" t="n"/>
      <c r="J174" s="871" t="n"/>
      <c r="K174" s="871" t="n"/>
      <c r="L174" s="871" t="n"/>
      <c r="M174" s="871" t="n"/>
      <c r="N174" s="871" t="n"/>
      <c r="O174" s="871" t="n"/>
      <c r="P174" s="871" t="n"/>
      <c r="Q174" s="871" t="n"/>
      <c r="R174" s="871" t="n"/>
      <c r="S174" s="871" t="n"/>
      <c r="T174" s="871" t="n"/>
      <c r="U174" s="871" t="n"/>
      <c r="V174" s="871" t="n"/>
      <c r="W174" s="871" t="n"/>
      <c r="X174" s="871" t="n"/>
      <c r="Y174" s="871" t="n"/>
      <c r="Z174" s="871" t="n"/>
    </row>
    <row r="175">
      <c r="A175" s="871" t="n"/>
      <c r="B175" s="871" t="n"/>
      <c r="C175" s="871" t="n"/>
      <c r="D175" s="871" t="n"/>
      <c r="E175" s="871" t="n"/>
      <c r="F175" s="871" t="n"/>
      <c r="G175" s="871" t="n"/>
      <c r="H175" s="871" t="n"/>
      <c r="I175" s="871" t="n"/>
      <c r="J175" s="871" t="n"/>
      <c r="K175" s="871" t="n"/>
      <c r="L175" s="871" t="n"/>
      <c r="M175" s="871" t="n"/>
      <c r="N175" s="871" t="n"/>
      <c r="O175" s="871" t="n"/>
      <c r="P175" s="871" t="n"/>
      <c r="Q175" s="871" t="n"/>
      <c r="R175" s="871" t="n"/>
      <c r="S175" s="871" t="n"/>
      <c r="T175" s="871" t="n"/>
      <c r="U175" s="871" t="n"/>
      <c r="V175" s="871" t="n"/>
      <c r="W175" s="871" t="n"/>
      <c r="X175" s="871" t="n"/>
      <c r="Y175" s="871" t="n"/>
      <c r="Z175" s="871" t="n"/>
    </row>
    <row r="176">
      <c r="A176" s="871" t="n"/>
      <c r="B176" s="871" t="n"/>
      <c r="C176" s="871" t="n"/>
      <c r="D176" s="871" t="n"/>
      <c r="E176" s="871" t="n"/>
      <c r="F176" s="871" t="n"/>
      <c r="G176" s="871" t="n"/>
      <c r="H176" s="871" t="n"/>
      <c r="I176" s="871" t="n"/>
      <c r="J176" s="871" t="n"/>
      <c r="K176" s="871" t="n"/>
      <c r="L176" s="871" t="n"/>
      <c r="M176" s="871" t="n"/>
      <c r="N176" s="871" t="n"/>
      <c r="O176" s="871" t="n"/>
      <c r="P176" s="871" t="n"/>
      <c r="Q176" s="871" t="n"/>
      <c r="R176" s="871" t="n"/>
      <c r="S176" s="871" t="n"/>
      <c r="T176" s="871" t="n"/>
      <c r="U176" s="871" t="n"/>
      <c r="V176" s="871" t="n"/>
      <c r="W176" s="871" t="n"/>
      <c r="X176" s="871" t="n"/>
      <c r="Y176" s="871" t="n"/>
      <c r="Z176" s="871" t="n"/>
    </row>
    <row r="177">
      <c r="A177" s="871" t="n"/>
      <c r="B177" s="871" t="n"/>
      <c r="C177" s="871" t="n"/>
      <c r="D177" s="871" t="n"/>
      <c r="E177" s="871" t="n"/>
      <c r="F177" s="871" t="n"/>
      <c r="G177" s="871" t="n"/>
      <c r="H177" s="871" t="n"/>
      <c r="I177" s="871" t="n"/>
      <c r="J177" s="871" t="n"/>
      <c r="K177" s="871" t="n"/>
      <c r="L177" s="871" t="n"/>
      <c r="M177" s="871" t="n"/>
      <c r="N177" s="871" t="n"/>
      <c r="O177" s="871" t="n"/>
      <c r="P177" s="871" t="n"/>
      <c r="Q177" s="871" t="n"/>
      <c r="R177" s="871" t="n"/>
      <c r="S177" s="871" t="n"/>
      <c r="T177" s="871" t="n"/>
      <c r="U177" s="871" t="n"/>
      <c r="V177" s="871" t="n"/>
      <c r="W177" s="871" t="n"/>
      <c r="X177" s="871" t="n"/>
      <c r="Y177" s="871" t="n"/>
      <c r="Z177" s="871" t="n"/>
    </row>
    <row r="178">
      <c r="A178" s="871" t="n"/>
      <c r="B178" s="871" t="n"/>
      <c r="C178" s="871" t="n"/>
      <c r="D178" s="871" t="n"/>
      <c r="E178" s="871" t="n"/>
      <c r="F178" s="871" t="n"/>
      <c r="G178" s="871" t="n"/>
      <c r="H178" s="871" t="n"/>
      <c r="I178" s="871" t="n"/>
      <c r="J178" s="871" t="n"/>
      <c r="K178" s="871" t="n"/>
      <c r="L178" s="871" t="n"/>
      <c r="M178" s="871" t="n"/>
      <c r="N178" s="871" t="n"/>
      <c r="O178" s="871" t="n"/>
      <c r="P178" s="871" t="n"/>
      <c r="Q178" s="871" t="n"/>
      <c r="R178" s="871" t="n"/>
      <c r="S178" s="871" t="n"/>
      <c r="T178" s="871" t="n"/>
      <c r="U178" s="871" t="n"/>
      <c r="V178" s="871" t="n"/>
      <c r="W178" s="871" t="n"/>
      <c r="X178" s="871" t="n"/>
      <c r="Y178" s="871" t="n"/>
      <c r="Z178" s="871" t="n"/>
    </row>
    <row r="179">
      <c r="A179" s="871" t="n"/>
      <c r="B179" s="871" t="n"/>
      <c r="C179" s="871" t="n"/>
      <c r="D179" s="871" t="n"/>
      <c r="E179" s="871" t="n"/>
      <c r="F179" s="871" t="n"/>
      <c r="G179" s="871" t="n"/>
      <c r="H179" s="871" t="n"/>
      <c r="I179" s="871" t="n"/>
      <c r="J179" s="871" t="n"/>
      <c r="K179" s="871" t="n"/>
      <c r="L179" s="871" t="n"/>
      <c r="M179" s="871" t="n"/>
      <c r="N179" s="871" t="n"/>
      <c r="O179" s="871" t="n"/>
      <c r="P179" s="871" t="n"/>
      <c r="Q179" s="871" t="n"/>
      <c r="R179" s="871" t="n"/>
      <c r="S179" s="871" t="n"/>
      <c r="T179" s="871" t="n"/>
      <c r="U179" s="871" t="n"/>
      <c r="V179" s="871" t="n"/>
      <c r="W179" s="871" t="n"/>
      <c r="X179" s="871" t="n"/>
      <c r="Y179" s="871" t="n"/>
      <c r="Z179" s="871" t="n"/>
    </row>
    <row r="180">
      <c r="A180" s="871" t="n"/>
      <c r="B180" s="871" t="n"/>
      <c r="C180" s="871" t="n"/>
      <c r="D180" s="871" t="n"/>
      <c r="E180" s="871" t="n"/>
      <c r="F180" s="871" t="n"/>
      <c r="G180" s="871" t="n"/>
      <c r="H180" s="871" t="n"/>
      <c r="I180" s="871" t="n"/>
      <c r="J180" s="871" t="n"/>
      <c r="K180" s="871" t="n"/>
      <c r="L180" s="871" t="n"/>
      <c r="M180" s="871" t="n"/>
      <c r="N180" s="871" t="n"/>
      <c r="O180" s="871" t="n"/>
      <c r="P180" s="871" t="n"/>
      <c r="Q180" s="871" t="n"/>
      <c r="R180" s="871" t="n"/>
      <c r="S180" s="871" t="n"/>
      <c r="T180" s="871" t="n"/>
      <c r="U180" s="871" t="n"/>
      <c r="V180" s="871" t="n"/>
      <c r="W180" s="871" t="n"/>
      <c r="X180" s="871" t="n"/>
      <c r="Y180" s="871" t="n"/>
      <c r="Z180" s="871" t="n"/>
    </row>
    <row r="181">
      <c r="A181" s="871" t="n"/>
      <c r="B181" s="871" t="n"/>
      <c r="C181" s="871" t="n"/>
      <c r="D181" s="871" t="n"/>
      <c r="E181" s="871" t="n"/>
      <c r="F181" s="871" t="n"/>
      <c r="G181" s="871" t="n"/>
      <c r="H181" s="871" t="n"/>
      <c r="I181" s="871" t="n"/>
      <c r="J181" s="871" t="n"/>
      <c r="K181" s="871" t="n"/>
      <c r="L181" s="871" t="n"/>
      <c r="M181" s="871" t="n"/>
      <c r="N181" s="871" t="n"/>
      <c r="O181" s="871" t="n"/>
      <c r="P181" s="871" t="n"/>
      <c r="Q181" s="871" t="n"/>
      <c r="R181" s="871" t="n"/>
      <c r="S181" s="871" t="n"/>
      <c r="T181" s="871" t="n"/>
      <c r="U181" s="871" t="n"/>
      <c r="V181" s="871" t="n"/>
      <c r="W181" s="871" t="n"/>
      <c r="X181" s="871" t="n"/>
      <c r="Y181" s="871" t="n"/>
      <c r="Z181" s="871" t="n"/>
    </row>
    <row r="182">
      <c r="A182" s="871" t="n"/>
      <c r="B182" s="871" t="n"/>
      <c r="C182" s="871" t="n"/>
      <c r="D182" s="871" t="n"/>
      <c r="E182" s="871" t="n"/>
      <c r="F182" s="871" t="n"/>
      <c r="G182" s="871" t="n"/>
      <c r="H182" s="871" t="n"/>
      <c r="I182" s="871" t="n"/>
      <c r="J182" s="871" t="n"/>
      <c r="K182" s="871" t="n"/>
      <c r="L182" s="871" t="n"/>
      <c r="M182" s="871" t="n"/>
      <c r="N182" s="871" t="n"/>
      <c r="O182" s="871" t="n"/>
      <c r="P182" s="871" t="n"/>
      <c r="Q182" s="871" t="n"/>
      <c r="R182" s="871" t="n"/>
      <c r="S182" s="871" t="n"/>
      <c r="T182" s="871" t="n"/>
      <c r="U182" s="871" t="n"/>
      <c r="V182" s="871" t="n"/>
      <c r="W182" s="871" t="n"/>
      <c r="X182" s="871" t="n"/>
      <c r="Y182" s="871" t="n"/>
      <c r="Z182" s="871" t="n"/>
    </row>
    <row r="183">
      <c r="A183" s="871" t="n"/>
      <c r="B183" s="871" t="n"/>
      <c r="C183" s="871" t="n"/>
      <c r="D183" s="871" t="n"/>
      <c r="E183" s="871" t="n"/>
      <c r="F183" s="871" t="n"/>
      <c r="G183" s="871" t="n"/>
      <c r="H183" s="871" t="n"/>
      <c r="I183" s="871" t="n"/>
      <c r="J183" s="871" t="n"/>
      <c r="K183" s="871" t="n"/>
      <c r="L183" s="871" t="n"/>
      <c r="M183" s="871" t="n"/>
      <c r="N183" s="871" t="n"/>
      <c r="O183" s="871" t="n"/>
      <c r="P183" s="871" t="n"/>
      <c r="Q183" s="871" t="n"/>
      <c r="R183" s="871" t="n"/>
      <c r="S183" s="871" t="n"/>
      <c r="T183" s="871" t="n"/>
      <c r="U183" s="871" t="n"/>
      <c r="V183" s="871" t="n"/>
      <c r="W183" s="871" t="n"/>
      <c r="X183" s="871" t="n"/>
      <c r="Y183" s="871" t="n"/>
      <c r="Z183" s="871" t="n"/>
    </row>
    <row r="184">
      <c r="A184" s="871" t="n"/>
      <c r="B184" s="871" t="n"/>
      <c r="C184" s="871" t="n"/>
      <c r="D184" s="871" t="n"/>
      <c r="E184" s="871" t="n"/>
      <c r="F184" s="871" t="n"/>
      <c r="G184" s="871" t="n"/>
      <c r="H184" s="871" t="n"/>
      <c r="I184" s="871" t="n"/>
      <c r="J184" s="871" t="n"/>
      <c r="K184" s="871" t="n"/>
      <c r="L184" s="871" t="n"/>
      <c r="M184" s="871" t="n"/>
      <c r="N184" s="871" t="n"/>
      <c r="O184" s="871" t="n"/>
      <c r="P184" s="871" t="n"/>
      <c r="Q184" s="871" t="n"/>
      <c r="R184" s="871" t="n"/>
      <c r="S184" s="871" t="n"/>
      <c r="T184" s="871" t="n"/>
      <c r="U184" s="871" t="n"/>
      <c r="V184" s="871" t="n"/>
      <c r="W184" s="871" t="n"/>
      <c r="X184" s="871" t="n"/>
      <c r="Y184" s="871" t="n"/>
      <c r="Z184" s="871" t="n"/>
    </row>
    <row r="185">
      <c r="A185" s="871" t="n"/>
      <c r="B185" s="871" t="n"/>
      <c r="C185" s="871" t="n"/>
      <c r="D185" s="871" t="n"/>
      <c r="E185" s="871" t="n"/>
      <c r="F185" s="871" t="n"/>
      <c r="G185" s="871" t="n"/>
      <c r="H185" s="871" t="n"/>
      <c r="I185" s="871" t="n"/>
      <c r="J185" s="871" t="n"/>
      <c r="K185" s="871" t="n"/>
      <c r="L185" s="871" t="n"/>
      <c r="M185" s="871" t="n"/>
      <c r="N185" s="871" t="n"/>
      <c r="O185" s="871" t="n"/>
      <c r="P185" s="871" t="n"/>
      <c r="Q185" s="871" t="n"/>
      <c r="R185" s="871" t="n"/>
      <c r="S185" s="871" t="n"/>
      <c r="T185" s="871" t="n"/>
      <c r="U185" s="871" t="n"/>
      <c r="V185" s="871" t="n"/>
      <c r="W185" s="871" t="n"/>
      <c r="X185" s="871" t="n"/>
      <c r="Y185" s="871" t="n"/>
      <c r="Z185" s="871" t="n"/>
    </row>
    <row r="186">
      <c r="A186" s="871" t="n"/>
      <c r="B186" s="871" t="n"/>
      <c r="C186" s="871" t="n"/>
      <c r="D186" s="871" t="n"/>
      <c r="E186" s="871" t="n"/>
      <c r="F186" s="871" t="n"/>
      <c r="G186" s="871" t="n"/>
      <c r="H186" s="871" t="n"/>
      <c r="I186" s="871" t="n"/>
      <c r="J186" s="871" t="n"/>
      <c r="K186" s="871" t="n"/>
      <c r="L186" s="871" t="n"/>
      <c r="M186" s="871" t="n"/>
      <c r="N186" s="871" t="n"/>
      <c r="O186" s="871" t="n"/>
      <c r="P186" s="871" t="n"/>
      <c r="Q186" s="871" t="n"/>
      <c r="R186" s="871" t="n"/>
      <c r="S186" s="871" t="n"/>
      <c r="T186" s="871" t="n"/>
      <c r="U186" s="871" t="n"/>
      <c r="V186" s="871" t="n"/>
      <c r="W186" s="871" t="n"/>
      <c r="X186" s="871" t="n"/>
      <c r="Y186" s="871" t="n"/>
      <c r="Z186" s="871" t="n"/>
    </row>
    <row r="187">
      <c r="A187" s="871" t="n"/>
      <c r="B187" s="871" t="n"/>
      <c r="C187" s="871" t="n"/>
      <c r="D187" s="871" t="n"/>
      <c r="E187" s="871" t="n"/>
      <c r="F187" s="871" t="n"/>
      <c r="G187" s="871" t="n"/>
      <c r="H187" s="871" t="n"/>
      <c r="I187" s="871" t="n"/>
      <c r="J187" s="871" t="n"/>
      <c r="K187" s="871" t="n"/>
      <c r="L187" s="871" t="n"/>
      <c r="M187" s="871" t="n"/>
      <c r="N187" s="871" t="n"/>
      <c r="O187" s="871" t="n"/>
      <c r="P187" s="871" t="n"/>
      <c r="Q187" s="871" t="n"/>
      <c r="R187" s="871" t="n"/>
      <c r="S187" s="871" t="n"/>
      <c r="T187" s="871" t="n"/>
      <c r="U187" s="871" t="n"/>
      <c r="V187" s="871" t="n"/>
      <c r="W187" s="871" t="n"/>
      <c r="X187" s="871" t="n"/>
      <c r="Y187" s="871" t="n"/>
      <c r="Z187" s="871" t="n"/>
    </row>
    <row r="188">
      <c r="A188" s="871" t="n"/>
      <c r="B188" s="871" t="n"/>
      <c r="C188" s="871" t="n"/>
      <c r="D188" s="871" t="n"/>
      <c r="E188" s="871" t="n"/>
      <c r="F188" s="871" t="n"/>
      <c r="G188" s="871" t="n"/>
      <c r="H188" s="871" t="n"/>
      <c r="I188" s="871" t="n"/>
      <c r="J188" s="871" t="n"/>
      <c r="K188" s="871" t="n"/>
      <c r="L188" s="871" t="n"/>
      <c r="M188" s="871" t="n"/>
      <c r="N188" s="871" t="n"/>
      <c r="O188" s="871" t="n"/>
      <c r="P188" s="871" t="n"/>
      <c r="Q188" s="871" t="n"/>
      <c r="R188" s="871" t="n"/>
      <c r="S188" s="871" t="n"/>
      <c r="T188" s="871" t="n"/>
      <c r="U188" s="871" t="n"/>
      <c r="V188" s="871" t="n"/>
      <c r="W188" s="871" t="n"/>
      <c r="X188" s="871" t="n"/>
      <c r="Y188" s="871" t="n"/>
      <c r="Z188" s="871" t="n"/>
    </row>
    <row r="189">
      <c r="A189" s="871" t="n"/>
      <c r="B189" s="871" t="n"/>
      <c r="C189" s="871" t="n"/>
      <c r="D189" s="871" t="n"/>
      <c r="E189" s="871" t="n"/>
      <c r="F189" s="871" t="n"/>
      <c r="G189" s="871" t="n"/>
      <c r="H189" s="871" t="n"/>
      <c r="I189" s="871" t="n"/>
      <c r="J189" s="871" t="n"/>
      <c r="K189" s="871" t="n"/>
      <c r="L189" s="871" t="n"/>
      <c r="M189" s="871" t="n"/>
      <c r="N189" s="871" t="n"/>
      <c r="O189" s="871" t="n"/>
      <c r="P189" s="871" t="n"/>
      <c r="Q189" s="871" t="n"/>
      <c r="R189" s="871" t="n"/>
      <c r="S189" s="871" t="n"/>
      <c r="T189" s="871" t="n"/>
      <c r="U189" s="871" t="n"/>
      <c r="V189" s="871" t="n"/>
      <c r="W189" s="871" t="n"/>
      <c r="X189" s="871" t="n"/>
      <c r="Y189" s="871" t="n"/>
      <c r="Z189" s="871" t="n"/>
    </row>
    <row r="190">
      <c r="A190" s="871" t="n"/>
      <c r="B190" s="871" t="n"/>
      <c r="C190" s="871" t="n"/>
      <c r="D190" s="871" t="n"/>
      <c r="E190" s="871" t="n"/>
      <c r="F190" s="871" t="n"/>
      <c r="G190" s="871" t="n"/>
      <c r="H190" s="871" t="n"/>
      <c r="I190" s="871" t="n"/>
      <c r="J190" s="871" t="n"/>
      <c r="K190" s="871" t="n"/>
      <c r="L190" s="871" t="n"/>
      <c r="M190" s="871" t="n"/>
      <c r="N190" s="871" t="n"/>
      <c r="O190" s="871" t="n"/>
      <c r="P190" s="871" t="n"/>
      <c r="Q190" s="871" t="n"/>
      <c r="R190" s="871" t="n"/>
      <c r="S190" s="871" t="n"/>
      <c r="T190" s="871" t="n"/>
      <c r="U190" s="871" t="n"/>
      <c r="V190" s="871" t="n"/>
      <c r="W190" s="871" t="n"/>
      <c r="X190" s="871" t="n"/>
      <c r="Y190" s="871" t="n"/>
      <c r="Z190" s="871" t="n"/>
    </row>
    <row r="191">
      <c r="A191" s="871" t="n"/>
      <c r="B191" s="871" t="n"/>
      <c r="C191" s="871" t="n"/>
      <c r="D191" s="871" t="n"/>
      <c r="E191" s="871" t="n"/>
      <c r="F191" s="871" t="n"/>
      <c r="G191" s="871" t="n"/>
      <c r="H191" s="871" t="n"/>
      <c r="I191" s="871" t="n"/>
      <c r="J191" s="871" t="n"/>
      <c r="K191" s="871" t="n"/>
      <c r="L191" s="871" t="n"/>
      <c r="M191" s="871" t="n"/>
      <c r="N191" s="871" t="n"/>
      <c r="O191" s="871" t="n"/>
      <c r="P191" s="871" t="n"/>
      <c r="Q191" s="871" t="n"/>
      <c r="R191" s="871" t="n"/>
      <c r="S191" s="871" t="n"/>
      <c r="T191" s="871" t="n"/>
      <c r="U191" s="871" t="n"/>
      <c r="V191" s="871" t="n"/>
      <c r="W191" s="871" t="n"/>
      <c r="X191" s="871" t="n"/>
      <c r="Y191" s="871" t="n"/>
      <c r="Z191" s="871" t="n"/>
    </row>
    <row r="192">
      <c r="A192" s="871" t="n"/>
      <c r="B192" s="871" t="n"/>
      <c r="C192" s="871" t="n"/>
      <c r="D192" s="871" t="n"/>
      <c r="E192" s="871" t="n"/>
      <c r="F192" s="871" t="n"/>
      <c r="G192" s="871" t="n"/>
      <c r="H192" s="871" t="n"/>
      <c r="I192" s="871" t="n"/>
      <c r="J192" s="871" t="n"/>
      <c r="K192" s="871" t="n"/>
      <c r="L192" s="871" t="n"/>
      <c r="M192" s="871" t="n"/>
      <c r="N192" s="871" t="n"/>
      <c r="O192" s="871" t="n"/>
      <c r="P192" s="871" t="n"/>
      <c r="Q192" s="871" t="n"/>
      <c r="R192" s="871" t="n"/>
      <c r="S192" s="871" t="n"/>
      <c r="T192" s="871" t="n"/>
      <c r="U192" s="871" t="n"/>
      <c r="V192" s="871" t="n"/>
      <c r="W192" s="871" t="n"/>
      <c r="X192" s="871" t="n"/>
      <c r="Y192" s="871" t="n"/>
      <c r="Z192" s="871" t="n"/>
    </row>
    <row r="193">
      <c r="A193" s="871" t="n"/>
      <c r="B193" s="871" t="n"/>
      <c r="C193" s="871" t="n"/>
      <c r="D193" s="871" t="n"/>
      <c r="E193" s="871" t="n"/>
      <c r="F193" s="871" t="n"/>
      <c r="G193" s="871" t="n"/>
      <c r="H193" s="871" t="n"/>
      <c r="I193" s="871" t="n"/>
      <c r="J193" s="871" t="n"/>
      <c r="K193" s="871" t="n"/>
      <c r="L193" s="871" t="n"/>
      <c r="M193" s="871" t="n"/>
      <c r="N193" s="871" t="n"/>
      <c r="O193" s="871" t="n"/>
      <c r="P193" s="871" t="n"/>
      <c r="Q193" s="871" t="n"/>
      <c r="R193" s="871" t="n"/>
      <c r="S193" s="871" t="n"/>
      <c r="T193" s="871" t="n"/>
      <c r="U193" s="871" t="n"/>
      <c r="V193" s="871" t="n"/>
      <c r="W193" s="871" t="n"/>
      <c r="X193" s="871" t="n"/>
      <c r="Y193" s="871" t="n"/>
      <c r="Z193" s="871" t="n"/>
    </row>
    <row r="194">
      <c r="A194" s="871" t="n"/>
      <c r="B194" s="871" t="n"/>
      <c r="C194" s="871" t="n"/>
      <c r="D194" s="871" t="n"/>
      <c r="E194" s="871" t="n"/>
      <c r="F194" s="871" t="n"/>
      <c r="G194" s="871" t="n"/>
      <c r="H194" s="871" t="n"/>
      <c r="I194" s="871" t="n"/>
      <c r="J194" s="871" t="n"/>
      <c r="K194" s="871" t="n"/>
      <c r="L194" s="871" t="n"/>
      <c r="M194" s="871" t="n"/>
      <c r="N194" s="871" t="n"/>
      <c r="O194" s="871" t="n"/>
      <c r="P194" s="871" t="n"/>
      <c r="Q194" s="871" t="n"/>
      <c r="R194" s="871" t="n"/>
      <c r="S194" s="871" t="n"/>
      <c r="T194" s="871" t="n"/>
      <c r="U194" s="871" t="n"/>
      <c r="V194" s="871" t="n"/>
      <c r="W194" s="871" t="n"/>
      <c r="X194" s="871" t="n"/>
      <c r="Y194" s="871" t="n"/>
      <c r="Z194" s="871" t="n"/>
    </row>
    <row r="195">
      <c r="A195" s="871" t="n"/>
      <c r="B195" s="871" t="n"/>
      <c r="C195" s="871" t="n"/>
      <c r="D195" s="871" t="n"/>
      <c r="E195" s="871" t="n"/>
      <c r="F195" s="871" t="n"/>
      <c r="G195" s="871" t="n"/>
      <c r="H195" s="871" t="n"/>
      <c r="I195" s="871" t="n"/>
      <c r="J195" s="871" t="n"/>
      <c r="K195" s="871" t="n"/>
      <c r="L195" s="871" t="n"/>
      <c r="M195" s="871" t="n"/>
      <c r="N195" s="871" t="n"/>
      <c r="O195" s="871" t="n"/>
      <c r="P195" s="871" t="n"/>
      <c r="Q195" s="871" t="n"/>
      <c r="R195" s="871" t="n"/>
      <c r="S195" s="871" t="n"/>
      <c r="T195" s="871" t="n"/>
      <c r="U195" s="871" t="n"/>
      <c r="V195" s="871" t="n"/>
      <c r="W195" s="871" t="n"/>
      <c r="X195" s="871" t="n"/>
      <c r="Y195" s="871" t="n"/>
      <c r="Z195" s="871" t="n"/>
    </row>
    <row r="196">
      <c r="A196" s="871" t="n"/>
      <c r="B196" s="871" t="n"/>
      <c r="C196" s="871" t="n"/>
      <c r="D196" s="871" t="n"/>
      <c r="E196" s="871" t="n"/>
      <c r="F196" s="871" t="n"/>
      <c r="G196" s="871" t="n"/>
      <c r="H196" s="871" t="n"/>
      <c r="I196" s="871" t="n"/>
      <c r="J196" s="871" t="n"/>
      <c r="K196" s="871" t="n"/>
      <c r="L196" s="871" t="n"/>
      <c r="M196" s="871" t="n"/>
      <c r="N196" s="871" t="n"/>
      <c r="O196" s="871" t="n"/>
      <c r="P196" s="871" t="n"/>
      <c r="Q196" s="871" t="n"/>
      <c r="R196" s="871" t="n"/>
      <c r="S196" s="871" t="n"/>
      <c r="T196" s="871" t="n"/>
      <c r="U196" s="871" t="n"/>
      <c r="V196" s="871" t="n"/>
      <c r="W196" s="871" t="n"/>
      <c r="X196" s="871" t="n"/>
      <c r="Y196" s="871" t="n"/>
      <c r="Z196" s="871" t="n"/>
    </row>
    <row r="197">
      <c r="A197" s="871" t="n"/>
      <c r="B197" s="871" t="n"/>
      <c r="C197" s="871" t="n"/>
      <c r="D197" s="871" t="n"/>
      <c r="E197" s="871" t="n"/>
      <c r="F197" s="871" t="n"/>
      <c r="G197" s="871" t="n"/>
      <c r="H197" s="871" t="n"/>
      <c r="I197" s="871" t="n"/>
      <c r="J197" s="871" t="n"/>
      <c r="K197" s="871" t="n"/>
      <c r="L197" s="871" t="n"/>
      <c r="M197" s="871" t="n"/>
      <c r="N197" s="871" t="n"/>
      <c r="O197" s="871" t="n"/>
      <c r="P197" s="871" t="n"/>
      <c r="Q197" s="871" t="n"/>
      <c r="R197" s="871" t="n"/>
      <c r="S197" s="871" t="n"/>
      <c r="T197" s="871" t="n"/>
      <c r="U197" s="871" t="n"/>
      <c r="V197" s="871" t="n"/>
      <c r="W197" s="871" t="n"/>
      <c r="X197" s="871" t="n"/>
      <c r="Y197" s="871" t="n"/>
      <c r="Z197" s="871" t="n"/>
    </row>
    <row r="198">
      <c r="A198" s="871" t="n"/>
      <c r="B198" s="871" t="n"/>
      <c r="C198" s="871" t="n"/>
      <c r="D198" s="871" t="n"/>
      <c r="E198" s="871" t="n"/>
      <c r="F198" s="871" t="n"/>
      <c r="G198" s="871" t="n"/>
      <c r="H198" s="871" t="n"/>
      <c r="I198" s="871" t="n"/>
      <c r="J198" s="871" t="n"/>
      <c r="K198" s="871" t="n"/>
      <c r="L198" s="871" t="n"/>
      <c r="M198" s="871" t="n"/>
      <c r="N198" s="871" t="n"/>
      <c r="O198" s="871" t="n"/>
      <c r="P198" s="871" t="n"/>
      <c r="Q198" s="871" t="n"/>
      <c r="R198" s="871" t="n"/>
      <c r="S198" s="871" t="n"/>
      <c r="T198" s="871" t="n"/>
      <c r="U198" s="871" t="n"/>
      <c r="V198" s="871" t="n"/>
      <c r="W198" s="871" t="n"/>
      <c r="X198" s="871" t="n"/>
      <c r="Y198" s="871" t="n"/>
      <c r="Z198" s="871" t="n"/>
    </row>
    <row r="199">
      <c r="A199" s="871" t="n"/>
      <c r="B199" s="871" t="n"/>
      <c r="C199" s="871" t="n"/>
      <c r="D199" s="871" t="n"/>
      <c r="E199" s="871" t="n"/>
      <c r="F199" s="871" t="n"/>
      <c r="G199" s="871" t="n"/>
      <c r="H199" s="871" t="n"/>
      <c r="I199" s="871" t="n"/>
      <c r="J199" s="871" t="n"/>
      <c r="K199" s="871" t="n"/>
      <c r="L199" s="871" t="n"/>
      <c r="M199" s="871" t="n"/>
      <c r="N199" s="871" t="n"/>
      <c r="O199" s="871" t="n"/>
      <c r="P199" s="871" t="n"/>
      <c r="Q199" s="871" t="n"/>
      <c r="R199" s="871" t="n"/>
      <c r="S199" s="871" t="n"/>
      <c r="T199" s="871" t="n"/>
      <c r="U199" s="871" t="n"/>
      <c r="V199" s="871" t="n"/>
      <c r="W199" s="871" t="n"/>
      <c r="X199" s="871" t="n"/>
      <c r="Y199" s="871" t="n"/>
      <c r="Z199" s="871" t="n"/>
    </row>
    <row r="200">
      <c r="A200" s="871" t="n"/>
      <c r="B200" s="871" t="n"/>
      <c r="C200" s="871" t="n"/>
      <c r="D200" s="871" t="n"/>
      <c r="E200" s="871" t="n"/>
      <c r="F200" s="871" t="n"/>
      <c r="G200" s="871" t="n"/>
      <c r="H200" s="871" t="n"/>
      <c r="I200" s="871" t="n"/>
      <c r="J200" s="871" t="n"/>
      <c r="K200" s="871" t="n"/>
      <c r="L200" s="871" t="n"/>
      <c r="M200" s="871" t="n"/>
      <c r="N200" s="871" t="n"/>
      <c r="O200" s="871" t="n"/>
      <c r="P200" s="871" t="n"/>
      <c r="Q200" s="871" t="n"/>
      <c r="R200" s="871" t="n"/>
      <c r="S200" s="871" t="n"/>
      <c r="T200" s="871" t="n"/>
      <c r="U200" s="871" t="n"/>
      <c r="V200" s="871" t="n"/>
      <c r="W200" s="871" t="n"/>
      <c r="X200" s="871" t="n"/>
      <c r="Y200" s="871" t="n"/>
      <c r="Z200" s="871" t="n"/>
    </row>
    <row r="201">
      <c r="A201" s="871" t="n"/>
      <c r="B201" s="871" t="n"/>
      <c r="C201" s="871" t="n"/>
      <c r="D201" s="871" t="n"/>
      <c r="E201" s="871" t="n"/>
      <c r="F201" s="871" t="n"/>
      <c r="G201" s="871" t="n"/>
      <c r="H201" s="871" t="n"/>
      <c r="I201" s="871" t="n"/>
      <c r="J201" s="871" t="n"/>
      <c r="K201" s="871" t="n"/>
      <c r="L201" s="871" t="n"/>
      <c r="M201" s="871" t="n"/>
      <c r="N201" s="871" t="n"/>
      <c r="O201" s="871" t="n"/>
      <c r="P201" s="871" t="n"/>
      <c r="Q201" s="871" t="n"/>
      <c r="R201" s="871" t="n"/>
      <c r="S201" s="871" t="n"/>
      <c r="T201" s="871" t="n"/>
      <c r="U201" s="871" t="n"/>
      <c r="V201" s="871" t="n"/>
      <c r="W201" s="871" t="n"/>
      <c r="X201" s="871" t="n"/>
      <c r="Y201" s="871" t="n"/>
      <c r="Z201" s="871" t="n"/>
    </row>
    <row r="202">
      <c r="A202" s="871" t="n"/>
      <c r="B202" s="871" t="n"/>
      <c r="C202" s="871" t="n"/>
      <c r="D202" s="871" t="n"/>
      <c r="E202" s="871" t="n"/>
      <c r="F202" s="871" t="n"/>
      <c r="G202" s="871" t="n"/>
      <c r="H202" s="871" t="n"/>
      <c r="I202" s="871" t="n"/>
      <c r="J202" s="871" t="n"/>
      <c r="K202" s="871" t="n"/>
      <c r="L202" s="871" t="n"/>
      <c r="M202" s="871" t="n"/>
      <c r="N202" s="871" t="n"/>
      <c r="O202" s="871" t="n"/>
      <c r="P202" s="871" t="n"/>
      <c r="Q202" s="871" t="n"/>
      <c r="R202" s="871" t="n"/>
      <c r="S202" s="871" t="n"/>
      <c r="T202" s="871" t="n"/>
      <c r="U202" s="871" t="n"/>
      <c r="V202" s="871" t="n"/>
      <c r="W202" s="871" t="n"/>
      <c r="X202" s="871" t="n"/>
      <c r="Y202" s="871" t="n"/>
      <c r="Z202" s="871" t="n"/>
    </row>
    <row r="203">
      <c r="A203" s="871" t="n"/>
      <c r="B203" s="871" t="n"/>
      <c r="C203" s="871" t="n"/>
      <c r="D203" s="871" t="n"/>
      <c r="E203" s="871" t="n"/>
      <c r="F203" s="871" t="n"/>
      <c r="G203" s="871" t="n"/>
      <c r="H203" s="871" t="n"/>
      <c r="I203" s="871" t="n"/>
      <c r="J203" s="871" t="n"/>
      <c r="K203" s="871" t="n"/>
      <c r="L203" s="871" t="n"/>
      <c r="M203" s="871" t="n"/>
      <c r="N203" s="871" t="n"/>
      <c r="O203" s="871" t="n"/>
      <c r="P203" s="871" t="n"/>
      <c r="Q203" s="871" t="n"/>
      <c r="R203" s="871" t="n"/>
      <c r="S203" s="871" t="n"/>
      <c r="T203" s="871" t="n"/>
      <c r="U203" s="871" t="n"/>
      <c r="V203" s="871" t="n"/>
      <c r="W203" s="871" t="n"/>
      <c r="X203" s="871" t="n"/>
      <c r="Y203" s="871" t="n"/>
      <c r="Z203" s="871" t="n"/>
    </row>
    <row r="204">
      <c r="A204" s="871" t="n"/>
      <c r="B204" s="871" t="n"/>
      <c r="C204" s="871" t="n"/>
      <c r="D204" s="871" t="n"/>
      <c r="E204" s="871" t="n"/>
      <c r="F204" s="871" t="n"/>
      <c r="G204" s="871" t="n"/>
      <c r="H204" s="871" t="n"/>
      <c r="I204" s="871" t="n"/>
      <c r="J204" s="871" t="n"/>
      <c r="K204" s="871" t="n"/>
      <c r="L204" s="871" t="n"/>
      <c r="M204" s="871" t="n"/>
      <c r="N204" s="871" t="n"/>
      <c r="O204" s="871" t="n"/>
      <c r="P204" s="871" t="n"/>
      <c r="Q204" s="871" t="n"/>
      <c r="R204" s="871" t="n"/>
      <c r="S204" s="871" t="n"/>
      <c r="T204" s="871" t="n"/>
      <c r="U204" s="871" t="n"/>
      <c r="V204" s="871" t="n"/>
      <c r="W204" s="871" t="n"/>
      <c r="X204" s="871" t="n"/>
      <c r="Y204" s="871" t="n"/>
      <c r="Z204" s="871" t="n"/>
    </row>
    <row r="205">
      <c r="A205" s="871" t="n"/>
      <c r="B205" s="871" t="n"/>
      <c r="C205" s="871" t="n"/>
      <c r="D205" s="871" t="n"/>
      <c r="E205" s="871" t="n"/>
      <c r="F205" s="871" t="n"/>
      <c r="G205" s="871" t="n"/>
      <c r="H205" s="871" t="n"/>
      <c r="I205" s="871" t="n"/>
      <c r="J205" s="871" t="n"/>
      <c r="K205" s="871" t="n"/>
      <c r="L205" s="871" t="n"/>
      <c r="M205" s="871" t="n"/>
      <c r="N205" s="871" t="n"/>
      <c r="O205" s="871" t="n"/>
      <c r="P205" s="871" t="n"/>
      <c r="Q205" s="871" t="n"/>
      <c r="R205" s="871" t="n"/>
      <c r="S205" s="871" t="n"/>
      <c r="T205" s="871" t="n"/>
      <c r="U205" s="871" t="n"/>
      <c r="V205" s="871" t="n"/>
      <c r="W205" s="871" t="n"/>
      <c r="X205" s="871" t="n"/>
      <c r="Y205" s="871" t="n"/>
      <c r="Z205" s="871" t="n"/>
    </row>
    <row r="206">
      <c r="A206" s="871" t="n"/>
      <c r="B206" s="871" t="n"/>
      <c r="C206" s="871" t="n"/>
      <c r="D206" s="871" t="n"/>
      <c r="E206" s="871" t="n"/>
      <c r="F206" s="871" t="n"/>
      <c r="G206" s="871" t="n"/>
      <c r="H206" s="871" t="n"/>
      <c r="I206" s="871" t="n"/>
      <c r="J206" s="871" t="n"/>
      <c r="K206" s="871" t="n"/>
      <c r="L206" s="871" t="n"/>
      <c r="M206" s="871" t="n"/>
      <c r="N206" s="871" t="n"/>
      <c r="O206" s="871" t="n"/>
      <c r="P206" s="871" t="n"/>
      <c r="Q206" s="871" t="n"/>
      <c r="R206" s="871" t="n"/>
      <c r="S206" s="871" t="n"/>
      <c r="T206" s="871" t="n"/>
      <c r="U206" s="871" t="n"/>
      <c r="V206" s="871" t="n"/>
      <c r="W206" s="871" t="n"/>
      <c r="X206" s="871" t="n"/>
      <c r="Y206" s="871" t="n"/>
      <c r="Z206" s="871" t="n"/>
    </row>
    <row r="207">
      <c r="A207" s="871" t="n"/>
      <c r="B207" s="871" t="n"/>
      <c r="C207" s="871" t="n"/>
      <c r="D207" s="871" t="n"/>
      <c r="E207" s="871" t="n"/>
      <c r="F207" s="871" t="n"/>
      <c r="G207" s="871" t="n"/>
      <c r="H207" s="871" t="n"/>
      <c r="I207" s="871" t="n"/>
      <c r="J207" s="871" t="n"/>
      <c r="K207" s="871" t="n"/>
      <c r="L207" s="871" t="n"/>
      <c r="M207" s="871" t="n"/>
      <c r="N207" s="871" t="n"/>
      <c r="O207" s="871" t="n"/>
      <c r="P207" s="871" t="n"/>
      <c r="Q207" s="871" t="n"/>
      <c r="R207" s="871" t="n"/>
      <c r="S207" s="871" t="n"/>
      <c r="T207" s="871" t="n"/>
      <c r="U207" s="871" t="n"/>
      <c r="V207" s="871" t="n"/>
      <c r="W207" s="871" t="n"/>
      <c r="X207" s="871" t="n"/>
      <c r="Y207" s="871" t="n"/>
      <c r="Z207" s="871" t="n"/>
    </row>
    <row r="208">
      <c r="A208" s="871" t="n"/>
      <c r="B208" s="871" t="n"/>
      <c r="C208" s="871" t="n"/>
      <c r="D208" s="871" t="n"/>
      <c r="E208" s="871" t="n"/>
      <c r="F208" s="871" t="n"/>
      <c r="G208" s="871" t="n"/>
      <c r="H208" s="871" t="n"/>
      <c r="I208" s="871" t="n"/>
      <c r="J208" s="871" t="n"/>
      <c r="K208" s="871" t="n"/>
      <c r="L208" s="871" t="n"/>
      <c r="M208" s="871" t="n"/>
      <c r="N208" s="871" t="n"/>
      <c r="O208" s="871" t="n"/>
      <c r="P208" s="871" t="n"/>
      <c r="Q208" s="871" t="n"/>
      <c r="R208" s="871" t="n"/>
      <c r="S208" s="871" t="n"/>
      <c r="T208" s="871" t="n"/>
      <c r="U208" s="871" t="n"/>
      <c r="V208" s="871" t="n"/>
      <c r="W208" s="871" t="n"/>
      <c r="X208" s="871" t="n"/>
      <c r="Y208" s="871" t="n"/>
      <c r="Z208" s="871" t="n"/>
    </row>
    <row r="209">
      <c r="A209" s="871" t="n"/>
      <c r="B209" s="871" t="n"/>
      <c r="C209" s="871" t="n"/>
      <c r="D209" s="871" t="n"/>
      <c r="E209" s="871" t="n"/>
      <c r="F209" s="871" t="n"/>
      <c r="G209" s="871" t="n"/>
      <c r="H209" s="871" t="n"/>
      <c r="I209" s="871" t="n"/>
      <c r="J209" s="871" t="n"/>
      <c r="K209" s="871" t="n"/>
      <c r="L209" s="871" t="n"/>
      <c r="M209" s="871" t="n"/>
      <c r="N209" s="871" t="n"/>
      <c r="O209" s="871" t="n"/>
      <c r="P209" s="871" t="n"/>
      <c r="Q209" s="871" t="n"/>
      <c r="R209" s="871" t="n"/>
      <c r="S209" s="871" t="n"/>
      <c r="T209" s="871" t="n"/>
      <c r="U209" s="871" t="n"/>
      <c r="V209" s="871" t="n"/>
      <c r="W209" s="871" t="n"/>
      <c r="X209" s="871" t="n"/>
      <c r="Y209" s="871" t="n"/>
      <c r="Z209" s="871" t="n"/>
    </row>
    <row r="210">
      <c r="A210" s="871" t="n"/>
      <c r="B210" s="871" t="n"/>
      <c r="C210" s="871" t="n"/>
      <c r="D210" s="871" t="n"/>
      <c r="E210" s="871" t="n"/>
      <c r="F210" s="871" t="n"/>
      <c r="G210" s="871" t="n"/>
      <c r="H210" s="871" t="n"/>
      <c r="I210" s="871" t="n"/>
      <c r="J210" s="871" t="n"/>
      <c r="K210" s="871" t="n"/>
      <c r="L210" s="871" t="n"/>
      <c r="M210" s="871" t="n"/>
      <c r="N210" s="871" t="n"/>
      <c r="O210" s="871" t="n"/>
      <c r="P210" s="871" t="n"/>
      <c r="Q210" s="871" t="n"/>
      <c r="R210" s="871" t="n"/>
      <c r="S210" s="871" t="n"/>
      <c r="T210" s="871" t="n"/>
      <c r="U210" s="871" t="n"/>
      <c r="V210" s="871" t="n"/>
      <c r="W210" s="871" t="n"/>
      <c r="X210" s="871" t="n"/>
      <c r="Y210" s="871" t="n"/>
      <c r="Z210" s="871" t="n"/>
    </row>
    <row r="211">
      <c r="A211" s="871" t="n"/>
      <c r="B211" s="871" t="n"/>
      <c r="C211" s="871" t="n"/>
      <c r="D211" s="871" t="n"/>
      <c r="E211" s="871" t="n"/>
      <c r="F211" s="871" t="n"/>
      <c r="G211" s="871" t="n"/>
      <c r="H211" s="871" t="n"/>
      <c r="I211" s="871" t="n"/>
      <c r="J211" s="871" t="n"/>
      <c r="K211" s="871" t="n"/>
      <c r="L211" s="871" t="n"/>
      <c r="M211" s="871" t="n"/>
      <c r="N211" s="871" t="n"/>
      <c r="O211" s="871" t="n"/>
      <c r="P211" s="871" t="n"/>
      <c r="Q211" s="871" t="n"/>
      <c r="R211" s="871" t="n"/>
      <c r="S211" s="871" t="n"/>
      <c r="T211" s="871" t="n"/>
      <c r="U211" s="871" t="n"/>
      <c r="V211" s="871" t="n"/>
      <c r="W211" s="871" t="n"/>
      <c r="X211" s="871" t="n"/>
      <c r="Y211" s="871" t="n"/>
      <c r="Z211" s="871" t="n"/>
    </row>
    <row r="212">
      <c r="A212" s="871" t="n"/>
      <c r="B212" s="871" t="n"/>
      <c r="C212" s="871" t="n"/>
      <c r="D212" s="871" t="n"/>
      <c r="E212" s="871" t="n"/>
      <c r="F212" s="871" t="n"/>
      <c r="G212" s="871" t="n"/>
      <c r="H212" s="871" t="n"/>
      <c r="I212" s="871" t="n"/>
      <c r="J212" s="871" t="n"/>
      <c r="K212" s="871" t="n"/>
      <c r="L212" s="871" t="n"/>
      <c r="M212" s="871" t="n"/>
      <c r="N212" s="871" t="n"/>
      <c r="O212" s="871" t="n"/>
      <c r="P212" s="871" t="n"/>
      <c r="Q212" s="871" t="n"/>
      <c r="R212" s="871" t="n"/>
      <c r="S212" s="871" t="n"/>
      <c r="T212" s="871" t="n"/>
      <c r="U212" s="871" t="n"/>
      <c r="V212" s="871" t="n"/>
      <c r="W212" s="871" t="n"/>
      <c r="X212" s="871" t="n"/>
      <c r="Y212" s="871" t="n"/>
      <c r="Z212" s="871" t="n"/>
    </row>
    <row r="213">
      <c r="A213" s="871" t="n"/>
      <c r="B213" s="871" t="n"/>
      <c r="C213" s="871" t="n"/>
      <c r="D213" s="871" t="n"/>
      <c r="E213" s="871" t="n"/>
      <c r="F213" s="871" t="n"/>
      <c r="G213" s="871" t="n"/>
      <c r="H213" s="871" t="n"/>
      <c r="I213" s="871" t="n"/>
      <c r="J213" s="871" t="n"/>
      <c r="K213" s="871" t="n"/>
      <c r="L213" s="871" t="n"/>
      <c r="M213" s="871" t="n"/>
      <c r="N213" s="871" t="n"/>
      <c r="O213" s="871" t="n"/>
      <c r="P213" s="871" t="n"/>
      <c r="Q213" s="871" t="n"/>
      <c r="R213" s="871" t="n"/>
      <c r="S213" s="871" t="n"/>
      <c r="T213" s="871" t="n"/>
      <c r="U213" s="871" t="n"/>
      <c r="V213" s="871" t="n"/>
      <c r="W213" s="871" t="n"/>
      <c r="X213" s="871" t="n"/>
      <c r="Y213" s="871" t="n"/>
      <c r="Z213" s="871" t="n"/>
    </row>
    <row r="214">
      <c r="A214" s="871" t="n"/>
      <c r="B214" s="871" t="n"/>
      <c r="C214" s="871" t="n"/>
      <c r="D214" s="871" t="n"/>
      <c r="E214" s="871" t="n"/>
      <c r="F214" s="871" t="n"/>
      <c r="G214" s="871" t="n"/>
      <c r="H214" s="871" t="n"/>
      <c r="I214" s="871" t="n"/>
      <c r="J214" s="871" t="n"/>
      <c r="K214" s="871" t="n"/>
      <c r="L214" s="871" t="n"/>
      <c r="M214" s="871" t="n"/>
      <c r="N214" s="871" t="n"/>
      <c r="O214" s="871" t="n"/>
      <c r="P214" s="871" t="n"/>
      <c r="Q214" s="871" t="n"/>
      <c r="R214" s="871" t="n"/>
      <c r="S214" s="871" t="n"/>
      <c r="T214" s="871" t="n"/>
      <c r="U214" s="871" t="n"/>
      <c r="V214" s="871" t="n"/>
      <c r="W214" s="871" t="n"/>
      <c r="X214" s="871" t="n"/>
      <c r="Y214" s="871" t="n"/>
      <c r="Z214" s="871" t="n"/>
    </row>
    <row r="215">
      <c r="A215" s="871" t="n"/>
      <c r="B215" s="871" t="n"/>
      <c r="C215" s="871" t="n"/>
      <c r="D215" s="871" t="n"/>
      <c r="E215" s="871" t="n"/>
      <c r="F215" s="871" t="n"/>
      <c r="G215" s="871" t="n"/>
      <c r="H215" s="871" t="n"/>
      <c r="I215" s="871" t="n"/>
      <c r="J215" s="871" t="n"/>
      <c r="K215" s="871" t="n"/>
      <c r="L215" s="871" t="n"/>
      <c r="M215" s="871" t="n"/>
      <c r="N215" s="871" t="n"/>
      <c r="O215" s="871" t="n"/>
      <c r="P215" s="871" t="n"/>
      <c r="Q215" s="871" t="n"/>
      <c r="R215" s="871" t="n"/>
      <c r="S215" s="871" t="n"/>
      <c r="T215" s="871" t="n"/>
      <c r="U215" s="871" t="n"/>
      <c r="V215" s="871" t="n"/>
      <c r="W215" s="871" t="n"/>
      <c r="X215" s="871" t="n"/>
      <c r="Y215" s="871" t="n"/>
      <c r="Z215" s="871" t="n"/>
    </row>
    <row r="216">
      <c r="A216" s="871" t="n"/>
      <c r="B216" s="871" t="n"/>
      <c r="C216" s="871" t="n"/>
      <c r="D216" s="871" t="n"/>
      <c r="E216" s="871" t="n"/>
      <c r="F216" s="871" t="n"/>
      <c r="G216" s="871" t="n"/>
      <c r="H216" s="871" t="n"/>
      <c r="I216" s="871" t="n"/>
      <c r="J216" s="871" t="n"/>
      <c r="K216" s="871" t="n"/>
      <c r="L216" s="871" t="n"/>
      <c r="M216" s="871" t="n"/>
      <c r="N216" s="871" t="n"/>
      <c r="O216" s="871" t="n"/>
      <c r="P216" s="871" t="n"/>
      <c r="Q216" s="871" t="n"/>
      <c r="R216" s="871" t="n"/>
      <c r="S216" s="871" t="n"/>
      <c r="T216" s="871" t="n"/>
      <c r="U216" s="871" t="n"/>
      <c r="V216" s="871" t="n"/>
      <c r="W216" s="871" t="n"/>
      <c r="X216" s="871" t="n"/>
      <c r="Y216" s="871" t="n"/>
      <c r="Z216" s="871" t="n"/>
    </row>
    <row r="217">
      <c r="A217" s="871" t="n"/>
      <c r="B217" s="871" t="n"/>
      <c r="C217" s="871" t="n"/>
      <c r="D217" s="871" t="n"/>
      <c r="E217" s="871" t="n"/>
      <c r="F217" s="871" t="n"/>
      <c r="G217" s="871" t="n"/>
      <c r="H217" s="871" t="n"/>
      <c r="I217" s="871" t="n"/>
      <c r="J217" s="871" t="n"/>
      <c r="K217" s="871" t="n"/>
      <c r="L217" s="871" t="n"/>
      <c r="M217" s="871" t="n"/>
      <c r="N217" s="871" t="n"/>
      <c r="O217" s="871" t="n"/>
      <c r="P217" s="871" t="n"/>
      <c r="Q217" s="871" t="n"/>
      <c r="R217" s="871" t="n"/>
      <c r="S217" s="871" t="n"/>
      <c r="T217" s="871" t="n"/>
      <c r="U217" s="871" t="n"/>
      <c r="V217" s="871" t="n"/>
      <c r="W217" s="871" t="n"/>
      <c r="X217" s="871" t="n"/>
      <c r="Y217" s="871" t="n"/>
      <c r="Z217" s="871" t="n"/>
    </row>
    <row r="218">
      <c r="A218" s="871" t="n"/>
      <c r="B218" s="871" t="n"/>
      <c r="C218" s="871" t="n"/>
      <c r="D218" s="871" t="n"/>
      <c r="E218" s="871" t="n"/>
      <c r="F218" s="871" t="n"/>
      <c r="G218" s="871" t="n"/>
      <c r="H218" s="871" t="n"/>
      <c r="I218" s="871" t="n"/>
      <c r="J218" s="871" t="n"/>
      <c r="K218" s="871" t="n"/>
      <c r="L218" s="871" t="n"/>
      <c r="M218" s="871" t="n"/>
      <c r="N218" s="871" t="n"/>
      <c r="O218" s="871" t="n"/>
      <c r="P218" s="871" t="n"/>
      <c r="Q218" s="871" t="n"/>
      <c r="R218" s="871" t="n"/>
      <c r="S218" s="871" t="n"/>
      <c r="T218" s="871" t="n"/>
      <c r="U218" s="871" t="n"/>
      <c r="V218" s="871" t="n"/>
      <c r="W218" s="871" t="n"/>
      <c r="X218" s="871" t="n"/>
      <c r="Y218" s="871" t="n"/>
      <c r="Z218" s="871" t="n"/>
    </row>
    <row r="219">
      <c r="A219" s="871" t="n"/>
      <c r="B219" s="871" t="n"/>
      <c r="C219" s="871" t="n"/>
      <c r="D219" s="871" t="n"/>
      <c r="E219" s="871" t="n"/>
      <c r="F219" s="871" t="n"/>
      <c r="G219" s="871" t="n"/>
      <c r="H219" s="871" t="n"/>
      <c r="I219" s="871" t="n"/>
      <c r="J219" s="871" t="n"/>
      <c r="K219" s="871" t="n"/>
      <c r="L219" s="871" t="n"/>
      <c r="M219" s="871" t="n"/>
      <c r="N219" s="871" t="n"/>
      <c r="O219" s="871" t="n"/>
      <c r="P219" s="871" t="n"/>
      <c r="Q219" s="871" t="n"/>
      <c r="R219" s="871" t="n"/>
      <c r="S219" s="871" t="n"/>
      <c r="T219" s="871" t="n"/>
      <c r="U219" s="871" t="n"/>
      <c r="V219" s="871" t="n"/>
      <c r="W219" s="871" t="n"/>
      <c r="X219" s="871" t="n"/>
      <c r="Y219" s="871" t="n"/>
      <c r="Z219" s="871" t="n"/>
    </row>
    <row r="220">
      <c r="A220" s="871" t="n"/>
      <c r="B220" s="871" t="n"/>
      <c r="C220" s="871" t="n"/>
      <c r="D220" s="871" t="n"/>
      <c r="E220" s="871" t="n"/>
      <c r="F220" s="871" t="n"/>
      <c r="G220" s="871" t="n"/>
      <c r="H220" s="871" t="n"/>
      <c r="I220" s="871" t="n"/>
      <c r="J220" s="871" t="n"/>
      <c r="K220" s="871" t="n"/>
      <c r="L220" s="871" t="n"/>
      <c r="M220" s="871" t="n"/>
      <c r="N220" s="871" t="n"/>
      <c r="O220" s="871" t="n"/>
      <c r="P220" s="871" t="n"/>
      <c r="Q220" s="871" t="n"/>
      <c r="R220" s="871" t="n"/>
      <c r="S220" s="871" t="n"/>
      <c r="T220" s="871" t="n"/>
      <c r="U220" s="871" t="n"/>
      <c r="V220" s="871" t="n"/>
      <c r="W220" s="871" t="n"/>
      <c r="X220" s="871" t="n"/>
      <c r="Y220" s="871" t="n"/>
      <c r="Z220" s="871" t="n"/>
    </row>
    <row r="221">
      <c r="A221" s="871" t="n"/>
      <c r="B221" s="871" t="n"/>
      <c r="C221" s="871" t="n"/>
      <c r="D221" s="871" t="n"/>
      <c r="E221" s="871" t="n"/>
      <c r="F221" s="871" t="n"/>
      <c r="G221" s="871" t="n"/>
      <c r="H221" s="871" t="n"/>
      <c r="I221" s="871" t="n"/>
      <c r="J221" s="871" t="n"/>
      <c r="K221" s="871" t="n"/>
      <c r="L221" s="871" t="n"/>
      <c r="M221" s="871" t="n"/>
      <c r="N221" s="871" t="n"/>
      <c r="O221" s="871" t="n"/>
      <c r="P221" s="871" t="n"/>
      <c r="Q221" s="871" t="n"/>
      <c r="R221" s="871" t="n"/>
      <c r="S221" s="871" t="n"/>
      <c r="T221" s="871" t="n"/>
      <c r="U221" s="871" t="n"/>
      <c r="V221" s="871" t="n"/>
      <c r="W221" s="871" t="n"/>
      <c r="X221" s="871" t="n"/>
      <c r="Y221" s="871" t="n"/>
      <c r="Z221" s="871" t="n"/>
    </row>
    <row r="222">
      <c r="A222" s="871" t="n"/>
      <c r="B222" s="871" t="n"/>
      <c r="C222" s="871" t="n"/>
      <c r="D222" s="871" t="n"/>
      <c r="E222" s="871" t="n"/>
      <c r="F222" s="871" t="n"/>
      <c r="G222" s="871" t="n"/>
      <c r="H222" s="871" t="n"/>
      <c r="I222" s="871" t="n"/>
      <c r="J222" s="871" t="n"/>
      <c r="K222" s="871" t="n"/>
      <c r="L222" s="871" t="n"/>
      <c r="M222" s="871" t="n"/>
      <c r="N222" s="871" t="n"/>
      <c r="O222" s="871" t="n"/>
      <c r="P222" s="871" t="n"/>
      <c r="Q222" s="871" t="n"/>
      <c r="R222" s="871" t="n"/>
      <c r="S222" s="871" t="n"/>
      <c r="T222" s="871" t="n"/>
      <c r="U222" s="871" t="n"/>
      <c r="V222" s="871" t="n"/>
      <c r="W222" s="871" t="n"/>
      <c r="X222" s="871" t="n"/>
      <c r="Y222" s="871" t="n"/>
      <c r="Z222" s="871" t="n"/>
    </row>
    <row r="223">
      <c r="A223" s="871" t="n"/>
      <c r="B223" s="871" t="n"/>
      <c r="C223" s="871" t="n"/>
      <c r="D223" s="871" t="n"/>
      <c r="E223" s="871" t="n"/>
      <c r="F223" s="871" t="n"/>
      <c r="G223" s="871" t="n"/>
      <c r="H223" s="871" t="n"/>
      <c r="I223" s="871" t="n"/>
      <c r="J223" s="871" t="n"/>
      <c r="K223" s="871" t="n"/>
      <c r="L223" s="871" t="n"/>
      <c r="M223" s="871" t="n"/>
      <c r="N223" s="871" t="n"/>
      <c r="O223" s="871" t="n"/>
      <c r="P223" s="871" t="n"/>
      <c r="Q223" s="871" t="n"/>
      <c r="R223" s="871" t="n"/>
      <c r="S223" s="871" t="n"/>
      <c r="T223" s="871" t="n"/>
      <c r="U223" s="871" t="n"/>
      <c r="V223" s="871" t="n"/>
      <c r="W223" s="871" t="n"/>
      <c r="X223" s="871" t="n"/>
      <c r="Y223" s="871" t="n"/>
      <c r="Z223" s="871" t="n"/>
    </row>
    <row r="224">
      <c r="A224" s="871" t="n"/>
      <c r="B224" s="871" t="n"/>
      <c r="C224" s="871" t="n"/>
      <c r="D224" s="871" t="n"/>
      <c r="E224" s="871" t="n"/>
      <c r="F224" s="871" t="n"/>
      <c r="G224" s="871" t="n"/>
      <c r="H224" s="871" t="n"/>
      <c r="I224" s="871" t="n"/>
      <c r="J224" s="871" t="n"/>
      <c r="K224" s="871" t="n"/>
      <c r="L224" s="871" t="n"/>
      <c r="M224" s="871" t="n"/>
      <c r="N224" s="871" t="n"/>
      <c r="O224" s="871" t="n"/>
      <c r="P224" s="871" t="n"/>
      <c r="Q224" s="871" t="n"/>
      <c r="R224" s="871" t="n"/>
      <c r="S224" s="871" t="n"/>
      <c r="T224" s="871" t="n"/>
      <c r="U224" s="871" t="n"/>
      <c r="V224" s="871" t="n"/>
      <c r="W224" s="871" t="n"/>
      <c r="X224" s="871" t="n"/>
      <c r="Y224" s="871" t="n"/>
      <c r="Z224" s="871" t="n"/>
    </row>
    <row r="225">
      <c r="A225" s="871" t="n"/>
      <c r="B225" s="871" t="n"/>
      <c r="C225" s="871" t="n"/>
      <c r="D225" s="871" t="n"/>
      <c r="E225" s="871" t="n"/>
      <c r="F225" s="871" t="n"/>
      <c r="G225" s="871" t="n"/>
      <c r="H225" s="871" t="n"/>
      <c r="I225" s="871" t="n"/>
      <c r="J225" s="871" t="n"/>
      <c r="K225" s="871" t="n"/>
      <c r="L225" s="871" t="n"/>
      <c r="M225" s="871" t="n"/>
      <c r="N225" s="871" t="n"/>
      <c r="O225" s="871" t="n"/>
      <c r="P225" s="871" t="n"/>
      <c r="Q225" s="871" t="n"/>
      <c r="R225" s="871" t="n"/>
      <c r="S225" s="871" t="n"/>
      <c r="T225" s="871" t="n"/>
      <c r="U225" s="871" t="n"/>
      <c r="V225" s="871" t="n"/>
      <c r="W225" s="871" t="n"/>
      <c r="X225" s="871" t="n"/>
      <c r="Y225" s="871" t="n"/>
      <c r="Z225" s="871" t="n"/>
    </row>
    <row r="226">
      <c r="A226" s="871" t="n"/>
      <c r="B226" s="871" t="n"/>
      <c r="C226" s="871" t="n"/>
      <c r="D226" s="871" t="n"/>
      <c r="E226" s="871" t="n"/>
      <c r="F226" s="871" t="n"/>
      <c r="G226" s="871" t="n"/>
      <c r="H226" s="871" t="n"/>
      <c r="I226" s="871" t="n"/>
      <c r="J226" s="871" t="n"/>
      <c r="K226" s="871" t="n"/>
      <c r="L226" s="871" t="n"/>
      <c r="M226" s="871" t="n"/>
      <c r="N226" s="871" t="n"/>
      <c r="O226" s="871" t="n"/>
      <c r="P226" s="871" t="n"/>
      <c r="Q226" s="871" t="n"/>
      <c r="R226" s="871" t="n"/>
      <c r="S226" s="871" t="n"/>
      <c r="T226" s="871" t="n"/>
      <c r="U226" s="871" t="n"/>
      <c r="V226" s="871" t="n"/>
      <c r="W226" s="871" t="n"/>
      <c r="X226" s="871" t="n"/>
      <c r="Y226" s="871" t="n"/>
      <c r="Z226" s="871" t="n"/>
    </row>
    <row r="227">
      <c r="A227" s="871" t="n"/>
      <c r="B227" s="871" t="n"/>
      <c r="C227" s="871" t="n"/>
      <c r="D227" s="871" t="n"/>
      <c r="E227" s="871" t="n"/>
      <c r="F227" s="871" t="n"/>
      <c r="G227" s="871" t="n"/>
      <c r="H227" s="871" t="n"/>
      <c r="I227" s="871" t="n"/>
      <c r="J227" s="871" t="n"/>
      <c r="K227" s="871" t="n"/>
      <c r="L227" s="871" t="n"/>
      <c r="M227" s="871" t="n"/>
      <c r="N227" s="871" t="n"/>
      <c r="O227" s="871" t="n"/>
      <c r="P227" s="871" t="n"/>
      <c r="Q227" s="871" t="n"/>
      <c r="R227" s="871" t="n"/>
      <c r="S227" s="871" t="n"/>
      <c r="T227" s="871" t="n"/>
      <c r="U227" s="871" t="n"/>
      <c r="V227" s="871" t="n"/>
      <c r="W227" s="871" t="n"/>
      <c r="X227" s="871" t="n"/>
      <c r="Y227" s="871" t="n"/>
      <c r="Z227" s="871" t="n"/>
    </row>
    <row r="228">
      <c r="A228" s="871" t="n"/>
      <c r="B228" s="871" t="n"/>
      <c r="C228" s="871" t="n"/>
      <c r="D228" s="871" t="n"/>
      <c r="E228" s="871" t="n"/>
      <c r="F228" s="871" t="n"/>
      <c r="G228" s="871" t="n"/>
      <c r="H228" s="871" t="n"/>
      <c r="I228" s="871" t="n"/>
      <c r="J228" s="871" t="n"/>
      <c r="K228" s="871" t="n"/>
      <c r="L228" s="871" t="n"/>
      <c r="M228" s="871" t="n"/>
      <c r="N228" s="871" t="n"/>
      <c r="O228" s="871" t="n"/>
      <c r="P228" s="871" t="n"/>
      <c r="Q228" s="871" t="n"/>
      <c r="R228" s="871" t="n"/>
      <c r="S228" s="871" t="n"/>
      <c r="T228" s="871" t="n"/>
      <c r="U228" s="871" t="n"/>
      <c r="V228" s="871" t="n"/>
      <c r="W228" s="871" t="n"/>
      <c r="X228" s="871" t="n"/>
      <c r="Y228" s="871" t="n"/>
      <c r="Z228" s="871" t="n"/>
    </row>
    <row r="229">
      <c r="A229" s="871" t="n"/>
      <c r="B229" s="871" t="n"/>
      <c r="C229" s="871" t="n"/>
      <c r="D229" s="871" t="n"/>
      <c r="E229" s="871" t="n"/>
      <c r="F229" s="871" t="n"/>
      <c r="G229" s="871" t="n"/>
      <c r="H229" s="871" t="n"/>
      <c r="I229" s="871" t="n"/>
      <c r="J229" s="871" t="n"/>
      <c r="K229" s="871" t="n"/>
      <c r="L229" s="871" t="n"/>
      <c r="M229" s="871" t="n"/>
      <c r="N229" s="871" t="n"/>
      <c r="O229" s="871" t="n"/>
      <c r="P229" s="871" t="n"/>
      <c r="Q229" s="871" t="n"/>
      <c r="R229" s="871" t="n"/>
      <c r="S229" s="871" t="n"/>
      <c r="T229" s="871" t="n"/>
      <c r="U229" s="871" t="n"/>
      <c r="V229" s="871" t="n"/>
      <c r="W229" s="871" t="n"/>
      <c r="X229" s="871" t="n"/>
      <c r="Y229" s="871" t="n"/>
      <c r="Z229" s="871" t="n"/>
    </row>
    <row r="230">
      <c r="A230" s="871" t="n"/>
      <c r="B230" s="871" t="n"/>
      <c r="C230" s="871" t="n"/>
      <c r="D230" s="871" t="n"/>
      <c r="E230" s="871" t="n"/>
      <c r="F230" s="871" t="n"/>
      <c r="G230" s="871" t="n"/>
      <c r="H230" s="871" t="n"/>
      <c r="I230" s="871" t="n"/>
      <c r="J230" s="871" t="n"/>
      <c r="K230" s="871" t="n"/>
      <c r="L230" s="871" t="n"/>
      <c r="M230" s="871" t="n"/>
      <c r="N230" s="871" t="n"/>
      <c r="O230" s="871" t="n"/>
      <c r="P230" s="871" t="n"/>
      <c r="Q230" s="871" t="n"/>
      <c r="R230" s="871" t="n"/>
      <c r="S230" s="871" t="n"/>
      <c r="T230" s="871" t="n"/>
      <c r="U230" s="871" t="n"/>
      <c r="V230" s="871" t="n"/>
      <c r="W230" s="871" t="n"/>
      <c r="X230" s="871" t="n"/>
      <c r="Y230" s="871" t="n"/>
      <c r="Z230" s="871" t="n"/>
    </row>
    <row r="231">
      <c r="A231" s="871" t="n"/>
      <c r="B231" s="871" t="n"/>
      <c r="C231" s="871" t="n"/>
      <c r="D231" s="871" t="n"/>
      <c r="E231" s="871" t="n"/>
      <c r="F231" s="871" t="n"/>
      <c r="G231" s="871" t="n"/>
      <c r="H231" s="871" t="n"/>
      <c r="I231" s="871" t="n"/>
      <c r="J231" s="871" t="n"/>
      <c r="K231" s="871" t="n"/>
      <c r="L231" s="871" t="n"/>
      <c r="M231" s="871" t="n"/>
      <c r="N231" s="871" t="n"/>
      <c r="O231" s="871" t="n"/>
      <c r="P231" s="871" t="n"/>
      <c r="Q231" s="871" t="n"/>
      <c r="R231" s="871" t="n"/>
      <c r="S231" s="871" t="n"/>
      <c r="T231" s="871" t="n"/>
      <c r="U231" s="871" t="n"/>
      <c r="V231" s="871" t="n"/>
      <c r="W231" s="871" t="n"/>
      <c r="X231" s="871" t="n"/>
      <c r="Y231" s="871" t="n"/>
      <c r="Z231" s="871" t="n"/>
    </row>
    <row r="232">
      <c r="A232" s="871" t="n"/>
      <c r="B232" s="871" t="n"/>
      <c r="C232" s="871" t="n"/>
      <c r="D232" s="871" t="n"/>
      <c r="E232" s="871" t="n"/>
      <c r="F232" s="871" t="n"/>
      <c r="G232" s="871" t="n"/>
      <c r="H232" s="871" t="n"/>
      <c r="I232" s="871" t="n"/>
      <c r="J232" s="871" t="n"/>
      <c r="K232" s="871" t="n"/>
      <c r="L232" s="871" t="n"/>
      <c r="M232" s="871" t="n"/>
      <c r="N232" s="871" t="n"/>
      <c r="O232" s="871" t="n"/>
      <c r="P232" s="871" t="n"/>
      <c r="Q232" s="871" t="n"/>
      <c r="R232" s="871" t="n"/>
      <c r="S232" s="871" t="n"/>
      <c r="T232" s="871" t="n"/>
      <c r="U232" s="871" t="n"/>
      <c r="V232" s="871" t="n"/>
      <c r="W232" s="871" t="n"/>
      <c r="X232" s="871" t="n"/>
      <c r="Y232" s="871" t="n"/>
      <c r="Z232" s="871" t="n"/>
    </row>
    <row r="233">
      <c r="A233" s="871" t="n"/>
      <c r="B233" s="871" t="n"/>
      <c r="C233" s="871" t="n"/>
      <c r="D233" s="871" t="n"/>
      <c r="E233" s="871" t="n"/>
      <c r="F233" s="871" t="n"/>
      <c r="G233" s="871" t="n"/>
      <c r="H233" s="871" t="n"/>
      <c r="I233" s="871" t="n"/>
      <c r="J233" s="871" t="n"/>
      <c r="K233" s="871" t="n"/>
      <c r="L233" s="871" t="n"/>
      <c r="M233" s="871" t="n"/>
      <c r="N233" s="871" t="n"/>
      <c r="O233" s="871" t="n"/>
      <c r="P233" s="871" t="n"/>
      <c r="Q233" s="871" t="n"/>
      <c r="R233" s="871" t="n"/>
      <c r="S233" s="871" t="n"/>
      <c r="T233" s="871" t="n"/>
      <c r="U233" s="871" t="n"/>
      <c r="V233" s="871" t="n"/>
      <c r="W233" s="871" t="n"/>
      <c r="X233" s="871" t="n"/>
      <c r="Y233" s="871" t="n"/>
      <c r="Z233" s="871" t="n"/>
    </row>
    <row r="234">
      <c r="A234" s="871" t="n"/>
      <c r="B234" s="871" t="n"/>
      <c r="C234" s="871" t="n"/>
      <c r="D234" s="871" t="n"/>
      <c r="E234" s="871" t="n"/>
      <c r="F234" s="871" t="n"/>
      <c r="G234" s="871" t="n"/>
      <c r="H234" s="871" t="n"/>
      <c r="I234" s="871" t="n"/>
      <c r="J234" s="871" t="n"/>
      <c r="K234" s="871" t="n"/>
      <c r="L234" s="871" t="n"/>
      <c r="M234" s="871" t="n"/>
      <c r="N234" s="871" t="n"/>
      <c r="O234" s="871" t="n"/>
      <c r="P234" s="871" t="n"/>
      <c r="Q234" s="871" t="n"/>
      <c r="R234" s="871" t="n"/>
      <c r="S234" s="871" t="n"/>
      <c r="T234" s="871" t="n"/>
      <c r="U234" s="871" t="n"/>
      <c r="V234" s="871" t="n"/>
      <c r="W234" s="871" t="n"/>
      <c r="X234" s="871" t="n"/>
      <c r="Y234" s="871" t="n"/>
      <c r="Z234" s="871" t="n"/>
    </row>
    <row r="235">
      <c r="A235" s="871" t="n"/>
      <c r="B235" s="871" t="n"/>
      <c r="C235" s="871" t="n"/>
      <c r="D235" s="871" t="n"/>
      <c r="E235" s="871" t="n"/>
      <c r="F235" s="871" t="n"/>
      <c r="G235" s="871" t="n"/>
      <c r="H235" s="871" t="n"/>
      <c r="I235" s="871" t="n"/>
      <c r="J235" s="871" t="n"/>
      <c r="K235" s="871" t="n"/>
      <c r="L235" s="871" t="n"/>
      <c r="M235" s="871" t="n"/>
      <c r="N235" s="871" t="n"/>
      <c r="O235" s="871" t="n"/>
      <c r="P235" s="871" t="n"/>
      <c r="Q235" s="871" t="n"/>
      <c r="R235" s="871" t="n"/>
      <c r="S235" s="871" t="n"/>
      <c r="T235" s="871" t="n"/>
      <c r="U235" s="871" t="n"/>
      <c r="V235" s="871" t="n"/>
      <c r="W235" s="871" t="n"/>
      <c r="X235" s="871" t="n"/>
      <c r="Y235" s="871" t="n"/>
      <c r="Z235" s="871" t="n"/>
    </row>
    <row r="236">
      <c r="A236" s="871" t="n"/>
      <c r="B236" s="871" t="n"/>
      <c r="C236" s="871" t="n"/>
      <c r="D236" s="871" t="n"/>
      <c r="E236" s="871" t="n"/>
      <c r="F236" s="871" t="n"/>
      <c r="G236" s="871" t="n"/>
      <c r="H236" s="871" t="n"/>
      <c r="I236" s="871" t="n"/>
      <c r="J236" s="871" t="n"/>
      <c r="K236" s="871" t="n"/>
      <c r="L236" s="871" t="n"/>
      <c r="M236" s="871" t="n"/>
      <c r="N236" s="871" t="n"/>
      <c r="O236" s="871" t="n"/>
      <c r="P236" s="871" t="n"/>
      <c r="Q236" s="871" t="n"/>
      <c r="R236" s="871" t="n"/>
      <c r="S236" s="871" t="n"/>
      <c r="T236" s="871" t="n"/>
      <c r="U236" s="871" t="n"/>
      <c r="V236" s="871" t="n"/>
      <c r="W236" s="871" t="n"/>
      <c r="X236" s="871" t="n"/>
      <c r="Y236" s="871" t="n"/>
      <c r="Z236" s="871" t="n"/>
    </row>
    <row r="237">
      <c r="A237" s="871" t="n"/>
      <c r="B237" s="871" t="n"/>
      <c r="C237" s="871" t="n"/>
      <c r="D237" s="871" t="n"/>
      <c r="E237" s="871" t="n"/>
      <c r="F237" s="871" t="n"/>
      <c r="G237" s="871" t="n"/>
      <c r="H237" s="871" t="n"/>
      <c r="I237" s="871" t="n"/>
      <c r="J237" s="871" t="n"/>
      <c r="K237" s="871" t="n"/>
      <c r="L237" s="871" t="n"/>
      <c r="M237" s="871" t="n"/>
      <c r="N237" s="871" t="n"/>
      <c r="O237" s="871" t="n"/>
      <c r="P237" s="871" t="n"/>
      <c r="Q237" s="871" t="n"/>
      <c r="R237" s="871" t="n"/>
      <c r="S237" s="871" t="n"/>
      <c r="T237" s="871" t="n"/>
      <c r="U237" s="871" t="n"/>
      <c r="V237" s="871" t="n"/>
      <c r="W237" s="871" t="n"/>
      <c r="X237" s="871" t="n"/>
      <c r="Y237" s="871" t="n"/>
      <c r="Z237" s="871" t="n"/>
    </row>
    <row r="238">
      <c r="A238" s="871" t="n"/>
      <c r="B238" s="871" t="n"/>
      <c r="C238" s="871" t="n"/>
      <c r="D238" s="871" t="n"/>
      <c r="E238" s="871" t="n"/>
      <c r="F238" s="871" t="n"/>
      <c r="G238" s="871" t="n"/>
      <c r="H238" s="871" t="n"/>
      <c r="I238" s="871" t="n"/>
      <c r="J238" s="871" t="n"/>
      <c r="K238" s="871" t="n"/>
      <c r="L238" s="871" t="n"/>
      <c r="M238" s="871" t="n"/>
      <c r="N238" s="871" t="n"/>
      <c r="O238" s="871" t="n"/>
      <c r="P238" s="871" t="n"/>
      <c r="Q238" s="871" t="n"/>
      <c r="R238" s="871" t="n"/>
      <c r="S238" s="871" t="n"/>
      <c r="T238" s="871" t="n"/>
      <c r="U238" s="871" t="n"/>
      <c r="V238" s="871" t="n"/>
      <c r="W238" s="871" t="n"/>
      <c r="X238" s="871" t="n"/>
      <c r="Y238" s="871" t="n"/>
      <c r="Z238" s="871" t="n"/>
    </row>
    <row r="239">
      <c r="A239" s="871" t="n"/>
      <c r="B239" s="871" t="n"/>
      <c r="C239" s="871" t="n"/>
      <c r="D239" s="871" t="n"/>
      <c r="E239" s="871" t="n"/>
      <c r="F239" s="871" t="n"/>
      <c r="G239" s="871" t="n"/>
      <c r="H239" s="871" t="n"/>
      <c r="I239" s="871" t="n"/>
      <c r="J239" s="871" t="n"/>
      <c r="K239" s="871" t="n"/>
      <c r="L239" s="871" t="n"/>
      <c r="M239" s="871" t="n"/>
      <c r="N239" s="871" t="n"/>
      <c r="O239" s="871" t="n"/>
      <c r="P239" s="871" t="n"/>
      <c r="Q239" s="871" t="n"/>
      <c r="R239" s="871" t="n"/>
      <c r="S239" s="871" t="n"/>
      <c r="T239" s="871" t="n"/>
      <c r="U239" s="871" t="n"/>
      <c r="V239" s="871" t="n"/>
      <c r="W239" s="871" t="n"/>
      <c r="X239" s="871" t="n"/>
      <c r="Y239" s="871" t="n"/>
      <c r="Z239" s="871" t="n"/>
    </row>
    <row r="240">
      <c r="A240" s="871" t="n"/>
      <c r="B240" s="871" t="n"/>
      <c r="C240" s="871" t="n"/>
      <c r="D240" s="871" t="n"/>
      <c r="E240" s="871" t="n"/>
      <c r="F240" s="871" t="n"/>
      <c r="G240" s="871" t="n"/>
      <c r="H240" s="871" t="n"/>
      <c r="I240" s="871" t="n"/>
      <c r="J240" s="871" t="n"/>
      <c r="K240" s="871" t="n"/>
      <c r="L240" s="871" t="n"/>
      <c r="M240" s="871" t="n"/>
      <c r="N240" s="871" t="n"/>
      <c r="O240" s="871" t="n"/>
      <c r="P240" s="871" t="n"/>
      <c r="Q240" s="871" t="n"/>
      <c r="R240" s="871" t="n"/>
      <c r="S240" s="871" t="n"/>
      <c r="T240" s="871" t="n"/>
      <c r="U240" s="871" t="n"/>
      <c r="V240" s="871" t="n"/>
      <c r="W240" s="871" t="n"/>
      <c r="X240" s="871" t="n"/>
      <c r="Y240" s="871" t="n"/>
      <c r="Z240" s="871" t="n"/>
    </row>
    <row r="241">
      <c r="A241" s="871" t="n"/>
      <c r="B241" s="871" t="n"/>
      <c r="C241" s="871" t="n"/>
      <c r="D241" s="871" t="n"/>
      <c r="E241" s="871" t="n"/>
      <c r="F241" s="871" t="n"/>
      <c r="G241" s="871" t="n"/>
      <c r="H241" s="871" t="n"/>
      <c r="I241" s="871" t="n"/>
      <c r="J241" s="871" t="n"/>
      <c r="K241" s="871" t="n"/>
      <c r="L241" s="871" t="n"/>
      <c r="M241" s="871" t="n"/>
      <c r="N241" s="871" t="n"/>
      <c r="O241" s="871" t="n"/>
      <c r="P241" s="871" t="n"/>
      <c r="Q241" s="871" t="n"/>
      <c r="R241" s="871" t="n"/>
      <c r="S241" s="871" t="n"/>
      <c r="T241" s="871" t="n"/>
      <c r="U241" s="871" t="n"/>
      <c r="V241" s="871" t="n"/>
      <c r="W241" s="871" t="n"/>
      <c r="X241" s="871" t="n"/>
      <c r="Y241" s="871" t="n"/>
      <c r="Z241" s="871" t="n"/>
    </row>
    <row r="242">
      <c r="A242" s="871" t="n"/>
      <c r="B242" s="871" t="n"/>
      <c r="C242" s="871" t="n"/>
      <c r="D242" s="871" t="n"/>
      <c r="E242" s="871" t="n"/>
      <c r="F242" s="871" t="n"/>
      <c r="G242" s="871" t="n"/>
      <c r="H242" s="871" t="n"/>
      <c r="I242" s="871" t="n"/>
      <c r="J242" s="871" t="n"/>
      <c r="K242" s="871" t="n"/>
      <c r="L242" s="871" t="n"/>
      <c r="M242" s="871" t="n"/>
      <c r="N242" s="871" t="n"/>
      <c r="O242" s="871" t="n"/>
      <c r="P242" s="871" t="n"/>
      <c r="Q242" s="871" t="n"/>
      <c r="R242" s="871" t="n"/>
      <c r="S242" s="871" t="n"/>
      <c r="T242" s="871" t="n"/>
      <c r="U242" s="871" t="n"/>
      <c r="V242" s="871" t="n"/>
      <c r="W242" s="871" t="n"/>
      <c r="X242" s="871" t="n"/>
      <c r="Y242" s="871" t="n"/>
      <c r="Z242" s="871" t="n"/>
    </row>
    <row r="243">
      <c r="A243" s="871" t="n"/>
      <c r="B243" s="871" t="n"/>
      <c r="C243" s="871" t="n"/>
      <c r="D243" s="871" t="n"/>
      <c r="E243" s="871" t="n"/>
      <c r="F243" s="871" t="n"/>
      <c r="G243" s="871" t="n"/>
      <c r="H243" s="871" t="n"/>
      <c r="I243" s="871" t="n"/>
      <c r="J243" s="871" t="n"/>
      <c r="K243" s="871" t="n"/>
      <c r="L243" s="871" t="n"/>
      <c r="M243" s="871" t="n"/>
      <c r="N243" s="871" t="n"/>
      <c r="O243" s="871" t="n"/>
      <c r="P243" s="871" t="n"/>
      <c r="Q243" s="871" t="n"/>
      <c r="R243" s="871" t="n"/>
      <c r="S243" s="871" t="n"/>
      <c r="T243" s="871" t="n"/>
      <c r="U243" s="871" t="n"/>
      <c r="V243" s="871" t="n"/>
      <c r="W243" s="871" t="n"/>
      <c r="X243" s="871" t="n"/>
      <c r="Y243" s="871" t="n"/>
      <c r="Z243" s="871" t="n"/>
    </row>
    <row r="244">
      <c r="A244" s="871" t="n"/>
      <c r="B244" s="871" t="n"/>
      <c r="C244" s="871" t="n"/>
      <c r="D244" s="871" t="n"/>
      <c r="E244" s="871" t="n"/>
      <c r="F244" s="871" t="n"/>
      <c r="G244" s="871" t="n"/>
      <c r="H244" s="871" t="n"/>
      <c r="I244" s="871" t="n"/>
      <c r="J244" s="871" t="n"/>
      <c r="K244" s="871" t="n"/>
      <c r="L244" s="871" t="n"/>
      <c r="M244" s="871" t="n"/>
      <c r="N244" s="871" t="n"/>
      <c r="O244" s="871" t="n"/>
      <c r="P244" s="871" t="n"/>
      <c r="Q244" s="871" t="n"/>
      <c r="R244" s="871" t="n"/>
      <c r="S244" s="871" t="n"/>
      <c r="T244" s="871" t="n"/>
      <c r="U244" s="871" t="n"/>
      <c r="V244" s="871" t="n"/>
      <c r="W244" s="871" t="n"/>
      <c r="X244" s="871" t="n"/>
      <c r="Y244" s="871" t="n"/>
      <c r="Z244" s="871" t="n"/>
    </row>
    <row r="245">
      <c r="A245" s="871" t="n"/>
      <c r="B245" s="871" t="n"/>
      <c r="C245" s="871" t="n"/>
      <c r="D245" s="871" t="n"/>
      <c r="E245" s="871" t="n"/>
      <c r="F245" s="871" t="n"/>
      <c r="G245" s="871" t="n"/>
      <c r="H245" s="871" t="n"/>
      <c r="I245" s="871" t="n"/>
      <c r="J245" s="871" t="n"/>
      <c r="K245" s="871" t="n"/>
      <c r="L245" s="871" t="n"/>
      <c r="M245" s="871" t="n"/>
      <c r="N245" s="871" t="n"/>
      <c r="O245" s="871" t="n"/>
      <c r="P245" s="871" t="n"/>
      <c r="Q245" s="871" t="n"/>
      <c r="R245" s="871" t="n"/>
      <c r="S245" s="871" t="n"/>
      <c r="T245" s="871" t="n"/>
      <c r="U245" s="871" t="n"/>
      <c r="V245" s="871" t="n"/>
      <c r="W245" s="871" t="n"/>
      <c r="X245" s="871" t="n"/>
      <c r="Y245" s="871" t="n"/>
      <c r="Z245" s="871" t="n"/>
    </row>
    <row r="246">
      <c r="A246" s="871" t="n"/>
      <c r="B246" s="871" t="n"/>
      <c r="C246" s="871" t="n"/>
      <c r="D246" s="871" t="n"/>
      <c r="E246" s="871" t="n"/>
      <c r="F246" s="871" t="n"/>
      <c r="G246" s="871" t="n"/>
      <c r="H246" s="871" t="n"/>
      <c r="I246" s="871" t="n"/>
      <c r="J246" s="871" t="n"/>
      <c r="K246" s="871" t="n"/>
      <c r="L246" s="871" t="n"/>
      <c r="M246" s="871" t="n"/>
      <c r="N246" s="871" t="n"/>
      <c r="O246" s="871" t="n"/>
      <c r="P246" s="871" t="n"/>
      <c r="Q246" s="871" t="n"/>
      <c r="R246" s="871" t="n"/>
      <c r="S246" s="871" t="n"/>
      <c r="T246" s="871" t="n"/>
      <c r="U246" s="871" t="n"/>
      <c r="V246" s="871" t="n"/>
      <c r="W246" s="871" t="n"/>
      <c r="X246" s="871" t="n"/>
      <c r="Y246" s="871" t="n"/>
      <c r="Z246" s="871" t="n"/>
    </row>
    <row r="247">
      <c r="A247" s="871" t="n"/>
      <c r="B247" s="871" t="n"/>
      <c r="C247" s="871" t="n"/>
      <c r="D247" s="871" t="n"/>
      <c r="E247" s="871" t="n"/>
      <c r="F247" s="871" t="n"/>
      <c r="G247" s="871" t="n"/>
      <c r="H247" s="871" t="n"/>
      <c r="I247" s="871" t="n"/>
      <c r="J247" s="871" t="n"/>
      <c r="K247" s="871" t="n"/>
      <c r="L247" s="871" t="n"/>
      <c r="M247" s="871" t="n"/>
      <c r="N247" s="871" t="n"/>
      <c r="O247" s="871" t="n"/>
      <c r="P247" s="871" t="n"/>
      <c r="Q247" s="871" t="n"/>
      <c r="R247" s="871" t="n"/>
      <c r="S247" s="871" t="n"/>
      <c r="T247" s="871" t="n"/>
      <c r="U247" s="871" t="n"/>
      <c r="V247" s="871" t="n"/>
      <c r="W247" s="871" t="n"/>
      <c r="X247" s="871" t="n"/>
      <c r="Y247" s="871" t="n"/>
      <c r="Z247" s="871" t="n"/>
    </row>
    <row r="248">
      <c r="A248" s="871" t="n"/>
      <c r="B248" s="871" t="n"/>
      <c r="C248" s="871" t="n"/>
      <c r="D248" s="871" t="n"/>
      <c r="E248" s="871" t="n"/>
      <c r="F248" s="871" t="n"/>
      <c r="G248" s="871" t="n"/>
      <c r="H248" s="871" t="n"/>
      <c r="I248" s="871" t="n"/>
      <c r="J248" s="871" t="n"/>
      <c r="K248" s="871" t="n"/>
      <c r="L248" s="871" t="n"/>
      <c r="M248" s="871" t="n"/>
      <c r="N248" s="871" t="n"/>
      <c r="O248" s="871" t="n"/>
      <c r="P248" s="871" t="n"/>
      <c r="Q248" s="871" t="n"/>
      <c r="R248" s="871" t="n"/>
      <c r="S248" s="871" t="n"/>
      <c r="T248" s="871" t="n"/>
      <c r="U248" s="871" t="n"/>
      <c r="V248" s="871" t="n"/>
      <c r="W248" s="871" t="n"/>
      <c r="X248" s="871" t="n"/>
      <c r="Y248" s="871" t="n"/>
      <c r="Z248" s="871" t="n"/>
    </row>
    <row r="249">
      <c r="A249" s="871" t="n"/>
      <c r="B249" s="871" t="n"/>
      <c r="C249" s="871" t="n"/>
      <c r="D249" s="871" t="n"/>
      <c r="E249" s="871" t="n"/>
      <c r="F249" s="871" t="n"/>
      <c r="G249" s="871" t="n"/>
      <c r="H249" s="871" t="n"/>
      <c r="I249" s="871" t="n"/>
      <c r="J249" s="871" t="n"/>
      <c r="K249" s="871" t="n"/>
      <c r="L249" s="871" t="n"/>
      <c r="M249" s="871" t="n"/>
      <c r="N249" s="871" t="n"/>
      <c r="O249" s="871" t="n"/>
      <c r="P249" s="871" t="n"/>
      <c r="Q249" s="871" t="n"/>
      <c r="R249" s="871" t="n"/>
      <c r="S249" s="871" t="n"/>
      <c r="T249" s="871" t="n"/>
      <c r="U249" s="871" t="n"/>
      <c r="V249" s="871" t="n"/>
      <c r="W249" s="871" t="n"/>
      <c r="X249" s="871" t="n"/>
      <c r="Y249" s="871" t="n"/>
      <c r="Z249" s="871" t="n"/>
    </row>
    <row r="250">
      <c r="A250" s="871" t="n"/>
      <c r="B250" s="871" t="n"/>
      <c r="C250" s="871" t="n"/>
      <c r="D250" s="871" t="n"/>
      <c r="E250" s="871" t="n"/>
      <c r="F250" s="871" t="n"/>
      <c r="G250" s="871" t="n"/>
      <c r="H250" s="871" t="n"/>
      <c r="I250" s="871" t="n"/>
      <c r="J250" s="871" t="n"/>
      <c r="K250" s="871" t="n"/>
      <c r="L250" s="871" t="n"/>
      <c r="M250" s="871" t="n"/>
      <c r="N250" s="871" t="n"/>
      <c r="O250" s="871" t="n"/>
      <c r="P250" s="871" t="n"/>
      <c r="Q250" s="871" t="n"/>
      <c r="R250" s="871" t="n"/>
      <c r="S250" s="871" t="n"/>
      <c r="T250" s="871" t="n"/>
      <c r="U250" s="871" t="n"/>
      <c r="V250" s="871" t="n"/>
      <c r="W250" s="871" t="n"/>
      <c r="X250" s="871" t="n"/>
      <c r="Y250" s="871" t="n"/>
      <c r="Z250" s="871" t="n"/>
    </row>
    <row r="251">
      <c r="A251" s="871" t="n"/>
      <c r="B251" s="871" t="n"/>
      <c r="C251" s="871" t="n"/>
      <c r="D251" s="871" t="n"/>
      <c r="E251" s="871" t="n"/>
      <c r="F251" s="871" t="n"/>
      <c r="G251" s="871" t="n"/>
      <c r="H251" s="871" t="n"/>
      <c r="I251" s="871" t="n"/>
      <c r="J251" s="871" t="n"/>
      <c r="K251" s="871" t="n"/>
      <c r="L251" s="871" t="n"/>
      <c r="M251" s="871" t="n"/>
      <c r="N251" s="871" t="n"/>
      <c r="O251" s="871" t="n"/>
      <c r="P251" s="871" t="n"/>
      <c r="Q251" s="871" t="n"/>
      <c r="R251" s="871" t="n"/>
      <c r="S251" s="871" t="n"/>
      <c r="T251" s="871" t="n"/>
      <c r="U251" s="871" t="n"/>
      <c r="V251" s="871" t="n"/>
      <c r="W251" s="871" t="n"/>
      <c r="X251" s="871" t="n"/>
      <c r="Y251" s="871" t="n"/>
      <c r="Z251" s="871" t="n"/>
    </row>
    <row r="252">
      <c r="A252" s="871" t="n"/>
      <c r="B252" s="871" t="n"/>
      <c r="C252" s="871" t="n"/>
      <c r="D252" s="871" t="n"/>
      <c r="E252" s="871" t="n"/>
      <c r="F252" s="871" t="n"/>
      <c r="G252" s="871" t="n"/>
      <c r="H252" s="871" t="n"/>
      <c r="I252" s="871" t="n"/>
      <c r="J252" s="871" t="n"/>
      <c r="K252" s="871" t="n"/>
      <c r="L252" s="871" t="n"/>
      <c r="M252" s="871" t="n"/>
      <c r="N252" s="871" t="n"/>
      <c r="O252" s="871" t="n"/>
      <c r="P252" s="871" t="n"/>
      <c r="Q252" s="871" t="n"/>
      <c r="R252" s="871" t="n"/>
      <c r="S252" s="871" t="n"/>
      <c r="T252" s="871" t="n"/>
      <c r="U252" s="871" t="n"/>
      <c r="V252" s="871" t="n"/>
      <c r="W252" s="871" t="n"/>
      <c r="X252" s="871" t="n"/>
      <c r="Y252" s="871" t="n"/>
      <c r="Z252" s="871" t="n"/>
    </row>
    <row r="253">
      <c r="A253" s="871" t="n"/>
      <c r="B253" s="871" t="n"/>
      <c r="C253" s="871" t="n"/>
      <c r="D253" s="871" t="n"/>
      <c r="E253" s="871" t="n"/>
      <c r="F253" s="871" t="n"/>
      <c r="G253" s="871" t="n"/>
      <c r="H253" s="871" t="n"/>
      <c r="I253" s="871" t="n"/>
      <c r="J253" s="871" t="n"/>
      <c r="K253" s="871" t="n"/>
      <c r="L253" s="871" t="n"/>
      <c r="M253" s="871" t="n"/>
      <c r="N253" s="871" t="n"/>
      <c r="O253" s="871" t="n"/>
      <c r="P253" s="871" t="n"/>
      <c r="Q253" s="871" t="n"/>
      <c r="R253" s="871" t="n"/>
      <c r="S253" s="871" t="n"/>
      <c r="T253" s="871" t="n"/>
      <c r="U253" s="871" t="n"/>
      <c r="V253" s="871" t="n"/>
      <c r="W253" s="871" t="n"/>
      <c r="X253" s="871" t="n"/>
      <c r="Y253" s="871" t="n"/>
      <c r="Z253" s="871" t="n"/>
    </row>
    <row r="254">
      <c r="A254" s="871" t="n"/>
      <c r="B254" s="871" t="n"/>
      <c r="C254" s="871" t="n"/>
      <c r="D254" s="871" t="n"/>
      <c r="E254" s="871" t="n"/>
      <c r="F254" s="871" t="n"/>
      <c r="G254" s="871" t="n"/>
      <c r="H254" s="871" t="n"/>
      <c r="I254" s="871" t="n"/>
      <c r="J254" s="871" t="n"/>
      <c r="K254" s="871" t="n"/>
      <c r="L254" s="871" t="n"/>
      <c r="M254" s="871" t="n"/>
      <c r="N254" s="871" t="n"/>
      <c r="O254" s="871" t="n"/>
      <c r="P254" s="871" t="n"/>
      <c r="Q254" s="871" t="n"/>
      <c r="R254" s="871" t="n"/>
      <c r="S254" s="871" t="n"/>
      <c r="T254" s="871" t="n"/>
      <c r="U254" s="871" t="n"/>
      <c r="V254" s="871" t="n"/>
      <c r="W254" s="871" t="n"/>
      <c r="X254" s="871" t="n"/>
      <c r="Y254" s="871" t="n"/>
      <c r="Z254" s="871" t="n"/>
    </row>
    <row r="255">
      <c r="A255" s="871" t="n"/>
      <c r="B255" s="871" t="n"/>
      <c r="C255" s="871" t="n"/>
      <c r="D255" s="871" t="n"/>
      <c r="E255" s="871" t="n"/>
      <c r="F255" s="871" t="n"/>
      <c r="G255" s="871" t="n"/>
      <c r="H255" s="871" t="n"/>
      <c r="I255" s="871" t="n"/>
      <c r="J255" s="871" t="n"/>
      <c r="K255" s="871" t="n"/>
      <c r="L255" s="871" t="n"/>
      <c r="M255" s="871" t="n"/>
      <c r="N255" s="871" t="n"/>
      <c r="O255" s="871" t="n"/>
      <c r="P255" s="871" t="n"/>
      <c r="Q255" s="871" t="n"/>
      <c r="R255" s="871" t="n"/>
      <c r="S255" s="871" t="n"/>
      <c r="T255" s="871" t="n"/>
      <c r="U255" s="871" t="n"/>
      <c r="V255" s="871" t="n"/>
      <c r="W255" s="871" t="n"/>
      <c r="X255" s="871" t="n"/>
      <c r="Y255" s="871" t="n"/>
      <c r="Z255" s="871" t="n"/>
    </row>
    <row r="256">
      <c r="A256" s="871" t="n"/>
      <c r="B256" s="871" t="n"/>
      <c r="C256" s="871" t="n"/>
      <c r="D256" s="871" t="n"/>
      <c r="E256" s="871" t="n"/>
      <c r="F256" s="871" t="n"/>
      <c r="G256" s="871" t="n"/>
      <c r="H256" s="871" t="n"/>
      <c r="I256" s="871" t="n"/>
      <c r="J256" s="871" t="n"/>
      <c r="K256" s="871" t="n"/>
      <c r="L256" s="871" t="n"/>
      <c r="M256" s="871" t="n"/>
      <c r="N256" s="871" t="n"/>
      <c r="O256" s="871" t="n"/>
      <c r="P256" s="871" t="n"/>
      <c r="Q256" s="871" t="n"/>
      <c r="R256" s="871" t="n"/>
      <c r="S256" s="871" t="n"/>
      <c r="T256" s="871" t="n"/>
      <c r="U256" s="871" t="n"/>
      <c r="V256" s="871" t="n"/>
      <c r="W256" s="871" t="n"/>
      <c r="X256" s="871" t="n"/>
      <c r="Y256" s="871" t="n"/>
      <c r="Z256" s="871" t="n"/>
    </row>
    <row r="257">
      <c r="A257" s="871" t="n"/>
      <c r="B257" s="871" t="n"/>
      <c r="C257" s="871" t="n"/>
      <c r="D257" s="871" t="n"/>
      <c r="E257" s="871" t="n"/>
      <c r="F257" s="871" t="n"/>
      <c r="G257" s="871" t="n"/>
      <c r="H257" s="871" t="n"/>
      <c r="I257" s="871" t="n"/>
      <c r="J257" s="871" t="n"/>
      <c r="K257" s="871" t="n"/>
      <c r="L257" s="871" t="n"/>
      <c r="M257" s="871" t="n"/>
      <c r="N257" s="871" t="n"/>
      <c r="O257" s="871" t="n"/>
      <c r="P257" s="871" t="n"/>
      <c r="Q257" s="871" t="n"/>
      <c r="R257" s="871" t="n"/>
      <c r="S257" s="871" t="n"/>
      <c r="T257" s="871" t="n"/>
      <c r="U257" s="871" t="n"/>
      <c r="V257" s="871" t="n"/>
      <c r="W257" s="871" t="n"/>
      <c r="X257" s="871" t="n"/>
      <c r="Y257" s="871" t="n"/>
      <c r="Z257" s="871" t="n"/>
    </row>
    <row r="258">
      <c r="A258" s="871" t="n"/>
      <c r="B258" s="871" t="n"/>
      <c r="C258" s="871" t="n"/>
      <c r="D258" s="871" t="n"/>
      <c r="E258" s="871" t="n"/>
      <c r="F258" s="871" t="n"/>
      <c r="G258" s="871" t="n"/>
      <c r="H258" s="871" t="n"/>
      <c r="I258" s="871" t="n"/>
      <c r="J258" s="871" t="n"/>
      <c r="K258" s="871" t="n"/>
      <c r="L258" s="871" t="n"/>
      <c r="M258" s="871" t="n"/>
      <c r="N258" s="871" t="n"/>
      <c r="O258" s="871" t="n"/>
      <c r="P258" s="871" t="n"/>
      <c r="Q258" s="871" t="n"/>
      <c r="R258" s="871" t="n"/>
      <c r="S258" s="871" t="n"/>
      <c r="T258" s="871" t="n"/>
      <c r="U258" s="871" t="n"/>
      <c r="V258" s="871" t="n"/>
      <c r="W258" s="871" t="n"/>
      <c r="X258" s="871" t="n"/>
      <c r="Y258" s="871" t="n"/>
      <c r="Z258" s="871" t="n"/>
    </row>
    <row r="259">
      <c r="A259" s="871" t="n"/>
      <c r="B259" s="871" t="n"/>
      <c r="C259" s="871" t="n"/>
      <c r="D259" s="871" t="n"/>
      <c r="E259" s="871" t="n"/>
      <c r="F259" s="871" t="n"/>
      <c r="G259" s="871" t="n"/>
      <c r="H259" s="871" t="n"/>
      <c r="I259" s="871" t="n"/>
      <c r="J259" s="871" t="n"/>
      <c r="K259" s="871" t="n"/>
      <c r="L259" s="871" t="n"/>
      <c r="M259" s="871" t="n"/>
      <c r="N259" s="871" t="n"/>
      <c r="O259" s="871" t="n"/>
      <c r="P259" s="871" t="n"/>
      <c r="Q259" s="871" t="n"/>
      <c r="R259" s="871" t="n"/>
      <c r="S259" s="871" t="n"/>
      <c r="T259" s="871" t="n"/>
      <c r="U259" s="871" t="n"/>
      <c r="V259" s="871" t="n"/>
      <c r="W259" s="871" t="n"/>
      <c r="X259" s="871" t="n"/>
      <c r="Y259" s="871" t="n"/>
      <c r="Z259" s="871" t="n"/>
    </row>
    <row r="260">
      <c r="A260" s="871" t="n"/>
      <c r="B260" s="871" t="n"/>
      <c r="C260" s="871" t="n"/>
      <c r="D260" s="871" t="n"/>
      <c r="E260" s="871" t="n"/>
      <c r="F260" s="871" t="n"/>
      <c r="G260" s="871" t="n"/>
      <c r="H260" s="871" t="n"/>
      <c r="I260" s="871" t="n"/>
      <c r="J260" s="871" t="n"/>
      <c r="K260" s="871" t="n"/>
      <c r="L260" s="871" t="n"/>
      <c r="M260" s="871" t="n"/>
      <c r="N260" s="871" t="n"/>
      <c r="O260" s="871" t="n"/>
      <c r="P260" s="871" t="n"/>
      <c r="Q260" s="871" t="n"/>
      <c r="R260" s="871" t="n"/>
      <c r="S260" s="871" t="n"/>
      <c r="T260" s="871" t="n"/>
      <c r="U260" s="871" t="n"/>
      <c r="V260" s="871" t="n"/>
      <c r="W260" s="871" t="n"/>
      <c r="X260" s="871" t="n"/>
      <c r="Y260" s="871" t="n"/>
      <c r="Z260" s="871" t="n"/>
    </row>
    <row r="261">
      <c r="A261" s="871" t="n"/>
      <c r="B261" s="871" t="n"/>
      <c r="C261" s="871" t="n"/>
      <c r="D261" s="871" t="n"/>
      <c r="E261" s="871" t="n"/>
      <c r="F261" s="871" t="n"/>
      <c r="G261" s="871" t="n"/>
      <c r="H261" s="871" t="n"/>
      <c r="I261" s="871" t="n"/>
      <c r="J261" s="871" t="n"/>
      <c r="K261" s="871" t="n"/>
      <c r="L261" s="871" t="n"/>
      <c r="M261" s="871" t="n"/>
      <c r="N261" s="871" t="n"/>
      <c r="O261" s="871" t="n"/>
      <c r="P261" s="871" t="n"/>
      <c r="Q261" s="871" t="n"/>
      <c r="R261" s="871" t="n"/>
      <c r="S261" s="871" t="n"/>
      <c r="T261" s="871" t="n"/>
      <c r="U261" s="871" t="n"/>
      <c r="V261" s="871" t="n"/>
      <c r="W261" s="871" t="n"/>
      <c r="X261" s="871" t="n"/>
      <c r="Y261" s="871" t="n"/>
      <c r="Z261" s="871" t="n"/>
    </row>
    <row r="262">
      <c r="A262" s="871" t="n"/>
      <c r="B262" s="871" t="n"/>
      <c r="C262" s="871" t="n"/>
      <c r="D262" s="871" t="n"/>
      <c r="E262" s="871" t="n"/>
      <c r="F262" s="871" t="n"/>
      <c r="G262" s="871" t="n"/>
      <c r="H262" s="871" t="n"/>
      <c r="I262" s="871" t="n"/>
      <c r="J262" s="871" t="n"/>
      <c r="K262" s="871" t="n"/>
      <c r="L262" s="871" t="n"/>
      <c r="M262" s="871" t="n"/>
      <c r="N262" s="871" t="n"/>
      <c r="O262" s="871" t="n"/>
      <c r="P262" s="871" t="n"/>
      <c r="Q262" s="871" t="n"/>
      <c r="R262" s="871" t="n"/>
      <c r="S262" s="871" t="n"/>
      <c r="T262" s="871" t="n"/>
      <c r="U262" s="871" t="n"/>
      <c r="V262" s="871" t="n"/>
      <c r="W262" s="871" t="n"/>
      <c r="X262" s="871" t="n"/>
      <c r="Y262" s="871" t="n"/>
      <c r="Z262" s="871" t="n"/>
    </row>
    <row r="263">
      <c r="A263" s="871" t="n"/>
      <c r="B263" s="871" t="n"/>
      <c r="C263" s="871" t="n"/>
      <c r="D263" s="871" t="n"/>
      <c r="E263" s="871" t="n"/>
      <c r="F263" s="871" t="n"/>
      <c r="G263" s="871" t="n"/>
      <c r="H263" s="871" t="n"/>
      <c r="I263" s="871" t="n"/>
      <c r="J263" s="871" t="n"/>
      <c r="K263" s="871" t="n"/>
      <c r="L263" s="871" t="n"/>
      <c r="M263" s="871" t="n"/>
      <c r="N263" s="871" t="n"/>
      <c r="O263" s="871" t="n"/>
      <c r="P263" s="871" t="n"/>
      <c r="Q263" s="871" t="n"/>
      <c r="R263" s="871" t="n"/>
      <c r="S263" s="871" t="n"/>
      <c r="T263" s="871" t="n"/>
      <c r="U263" s="871" t="n"/>
      <c r="V263" s="871" t="n"/>
      <c r="W263" s="871" t="n"/>
      <c r="X263" s="871" t="n"/>
      <c r="Y263" s="871" t="n"/>
      <c r="Z263" s="871" t="n"/>
    </row>
    <row r="264">
      <c r="A264" s="871" t="n"/>
      <c r="B264" s="871" t="n"/>
      <c r="C264" s="871" t="n"/>
      <c r="D264" s="871" t="n"/>
      <c r="E264" s="871" t="n"/>
      <c r="F264" s="871" t="n"/>
      <c r="G264" s="871" t="n"/>
      <c r="H264" s="871" t="n"/>
      <c r="I264" s="871" t="n"/>
      <c r="J264" s="871" t="n"/>
      <c r="K264" s="871" t="n"/>
      <c r="L264" s="871" t="n"/>
      <c r="M264" s="871" t="n"/>
      <c r="N264" s="871" t="n"/>
      <c r="O264" s="871" t="n"/>
      <c r="P264" s="871" t="n"/>
      <c r="Q264" s="871" t="n"/>
      <c r="R264" s="871" t="n"/>
      <c r="S264" s="871" t="n"/>
      <c r="T264" s="871" t="n"/>
      <c r="U264" s="871" t="n"/>
      <c r="V264" s="871" t="n"/>
      <c r="W264" s="871" t="n"/>
      <c r="X264" s="871" t="n"/>
      <c r="Y264" s="871" t="n"/>
      <c r="Z264" s="871" t="n"/>
    </row>
    <row r="265">
      <c r="A265" s="871" t="n"/>
      <c r="B265" s="871" t="n"/>
      <c r="C265" s="871" t="n"/>
      <c r="D265" s="871" t="n"/>
      <c r="E265" s="871" t="n"/>
      <c r="F265" s="871" t="n"/>
      <c r="G265" s="871" t="n"/>
      <c r="H265" s="871" t="n"/>
      <c r="I265" s="871" t="n"/>
      <c r="J265" s="871" t="n"/>
      <c r="K265" s="871" t="n"/>
      <c r="L265" s="871" t="n"/>
      <c r="M265" s="871" t="n"/>
      <c r="N265" s="871" t="n"/>
      <c r="O265" s="871" t="n"/>
      <c r="P265" s="871" t="n"/>
      <c r="Q265" s="871" t="n"/>
      <c r="R265" s="871" t="n"/>
      <c r="S265" s="871" t="n"/>
      <c r="T265" s="871" t="n"/>
      <c r="U265" s="871" t="n"/>
      <c r="V265" s="871" t="n"/>
      <c r="W265" s="871" t="n"/>
      <c r="X265" s="871" t="n"/>
      <c r="Y265" s="871" t="n"/>
      <c r="Z265" s="871" t="n"/>
    </row>
    <row r="266">
      <c r="A266" s="871" t="n"/>
      <c r="B266" s="871" t="n"/>
      <c r="C266" s="871" t="n"/>
      <c r="D266" s="871" t="n"/>
      <c r="E266" s="871" t="n"/>
      <c r="F266" s="871" t="n"/>
      <c r="G266" s="871" t="n"/>
      <c r="H266" s="871" t="n"/>
      <c r="I266" s="871" t="n"/>
      <c r="J266" s="871" t="n"/>
      <c r="K266" s="871" t="n"/>
      <c r="L266" s="871" t="n"/>
      <c r="M266" s="871" t="n"/>
      <c r="N266" s="871" t="n"/>
      <c r="O266" s="871" t="n"/>
      <c r="P266" s="871" t="n"/>
      <c r="Q266" s="871" t="n"/>
      <c r="R266" s="871" t="n"/>
      <c r="S266" s="871" t="n"/>
      <c r="T266" s="871" t="n"/>
      <c r="U266" s="871" t="n"/>
      <c r="V266" s="871" t="n"/>
      <c r="W266" s="871" t="n"/>
      <c r="X266" s="871" t="n"/>
      <c r="Y266" s="871" t="n"/>
      <c r="Z266" s="871" t="n"/>
    </row>
    <row r="267">
      <c r="A267" s="871" t="n"/>
      <c r="B267" s="871" t="n"/>
      <c r="C267" s="871" t="n"/>
      <c r="D267" s="871" t="n"/>
      <c r="E267" s="871" t="n"/>
      <c r="F267" s="871" t="n"/>
      <c r="G267" s="871" t="n"/>
      <c r="H267" s="871" t="n"/>
      <c r="I267" s="871" t="n"/>
      <c r="J267" s="871" t="n"/>
      <c r="K267" s="871" t="n"/>
      <c r="L267" s="871" t="n"/>
      <c r="M267" s="871" t="n"/>
      <c r="N267" s="871" t="n"/>
      <c r="O267" s="871" t="n"/>
      <c r="P267" s="871" t="n"/>
      <c r="Q267" s="871" t="n"/>
      <c r="R267" s="871" t="n"/>
      <c r="S267" s="871" t="n"/>
      <c r="T267" s="871" t="n"/>
      <c r="U267" s="871" t="n"/>
      <c r="V267" s="871" t="n"/>
      <c r="W267" s="871" t="n"/>
      <c r="X267" s="871" t="n"/>
      <c r="Y267" s="871" t="n"/>
      <c r="Z267" s="871" t="n"/>
    </row>
    <row r="268">
      <c r="A268" s="871" t="n"/>
      <c r="B268" s="871" t="n"/>
      <c r="C268" s="871" t="n"/>
      <c r="D268" s="871" t="n"/>
      <c r="E268" s="871" t="n"/>
      <c r="F268" s="871" t="n"/>
      <c r="G268" s="871" t="n"/>
      <c r="H268" s="871" t="n"/>
      <c r="I268" s="871" t="n"/>
      <c r="J268" s="871" t="n"/>
      <c r="K268" s="871" t="n"/>
      <c r="L268" s="871" t="n"/>
      <c r="M268" s="871" t="n"/>
      <c r="N268" s="871" t="n"/>
      <c r="O268" s="871" t="n"/>
      <c r="P268" s="871" t="n"/>
      <c r="Q268" s="871" t="n"/>
      <c r="R268" s="871" t="n"/>
      <c r="S268" s="871" t="n"/>
      <c r="T268" s="871" t="n"/>
      <c r="U268" s="871" t="n"/>
      <c r="V268" s="871" t="n"/>
      <c r="W268" s="871" t="n"/>
      <c r="X268" s="871" t="n"/>
      <c r="Y268" s="871" t="n"/>
      <c r="Z268" s="871" t="n"/>
    </row>
    <row r="269">
      <c r="A269" s="871" t="n"/>
      <c r="B269" s="871" t="n"/>
      <c r="C269" s="871" t="n"/>
      <c r="D269" s="871" t="n"/>
      <c r="E269" s="871" t="n"/>
      <c r="F269" s="871" t="n"/>
      <c r="G269" s="871" t="n"/>
      <c r="H269" s="871" t="n"/>
      <c r="I269" s="871" t="n"/>
      <c r="J269" s="871" t="n"/>
      <c r="K269" s="871" t="n"/>
      <c r="L269" s="871" t="n"/>
      <c r="M269" s="871" t="n"/>
      <c r="N269" s="871" t="n"/>
      <c r="O269" s="871" t="n"/>
      <c r="P269" s="871" t="n"/>
      <c r="Q269" s="871" t="n"/>
      <c r="R269" s="871" t="n"/>
      <c r="S269" s="871" t="n"/>
      <c r="T269" s="871" t="n"/>
      <c r="U269" s="871" t="n"/>
      <c r="V269" s="871" t="n"/>
      <c r="W269" s="871" t="n"/>
      <c r="X269" s="871" t="n"/>
      <c r="Y269" s="871" t="n"/>
      <c r="Z269" s="871" t="n"/>
    </row>
    <row r="270">
      <c r="A270" s="871" t="n"/>
      <c r="B270" s="871" t="n"/>
      <c r="C270" s="871" t="n"/>
      <c r="D270" s="871" t="n"/>
      <c r="E270" s="871" t="n"/>
      <c r="F270" s="871" t="n"/>
      <c r="G270" s="871" t="n"/>
      <c r="H270" s="871" t="n"/>
      <c r="I270" s="871" t="n"/>
      <c r="J270" s="871" t="n"/>
      <c r="K270" s="871" t="n"/>
      <c r="L270" s="871" t="n"/>
      <c r="M270" s="871" t="n"/>
      <c r="N270" s="871" t="n"/>
      <c r="O270" s="871" t="n"/>
      <c r="P270" s="871" t="n"/>
      <c r="Q270" s="871" t="n"/>
      <c r="R270" s="871" t="n"/>
      <c r="S270" s="871" t="n"/>
      <c r="T270" s="871" t="n"/>
      <c r="U270" s="871" t="n"/>
      <c r="V270" s="871" t="n"/>
      <c r="W270" s="871" t="n"/>
      <c r="X270" s="871" t="n"/>
      <c r="Y270" s="871" t="n"/>
      <c r="Z270" s="871" t="n"/>
    </row>
    <row r="271">
      <c r="A271" s="871" t="n"/>
      <c r="B271" s="871" t="n"/>
      <c r="C271" s="871" t="n"/>
      <c r="D271" s="871" t="n"/>
      <c r="E271" s="871" t="n"/>
      <c r="F271" s="871" t="n"/>
      <c r="G271" s="871" t="n"/>
      <c r="H271" s="871" t="n"/>
      <c r="I271" s="871" t="n"/>
      <c r="J271" s="871" t="n"/>
      <c r="K271" s="871" t="n"/>
      <c r="L271" s="871" t="n"/>
      <c r="M271" s="871" t="n"/>
      <c r="N271" s="871" t="n"/>
      <c r="O271" s="871" t="n"/>
      <c r="P271" s="871" t="n"/>
      <c r="Q271" s="871" t="n"/>
      <c r="R271" s="871" t="n"/>
      <c r="S271" s="871" t="n"/>
      <c r="T271" s="871" t="n"/>
      <c r="U271" s="871" t="n"/>
      <c r="V271" s="871" t="n"/>
      <c r="W271" s="871" t="n"/>
      <c r="X271" s="871" t="n"/>
      <c r="Y271" s="871" t="n"/>
      <c r="Z271" s="871" t="n"/>
    </row>
    <row r="272">
      <c r="A272" s="871" t="n"/>
      <c r="B272" s="871" t="n"/>
      <c r="C272" s="871" t="n"/>
      <c r="D272" s="871" t="n"/>
      <c r="E272" s="871" t="n"/>
      <c r="F272" s="871" t="n"/>
      <c r="G272" s="871" t="n"/>
      <c r="H272" s="871" t="n"/>
      <c r="I272" s="871" t="n"/>
      <c r="J272" s="871" t="n"/>
      <c r="K272" s="871" t="n"/>
      <c r="L272" s="871" t="n"/>
      <c r="M272" s="871" t="n"/>
      <c r="N272" s="871" t="n"/>
      <c r="O272" s="871" t="n"/>
      <c r="P272" s="871" t="n"/>
      <c r="Q272" s="871" t="n"/>
      <c r="R272" s="871" t="n"/>
      <c r="S272" s="871" t="n"/>
      <c r="T272" s="871" t="n"/>
      <c r="U272" s="871" t="n"/>
      <c r="V272" s="871" t="n"/>
      <c r="W272" s="871" t="n"/>
      <c r="X272" s="871" t="n"/>
      <c r="Y272" s="871" t="n"/>
      <c r="Z272" s="871" t="n"/>
    </row>
    <row r="273">
      <c r="A273" s="871" t="n"/>
      <c r="B273" s="871" t="n"/>
      <c r="C273" s="871" t="n"/>
      <c r="D273" s="871" t="n"/>
      <c r="E273" s="871" t="n"/>
      <c r="F273" s="871" t="n"/>
      <c r="G273" s="871" t="n"/>
      <c r="H273" s="871" t="n"/>
      <c r="I273" s="871" t="n"/>
      <c r="J273" s="871" t="n"/>
      <c r="K273" s="871" t="n"/>
      <c r="L273" s="871" t="n"/>
      <c r="M273" s="871" t="n"/>
      <c r="N273" s="871" t="n"/>
      <c r="O273" s="871" t="n"/>
      <c r="P273" s="871" t="n"/>
      <c r="Q273" s="871" t="n"/>
      <c r="R273" s="871" t="n"/>
      <c r="S273" s="871" t="n"/>
      <c r="T273" s="871" t="n"/>
      <c r="U273" s="871" t="n"/>
      <c r="V273" s="871" t="n"/>
      <c r="W273" s="871" t="n"/>
      <c r="X273" s="871" t="n"/>
      <c r="Y273" s="871" t="n"/>
      <c r="Z273" s="871" t="n"/>
    </row>
    <row r="274">
      <c r="A274" s="871" t="n"/>
      <c r="B274" s="871" t="n"/>
      <c r="C274" s="871" t="n"/>
      <c r="D274" s="871" t="n"/>
      <c r="E274" s="871" t="n"/>
      <c r="F274" s="871" t="n"/>
      <c r="G274" s="871" t="n"/>
      <c r="H274" s="871" t="n"/>
      <c r="I274" s="871" t="n"/>
      <c r="J274" s="871" t="n"/>
      <c r="K274" s="871" t="n"/>
      <c r="L274" s="871" t="n"/>
      <c r="M274" s="871" t="n"/>
      <c r="N274" s="871" t="n"/>
      <c r="O274" s="871" t="n"/>
      <c r="P274" s="871" t="n"/>
      <c r="Q274" s="871" t="n"/>
      <c r="R274" s="871" t="n"/>
      <c r="S274" s="871" t="n"/>
      <c r="T274" s="871" t="n"/>
      <c r="U274" s="871" t="n"/>
      <c r="V274" s="871" t="n"/>
      <c r="W274" s="871" t="n"/>
      <c r="X274" s="871" t="n"/>
      <c r="Y274" s="871" t="n"/>
      <c r="Z274" s="871" t="n"/>
    </row>
    <row r="275">
      <c r="A275" s="871" t="n"/>
      <c r="B275" s="871" t="n"/>
      <c r="C275" s="871" t="n"/>
      <c r="D275" s="871" t="n"/>
      <c r="E275" s="871" t="n"/>
      <c r="F275" s="871" t="n"/>
      <c r="G275" s="871" t="n"/>
      <c r="H275" s="871" t="n"/>
      <c r="I275" s="871" t="n"/>
      <c r="J275" s="871" t="n"/>
      <c r="K275" s="871" t="n"/>
      <c r="L275" s="871" t="n"/>
      <c r="M275" s="871" t="n"/>
      <c r="N275" s="871" t="n"/>
      <c r="O275" s="871" t="n"/>
      <c r="P275" s="871" t="n"/>
      <c r="Q275" s="871" t="n"/>
      <c r="R275" s="871" t="n"/>
      <c r="S275" s="871" t="n"/>
      <c r="T275" s="871" t="n"/>
      <c r="U275" s="871" t="n"/>
      <c r="V275" s="871" t="n"/>
      <c r="W275" s="871" t="n"/>
      <c r="X275" s="871" t="n"/>
      <c r="Y275" s="871" t="n"/>
      <c r="Z275" s="871" t="n"/>
    </row>
    <row r="276">
      <c r="A276" s="871" t="n"/>
      <c r="B276" s="871" t="n"/>
      <c r="C276" s="871" t="n"/>
      <c r="D276" s="871" t="n"/>
      <c r="E276" s="871" t="n"/>
      <c r="F276" s="871" t="n"/>
      <c r="G276" s="871" t="n"/>
      <c r="H276" s="871" t="n"/>
      <c r="I276" s="871" t="n"/>
      <c r="J276" s="871" t="n"/>
      <c r="K276" s="871" t="n"/>
      <c r="L276" s="871" t="n"/>
      <c r="M276" s="871" t="n"/>
      <c r="N276" s="871" t="n"/>
      <c r="O276" s="871" t="n"/>
      <c r="P276" s="871" t="n"/>
      <c r="Q276" s="871" t="n"/>
      <c r="R276" s="871" t="n"/>
      <c r="S276" s="871" t="n"/>
      <c r="T276" s="871" t="n"/>
      <c r="U276" s="871" t="n"/>
      <c r="V276" s="871" t="n"/>
      <c r="W276" s="871" t="n"/>
      <c r="X276" s="871" t="n"/>
      <c r="Y276" s="871" t="n"/>
      <c r="Z276" s="871" t="n"/>
    </row>
    <row r="277">
      <c r="A277" s="871" t="n"/>
      <c r="B277" s="871" t="n"/>
      <c r="C277" s="871" t="n"/>
      <c r="D277" s="871" t="n"/>
      <c r="E277" s="871" t="n"/>
      <c r="F277" s="871" t="n"/>
      <c r="G277" s="871" t="n"/>
      <c r="H277" s="871" t="n"/>
      <c r="I277" s="871" t="n"/>
      <c r="J277" s="871" t="n"/>
      <c r="K277" s="871" t="n"/>
      <c r="L277" s="871" t="n"/>
      <c r="M277" s="871" t="n"/>
      <c r="N277" s="871" t="n"/>
      <c r="O277" s="871" t="n"/>
      <c r="P277" s="871" t="n"/>
      <c r="Q277" s="871" t="n"/>
      <c r="R277" s="871" t="n"/>
      <c r="S277" s="871" t="n"/>
      <c r="T277" s="871" t="n"/>
      <c r="U277" s="871" t="n"/>
      <c r="V277" s="871" t="n"/>
      <c r="W277" s="871" t="n"/>
      <c r="X277" s="871" t="n"/>
      <c r="Y277" s="871" t="n"/>
      <c r="Z277" s="871" t="n"/>
    </row>
    <row r="278">
      <c r="A278" s="871" t="n"/>
      <c r="B278" s="871" t="n"/>
      <c r="C278" s="871" t="n"/>
      <c r="D278" s="871" t="n"/>
      <c r="E278" s="871" t="n"/>
      <c r="F278" s="871" t="n"/>
      <c r="G278" s="871" t="n"/>
      <c r="H278" s="871" t="n"/>
      <c r="I278" s="871" t="n"/>
      <c r="J278" s="871" t="n"/>
      <c r="K278" s="871" t="n"/>
      <c r="L278" s="871" t="n"/>
      <c r="M278" s="871" t="n"/>
      <c r="N278" s="871" t="n"/>
      <c r="O278" s="871" t="n"/>
      <c r="P278" s="871" t="n"/>
      <c r="Q278" s="871" t="n"/>
      <c r="R278" s="871" t="n"/>
      <c r="S278" s="871" t="n"/>
      <c r="T278" s="871" t="n"/>
      <c r="U278" s="871" t="n"/>
      <c r="V278" s="871" t="n"/>
      <c r="W278" s="871" t="n"/>
      <c r="X278" s="871" t="n"/>
      <c r="Y278" s="871" t="n"/>
      <c r="Z278" s="871" t="n"/>
    </row>
    <row r="279">
      <c r="A279" s="871" t="n"/>
      <c r="B279" s="871" t="n"/>
      <c r="C279" s="871" t="n"/>
      <c r="D279" s="871" t="n"/>
      <c r="E279" s="871" t="n"/>
      <c r="F279" s="871" t="n"/>
      <c r="G279" s="871" t="n"/>
      <c r="H279" s="871" t="n"/>
      <c r="I279" s="871" t="n"/>
      <c r="J279" s="871" t="n"/>
      <c r="K279" s="871" t="n"/>
      <c r="L279" s="871" t="n"/>
      <c r="M279" s="871" t="n"/>
      <c r="N279" s="871" t="n"/>
      <c r="O279" s="871" t="n"/>
      <c r="P279" s="871" t="n"/>
      <c r="Q279" s="871" t="n"/>
      <c r="R279" s="871" t="n"/>
      <c r="S279" s="871" t="n"/>
      <c r="T279" s="871" t="n"/>
      <c r="U279" s="871" t="n"/>
      <c r="V279" s="871" t="n"/>
      <c r="W279" s="871" t="n"/>
      <c r="X279" s="871" t="n"/>
      <c r="Y279" s="871" t="n"/>
      <c r="Z279" s="871" t="n"/>
    </row>
    <row r="280">
      <c r="A280" s="871" t="n"/>
      <c r="B280" s="871" t="n"/>
      <c r="C280" s="871" t="n"/>
      <c r="D280" s="871" t="n"/>
      <c r="E280" s="871" t="n"/>
      <c r="F280" s="871" t="n"/>
      <c r="G280" s="871" t="n"/>
      <c r="H280" s="871" t="n"/>
      <c r="I280" s="871" t="n"/>
      <c r="J280" s="871" t="n"/>
      <c r="K280" s="871" t="n"/>
      <c r="L280" s="871" t="n"/>
      <c r="M280" s="871" t="n"/>
      <c r="N280" s="871" t="n"/>
      <c r="O280" s="871" t="n"/>
      <c r="P280" s="871" t="n"/>
      <c r="Q280" s="871" t="n"/>
      <c r="R280" s="871" t="n"/>
      <c r="S280" s="871" t="n"/>
      <c r="T280" s="871" t="n"/>
      <c r="U280" s="871" t="n"/>
      <c r="V280" s="871" t="n"/>
      <c r="W280" s="871" t="n"/>
      <c r="X280" s="871" t="n"/>
      <c r="Y280" s="871" t="n"/>
      <c r="Z280" s="871" t="n"/>
    </row>
    <row r="281">
      <c r="A281" s="871" t="n"/>
      <c r="B281" s="871" t="n"/>
      <c r="C281" s="871" t="n"/>
      <c r="D281" s="871" t="n"/>
      <c r="E281" s="871" t="n"/>
      <c r="F281" s="871" t="n"/>
      <c r="G281" s="871" t="n"/>
      <c r="H281" s="871" t="n"/>
      <c r="I281" s="871" t="n"/>
      <c r="J281" s="871" t="n"/>
      <c r="K281" s="871" t="n"/>
      <c r="L281" s="871" t="n"/>
      <c r="M281" s="871" t="n"/>
      <c r="N281" s="871" t="n"/>
      <c r="O281" s="871" t="n"/>
      <c r="P281" s="871" t="n"/>
      <c r="Q281" s="871" t="n"/>
      <c r="R281" s="871" t="n"/>
      <c r="S281" s="871" t="n"/>
      <c r="T281" s="871" t="n"/>
      <c r="U281" s="871" t="n"/>
      <c r="V281" s="871" t="n"/>
      <c r="W281" s="871" t="n"/>
      <c r="X281" s="871" t="n"/>
      <c r="Y281" s="871" t="n"/>
      <c r="Z281" s="871" t="n"/>
    </row>
    <row r="282">
      <c r="A282" s="871" t="n"/>
      <c r="B282" s="871" t="n"/>
      <c r="C282" s="871" t="n"/>
      <c r="D282" s="871" t="n"/>
      <c r="E282" s="871" t="n"/>
      <c r="F282" s="871" t="n"/>
      <c r="G282" s="871" t="n"/>
      <c r="H282" s="871" t="n"/>
      <c r="I282" s="871" t="n"/>
      <c r="J282" s="871" t="n"/>
      <c r="K282" s="871" t="n"/>
      <c r="L282" s="871" t="n"/>
      <c r="M282" s="871" t="n"/>
      <c r="N282" s="871" t="n"/>
      <c r="O282" s="871" t="n"/>
      <c r="P282" s="871" t="n"/>
      <c r="Q282" s="871" t="n"/>
      <c r="R282" s="871" t="n"/>
      <c r="S282" s="871" t="n"/>
      <c r="T282" s="871" t="n"/>
      <c r="U282" s="871" t="n"/>
      <c r="V282" s="871" t="n"/>
      <c r="W282" s="871" t="n"/>
      <c r="X282" s="871" t="n"/>
      <c r="Y282" s="871" t="n"/>
      <c r="Z282" s="871" t="n"/>
    </row>
    <row r="283">
      <c r="A283" s="871" t="n"/>
      <c r="B283" s="871" t="n"/>
      <c r="C283" s="871" t="n"/>
      <c r="D283" s="871" t="n"/>
      <c r="E283" s="871" t="n"/>
      <c r="F283" s="871" t="n"/>
      <c r="G283" s="871" t="n"/>
      <c r="H283" s="871" t="n"/>
      <c r="I283" s="871" t="n"/>
      <c r="J283" s="871" t="n"/>
      <c r="K283" s="871" t="n"/>
      <c r="L283" s="871" t="n"/>
      <c r="M283" s="871" t="n"/>
      <c r="N283" s="871" t="n"/>
      <c r="O283" s="871" t="n"/>
      <c r="P283" s="871" t="n"/>
      <c r="Q283" s="871" t="n"/>
      <c r="R283" s="871" t="n"/>
      <c r="S283" s="871" t="n"/>
      <c r="T283" s="871" t="n"/>
      <c r="U283" s="871" t="n"/>
      <c r="V283" s="871" t="n"/>
      <c r="W283" s="871" t="n"/>
      <c r="X283" s="871" t="n"/>
      <c r="Y283" s="871" t="n"/>
      <c r="Z283" s="871" t="n"/>
    </row>
    <row r="284">
      <c r="A284" s="871" t="n"/>
      <c r="B284" s="871" t="n"/>
      <c r="C284" s="871" t="n"/>
      <c r="D284" s="871" t="n"/>
      <c r="E284" s="871" t="n"/>
      <c r="F284" s="871" t="n"/>
      <c r="G284" s="871" t="n"/>
      <c r="H284" s="871" t="n"/>
      <c r="I284" s="871" t="n"/>
      <c r="J284" s="871" t="n"/>
      <c r="K284" s="871" t="n"/>
      <c r="L284" s="871" t="n"/>
      <c r="M284" s="871" t="n"/>
      <c r="N284" s="871" t="n"/>
      <c r="O284" s="871" t="n"/>
      <c r="P284" s="871" t="n"/>
      <c r="Q284" s="871" t="n"/>
      <c r="R284" s="871" t="n"/>
      <c r="S284" s="871" t="n"/>
      <c r="T284" s="871" t="n"/>
      <c r="U284" s="871" t="n"/>
      <c r="V284" s="871" t="n"/>
      <c r="W284" s="871" t="n"/>
      <c r="X284" s="871" t="n"/>
      <c r="Y284" s="871" t="n"/>
      <c r="Z284" s="871" t="n"/>
    </row>
    <row r="285">
      <c r="A285" s="871" t="n"/>
      <c r="B285" s="871" t="n"/>
      <c r="C285" s="871" t="n"/>
      <c r="D285" s="871" t="n"/>
      <c r="E285" s="871" t="n"/>
      <c r="F285" s="871" t="n"/>
      <c r="G285" s="871" t="n"/>
      <c r="H285" s="871" t="n"/>
      <c r="I285" s="871" t="n"/>
      <c r="J285" s="871" t="n"/>
      <c r="K285" s="871" t="n"/>
      <c r="L285" s="871" t="n"/>
      <c r="M285" s="871" t="n"/>
      <c r="N285" s="871" t="n"/>
      <c r="O285" s="871" t="n"/>
      <c r="P285" s="871" t="n"/>
      <c r="Q285" s="871" t="n"/>
      <c r="R285" s="871" t="n"/>
      <c r="S285" s="871" t="n"/>
      <c r="T285" s="871" t="n"/>
      <c r="U285" s="871" t="n"/>
      <c r="V285" s="871" t="n"/>
      <c r="W285" s="871" t="n"/>
      <c r="X285" s="871" t="n"/>
      <c r="Y285" s="871" t="n"/>
      <c r="Z285" s="871" t="n"/>
    </row>
    <row r="286">
      <c r="A286" s="871" t="n"/>
      <c r="B286" s="871" t="n"/>
      <c r="C286" s="871" t="n"/>
      <c r="D286" s="871" t="n"/>
      <c r="E286" s="871" t="n"/>
      <c r="F286" s="871" t="n"/>
      <c r="G286" s="871" t="n"/>
      <c r="H286" s="871" t="n"/>
      <c r="I286" s="871" t="n"/>
      <c r="J286" s="871" t="n"/>
      <c r="K286" s="871" t="n"/>
      <c r="L286" s="871" t="n"/>
      <c r="M286" s="871" t="n"/>
      <c r="N286" s="871" t="n"/>
      <c r="O286" s="871" t="n"/>
      <c r="P286" s="871" t="n"/>
      <c r="Q286" s="871" t="n"/>
      <c r="R286" s="871" t="n"/>
      <c r="S286" s="871" t="n"/>
      <c r="T286" s="871" t="n"/>
      <c r="U286" s="871" t="n"/>
      <c r="V286" s="871" t="n"/>
      <c r="W286" s="871" t="n"/>
      <c r="X286" s="871" t="n"/>
      <c r="Y286" s="871" t="n"/>
      <c r="Z286" s="871" t="n"/>
    </row>
    <row r="287">
      <c r="A287" s="871" t="n"/>
      <c r="B287" s="871" t="n"/>
      <c r="C287" s="871" t="n"/>
      <c r="D287" s="871" t="n"/>
      <c r="E287" s="871" t="n"/>
      <c r="F287" s="871" t="n"/>
      <c r="G287" s="871" t="n"/>
      <c r="H287" s="871" t="n"/>
      <c r="I287" s="871" t="n"/>
      <c r="J287" s="871" t="n"/>
      <c r="K287" s="871" t="n"/>
      <c r="L287" s="871" t="n"/>
      <c r="M287" s="871" t="n"/>
      <c r="N287" s="871" t="n"/>
      <c r="O287" s="871" t="n"/>
      <c r="P287" s="871" t="n"/>
      <c r="Q287" s="871" t="n"/>
      <c r="R287" s="871" t="n"/>
      <c r="S287" s="871" t="n"/>
      <c r="T287" s="871" t="n"/>
      <c r="U287" s="871" t="n"/>
      <c r="V287" s="871" t="n"/>
      <c r="W287" s="871" t="n"/>
      <c r="X287" s="871" t="n"/>
      <c r="Y287" s="871" t="n"/>
      <c r="Z287" s="871" t="n"/>
    </row>
    <row r="288">
      <c r="A288" s="871" t="n"/>
      <c r="B288" s="871" t="n"/>
      <c r="C288" s="871" t="n"/>
      <c r="D288" s="871" t="n"/>
      <c r="E288" s="871" t="n"/>
      <c r="F288" s="871" t="n"/>
      <c r="G288" s="871" t="n"/>
      <c r="H288" s="871" t="n"/>
      <c r="I288" s="871" t="n"/>
      <c r="J288" s="871" t="n"/>
      <c r="K288" s="871" t="n"/>
      <c r="L288" s="871" t="n"/>
      <c r="M288" s="871" t="n"/>
      <c r="N288" s="871" t="n"/>
      <c r="O288" s="871" t="n"/>
      <c r="P288" s="871" t="n"/>
      <c r="Q288" s="871" t="n"/>
      <c r="R288" s="871" t="n"/>
      <c r="S288" s="871" t="n"/>
      <c r="T288" s="871" t="n"/>
      <c r="U288" s="871" t="n"/>
      <c r="V288" s="871" t="n"/>
      <c r="W288" s="871" t="n"/>
      <c r="X288" s="871" t="n"/>
      <c r="Y288" s="871" t="n"/>
      <c r="Z288" s="871" t="n"/>
    </row>
    <row r="289">
      <c r="A289" s="871" t="n"/>
      <c r="B289" s="871" t="n"/>
      <c r="C289" s="871" t="n"/>
      <c r="D289" s="871" t="n"/>
      <c r="E289" s="871" t="n"/>
      <c r="F289" s="871" t="n"/>
      <c r="G289" s="871" t="n"/>
      <c r="H289" s="871" t="n"/>
      <c r="I289" s="871" t="n"/>
      <c r="J289" s="871" t="n"/>
      <c r="K289" s="871" t="n"/>
      <c r="L289" s="871" t="n"/>
      <c r="M289" s="871" t="n"/>
      <c r="N289" s="871" t="n"/>
      <c r="O289" s="871" t="n"/>
      <c r="P289" s="871" t="n"/>
      <c r="Q289" s="871" t="n"/>
      <c r="R289" s="871" t="n"/>
      <c r="S289" s="871" t="n"/>
      <c r="T289" s="871" t="n"/>
      <c r="U289" s="871" t="n"/>
      <c r="V289" s="871" t="n"/>
      <c r="W289" s="871" t="n"/>
      <c r="X289" s="871" t="n"/>
      <c r="Y289" s="871" t="n"/>
      <c r="Z289" s="871" t="n"/>
    </row>
    <row r="290">
      <c r="A290" s="871" t="n"/>
      <c r="B290" s="871" t="n"/>
      <c r="C290" s="871" t="n"/>
      <c r="D290" s="871" t="n"/>
      <c r="E290" s="871" t="n"/>
      <c r="F290" s="871" t="n"/>
      <c r="G290" s="871" t="n"/>
      <c r="H290" s="871" t="n"/>
      <c r="I290" s="871" t="n"/>
      <c r="J290" s="871" t="n"/>
      <c r="K290" s="871" t="n"/>
      <c r="L290" s="871" t="n"/>
      <c r="M290" s="871" t="n"/>
      <c r="N290" s="871" t="n"/>
      <c r="O290" s="871" t="n"/>
      <c r="P290" s="871" t="n"/>
      <c r="Q290" s="871" t="n"/>
      <c r="R290" s="871" t="n"/>
      <c r="S290" s="871" t="n"/>
      <c r="T290" s="871" t="n"/>
      <c r="U290" s="871" t="n"/>
      <c r="V290" s="871" t="n"/>
      <c r="W290" s="871" t="n"/>
      <c r="X290" s="871" t="n"/>
      <c r="Y290" s="871" t="n"/>
      <c r="Z290" s="871" t="n"/>
    </row>
    <row r="291">
      <c r="A291" s="871" t="n"/>
      <c r="B291" s="871" t="n"/>
      <c r="C291" s="871" t="n"/>
      <c r="D291" s="871" t="n"/>
      <c r="E291" s="871" t="n"/>
      <c r="F291" s="871" t="n"/>
      <c r="G291" s="871" t="n"/>
      <c r="H291" s="871" t="n"/>
      <c r="I291" s="871" t="n"/>
      <c r="J291" s="871" t="n"/>
      <c r="K291" s="871" t="n"/>
      <c r="L291" s="871" t="n"/>
      <c r="M291" s="871" t="n"/>
      <c r="N291" s="871" t="n"/>
      <c r="O291" s="871" t="n"/>
      <c r="P291" s="871" t="n"/>
      <c r="Q291" s="871" t="n"/>
      <c r="R291" s="871" t="n"/>
      <c r="S291" s="871" t="n"/>
      <c r="T291" s="871" t="n"/>
      <c r="U291" s="871" t="n"/>
      <c r="V291" s="871" t="n"/>
      <c r="W291" s="871" t="n"/>
      <c r="X291" s="871" t="n"/>
      <c r="Y291" s="871" t="n"/>
      <c r="Z291" s="871" t="n"/>
    </row>
    <row r="292">
      <c r="A292" s="871" t="n"/>
      <c r="B292" s="871" t="n"/>
      <c r="C292" s="871" t="n"/>
      <c r="D292" s="871" t="n"/>
      <c r="E292" s="871" t="n"/>
      <c r="F292" s="871" t="n"/>
      <c r="G292" s="871" t="n"/>
      <c r="H292" s="871" t="n"/>
      <c r="I292" s="871" t="n"/>
      <c r="J292" s="871" t="n"/>
      <c r="K292" s="871" t="n"/>
      <c r="L292" s="871" t="n"/>
      <c r="M292" s="871" t="n"/>
      <c r="N292" s="871" t="n"/>
      <c r="O292" s="871" t="n"/>
      <c r="P292" s="871" t="n"/>
      <c r="Q292" s="871" t="n"/>
      <c r="R292" s="871" t="n"/>
      <c r="S292" s="871" t="n"/>
      <c r="T292" s="871" t="n"/>
      <c r="U292" s="871" t="n"/>
      <c r="V292" s="871" t="n"/>
      <c r="W292" s="871" t="n"/>
      <c r="X292" s="871" t="n"/>
      <c r="Y292" s="871" t="n"/>
      <c r="Z292" s="871" t="n"/>
    </row>
    <row r="293">
      <c r="A293" s="871" t="n"/>
      <c r="B293" s="871" t="n"/>
      <c r="C293" s="871" t="n"/>
      <c r="D293" s="871" t="n"/>
      <c r="E293" s="871" t="n"/>
      <c r="F293" s="871" t="n"/>
      <c r="G293" s="871" t="n"/>
      <c r="H293" s="871" t="n"/>
      <c r="I293" s="871" t="n"/>
      <c r="J293" s="871" t="n"/>
      <c r="K293" s="871" t="n"/>
      <c r="L293" s="871" t="n"/>
      <c r="M293" s="871" t="n"/>
      <c r="N293" s="871" t="n"/>
      <c r="O293" s="871" t="n"/>
      <c r="P293" s="871" t="n"/>
      <c r="Q293" s="871" t="n"/>
      <c r="R293" s="871" t="n"/>
      <c r="S293" s="871" t="n"/>
      <c r="T293" s="871" t="n"/>
      <c r="U293" s="871" t="n"/>
      <c r="V293" s="871" t="n"/>
      <c r="W293" s="871" t="n"/>
      <c r="X293" s="871" t="n"/>
      <c r="Y293" s="871" t="n"/>
      <c r="Z293" s="871" t="n"/>
    </row>
    <row r="294">
      <c r="A294" s="871" t="n"/>
      <c r="B294" s="871" t="n"/>
      <c r="C294" s="871" t="n"/>
      <c r="D294" s="871" t="n"/>
      <c r="E294" s="871" t="n"/>
      <c r="F294" s="871" t="n"/>
      <c r="G294" s="871" t="n"/>
      <c r="H294" s="871" t="n"/>
      <c r="I294" s="871" t="n"/>
      <c r="J294" s="871" t="n"/>
      <c r="K294" s="871" t="n"/>
      <c r="L294" s="871" t="n"/>
      <c r="M294" s="871" t="n"/>
      <c r="N294" s="871" t="n"/>
      <c r="O294" s="871" t="n"/>
      <c r="P294" s="871" t="n"/>
      <c r="Q294" s="871" t="n"/>
      <c r="R294" s="871" t="n"/>
      <c r="S294" s="871" t="n"/>
      <c r="T294" s="871" t="n"/>
      <c r="U294" s="871" t="n"/>
      <c r="V294" s="871" t="n"/>
      <c r="W294" s="871" t="n"/>
      <c r="X294" s="871" t="n"/>
      <c r="Y294" s="871" t="n"/>
      <c r="Z294" s="871" t="n"/>
    </row>
    <row r="295">
      <c r="A295" s="871" t="n"/>
      <c r="B295" s="871" t="n"/>
      <c r="C295" s="871" t="n"/>
      <c r="D295" s="871" t="n"/>
      <c r="E295" s="871" t="n"/>
      <c r="F295" s="871" t="n"/>
      <c r="G295" s="871" t="n"/>
      <c r="H295" s="871" t="n"/>
      <c r="I295" s="871" t="n"/>
      <c r="J295" s="871" t="n"/>
      <c r="K295" s="871" t="n"/>
      <c r="L295" s="871" t="n"/>
      <c r="M295" s="871" t="n"/>
      <c r="N295" s="871" t="n"/>
      <c r="O295" s="871" t="n"/>
      <c r="P295" s="871" t="n"/>
      <c r="Q295" s="871" t="n"/>
      <c r="R295" s="871" t="n"/>
      <c r="S295" s="871" t="n"/>
      <c r="T295" s="871" t="n"/>
      <c r="U295" s="871" t="n"/>
      <c r="V295" s="871" t="n"/>
      <c r="W295" s="871" t="n"/>
      <c r="X295" s="871" t="n"/>
      <c r="Y295" s="871" t="n"/>
      <c r="Z295" s="871" t="n"/>
    </row>
    <row r="296">
      <c r="A296" s="871" t="n"/>
      <c r="B296" s="871" t="n"/>
      <c r="C296" s="871" t="n"/>
      <c r="D296" s="871" t="n"/>
      <c r="E296" s="871" t="n"/>
      <c r="F296" s="871" t="n"/>
      <c r="G296" s="871" t="n"/>
      <c r="H296" s="871" t="n"/>
      <c r="I296" s="871" t="n"/>
      <c r="J296" s="871" t="n"/>
      <c r="K296" s="871" t="n"/>
      <c r="L296" s="871" t="n"/>
      <c r="M296" s="871" t="n"/>
      <c r="N296" s="871" t="n"/>
      <c r="O296" s="871" t="n"/>
      <c r="P296" s="871" t="n"/>
      <c r="Q296" s="871" t="n"/>
      <c r="R296" s="871" t="n"/>
      <c r="S296" s="871" t="n"/>
      <c r="T296" s="871" t="n"/>
      <c r="U296" s="871" t="n"/>
      <c r="V296" s="871" t="n"/>
      <c r="W296" s="871" t="n"/>
      <c r="X296" s="871" t="n"/>
      <c r="Y296" s="871" t="n"/>
      <c r="Z296" s="871" t="n"/>
    </row>
    <row r="297">
      <c r="A297" s="871" t="n"/>
      <c r="B297" s="871" t="n"/>
      <c r="C297" s="871" t="n"/>
      <c r="D297" s="871" t="n"/>
      <c r="E297" s="871" t="n"/>
      <c r="F297" s="871" t="n"/>
      <c r="G297" s="871" t="n"/>
      <c r="H297" s="871" t="n"/>
      <c r="I297" s="871" t="n"/>
      <c r="J297" s="871" t="n"/>
      <c r="K297" s="871" t="n"/>
      <c r="L297" s="871" t="n"/>
      <c r="M297" s="871" t="n"/>
      <c r="N297" s="871" t="n"/>
      <c r="O297" s="871" t="n"/>
      <c r="P297" s="871" t="n"/>
      <c r="Q297" s="871" t="n"/>
      <c r="R297" s="871" t="n"/>
      <c r="S297" s="871" t="n"/>
      <c r="T297" s="871" t="n"/>
      <c r="U297" s="871" t="n"/>
      <c r="V297" s="871" t="n"/>
      <c r="W297" s="871" t="n"/>
      <c r="X297" s="871" t="n"/>
      <c r="Y297" s="871" t="n"/>
      <c r="Z297" s="871" t="n"/>
    </row>
    <row r="298">
      <c r="A298" s="871" t="n"/>
      <c r="B298" s="871" t="n"/>
      <c r="C298" s="871" t="n"/>
      <c r="D298" s="871" t="n"/>
      <c r="E298" s="871" t="n"/>
      <c r="F298" s="871" t="n"/>
      <c r="G298" s="871" t="n"/>
      <c r="H298" s="871" t="n"/>
      <c r="I298" s="871" t="n"/>
      <c r="J298" s="871" t="n"/>
      <c r="K298" s="871" t="n"/>
      <c r="L298" s="871" t="n"/>
      <c r="M298" s="871" t="n"/>
      <c r="N298" s="871" t="n"/>
      <c r="O298" s="871" t="n"/>
      <c r="P298" s="871" t="n"/>
      <c r="Q298" s="871" t="n"/>
      <c r="R298" s="871" t="n"/>
      <c r="S298" s="871" t="n"/>
      <c r="T298" s="871" t="n"/>
      <c r="U298" s="871" t="n"/>
      <c r="V298" s="871" t="n"/>
      <c r="W298" s="871" t="n"/>
      <c r="X298" s="871" t="n"/>
      <c r="Y298" s="871" t="n"/>
      <c r="Z298" s="871" t="n"/>
    </row>
    <row r="299">
      <c r="A299" s="871" t="n"/>
      <c r="B299" s="871" t="n"/>
      <c r="C299" s="871" t="n"/>
      <c r="D299" s="871" t="n"/>
      <c r="E299" s="871" t="n"/>
      <c r="F299" s="871" t="n"/>
      <c r="G299" s="871" t="n"/>
      <c r="H299" s="871" t="n"/>
      <c r="I299" s="871" t="n"/>
      <c r="J299" s="871" t="n"/>
      <c r="K299" s="871" t="n"/>
      <c r="L299" s="871" t="n"/>
      <c r="M299" s="871" t="n"/>
      <c r="N299" s="871" t="n"/>
      <c r="O299" s="871" t="n"/>
      <c r="P299" s="871" t="n"/>
      <c r="Q299" s="871" t="n"/>
      <c r="R299" s="871" t="n"/>
      <c r="S299" s="871" t="n"/>
      <c r="T299" s="871" t="n"/>
      <c r="U299" s="871" t="n"/>
      <c r="V299" s="871" t="n"/>
      <c r="W299" s="871" t="n"/>
      <c r="X299" s="871" t="n"/>
      <c r="Y299" s="871" t="n"/>
      <c r="Z299" s="871" t="n"/>
    </row>
    <row r="300">
      <c r="A300" s="871" t="n"/>
      <c r="B300" s="871" t="n"/>
      <c r="C300" s="871" t="n"/>
      <c r="D300" s="871" t="n"/>
      <c r="E300" s="871" t="n"/>
      <c r="F300" s="871" t="n"/>
      <c r="G300" s="871" t="n"/>
      <c r="H300" s="871" t="n"/>
      <c r="I300" s="871" t="n"/>
      <c r="J300" s="871" t="n"/>
      <c r="K300" s="871" t="n"/>
      <c r="L300" s="871" t="n"/>
      <c r="M300" s="871" t="n"/>
      <c r="N300" s="871" t="n"/>
      <c r="O300" s="871" t="n"/>
      <c r="P300" s="871" t="n"/>
      <c r="Q300" s="871" t="n"/>
      <c r="R300" s="871" t="n"/>
      <c r="S300" s="871" t="n"/>
      <c r="T300" s="871" t="n"/>
      <c r="U300" s="871" t="n"/>
      <c r="V300" s="871" t="n"/>
      <c r="W300" s="871" t="n"/>
      <c r="X300" s="871" t="n"/>
      <c r="Y300" s="871" t="n"/>
      <c r="Z300" s="871" t="n"/>
    </row>
    <row r="301">
      <c r="A301" s="871" t="n"/>
      <c r="B301" s="871" t="n"/>
      <c r="C301" s="871" t="n"/>
      <c r="D301" s="871" t="n"/>
      <c r="E301" s="871" t="n"/>
      <c r="F301" s="871" t="n"/>
      <c r="G301" s="871" t="n"/>
      <c r="H301" s="871" t="n"/>
      <c r="I301" s="871" t="n"/>
      <c r="J301" s="871" t="n"/>
      <c r="K301" s="871" t="n"/>
      <c r="L301" s="871" t="n"/>
      <c r="M301" s="871" t="n"/>
      <c r="N301" s="871" t="n"/>
      <c r="O301" s="871" t="n"/>
      <c r="P301" s="871" t="n"/>
      <c r="Q301" s="871" t="n"/>
      <c r="R301" s="871" t="n"/>
      <c r="S301" s="871" t="n"/>
      <c r="T301" s="871" t="n"/>
      <c r="U301" s="871" t="n"/>
      <c r="V301" s="871" t="n"/>
      <c r="W301" s="871" t="n"/>
      <c r="X301" s="871" t="n"/>
      <c r="Y301" s="871" t="n"/>
      <c r="Z301" s="871" t="n"/>
    </row>
    <row r="302">
      <c r="A302" s="871" t="n"/>
      <c r="B302" s="871" t="n"/>
      <c r="C302" s="871" t="n"/>
      <c r="D302" s="871" t="n"/>
      <c r="E302" s="871" t="n"/>
      <c r="F302" s="871" t="n"/>
      <c r="G302" s="871" t="n"/>
      <c r="H302" s="871" t="n"/>
      <c r="I302" s="871" t="n"/>
      <c r="J302" s="871" t="n"/>
      <c r="K302" s="871" t="n"/>
      <c r="L302" s="871" t="n"/>
      <c r="M302" s="871" t="n"/>
      <c r="N302" s="871" t="n"/>
      <c r="O302" s="871" t="n"/>
      <c r="P302" s="871" t="n"/>
      <c r="Q302" s="871" t="n"/>
      <c r="R302" s="871" t="n"/>
      <c r="S302" s="871" t="n"/>
      <c r="T302" s="871" t="n"/>
      <c r="U302" s="871" t="n"/>
      <c r="V302" s="871" t="n"/>
      <c r="W302" s="871" t="n"/>
      <c r="X302" s="871" t="n"/>
      <c r="Y302" s="871" t="n"/>
      <c r="Z302" s="871" t="n"/>
    </row>
    <row r="303">
      <c r="A303" s="871" t="n"/>
      <c r="B303" s="871" t="n"/>
      <c r="C303" s="871" t="n"/>
      <c r="D303" s="871" t="n"/>
      <c r="E303" s="871" t="n"/>
      <c r="F303" s="871" t="n"/>
      <c r="G303" s="871" t="n"/>
      <c r="H303" s="871" t="n"/>
      <c r="I303" s="871" t="n"/>
      <c r="J303" s="871" t="n"/>
      <c r="K303" s="871" t="n"/>
      <c r="L303" s="871" t="n"/>
      <c r="M303" s="871" t="n"/>
      <c r="N303" s="871" t="n"/>
      <c r="O303" s="871" t="n"/>
      <c r="P303" s="871" t="n"/>
      <c r="Q303" s="871" t="n"/>
      <c r="R303" s="871" t="n"/>
      <c r="S303" s="871" t="n"/>
      <c r="T303" s="871" t="n"/>
      <c r="U303" s="871" t="n"/>
      <c r="V303" s="871" t="n"/>
      <c r="W303" s="871" t="n"/>
      <c r="X303" s="871" t="n"/>
      <c r="Y303" s="871" t="n"/>
      <c r="Z303" s="871" t="n"/>
    </row>
    <row r="304">
      <c r="A304" s="871" t="n"/>
      <c r="B304" s="871" t="n"/>
      <c r="C304" s="871" t="n"/>
      <c r="D304" s="871" t="n"/>
      <c r="E304" s="871" t="n"/>
      <c r="F304" s="871" t="n"/>
      <c r="G304" s="871" t="n"/>
      <c r="H304" s="871" t="n"/>
      <c r="I304" s="871" t="n"/>
      <c r="J304" s="871" t="n"/>
      <c r="K304" s="871" t="n"/>
      <c r="L304" s="871" t="n"/>
      <c r="M304" s="871" t="n"/>
      <c r="N304" s="871" t="n"/>
      <c r="O304" s="871" t="n"/>
      <c r="P304" s="871" t="n"/>
      <c r="Q304" s="871" t="n"/>
      <c r="R304" s="871" t="n"/>
      <c r="S304" s="871" t="n"/>
      <c r="T304" s="871" t="n"/>
      <c r="U304" s="871" t="n"/>
      <c r="V304" s="871" t="n"/>
      <c r="W304" s="871" t="n"/>
      <c r="X304" s="871" t="n"/>
      <c r="Y304" s="871" t="n"/>
      <c r="Z304" s="871" t="n"/>
    </row>
    <row r="305">
      <c r="A305" s="871" t="n"/>
      <c r="B305" s="871" t="n"/>
      <c r="C305" s="871" t="n"/>
      <c r="D305" s="871" t="n"/>
      <c r="E305" s="871" t="n"/>
      <c r="F305" s="871" t="n"/>
      <c r="G305" s="871" t="n"/>
      <c r="H305" s="871" t="n"/>
      <c r="I305" s="871" t="n"/>
      <c r="J305" s="871" t="n"/>
      <c r="K305" s="871" t="n"/>
      <c r="L305" s="871" t="n"/>
      <c r="M305" s="871" t="n"/>
      <c r="N305" s="871" t="n"/>
      <c r="O305" s="871" t="n"/>
      <c r="P305" s="871" t="n"/>
      <c r="Q305" s="871" t="n"/>
      <c r="R305" s="871" t="n"/>
      <c r="S305" s="871" t="n"/>
      <c r="T305" s="871" t="n"/>
      <c r="U305" s="871" t="n"/>
      <c r="V305" s="871" t="n"/>
      <c r="W305" s="871" t="n"/>
      <c r="X305" s="871" t="n"/>
      <c r="Y305" s="871" t="n"/>
      <c r="Z305" s="871" t="n"/>
    </row>
    <row r="306">
      <c r="A306" s="871" t="n"/>
      <c r="B306" s="871" t="n"/>
      <c r="C306" s="871" t="n"/>
      <c r="D306" s="871" t="n"/>
      <c r="E306" s="871" t="n"/>
      <c r="F306" s="871" t="n"/>
      <c r="G306" s="871" t="n"/>
      <c r="H306" s="871" t="n"/>
      <c r="I306" s="871" t="n"/>
      <c r="J306" s="871" t="n"/>
      <c r="K306" s="871" t="n"/>
      <c r="L306" s="871" t="n"/>
      <c r="M306" s="871" t="n"/>
      <c r="N306" s="871" t="n"/>
      <c r="O306" s="871" t="n"/>
      <c r="P306" s="871" t="n"/>
      <c r="Q306" s="871" t="n"/>
      <c r="R306" s="871" t="n"/>
      <c r="S306" s="871" t="n"/>
      <c r="T306" s="871" t="n"/>
      <c r="U306" s="871" t="n"/>
      <c r="V306" s="871" t="n"/>
      <c r="W306" s="871" t="n"/>
      <c r="X306" s="871" t="n"/>
      <c r="Y306" s="871" t="n"/>
      <c r="Z306" s="871" t="n"/>
    </row>
    <row r="307">
      <c r="A307" s="871" t="n"/>
      <c r="B307" s="871" t="n"/>
      <c r="C307" s="871" t="n"/>
      <c r="D307" s="871" t="n"/>
      <c r="E307" s="871" t="n"/>
      <c r="F307" s="871" t="n"/>
      <c r="G307" s="871" t="n"/>
      <c r="H307" s="871" t="n"/>
      <c r="I307" s="871" t="n"/>
      <c r="J307" s="871" t="n"/>
      <c r="K307" s="871" t="n"/>
      <c r="L307" s="871" t="n"/>
      <c r="M307" s="871" t="n"/>
      <c r="N307" s="871" t="n"/>
      <c r="O307" s="871" t="n"/>
      <c r="P307" s="871" t="n"/>
      <c r="Q307" s="871" t="n"/>
      <c r="R307" s="871" t="n"/>
      <c r="S307" s="871" t="n"/>
      <c r="T307" s="871" t="n"/>
      <c r="U307" s="871" t="n"/>
      <c r="V307" s="871" t="n"/>
      <c r="W307" s="871" t="n"/>
      <c r="X307" s="871" t="n"/>
      <c r="Y307" s="871" t="n"/>
      <c r="Z307" s="871" t="n"/>
    </row>
    <row r="308">
      <c r="A308" s="871" t="n"/>
      <c r="B308" s="871" t="n"/>
      <c r="C308" s="871" t="n"/>
      <c r="D308" s="871" t="n"/>
      <c r="E308" s="871" t="n"/>
      <c r="F308" s="871" t="n"/>
      <c r="G308" s="871" t="n"/>
      <c r="H308" s="871" t="n"/>
      <c r="I308" s="871" t="n"/>
      <c r="J308" s="871" t="n"/>
      <c r="K308" s="871" t="n"/>
      <c r="L308" s="871" t="n"/>
      <c r="M308" s="871" t="n"/>
      <c r="N308" s="871" t="n"/>
      <c r="O308" s="871" t="n"/>
      <c r="P308" s="871" t="n"/>
      <c r="Q308" s="871" t="n"/>
      <c r="R308" s="871" t="n"/>
      <c r="S308" s="871" t="n"/>
      <c r="T308" s="871" t="n"/>
      <c r="U308" s="871" t="n"/>
      <c r="V308" s="871" t="n"/>
      <c r="W308" s="871" t="n"/>
      <c r="X308" s="871" t="n"/>
      <c r="Y308" s="871" t="n"/>
      <c r="Z308" s="871" t="n"/>
    </row>
    <row r="309">
      <c r="A309" s="871" t="n"/>
      <c r="B309" s="871" t="n"/>
      <c r="C309" s="871" t="n"/>
      <c r="D309" s="871" t="n"/>
      <c r="E309" s="871" t="n"/>
      <c r="F309" s="871" t="n"/>
      <c r="G309" s="871" t="n"/>
      <c r="H309" s="871" t="n"/>
      <c r="I309" s="871" t="n"/>
      <c r="J309" s="871" t="n"/>
      <c r="K309" s="871" t="n"/>
      <c r="L309" s="871" t="n"/>
      <c r="M309" s="871" t="n"/>
      <c r="N309" s="871" t="n"/>
      <c r="O309" s="871" t="n"/>
      <c r="P309" s="871" t="n"/>
      <c r="Q309" s="871" t="n"/>
      <c r="R309" s="871" t="n"/>
      <c r="S309" s="871" t="n"/>
      <c r="T309" s="871" t="n"/>
      <c r="U309" s="871" t="n"/>
      <c r="V309" s="871" t="n"/>
      <c r="W309" s="871" t="n"/>
      <c r="X309" s="871" t="n"/>
      <c r="Y309" s="871" t="n"/>
      <c r="Z309" s="871" t="n"/>
    </row>
    <row r="310">
      <c r="A310" s="871" t="n"/>
      <c r="B310" s="871" t="n"/>
      <c r="C310" s="871" t="n"/>
      <c r="D310" s="871" t="n"/>
      <c r="E310" s="871" t="n"/>
      <c r="F310" s="871" t="n"/>
      <c r="G310" s="871" t="n"/>
      <c r="H310" s="871" t="n"/>
      <c r="I310" s="871" t="n"/>
      <c r="J310" s="871" t="n"/>
      <c r="K310" s="871" t="n"/>
      <c r="L310" s="871" t="n"/>
      <c r="M310" s="871" t="n"/>
      <c r="N310" s="871" t="n"/>
      <c r="O310" s="871" t="n"/>
      <c r="P310" s="871" t="n"/>
      <c r="Q310" s="871" t="n"/>
      <c r="R310" s="871" t="n"/>
      <c r="S310" s="871" t="n"/>
      <c r="T310" s="871" t="n"/>
      <c r="U310" s="871" t="n"/>
      <c r="V310" s="871" t="n"/>
      <c r="W310" s="871" t="n"/>
      <c r="X310" s="871" t="n"/>
      <c r="Y310" s="871" t="n"/>
      <c r="Z310" s="871" t="n"/>
    </row>
    <row r="311">
      <c r="A311" s="871" t="n"/>
      <c r="B311" s="871" t="n"/>
      <c r="C311" s="871" t="n"/>
      <c r="D311" s="871" t="n"/>
      <c r="E311" s="871" t="n"/>
      <c r="F311" s="871" t="n"/>
      <c r="G311" s="871" t="n"/>
      <c r="H311" s="871" t="n"/>
      <c r="I311" s="871" t="n"/>
      <c r="J311" s="871" t="n"/>
      <c r="K311" s="871" t="n"/>
      <c r="L311" s="871" t="n"/>
      <c r="M311" s="871" t="n"/>
      <c r="N311" s="871" t="n"/>
      <c r="O311" s="871" t="n"/>
      <c r="P311" s="871" t="n"/>
      <c r="Q311" s="871" t="n"/>
      <c r="R311" s="871" t="n"/>
      <c r="S311" s="871" t="n"/>
      <c r="T311" s="871" t="n"/>
      <c r="U311" s="871" t="n"/>
      <c r="V311" s="871" t="n"/>
      <c r="W311" s="871" t="n"/>
      <c r="X311" s="871" t="n"/>
      <c r="Y311" s="871" t="n"/>
      <c r="Z311" s="871" t="n"/>
    </row>
    <row r="312">
      <c r="A312" s="871" t="n"/>
      <c r="B312" s="871" t="n"/>
      <c r="C312" s="871" t="n"/>
      <c r="D312" s="871" t="n"/>
      <c r="E312" s="871" t="n"/>
      <c r="F312" s="871" t="n"/>
      <c r="G312" s="871" t="n"/>
      <c r="H312" s="871" t="n"/>
      <c r="I312" s="871" t="n"/>
      <c r="J312" s="871" t="n"/>
      <c r="K312" s="871" t="n"/>
      <c r="L312" s="871" t="n"/>
      <c r="M312" s="871" t="n"/>
      <c r="N312" s="871" t="n"/>
      <c r="O312" s="871" t="n"/>
      <c r="P312" s="871" t="n"/>
      <c r="Q312" s="871" t="n"/>
      <c r="R312" s="871" t="n"/>
      <c r="S312" s="871" t="n"/>
      <c r="T312" s="871" t="n"/>
      <c r="U312" s="871" t="n"/>
      <c r="V312" s="871" t="n"/>
      <c r="W312" s="871" t="n"/>
      <c r="X312" s="871" t="n"/>
      <c r="Y312" s="871" t="n"/>
      <c r="Z312" s="871" t="n"/>
    </row>
    <row r="313">
      <c r="A313" s="871" t="n"/>
      <c r="B313" s="871" t="n"/>
      <c r="C313" s="871" t="n"/>
      <c r="D313" s="871" t="n"/>
      <c r="E313" s="871" t="n"/>
      <c r="F313" s="871" t="n"/>
      <c r="G313" s="871" t="n"/>
      <c r="H313" s="871" t="n"/>
      <c r="I313" s="871" t="n"/>
      <c r="J313" s="871" t="n"/>
      <c r="K313" s="871" t="n"/>
      <c r="L313" s="871" t="n"/>
      <c r="M313" s="871" t="n"/>
      <c r="N313" s="871" t="n"/>
      <c r="O313" s="871" t="n"/>
      <c r="P313" s="871" t="n"/>
      <c r="Q313" s="871" t="n"/>
      <c r="R313" s="871" t="n"/>
      <c r="S313" s="871" t="n"/>
      <c r="T313" s="871" t="n"/>
      <c r="U313" s="871" t="n"/>
      <c r="V313" s="871" t="n"/>
      <c r="W313" s="871" t="n"/>
      <c r="X313" s="871" t="n"/>
      <c r="Y313" s="871" t="n"/>
      <c r="Z313" s="871" t="n"/>
    </row>
    <row r="314">
      <c r="A314" s="871" t="n"/>
      <c r="B314" s="871" t="n"/>
      <c r="C314" s="871" t="n"/>
      <c r="D314" s="871" t="n"/>
      <c r="E314" s="871" t="n"/>
      <c r="F314" s="871" t="n"/>
      <c r="G314" s="871" t="n"/>
      <c r="H314" s="871" t="n"/>
      <c r="I314" s="871" t="n"/>
      <c r="J314" s="871" t="n"/>
      <c r="K314" s="871" t="n"/>
      <c r="L314" s="871" t="n"/>
      <c r="M314" s="871" t="n"/>
      <c r="N314" s="871" t="n"/>
      <c r="O314" s="871" t="n"/>
      <c r="P314" s="871" t="n"/>
      <c r="Q314" s="871" t="n"/>
      <c r="R314" s="871" t="n"/>
      <c r="S314" s="871" t="n"/>
      <c r="T314" s="871" t="n"/>
      <c r="U314" s="871" t="n"/>
      <c r="V314" s="871" t="n"/>
      <c r="W314" s="871" t="n"/>
      <c r="X314" s="871" t="n"/>
      <c r="Y314" s="871" t="n"/>
      <c r="Z314" s="871" t="n"/>
    </row>
    <row r="315">
      <c r="A315" s="871" t="n"/>
      <c r="B315" s="871" t="n"/>
      <c r="C315" s="871" t="n"/>
      <c r="D315" s="871" t="n"/>
      <c r="E315" s="871" t="n"/>
      <c r="F315" s="871" t="n"/>
      <c r="G315" s="871" t="n"/>
      <c r="H315" s="871" t="n"/>
      <c r="I315" s="871" t="n"/>
      <c r="J315" s="871" t="n"/>
      <c r="K315" s="871" t="n"/>
      <c r="L315" s="871" t="n"/>
      <c r="M315" s="871" t="n"/>
      <c r="N315" s="871" t="n"/>
      <c r="O315" s="871" t="n"/>
      <c r="P315" s="871" t="n"/>
      <c r="Q315" s="871" t="n"/>
      <c r="R315" s="871" t="n"/>
      <c r="S315" s="871" t="n"/>
      <c r="T315" s="871" t="n"/>
      <c r="U315" s="871" t="n"/>
      <c r="V315" s="871" t="n"/>
      <c r="W315" s="871" t="n"/>
      <c r="X315" s="871" t="n"/>
      <c r="Y315" s="871" t="n"/>
      <c r="Z315" s="871" t="n"/>
    </row>
    <row r="316">
      <c r="A316" s="871" t="n"/>
      <c r="B316" s="871" t="n"/>
      <c r="C316" s="871" t="n"/>
      <c r="D316" s="871" t="n"/>
      <c r="E316" s="871" t="n"/>
      <c r="F316" s="871" t="n"/>
      <c r="G316" s="871" t="n"/>
      <c r="H316" s="871" t="n"/>
      <c r="I316" s="871" t="n"/>
      <c r="J316" s="871" t="n"/>
      <c r="K316" s="871" t="n"/>
      <c r="L316" s="871" t="n"/>
      <c r="M316" s="871" t="n"/>
      <c r="N316" s="871" t="n"/>
      <c r="O316" s="871" t="n"/>
      <c r="P316" s="871" t="n"/>
      <c r="Q316" s="871" t="n"/>
      <c r="R316" s="871" t="n"/>
      <c r="S316" s="871" t="n"/>
      <c r="T316" s="871" t="n"/>
      <c r="U316" s="871" t="n"/>
      <c r="V316" s="871" t="n"/>
      <c r="W316" s="871" t="n"/>
      <c r="X316" s="871" t="n"/>
      <c r="Y316" s="871" t="n"/>
      <c r="Z316" s="871" t="n"/>
    </row>
    <row r="317">
      <c r="A317" s="871" t="n"/>
      <c r="B317" s="871" t="n"/>
      <c r="C317" s="871" t="n"/>
      <c r="D317" s="871" t="n"/>
      <c r="E317" s="871" t="n"/>
      <c r="F317" s="871" t="n"/>
      <c r="G317" s="871" t="n"/>
      <c r="H317" s="871" t="n"/>
      <c r="I317" s="871" t="n"/>
      <c r="J317" s="871" t="n"/>
      <c r="K317" s="871" t="n"/>
      <c r="L317" s="871" t="n"/>
      <c r="M317" s="871" t="n"/>
      <c r="N317" s="871" t="n"/>
      <c r="O317" s="871" t="n"/>
      <c r="P317" s="871" t="n"/>
      <c r="Q317" s="871" t="n"/>
      <c r="R317" s="871" t="n"/>
      <c r="S317" s="871" t="n"/>
      <c r="T317" s="871" t="n"/>
      <c r="U317" s="871" t="n"/>
      <c r="V317" s="871" t="n"/>
      <c r="W317" s="871" t="n"/>
      <c r="X317" s="871" t="n"/>
      <c r="Y317" s="871" t="n"/>
      <c r="Z317" s="871" t="n"/>
    </row>
    <row r="318">
      <c r="A318" s="871" t="n"/>
      <c r="B318" s="871" t="n"/>
      <c r="C318" s="871" t="n"/>
      <c r="D318" s="871" t="n"/>
      <c r="E318" s="871" t="n"/>
      <c r="F318" s="871" t="n"/>
      <c r="G318" s="871" t="n"/>
      <c r="H318" s="871" t="n"/>
      <c r="I318" s="871" t="n"/>
      <c r="J318" s="871" t="n"/>
      <c r="K318" s="871" t="n"/>
      <c r="L318" s="871" t="n"/>
      <c r="M318" s="871" t="n"/>
      <c r="N318" s="871" t="n"/>
      <c r="O318" s="871" t="n"/>
      <c r="P318" s="871" t="n"/>
      <c r="Q318" s="871" t="n"/>
      <c r="R318" s="871" t="n"/>
      <c r="S318" s="871" t="n"/>
      <c r="T318" s="871" t="n"/>
      <c r="U318" s="871" t="n"/>
      <c r="V318" s="871" t="n"/>
      <c r="W318" s="871" t="n"/>
      <c r="X318" s="871" t="n"/>
      <c r="Y318" s="871" t="n"/>
      <c r="Z318" s="871" t="n"/>
    </row>
    <row r="319">
      <c r="A319" s="871" t="n"/>
      <c r="B319" s="871" t="n"/>
      <c r="C319" s="871" t="n"/>
      <c r="D319" s="871" t="n"/>
      <c r="E319" s="871" t="n"/>
      <c r="F319" s="871" t="n"/>
      <c r="G319" s="871" t="n"/>
      <c r="H319" s="871" t="n"/>
      <c r="I319" s="871" t="n"/>
      <c r="J319" s="871" t="n"/>
      <c r="K319" s="871" t="n"/>
      <c r="L319" s="871" t="n"/>
      <c r="M319" s="871" t="n"/>
      <c r="N319" s="871" t="n"/>
      <c r="O319" s="871" t="n"/>
      <c r="P319" s="871" t="n"/>
      <c r="Q319" s="871" t="n"/>
      <c r="R319" s="871" t="n"/>
      <c r="S319" s="871" t="n"/>
      <c r="T319" s="871" t="n"/>
      <c r="U319" s="871" t="n"/>
      <c r="V319" s="871" t="n"/>
      <c r="W319" s="871" t="n"/>
      <c r="X319" s="871" t="n"/>
      <c r="Y319" s="871" t="n"/>
      <c r="Z319" s="871" t="n"/>
    </row>
    <row r="320">
      <c r="A320" s="871" t="n"/>
      <c r="B320" s="871" t="n"/>
      <c r="C320" s="871" t="n"/>
      <c r="D320" s="871" t="n"/>
      <c r="E320" s="871" t="n"/>
      <c r="F320" s="871" t="n"/>
      <c r="G320" s="871" t="n"/>
      <c r="H320" s="871" t="n"/>
      <c r="I320" s="871" t="n"/>
      <c r="J320" s="871" t="n"/>
      <c r="K320" s="871" t="n"/>
      <c r="L320" s="871" t="n"/>
      <c r="M320" s="871" t="n"/>
      <c r="N320" s="871" t="n"/>
      <c r="O320" s="871" t="n"/>
      <c r="P320" s="871" t="n"/>
      <c r="Q320" s="871" t="n"/>
      <c r="R320" s="871" t="n"/>
      <c r="S320" s="871" t="n"/>
      <c r="T320" s="871" t="n"/>
      <c r="U320" s="871" t="n"/>
      <c r="V320" s="871" t="n"/>
      <c r="W320" s="871" t="n"/>
      <c r="X320" s="871" t="n"/>
      <c r="Y320" s="871" t="n"/>
      <c r="Z320" s="871" t="n"/>
    </row>
    <row r="321">
      <c r="A321" s="871" t="n"/>
      <c r="B321" s="871" t="n"/>
      <c r="C321" s="871" t="n"/>
      <c r="D321" s="871" t="n"/>
      <c r="E321" s="871" t="n"/>
      <c r="F321" s="871" t="n"/>
      <c r="G321" s="871" t="n"/>
      <c r="H321" s="871" t="n"/>
      <c r="I321" s="871" t="n"/>
      <c r="J321" s="871" t="n"/>
      <c r="K321" s="871" t="n"/>
      <c r="L321" s="871" t="n"/>
      <c r="M321" s="871" t="n"/>
      <c r="N321" s="871" t="n"/>
      <c r="O321" s="871" t="n"/>
      <c r="P321" s="871" t="n"/>
      <c r="Q321" s="871" t="n"/>
      <c r="R321" s="871" t="n"/>
      <c r="S321" s="871" t="n"/>
      <c r="T321" s="871" t="n"/>
      <c r="U321" s="871" t="n"/>
      <c r="V321" s="871" t="n"/>
      <c r="W321" s="871" t="n"/>
      <c r="X321" s="871" t="n"/>
      <c r="Y321" s="871" t="n"/>
      <c r="Z321" s="871" t="n"/>
    </row>
    <row r="322">
      <c r="A322" s="871" t="n"/>
      <c r="B322" s="871" t="n"/>
      <c r="C322" s="871" t="n"/>
      <c r="D322" s="871" t="n"/>
      <c r="E322" s="871" t="n"/>
      <c r="F322" s="871" t="n"/>
      <c r="G322" s="871" t="n"/>
      <c r="H322" s="871" t="n"/>
      <c r="I322" s="871" t="n"/>
      <c r="J322" s="871" t="n"/>
      <c r="K322" s="871" t="n"/>
      <c r="L322" s="871" t="n"/>
      <c r="M322" s="871" t="n"/>
      <c r="N322" s="871" t="n"/>
      <c r="O322" s="871" t="n"/>
      <c r="P322" s="871" t="n"/>
      <c r="Q322" s="871" t="n"/>
      <c r="R322" s="871" t="n"/>
      <c r="S322" s="871" t="n"/>
      <c r="T322" s="871" t="n"/>
      <c r="U322" s="871" t="n"/>
      <c r="V322" s="871" t="n"/>
      <c r="W322" s="871" t="n"/>
      <c r="X322" s="871" t="n"/>
      <c r="Y322" s="871" t="n"/>
      <c r="Z322" s="871" t="n"/>
    </row>
    <row r="323">
      <c r="A323" s="871" t="n"/>
      <c r="B323" s="871" t="n"/>
      <c r="C323" s="871" t="n"/>
      <c r="D323" s="871" t="n"/>
      <c r="E323" s="871" t="n"/>
      <c r="F323" s="871" t="n"/>
      <c r="G323" s="871" t="n"/>
      <c r="H323" s="871" t="n"/>
      <c r="I323" s="871" t="n"/>
      <c r="J323" s="871" t="n"/>
      <c r="K323" s="871" t="n"/>
      <c r="L323" s="871" t="n"/>
      <c r="M323" s="871" t="n"/>
      <c r="N323" s="871" t="n"/>
      <c r="O323" s="871" t="n"/>
      <c r="P323" s="871" t="n"/>
      <c r="Q323" s="871" t="n"/>
      <c r="R323" s="871" t="n"/>
      <c r="S323" s="871" t="n"/>
      <c r="T323" s="871" t="n"/>
      <c r="U323" s="871" t="n"/>
      <c r="V323" s="871" t="n"/>
      <c r="W323" s="871" t="n"/>
      <c r="X323" s="871" t="n"/>
      <c r="Y323" s="871" t="n"/>
      <c r="Z323" s="871" t="n"/>
    </row>
    <row r="324">
      <c r="A324" s="871" t="n"/>
      <c r="B324" s="871" t="n"/>
      <c r="C324" s="871" t="n"/>
      <c r="D324" s="871" t="n"/>
      <c r="E324" s="871" t="n"/>
      <c r="F324" s="871" t="n"/>
      <c r="G324" s="871" t="n"/>
      <c r="H324" s="871" t="n"/>
      <c r="I324" s="871" t="n"/>
      <c r="J324" s="871" t="n"/>
      <c r="K324" s="871" t="n"/>
      <c r="L324" s="871" t="n"/>
      <c r="M324" s="871" t="n"/>
      <c r="N324" s="871" t="n"/>
      <c r="O324" s="871" t="n"/>
      <c r="P324" s="871" t="n"/>
      <c r="Q324" s="871" t="n"/>
      <c r="R324" s="871" t="n"/>
      <c r="S324" s="871" t="n"/>
      <c r="T324" s="871" t="n"/>
      <c r="U324" s="871" t="n"/>
      <c r="V324" s="871" t="n"/>
      <c r="W324" s="871" t="n"/>
      <c r="X324" s="871" t="n"/>
      <c r="Y324" s="871" t="n"/>
      <c r="Z324" s="871" t="n"/>
    </row>
    <row r="325">
      <c r="A325" s="871" t="n"/>
      <c r="B325" s="871" t="n"/>
      <c r="C325" s="871" t="n"/>
      <c r="D325" s="871" t="n"/>
      <c r="E325" s="871" t="n"/>
      <c r="F325" s="871" t="n"/>
      <c r="G325" s="871" t="n"/>
      <c r="H325" s="871" t="n"/>
      <c r="I325" s="871" t="n"/>
      <c r="J325" s="871" t="n"/>
      <c r="K325" s="871" t="n"/>
      <c r="L325" s="871" t="n"/>
      <c r="M325" s="871" t="n"/>
      <c r="N325" s="871" t="n"/>
      <c r="O325" s="871" t="n"/>
      <c r="P325" s="871" t="n"/>
      <c r="Q325" s="871" t="n"/>
      <c r="R325" s="871" t="n"/>
      <c r="S325" s="871" t="n"/>
      <c r="T325" s="871" t="n"/>
      <c r="U325" s="871" t="n"/>
      <c r="V325" s="871" t="n"/>
      <c r="W325" s="871" t="n"/>
      <c r="X325" s="871" t="n"/>
      <c r="Y325" s="871" t="n"/>
      <c r="Z325" s="871" t="n"/>
    </row>
    <row r="326">
      <c r="A326" s="871" t="n"/>
      <c r="B326" s="871" t="n"/>
      <c r="C326" s="871" t="n"/>
      <c r="D326" s="871" t="n"/>
      <c r="E326" s="871" t="n"/>
      <c r="F326" s="871" t="n"/>
      <c r="G326" s="871" t="n"/>
      <c r="H326" s="871" t="n"/>
      <c r="I326" s="871" t="n"/>
      <c r="J326" s="871" t="n"/>
      <c r="K326" s="871" t="n"/>
      <c r="L326" s="871" t="n"/>
      <c r="M326" s="871" t="n"/>
      <c r="N326" s="871" t="n"/>
      <c r="O326" s="871" t="n"/>
      <c r="P326" s="871" t="n"/>
      <c r="Q326" s="871" t="n"/>
      <c r="R326" s="871" t="n"/>
      <c r="S326" s="871" t="n"/>
      <c r="T326" s="871" t="n"/>
      <c r="U326" s="871" t="n"/>
      <c r="V326" s="871" t="n"/>
      <c r="W326" s="871" t="n"/>
      <c r="X326" s="871" t="n"/>
      <c r="Y326" s="871" t="n"/>
      <c r="Z326" s="871" t="n"/>
    </row>
    <row r="327">
      <c r="A327" s="871" t="n"/>
      <c r="B327" s="871" t="n"/>
      <c r="C327" s="871" t="n"/>
      <c r="D327" s="871" t="n"/>
      <c r="E327" s="871" t="n"/>
      <c r="F327" s="871" t="n"/>
      <c r="G327" s="871" t="n"/>
      <c r="H327" s="871" t="n"/>
      <c r="I327" s="871" t="n"/>
      <c r="J327" s="871" t="n"/>
      <c r="K327" s="871" t="n"/>
      <c r="L327" s="871" t="n"/>
      <c r="M327" s="871" t="n"/>
      <c r="N327" s="871" t="n"/>
      <c r="O327" s="871" t="n"/>
      <c r="P327" s="871" t="n"/>
      <c r="Q327" s="871" t="n"/>
      <c r="R327" s="871" t="n"/>
      <c r="S327" s="871" t="n"/>
      <c r="T327" s="871" t="n"/>
      <c r="U327" s="871" t="n"/>
      <c r="V327" s="871" t="n"/>
      <c r="W327" s="871" t="n"/>
      <c r="X327" s="871" t="n"/>
      <c r="Y327" s="871" t="n"/>
      <c r="Z327" s="871" t="n"/>
    </row>
    <row r="328">
      <c r="A328" s="871" t="n"/>
      <c r="B328" s="871" t="n"/>
      <c r="C328" s="871" t="n"/>
      <c r="D328" s="871" t="n"/>
      <c r="E328" s="871" t="n"/>
      <c r="F328" s="871" t="n"/>
      <c r="G328" s="871" t="n"/>
      <c r="H328" s="871" t="n"/>
      <c r="I328" s="871" t="n"/>
      <c r="J328" s="871" t="n"/>
      <c r="K328" s="871" t="n"/>
      <c r="L328" s="871" t="n"/>
      <c r="M328" s="871" t="n"/>
      <c r="N328" s="871" t="n"/>
      <c r="O328" s="871" t="n"/>
      <c r="P328" s="871" t="n"/>
      <c r="Q328" s="871" t="n"/>
      <c r="R328" s="871" t="n"/>
      <c r="S328" s="871" t="n"/>
      <c r="T328" s="871" t="n"/>
      <c r="U328" s="871" t="n"/>
      <c r="V328" s="871" t="n"/>
      <c r="W328" s="871" t="n"/>
      <c r="X328" s="871" t="n"/>
      <c r="Y328" s="871" t="n"/>
      <c r="Z328" s="871" t="n"/>
    </row>
    <row r="329">
      <c r="A329" s="871" t="n"/>
      <c r="B329" s="871" t="n"/>
      <c r="C329" s="871" t="n"/>
      <c r="D329" s="871" t="n"/>
      <c r="E329" s="871" t="n"/>
      <c r="F329" s="871" t="n"/>
      <c r="G329" s="871" t="n"/>
      <c r="H329" s="871" t="n"/>
      <c r="I329" s="871" t="n"/>
      <c r="J329" s="871" t="n"/>
      <c r="K329" s="871" t="n"/>
      <c r="L329" s="871" t="n"/>
      <c r="M329" s="871" t="n"/>
      <c r="N329" s="871" t="n"/>
      <c r="O329" s="871" t="n"/>
      <c r="P329" s="871" t="n"/>
      <c r="Q329" s="871" t="n"/>
      <c r="R329" s="871" t="n"/>
      <c r="S329" s="871" t="n"/>
      <c r="T329" s="871" t="n"/>
      <c r="U329" s="871" t="n"/>
      <c r="V329" s="871" t="n"/>
      <c r="W329" s="871" t="n"/>
      <c r="X329" s="871" t="n"/>
      <c r="Y329" s="871" t="n"/>
      <c r="Z329" s="871" t="n"/>
    </row>
    <row r="330">
      <c r="A330" s="871" t="n"/>
      <c r="B330" s="871" t="n"/>
      <c r="C330" s="871" t="n"/>
      <c r="D330" s="871" t="n"/>
      <c r="E330" s="871" t="n"/>
      <c r="F330" s="871" t="n"/>
      <c r="G330" s="871" t="n"/>
      <c r="H330" s="871" t="n"/>
      <c r="I330" s="871" t="n"/>
      <c r="J330" s="871" t="n"/>
      <c r="K330" s="871" t="n"/>
      <c r="L330" s="871" t="n"/>
      <c r="M330" s="871" t="n"/>
      <c r="N330" s="871" t="n"/>
      <c r="O330" s="871" t="n"/>
      <c r="P330" s="871" t="n"/>
      <c r="Q330" s="871" t="n"/>
      <c r="R330" s="871" t="n"/>
      <c r="S330" s="871" t="n"/>
      <c r="T330" s="871" t="n"/>
      <c r="U330" s="871" t="n"/>
      <c r="V330" s="871" t="n"/>
      <c r="W330" s="871" t="n"/>
      <c r="X330" s="871" t="n"/>
      <c r="Y330" s="871" t="n"/>
      <c r="Z330" s="871" t="n"/>
    </row>
    <row r="331">
      <c r="A331" s="871" t="n"/>
      <c r="B331" s="871" t="n"/>
      <c r="C331" s="871" t="n"/>
      <c r="D331" s="871" t="n"/>
      <c r="E331" s="871" t="n"/>
      <c r="F331" s="871" t="n"/>
      <c r="G331" s="871" t="n"/>
      <c r="H331" s="871" t="n"/>
      <c r="I331" s="871" t="n"/>
      <c r="J331" s="871" t="n"/>
      <c r="K331" s="871" t="n"/>
      <c r="L331" s="871" t="n"/>
      <c r="M331" s="871" t="n"/>
      <c r="N331" s="871" t="n"/>
      <c r="O331" s="871" t="n"/>
      <c r="P331" s="871" t="n"/>
      <c r="Q331" s="871" t="n"/>
      <c r="R331" s="871" t="n"/>
      <c r="S331" s="871" t="n"/>
      <c r="T331" s="871" t="n"/>
      <c r="U331" s="871" t="n"/>
      <c r="V331" s="871" t="n"/>
      <c r="W331" s="871" t="n"/>
      <c r="X331" s="871" t="n"/>
      <c r="Y331" s="871" t="n"/>
      <c r="Z331" s="871" t="n"/>
    </row>
    <row r="332">
      <c r="A332" s="871" t="n"/>
      <c r="B332" s="871" t="n"/>
      <c r="C332" s="871" t="n"/>
      <c r="D332" s="871" t="n"/>
      <c r="E332" s="871" t="n"/>
      <c r="F332" s="871" t="n"/>
      <c r="G332" s="871" t="n"/>
      <c r="H332" s="871" t="n"/>
      <c r="I332" s="871" t="n"/>
      <c r="J332" s="871" t="n"/>
      <c r="K332" s="871" t="n"/>
      <c r="L332" s="871" t="n"/>
      <c r="M332" s="871" t="n"/>
      <c r="N332" s="871" t="n"/>
      <c r="O332" s="871" t="n"/>
      <c r="P332" s="871" t="n"/>
      <c r="Q332" s="871" t="n"/>
      <c r="R332" s="871" t="n"/>
      <c r="S332" s="871" t="n"/>
      <c r="T332" s="871" t="n"/>
      <c r="U332" s="871" t="n"/>
      <c r="V332" s="871" t="n"/>
      <c r="W332" s="871" t="n"/>
      <c r="X332" s="871" t="n"/>
      <c r="Y332" s="871" t="n"/>
      <c r="Z332" s="871" t="n"/>
    </row>
    <row r="333">
      <c r="A333" s="871" t="n"/>
      <c r="B333" s="871" t="n"/>
      <c r="C333" s="871" t="n"/>
      <c r="D333" s="871" t="n"/>
      <c r="E333" s="871" t="n"/>
      <c r="F333" s="871" t="n"/>
      <c r="G333" s="871" t="n"/>
      <c r="H333" s="871" t="n"/>
      <c r="I333" s="871" t="n"/>
      <c r="J333" s="871" t="n"/>
      <c r="K333" s="871" t="n"/>
      <c r="L333" s="871" t="n"/>
      <c r="M333" s="871" t="n"/>
      <c r="N333" s="871" t="n"/>
      <c r="O333" s="871" t="n"/>
      <c r="P333" s="871" t="n"/>
      <c r="Q333" s="871" t="n"/>
      <c r="R333" s="871" t="n"/>
      <c r="S333" s="871" t="n"/>
      <c r="T333" s="871" t="n"/>
      <c r="U333" s="871" t="n"/>
      <c r="V333" s="871" t="n"/>
      <c r="W333" s="871" t="n"/>
      <c r="X333" s="871" t="n"/>
      <c r="Y333" s="871" t="n"/>
      <c r="Z333" s="871" t="n"/>
    </row>
    <row r="334">
      <c r="A334" s="871" t="n"/>
      <c r="B334" s="871" t="n"/>
      <c r="C334" s="871" t="n"/>
      <c r="D334" s="871" t="n"/>
      <c r="E334" s="871" t="n"/>
      <c r="F334" s="871" t="n"/>
      <c r="G334" s="871" t="n"/>
      <c r="H334" s="871" t="n"/>
      <c r="I334" s="871" t="n"/>
      <c r="J334" s="871" t="n"/>
      <c r="K334" s="871" t="n"/>
      <c r="L334" s="871" t="n"/>
      <c r="M334" s="871" t="n"/>
      <c r="N334" s="871" t="n"/>
      <c r="O334" s="871" t="n"/>
      <c r="P334" s="871" t="n"/>
      <c r="Q334" s="871" t="n"/>
      <c r="R334" s="871" t="n"/>
      <c r="S334" s="871" t="n"/>
      <c r="T334" s="871" t="n"/>
      <c r="U334" s="871" t="n"/>
      <c r="V334" s="871" t="n"/>
      <c r="W334" s="871" t="n"/>
      <c r="X334" s="871" t="n"/>
      <c r="Y334" s="871" t="n"/>
      <c r="Z334" s="871" t="n"/>
    </row>
    <row r="335">
      <c r="A335" s="871" t="n"/>
      <c r="B335" s="871" t="n"/>
      <c r="C335" s="871" t="n"/>
      <c r="D335" s="871" t="n"/>
      <c r="E335" s="871" t="n"/>
      <c r="F335" s="871" t="n"/>
      <c r="G335" s="871" t="n"/>
      <c r="H335" s="871" t="n"/>
      <c r="I335" s="871" t="n"/>
      <c r="J335" s="871" t="n"/>
      <c r="K335" s="871" t="n"/>
      <c r="L335" s="871" t="n"/>
      <c r="M335" s="871" t="n"/>
      <c r="N335" s="871" t="n"/>
      <c r="O335" s="871" t="n"/>
      <c r="P335" s="871" t="n"/>
      <c r="Q335" s="871" t="n"/>
      <c r="R335" s="871" t="n"/>
      <c r="S335" s="871" t="n"/>
      <c r="T335" s="871" t="n"/>
      <c r="U335" s="871" t="n"/>
      <c r="V335" s="871" t="n"/>
      <c r="W335" s="871" t="n"/>
      <c r="X335" s="871" t="n"/>
      <c r="Y335" s="871" t="n"/>
      <c r="Z335" s="871" t="n"/>
    </row>
    <row r="336">
      <c r="A336" s="871" t="n"/>
      <c r="B336" s="871" t="n"/>
      <c r="C336" s="871" t="n"/>
      <c r="D336" s="871" t="n"/>
      <c r="E336" s="871" t="n"/>
      <c r="F336" s="871" t="n"/>
      <c r="G336" s="871" t="n"/>
      <c r="H336" s="871" t="n"/>
      <c r="I336" s="871" t="n"/>
      <c r="J336" s="871" t="n"/>
      <c r="K336" s="871" t="n"/>
      <c r="L336" s="871" t="n"/>
      <c r="M336" s="871" t="n"/>
      <c r="N336" s="871" t="n"/>
      <c r="O336" s="871" t="n"/>
      <c r="P336" s="871" t="n"/>
      <c r="Q336" s="871" t="n"/>
      <c r="R336" s="871" t="n"/>
      <c r="S336" s="871" t="n"/>
      <c r="T336" s="871" t="n"/>
      <c r="U336" s="871" t="n"/>
      <c r="V336" s="871" t="n"/>
      <c r="W336" s="871" t="n"/>
      <c r="X336" s="871" t="n"/>
      <c r="Y336" s="871" t="n"/>
      <c r="Z336" s="871" t="n"/>
    </row>
    <row r="337">
      <c r="A337" s="871" t="n"/>
      <c r="B337" s="871" t="n"/>
      <c r="C337" s="871" t="n"/>
      <c r="D337" s="871" t="n"/>
      <c r="E337" s="871" t="n"/>
      <c r="F337" s="871" t="n"/>
      <c r="G337" s="871" t="n"/>
      <c r="H337" s="871" t="n"/>
      <c r="I337" s="871" t="n"/>
      <c r="J337" s="871" t="n"/>
      <c r="K337" s="871" t="n"/>
      <c r="L337" s="871" t="n"/>
      <c r="M337" s="871" t="n"/>
      <c r="N337" s="871" t="n"/>
      <c r="O337" s="871" t="n"/>
      <c r="P337" s="871" t="n"/>
      <c r="Q337" s="871" t="n"/>
      <c r="R337" s="871" t="n"/>
      <c r="S337" s="871" t="n"/>
      <c r="T337" s="871" t="n"/>
      <c r="U337" s="871" t="n"/>
      <c r="V337" s="871" t="n"/>
      <c r="W337" s="871" t="n"/>
      <c r="X337" s="871" t="n"/>
      <c r="Y337" s="871" t="n"/>
      <c r="Z337" s="871" t="n"/>
    </row>
    <row r="338">
      <c r="A338" s="871" t="n"/>
      <c r="B338" s="871" t="n"/>
      <c r="C338" s="871" t="n"/>
      <c r="D338" s="871" t="n"/>
      <c r="E338" s="871" t="n"/>
      <c r="F338" s="871" t="n"/>
      <c r="G338" s="871" t="n"/>
      <c r="H338" s="871" t="n"/>
      <c r="I338" s="871" t="n"/>
      <c r="J338" s="871" t="n"/>
      <c r="K338" s="871" t="n"/>
      <c r="L338" s="871" t="n"/>
      <c r="M338" s="871" t="n"/>
      <c r="N338" s="871" t="n"/>
      <c r="O338" s="871" t="n"/>
      <c r="P338" s="871" t="n"/>
      <c r="Q338" s="871" t="n"/>
      <c r="R338" s="871" t="n"/>
      <c r="S338" s="871" t="n"/>
      <c r="T338" s="871" t="n"/>
      <c r="U338" s="871" t="n"/>
      <c r="V338" s="871" t="n"/>
      <c r="W338" s="871" t="n"/>
      <c r="X338" s="871" t="n"/>
      <c r="Y338" s="871" t="n"/>
      <c r="Z338" s="871" t="n"/>
    </row>
    <row r="339">
      <c r="A339" s="871" t="n"/>
      <c r="B339" s="871" t="n"/>
      <c r="C339" s="871" t="n"/>
      <c r="D339" s="871" t="n"/>
      <c r="E339" s="871" t="n"/>
      <c r="F339" s="871" t="n"/>
      <c r="G339" s="871" t="n"/>
      <c r="H339" s="871" t="n"/>
      <c r="I339" s="871" t="n"/>
      <c r="J339" s="871" t="n"/>
      <c r="K339" s="871" t="n"/>
      <c r="L339" s="871" t="n"/>
      <c r="M339" s="871" t="n"/>
      <c r="N339" s="871" t="n"/>
      <c r="O339" s="871" t="n"/>
      <c r="P339" s="871" t="n"/>
      <c r="Q339" s="871" t="n"/>
      <c r="R339" s="871" t="n"/>
      <c r="S339" s="871" t="n"/>
      <c r="T339" s="871" t="n"/>
      <c r="U339" s="871" t="n"/>
      <c r="V339" s="871" t="n"/>
      <c r="W339" s="871" t="n"/>
      <c r="X339" s="871" t="n"/>
      <c r="Y339" s="871" t="n"/>
      <c r="Z339" s="871" t="n"/>
    </row>
    <row r="340">
      <c r="A340" s="871" t="n"/>
      <c r="B340" s="871" t="n"/>
      <c r="C340" s="871" t="n"/>
      <c r="D340" s="871" t="n"/>
      <c r="E340" s="871" t="n"/>
      <c r="F340" s="871" t="n"/>
      <c r="G340" s="871" t="n"/>
      <c r="H340" s="871" t="n"/>
      <c r="I340" s="871" t="n"/>
      <c r="J340" s="871" t="n"/>
      <c r="K340" s="871" t="n"/>
      <c r="L340" s="871" t="n"/>
      <c r="M340" s="871" t="n"/>
      <c r="N340" s="871" t="n"/>
      <c r="O340" s="871" t="n"/>
      <c r="P340" s="871" t="n"/>
      <c r="Q340" s="871" t="n"/>
      <c r="R340" s="871" t="n"/>
      <c r="S340" s="871" t="n"/>
      <c r="T340" s="871" t="n"/>
      <c r="U340" s="871" t="n"/>
      <c r="V340" s="871" t="n"/>
      <c r="W340" s="871" t="n"/>
      <c r="X340" s="871" t="n"/>
      <c r="Y340" s="871" t="n"/>
      <c r="Z340" s="871" t="n"/>
    </row>
    <row r="341">
      <c r="A341" s="871" t="n"/>
      <c r="B341" s="871" t="n"/>
      <c r="C341" s="871" t="n"/>
      <c r="D341" s="871" t="n"/>
      <c r="E341" s="871" t="n"/>
      <c r="F341" s="871" t="n"/>
      <c r="G341" s="871" t="n"/>
      <c r="H341" s="871" t="n"/>
      <c r="I341" s="871" t="n"/>
      <c r="J341" s="871" t="n"/>
      <c r="K341" s="871" t="n"/>
      <c r="L341" s="871" t="n"/>
      <c r="M341" s="871" t="n"/>
      <c r="N341" s="871" t="n"/>
      <c r="O341" s="871" t="n"/>
      <c r="P341" s="871" t="n"/>
      <c r="Q341" s="871" t="n"/>
      <c r="R341" s="871" t="n"/>
      <c r="S341" s="871" t="n"/>
      <c r="T341" s="871" t="n"/>
      <c r="U341" s="871" t="n"/>
      <c r="V341" s="871" t="n"/>
      <c r="W341" s="871" t="n"/>
      <c r="X341" s="871" t="n"/>
      <c r="Y341" s="871" t="n"/>
      <c r="Z341" s="871" t="n"/>
    </row>
    <row r="342">
      <c r="A342" s="871" t="n"/>
      <c r="B342" s="871" t="n"/>
      <c r="C342" s="871" t="n"/>
      <c r="D342" s="871" t="n"/>
      <c r="E342" s="871" t="n"/>
      <c r="F342" s="871" t="n"/>
      <c r="G342" s="871" t="n"/>
      <c r="H342" s="871" t="n"/>
      <c r="I342" s="871" t="n"/>
      <c r="J342" s="871" t="n"/>
      <c r="K342" s="871" t="n"/>
      <c r="L342" s="871" t="n"/>
      <c r="M342" s="871" t="n"/>
      <c r="N342" s="871" t="n"/>
      <c r="O342" s="871" t="n"/>
      <c r="P342" s="871" t="n"/>
      <c r="Q342" s="871" t="n"/>
      <c r="R342" s="871" t="n"/>
      <c r="S342" s="871" t="n"/>
      <c r="T342" s="871" t="n"/>
      <c r="U342" s="871" t="n"/>
      <c r="V342" s="871" t="n"/>
      <c r="W342" s="871" t="n"/>
      <c r="X342" s="871" t="n"/>
      <c r="Y342" s="871" t="n"/>
      <c r="Z342" s="871" t="n"/>
    </row>
    <row r="343">
      <c r="A343" s="871" t="n"/>
      <c r="B343" s="871" t="n"/>
      <c r="C343" s="871" t="n"/>
      <c r="D343" s="871" t="n"/>
      <c r="E343" s="871" t="n"/>
      <c r="F343" s="871" t="n"/>
      <c r="G343" s="871" t="n"/>
      <c r="H343" s="871" t="n"/>
      <c r="I343" s="871" t="n"/>
      <c r="J343" s="871" t="n"/>
      <c r="K343" s="871" t="n"/>
      <c r="L343" s="871" t="n"/>
      <c r="M343" s="871" t="n"/>
      <c r="N343" s="871" t="n"/>
      <c r="O343" s="871" t="n"/>
      <c r="P343" s="871" t="n"/>
      <c r="Q343" s="871" t="n"/>
      <c r="R343" s="871" t="n"/>
      <c r="S343" s="871" t="n"/>
      <c r="T343" s="871" t="n"/>
      <c r="U343" s="871" t="n"/>
      <c r="V343" s="871" t="n"/>
      <c r="W343" s="871" t="n"/>
      <c r="X343" s="871" t="n"/>
      <c r="Y343" s="871" t="n"/>
      <c r="Z343" s="871" t="n"/>
    </row>
    <row r="344">
      <c r="A344" s="871" t="n"/>
      <c r="B344" s="871" t="n"/>
      <c r="C344" s="871" t="n"/>
      <c r="D344" s="871" t="n"/>
      <c r="E344" s="871" t="n"/>
      <c r="F344" s="871" t="n"/>
      <c r="G344" s="871" t="n"/>
      <c r="H344" s="871" t="n"/>
      <c r="I344" s="871" t="n"/>
      <c r="J344" s="871" t="n"/>
      <c r="K344" s="871" t="n"/>
      <c r="L344" s="871" t="n"/>
      <c r="M344" s="871" t="n"/>
      <c r="N344" s="871" t="n"/>
      <c r="O344" s="871" t="n"/>
      <c r="P344" s="871" t="n"/>
      <c r="Q344" s="871" t="n"/>
      <c r="R344" s="871" t="n"/>
      <c r="S344" s="871" t="n"/>
      <c r="T344" s="871" t="n"/>
      <c r="U344" s="871" t="n"/>
      <c r="V344" s="871" t="n"/>
      <c r="W344" s="871" t="n"/>
      <c r="X344" s="871" t="n"/>
      <c r="Y344" s="871" t="n"/>
      <c r="Z344" s="871" t="n"/>
    </row>
    <row r="345">
      <c r="A345" s="871" t="n"/>
      <c r="B345" s="871" t="n"/>
      <c r="C345" s="871" t="n"/>
      <c r="D345" s="871" t="n"/>
      <c r="E345" s="871" t="n"/>
      <c r="F345" s="871" t="n"/>
      <c r="G345" s="871" t="n"/>
      <c r="H345" s="871" t="n"/>
      <c r="I345" s="871" t="n"/>
      <c r="J345" s="871" t="n"/>
      <c r="K345" s="871" t="n"/>
      <c r="L345" s="871" t="n"/>
      <c r="M345" s="871" t="n"/>
      <c r="N345" s="871" t="n"/>
      <c r="O345" s="871" t="n"/>
      <c r="P345" s="871" t="n"/>
      <c r="Q345" s="871" t="n"/>
      <c r="R345" s="871" t="n"/>
      <c r="S345" s="871" t="n"/>
      <c r="T345" s="871" t="n"/>
      <c r="U345" s="871" t="n"/>
      <c r="V345" s="871" t="n"/>
      <c r="W345" s="871" t="n"/>
      <c r="X345" s="871" t="n"/>
      <c r="Y345" s="871" t="n"/>
      <c r="Z345" s="871" t="n"/>
    </row>
    <row r="346">
      <c r="A346" s="871" t="n"/>
      <c r="B346" s="871" t="n"/>
      <c r="C346" s="871" t="n"/>
      <c r="D346" s="871" t="n"/>
      <c r="E346" s="871" t="n"/>
      <c r="F346" s="871" t="n"/>
      <c r="G346" s="871" t="n"/>
      <c r="H346" s="871" t="n"/>
      <c r="I346" s="871" t="n"/>
      <c r="J346" s="871" t="n"/>
      <c r="K346" s="871" t="n"/>
      <c r="L346" s="871" t="n"/>
      <c r="M346" s="871" t="n"/>
      <c r="N346" s="871" t="n"/>
      <c r="O346" s="871" t="n"/>
      <c r="P346" s="871" t="n"/>
      <c r="Q346" s="871" t="n"/>
      <c r="R346" s="871" t="n"/>
      <c r="S346" s="871" t="n"/>
      <c r="T346" s="871" t="n"/>
      <c r="U346" s="871" t="n"/>
      <c r="V346" s="871" t="n"/>
      <c r="W346" s="871" t="n"/>
      <c r="X346" s="871" t="n"/>
      <c r="Y346" s="871" t="n"/>
      <c r="Z346" s="871" t="n"/>
    </row>
    <row r="347">
      <c r="A347" s="871" t="n"/>
      <c r="B347" s="871" t="n"/>
      <c r="C347" s="871" t="n"/>
      <c r="D347" s="871" t="n"/>
      <c r="E347" s="871" t="n"/>
      <c r="F347" s="871" t="n"/>
      <c r="G347" s="871" t="n"/>
      <c r="H347" s="871" t="n"/>
      <c r="I347" s="871" t="n"/>
      <c r="J347" s="871" t="n"/>
      <c r="K347" s="871" t="n"/>
      <c r="L347" s="871" t="n"/>
      <c r="M347" s="871" t="n"/>
      <c r="N347" s="871" t="n"/>
      <c r="O347" s="871" t="n"/>
      <c r="P347" s="871" t="n"/>
      <c r="Q347" s="871" t="n"/>
      <c r="R347" s="871" t="n"/>
      <c r="S347" s="871" t="n"/>
      <c r="T347" s="871" t="n"/>
      <c r="U347" s="871" t="n"/>
      <c r="V347" s="871" t="n"/>
      <c r="W347" s="871" t="n"/>
      <c r="X347" s="871" t="n"/>
      <c r="Y347" s="871" t="n"/>
      <c r="Z347" s="871" t="n"/>
    </row>
    <row r="348">
      <c r="A348" s="871" t="n"/>
      <c r="B348" s="871" t="n"/>
      <c r="C348" s="871" t="n"/>
      <c r="D348" s="871" t="n"/>
      <c r="E348" s="871" t="n"/>
      <c r="F348" s="871" t="n"/>
      <c r="G348" s="871" t="n"/>
      <c r="H348" s="871" t="n"/>
      <c r="I348" s="871" t="n"/>
      <c r="J348" s="871" t="n"/>
      <c r="K348" s="871" t="n"/>
      <c r="L348" s="871" t="n"/>
      <c r="M348" s="871" t="n"/>
      <c r="N348" s="871" t="n"/>
      <c r="O348" s="871" t="n"/>
      <c r="P348" s="871" t="n"/>
      <c r="Q348" s="871" t="n"/>
      <c r="R348" s="871" t="n"/>
      <c r="S348" s="871" t="n"/>
      <c r="T348" s="871" t="n"/>
      <c r="U348" s="871" t="n"/>
      <c r="V348" s="871" t="n"/>
      <c r="W348" s="871" t="n"/>
      <c r="X348" s="871" t="n"/>
      <c r="Y348" s="871" t="n"/>
      <c r="Z348" s="871" t="n"/>
    </row>
    <row r="349">
      <c r="A349" s="871" t="n"/>
      <c r="B349" s="871" t="n"/>
      <c r="C349" s="871" t="n"/>
      <c r="D349" s="871" t="n"/>
      <c r="E349" s="871" t="n"/>
      <c r="F349" s="871" t="n"/>
      <c r="G349" s="871" t="n"/>
      <c r="H349" s="871" t="n"/>
      <c r="I349" s="871" t="n"/>
      <c r="J349" s="871" t="n"/>
      <c r="K349" s="871" t="n"/>
      <c r="L349" s="871" t="n"/>
      <c r="M349" s="871" t="n"/>
      <c r="N349" s="871" t="n"/>
      <c r="O349" s="871" t="n"/>
      <c r="P349" s="871" t="n"/>
      <c r="Q349" s="871" t="n"/>
      <c r="R349" s="871" t="n"/>
      <c r="S349" s="871" t="n"/>
      <c r="T349" s="871" t="n"/>
      <c r="U349" s="871" t="n"/>
      <c r="V349" s="871" t="n"/>
      <c r="W349" s="871" t="n"/>
      <c r="X349" s="871" t="n"/>
      <c r="Y349" s="871" t="n"/>
      <c r="Z349" s="871" t="n"/>
    </row>
    <row r="350">
      <c r="A350" s="871" t="n"/>
      <c r="B350" s="871" t="n"/>
      <c r="C350" s="871" t="n"/>
      <c r="D350" s="871" t="n"/>
      <c r="E350" s="871" t="n"/>
      <c r="F350" s="871" t="n"/>
      <c r="G350" s="871" t="n"/>
      <c r="H350" s="871" t="n"/>
      <c r="I350" s="871" t="n"/>
      <c r="J350" s="871" t="n"/>
      <c r="K350" s="871" t="n"/>
      <c r="L350" s="871" t="n"/>
      <c r="M350" s="871" t="n"/>
      <c r="N350" s="871" t="n"/>
      <c r="O350" s="871" t="n"/>
      <c r="P350" s="871" t="n"/>
      <c r="Q350" s="871" t="n"/>
      <c r="R350" s="871" t="n"/>
      <c r="S350" s="871" t="n"/>
      <c r="T350" s="871" t="n"/>
      <c r="U350" s="871" t="n"/>
      <c r="V350" s="871" t="n"/>
      <c r="W350" s="871" t="n"/>
      <c r="X350" s="871" t="n"/>
      <c r="Y350" s="871" t="n"/>
      <c r="Z350" s="871" t="n"/>
    </row>
    <row r="351">
      <c r="A351" s="871" t="n"/>
      <c r="B351" s="871" t="n"/>
      <c r="C351" s="871" t="n"/>
      <c r="D351" s="871" t="n"/>
      <c r="E351" s="871" t="n"/>
      <c r="F351" s="871" t="n"/>
      <c r="G351" s="871" t="n"/>
      <c r="H351" s="871" t="n"/>
      <c r="I351" s="871" t="n"/>
      <c r="J351" s="871" t="n"/>
      <c r="K351" s="871" t="n"/>
      <c r="L351" s="871" t="n"/>
      <c r="M351" s="871" t="n"/>
      <c r="N351" s="871" t="n"/>
      <c r="O351" s="871" t="n"/>
      <c r="P351" s="871" t="n"/>
      <c r="Q351" s="871" t="n"/>
      <c r="R351" s="871" t="n"/>
      <c r="S351" s="871" t="n"/>
      <c r="T351" s="871" t="n"/>
      <c r="U351" s="871" t="n"/>
      <c r="V351" s="871" t="n"/>
      <c r="W351" s="871" t="n"/>
      <c r="X351" s="871" t="n"/>
      <c r="Y351" s="871" t="n"/>
      <c r="Z351" s="871" t="n"/>
    </row>
    <row r="352">
      <c r="A352" s="871" t="n"/>
      <c r="B352" s="871" t="n"/>
      <c r="C352" s="871" t="n"/>
      <c r="D352" s="871" t="n"/>
      <c r="E352" s="871" t="n"/>
      <c r="F352" s="871" t="n"/>
      <c r="G352" s="871" t="n"/>
      <c r="H352" s="871" t="n"/>
      <c r="I352" s="871" t="n"/>
      <c r="J352" s="871" t="n"/>
      <c r="K352" s="871" t="n"/>
      <c r="L352" s="871" t="n"/>
      <c r="M352" s="871" t="n"/>
      <c r="N352" s="871" t="n"/>
      <c r="O352" s="871" t="n"/>
      <c r="P352" s="871" t="n"/>
      <c r="Q352" s="871" t="n"/>
      <c r="R352" s="871" t="n"/>
      <c r="S352" s="871" t="n"/>
      <c r="T352" s="871" t="n"/>
      <c r="U352" s="871" t="n"/>
      <c r="V352" s="871" t="n"/>
      <c r="W352" s="871" t="n"/>
      <c r="X352" s="871" t="n"/>
      <c r="Y352" s="871" t="n"/>
      <c r="Z352" s="871" t="n"/>
    </row>
    <row r="353">
      <c r="A353" s="871" t="n"/>
      <c r="B353" s="871" t="n"/>
      <c r="C353" s="871" t="n"/>
      <c r="D353" s="871" t="n"/>
      <c r="E353" s="871" t="n"/>
      <c r="F353" s="871" t="n"/>
      <c r="G353" s="871" t="n"/>
      <c r="H353" s="871" t="n"/>
      <c r="I353" s="871" t="n"/>
      <c r="J353" s="871" t="n"/>
      <c r="K353" s="871" t="n"/>
      <c r="L353" s="871" t="n"/>
      <c r="M353" s="871" t="n"/>
      <c r="N353" s="871" t="n"/>
      <c r="O353" s="871" t="n"/>
      <c r="P353" s="871" t="n"/>
      <c r="Q353" s="871" t="n"/>
      <c r="R353" s="871" t="n"/>
      <c r="S353" s="871" t="n"/>
      <c r="T353" s="871" t="n"/>
      <c r="U353" s="871" t="n"/>
      <c r="V353" s="871" t="n"/>
      <c r="W353" s="871" t="n"/>
      <c r="X353" s="871" t="n"/>
      <c r="Y353" s="871" t="n"/>
      <c r="Z353" s="871" t="n"/>
    </row>
    <row r="354">
      <c r="A354" s="871" t="n"/>
      <c r="B354" s="871" t="n"/>
      <c r="C354" s="871" t="n"/>
      <c r="D354" s="871" t="n"/>
      <c r="E354" s="871" t="n"/>
      <c r="F354" s="871" t="n"/>
      <c r="G354" s="871" t="n"/>
      <c r="H354" s="871" t="n"/>
      <c r="I354" s="871" t="n"/>
      <c r="J354" s="871" t="n"/>
      <c r="K354" s="871" t="n"/>
      <c r="L354" s="871" t="n"/>
      <c r="M354" s="871" t="n"/>
      <c r="N354" s="871" t="n"/>
      <c r="O354" s="871" t="n"/>
      <c r="P354" s="871" t="n"/>
      <c r="Q354" s="871" t="n"/>
      <c r="R354" s="871" t="n"/>
      <c r="S354" s="871" t="n"/>
      <c r="T354" s="871" t="n"/>
      <c r="U354" s="871" t="n"/>
      <c r="V354" s="871" t="n"/>
      <c r="W354" s="871" t="n"/>
      <c r="X354" s="871" t="n"/>
      <c r="Y354" s="871" t="n"/>
      <c r="Z354" s="871" t="n"/>
    </row>
    <row r="355">
      <c r="A355" s="871" t="n"/>
      <c r="B355" s="871" t="n"/>
      <c r="C355" s="871" t="n"/>
      <c r="D355" s="871" t="n"/>
      <c r="E355" s="871" t="n"/>
      <c r="F355" s="871" t="n"/>
      <c r="G355" s="871" t="n"/>
      <c r="H355" s="871" t="n"/>
      <c r="I355" s="871" t="n"/>
      <c r="J355" s="871" t="n"/>
      <c r="K355" s="871" t="n"/>
      <c r="L355" s="871" t="n"/>
      <c r="M355" s="871" t="n"/>
      <c r="N355" s="871" t="n"/>
      <c r="O355" s="871" t="n"/>
      <c r="P355" s="871" t="n"/>
      <c r="Q355" s="871" t="n"/>
      <c r="R355" s="871" t="n"/>
      <c r="S355" s="871" t="n"/>
      <c r="T355" s="871" t="n"/>
      <c r="U355" s="871" t="n"/>
      <c r="V355" s="871" t="n"/>
      <c r="W355" s="871" t="n"/>
      <c r="X355" s="871" t="n"/>
      <c r="Y355" s="871" t="n"/>
      <c r="Z355" s="871" t="n"/>
    </row>
    <row r="356">
      <c r="A356" s="871" t="n"/>
      <c r="B356" s="871" t="n"/>
      <c r="C356" s="871" t="n"/>
      <c r="D356" s="871" t="n"/>
      <c r="E356" s="871" t="n"/>
      <c r="F356" s="871" t="n"/>
      <c r="G356" s="871" t="n"/>
      <c r="H356" s="871" t="n"/>
      <c r="I356" s="871" t="n"/>
      <c r="J356" s="871" t="n"/>
      <c r="K356" s="871" t="n"/>
      <c r="L356" s="871" t="n"/>
      <c r="M356" s="871" t="n"/>
      <c r="N356" s="871" t="n"/>
      <c r="O356" s="871" t="n"/>
      <c r="P356" s="871" t="n"/>
      <c r="Q356" s="871" t="n"/>
      <c r="R356" s="871" t="n"/>
      <c r="S356" s="871" t="n"/>
      <c r="T356" s="871" t="n"/>
      <c r="U356" s="871" t="n"/>
      <c r="V356" s="871" t="n"/>
      <c r="W356" s="871" t="n"/>
      <c r="X356" s="871" t="n"/>
      <c r="Y356" s="871" t="n"/>
      <c r="Z356" s="871" t="n"/>
    </row>
    <row r="357">
      <c r="A357" s="871" t="n"/>
      <c r="B357" s="871" t="n"/>
      <c r="C357" s="871" t="n"/>
      <c r="D357" s="871" t="n"/>
      <c r="E357" s="871" t="n"/>
      <c r="F357" s="871" t="n"/>
      <c r="G357" s="871" t="n"/>
      <c r="H357" s="871" t="n"/>
      <c r="I357" s="871" t="n"/>
      <c r="J357" s="871" t="n"/>
      <c r="K357" s="871" t="n"/>
      <c r="L357" s="871" t="n"/>
      <c r="M357" s="871" t="n"/>
      <c r="N357" s="871" t="n"/>
      <c r="O357" s="871" t="n"/>
      <c r="P357" s="871" t="n"/>
      <c r="Q357" s="871" t="n"/>
      <c r="R357" s="871" t="n"/>
      <c r="S357" s="871" t="n"/>
      <c r="T357" s="871" t="n"/>
      <c r="U357" s="871" t="n"/>
      <c r="V357" s="871" t="n"/>
      <c r="W357" s="871" t="n"/>
      <c r="X357" s="871" t="n"/>
      <c r="Y357" s="871" t="n"/>
      <c r="Z357" s="871" t="n"/>
    </row>
    <row r="358">
      <c r="A358" s="871" t="n"/>
      <c r="B358" s="871" t="n"/>
      <c r="C358" s="871" t="n"/>
      <c r="D358" s="871" t="n"/>
      <c r="E358" s="871" t="n"/>
      <c r="F358" s="871" t="n"/>
      <c r="G358" s="871" t="n"/>
      <c r="H358" s="871" t="n"/>
      <c r="I358" s="871" t="n"/>
      <c r="J358" s="871" t="n"/>
      <c r="K358" s="871" t="n"/>
      <c r="L358" s="871" t="n"/>
      <c r="M358" s="871" t="n"/>
      <c r="N358" s="871" t="n"/>
      <c r="O358" s="871" t="n"/>
      <c r="P358" s="871" t="n"/>
      <c r="Q358" s="871" t="n"/>
      <c r="R358" s="871" t="n"/>
      <c r="S358" s="871" t="n"/>
      <c r="T358" s="871" t="n"/>
      <c r="U358" s="871" t="n"/>
      <c r="V358" s="871" t="n"/>
      <c r="W358" s="871" t="n"/>
      <c r="X358" s="871" t="n"/>
      <c r="Y358" s="871" t="n"/>
      <c r="Z358" s="871" t="n"/>
    </row>
    <row r="359">
      <c r="A359" s="871" t="n"/>
      <c r="B359" s="871" t="n"/>
      <c r="C359" s="871" t="n"/>
      <c r="D359" s="871" t="n"/>
      <c r="E359" s="871" t="n"/>
      <c r="F359" s="871" t="n"/>
      <c r="G359" s="871" t="n"/>
      <c r="H359" s="871" t="n"/>
      <c r="I359" s="871" t="n"/>
      <c r="J359" s="871" t="n"/>
      <c r="K359" s="871" t="n"/>
      <c r="L359" s="871" t="n"/>
      <c r="M359" s="871" t="n"/>
      <c r="N359" s="871" t="n"/>
      <c r="O359" s="871" t="n"/>
      <c r="P359" s="871" t="n"/>
      <c r="Q359" s="871" t="n"/>
      <c r="R359" s="871" t="n"/>
      <c r="S359" s="871" t="n"/>
      <c r="T359" s="871" t="n"/>
      <c r="U359" s="871" t="n"/>
      <c r="V359" s="871" t="n"/>
      <c r="W359" s="871" t="n"/>
      <c r="X359" s="871" t="n"/>
      <c r="Y359" s="871" t="n"/>
      <c r="Z359" s="871" t="n"/>
    </row>
    <row r="360">
      <c r="A360" s="871" t="n"/>
      <c r="B360" s="871" t="n"/>
      <c r="C360" s="871" t="n"/>
      <c r="D360" s="871" t="n"/>
      <c r="E360" s="871" t="n"/>
      <c r="F360" s="871" t="n"/>
      <c r="G360" s="871" t="n"/>
      <c r="H360" s="871" t="n"/>
      <c r="I360" s="871" t="n"/>
      <c r="J360" s="871" t="n"/>
      <c r="K360" s="871" t="n"/>
      <c r="L360" s="871" t="n"/>
      <c r="M360" s="871" t="n"/>
      <c r="N360" s="871" t="n"/>
      <c r="O360" s="871" t="n"/>
      <c r="P360" s="871" t="n"/>
      <c r="Q360" s="871" t="n"/>
      <c r="R360" s="871" t="n"/>
      <c r="S360" s="871" t="n"/>
      <c r="T360" s="871" t="n"/>
      <c r="U360" s="871" t="n"/>
      <c r="V360" s="871" t="n"/>
      <c r="W360" s="871" t="n"/>
      <c r="X360" s="871" t="n"/>
      <c r="Y360" s="871" t="n"/>
      <c r="Z360" s="871" t="n"/>
    </row>
    <row r="361">
      <c r="A361" s="871" t="n"/>
      <c r="B361" s="871" t="n"/>
      <c r="C361" s="871" t="n"/>
      <c r="D361" s="871" t="n"/>
      <c r="E361" s="871" t="n"/>
      <c r="F361" s="871" t="n"/>
      <c r="G361" s="871" t="n"/>
      <c r="H361" s="871" t="n"/>
      <c r="I361" s="871" t="n"/>
      <c r="J361" s="871" t="n"/>
      <c r="K361" s="871" t="n"/>
      <c r="L361" s="871" t="n"/>
      <c r="M361" s="871" t="n"/>
      <c r="N361" s="871" t="n"/>
      <c r="O361" s="871" t="n"/>
      <c r="P361" s="871" t="n"/>
      <c r="Q361" s="871" t="n"/>
      <c r="R361" s="871" t="n"/>
      <c r="S361" s="871" t="n"/>
      <c r="T361" s="871" t="n"/>
      <c r="U361" s="871" t="n"/>
      <c r="V361" s="871" t="n"/>
      <c r="W361" s="871" t="n"/>
      <c r="X361" s="871" t="n"/>
      <c r="Y361" s="871" t="n"/>
      <c r="Z361" s="871" t="n"/>
    </row>
    <row r="362">
      <c r="A362" s="871" t="n"/>
      <c r="B362" s="871" t="n"/>
      <c r="C362" s="871" t="n"/>
      <c r="D362" s="871" t="n"/>
      <c r="E362" s="871" t="n"/>
      <c r="F362" s="871" t="n"/>
      <c r="G362" s="871" t="n"/>
      <c r="H362" s="871" t="n"/>
      <c r="I362" s="871" t="n"/>
      <c r="J362" s="871" t="n"/>
      <c r="K362" s="871" t="n"/>
      <c r="L362" s="871" t="n"/>
      <c r="M362" s="871" t="n"/>
      <c r="N362" s="871" t="n"/>
      <c r="O362" s="871" t="n"/>
      <c r="P362" s="871" t="n"/>
      <c r="Q362" s="871" t="n"/>
      <c r="R362" s="871" t="n"/>
      <c r="S362" s="871" t="n"/>
      <c r="T362" s="871" t="n"/>
      <c r="U362" s="871" t="n"/>
      <c r="V362" s="871" t="n"/>
      <c r="W362" s="871" t="n"/>
      <c r="X362" s="871" t="n"/>
      <c r="Y362" s="871" t="n"/>
      <c r="Z362" s="871" t="n"/>
    </row>
    <row r="363">
      <c r="A363" s="871" t="n"/>
      <c r="B363" s="871" t="n"/>
      <c r="C363" s="871" t="n"/>
      <c r="D363" s="871" t="n"/>
      <c r="E363" s="871" t="n"/>
      <c r="F363" s="871" t="n"/>
      <c r="G363" s="871" t="n"/>
      <c r="H363" s="871" t="n"/>
      <c r="I363" s="871" t="n"/>
      <c r="J363" s="871" t="n"/>
      <c r="K363" s="871" t="n"/>
      <c r="L363" s="871" t="n"/>
      <c r="M363" s="871" t="n"/>
      <c r="N363" s="871" t="n"/>
      <c r="O363" s="871" t="n"/>
      <c r="P363" s="871" t="n"/>
      <c r="Q363" s="871" t="n"/>
      <c r="R363" s="871" t="n"/>
      <c r="S363" s="871" t="n"/>
      <c r="T363" s="871" t="n"/>
      <c r="U363" s="871" t="n"/>
      <c r="V363" s="871" t="n"/>
      <c r="W363" s="871" t="n"/>
      <c r="X363" s="871" t="n"/>
      <c r="Y363" s="871" t="n"/>
      <c r="Z363" s="871" t="n"/>
    </row>
    <row r="364">
      <c r="A364" s="871" t="n"/>
      <c r="B364" s="871" t="n"/>
      <c r="C364" s="871" t="n"/>
      <c r="D364" s="871" t="n"/>
      <c r="E364" s="871" t="n"/>
      <c r="F364" s="871" t="n"/>
      <c r="G364" s="871" t="n"/>
      <c r="H364" s="871" t="n"/>
      <c r="I364" s="871" t="n"/>
      <c r="J364" s="871" t="n"/>
      <c r="K364" s="871" t="n"/>
      <c r="L364" s="871" t="n"/>
      <c r="M364" s="871" t="n"/>
      <c r="N364" s="871" t="n"/>
      <c r="O364" s="871" t="n"/>
      <c r="P364" s="871" t="n"/>
      <c r="Q364" s="871" t="n"/>
      <c r="R364" s="871" t="n"/>
      <c r="S364" s="871" t="n"/>
      <c r="T364" s="871" t="n"/>
      <c r="U364" s="871" t="n"/>
      <c r="V364" s="871" t="n"/>
      <c r="W364" s="871" t="n"/>
      <c r="X364" s="871" t="n"/>
      <c r="Y364" s="871" t="n"/>
      <c r="Z364" s="871" t="n"/>
    </row>
    <row r="365">
      <c r="A365" s="871" t="n"/>
      <c r="B365" s="871" t="n"/>
      <c r="C365" s="871" t="n"/>
      <c r="D365" s="871" t="n"/>
      <c r="E365" s="871" t="n"/>
      <c r="F365" s="871" t="n"/>
      <c r="G365" s="871" t="n"/>
      <c r="H365" s="871" t="n"/>
      <c r="I365" s="871" t="n"/>
      <c r="J365" s="871" t="n"/>
      <c r="K365" s="871" t="n"/>
      <c r="L365" s="871" t="n"/>
      <c r="M365" s="871" t="n"/>
      <c r="N365" s="871" t="n"/>
      <c r="O365" s="871" t="n"/>
      <c r="P365" s="871" t="n"/>
      <c r="Q365" s="871" t="n"/>
      <c r="R365" s="871" t="n"/>
      <c r="S365" s="871" t="n"/>
      <c r="T365" s="871" t="n"/>
      <c r="U365" s="871" t="n"/>
      <c r="V365" s="871" t="n"/>
      <c r="W365" s="871" t="n"/>
      <c r="X365" s="871" t="n"/>
      <c r="Y365" s="871" t="n"/>
      <c r="Z365" s="871" t="n"/>
    </row>
    <row r="366">
      <c r="A366" s="871" t="n"/>
      <c r="B366" s="871" t="n"/>
      <c r="C366" s="871" t="n"/>
      <c r="D366" s="871" t="n"/>
      <c r="E366" s="871" t="n"/>
      <c r="F366" s="871" t="n"/>
      <c r="G366" s="871" t="n"/>
      <c r="H366" s="871" t="n"/>
      <c r="I366" s="871" t="n"/>
      <c r="J366" s="871" t="n"/>
      <c r="K366" s="871" t="n"/>
      <c r="L366" s="871" t="n"/>
      <c r="M366" s="871" t="n"/>
      <c r="N366" s="871" t="n"/>
      <c r="O366" s="871" t="n"/>
      <c r="P366" s="871" t="n"/>
      <c r="Q366" s="871" t="n"/>
      <c r="R366" s="871" t="n"/>
      <c r="S366" s="871" t="n"/>
      <c r="T366" s="871" t="n"/>
      <c r="U366" s="871" t="n"/>
      <c r="V366" s="871" t="n"/>
      <c r="W366" s="871" t="n"/>
      <c r="X366" s="871" t="n"/>
      <c r="Y366" s="871" t="n"/>
      <c r="Z366" s="871" t="n"/>
    </row>
    <row r="367">
      <c r="A367" s="871" t="n"/>
      <c r="B367" s="871" t="n"/>
      <c r="C367" s="871" t="n"/>
      <c r="D367" s="871" t="n"/>
      <c r="E367" s="871" t="n"/>
      <c r="F367" s="871" t="n"/>
      <c r="G367" s="871" t="n"/>
      <c r="H367" s="871" t="n"/>
      <c r="I367" s="871" t="n"/>
      <c r="J367" s="871" t="n"/>
      <c r="K367" s="871" t="n"/>
      <c r="L367" s="871" t="n"/>
      <c r="M367" s="871" t="n"/>
      <c r="N367" s="871" t="n"/>
      <c r="O367" s="871" t="n"/>
      <c r="P367" s="871" t="n"/>
      <c r="Q367" s="871" t="n"/>
      <c r="R367" s="871" t="n"/>
      <c r="S367" s="871" t="n"/>
      <c r="T367" s="871" t="n"/>
      <c r="U367" s="871" t="n"/>
      <c r="V367" s="871" t="n"/>
      <c r="W367" s="871" t="n"/>
      <c r="X367" s="871" t="n"/>
      <c r="Y367" s="871" t="n"/>
      <c r="Z367" s="871" t="n"/>
    </row>
    <row r="368">
      <c r="A368" s="871" t="n"/>
      <c r="B368" s="871" t="n"/>
      <c r="C368" s="871" t="n"/>
      <c r="D368" s="871" t="n"/>
      <c r="E368" s="871" t="n"/>
      <c r="F368" s="871" t="n"/>
      <c r="G368" s="871" t="n"/>
      <c r="H368" s="871" t="n"/>
      <c r="I368" s="871" t="n"/>
      <c r="J368" s="871" t="n"/>
      <c r="K368" s="871" t="n"/>
      <c r="L368" s="871" t="n"/>
      <c r="M368" s="871" t="n"/>
      <c r="N368" s="871" t="n"/>
      <c r="O368" s="871" t="n"/>
      <c r="P368" s="871" t="n"/>
      <c r="Q368" s="871" t="n"/>
      <c r="R368" s="871" t="n"/>
      <c r="S368" s="871" t="n"/>
      <c r="T368" s="871" t="n"/>
      <c r="U368" s="871" t="n"/>
      <c r="V368" s="871" t="n"/>
      <c r="W368" s="871" t="n"/>
      <c r="X368" s="871" t="n"/>
      <c r="Y368" s="871" t="n"/>
      <c r="Z368" s="871" t="n"/>
    </row>
    <row r="369">
      <c r="A369" s="871" t="n"/>
      <c r="B369" s="871" t="n"/>
      <c r="C369" s="871" t="n"/>
      <c r="D369" s="871" t="n"/>
      <c r="E369" s="871" t="n"/>
      <c r="F369" s="871" t="n"/>
      <c r="G369" s="871" t="n"/>
      <c r="H369" s="871" t="n"/>
      <c r="I369" s="871" t="n"/>
      <c r="J369" s="871" t="n"/>
      <c r="K369" s="871" t="n"/>
      <c r="L369" s="871" t="n"/>
      <c r="M369" s="871" t="n"/>
      <c r="N369" s="871" t="n"/>
      <c r="O369" s="871" t="n"/>
      <c r="P369" s="871" t="n"/>
      <c r="Q369" s="871" t="n"/>
      <c r="R369" s="871" t="n"/>
      <c r="S369" s="871" t="n"/>
      <c r="T369" s="871" t="n"/>
      <c r="U369" s="871" t="n"/>
      <c r="V369" s="871" t="n"/>
      <c r="W369" s="871" t="n"/>
      <c r="X369" s="871" t="n"/>
      <c r="Y369" s="871" t="n"/>
      <c r="Z369" s="871" t="n"/>
    </row>
    <row r="370">
      <c r="A370" s="871" t="n"/>
      <c r="B370" s="871" t="n"/>
      <c r="C370" s="871" t="n"/>
      <c r="D370" s="871" t="n"/>
      <c r="E370" s="871" t="n"/>
      <c r="F370" s="871" t="n"/>
      <c r="G370" s="871" t="n"/>
      <c r="H370" s="871" t="n"/>
      <c r="I370" s="871" t="n"/>
      <c r="J370" s="871" t="n"/>
      <c r="K370" s="871" t="n"/>
      <c r="L370" s="871" t="n"/>
      <c r="M370" s="871" t="n"/>
      <c r="N370" s="871" t="n"/>
      <c r="O370" s="871" t="n"/>
      <c r="P370" s="871" t="n"/>
      <c r="Q370" s="871" t="n"/>
      <c r="R370" s="871" t="n"/>
      <c r="S370" s="871" t="n"/>
      <c r="T370" s="871" t="n"/>
      <c r="U370" s="871" t="n"/>
      <c r="V370" s="871" t="n"/>
      <c r="W370" s="871" t="n"/>
      <c r="X370" s="871" t="n"/>
      <c r="Y370" s="871" t="n"/>
      <c r="Z370" s="871" t="n"/>
    </row>
    <row r="371">
      <c r="A371" s="871" t="n"/>
      <c r="B371" s="871" t="n"/>
      <c r="C371" s="871" t="n"/>
      <c r="D371" s="871" t="n"/>
      <c r="E371" s="871" t="n"/>
      <c r="F371" s="871" t="n"/>
      <c r="G371" s="871" t="n"/>
      <c r="H371" s="871" t="n"/>
      <c r="I371" s="871" t="n"/>
      <c r="J371" s="871" t="n"/>
      <c r="K371" s="871" t="n"/>
      <c r="L371" s="871" t="n"/>
      <c r="M371" s="871" t="n"/>
      <c r="N371" s="871" t="n"/>
      <c r="O371" s="871" t="n"/>
      <c r="P371" s="871" t="n"/>
      <c r="Q371" s="871" t="n"/>
      <c r="R371" s="871" t="n"/>
      <c r="S371" s="871" t="n"/>
      <c r="T371" s="871" t="n"/>
      <c r="U371" s="871" t="n"/>
      <c r="V371" s="871" t="n"/>
      <c r="W371" s="871" t="n"/>
      <c r="X371" s="871" t="n"/>
      <c r="Y371" s="871" t="n"/>
      <c r="Z371" s="871" t="n"/>
    </row>
    <row r="372">
      <c r="A372" s="871" t="n"/>
      <c r="B372" s="871" t="n"/>
      <c r="C372" s="871" t="n"/>
      <c r="D372" s="871" t="n"/>
      <c r="E372" s="871" t="n"/>
      <c r="F372" s="871" t="n"/>
      <c r="G372" s="871" t="n"/>
      <c r="H372" s="871" t="n"/>
      <c r="I372" s="871" t="n"/>
      <c r="J372" s="871" t="n"/>
      <c r="K372" s="871" t="n"/>
      <c r="L372" s="871" t="n"/>
      <c r="M372" s="871" t="n"/>
      <c r="N372" s="871" t="n"/>
      <c r="O372" s="871" t="n"/>
      <c r="P372" s="871" t="n"/>
      <c r="Q372" s="871" t="n"/>
      <c r="R372" s="871" t="n"/>
      <c r="S372" s="871" t="n"/>
      <c r="T372" s="871" t="n"/>
      <c r="U372" s="871" t="n"/>
      <c r="V372" s="871" t="n"/>
      <c r="W372" s="871" t="n"/>
      <c r="X372" s="871" t="n"/>
      <c r="Y372" s="871" t="n"/>
      <c r="Z372" s="871" t="n"/>
    </row>
    <row r="373">
      <c r="A373" s="871" t="n"/>
      <c r="B373" s="871" t="n"/>
      <c r="C373" s="871" t="n"/>
      <c r="D373" s="871" t="n"/>
      <c r="E373" s="871" t="n"/>
      <c r="F373" s="871" t="n"/>
      <c r="G373" s="871" t="n"/>
      <c r="H373" s="871" t="n"/>
      <c r="I373" s="871" t="n"/>
      <c r="J373" s="871" t="n"/>
      <c r="K373" s="871" t="n"/>
      <c r="L373" s="871" t="n"/>
      <c r="M373" s="871" t="n"/>
      <c r="N373" s="871" t="n"/>
      <c r="O373" s="871" t="n"/>
      <c r="P373" s="871" t="n"/>
      <c r="Q373" s="871" t="n"/>
      <c r="R373" s="871" t="n"/>
      <c r="S373" s="871" t="n"/>
      <c r="T373" s="871" t="n"/>
      <c r="U373" s="871" t="n"/>
      <c r="V373" s="871" t="n"/>
      <c r="W373" s="871" t="n"/>
      <c r="X373" s="871" t="n"/>
      <c r="Y373" s="871" t="n"/>
      <c r="Z373" s="871" t="n"/>
    </row>
    <row r="374">
      <c r="A374" s="871" t="n"/>
      <c r="B374" s="871" t="n"/>
      <c r="C374" s="871" t="n"/>
      <c r="D374" s="871" t="n"/>
      <c r="E374" s="871" t="n"/>
      <c r="F374" s="871" t="n"/>
      <c r="G374" s="871" t="n"/>
      <c r="H374" s="871" t="n"/>
      <c r="I374" s="871" t="n"/>
      <c r="J374" s="871" t="n"/>
      <c r="K374" s="871" t="n"/>
      <c r="L374" s="871" t="n"/>
      <c r="M374" s="871" t="n"/>
      <c r="N374" s="871" t="n"/>
      <c r="O374" s="871" t="n"/>
      <c r="P374" s="871" t="n"/>
      <c r="Q374" s="871" t="n"/>
      <c r="R374" s="871" t="n"/>
      <c r="S374" s="871" t="n"/>
      <c r="T374" s="871" t="n"/>
      <c r="U374" s="871" t="n"/>
      <c r="V374" s="871" t="n"/>
      <c r="W374" s="871" t="n"/>
      <c r="X374" s="871" t="n"/>
      <c r="Y374" s="871" t="n"/>
      <c r="Z374" s="871" t="n"/>
    </row>
    <row r="375">
      <c r="A375" s="871" t="n"/>
      <c r="B375" s="871" t="n"/>
      <c r="C375" s="871" t="n"/>
      <c r="D375" s="871" t="n"/>
      <c r="E375" s="871" t="n"/>
      <c r="F375" s="871" t="n"/>
      <c r="G375" s="871" t="n"/>
      <c r="H375" s="871" t="n"/>
      <c r="I375" s="871" t="n"/>
      <c r="J375" s="871" t="n"/>
      <c r="K375" s="871" t="n"/>
      <c r="L375" s="871" t="n"/>
      <c r="M375" s="871" t="n"/>
      <c r="N375" s="871" t="n"/>
      <c r="O375" s="871" t="n"/>
      <c r="P375" s="871" t="n"/>
      <c r="Q375" s="871" t="n"/>
      <c r="R375" s="871" t="n"/>
      <c r="S375" s="871" t="n"/>
      <c r="T375" s="871" t="n"/>
      <c r="U375" s="871" t="n"/>
      <c r="V375" s="871" t="n"/>
      <c r="W375" s="871" t="n"/>
      <c r="X375" s="871" t="n"/>
      <c r="Y375" s="871" t="n"/>
      <c r="Z375" s="871" t="n"/>
    </row>
    <row r="376">
      <c r="A376" s="871" t="n"/>
      <c r="B376" s="871" t="n"/>
      <c r="C376" s="871" t="n"/>
      <c r="D376" s="871" t="n"/>
      <c r="E376" s="871" t="n"/>
      <c r="F376" s="871" t="n"/>
      <c r="G376" s="871" t="n"/>
      <c r="H376" s="871" t="n"/>
      <c r="I376" s="871" t="n"/>
      <c r="J376" s="871" t="n"/>
      <c r="K376" s="871" t="n"/>
      <c r="L376" s="871" t="n"/>
      <c r="M376" s="871" t="n"/>
      <c r="N376" s="871" t="n"/>
      <c r="O376" s="871" t="n"/>
      <c r="P376" s="871" t="n"/>
      <c r="Q376" s="871" t="n"/>
      <c r="R376" s="871" t="n"/>
      <c r="S376" s="871" t="n"/>
      <c r="T376" s="871" t="n"/>
      <c r="U376" s="871" t="n"/>
      <c r="V376" s="871" t="n"/>
      <c r="W376" s="871" t="n"/>
      <c r="X376" s="871" t="n"/>
      <c r="Y376" s="871" t="n"/>
      <c r="Z376" s="871" t="n"/>
    </row>
    <row r="377">
      <c r="A377" s="871" t="n"/>
      <c r="B377" s="871" t="n"/>
      <c r="C377" s="871" t="n"/>
      <c r="D377" s="871" t="n"/>
      <c r="E377" s="871" t="n"/>
      <c r="F377" s="871" t="n"/>
      <c r="G377" s="871" t="n"/>
      <c r="H377" s="871" t="n"/>
      <c r="I377" s="871" t="n"/>
      <c r="J377" s="871" t="n"/>
      <c r="K377" s="871" t="n"/>
      <c r="L377" s="871" t="n"/>
      <c r="M377" s="871" t="n"/>
      <c r="N377" s="871" t="n"/>
      <c r="O377" s="871" t="n"/>
      <c r="P377" s="871" t="n"/>
      <c r="Q377" s="871" t="n"/>
      <c r="R377" s="871" t="n"/>
      <c r="S377" s="871" t="n"/>
      <c r="T377" s="871" t="n"/>
      <c r="U377" s="871" t="n"/>
      <c r="V377" s="871" t="n"/>
      <c r="W377" s="871" t="n"/>
      <c r="X377" s="871" t="n"/>
      <c r="Y377" s="871" t="n"/>
      <c r="Z377" s="871" t="n"/>
    </row>
    <row r="378">
      <c r="A378" s="871" t="n"/>
      <c r="B378" s="871" t="n"/>
      <c r="C378" s="871" t="n"/>
      <c r="D378" s="871" t="n"/>
      <c r="E378" s="871" t="n"/>
      <c r="F378" s="871" t="n"/>
      <c r="G378" s="871" t="n"/>
      <c r="H378" s="871" t="n"/>
      <c r="I378" s="871" t="n"/>
      <c r="J378" s="871" t="n"/>
      <c r="K378" s="871" t="n"/>
      <c r="L378" s="871" t="n"/>
      <c r="M378" s="871" t="n"/>
      <c r="N378" s="871" t="n"/>
      <c r="O378" s="871" t="n"/>
      <c r="P378" s="871" t="n"/>
      <c r="Q378" s="871" t="n"/>
      <c r="R378" s="871" t="n"/>
      <c r="S378" s="871" t="n"/>
      <c r="T378" s="871" t="n"/>
      <c r="U378" s="871" t="n"/>
      <c r="V378" s="871" t="n"/>
      <c r="W378" s="871" t="n"/>
      <c r="X378" s="871" t="n"/>
      <c r="Y378" s="871" t="n"/>
      <c r="Z378" s="871" t="n"/>
    </row>
    <row r="379">
      <c r="A379" s="871" t="n"/>
      <c r="B379" s="871" t="n"/>
      <c r="C379" s="871" t="n"/>
      <c r="D379" s="871" t="n"/>
      <c r="E379" s="871" t="n"/>
      <c r="F379" s="871" t="n"/>
      <c r="G379" s="871" t="n"/>
      <c r="H379" s="871" t="n"/>
      <c r="I379" s="871" t="n"/>
      <c r="J379" s="871" t="n"/>
      <c r="K379" s="871" t="n"/>
      <c r="L379" s="871" t="n"/>
      <c r="M379" s="871" t="n"/>
      <c r="N379" s="871" t="n"/>
      <c r="O379" s="871" t="n"/>
      <c r="P379" s="871" t="n"/>
      <c r="Q379" s="871" t="n"/>
      <c r="R379" s="871" t="n"/>
      <c r="S379" s="871" t="n"/>
      <c r="T379" s="871" t="n"/>
      <c r="U379" s="871" t="n"/>
      <c r="V379" s="871" t="n"/>
      <c r="W379" s="871" t="n"/>
      <c r="X379" s="871" t="n"/>
      <c r="Y379" s="871" t="n"/>
      <c r="Z379" s="871" t="n"/>
    </row>
    <row r="380">
      <c r="A380" s="871" t="n"/>
      <c r="B380" s="871" t="n"/>
      <c r="C380" s="871" t="n"/>
      <c r="D380" s="871" t="n"/>
      <c r="E380" s="871" t="n"/>
      <c r="F380" s="871" t="n"/>
      <c r="G380" s="871" t="n"/>
      <c r="H380" s="871" t="n"/>
      <c r="I380" s="871" t="n"/>
      <c r="J380" s="871" t="n"/>
      <c r="K380" s="871" t="n"/>
      <c r="L380" s="871" t="n"/>
      <c r="M380" s="871" t="n"/>
      <c r="N380" s="871" t="n"/>
      <c r="O380" s="871" t="n"/>
      <c r="P380" s="871" t="n"/>
      <c r="Q380" s="871" t="n"/>
      <c r="R380" s="871" t="n"/>
      <c r="S380" s="871" t="n"/>
      <c r="T380" s="871" t="n"/>
      <c r="U380" s="871" t="n"/>
      <c r="V380" s="871" t="n"/>
      <c r="W380" s="871" t="n"/>
      <c r="X380" s="871" t="n"/>
      <c r="Y380" s="871" t="n"/>
      <c r="Z380" s="871" t="n"/>
    </row>
    <row r="381">
      <c r="A381" s="871" t="n"/>
      <c r="B381" s="871" t="n"/>
      <c r="C381" s="871" t="n"/>
      <c r="D381" s="871" t="n"/>
      <c r="E381" s="871" t="n"/>
      <c r="F381" s="871" t="n"/>
      <c r="G381" s="871" t="n"/>
      <c r="H381" s="871" t="n"/>
      <c r="I381" s="871" t="n"/>
      <c r="J381" s="871" t="n"/>
      <c r="K381" s="871" t="n"/>
      <c r="L381" s="871" t="n"/>
      <c r="M381" s="871" t="n"/>
      <c r="N381" s="871" t="n"/>
      <c r="O381" s="871" t="n"/>
      <c r="P381" s="871" t="n"/>
      <c r="Q381" s="871" t="n"/>
      <c r="R381" s="871" t="n"/>
      <c r="S381" s="871" t="n"/>
      <c r="T381" s="871" t="n"/>
      <c r="U381" s="871" t="n"/>
      <c r="V381" s="871" t="n"/>
      <c r="W381" s="871" t="n"/>
      <c r="X381" s="871" t="n"/>
      <c r="Y381" s="871" t="n"/>
      <c r="Z381" s="871" t="n"/>
    </row>
    <row r="382">
      <c r="A382" s="871" t="n"/>
      <c r="B382" s="871" t="n"/>
      <c r="C382" s="871" t="n"/>
      <c r="D382" s="871" t="n"/>
      <c r="E382" s="871" t="n"/>
      <c r="F382" s="871" t="n"/>
      <c r="G382" s="871" t="n"/>
      <c r="H382" s="871" t="n"/>
      <c r="I382" s="871" t="n"/>
      <c r="J382" s="871" t="n"/>
      <c r="K382" s="871" t="n"/>
      <c r="L382" s="871" t="n"/>
      <c r="M382" s="871" t="n"/>
      <c r="N382" s="871" t="n"/>
      <c r="O382" s="871" t="n"/>
      <c r="P382" s="871" t="n"/>
      <c r="Q382" s="871" t="n"/>
      <c r="R382" s="871" t="n"/>
      <c r="S382" s="871" t="n"/>
      <c r="T382" s="871" t="n"/>
      <c r="U382" s="871" t="n"/>
      <c r="V382" s="871" t="n"/>
      <c r="W382" s="871" t="n"/>
      <c r="X382" s="871" t="n"/>
      <c r="Y382" s="871" t="n"/>
      <c r="Z382" s="871" t="n"/>
    </row>
    <row r="383">
      <c r="A383" s="871" t="n"/>
      <c r="B383" s="871" t="n"/>
      <c r="C383" s="871" t="n"/>
      <c r="D383" s="871" t="n"/>
      <c r="E383" s="871" t="n"/>
      <c r="F383" s="871" t="n"/>
      <c r="G383" s="871" t="n"/>
      <c r="H383" s="871" t="n"/>
      <c r="I383" s="871" t="n"/>
      <c r="J383" s="871" t="n"/>
      <c r="K383" s="871" t="n"/>
      <c r="L383" s="871" t="n"/>
      <c r="M383" s="871" t="n"/>
      <c r="N383" s="871" t="n"/>
      <c r="O383" s="871" t="n"/>
      <c r="P383" s="871" t="n"/>
      <c r="Q383" s="871" t="n"/>
      <c r="R383" s="871" t="n"/>
      <c r="S383" s="871" t="n"/>
      <c r="T383" s="871" t="n"/>
      <c r="U383" s="871" t="n"/>
      <c r="V383" s="871" t="n"/>
      <c r="W383" s="871" t="n"/>
      <c r="X383" s="871" t="n"/>
      <c r="Y383" s="871" t="n"/>
      <c r="Z383" s="871" t="n"/>
    </row>
    <row r="384">
      <c r="A384" s="871" t="n"/>
      <c r="B384" s="871" t="n"/>
      <c r="C384" s="871" t="n"/>
      <c r="D384" s="871" t="n"/>
      <c r="E384" s="871" t="n"/>
      <c r="F384" s="871" t="n"/>
      <c r="G384" s="871" t="n"/>
      <c r="H384" s="871" t="n"/>
      <c r="I384" s="871" t="n"/>
      <c r="J384" s="871" t="n"/>
      <c r="K384" s="871" t="n"/>
      <c r="L384" s="871" t="n"/>
      <c r="M384" s="871" t="n"/>
      <c r="N384" s="871" t="n"/>
      <c r="O384" s="871" t="n"/>
      <c r="P384" s="871" t="n"/>
      <c r="Q384" s="871" t="n"/>
      <c r="R384" s="871" t="n"/>
      <c r="S384" s="871" t="n"/>
      <c r="T384" s="871" t="n"/>
      <c r="U384" s="871" t="n"/>
      <c r="V384" s="871" t="n"/>
      <c r="W384" s="871" t="n"/>
      <c r="X384" s="871" t="n"/>
      <c r="Y384" s="871" t="n"/>
      <c r="Z384" s="871" t="n"/>
    </row>
    <row r="385">
      <c r="A385" s="871" t="n"/>
      <c r="B385" s="871" t="n"/>
      <c r="C385" s="871" t="n"/>
      <c r="D385" s="871" t="n"/>
      <c r="E385" s="871" t="n"/>
      <c r="F385" s="871" t="n"/>
      <c r="G385" s="871" t="n"/>
      <c r="H385" s="871" t="n"/>
      <c r="I385" s="871" t="n"/>
      <c r="J385" s="871" t="n"/>
      <c r="K385" s="871" t="n"/>
      <c r="L385" s="871" t="n"/>
      <c r="M385" s="871" t="n"/>
      <c r="N385" s="871" t="n"/>
      <c r="O385" s="871" t="n"/>
      <c r="P385" s="871" t="n"/>
      <c r="Q385" s="871" t="n"/>
      <c r="R385" s="871" t="n"/>
      <c r="S385" s="871" t="n"/>
      <c r="T385" s="871" t="n"/>
      <c r="U385" s="871" t="n"/>
      <c r="V385" s="871" t="n"/>
      <c r="W385" s="871" t="n"/>
      <c r="X385" s="871" t="n"/>
      <c r="Y385" s="871" t="n"/>
      <c r="Z385" s="871" t="n"/>
    </row>
    <row r="386">
      <c r="A386" s="871" t="n"/>
      <c r="B386" s="871" t="n"/>
      <c r="C386" s="871" t="n"/>
      <c r="D386" s="871" t="n"/>
      <c r="E386" s="871" t="n"/>
      <c r="F386" s="871" t="n"/>
      <c r="G386" s="871" t="n"/>
      <c r="H386" s="871" t="n"/>
      <c r="I386" s="871" t="n"/>
      <c r="J386" s="871" t="n"/>
      <c r="K386" s="871" t="n"/>
      <c r="L386" s="871" t="n"/>
      <c r="M386" s="871" t="n"/>
      <c r="N386" s="871" t="n"/>
      <c r="O386" s="871" t="n"/>
      <c r="P386" s="871" t="n"/>
      <c r="Q386" s="871" t="n"/>
      <c r="R386" s="871" t="n"/>
      <c r="S386" s="871" t="n"/>
      <c r="T386" s="871" t="n"/>
      <c r="U386" s="871" t="n"/>
      <c r="V386" s="871" t="n"/>
      <c r="W386" s="871" t="n"/>
      <c r="X386" s="871" t="n"/>
      <c r="Y386" s="871" t="n"/>
      <c r="Z386" s="871" t="n"/>
    </row>
    <row r="387">
      <c r="A387" s="871" t="n"/>
      <c r="B387" s="871" t="n"/>
      <c r="C387" s="871" t="n"/>
      <c r="D387" s="871" t="n"/>
      <c r="E387" s="871" t="n"/>
      <c r="F387" s="871" t="n"/>
      <c r="G387" s="871" t="n"/>
      <c r="H387" s="871" t="n"/>
      <c r="I387" s="871" t="n"/>
      <c r="J387" s="871" t="n"/>
      <c r="K387" s="871" t="n"/>
      <c r="L387" s="871" t="n"/>
      <c r="M387" s="871" t="n"/>
      <c r="N387" s="871" t="n"/>
      <c r="O387" s="871" t="n"/>
      <c r="P387" s="871" t="n"/>
      <c r="Q387" s="871" t="n"/>
      <c r="R387" s="871" t="n"/>
      <c r="S387" s="871" t="n"/>
      <c r="T387" s="871" t="n"/>
      <c r="U387" s="871" t="n"/>
      <c r="V387" s="871" t="n"/>
      <c r="W387" s="871" t="n"/>
      <c r="X387" s="871" t="n"/>
      <c r="Y387" s="871" t="n"/>
      <c r="Z387" s="871" t="n"/>
    </row>
    <row r="388">
      <c r="A388" s="871" t="n"/>
      <c r="B388" s="871" t="n"/>
      <c r="C388" s="871" t="n"/>
      <c r="D388" s="871" t="n"/>
      <c r="E388" s="871" t="n"/>
      <c r="F388" s="871" t="n"/>
      <c r="G388" s="871" t="n"/>
      <c r="H388" s="871" t="n"/>
      <c r="I388" s="871" t="n"/>
      <c r="J388" s="871" t="n"/>
      <c r="K388" s="871" t="n"/>
      <c r="L388" s="871" t="n"/>
      <c r="M388" s="871" t="n"/>
      <c r="N388" s="871" t="n"/>
      <c r="O388" s="871" t="n"/>
      <c r="P388" s="871" t="n"/>
      <c r="Q388" s="871" t="n"/>
      <c r="R388" s="871" t="n"/>
      <c r="S388" s="871" t="n"/>
      <c r="T388" s="871" t="n"/>
      <c r="U388" s="871" t="n"/>
      <c r="V388" s="871" t="n"/>
      <c r="W388" s="871" t="n"/>
      <c r="X388" s="871" t="n"/>
      <c r="Y388" s="871" t="n"/>
      <c r="Z388" s="871" t="n"/>
    </row>
    <row r="389">
      <c r="A389" s="871" t="n"/>
      <c r="B389" s="871" t="n"/>
      <c r="C389" s="871" t="n"/>
      <c r="D389" s="871" t="n"/>
      <c r="E389" s="871" t="n"/>
      <c r="F389" s="871" t="n"/>
      <c r="G389" s="871" t="n"/>
      <c r="H389" s="871" t="n"/>
      <c r="I389" s="871" t="n"/>
      <c r="J389" s="871" t="n"/>
      <c r="K389" s="871" t="n"/>
      <c r="L389" s="871" t="n"/>
      <c r="M389" s="871" t="n"/>
      <c r="N389" s="871" t="n"/>
      <c r="O389" s="871" t="n"/>
      <c r="P389" s="871" t="n"/>
      <c r="Q389" s="871" t="n"/>
      <c r="R389" s="871" t="n"/>
      <c r="S389" s="871" t="n"/>
      <c r="T389" s="871" t="n"/>
      <c r="U389" s="871" t="n"/>
      <c r="V389" s="871" t="n"/>
      <c r="W389" s="871" t="n"/>
      <c r="X389" s="871" t="n"/>
      <c r="Y389" s="871" t="n"/>
      <c r="Z389" s="871" t="n"/>
    </row>
    <row r="390">
      <c r="A390" s="871" t="n"/>
      <c r="B390" s="871" t="n"/>
      <c r="C390" s="871" t="n"/>
      <c r="D390" s="871" t="n"/>
      <c r="E390" s="871" t="n"/>
      <c r="F390" s="871" t="n"/>
      <c r="G390" s="871" t="n"/>
      <c r="H390" s="871" t="n"/>
      <c r="I390" s="871" t="n"/>
      <c r="J390" s="871" t="n"/>
      <c r="K390" s="871" t="n"/>
      <c r="L390" s="871" t="n"/>
      <c r="M390" s="871" t="n"/>
      <c r="N390" s="871" t="n"/>
      <c r="O390" s="871" t="n"/>
      <c r="P390" s="871" t="n"/>
      <c r="Q390" s="871" t="n"/>
      <c r="R390" s="871" t="n"/>
      <c r="S390" s="871" t="n"/>
      <c r="T390" s="871" t="n"/>
      <c r="U390" s="871" t="n"/>
      <c r="V390" s="871" t="n"/>
      <c r="W390" s="871" t="n"/>
      <c r="X390" s="871" t="n"/>
      <c r="Y390" s="871" t="n"/>
      <c r="Z390" s="871" t="n"/>
    </row>
    <row r="391">
      <c r="A391" s="871" t="n"/>
      <c r="B391" s="871" t="n"/>
      <c r="C391" s="871" t="n"/>
      <c r="D391" s="871" t="n"/>
      <c r="E391" s="871" t="n"/>
      <c r="F391" s="871" t="n"/>
      <c r="G391" s="871" t="n"/>
      <c r="H391" s="871" t="n"/>
      <c r="I391" s="871" t="n"/>
      <c r="J391" s="871" t="n"/>
      <c r="K391" s="871" t="n"/>
      <c r="L391" s="871" t="n"/>
      <c r="M391" s="871" t="n"/>
      <c r="N391" s="871" t="n"/>
      <c r="O391" s="871" t="n"/>
      <c r="P391" s="871" t="n"/>
      <c r="Q391" s="871" t="n"/>
      <c r="R391" s="871" t="n"/>
      <c r="S391" s="871" t="n"/>
      <c r="T391" s="871" t="n"/>
      <c r="U391" s="871" t="n"/>
      <c r="V391" s="871" t="n"/>
      <c r="W391" s="871" t="n"/>
      <c r="X391" s="871" t="n"/>
      <c r="Y391" s="871" t="n"/>
      <c r="Z391" s="871" t="n"/>
    </row>
    <row r="392">
      <c r="A392" s="871" t="n"/>
      <c r="B392" s="871" t="n"/>
      <c r="C392" s="871" t="n"/>
      <c r="D392" s="871" t="n"/>
      <c r="E392" s="871" t="n"/>
      <c r="F392" s="871" t="n"/>
      <c r="G392" s="871" t="n"/>
      <c r="H392" s="871" t="n"/>
      <c r="I392" s="871" t="n"/>
      <c r="J392" s="871" t="n"/>
      <c r="K392" s="871" t="n"/>
      <c r="L392" s="871" t="n"/>
      <c r="M392" s="871" t="n"/>
      <c r="N392" s="871" t="n"/>
      <c r="O392" s="871" t="n"/>
      <c r="P392" s="871" t="n"/>
      <c r="Q392" s="871" t="n"/>
      <c r="R392" s="871" t="n"/>
      <c r="S392" s="871" t="n"/>
      <c r="T392" s="871" t="n"/>
      <c r="U392" s="871" t="n"/>
      <c r="V392" s="871" t="n"/>
      <c r="W392" s="871" t="n"/>
      <c r="X392" s="871" t="n"/>
      <c r="Y392" s="871" t="n"/>
      <c r="Z392" s="871" t="n"/>
    </row>
    <row r="393">
      <c r="A393" s="871" t="n"/>
      <c r="B393" s="871" t="n"/>
      <c r="C393" s="871" t="n"/>
      <c r="D393" s="871" t="n"/>
      <c r="E393" s="871" t="n"/>
      <c r="F393" s="871" t="n"/>
      <c r="G393" s="871" t="n"/>
      <c r="H393" s="871" t="n"/>
      <c r="I393" s="871" t="n"/>
      <c r="J393" s="871" t="n"/>
      <c r="K393" s="871" t="n"/>
      <c r="L393" s="871" t="n"/>
      <c r="M393" s="871" t="n"/>
      <c r="N393" s="871" t="n"/>
      <c r="O393" s="871" t="n"/>
      <c r="P393" s="871" t="n"/>
      <c r="Q393" s="871" t="n"/>
      <c r="R393" s="871" t="n"/>
      <c r="S393" s="871" t="n"/>
      <c r="T393" s="871" t="n"/>
      <c r="U393" s="871" t="n"/>
      <c r="V393" s="871" t="n"/>
      <c r="W393" s="871" t="n"/>
      <c r="X393" s="871" t="n"/>
      <c r="Y393" s="871" t="n"/>
      <c r="Z393" s="871" t="n"/>
    </row>
    <row r="394">
      <c r="A394" s="871" t="n"/>
      <c r="B394" s="871" t="n"/>
      <c r="C394" s="871" t="n"/>
      <c r="D394" s="871" t="n"/>
      <c r="E394" s="871" t="n"/>
      <c r="F394" s="871" t="n"/>
      <c r="G394" s="871" t="n"/>
      <c r="H394" s="871" t="n"/>
      <c r="I394" s="871" t="n"/>
      <c r="J394" s="871" t="n"/>
      <c r="K394" s="871" t="n"/>
      <c r="L394" s="871" t="n"/>
      <c r="M394" s="871" t="n"/>
      <c r="N394" s="871" t="n"/>
      <c r="O394" s="871" t="n"/>
      <c r="P394" s="871" t="n"/>
      <c r="Q394" s="871" t="n"/>
      <c r="R394" s="871" t="n"/>
      <c r="S394" s="871" t="n"/>
      <c r="T394" s="871" t="n"/>
      <c r="U394" s="871" t="n"/>
      <c r="V394" s="871" t="n"/>
      <c r="W394" s="871" t="n"/>
      <c r="X394" s="871" t="n"/>
      <c r="Y394" s="871" t="n"/>
      <c r="Z394" s="871" t="n"/>
    </row>
    <row r="395">
      <c r="A395" s="871" t="n"/>
      <c r="B395" s="871" t="n"/>
      <c r="C395" s="871" t="n"/>
      <c r="D395" s="871" t="n"/>
      <c r="E395" s="871" t="n"/>
      <c r="F395" s="871" t="n"/>
      <c r="G395" s="871" t="n"/>
      <c r="H395" s="871" t="n"/>
      <c r="I395" s="871" t="n"/>
      <c r="J395" s="871" t="n"/>
      <c r="K395" s="871" t="n"/>
      <c r="L395" s="871" t="n"/>
      <c r="M395" s="871" t="n"/>
      <c r="N395" s="871" t="n"/>
      <c r="O395" s="871" t="n"/>
      <c r="P395" s="871" t="n"/>
      <c r="Q395" s="871" t="n"/>
      <c r="R395" s="871" t="n"/>
      <c r="S395" s="871" t="n"/>
      <c r="T395" s="871" t="n"/>
      <c r="U395" s="871" t="n"/>
      <c r="V395" s="871" t="n"/>
      <c r="W395" s="871" t="n"/>
      <c r="X395" s="871" t="n"/>
      <c r="Y395" s="871" t="n"/>
      <c r="Z395" s="871" t="n"/>
    </row>
    <row r="396">
      <c r="A396" s="871" t="n"/>
      <c r="B396" s="871" t="n"/>
      <c r="C396" s="871" t="n"/>
      <c r="D396" s="871" t="n"/>
      <c r="E396" s="871" t="n"/>
      <c r="F396" s="871" t="n"/>
      <c r="G396" s="871" t="n"/>
      <c r="H396" s="871" t="n"/>
      <c r="I396" s="871" t="n"/>
      <c r="J396" s="871" t="n"/>
      <c r="K396" s="871" t="n"/>
      <c r="L396" s="871" t="n"/>
      <c r="M396" s="871" t="n"/>
      <c r="N396" s="871" t="n"/>
      <c r="O396" s="871" t="n"/>
      <c r="P396" s="871" t="n"/>
      <c r="Q396" s="871" t="n"/>
      <c r="R396" s="871" t="n"/>
      <c r="S396" s="871" t="n"/>
      <c r="T396" s="871" t="n"/>
      <c r="U396" s="871" t="n"/>
      <c r="V396" s="871" t="n"/>
      <c r="W396" s="871" t="n"/>
      <c r="X396" s="871" t="n"/>
      <c r="Y396" s="871" t="n"/>
      <c r="Z396" s="871" t="n"/>
    </row>
    <row r="397">
      <c r="A397" s="871" t="n"/>
      <c r="B397" s="871" t="n"/>
      <c r="C397" s="871" t="n"/>
      <c r="D397" s="871" t="n"/>
      <c r="E397" s="871" t="n"/>
      <c r="F397" s="871" t="n"/>
      <c r="G397" s="871" t="n"/>
      <c r="H397" s="871" t="n"/>
      <c r="I397" s="871" t="n"/>
      <c r="J397" s="871" t="n"/>
      <c r="K397" s="871" t="n"/>
      <c r="L397" s="871" t="n"/>
      <c r="M397" s="871" t="n"/>
      <c r="N397" s="871" t="n"/>
      <c r="O397" s="871" t="n"/>
      <c r="P397" s="871" t="n"/>
      <c r="Q397" s="871" t="n"/>
      <c r="R397" s="871" t="n"/>
      <c r="S397" s="871" t="n"/>
      <c r="T397" s="871" t="n"/>
      <c r="U397" s="871" t="n"/>
      <c r="V397" s="871" t="n"/>
      <c r="W397" s="871" t="n"/>
      <c r="X397" s="871" t="n"/>
      <c r="Y397" s="871" t="n"/>
      <c r="Z397" s="871" t="n"/>
    </row>
    <row r="398">
      <c r="A398" s="871" t="n"/>
      <c r="B398" s="871" t="n"/>
      <c r="C398" s="871" t="n"/>
      <c r="D398" s="871" t="n"/>
      <c r="E398" s="871" t="n"/>
      <c r="F398" s="871" t="n"/>
      <c r="G398" s="871" t="n"/>
      <c r="H398" s="871" t="n"/>
      <c r="I398" s="871" t="n"/>
      <c r="J398" s="871" t="n"/>
      <c r="K398" s="871" t="n"/>
      <c r="L398" s="871" t="n"/>
      <c r="M398" s="871" t="n"/>
      <c r="N398" s="871" t="n"/>
      <c r="O398" s="871" t="n"/>
      <c r="P398" s="871" t="n"/>
      <c r="Q398" s="871" t="n"/>
      <c r="R398" s="871" t="n"/>
      <c r="S398" s="871" t="n"/>
      <c r="T398" s="871" t="n"/>
      <c r="U398" s="871" t="n"/>
      <c r="V398" s="871" t="n"/>
      <c r="W398" s="871" t="n"/>
      <c r="X398" s="871" t="n"/>
      <c r="Y398" s="871" t="n"/>
      <c r="Z398" s="871" t="n"/>
    </row>
    <row r="399">
      <c r="A399" s="871" t="n"/>
      <c r="B399" s="871" t="n"/>
      <c r="C399" s="871" t="n"/>
      <c r="D399" s="871" t="n"/>
      <c r="E399" s="871" t="n"/>
      <c r="F399" s="871" t="n"/>
      <c r="G399" s="871" t="n"/>
      <c r="H399" s="871" t="n"/>
      <c r="I399" s="871" t="n"/>
      <c r="J399" s="871" t="n"/>
      <c r="K399" s="871" t="n"/>
      <c r="L399" s="871" t="n"/>
      <c r="M399" s="871" t="n"/>
      <c r="N399" s="871" t="n"/>
      <c r="O399" s="871" t="n"/>
      <c r="P399" s="871" t="n"/>
      <c r="Q399" s="871" t="n"/>
      <c r="R399" s="871" t="n"/>
      <c r="S399" s="871" t="n"/>
      <c r="T399" s="871" t="n"/>
      <c r="U399" s="871" t="n"/>
      <c r="V399" s="871" t="n"/>
      <c r="W399" s="871" t="n"/>
      <c r="X399" s="871" t="n"/>
      <c r="Y399" s="871" t="n"/>
      <c r="Z399" s="871" t="n"/>
    </row>
    <row r="400">
      <c r="A400" s="871" t="n"/>
      <c r="B400" s="871" t="n"/>
      <c r="C400" s="871" t="n"/>
      <c r="D400" s="871" t="n"/>
      <c r="E400" s="871" t="n"/>
      <c r="F400" s="871" t="n"/>
      <c r="G400" s="871" t="n"/>
      <c r="H400" s="871" t="n"/>
      <c r="I400" s="871" t="n"/>
      <c r="J400" s="871" t="n"/>
      <c r="K400" s="871" t="n"/>
      <c r="L400" s="871" t="n"/>
      <c r="M400" s="871" t="n"/>
      <c r="N400" s="871" t="n"/>
      <c r="O400" s="871" t="n"/>
      <c r="P400" s="871" t="n"/>
      <c r="Q400" s="871" t="n"/>
      <c r="R400" s="871" t="n"/>
      <c r="S400" s="871" t="n"/>
      <c r="T400" s="871" t="n"/>
      <c r="U400" s="871" t="n"/>
      <c r="V400" s="871" t="n"/>
      <c r="W400" s="871" t="n"/>
      <c r="X400" s="871" t="n"/>
      <c r="Y400" s="871" t="n"/>
      <c r="Z400" s="871" t="n"/>
    </row>
    <row r="401">
      <c r="A401" s="871" t="n"/>
      <c r="B401" s="871" t="n"/>
      <c r="C401" s="871" t="n"/>
      <c r="D401" s="871" t="n"/>
      <c r="E401" s="871" t="n"/>
      <c r="F401" s="871" t="n"/>
      <c r="G401" s="871" t="n"/>
      <c r="H401" s="871" t="n"/>
      <c r="I401" s="871" t="n"/>
      <c r="J401" s="871" t="n"/>
      <c r="K401" s="871" t="n"/>
      <c r="L401" s="871" t="n"/>
      <c r="M401" s="871" t="n"/>
      <c r="N401" s="871" t="n"/>
      <c r="O401" s="871" t="n"/>
      <c r="P401" s="871" t="n"/>
      <c r="Q401" s="871" t="n"/>
      <c r="R401" s="871" t="n"/>
      <c r="S401" s="871" t="n"/>
      <c r="T401" s="871" t="n"/>
      <c r="U401" s="871" t="n"/>
      <c r="V401" s="871" t="n"/>
      <c r="W401" s="871" t="n"/>
      <c r="X401" s="871" t="n"/>
      <c r="Y401" s="871" t="n"/>
      <c r="Z401" s="871" t="n"/>
    </row>
    <row r="402">
      <c r="A402" s="871" t="n"/>
      <c r="B402" s="871" t="n"/>
      <c r="C402" s="871" t="n"/>
      <c r="D402" s="871" t="n"/>
      <c r="E402" s="871" t="n"/>
      <c r="F402" s="871" t="n"/>
      <c r="G402" s="871" t="n"/>
      <c r="H402" s="871" t="n"/>
      <c r="I402" s="871" t="n"/>
      <c r="J402" s="871" t="n"/>
      <c r="K402" s="871" t="n"/>
      <c r="L402" s="871" t="n"/>
      <c r="M402" s="871" t="n"/>
      <c r="N402" s="871" t="n"/>
      <c r="O402" s="871" t="n"/>
      <c r="P402" s="871" t="n"/>
      <c r="Q402" s="871" t="n"/>
      <c r="R402" s="871" t="n"/>
      <c r="S402" s="871" t="n"/>
      <c r="T402" s="871" t="n"/>
      <c r="U402" s="871" t="n"/>
      <c r="V402" s="871" t="n"/>
      <c r="W402" s="871" t="n"/>
      <c r="X402" s="871" t="n"/>
      <c r="Y402" s="871" t="n"/>
      <c r="Z402" s="871" t="n"/>
    </row>
    <row r="403">
      <c r="A403" s="871" t="n"/>
      <c r="B403" s="871" t="n"/>
      <c r="C403" s="871" t="n"/>
      <c r="D403" s="871" t="n"/>
      <c r="E403" s="871" t="n"/>
      <c r="F403" s="871" t="n"/>
      <c r="G403" s="871" t="n"/>
      <c r="H403" s="871" t="n"/>
      <c r="I403" s="871" t="n"/>
      <c r="J403" s="871" t="n"/>
      <c r="K403" s="871" t="n"/>
      <c r="L403" s="871" t="n"/>
      <c r="M403" s="871" t="n"/>
      <c r="N403" s="871" t="n"/>
      <c r="O403" s="871" t="n"/>
      <c r="P403" s="871" t="n"/>
      <c r="Q403" s="871" t="n"/>
      <c r="R403" s="871" t="n"/>
      <c r="S403" s="871" t="n"/>
      <c r="T403" s="871" t="n"/>
      <c r="U403" s="871" t="n"/>
      <c r="V403" s="871" t="n"/>
      <c r="W403" s="871" t="n"/>
      <c r="X403" s="871" t="n"/>
      <c r="Y403" s="871" t="n"/>
      <c r="Z403" s="871" t="n"/>
    </row>
    <row r="404">
      <c r="A404" s="871" t="n"/>
      <c r="B404" s="871" t="n"/>
      <c r="C404" s="871" t="n"/>
      <c r="D404" s="871" t="n"/>
      <c r="E404" s="871" t="n"/>
      <c r="F404" s="871" t="n"/>
      <c r="G404" s="871" t="n"/>
      <c r="H404" s="871" t="n"/>
      <c r="I404" s="871" t="n"/>
      <c r="J404" s="871" t="n"/>
      <c r="K404" s="871" t="n"/>
      <c r="L404" s="871" t="n"/>
      <c r="M404" s="871" t="n"/>
      <c r="N404" s="871" t="n"/>
      <c r="O404" s="871" t="n"/>
      <c r="P404" s="871" t="n"/>
      <c r="Q404" s="871" t="n"/>
      <c r="R404" s="871" t="n"/>
      <c r="S404" s="871" t="n"/>
      <c r="T404" s="871" t="n"/>
      <c r="U404" s="871" t="n"/>
      <c r="V404" s="871" t="n"/>
      <c r="W404" s="871" t="n"/>
      <c r="X404" s="871" t="n"/>
      <c r="Y404" s="871" t="n"/>
      <c r="Z404" s="871" t="n"/>
    </row>
    <row r="405">
      <c r="A405" s="871" t="n"/>
      <c r="B405" s="871" t="n"/>
      <c r="C405" s="871" t="n"/>
      <c r="D405" s="871" t="n"/>
      <c r="E405" s="871" t="n"/>
      <c r="F405" s="871" t="n"/>
      <c r="G405" s="871" t="n"/>
      <c r="H405" s="871" t="n"/>
      <c r="I405" s="871" t="n"/>
      <c r="J405" s="871" t="n"/>
      <c r="K405" s="871" t="n"/>
      <c r="L405" s="871" t="n"/>
      <c r="M405" s="871" t="n"/>
      <c r="N405" s="871" t="n"/>
      <c r="O405" s="871" t="n"/>
      <c r="P405" s="871" t="n"/>
      <c r="Q405" s="871" t="n"/>
      <c r="R405" s="871" t="n"/>
      <c r="S405" s="871" t="n"/>
      <c r="T405" s="871" t="n"/>
      <c r="U405" s="871" t="n"/>
      <c r="V405" s="871" t="n"/>
      <c r="W405" s="871" t="n"/>
      <c r="X405" s="871" t="n"/>
      <c r="Y405" s="871" t="n"/>
      <c r="Z405" s="871" t="n"/>
    </row>
    <row r="406">
      <c r="A406" s="871" t="n"/>
      <c r="B406" s="871" t="n"/>
      <c r="C406" s="871" t="n"/>
      <c r="D406" s="871" t="n"/>
      <c r="E406" s="871" t="n"/>
      <c r="F406" s="871" t="n"/>
      <c r="G406" s="871" t="n"/>
      <c r="H406" s="871" t="n"/>
      <c r="I406" s="871" t="n"/>
      <c r="J406" s="871" t="n"/>
      <c r="K406" s="871" t="n"/>
      <c r="L406" s="871" t="n"/>
      <c r="M406" s="871" t="n"/>
      <c r="N406" s="871" t="n"/>
      <c r="O406" s="871" t="n"/>
      <c r="P406" s="871" t="n"/>
      <c r="Q406" s="871" t="n"/>
      <c r="R406" s="871" t="n"/>
      <c r="S406" s="871" t="n"/>
      <c r="T406" s="871" t="n"/>
      <c r="U406" s="871" t="n"/>
      <c r="V406" s="871" t="n"/>
      <c r="W406" s="871" t="n"/>
      <c r="X406" s="871" t="n"/>
      <c r="Y406" s="871" t="n"/>
      <c r="Z406" s="871" t="n"/>
    </row>
    <row r="407">
      <c r="A407" s="871" t="n"/>
      <c r="B407" s="871" t="n"/>
      <c r="C407" s="871" t="n"/>
      <c r="D407" s="871" t="n"/>
      <c r="E407" s="871" t="n"/>
      <c r="F407" s="871" t="n"/>
      <c r="G407" s="871" t="n"/>
      <c r="H407" s="871" t="n"/>
      <c r="I407" s="871" t="n"/>
      <c r="J407" s="871" t="n"/>
      <c r="K407" s="871" t="n"/>
      <c r="L407" s="871" t="n"/>
      <c r="M407" s="871" t="n"/>
      <c r="N407" s="871" t="n"/>
      <c r="O407" s="871" t="n"/>
      <c r="P407" s="871" t="n"/>
      <c r="Q407" s="871" t="n"/>
      <c r="R407" s="871" t="n"/>
      <c r="S407" s="871" t="n"/>
      <c r="T407" s="871" t="n"/>
      <c r="U407" s="871" t="n"/>
      <c r="V407" s="871" t="n"/>
      <c r="W407" s="871" t="n"/>
      <c r="X407" s="871" t="n"/>
      <c r="Y407" s="871" t="n"/>
      <c r="Z407" s="871" t="n"/>
    </row>
    <row r="408">
      <c r="A408" s="871" t="n"/>
      <c r="B408" s="871" t="n"/>
      <c r="C408" s="871" t="n"/>
      <c r="D408" s="871" t="n"/>
      <c r="E408" s="871" t="n"/>
      <c r="F408" s="871" t="n"/>
      <c r="G408" s="871" t="n"/>
      <c r="H408" s="871" t="n"/>
      <c r="I408" s="871" t="n"/>
      <c r="J408" s="871" t="n"/>
      <c r="K408" s="871" t="n"/>
      <c r="L408" s="871" t="n"/>
      <c r="M408" s="871" t="n"/>
      <c r="N408" s="871" t="n"/>
      <c r="O408" s="871" t="n"/>
      <c r="P408" s="871" t="n"/>
      <c r="Q408" s="871" t="n"/>
      <c r="R408" s="871" t="n"/>
      <c r="S408" s="871" t="n"/>
      <c r="T408" s="871" t="n"/>
      <c r="U408" s="871" t="n"/>
      <c r="V408" s="871" t="n"/>
      <c r="W408" s="871" t="n"/>
      <c r="X408" s="871" t="n"/>
      <c r="Y408" s="871" t="n"/>
      <c r="Z408" s="871" t="n"/>
    </row>
    <row r="409">
      <c r="A409" s="871" t="n"/>
      <c r="B409" s="871" t="n"/>
      <c r="C409" s="871" t="n"/>
      <c r="D409" s="871" t="n"/>
      <c r="E409" s="871" t="n"/>
      <c r="F409" s="871" t="n"/>
      <c r="G409" s="871" t="n"/>
      <c r="H409" s="871" t="n"/>
      <c r="I409" s="871" t="n"/>
      <c r="J409" s="871" t="n"/>
      <c r="K409" s="871" t="n"/>
      <c r="L409" s="871" t="n"/>
      <c r="M409" s="871" t="n"/>
      <c r="N409" s="871" t="n"/>
      <c r="O409" s="871" t="n"/>
      <c r="P409" s="871" t="n"/>
      <c r="Q409" s="871" t="n"/>
      <c r="R409" s="871" t="n"/>
      <c r="S409" s="871" t="n"/>
      <c r="T409" s="871" t="n"/>
      <c r="U409" s="871" t="n"/>
      <c r="V409" s="871" t="n"/>
      <c r="W409" s="871" t="n"/>
      <c r="X409" s="871" t="n"/>
      <c r="Y409" s="871" t="n"/>
      <c r="Z409" s="871" t="n"/>
    </row>
    <row r="410">
      <c r="A410" s="871" t="n"/>
      <c r="B410" s="871" t="n"/>
      <c r="C410" s="871" t="n"/>
      <c r="D410" s="871" t="n"/>
      <c r="E410" s="871" t="n"/>
      <c r="F410" s="871" t="n"/>
      <c r="G410" s="871" t="n"/>
      <c r="H410" s="871" t="n"/>
      <c r="I410" s="871" t="n"/>
      <c r="J410" s="871" t="n"/>
      <c r="K410" s="871" t="n"/>
      <c r="L410" s="871" t="n"/>
      <c r="M410" s="871" t="n"/>
      <c r="N410" s="871" t="n"/>
      <c r="O410" s="871" t="n"/>
      <c r="P410" s="871" t="n"/>
      <c r="Q410" s="871" t="n"/>
      <c r="R410" s="871" t="n"/>
      <c r="S410" s="871" t="n"/>
      <c r="T410" s="871" t="n"/>
      <c r="U410" s="871" t="n"/>
      <c r="V410" s="871" t="n"/>
      <c r="W410" s="871" t="n"/>
      <c r="X410" s="871" t="n"/>
      <c r="Y410" s="871" t="n"/>
      <c r="Z410" s="871" t="n"/>
    </row>
    <row r="411">
      <c r="A411" s="871" t="n"/>
      <c r="B411" s="871" t="n"/>
      <c r="C411" s="871" t="n"/>
      <c r="D411" s="871" t="n"/>
      <c r="E411" s="871" t="n"/>
      <c r="F411" s="871" t="n"/>
      <c r="G411" s="871" t="n"/>
      <c r="H411" s="871" t="n"/>
      <c r="I411" s="871" t="n"/>
      <c r="J411" s="871" t="n"/>
      <c r="K411" s="871" t="n"/>
      <c r="L411" s="871" t="n"/>
      <c r="M411" s="871" t="n"/>
      <c r="N411" s="871" t="n"/>
      <c r="O411" s="871" t="n"/>
      <c r="P411" s="871" t="n"/>
      <c r="Q411" s="871" t="n"/>
      <c r="R411" s="871" t="n"/>
      <c r="S411" s="871" t="n"/>
      <c r="T411" s="871" t="n"/>
      <c r="U411" s="871" t="n"/>
      <c r="V411" s="871" t="n"/>
      <c r="W411" s="871" t="n"/>
      <c r="X411" s="871" t="n"/>
      <c r="Y411" s="871" t="n"/>
      <c r="Z411" s="871" t="n"/>
    </row>
    <row r="412">
      <c r="A412" s="871" t="n"/>
      <c r="B412" s="871" t="n"/>
      <c r="C412" s="871" t="n"/>
      <c r="D412" s="871" t="n"/>
      <c r="E412" s="871" t="n"/>
      <c r="F412" s="871" t="n"/>
      <c r="G412" s="871" t="n"/>
      <c r="H412" s="871" t="n"/>
      <c r="I412" s="871" t="n"/>
      <c r="J412" s="871" t="n"/>
      <c r="K412" s="871" t="n"/>
      <c r="L412" s="871" t="n"/>
      <c r="M412" s="871" t="n"/>
      <c r="N412" s="871" t="n"/>
      <c r="O412" s="871" t="n"/>
      <c r="P412" s="871" t="n"/>
      <c r="Q412" s="871" t="n"/>
      <c r="R412" s="871" t="n"/>
      <c r="S412" s="871" t="n"/>
      <c r="T412" s="871" t="n"/>
      <c r="U412" s="871" t="n"/>
      <c r="V412" s="871" t="n"/>
      <c r="W412" s="871" t="n"/>
      <c r="X412" s="871" t="n"/>
      <c r="Y412" s="871" t="n"/>
      <c r="Z412" s="871" t="n"/>
    </row>
    <row r="413">
      <c r="A413" s="871" t="n"/>
      <c r="B413" s="871" t="n"/>
      <c r="C413" s="871" t="n"/>
      <c r="D413" s="871" t="n"/>
      <c r="E413" s="871" t="n"/>
      <c r="F413" s="871" t="n"/>
      <c r="G413" s="871" t="n"/>
      <c r="H413" s="871" t="n"/>
      <c r="I413" s="871" t="n"/>
      <c r="J413" s="871" t="n"/>
      <c r="K413" s="871" t="n"/>
      <c r="L413" s="871" t="n"/>
      <c r="M413" s="871" t="n"/>
      <c r="N413" s="871" t="n"/>
      <c r="O413" s="871" t="n"/>
      <c r="P413" s="871" t="n"/>
      <c r="Q413" s="871" t="n"/>
      <c r="R413" s="871" t="n"/>
      <c r="S413" s="871" t="n"/>
      <c r="T413" s="871" t="n"/>
      <c r="U413" s="871" t="n"/>
      <c r="V413" s="871" t="n"/>
      <c r="W413" s="871" t="n"/>
      <c r="X413" s="871" t="n"/>
      <c r="Y413" s="871" t="n"/>
      <c r="Z413" s="871" t="n"/>
    </row>
    <row r="414">
      <c r="A414" s="871" t="n"/>
      <c r="B414" s="871" t="n"/>
      <c r="C414" s="871" t="n"/>
      <c r="D414" s="871" t="n"/>
      <c r="E414" s="871" t="n"/>
      <c r="F414" s="871" t="n"/>
      <c r="G414" s="871" t="n"/>
      <c r="H414" s="871" t="n"/>
      <c r="I414" s="871" t="n"/>
      <c r="J414" s="871" t="n"/>
      <c r="K414" s="871" t="n"/>
      <c r="L414" s="871" t="n"/>
      <c r="M414" s="871" t="n"/>
      <c r="N414" s="871" t="n"/>
      <c r="O414" s="871" t="n"/>
      <c r="P414" s="871" t="n"/>
      <c r="Q414" s="871" t="n"/>
      <c r="R414" s="871" t="n"/>
      <c r="S414" s="871" t="n"/>
      <c r="T414" s="871" t="n"/>
      <c r="U414" s="871" t="n"/>
      <c r="V414" s="871" t="n"/>
      <c r="W414" s="871" t="n"/>
      <c r="X414" s="871" t="n"/>
      <c r="Y414" s="871" t="n"/>
      <c r="Z414" s="871" t="n"/>
    </row>
    <row r="415">
      <c r="A415" s="871" t="n"/>
      <c r="B415" s="871" t="n"/>
      <c r="C415" s="871" t="n"/>
      <c r="D415" s="871" t="n"/>
      <c r="E415" s="871" t="n"/>
      <c r="F415" s="871" t="n"/>
      <c r="G415" s="871" t="n"/>
      <c r="H415" s="871" t="n"/>
      <c r="I415" s="871" t="n"/>
      <c r="J415" s="871" t="n"/>
      <c r="K415" s="871" t="n"/>
      <c r="L415" s="871" t="n"/>
      <c r="M415" s="871" t="n"/>
      <c r="N415" s="871" t="n"/>
      <c r="O415" s="871" t="n"/>
      <c r="P415" s="871" t="n"/>
      <c r="Q415" s="871" t="n"/>
      <c r="R415" s="871" t="n"/>
      <c r="S415" s="871" t="n"/>
      <c r="T415" s="871" t="n"/>
      <c r="U415" s="871" t="n"/>
      <c r="V415" s="871" t="n"/>
      <c r="W415" s="871" t="n"/>
      <c r="X415" s="871" t="n"/>
      <c r="Y415" s="871" t="n"/>
      <c r="Z415" s="871" t="n"/>
    </row>
    <row r="416">
      <c r="A416" s="871" t="n"/>
      <c r="B416" s="871" t="n"/>
      <c r="C416" s="871" t="n"/>
      <c r="D416" s="871" t="n"/>
      <c r="E416" s="871" t="n"/>
      <c r="F416" s="871" t="n"/>
      <c r="G416" s="871" t="n"/>
      <c r="H416" s="871" t="n"/>
      <c r="I416" s="871" t="n"/>
      <c r="J416" s="871" t="n"/>
      <c r="K416" s="871" t="n"/>
      <c r="L416" s="871" t="n"/>
      <c r="M416" s="871" t="n"/>
      <c r="N416" s="871" t="n"/>
      <c r="O416" s="871" t="n"/>
      <c r="P416" s="871" t="n"/>
      <c r="Q416" s="871" t="n"/>
      <c r="R416" s="871" t="n"/>
      <c r="S416" s="871" t="n"/>
      <c r="T416" s="871" t="n"/>
      <c r="U416" s="871" t="n"/>
      <c r="V416" s="871" t="n"/>
      <c r="W416" s="871" t="n"/>
      <c r="X416" s="871" t="n"/>
      <c r="Y416" s="871" t="n"/>
      <c r="Z416" s="871" t="n"/>
    </row>
    <row r="417">
      <c r="A417" s="871" t="n"/>
      <c r="B417" s="871" t="n"/>
      <c r="C417" s="871" t="n"/>
      <c r="D417" s="871" t="n"/>
      <c r="E417" s="871" t="n"/>
      <c r="F417" s="871" t="n"/>
      <c r="G417" s="871" t="n"/>
      <c r="H417" s="871" t="n"/>
      <c r="I417" s="871" t="n"/>
      <c r="J417" s="871" t="n"/>
      <c r="K417" s="871" t="n"/>
      <c r="L417" s="871" t="n"/>
      <c r="M417" s="871" t="n"/>
      <c r="N417" s="871" t="n"/>
      <c r="O417" s="871" t="n"/>
      <c r="P417" s="871" t="n"/>
      <c r="Q417" s="871" t="n"/>
      <c r="R417" s="871" t="n"/>
      <c r="S417" s="871" t="n"/>
      <c r="T417" s="871" t="n"/>
      <c r="U417" s="871" t="n"/>
      <c r="V417" s="871" t="n"/>
      <c r="W417" s="871" t="n"/>
      <c r="X417" s="871" t="n"/>
      <c r="Y417" s="871" t="n"/>
      <c r="Z417" s="871" t="n"/>
    </row>
    <row r="418">
      <c r="A418" s="871" t="n"/>
      <c r="B418" s="871" t="n"/>
      <c r="C418" s="871" t="n"/>
      <c r="D418" s="871" t="n"/>
      <c r="E418" s="871" t="n"/>
      <c r="F418" s="871" t="n"/>
      <c r="G418" s="871" t="n"/>
      <c r="H418" s="871" t="n"/>
      <c r="I418" s="871" t="n"/>
      <c r="J418" s="871" t="n"/>
      <c r="K418" s="871" t="n"/>
      <c r="L418" s="871" t="n"/>
      <c r="M418" s="871" t="n"/>
      <c r="N418" s="871" t="n"/>
      <c r="O418" s="871" t="n"/>
      <c r="P418" s="871" t="n"/>
      <c r="Q418" s="871" t="n"/>
      <c r="R418" s="871" t="n"/>
      <c r="S418" s="871" t="n"/>
      <c r="T418" s="871" t="n"/>
      <c r="U418" s="871" t="n"/>
      <c r="V418" s="871" t="n"/>
      <c r="W418" s="871" t="n"/>
      <c r="X418" s="871" t="n"/>
      <c r="Y418" s="871" t="n"/>
      <c r="Z418" s="871" t="n"/>
    </row>
    <row r="419">
      <c r="A419" s="871" t="n"/>
      <c r="B419" s="871" t="n"/>
      <c r="C419" s="871" t="n"/>
      <c r="D419" s="871" t="n"/>
      <c r="E419" s="871" t="n"/>
      <c r="F419" s="871" t="n"/>
      <c r="G419" s="871" t="n"/>
      <c r="H419" s="871" t="n"/>
      <c r="I419" s="871" t="n"/>
      <c r="J419" s="871" t="n"/>
      <c r="K419" s="871" t="n"/>
      <c r="L419" s="871" t="n"/>
      <c r="M419" s="871" t="n"/>
      <c r="N419" s="871" t="n"/>
      <c r="O419" s="871" t="n"/>
      <c r="P419" s="871" t="n"/>
      <c r="Q419" s="871" t="n"/>
      <c r="R419" s="871" t="n"/>
      <c r="S419" s="871" t="n"/>
      <c r="T419" s="871" t="n"/>
      <c r="U419" s="871" t="n"/>
      <c r="V419" s="871" t="n"/>
      <c r="W419" s="871" t="n"/>
      <c r="X419" s="871" t="n"/>
      <c r="Y419" s="871" t="n"/>
      <c r="Z419" s="871" t="n"/>
    </row>
    <row r="420">
      <c r="A420" s="871" t="n"/>
      <c r="B420" s="871" t="n"/>
      <c r="C420" s="871" t="n"/>
      <c r="D420" s="871" t="n"/>
      <c r="E420" s="871" t="n"/>
      <c r="F420" s="871" t="n"/>
      <c r="G420" s="871" t="n"/>
      <c r="H420" s="871" t="n"/>
      <c r="I420" s="871" t="n"/>
      <c r="J420" s="871" t="n"/>
      <c r="K420" s="871" t="n"/>
      <c r="L420" s="871" t="n"/>
      <c r="M420" s="871" t="n"/>
      <c r="N420" s="871" t="n"/>
      <c r="O420" s="871" t="n"/>
      <c r="P420" s="871" t="n"/>
      <c r="Q420" s="871" t="n"/>
      <c r="R420" s="871" t="n"/>
      <c r="S420" s="871" t="n"/>
      <c r="T420" s="871" t="n"/>
      <c r="U420" s="871" t="n"/>
      <c r="V420" s="871" t="n"/>
      <c r="W420" s="871" t="n"/>
      <c r="X420" s="871" t="n"/>
      <c r="Y420" s="871" t="n"/>
      <c r="Z420" s="871" t="n"/>
    </row>
    <row r="421">
      <c r="A421" s="871" t="n"/>
      <c r="B421" s="871" t="n"/>
      <c r="C421" s="871" t="n"/>
      <c r="D421" s="871" t="n"/>
      <c r="E421" s="871" t="n"/>
      <c r="F421" s="871" t="n"/>
      <c r="G421" s="871" t="n"/>
      <c r="H421" s="871" t="n"/>
      <c r="I421" s="871" t="n"/>
      <c r="J421" s="871" t="n"/>
      <c r="K421" s="871" t="n"/>
      <c r="L421" s="871" t="n"/>
      <c r="M421" s="871" t="n"/>
      <c r="N421" s="871" t="n"/>
      <c r="O421" s="871" t="n"/>
      <c r="P421" s="871" t="n"/>
      <c r="Q421" s="871" t="n"/>
      <c r="R421" s="871" t="n"/>
      <c r="S421" s="871" t="n"/>
      <c r="T421" s="871" t="n"/>
      <c r="U421" s="871" t="n"/>
      <c r="V421" s="871" t="n"/>
      <c r="W421" s="871" t="n"/>
      <c r="X421" s="871" t="n"/>
      <c r="Y421" s="871" t="n"/>
      <c r="Z421" s="871" t="n"/>
    </row>
    <row r="422">
      <c r="A422" s="871" t="n"/>
      <c r="B422" s="871" t="n"/>
      <c r="C422" s="871" t="n"/>
      <c r="D422" s="871" t="n"/>
      <c r="E422" s="871" t="n"/>
      <c r="F422" s="871" t="n"/>
      <c r="G422" s="871" t="n"/>
      <c r="H422" s="871" t="n"/>
      <c r="I422" s="871" t="n"/>
      <c r="J422" s="871" t="n"/>
      <c r="K422" s="871" t="n"/>
      <c r="L422" s="871" t="n"/>
      <c r="M422" s="871" t="n"/>
      <c r="N422" s="871" t="n"/>
      <c r="O422" s="871" t="n"/>
      <c r="P422" s="871" t="n"/>
      <c r="Q422" s="871" t="n"/>
      <c r="R422" s="871" t="n"/>
      <c r="S422" s="871" t="n"/>
      <c r="T422" s="871" t="n"/>
      <c r="U422" s="871" t="n"/>
      <c r="V422" s="871" t="n"/>
      <c r="W422" s="871" t="n"/>
      <c r="X422" s="871" t="n"/>
      <c r="Y422" s="871" t="n"/>
      <c r="Z422" s="871" t="n"/>
    </row>
    <row r="423">
      <c r="A423" s="871" t="n"/>
      <c r="B423" s="871" t="n"/>
      <c r="C423" s="871" t="n"/>
      <c r="D423" s="871" t="n"/>
      <c r="E423" s="871" t="n"/>
      <c r="F423" s="871" t="n"/>
      <c r="G423" s="871" t="n"/>
      <c r="H423" s="871" t="n"/>
      <c r="I423" s="871" t="n"/>
      <c r="J423" s="871" t="n"/>
      <c r="K423" s="871" t="n"/>
      <c r="L423" s="871" t="n"/>
      <c r="M423" s="871" t="n"/>
      <c r="N423" s="871" t="n"/>
      <c r="O423" s="871" t="n"/>
      <c r="P423" s="871" t="n"/>
      <c r="Q423" s="871" t="n"/>
      <c r="R423" s="871" t="n"/>
      <c r="S423" s="871" t="n"/>
      <c r="T423" s="871" t="n"/>
      <c r="U423" s="871" t="n"/>
      <c r="V423" s="871" t="n"/>
      <c r="W423" s="871" t="n"/>
      <c r="X423" s="871" t="n"/>
      <c r="Y423" s="871" t="n"/>
      <c r="Z423" s="871" t="n"/>
    </row>
    <row r="424">
      <c r="A424" s="871" t="n"/>
      <c r="B424" s="871" t="n"/>
      <c r="C424" s="871" t="n"/>
      <c r="D424" s="871" t="n"/>
      <c r="E424" s="871" t="n"/>
      <c r="F424" s="871" t="n"/>
      <c r="G424" s="871" t="n"/>
      <c r="H424" s="871" t="n"/>
      <c r="I424" s="871" t="n"/>
      <c r="J424" s="871" t="n"/>
      <c r="K424" s="871" t="n"/>
      <c r="L424" s="871" t="n"/>
      <c r="M424" s="871" t="n"/>
      <c r="N424" s="871" t="n"/>
      <c r="O424" s="871" t="n"/>
      <c r="P424" s="871" t="n"/>
      <c r="Q424" s="871" t="n"/>
      <c r="R424" s="871" t="n"/>
      <c r="S424" s="871" t="n"/>
      <c r="T424" s="871" t="n"/>
      <c r="U424" s="871" t="n"/>
      <c r="V424" s="871" t="n"/>
      <c r="W424" s="871" t="n"/>
      <c r="X424" s="871" t="n"/>
      <c r="Y424" s="871" t="n"/>
      <c r="Z424" s="871" t="n"/>
    </row>
    <row r="425">
      <c r="A425" s="871" t="n"/>
      <c r="B425" s="871" t="n"/>
      <c r="C425" s="871" t="n"/>
      <c r="D425" s="871" t="n"/>
      <c r="E425" s="871" t="n"/>
      <c r="F425" s="871" t="n"/>
      <c r="G425" s="871" t="n"/>
      <c r="H425" s="871" t="n"/>
      <c r="I425" s="871" t="n"/>
      <c r="J425" s="871" t="n"/>
      <c r="K425" s="871" t="n"/>
      <c r="L425" s="871" t="n"/>
      <c r="M425" s="871" t="n"/>
      <c r="N425" s="871" t="n"/>
      <c r="O425" s="871" t="n"/>
      <c r="P425" s="871" t="n"/>
      <c r="Q425" s="871" t="n"/>
      <c r="R425" s="871" t="n"/>
      <c r="S425" s="871" t="n"/>
      <c r="T425" s="871" t="n"/>
      <c r="U425" s="871" t="n"/>
      <c r="V425" s="871" t="n"/>
      <c r="W425" s="871" t="n"/>
      <c r="X425" s="871" t="n"/>
      <c r="Y425" s="871" t="n"/>
      <c r="Z425" s="871" t="n"/>
    </row>
    <row r="426">
      <c r="A426" s="871" t="n"/>
      <c r="B426" s="871" t="n"/>
      <c r="C426" s="871" t="n"/>
      <c r="D426" s="871" t="n"/>
      <c r="E426" s="871" t="n"/>
      <c r="F426" s="871" t="n"/>
      <c r="G426" s="871" t="n"/>
      <c r="H426" s="871" t="n"/>
      <c r="I426" s="871" t="n"/>
      <c r="J426" s="871" t="n"/>
      <c r="K426" s="871" t="n"/>
      <c r="L426" s="871" t="n"/>
      <c r="M426" s="871" t="n"/>
      <c r="N426" s="871" t="n"/>
      <c r="O426" s="871" t="n"/>
      <c r="P426" s="871" t="n"/>
      <c r="Q426" s="871" t="n"/>
      <c r="R426" s="871" t="n"/>
      <c r="S426" s="871" t="n"/>
      <c r="T426" s="871" t="n"/>
      <c r="U426" s="871" t="n"/>
      <c r="V426" s="871" t="n"/>
      <c r="W426" s="871" t="n"/>
      <c r="X426" s="871" t="n"/>
      <c r="Y426" s="871" t="n"/>
      <c r="Z426" s="871" t="n"/>
    </row>
    <row r="427">
      <c r="A427" s="871" t="n"/>
      <c r="B427" s="871" t="n"/>
      <c r="C427" s="871" t="n"/>
      <c r="D427" s="871" t="n"/>
      <c r="E427" s="871" t="n"/>
      <c r="F427" s="871" t="n"/>
      <c r="G427" s="871" t="n"/>
      <c r="H427" s="871" t="n"/>
      <c r="I427" s="871" t="n"/>
      <c r="J427" s="871" t="n"/>
      <c r="K427" s="871" t="n"/>
      <c r="L427" s="871" t="n"/>
      <c r="M427" s="871" t="n"/>
      <c r="N427" s="871" t="n"/>
      <c r="O427" s="871" t="n"/>
      <c r="P427" s="871" t="n"/>
      <c r="Q427" s="871" t="n"/>
      <c r="R427" s="871" t="n"/>
      <c r="S427" s="871" t="n"/>
      <c r="T427" s="871" t="n"/>
      <c r="U427" s="871" t="n"/>
      <c r="V427" s="871" t="n"/>
      <c r="W427" s="871" t="n"/>
      <c r="X427" s="871" t="n"/>
      <c r="Y427" s="871" t="n"/>
      <c r="Z427" s="871" t="n"/>
    </row>
    <row r="428">
      <c r="A428" s="871" t="n"/>
      <c r="B428" s="871" t="n"/>
      <c r="C428" s="871" t="n"/>
      <c r="D428" s="871" t="n"/>
      <c r="E428" s="871" t="n"/>
      <c r="F428" s="871" t="n"/>
      <c r="G428" s="871" t="n"/>
      <c r="H428" s="871" t="n"/>
      <c r="I428" s="871" t="n"/>
      <c r="J428" s="871" t="n"/>
      <c r="K428" s="871" t="n"/>
      <c r="L428" s="871" t="n"/>
      <c r="M428" s="871" t="n"/>
      <c r="N428" s="871" t="n"/>
      <c r="O428" s="871" t="n"/>
      <c r="P428" s="871" t="n"/>
      <c r="Q428" s="871" t="n"/>
      <c r="R428" s="871" t="n"/>
      <c r="S428" s="871" t="n"/>
      <c r="T428" s="871" t="n"/>
      <c r="U428" s="871" t="n"/>
      <c r="V428" s="871" t="n"/>
      <c r="W428" s="871" t="n"/>
      <c r="X428" s="871" t="n"/>
      <c r="Y428" s="871" t="n"/>
      <c r="Z428" s="871" t="n"/>
    </row>
    <row r="429">
      <c r="A429" s="871" t="n"/>
      <c r="B429" s="871" t="n"/>
      <c r="C429" s="871" t="n"/>
      <c r="D429" s="871" t="n"/>
      <c r="E429" s="871" t="n"/>
      <c r="F429" s="871" t="n"/>
      <c r="G429" s="871" t="n"/>
      <c r="H429" s="871" t="n"/>
      <c r="I429" s="871" t="n"/>
      <c r="J429" s="871" t="n"/>
      <c r="K429" s="871" t="n"/>
      <c r="L429" s="871" t="n"/>
      <c r="M429" s="871" t="n"/>
      <c r="N429" s="871" t="n"/>
      <c r="O429" s="871" t="n"/>
      <c r="P429" s="871" t="n"/>
      <c r="Q429" s="871" t="n"/>
      <c r="R429" s="871" t="n"/>
      <c r="S429" s="871" t="n"/>
      <c r="T429" s="871" t="n"/>
      <c r="U429" s="871" t="n"/>
      <c r="V429" s="871" t="n"/>
      <c r="W429" s="871" t="n"/>
      <c r="X429" s="871" t="n"/>
      <c r="Y429" s="871" t="n"/>
      <c r="Z429" s="871" t="n"/>
    </row>
    <row r="430">
      <c r="A430" s="871" t="n"/>
      <c r="B430" s="871" t="n"/>
      <c r="C430" s="871" t="n"/>
      <c r="D430" s="871" t="n"/>
      <c r="E430" s="871" t="n"/>
      <c r="F430" s="871" t="n"/>
      <c r="G430" s="871" t="n"/>
      <c r="H430" s="871" t="n"/>
      <c r="I430" s="871" t="n"/>
      <c r="J430" s="871" t="n"/>
      <c r="K430" s="871" t="n"/>
      <c r="L430" s="871" t="n"/>
      <c r="M430" s="871" t="n"/>
      <c r="N430" s="871" t="n"/>
      <c r="O430" s="871" t="n"/>
      <c r="P430" s="871" t="n"/>
      <c r="Q430" s="871" t="n"/>
      <c r="R430" s="871" t="n"/>
      <c r="S430" s="871" t="n"/>
      <c r="T430" s="871" t="n"/>
      <c r="U430" s="871" t="n"/>
      <c r="V430" s="871" t="n"/>
      <c r="W430" s="871" t="n"/>
      <c r="X430" s="871" t="n"/>
      <c r="Y430" s="871" t="n"/>
      <c r="Z430" s="871" t="n"/>
    </row>
    <row r="431">
      <c r="A431" s="871" t="n"/>
      <c r="B431" s="871" t="n"/>
      <c r="C431" s="871" t="n"/>
      <c r="D431" s="871" t="n"/>
      <c r="E431" s="871" t="n"/>
      <c r="F431" s="871" t="n"/>
      <c r="G431" s="871" t="n"/>
      <c r="H431" s="871" t="n"/>
      <c r="I431" s="871" t="n"/>
      <c r="J431" s="871" t="n"/>
      <c r="K431" s="871" t="n"/>
      <c r="L431" s="871" t="n"/>
      <c r="M431" s="871" t="n"/>
      <c r="N431" s="871" t="n"/>
      <c r="O431" s="871" t="n"/>
      <c r="P431" s="871" t="n"/>
      <c r="Q431" s="871" t="n"/>
      <c r="R431" s="871" t="n"/>
      <c r="S431" s="871" t="n"/>
      <c r="T431" s="871" t="n"/>
      <c r="U431" s="871" t="n"/>
      <c r="V431" s="871" t="n"/>
      <c r="W431" s="871" t="n"/>
      <c r="X431" s="871" t="n"/>
      <c r="Y431" s="871" t="n"/>
      <c r="Z431" s="871" t="n"/>
    </row>
    <row r="432">
      <c r="A432" s="871" t="n"/>
      <c r="B432" s="871" t="n"/>
      <c r="C432" s="871" t="n"/>
      <c r="D432" s="871" t="n"/>
      <c r="E432" s="871" t="n"/>
      <c r="F432" s="871" t="n"/>
      <c r="G432" s="871" t="n"/>
      <c r="H432" s="871" t="n"/>
      <c r="I432" s="871" t="n"/>
      <c r="J432" s="871" t="n"/>
      <c r="K432" s="871" t="n"/>
      <c r="L432" s="871" t="n"/>
      <c r="M432" s="871" t="n"/>
      <c r="N432" s="871" t="n"/>
      <c r="O432" s="871" t="n"/>
      <c r="P432" s="871" t="n"/>
      <c r="Q432" s="871" t="n"/>
      <c r="R432" s="871" t="n"/>
      <c r="S432" s="871" t="n"/>
      <c r="T432" s="871" t="n"/>
      <c r="U432" s="871" t="n"/>
      <c r="V432" s="871" t="n"/>
      <c r="W432" s="871" t="n"/>
      <c r="X432" s="871" t="n"/>
      <c r="Y432" s="871" t="n"/>
      <c r="Z432" s="871" t="n"/>
    </row>
    <row r="433">
      <c r="A433" s="871" t="n"/>
      <c r="B433" s="871" t="n"/>
      <c r="C433" s="871" t="n"/>
      <c r="D433" s="871" t="n"/>
      <c r="E433" s="871" t="n"/>
      <c r="F433" s="871" t="n"/>
      <c r="G433" s="871" t="n"/>
      <c r="H433" s="871" t="n"/>
      <c r="I433" s="871" t="n"/>
      <c r="J433" s="871" t="n"/>
      <c r="K433" s="871" t="n"/>
      <c r="L433" s="871" t="n"/>
      <c r="M433" s="871" t="n"/>
      <c r="N433" s="871" t="n"/>
      <c r="O433" s="871" t="n"/>
      <c r="P433" s="871" t="n"/>
      <c r="Q433" s="871" t="n"/>
      <c r="R433" s="871" t="n"/>
      <c r="S433" s="871" t="n"/>
      <c r="T433" s="871" t="n"/>
      <c r="U433" s="871" t="n"/>
      <c r="V433" s="871" t="n"/>
      <c r="W433" s="871" t="n"/>
      <c r="X433" s="871" t="n"/>
      <c r="Y433" s="871" t="n"/>
      <c r="Z433" s="871" t="n"/>
    </row>
    <row r="434">
      <c r="A434" s="871" t="n"/>
      <c r="B434" s="871" t="n"/>
      <c r="C434" s="871" t="n"/>
      <c r="D434" s="871" t="n"/>
      <c r="E434" s="871" t="n"/>
      <c r="F434" s="871" t="n"/>
      <c r="G434" s="871" t="n"/>
      <c r="H434" s="871" t="n"/>
      <c r="I434" s="871" t="n"/>
      <c r="J434" s="871" t="n"/>
      <c r="K434" s="871" t="n"/>
      <c r="L434" s="871" t="n"/>
      <c r="M434" s="871" t="n"/>
      <c r="N434" s="871" t="n"/>
      <c r="O434" s="871" t="n"/>
      <c r="P434" s="871" t="n"/>
      <c r="Q434" s="871" t="n"/>
      <c r="R434" s="871" t="n"/>
      <c r="S434" s="871" t="n"/>
      <c r="T434" s="871" t="n"/>
      <c r="U434" s="871" t="n"/>
      <c r="V434" s="871" t="n"/>
      <c r="W434" s="871" t="n"/>
      <c r="X434" s="871" t="n"/>
      <c r="Y434" s="871" t="n"/>
      <c r="Z434" s="871" t="n"/>
    </row>
    <row r="435">
      <c r="A435" s="871" t="n"/>
      <c r="B435" s="871" t="n"/>
      <c r="C435" s="871" t="n"/>
      <c r="D435" s="871" t="n"/>
      <c r="E435" s="871" t="n"/>
      <c r="F435" s="871" t="n"/>
      <c r="G435" s="871" t="n"/>
      <c r="H435" s="871" t="n"/>
      <c r="I435" s="871" t="n"/>
      <c r="J435" s="871" t="n"/>
      <c r="K435" s="871" t="n"/>
      <c r="L435" s="871" t="n"/>
      <c r="M435" s="871" t="n"/>
      <c r="N435" s="871" t="n"/>
      <c r="O435" s="871" t="n"/>
      <c r="P435" s="871" t="n"/>
      <c r="Q435" s="871" t="n"/>
      <c r="R435" s="871" t="n"/>
      <c r="S435" s="871" t="n"/>
      <c r="T435" s="871" t="n"/>
      <c r="U435" s="871" t="n"/>
      <c r="V435" s="871" t="n"/>
      <c r="W435" s="871" t="n"/>
      <c r="X435" s="871" t="n"/>
      <c r="Y435" s="871" t="n"/>
      <c r="Z435" s="871" t="n"/>
    </row>
    <row r="436">
      <c r="A436" s="871" t="n"/>
      <c r="B436" s="871" t="n"/>
      <c r="C436" s="871" t="n"/>
      <c r="D436" s="871" t="n"/>
      <c r="E436" s="871" t="n"/>
      <c r="F436" s="871" t="n"/>
      <c r="G436" s="871" t="n"/>
      <c r="H436" s="871" t="n"/>
      <c r="I436" s="871" t="n"/>
      <c r="J436" s="871" t="n"/>
      <c r="K436" s="871" t="n"/>
      <c r="L436" s="871" t="n"/>
      <c r="M436" s="871" t="n"/>
      <c r="N436" s="871" t="n"/>
      <c r="O436" s="871" t="n"/>
      <c r="P436" s="871" t="n"/>
      <c r="Q436" s="871" t="n"/>
      <c r="R436" s="871" t="n"/>
      <c r="S436" s="871" t="n"/>
      <c r="T436" s="871" t="n"/>
      <c r="U436" s="871" t="n"/>
      <c r="V436" s="871" t="n"/>
      <c r="W436" s="871" t="n"/>
      <c r="X436" s="871" t="n"/>
      <c r="Y436" s="871" t="n"/>
      <c r="Z436" s="871" t="n"/>
    </row>
    <row r="437">
      <c r="A437" s="871" t="n"/>
      <c r="B437" s="871" t="n"/>
      <c r="C437" s="871" t="n"/>
      <c r="D437" s="871" t="n"/>
      <c r="E437" s="871" t="n"/>
      <c r="F437" s="871" t="n"/>
      <c r="G437" s="871" t="n"/>
      <c r="H437" s="871" t="n"/>
      <c r="I437" s="871" t="n"/>
      <c r="J437" s="871" t="n"/>
      <c r="K437" s="871" t="n"/>
      <c r="L437" s="871" t="n"/>
      <c r="M437" s="871" t="n"/>
      <c r="N437" s="871" t="n"/>
      <c r="O437" s="871" t="n"/>
      <c r="P437" s="871" t="n"/>
      <c r="Q437" s="871" t="n"/>
      <c r="R437" s="871" t="n"/>
      <c r="S437" s="871" t="n"/>
      <c r="T437" s="871" t="n"/>
      <c r="U437" s="871" t="n"/>
      <c r="V437" s="871" t="n"/>
      <c r="W437" s="871" t="n"/>
      <c r="X437" s="871" t="n"/>
      <c r="Y437" s="871" t="n"/>
      <c r="Z437" s="871" t="n"/>
    </row>
    <row r="438">
      <c r="A438" s="871" t="n"/>
      <c r="B438" s="871" t="n"/>
      <c r="C438" s="871" t="n"/>
      <c r="D438" s="871" t="n"/>
      <c r="E438" s="871" t="n"/>
      <c r="F438" s="871" t="n"/>
      <c r="G438" s="871" t="n"/>
      <c r="H438" s="871" t="n"/>
      <c r="I438" s="871" t="n"/>
      <c r="J438" s="871" t="n"/>
      <c r="K438" s="871" t="n"/>
      <c r="L438" s="871" t="n"/>
      <c r="M438" s="871" t="n"/>
      <c r="N438" s="871" t="n"/>
      <c r="O438" s="871" t="n"/>
      <c r="P438" s="871" t="n"/>
      <c r="Q438" s="871" t="n"/>
      <c r="R438" s="871" t="n"/>
      <c r="S438" s="871" t="n"/>
      <c r="T438" s="871" t="n"/>
      <c r="U438" s="871" t="n"/>
      <c r="V438" s="871" t="n"/>
      <c r="W438" s="871" t="n"/>
      <c r="X438" s="871" t="n"/>
      <c r="Y438" s="871" t="n"/>
      <c r="Z438" s="871" t="n"/>
    </row>
    <row r="439">
      <c r="A439" s="871" t="n"/>
      <c r="B439" s="871" t="n"/>
      <c r="C439" s="871" t="n"/>
      <c r="D439" s="871" t="n"/>
      <c r="E439" s="871" t="n"/>
      <c r="F439" s="871" t="n"/>
      <c r="G439" s="871" t="n"/>
      <c r="H439" s="871" t="n"/>
      <c r="I439" s="871" t="n"/>
      <c r="J439" s="871" t="n"/>
      <c r="K439" s="871" t="n"/>
      <c r="L439" s="871" t="n"/>
      <c r="M439" s="871" t="n"/>
      <c r="N439" s="871" t="n"/>
      <c r="O439" s="871" t="n"/>
      <c r="P439" s="871" t="n"/>
      <c r="Q439" s="871" t="n"/>
      <c r="R439" s="871" t="n"/>
      <c r="S439" s="871" t="n"/>
      <c r="T439" s="871" t="n"/>
      <c r="U439" s="871" t="n"/>
      <c r="V439" s="871" t="n"/>
      <c r="W439" s="871" t="n"/>
      <c r="X439" s="871" t="n"/>
      <c r="Y439" s="871" t="n"/>
      <c r="Z439" s="871" t="n"/>
    </row>
    <row r="440">
      <c r="A440" s="871" t="n"/>
      <c r="B440" s="871" t="n"/>
      <c r="C440" s="871" t="n"/>
      <c r="D440" s="871" t="n"/>
      <c r="E440" s="871" t="n"/>
      <c r="F440" s="871" t="n"/>
      <c r="G440" s="871" t="n"/>
      <c r="H440" s="871" t="n"/>
      <c r="I440" s="871" t="n"/>
      <c r="J440" s="871" t="n"/>
      <c r="K440" s="871" t="n"/>
      <c r="L440" s="871" t="n"/>
      <c r="M440" s="871" t="n"/>
      <c r="N440" s="871" t="n"/>
      <c r="O440" s="871" t="n"/>
      <c r="P440" s="871" t="n"/>
      <c r="Q440" s="871" t="n"/>
      <c r="R440" s="871" t="n"/>
      <c r="S440" s="871" t="n"/>
      <c r="T440" s="871" t="n"/>
      <c r="U440" s="871" t="n"/>
      <c r="V440" s="871" t="n"/>
      <c r="W440" s="871" t="n"/>
      <c r="X440" s="871" t="n"/>
      <c r="Y440" s="871" t="n"/>
      <c r="Z440" s="871" t="n"/>
    </row>
    <row r="441">
      <c r="A441" s="871" t="n"/>
      <c r="B441" s="871" t="n"/>
      <c r="C441" s="871" t="n"/>
      <c r="D441" s="871" t="n"/>
      <c r="E441" s="871" t="n"/>
      <c r="F441" s="871" t="n"/>
      <c r="G441" s="871" t="n"/>
      <c r="H441" s="871" t="n"/>
      <c r="I441" s="871" t="n"/>
      <c r="J441" s="871" t="n"/>
      <c r="K441" s="871" t="n"/>
      <c r="L441" s="871" t="n"/>
      <c r="M441" s="871" t="n"/>
      <c r="N441" s="871" t="n"/>
      <c r="O441" s="871" t="n"/>
      <c r="P441" s="871" t="n"/>
      <c r="Q441" s="871" t="n"/>
      <c r="R441" s="871" t="n"/>
      <c r="S441" s="871" t="n"/>
      <c r="T441" s="871" t="n"/>
      <c r="U441" s="871" t="n"/>
      <c r="V441" s="871" t="n"/>
      <c r="W441" s="871" t="n"/>
      <c r="X441" s="871" t="n"/>
      <c r="Y441" s="871" t="n"/>
      <c r="Z441" s="871" t="n"/>
    </row>
    <row r="442">
      <c r="A442" s="871" t="n"/>
      <c r="B442" s="871" t="n"/>
      <c r="C442" s="871" t="n"/>
      <c r="D442" s="871" t="n"/>
      <c r="E442" s="871" t="n"/>
      <c r="F442" s="871" t="n"/>
      <c r="G442" s="871" t="n"/>
      <c r="H442" s="871" t="n"/>
      <c r="I442" s="871" t="n"/>
      <c r="J442" s="871" t="n"/>
      <c r="K442" s="871" t="n"/>
      <c r="L442" s="871" t="n"/>
      <c r="M442" s="871" t="n"/>
      <c r="N442" s="871" t="n"/>
      <c r="O442" s="871" t="n"/>
      <c r="P442" s="871" t="n"/>
      <c r="Q442" s="871" t="n"/>
      <c r="R442" s="871" t="n"/>
      <c r="S442" s="871" t="n"/>
      <c r="T442" s="871" t="n"/>
      <c r="U442" s="871" t="n"/>
      <c r="V442" s="871" t="n"/>
      <c r="W442" s="871" t="n"/>
      <c r="X442" s="871" t="n"/>
      <c r="Y442" s="871" t="n"/>
      <c r="Z442" s="871" t="n"/>
    </row>
    <row r="443">
      <c r="A443" s="871" t="n"/>
      <c r="B443" s="871" t="n"/>
      <c r="C443" s="871" t="n"/>
      <c r="D443" s="871" t="n"/>
      <c r="E443" s="871" t="n"/>
      <c r="F443" s="871" t="n"/>
      <c r="G443" s="871" t="n"/>
      <c r="H443" s="871" t="n"/>
      <c r="I443" s="871" t="n"/>
      <c r="J443" s="871" t="n"/>
      <c r="K443" s="871" t="n"/>
      <c r="L443" s="871" t="n"/>
      <c r="M443" s="871" t="n"/>
      <c r="N443" s="871" t="n"/>
      <c r="O443" s="871" t="n"/>
      <c r="P443" s="871" t="n"/>
      <c r="Q443" s="871" t="n"/>
      <c r="R443" s="871" t="n"/>
      <c r="S443" s="871" t="n"/>
      <c r="T443" s="871" t="n"/>
      <c r="U443" s="871" t="n"/>
      <c r="V443" s="871" t="n"/>
      <c r="W443" s="871" t="n"/>
      <c r="X443" s="871" t="n"/>
      <c r="Y443" s="871" t="n"/>
      <c r="Z443" s="871" t="n"/>
    </row>
    <row r="444">
      <c r="A444" s="871" t="n"/>
      <c r="B444" s="871" t="n"/>
      <c r="C444" s="871" t="n"/>
      <c r="D444" s="871" t="n"/>
      <c r="E444" s="871" t="n"/>
      <c r="F444" s="871" t="n"/>
      <c r="G444" s="871" t="n"/>
      <c r="H444" s="871" t="n"/>
      <c r="I444" s="871" t="n"/>
      <c r="J444" s="871" t="n"/>
      <c r="K444" s="871" t="n"/>
      <c r="L444" s="871" t="n"/>
      <c r="M444" s="871" t="n"/>
      <c r="N444" s="871" t="n"/>
      <c r="O444" s="871" t="n"/>
      <c r="P444" s="871" t="n"/>
      <c r="Q444" s="871" t="n"/>
      <c r="R444" s="871" t="n"/>
      <c r="S444" s="871" t="n"/>
      <c r="T444" s="871" t="n"/>
      <c r="U444" s="871" t="n"/>
      <c r="V444" s="871" t="n"/>
      <c r="W444" s="871" t="n"/>
      <c r="X444" s="871" t="n"/>
      <c r="Y444" s="871" t="n"/>
      <c r="Z444" s="871" t="n"/>
    </row>
    <row r="445">
      <c r="A445" s="871" t="n"/>
      <c r="B445" s="871" t="n"/>
      <c r="C445" s="871" t="n"/>
      <c r="D445" s="871" t="n"/>
      <c r="E445" s="871" t="n"/>
      <c r="F445" s="871" t="n"/>
      <c r="G445" s="871" t="n"/>
      <c r="H445" s="871" t="n"/>
      <c r="I445" s="871" t="n"/>
      <c r="J445" s="871" t="n"/>
      <c r="K445" s="871" t="n"/>
      <c r="L445" s="871" t="n"/>
      <c r="M445" s="871" t="n"/>
      <c r="N445" s="871" t="n"/>
      <c r="O445" s="871" t="n"/>
      <c r="P445" s="871" t="n"/>
      <c r="Q445" s="871" t="n"/>
      <c r="R445" s="871" t="n"/>
      <c r="S445" s="871" t="n"/>
      <c r="T445" s="871" t="n"/>
      <c r="U445" s="871" t="n"/>
      <c r="V445" s="871" t="n"/>
      <c r="W445" s="871" t="n"/>
      <c r="X445" s="871" t="n"/>
      <c r="Y445" s="871" t="n"/>
      <c r="Z445" s="871" t="n"/>
    </row>
    <row r="446">
      <c r="A446" s="871" t="n"/>
      <c r="B446" s="871" t="n"/>
      <c r="C446" s="871" t="n"/>
      <c r="D446" s="871" t="n"/>
      <c r="E446" s="871" t="n"/>
      <c r="F446" s="871" t="n"/>
      <c r="G446" s="871" t="n"/>
      <c r="H446" s="871" t="n"/>
      <c r="I446" s="871" t="n"/>
      <c r="J446" s="871" t="n"/>
      <c r="K446" s="871" t="n"/>
      <c r="L446" s="871" t="n"/>
      <c r="M446" s="871" t="n"/>
      <c r="N446" s="871" t="n"/>
      <c r="O446" s="871" t="n"/>
      <c r="P446" s="871" t="n"/>
      <c r="Q446" s="871" t="n"/>
      <c r="R446" s="871" t="n"/>
      <c r="S446" s="871" t="n"/>
      <c r="T446" s="871" t="n"/>
      <c r="U446" s="871" t="n"/>
      <c r="V446" s="871" t="n"/>
      <c r="W446" s="871" t="n"/>
      <c r="X446" s="871" t="n"/>
      <c r="Y446" s="871" t="n"/>
      <c r="Z446" s="871" t="n"/>
    </row>
    <row r="447">
      <c r="A447" s="871" t="n"/>
      <c r="B447" s="871" t="n"/>
      <c r="C447" s="871" t="n"/>
      <c r="D447" s="871" t="n"/>
      <c r="E447" s="871" t="n"/>
      <c r="F447" s="871" t="n"/>
      <c r="G447" s="871" t="n"/>
      <c r="H447" s="871" t="n"/>
      <c r="I447" s="871" t="n"/>
      <c r="J447" s="871" t="n"/>
      <c r="K447" s="871" t="n"/>
      <c r="L447" s="871" t="n"/>
      <c r="M447" s="871" t="n"/>
      <c r="N447" s="871" t="n"/>
      <c r="O447" s="871" t="n"/>
      <c r="P447" s="871" t="n"/>
      <c r="Q447" s="871" t="n"/>
      <c r="R447" s="871" t="n"/>
      <c r="S447" s="871" t="n"/>
      <c r="T447" s="871" t="n"/>
      <c r="U447" s="871" t="n"/>
      <c r="V447" s="871" t="n"/>
      <c r="W447" s="871" t="n"/>
      <c r="X447" s="871" t="n"/>
      <c r="Y447" s="871" t="n"/>
      <c r="Z447" s="871" t="n"/>
    </row>
    <row r="448">
      <c r="A448" s="871" t="n"/>
      <c r="B448" s="871" t="n"/>
      <c r="C448" s="871" t="n"/>
      <c r="D448" s="871" t="n"/>
      <c r="E448" s="871" t="n"/>
      <c r="F448" s="871" t="n"/>
      <c r="G448" s="871" t="n"/>
      <c r="H448" s="871" t="n"/>
      <c r="I448" s="871" t="n"/>
      <c r="J448" s="871" t="n"/>
      <c r="K448" s="871" t="n"/>
      <c r="L448" s="871" t="n"/>
      <c r="M448" s="871" t="n"/>
      <c r="N448" s="871" t="n"/>
      <c r="O448" s="871" t="n"/>
      <c r="P448" s="871" t="n"/>
      <c r="Q448" s="871" t="n"/>
      <c r="R448" s="871" t="n"/>
      <c r="S448" s="871" t="n"/>
      <c r="T448" s="871" t="n"/>
      <c r="U448" s="871" t="n"/>
      <c r="V448" s="871" t="n"/>
      <c r="W448" s="871" t="n"/>
      <c r="X448" s="871" t="n"/>
      <c r="Y448" s="871" t="n"/>
      <c r="Z448" s="871" t="n"/>
    </row>
    <row r="449">
      <c r="A449" s="871" t="n"/>
      <c r="B449" s="871" t="n"/>
      <c r="C449" s="871" t="n"/>
      <c r="D449" s="871" t="n"/>
      <c r="E449" s="871" t="n"/>
      <c r="F449" s="871" t="n"/>
      <c r="G449" s="871" t="n"/>
      <c r="H449" s="871" t="n"/>
      <c r="I449" s="871" t="n"/>
      <c r="J449" s="871" t="n"/>
      <c r="K449" s="871" t="n"/>
      <c r="L449" s="871" t="n"/>
      <c r="M449" s="871" t="n"/>
      <c r="N449" s="871" t="n"/>
      <c r="O449" s="871" t="n"/>
      <c r="P449" s="871" t="n"/>
      <c r="Q449" s="871" t="n"/>
      <c r="R449" s="871" t="n"/>
      <c r="S449" s="871" t="n"/>
      <c r="T449" s="871" t="n"/>
      <c r="U449" s="871" t="n"/>
      <c r="V449" s="871" t="n"/>
      <c r="W449" s="871" t="n"/>
      <c r="X449" s="871" t="n"/>
      <c r="Y449" s="871" t="n"/>
      <c r="Z449" s="871" t="n"/>
    </row>
    <row r="450">
      <c r="A450" s="871" t="n"/>
      <c r="B450" s="871" t="n"/>
      <c r="C450" s="871" t="n"/>
      <c r="D450" s="871" t="n"/>
      <c r="E450" s="871" t="n"/>
      <c r="F450" s="871" t="n"/>
      <c r="G450" s="871" t="n"/>
      <c r="H450" s="871" t="n"/>
      <c r="I450" s="871" t="n"/>
      <c r="J450" s="871" t="n"/>
      <c r="K450" s="871" t="n"/>
      <c r="L450" s="871" t="n"/>
      <c r="M450" s="871" t="n"/>
      <c r="N450" s="871" t="n"/>
      <c r="O450" s="871" t="n"/>
      <c r="P450" s="871" t="n"/>
      <c r="Q450" s="871" t="n"/>
      <c r="R450" s="871" t="n"/>
      <c r="S450" s="871" t="n"/>
      <c r="T450" s="871" t="n"/>
      <c r="U450" s="871" t="n"/>
      <c r="V450" s="871" t="n"/>
      <c r="W450" s="871" t="n"/>
      <c r="X450" s="871" t="n"/>
      <c r="Y450" s="871" t="n"/>
      <c r="Z450" s="871" t="n"/>
    </row>
    <row r="451">
      <c r="A451" s="871" t="n"/>
      <c r="B451" s="871" t="n"/>
      <c r="C451" s="871" t="n"/>
      <c r="D451" s="871" t="n"/>
      <c r="E451" s="871" t="n"/>
      <c r="F451" s="871" t="n"/>
      <c r="G451" s="871" t="n"/>
      <c r="H451" s="871" t="n"/>
      <c r="I451" s="871" t="n"/>
      <c r="J451" s="871" t="n"/>
      <c r="K451" s="871" t="n"/>
      <c r="L451" s="871" t="n"/>
      <c r="M451" s="871" t="n"/>
      <c r="N451" s="871" t="n"/>
      <c r="O451" s="871" t="n"/>
      <c r="P451" s="871" t="n"/>
      <c r="Q451" s="871" t="n"/>
      <c r="R451" s="871" t="n"/>
      <c r="S451" s="871" t="n"/>
      <c r="T451" s="871" t="n"/>
      <c r="U451" s="871" t="n"/>
      <c r="V451" s="871" t="n"/>
      <c r="W451" s="871" t="n"/>
      <c r="X451" s="871" t="n"/>
      <c r="Y451" s="871" t="n"/>
      <c r="Z451" s="871" t="n"/>
    </row>
    <row r="452">
      <c r="A452" s="871" t="n"/>
      <c r="B452" s="871" t="n"/>
      <c r="C452" s="871" t="n"/>
      <c r="D452" s="871" t="n"/>
      <c r="E452" s="871" t="n"/>
      <c r="F452" s="871" t="n"/>
      <c r="G452" s="871" t="n"/>
      <c r="H452" s="871" t="n"/>
      <c r="I452" s="871" t="n"/>
      <c r="J452" s="871" t="n"/>
      <c r="K452" s="871" t="n"/>
      <c r="L452" s="871" t="n"/>
      <c r="M452" s="871" t="n"/>
      <c r="N452" s="871" t="n"/>
      <c r="O452" s="871" t="n"/>
      <c r="P452" s="871" t="n"/>
      <c r="Q452" s="871" t="n"/>
      <c r="R452" s="871" t="n"/>
      <c r="S452" s="871" t="n"/>
      <c r="T452" s="871" t="n"/>
      <c r="U452" s="871" t="n"/>
      <c r="V452" s="871" t="n"/>
      <c r="W452" s="871" t="n"/>
      <c r="X452" s="871" t="n"/>
      <c r="Y452" s="871" t="n"/>
      <c r="Z452" s="871" t="n"/>
    </row>
    <row r="453">
      <c r="A453" s="871" t="n"/>
      <c r="B453" s="871" t="n"/>
      <c r="C453" s="871" t="n"/>
      <c r="D453" s="871" t="n"/>
      <c r="E453" s="871" t="n"/>
      <c r="F453" s="871" t="n"/>
      <c r="G453" s="871" t="n"/>
      <c r="H453" s="871" t="n"/>
      <c r="I453" s="871" t="n"/>
      <c r="J453" s="871" t="n"/>
      <c r="K453" s="871" t="n"/>
      <c r="L453" s="871" t="n"/>
      <c r="M453" s="871" t="n"/>
      <c r="N453" s="871" t="n"/>
      <c r="O453" s="871" t="n"/>
      <c r="P453" s="871" t="n"/>
      <c r="Q453" s="871" t="n"/>
      <c r="R453" s="871" t="n"/>
      <c r="S453" s="871" t="n"/>
      <c r="T453" s="871" t="n"/>
      <c r="U453" s="871" t="n"/>
      <c r="V453" s="871" t="n"/>
      <c r="W453" s="871" t="n"/>
      <c r="X453" s="871" t="n"/>
      <c r="Y453" s="871" t="n"/>
      <c r="Z453" s="871" t="n"/>
    </row>
    <row r="454">
      <c r="A454" s="871" t="n"/>
      <c r="B454" s="871" t="n"/>
      <c r="C454" s="871" t="n"/>
      <c r="D454" s="871" t="n"/>
      <c r="E454" s="871" t="n"/>
      <c r="F454" s="871" t="n"/>
      <c r="G454" s="871" t="n"/>
      <c r="H454" s="871" t="n"/>
      <c r="I454" s="871" t="n"/>
      <c r="J454" s="871" t="n"/>
      <c r="K454" s="871" t="n"/>
      <c r="L454" s="871" t="n"/>
      <c r="M454" s="871" t="n"/>
      <c r="N454" s="871" t="n"/>
      <c r="O454" s="871" t="n"/>
      <c r="P454" s="871" t="n"/>
      <c r="Q454" s="871" t="n"/>
      <c r="R454" s="871" t="n"/>
      <c r="S454" s="871" t="n"/>
      <c r="T454" s="871" t="n"/>
      <c r="U454" s="871" t="n"/>
      <c r="V454" s="871" t="n"/>
      <c r="W454" s="871" t="n"/>
      <c r="X454" s="871" t="n"/>
      <c r="Y454" s="871" t="n"/>
      <c r="Z454" s="871" t="n"/>
    </row>
    <row r="455">
      <c r="A455" s="871" t="n"/>
      <c r="B455" s="871" t="n"/>
      <c r="C455" s="871" t="n"/>
      <c r="D455" s="871" t="n"/>
      <c r="E455" s="871" t="n"/>
      <c r="F455" s="871" t="n"/>
      <c r="G455" s="871" t="n"/>
      <c r="H455" s="871" t="n"/>
      <c r="I455" s="871" t="n"/>
      <c r="J455" s="871" t="n"/>
      <c r="K455" s="871" t="n"/>
      <c r="L455" s="871" t="n"/>
      <c r="M455" s="871" t="n"/>
      <c r="N455" s="871" t="n"/>
      <c r="O455" s="871" t="n"/>
      <c r="P455" s="871" t="n"/>
      <c r="Q455" s="871" t="n"/>
      <c r="R455" s="871" t="n"/>
      <c r="S455" s="871" t="n"/>
      <c r="T455" s="871" t="n"/>
      <c r="U455" s="871" t="n"/>
      <c r="V455" s="871" t="n"/>
      <c r="W455" s="871" t="n"/>
      <c r="X455" s="871" t="n"/>
      <c r="Y455" s="871" t="n"/>
      <c r="Z455" s="871" t="n"/>
    </row>
    <row r="456">
      <c r="A456" s="871" t="n"/>
      <c r="B456" s="871" t="n"/>
      <c r="C456" s="871" t="n"/>
      <c r="D456" s="871" t="n"/>
      <c r="E456" s="871" t="n"/>
      <c r="F456" s="871" t="n"/>
      <c r="G456" s="871" t="n"/>
      <c r="H456" s="871" t="n"/>
      <c r="I456" s="871" t="n"/>
      <c r="J456" s="871" t="n"/>
      <c r="K456" s="871" t="n"/>
      <c r="L456" s="871" t="n"/>
      <c r="M456" s="871" t="n"/>
      <c r="N456" s="871" t="n"/>
      <c r="O456" s="871" t="n"/>
      <c r="P456" s="871" t="n"/>
      <c r="Q456" s="871" t="n"/>
      <c r="R456" s="871" t="n"/>
      <c r="S456" s="871" t="n"/>
      <c r="T456" s="871" t="n"/>
      <c r="U456" s="871" t="n"/>
      <c r="V456" s="871" t="n"/>
      <c r="W456" s="871" t="n"/>
      <c r="X456" s="871" t="n"/>
      <c r="Y456" s="871" t="n"/>
      <c r="Z456" s="871" t="n"/>
    </row>
    <row r="457">
      <c r="A457" s="871" t="n"/>
      <c r="B457" s="871" t="n"/>
      <c r="C457" s="871" t="n"/>
      <c r="D457" s="871" t="n"/>
      <c r="E457" s="871" t="n"/>
      <c r="F457" s="871" t="n"/>
      <c r="G457" s="871" t="n"/>
      <c r="H457" s="871" t="n"/>
      <c r="I457" s="871" t="n"/>
      <c r="J457" s="871" t="n"/>
      <c r="K457" s="871" t="n"/>
      <c r="L457" s="871" t="n"/>
      <c r="M457" s="871" t="n"/>
      <c r="N457" s="871" t="n"/>
      <c r="O457" s="871" t="n"/>
      <c r="P457" s="871" t="n"/>
      <c r="Q457" s="871" t="n"/>
      <c r="R457" s="871" t="n"/>
      <c r="S457" s="871" t="n"/>
      <c r="T457" s="871" t="n"/>
      <c r="U457" s="871" t="n"/>
      <c r="V457" s="871" t="n"/>
      <c r="W457" s="871" t="n"/>
      <c r="X457" s="871" t="n"/>
      <c r="Y457" s="871" t="n"/>
      <c r="Z457" s="871" t="n"/>
    </row>
    <row r="458">
      <c r="A458" s="871" t="n"/>
      <c r="B458" s="871" t="n"/>
      <c r="C458" s="871" t="n"/>
      <c r="D458" s="871" t="n"/>
      <c r="E458" s="871" t="n"/>
      <c r="F458" s="871" t="n"/>
      <c r="G458" s="871" t="n"/>
      <c r="H458" s="871" t="n"/>
      <c r="I458" s="871" t="n"/>
      <c r="J458" s="871" t="n"/>
      <c r="K458" s="871" t="n"/>
      <c r="L458" s="871" t="n"/>
      <c r="M458" s="871" t="n"/>
      <c r="N458" s="871" t="n"/>
      <c r="O458" s="871" t="n"/>
      <c r="P458" s="871" t="n"/>
      <c r="Q458" s="871" t="n"/>
      <c r="R458" s="871" t="n"/>
      <c r="S458" s="871" t="n"/>
      <c r="T458" s="871" t="n"/>
      <c r="U458" s="871" t="n"/>
      <c r="V458" s="871" t="n"/>
      <c r="W458" s="871" t="n"/>
      <c r="X458" s="871" t="n"/>
      <c r="Y458" s="871" t="n"/>
      <c r="Z458" s="871" t="n"/>
    </row>
    <row r="459">
      <c r="A459" s="871" t="n"/>
      <c r="B459" s="871" t="n"/>
      <c r="C459" s="871" t="n"/>
      <c r="D459" s="871" t="n"/>
      <c r="E459" s="871" t="n"/>
      <c r="F459" s="871" t="n"/>
      <c r="G459" s="871" t="n"/>
      <c r="H459" s="871" t="n"/>
      <c r="I459" s="871" t="n"/>
      <c r="J459" s="871" t="n"/>
      <c r="K459" s="871" t="n"/>
      <c r="L459" s="871" t="n"/>
      <c r="M459" s="871" t="n"/>
      <c r="N459" s="871" t="n"/>
      <c r="O459" s="871" t="n"/>
      <c r="P459" s="871" t="n"/>
      <c r="Q459" s="871" t="n"/>
      <c r="R459" s="871" t="n"/>
      <c r="S459" s="871" t="n"/>
      <c r="T459" s="871" t="n"/>
      <c r="U459" s="871" t="n"/>
      <c r="V459" s="871" t="n"/>
      <c r="W459" s="871" t="n"/>
      <c r="X459" s="871" t="n"/>
      <c r="Y459" s="871" t="n"/>
      <c r="Z459" s="871" t="n"/>
    </row>
    <row r="460">
      <c r="A460" s="871" t="n"/>
      <c r="B460" s="871" t="n"/>
      <c r="C460" s="871" t="n"/>
      <c r="D460" s="871" t="n"/>
      <c r="E460" s="871" t="n"/>
      <c r="F460" s="871" t="n"/>
      <c r="G460" s="871" t="n"/>
      <c r="H460" s="871" t="n"/>
      <c r="I460" s="871" t="n"/>
      <c r="J460" s="871" t="n"/>
      <c r="K460" s="871" t="n"/>
      <c r="L460" s="871" t="n"/>
      <c r="M460" s="871" t="n"/>
      <c r="N460" s="871" t="n"/>
      <c r="O460" s="871" t="n"/>
      <c r="P460" s="871" t="n"/>
      <c r="Q460" s="871" t="n"/>
      <c r="R460" s="871" t="n"/>
      <c r="S460" s="871" t="n"/>
      <c r="T460" s="871" t="n"/>
      <c r="U460" s="871" t="n"/>
      <c r="V460" s="871" t="n"/>
      <c r="W460" s="871" t="n"/>
      <c r="X460" s="871" t="n"/>
      <c r="Y460" s="871" t="n"/>
      <c r="Z460" s="871" t="n"/>
    </row>
    <row r="461">
      <c r="A461" s="871" t="n"/>
      <c r="B461" s="871" t="n"/>
      <c r="C461" s="871" t="n"/>
      <c r="D461" s="871" t="n"/>
      <c r="E461" s="871" t="n"/>
      <c r="F461" s="871" t="n"/>
      <c r="G461" s="871" t="n"/>
      <c r="H461" s="871" t="n"/>
      <c r="I461" s="871" t="n"/>
      <c r="J461" s="871" t="n"/>
      <c r="K461" s="871" t="n"/>
      <c r="L461" s="871" t="n"/>
      <c r="M461" s="871" t="n"/>
      <c r="N461" s="871" t="n"/>
      <c r="O461" s="871" t="n"/>
      <c r="P461" s="871" t="n"/>
      <c r="Q461" s="871" t="n"/>
      <c r="R461" s="871" t="n"/>
      <c r="S461" s="871" t="n"/>
      <c r="T461" s="871" t="n"/>
      <c r="U461" s="871" t="n"/>
      <c r="V461" s="871" t="n"/>
      <c r="W461" s="871" t="n"/>
      <c r="X461" s="871" t="n"/>
      <c r="Y461" s="871" t="n"/>
      <c r="Z461" s="871" t="n"/>
    </row>
    <row r="462">
      <c r="A462" s="871" t="n"/>
      <c r="B462" s="871" t="n"/>
      <c r="C462" s="871" t="n"/>
      <c r="D462" s="871" t="n"/>
      <c r="E462" s="871" t="n"/>
      <c r="F462" s="871" t="n"/>
      <c r="G462" s="871" t="n"/>
      <c r="H462" s="871" t="n"/>
      <c r="I462" s="871" t="n"/>
      <c r="J462" s="871" t="n"/>
      <c r="K462" s="871" t="n"/>
      <c r="L462" s="871" t="n"/>
      <c r="M462" s="871" t="n"/>
      <c r="N462" s="871" t="n"/>
      <c r="O462" s="871" t="n"/>
      <c r="P462" s="871" t="n"/>
      <c r="Q462" s="871" t="n"/>
      <c r="R462" s="871" t="n"/>
      <c r="S462" s="871" t="n"/>
      <c r="T462" s="871" t="n"/>
      <c r="U462" s="871" t="n"/>
      <c r="V462" s="871" t="n"/>
      <c r="W462" s="871" t="n"/>
      <c r="X462" s="871" t="n"/>
      <c r="Y462" s="871" t="n"/>
      <c r="Z462" s="871" t="n"/>
    </row>
    <row r="463">
      <c r="A463" s="871" t="n"/>
      <c r="B463" s="871" t="n"/>
      <c r="C463" s="871" t="n"/>
      <c r="D463" s="871" t="n"/>
      <c r="E463" s="871" t="n"/>
      <c r="F463" s="871" t="n"/>
      <c r="G463" s="871" t="n"/>
      <c r="H463" s="871" t="n"/>
      <c r="I463" s="871" t="n"/>
      <c r="J463" s="871" t="n"/>
      <c r="K463" s="871" t="n"/>
      <c r="L463" s="871" t="n"/>
      <c r="M463" s="871" t="n"/>
      <c r="N463" s="871" t="n"/>
      <c r="O463" s="871" t="n"/>
      <c r="P463" s="871" t="n"/>
      <c r="Q463" s="871" t="n"/>
      <c r="R463" s="871" t="n"/>
      <c r="S463" s="871" t="n"/>
      <c r="T463" s="871" t="n"/>
      <c r="U463" s="871" t="n"/>
      <c r="V463" s="871" t="n"/>
      <c r="W463" s="871" t="n"/>
      <c r="X463" s="871" t="n"/>
      <c r="Y463" s="871" t="n"/>
      <c r="Z463" s="871" t="n"/>
    </row>
    <row r="464">
      <c r="A464" s="871" t="n"/>
      <c r="B464" s="871" t="n"/>
      <c r="C464" s="871" t="n"/>
      <c r="D464" s="871" t="n"/>
      <c r="E464" s="871" t="n"/>
      <c r="F464" s="871" t="n"/>
      <c r="G464" s="871" t="n"/>
      <c r="H464" s="871" t="n"/>
      <c r="I464" s="871" t="n"/>
      <c r="J464" s="871" t="n"/>
      <c r="K464" s="871" t="n"/>
      <c r="L464" s="871" t="n"/>
      <c r="M464" s="871" t="n"/>
      <c r="N464" s="871" t="n"/>
      <c r="O464" s="871" t="n"/>
      <c r="P464" s="871" t="n"/>
      <c r="Q464" s="871" t="n"/>
      <c r="R464" s="871" t="n"/>
      <c r="S464" s="871" t="n"/>
      <c r="T464" s="871" t="n"/>
      <c r="U464" s="871" t="n"/>
      <c r="V464" s="871" t="n"/>
      <c r="W464" s="871" t="n"/>
      <c r="X464" s="871" t="n"/>
      <c r="Y464" s="871" t="n"/>
      <c r="Z464" s="871" t="n"/>
    </row>
    <row r="465">
      <c r="A465" s="871" t="n"/>
      <c r="B465" s="871" t="n"/>
      <c r="C465" s="871" t="n"/>
      <c r="D465" s="871" t="n"/>
      <c r="E465" s="871" t="n"/>
      <c r="F465" s="871" t="n"/>
      <c r="G465" s="871" t="n"/>
      <c r="H465" s="871" t="n"/>
      <c r="I465" s="871" t="n"/>
      <c r="J465" s="871" t="n"/>
      <c r="K465" s="871" t="n"/>
      <c r="L465" s="871" t="n"/>
      <c r="M465" s="871" t="n"/>
      <c r="N465" s="871" t="n"/>
      <c r="O465" s="871" t="n"/>
      <c r="P465" s="871" t="n"/>
      <c r="Q465" s="871" t="n"/>
      <c r="R465" s="871" t="n"/>
      <c r="S465" s="871" t="n"/>
      <c r="T465" s="871" t="n"/>
      <c r="U465" s="871" t="n"/>
      <c r="V465" s="871" t="n"/>
      <c r="W465" s="871" t="n"/>
      <c r="X465" s="871" t="n"/>
      <c r="Y465" s="871" t="n"/>
      <c r="Z465" s="871" t="n"/>
    </row>
    <row r="466">
      <c r="A466" s="871" t="n"/>
      <c r="B466" s="871" t="n"/>
      <c r="C466" s="871" t="n"/>
      <c r="D466" s="871" t="n"/>
      <c r="E466" s="871" t="n"/>
      <c r="F466" s="871" t="n"/>
      <c r="G466" s="871" t="n"/>
      <c r="H466" s="871" t="n"/>
      <c r="I466" s="871" t="n"/>
      <c r="J466" s="871" t="n"/>
      <c r="K466" s="871" t="n"/>
      <c r="L466" s="871" t="n"/>
      <c r="M466" s="871" t="n"/>
      <c r="N466" s="871" t="n"/>
      <c r="O466" s="871" t="n"/>
      <c r="P466" s="871" t="n"/>
      <c r="Q466" s="871" t="n"/>
      <c r="R466" s="871" t="n"/>
      <c r="S466" s="871" t="n"/>
      <c r="T466" s="871" t="n"/>
      <c r="U466" s="871" t="n"/>
      <c r="V466" s="871" t="n"/>
      <c r="W466" s="871" t="n"/>
      <c r="X466" s="871" t="n"/>
      <c r="Y466" s="871" t="n"/>
      <c r="Z466" s="871" t="n"/>
    </row>
    <row r="467">
      <c r="A467" s="871" t="n"/>
      <c r="B467" s="871" t="n"/>
      <c r="C467" s="871" t="n"/>
      <c r="D467" s="871" t="n"/>
      <c r="E467" s="871" t="n"/>
      <c r="F467" s="871" t="n"/>
      <c r="G467" s="871" t="n"/>
      <c r="H467" s="871" t="n"/>
      <c r="I467" s="871" t="n"/>
      <c r="J467" s="871" t="n"/>
      <c r="K467" s="871" t="n"/>
      <c r="L467" s="871" t="n"/>
      <c r="M467" s="871" t="n"/>
      <c r="N467" s="871" t="n"/>
      <c r="O467" s="871" t="n"/>
      <c r="P467" s="871" t="n"/>
      <c r="Q467" s="871" t="n"/>
      <c r="R467" s="871" t="n"/>
      <c r="S467" s="871" t="n"/>
      <c r="T467" s="871" t="n"/>
      <c r="U467" s="871" t="n"/>
      <c r="V467" s="871" t="n"/>
      <c r="W467" s="871" t="n"/>
      <c r="X467" s="871" t="n"/>
      <c r="Y467" s="871" t="n"/>
      <c r="Z467" s="871" t="n"/>
    </row>
    <row r="468">
      <c r="A468" s="871" t="n"/>
      <c r="B468" s="871" t="n"/>
      <c r="C468" s="871" t="n"/>
      <c r="D468" s="871" t="n"/>
      <c r="E468" s="871" t="n"/>
      <c r="F468" s="871" t="n"/>
      <c r="G468" s="871" t="n"/>
      <c r="H468" s="871" t="n"/>
      <c r="I468" s="871" t="n"/>
      <c r="J468" s="871" t="n"/>
      <c r="K468" s="871" t="n"/>
      <c r="L468" s="871" t="n"/>
      <c r="M468" s="871" t="n"/>
      <c r="N468" s="871" t="n"/>
      <c r="O468" s="871" t="n"/>
      <c r="P468" s="871" t="n"/>
      <c r="Q468" s="871" t="n"/>
      <c r="R468" s="871" t="n"/>
      <c r="S468" s="871" t="n"/>
      <c r="T468" s="871" t="n"/>
      <c r="U468" s="871" t="n"/>
      <c r="V468" s="871" t="n"/>
      <c r="W468" s="871" t="n"/>
      <c r="X468" s="871" t="n"/>
      <c r="Y468" s="871" t="n"/>
      <c r="Z468" s="871" t="n"/>
    </row>
    <row r="469">
      <c r="A469" s="871" t="n"/>
      <c r="B469" s="871" t="n"/>
      <c r="C469" s="871" t="n"/>
      <c r="D469" s="871" t="n"/>
      <c r="E469" s="871" t="n"/>
      <c r="F469" s="871" t="n"/>
      <c r="G469" s="871" t="n"/>
      <c r="H469" s="871" t="n"/>
      <c r="I469" s="871" t="n"/>
      <c r="J469" s="871" t="n"/>
      <c r="K469" s="871" t="n"/>
      <c r="L469" s="871" t="n"/>
      <c r="M469" s="871" t="n"/>
      <c r="N469" s="871" t="n"/>
      <c r="O469" s="871" t="n"/>
      <c r="P469" s="871" t="n"/>
      <c r="Q469" s="871" t="n"/>
      <c r="R469" s="871" t="n"/>
      <c r="S469" s="871" t="n"/>
      <c r="T469" s="871" t="n"/>
      <c r="U469" s="871" t="n"/>
      <c r="V469" s="871" t="n"/>
      <c r="W469" s="871" t="n"/>
      <c r="X469" s="871" t="n"/>
      <c r="Y469" s="871" t="n"/>
      <c r="Z469" s="871" t="n"/>
    </row>
    <row r="470">
      <c r="A470" s="871" t="n"/>
      <c r="B470" s="871" t="n"/>
      <c r="C470" s="871" t="n"/>
      <c r="D470" s="871" t="n"/>
      <c r="E470" s="871" t="n"/>
      <c r="F470" s="871" t="n"/>
      <c r="G470" s="871" t="n"/>
      <c r="H470" s="871" t="n"/>
      <c r="I470" s="871" t="n"/>
      <c r="J470" s="871" t="n"/>
      <c r="K470" s="871" t="n"/>
      <c r="L470" s="871" t="n"/>
      <c r="M470" s="871" t="n"/>
      <c r="N470" s="871" t="n"/>
      <c r="O470" s="871" t="n"/>
      <c r="P470" s="871" t="n"/>
      <c r="Q470" s="871" t="n"/>
      <c r="R470" s="871" t="n"/>
      <c r="S470" s="871" t="n"/>
      <c r="T470" s="871" t="n"/>
      <c r="U470" s="871" t="n"/>
      <c r="V470" s="871" t="n"/>
      <c r="W470" s="871" t="n"/>
      <c r="X470" s="871" t="n"/>
      <c r="Y470" s="871" t="n"/>
      <c r="Z470" s="871" t="n"/>
    </row>
    <row r="471">
      <c r="A471" s="871" t="n"/>
      <c r="B471" s="871" t="n"/>
      <c r="C471" s="871" t="n"/>
      <c r="D471" s="871" t="n"/>
      <c r="E471" s="871" t="n"/>
      <c r="F471" s="871" t="n"/>
      <c r="G471" s="871" t="n"/>
      <c r="H471" s="871" t="n"/>
      <c r="I471" s="871" t="n"/>
      <c r="J471" s="871" t="n"/>
      <c r="K471" s="871" t="n"/>
      <c r="L471" s="871" t="n"/>
      <c r="M471" s="871" t="n"/>
      <c r="N471" s="871" t="n"/>
      <c r="O471" s="871" t="n"/>
      <c r="P471" s="871" t="n"/>
      <c r="Q471" s="871" t="n"/>
      <c r="R471" s="871" t="n"/>
      <c r="S471" s="871" t="n"/>
      <c r="T471" s="871" t="n"/>
      <c r="U471" s="871" t="n"/>
      <c r="V471" s="871" t="n"/>
      <c r="W471" s="871" t="n"/>
      <c r="X471" s="871" t="n"/>
      <c r="Y471" s="871" t="n"/>
      <c r="Z471" s="871" t="n"/>
    </row>
    <row r="472">
      <c r="A472" s="871" t="n"/>
      <c r="B472" s="871" t="n"/>
      <c r="C472" s="871" t="n"/>
      <c r="D472" s="871" t="n"/>
      <c r="E472" s="871" t="n"/>
      <c r="F472" s="871" t="n"/>
      <c r="G472" s="871" t="n"/>
      <c r="H472" s="871" t="n"/>
      <c r="I472" s="871" t="n"/>
      <c r="J472" s="871" t="n"/>
      <c r="K472" s="871" t="n"/>
      <c r="L472" s="871" t="n"/>
      <c r="M472" s="871" t="n"/>
      <c r="N472" s="871" t="n"/>
      <c r="O472" s="871" t="n"/>
      <c r="P472" s="871" t="n"/>
      <c r="Q472" s="871" t="n"/>
      <c r="R472" s="871" t="n"/>
      <c r="S472" s="871" t="n"/>
      <c r="T472" s="871" t="n"/>
      <c r="U472" s="871" t="n"/>
      <c r="V472" s="871" t="n"/>
      <c r="W472" s="871" t="n"/>
      <c r="X472" s="871" t="n"/>
      <c r="Y472" s="871" t="n"/>
      <c r="Z472" s="871" t="n"/>
    </row>
    <row r="473">
      <c r="A473" s="871" t="n"/>
      <c r="B473" s="871" t="n"/>
      <c r="C473" s="871" t="n"/>
      <c r="D473" s="871" t="n"/>
      <c r="E473" s="871" t="n"/>
      <c r="F473" s="871" t="n"/>
      <c r="G473" s="871" t="n"/>
      <c r="H473" s="871" t="n"/>
      <c r="I473" s="871" t="n"/>
      <c r="J473" s="871" t="n"/>
      <c r="K473" s="871" t="n"/>
      <c r="L473" s="871" t="n"/>
      <c r="M473" s="871" t="n"/>
      <c r="N473" s="871" t="n"/>
      <c r="O473" s="871" t="n"/>
      <c r="P473" s="871" t="n"/>
      <c r="Q473" s="871" t="n"/>
      <c r="R473" s="871" t="n"/>
      <c r="S473" s="871" t="n"/>
      <c r="T473" s="871" t="n"/>
      <c r="U473" s="871" t="n"/>
      <c r="V473" s="871" t="n"/>
      <c r="W473" s="871" t="n"/>
      <c r="X473" s="871" t="n"/>
      <c r="Y473" s="871" t="n"/>
      <c r="Z473" s="871" t="n"/>
    </row>
    <row r="474">
      <c r="A474" s="871" t="n"/>
      <c r="B474" s="871" t="n"/>
      <c r="C474" s="871" t="n"/>
      <c r="D474" s="871" t="n"/>
      <c r="E474" s="871" t="n"/>
      <c r="F474" s="871" t="n"/>
      <c r="G474" s="871" t="n"/>
      <c r="H474" s="871" t="n"/>
      <c r="I474" s="871" t="n"/>
      <c r="J474" s="871" t="n"/>
      <c r="K474" s="871" t="n"/>
      <c r="L474" s="871" t="n"/>
      <c r="M474" s="871" t="n"/>
      <c r="N474" s="871" t="n"/>
      <c r="O474" s="871" t="n"/>
      <c r="P474" s="871" t="n"/>
      <c r="Q474" s="871" t="n"/>
      <c r="R474" s="871" t="n"/>
      <c r="S474" s="871" t="n"/>
      <c r="T474" s="871" t="n"/>
      <c r="U474" s="871" t="n"/>
      <c r="V474" s="871" t="n"/>
      <c r="W474" s="871" t="n"/>
      <c r="X474" s="871" t="n"/>
      <c r="Y474" s="871" t="n"/>
      <c r="Z474" s="871" t="n"/>
    </row>
    <row r="475">
      <c r="A475" s="871" t="n"/>
      <c r="B475" s="871" t="n"/>
      <c r="C475" s="871" t="n"/>
      <c r="D475" s="871" t="n"/>
      <c r="E475" s="871" t="n"/>
      <c r="F475" s="871" t="n"/>
      <c r="G475" s="871" t="n"/>
      <c r="H475" s="871" t="n"/>
      <c r="I475" s="871" t="n"/>
      <c r="J475" s="871" t="n"/>
      <c r="K475" s="871" t="n"/>
      <c r="L475" s="871" t="n"/>
      <c r="M475" s="871" t="n"/>
      <c r="N475" s="871" t="n"/>
      <c r="O475" s="871" t="n"/>
      <c r="P475" s="871" t="n"/>
      <c r="Q475" s="871" t="n"/>
      <c r="R475" s="871" t="n"/>
      <c r="S475" s="871" t="n"/>
      <c r="T475" s="871" t="n"/>
      <c r="U475" s="871" t="n"/>
      <c r="V475" s="871" t="n"/>
      <c r="W475" s="871" t="n"/>
      <c r="X475" s="871" t="n"/>
      <c r="Y475" s="871" t="n"/>
      <c r="Z475" s="871" t="n"/>
    </row>
    <row r="476">
      <c r="A476" s="871" t="n"/>
      <c r="B476" s="871" t="n"/>
      <c r="C476" s="871" t="n"/>
      <c r="D476" s="871" t="n"/>
      <c r="E476" s="871" t="n"/>
      <c r="F476" s="871" t="n"/>
      <c r="G476" s="871" t="n"/>
      <c r="H476" s="871" t="n"/>
      <c r="I476" s="871" t="n"/>
      <c r="J476" s="871" t="n"/>
      <c r="K476" s="871" t="n"/>
      <c r="L476" s="871" t="n"/>
      <c r="M476" s="871" t="n"/>
      <c r="N476" s="871" t="n"/>
      <c r="O476" s="871" t="n"/>
      <c r="P476" s="871" t="n"/>
      <c r="Q476" s="871" t="n"/>
      <c r="R476" s="871" t="n"/>
      <c r="S476" s="871" t="n"/>
      <c r="T476" s="871" t="n"/>
      <c r="U476" s="871" t="n"/>
      <c r="V476" s="871" t="n"/>
      <c r="W476" s="871" t="n"/>
      <c r="X476" s="871" t="n"/>
      <c r="Y476" s="871" t="n"/>
      <c r="Z476" s="871" t="n"/>
    </row>
    <row r="477">
      <c r="A477" s="871" t="n"/>
      <c r="B477" s="871" t="n"/>
      <c r="C477" s="871" t="n"/>
      <c r="D477" s="871" t="n"/>
      <c r="E477" s="871" t="n"/>
      <c r="F477" s="871" t="n"/>
      <c r="G477" s="871" t="n"/>
      <c r="H477" s="871" t="n"/>
      <c r="I477" s="871" t="n"/>
      <c r="J477" s="871" t="n"/>
      <c r="K477" s="871" t="n"/>
      <c r="L477" s="871" t="n"/>
      <c r="M477" s="871" t="n"/>
      <c r="N477" s="871" t="n"/>
      <c r="O477" s="871" t="n"/>
      <c r="P477" s="871" t="n"/>
      <c r="Q477" s="871" t="n"/>
      <c r="R477" s="871" t="n"/>
      <c r="S477" s="871" t="n"/>
      <c r="T477" s="871" t="n"/>
      <c r="U477" s="871" t="n"/>
      <c r="V477" s="871" t="n"/>
      <c r="W477" s="871" t="n"/>
      <c r="X477" s="871" t="n"/>
      <c r="Y477" s="871" t="n"/>
      <c r="Z477" s="871" t="n"/>
    </row>
    <row r="478">
      <c r="A478" s="871" t="n"/>
      <c r="B478" s="871" t="n"/>
      <c r="C478" s="871" t="n"/>
      <c r="D478" s="871" t="n"/>
      <c r="E478" s="871" t="n"/>
      <c r="F478" s="871" t="n"/>
      <c r="G478" s="871" t="n"/>
      <c r="H478" s="871" t="n"/>
      <c r="I478" s="871" t="n"/>
      <c r="J478" s="871" t="n"/>
      <c r="K478" s="871" t="n"/>
      <c r="L478" s="871" t="n"/>
      <c r="M478" s="871" t="n"/>
      <c r="N478" s="871" t="n"/>
      <c r="O478" s="871" t="n"/>
      <c r="P478" s="871" t="n"/>
      <c r="Q478" s="871" t="n"/>
      <c r="R478" s="871" t="n"/>
      <c r="S478" s="871" t="n"/>
      <c r="T478" s="871" t="n"/>
      <c r="U478" s="871" t="n"/>
      <c r="V478" s="871" t="n"/>
      <c r="W478" s="871" t="n"/>
      <c r="X478" s="871" t="n"/>
      <c r="Y478" s="871" t="n"/>
      <c r="Z478" s="871" t="n"/>
    </row>
    <row r="479">
      <c r="A479" s="871" t="n"/>
      <c r="B479" s="871" t="n"/>
      <c r="C479" s="871" t="n"/>
      <c r="D479" s="871" t="n"/>
      <c r="E479" s="871" t="n"/>
      <c r="F479" s="871" t="n"/>
      <c r="G479" s="871" t="n"/>
      <c r="H479" s="871" t="n"/>
      <c r="I479" s="871" t="n"/>
      <c r="J479" s="871" t="n"/>
      <c r="K479" s="871" t="n"/>
      <c r="L479" s="871" t="n"/>
      <c r="M479" s="871" t="n"/>
      <c r="N479" s="871" t="n"/>
      <c r="O479" s="871" t="n"/>
      <c r="P479" s="871" t="n"/>
      <c r="Q479" s="871" t="n"/>
      <c r="R479" s="871" t="n"/>
      <c r="S479" s="871" t="n"/>
      <c r="T479" s="871" t="n"/>
      <c r="U479" s="871" t="n"/>
      <c r="V479" s="871" t="n"/>
      <c r="W479" s="871" t="n"/>
      <c r="X479" s="871" t="n"/>
      <c r="Y479" s="871" t="n"/>
      <c r="Z479" s="871" t="n"/>
    </row>
    <row r="480">
      <c r="A480" s="871" t="n"/>
      <c r="B480" s="871" t="n"/>
      <c r="C480" s="871" t="n"/>
      <c r="D480" s="871" t="n"/>
      <c r="E480" s="871" t="n"/>
      <c r="F480" s="871" t="n"/>
      <c r="G480" s="871" t="n"/>
      <c r="H480" s="871" t="n"/>
      <c r="I480" s="871" t="n"/>
      <c r="J480" s="871" t="n"/>
      <c r="K480" s="871" t="n"/>
      <c r="L480" s="871" t="n"/>
      <c r="M480" s="871" t="n"/>
      <c r="N480" s="871" t="n"/>
      <c r="O480" s="871" t="n"/>
      <c r="P480" s="871" t="n"/>
      <c r="Q480" s="871" t="n"/>
      <c r="R480" s="871" t="n"/>
      <c r="S480" s="871" t="n"/>
      <c r="T480" s="871" t="n"/>
      <c r="U480" s="871" t="n"/>
      <c r="V480" s="871" t="n"/>
      <c r="W480" s="871" t="n"/>
      <c r="X480" s="871" t="n"/>
      <c r="Y480" s="871" t="n"/>
      <c r="Z480" s="871" t="n"/>
    </row>
    <row r="481">
      <c r="A481" s="871" t="n"/>
      <c r="B481" s="871" t="n"/>
      <c r="C481" s="871" t="n"/>
      <c r="D481" s="871" t="n"/>
      <c r="E481" s="871" t="n"/>
      <c r="F481" s="871" t="n"/>
      <c r="G481" s="871" t="n"/>
      <c r="H481" s="871" t="n"/>
      <c r="I481" s="871" t="n"/>
      <c r="J481" s="871" t="n"/>
      <c r="K481" s="871" t="n"/>
      <c r="L481" s="871" t="n"/>
      <c r="M481" s="871" t="n"/>
      <c r="N481" s="871" t="n"/>
      <c r="O481" s="871" t="n"/>
      <c r="P481" s="871" t="n"/>
      <c r="Q481" s="871" t="n"/>
      <c r="R481" s="871" t="n"/>
      <c r="S481" s="871" t="n"/>
      <c r="T481" s="871" t="n"/>
      <c r="U481" s="871" t="n"/>
      <c r="V481" s="871" t="n"/>
      <c r="W481" s="871" t="n"/>
      <c r="X481" s="871" t="n"/>
      <c r="Y481" s="871" t="n"/>
      <c r="Z481" s="871" t="n"/>
    </row>
    <row r="482">
      <c r="A482" s="871" t="n"/>
      <c r="B482" s="871" t="n"/>
      <c r="C482" s="871" t="n"/>
      <c r="D482" s="871" t="n"/>
      <c r="E482" s="871" t="n"/>
      <c r="F482" s="871" t="n"/>
      <c r="G482" s="871" t="n"/>
      <c r="H482" s="871" t="n"/>
      <c r="I482" s="871" t="n"/>
      <c r="J482" s="871" t="n"/>
      <c r="K482" s="871" t="n"/>
      <c r="L482" s="871" t="n"/>
      <c r="M482" s="871" t="n"/>
      <c r="N482" s="871" t="n"/>
      <c r="O482" s="871" t="n"/>
      <c r="P482" s="871" t="n"/>
      <c r="Q482" s="871" t="n"/>
      <c r="R482" s="871" t="n"/>
      <c r="S482" s="871" t="n"/>
      <c r="T482" s="871" t="n"/>
      <c r="U482" s="871" t="n"/>
      <c r="V482" s="871" t="n"/>
      <c r="W482" s="871" t="n"/>
      <c r="X482" s="871" t="n"/>
      <c r="Y482" s="871" t="n"/>
      <c r="Z482" s="871" t="n"/>
    </row>
    <row r="483">
      <c r="A483" s="871" t="n"/>
      <c r="B483" s="871" t="n"/>
      <c r="C483" s="871" t="n"/>
      <c r="D483" s="871" t="n"/>
      <c r="E483" s="871" t="n"/>
      <c r="F483" s="871" t="n"/>
      <c r="G483" s="871" t="n"/>
      <c r="H483" s="871" t="n"/>
      <c r="I483" s="871" t="n"/>
      <c r="J483" s="871" t="n"/>
      <c r="K483" s="871" t="n"/>
      <c r="L483" s="871" t="n"/>
      <c r="M483" s="871" t="n"/>
      <c r="N483" s="871" t="n"/>
      <c r="O483" s="871" t="n"/>
      <c r="P483" s="871" t="n"/>
      <c r="Q483" s="871" t="n"/>
      <c r="R483" s="871" t="n"/>
      <c r="S483" s="871" t="n"/>
      <c r="T483" s="871" t="n"/>
      <c r="U483" s="871" t="n"/>
      <c r="V483" s="871" t="n"/>
      <c r="W483" s="871" t="n"/>
      <c r="X483" s="871" t="n"/>
      <c r="Y483" s="871" t="n"/>
      <c r="Z483" s="871" t="n"/>
    </row>
    <row r="484">
      <c r="A484" s="871" t="n"/>
      <c r="B484" s="871" t="n"/>
      <c r="C484" s="871" t="n"/>
      <c r="D484" s="871" t="n"/>
      <c r="E484" s="871" t="n"/>
      <c r="F484" s="871" t="n"/>
      <c r="G484" s="871" t="n"/>
      <c r="H484" s="871" t="n"/>
      <c r="I484" s="871" t="n"/>
      <c r="J484" s="871" t="n"/>
      <c r="K484" s="871" t="n"/>
      <c r="L484" s="871" t="n"/>
      <c r="M484" s="871" t="n"/>
      <c r="N484" s="871" t="n"/>
      <c r="O484" s="871" t="n"/>
      <c r="P484" s="871" t="n"/>
      <c r="Q484" s="871" t="n"/>
      <c r="R484" s="871" t="n"/>
      <c r="S484" s="871" t="n"/>
      <c r="T484" s="871" t="n"/>
      <c r="U484" s="871" t="n"/>
      <c r="V484" s="871" t="n"/>
      <c r="W484" s="871" t="n"/>
      <c r="X484" s="871" t="n"/>
      <c r="Y484" s="871" t="n"/>
      <c r="Z484" s="871" t="n"/>
    </row>
    <row r="485">
      <c r="A485" s="871" t="n"/>
      <c r="B485" s="871" t="n"/>
      <c r="C485" s="871" t="n"/>
      <c r="D485" s="871" t="n"/>
      <c r="E485" s="871" t="n"/>
      <c r="F485" s="871" t="n"/>
      <c r="G485" s="871" t="n"/>
      <c r="H485" s="871" t="n"/>
      <c r="I485" s="871" t="n"/>
      <c r="J485" s="871" t="n"/>
      <c r="K485" s="871" t="n"/>
      <c r="L485" s="871" t="n"/>
      <c r="M485" s="871" t="n"/>
      <c r="N485" s="871" t="n"/>
      <c r="O485" s="871" t="n"/>
      <c r="P485" s="871" t="n"/>
      <c r="Q485" s="871" t="n"/>
      <c r="R485" s="871" t="n"/>
      <c r="S485" s="871" t="n"/>
      <c r="T485" s="871" t="n"/>
      <c r="U485" s="871" t="n"/>
      <c r="V485" s="871" t="n"/>
      <c r="W485" s="871" t="n"/>
      <c r="X485" s="871" t="n"/>
      <c r="Y485" s="871" t="n"/>
      <c r="Z485" s="871" t="n"/>
    </row>
    <row r="486">
      <c r="A486" s="871" t="n"/>
      <c r="B486" s="871" t="n"/>
      <c r="C486" s="871" t="n"/>
      <c r="D486" s="871" t="n"/>
      <c r="E486" s="871" t="n"/>
      <c r="F486" s="871" t="n"/>
      <c r="G486" s="871" t="n"/>
      <c r="H486" s="871" t="n"/>
      <c r="I486" s="871" t="n"/>
      <c r="J486" s="871" t="n"/>
      <c r="K486" s="871" t="n"/>
      <c r="L486" s="871" t="n"/>
      <c r="M486" s="871" t="n"/>
      <c r="N486" s="871" t="n"/>
      <c r="O486" s="871" t="n"/>
      <c r="P486" s="871" t="n"/>
      <c r="Q486" s="871" t="n"/>
      <c r="R486" s="871" t="n"/>
      <c r="S486" s="871" t="n"/>
      <c r="T486" s="871" t="n"/>
      <c r="U486" s="871" t="n"/>
      <c r="V486" s="871" t="n"/>
      <c r="W486" s="871" t="n"/>
      <c r="X486" s="871" t="n"/>
      <c r="Y486" s="871" t="n"/>
      <c r="Z486" s="871" t="n"/>
    </row>
    <row r="487">
      <c r="A487" s="871" t="n"/>
      <c r="B487" s="871" t="n"/>
      <c r="C487" s="871" t="n"/>
      <c r="D487" s="871" t="n"/>
      <c r="E487" s="871" t="n"/>
      <c r="F487" s="871" t="n"/>
      <c r="G487" s="871" t="n"/>
      <c r="H487" s="871" t="n"/>
      <c r="I487" s="871" t="n"/>
      <c r="J487" s="871" t="n"/>
      <c r="K487" s="871" t="n"/>
      <c r="L487" s="871" t="n"/>
      <c r="M487" s="871" t="n"/>
      <c r="N487" s="871" t="n"/>
      <c r="O487" s="871" t="n"/>
      <c r="P487" s="871" t="n"/>
      <c r="Q487" s="871" t="n"/>
      <c r="R487" s="871" t="n"/>
      <c r="S487" s="871" t="n"/>
      <c r="T487" s="871" t="n"/>
      <c r="U487" s="871" t="n"/>
      <c r="V487" s="871" t="n"/>
      <c r="W487" s="871" t="n"/>
      <c r="X487" s="871" t="n"/>
      <c r="Y487" s="871" t="n"/>
      <c r="Z487" s="871" t="n"/>
    </row>
    <row r="488">
      <c r="A488" s="871" t="n"/>
      <c r="B488" s="871" t="n"/>
      <c r="C488" s="871" t="n"/>
      <c r="D488" s="871" t="n"/>
      <c r="E488" s="871" t="n"/>
      <c r="F488" s="871" t="n"/>
      <c r="G488" s="871" t="n"/>
      <c r="H488" s="871" t="n"/>
      <c r="I488" s="871" t="n"/>
      <c r="J488" s="871" t="n"/>
      <c r="K488" s="871" t="n"/>
      <c r="L488" s="871" t="n"/>
      <c r="M488" s="871" t="n"/>
      <c r="N488" s="871" t="n"/>
      <c r="O488" s="871" t="n"/>
      <c r="P488" s="871" t="n"/>
      <c r="Q488" s="871" t="n"/>
      <c r="R488" s="871" t="n"/>
      <c r="S488" s="871" t="n"/>
      <c r="T488" s="871" t="n"/>
      <c r="U488" s="871" t="n"/>
      <c r="V488" s="871" t="n"/>
      <c r="W488" s="871" t="n"/>
      <c r="X488" s="871" t="n"/>
      <c r="Y488" s="871" t="n"/>
      <c r="Z488" s="871" t="n"/>
    </row>
    <row r="489">
      <c r="A489" s="871" t="n"/>
      <c r="B489" s="871" t="n"/>
      <c r="C489" s="871" t="n"/>
      <c r="D489" s="871" t="n"/>
      <c r="E489" s="871" t="n"/>
      <c r="F489" s="871" t="n"/>
      <c r="G489" s="871" t="n"/>
      <c r="H489" s="871" t="n"/>
      <c r="I489" s="871" t="n"/>
      <c r="J489" s="871" t="n"/>
      <c r="K489" s="871" t="n"/>
      <c r="L489" s="871" t="n"/>
      <c r="M489" s="871" t="n"/>
      <c r="N489" s="871" t="n"/>
      <c r="O489" s="871" t="n"/>
      <c r="P489" s="871" t="n"/>
      <c r="Q489" s="871" t="n"/>
      <c r="R489" s="871" t="n"/>
      <c r="S489" s="871" t="n"/>
      <c r="T489" s="871" t="n"/>
      <c r="U489" s="871" t="n"/>
      <c r="V489" s="871" t="n"/>
      <c r="W489" s="871" t="n"/>
      <c r="X489" s="871" t="n"/>
      <c r="Y489" s="871" t="n"/>
      <c r="Z489" s="871" t="n"/>
    </row>
    <row r="490">
      <c r="A490" s="871" t="n"/>
      <c r="B490" s="871" t="n"/>
      <c r="C490" s="871" t="n"/>
      <c r="D490" s="871" t="n"/>
      <c r="E490" s="871" t="n"/>
      <c r="F490" s="871" t="n"/>
      <c r="G490" s="871" t="n"/>
      <c r="H490" s="871" t="n"/>
      <c r="I490" s="871" t="n"/>
      <c r="J490" s="871" t="n"/>
      <c r="K490" s="871" t="n"/>
      <c r="L490" s="871" t="n"/>
      <c r="M490" s="871" t="n"/>
      <c r="N490" s="871" t="n"/>
      <c r="O490" s="871" t="n"/>
      <c r="P490" s="871" t="n"/>
      <c r="Q490" s="871" t="n"/>
      <c r="R490" s="871" t="n"/>
      <c r="S490" s="871" t="n"/>
      <c r="T490" s="871" t="n"/>
      <c r="U490" s="871" t="n"/>
      <c r="V490" s="871" t="n"/>
      <c r="W490" s="871" t="n"/>
      <c r="X490" s="871" t="n"/>
      <c r="Y490" s="871" t="n"/>
      <c r="Z490" s="871" t="n"/>
    </row>
    <row r="491">
      <c r="A491" s="871" t="n"/>
      <c r="B491" s="871" t="n"/>
      <c r="C491" s="871" t="n"/>
      <c r="D491" s="871" t="n"/>
      <c r="E491" s="871" t="n"/>
      <c r="F491" s="871" t="n"/>
      <c r="G491" s="871" t="n"/>
      <c r="H491" s="871" t="n"/>
      <c r="I491" s="871" t="n"/>
      <c r="J491" s="871" t="n"/>
      <c r="K491" s="871" t="n"/>
      <c r="L491" s="871" t="n"/>
      <c r="M491" s="871" t="n"/>
      <c r="N491" s="871" t="n"/>
      <c r="O491" s="871" t="n"/>
      <c r="P491" s="871" t="n"/>
      <c r="Q491" s="871" t="n"/>
      <c r="R491" s="871" t="n"/>
      <c r="S491" s="871" t="n"/>
      <c r="T491" s="871" t="n"/>
      <c r="U491" s="871" t="n"/>
      <c r="V491" s="871" t="n"/>
      <c r="W491" s="871" t="n"/>
      <c r="X491" s="871" t="n"/>
      <c r="Y491" s="871" t="n"/>
      <c r="Z491" s="871" t="n"/>
    </row>
    <row r="492">
      <c r="A492" s="871" t="n"/>
      <c r="B492" s="871" t="n"/>
      <c r="C492" s="871" t="n"/>
      <c r="D492" s="871" t="n"/>
      <c r="E492" s="871" t="n"/>
      <c r="F492" s="871" t="n"/>
      <c r="G492" s="871" t="n"/>
      <c r="H492" s="871" t="n"/>
      <c r="I492" s="871" t="n"/>
      <c r="J492" s="871" t="n"/>
      <c r="K492" s="871" t="n"/>
      <c r="L492" s="871" t="n"/>
      <c r="M492" s="871" t="n"/>
      <c r="N492" s="871" t="n"/>
      <c r="O492" s="871" t="n"/>
      <c r="P492" s="871" t="n"/>
      <c r="Q492" s="871" t="n"/>
      <c r="R492" s="871" t="n"/>
      <c r="S492" s="871" t="n"/>
      <c r="T492" s="871" t="n"/>
      <c r="U492" s="871" t="n"/>
      <c r="V492" s="871" t="n"/>
      <c r="W492" s="871" t="n"/>
      <c r="X492" s="871" t="n"/>
      <c r="Y492" s="871" t="n"/>
      <c r="Z492" s="871" t="n"/>
    </row>
    <row r="493">
      <c r="A493" s="871" t="n"/>
      <c r="B493" s="871" t="n"/>
      <c r="C493" s="871" t="n"/>
      <c r="D493" s="871" t="n"/>
      <c r="E493" s="871" t="n"/>
      <c r="F493" s="871" t="n"/>
      <c r="G493" s="871" t="n"/>
      <c r="H493" s="871" t="n"/>
      <c r="I493" s="871" t="n"/>
      <c r="J493" s="871" t="n"/>
      <c r="K493" s="871" t="n"/>
      <c r="L493" s="871" t="n"/>
      <c r="M493" s="871" t="n"/>
      <c r="N493" s="871" t="n"/>
      <c r="O493" s="871" t="n"/>
      <c r="P493" s="871" t="n"/>
      <c r="Q493" s="871" t="n"/>
      <c r="R493" s="871" t="n"/>
      <c r="S493" s="871" t="n"/>
      <c r="T493" s="871" t="n"/>
      <c r="U493" s="871" t="n"/>
      <c r="V493" s="871" t="n"/>
      <c r="W493" s="871" t="n"/>
      <c r="X493" s="871" t="n"/>
      <c r="Y493" s="871" t="n"/>
      <c r="Z493" s="871" t="n"/>
    </row>
    <row r="494">
      <c r="A494" s="871" t="n"/>
      <c r="B494" s="871" t="n"/>
      <c r="C494" s="871" t="n"/>
      <c r="D494" s="871" t="n"/>
      <c r="E494" s="871" t="n"/>
      <c r="F494" s="871" t="n"/>
      <c r="G494" s="871" t="n"/>
      <c r="H494" s="871" t="n"/>
      <c r="I494" s="871" t="n"/>
      <c r="J494" s="871" t="n"/>
      <c r="K494" s="871" t="n"/>
      <c r="L494" s="871" t="n"/>
      <c r="M494" s="871" t="n"/>
      <c r="N494" s="871" t="n"/>
      <c r="O494" s="871" t="n"/>
      <c r="P494" s="871" t="n"/>
      <c r="Q494" s="871" t="n"/>
      <c r="R494" s="871" t="n"/>
      <c r="S494" s="871" t="n"/>
      <c r="T494" s="871" t="n"/>
      <c r="U494" s="871" t="n"/>
      <c r="V494" s="871" t="n"/>
      <c r="W494" s="871" t="n"/>
      <c r="X494" s="871" t="n"/>
      <c r="Y494" s="871" t="n"/>
      <c r="Z494" s="871" t="n"/>
    </row>
    <row r="495">
      <c r="A495" s="871" t="n"/>
      <c r="B495" s="871" t="n"/>
      <c r="C495" s="871" t="n"/>
      <c r="D495" s="871" t="n"/>
      <c r="E495" s="871" t="n"/>
      <c r="F495" s="871" t="n"/>
      <c r="G495" s="871" t="n"/>
      <c r="H495" s="871" t="n"/>
      <c r="I495" s="871" t="n"/>
      <c r="J495" s="871" t="n"/>
      <c r="K495" s="871" t="n"/>
      <c r="L495" s="871" t="n"/>
      <c r="M495" s="871" t="n"/>
      <c r="N495" s="871" t="n"/>
      <c r="O495" s="871" t="n"/>
      <c r="P495" s="871" t="n"/>
      <c r="Q495" s="871" t="n"/>
      <c r="R495" s="871" t="n"/>
      <c r="S495" s="871" t="n"/>
      <c r="T495" s="871" t="n"/>
      <c r="U495" s="871" t="n"/>
      <c r="V495" s="871" t="n"/>
      <c r="W495" s="871" t="n"/>
      <c r="X495" s="871" t="n"/>
      <c r="Y495" s="871" t="n"/>
      <c r="Z495" s="871" t="n"/>
    </row>
    <row r="496">
      <c r="A496" s="871" t="n"/>
      <c r="B496" s="871" t="n"/>
      <c r="C496" s="871" t="n"/>
      <c r="D496" s="871" t="n"/>
      <c r="E496" s="871" t="n"/>
      <c r="F496" s="871" t="n"/>
      <c r="G496" s="871" t="n"/>
      <c r="H496" s="871" t="n"/>
      <c r="I496" s="871" t="n"/>
      <c r="J496" s="871" t="n"/>
      <c r="K496" s="871" t="n"/>
      <c r="L496" s="871" t="n"/>
      <c r="M496" s="871" t="n"/>
      <c r="N496" s="871" t="n"/>
      <c r="O496" s="871" t="n"/>
      <c r="P496" s="871" t="n"/>
      <c r="Q496" s="871" t="n"/>
      <c r="R496" s="871" t="n"/>
      <c r="S496" s="871" t="n"/>
      <c r="T496" s="871" t="n"/>
      <c r="U496" s="871" t="n"/>
      <c r="V496" s="871" t="n"/>
      <c r="W496" s="871" t="n"/>
      <c r="X496" s="871" t="n"/>
      <c r="Y496" s="871" t="n"/>
      <c r="Z496" s="871" t="n"/>
    </row>
    <row r="497">
      <c r="A497" s="871" t="n"/>
      <c r="B497" s="871" t="n"/>
      <c r="C497" s="871" t="n"/>
      <c r="D497" s="871" t="n"/>
      <c r="E497" s="871" t="n"/>
      <c r="F497" s="871" t="n"/>
      <c r="G497" s="871" t="n"/>
      <c r="H497" s="871" t="n"/>
      <c r="I497" s="871" t="n"/>
      <c r="J497" s="871" t="n"/>
      <c r="K497" s="871" t="n"/>
      <c r="L497" s="871" t="n"/>
      <c r="M497" s="871" t="n"/>
      <c r="N497" s="871" t="n"/>
      <c r="O497" s="871" t="n"/>
      <c r="P497" s="871" t="n"/>
      <c r="Q497" s="871" t="n"/>
      <c r="R497" s="871" t="n"/>
      <c r="S497" s="871" t="n"/>
      <c r="T497" s="871" t="n"/>
      <c r="U497" s="871" t="n"/>
      <c r="V497" s="871" t="n"/>
      <c r="W497" s="871" t="n"/>
      <c r="X497" s="871" t="n"/>
      <c r="Y497" s="871" t="n"/>
      <c r="Z497" s="871" t="n"/>
    </row>
    <row r="498">
      <c r="A498" s="871" t="n"/>
      <c r="B498" s="871" t="n"/>
      <c r="C498" s="871" t="n"/>
      <c r="D498" s="871" t="n"/>
      <c r="E498" s="871" t="n"/>
      <c r="F498" s="871" t="n"/>
      <c r="G498" s="871" t="n"/>
      <c r="H498" s="871" t="n"/>
      <c r="I498" s="871" t="n"/>
      <c r="J498" s="871" t="n"/>
      <c r="K498" s="871" t="n"/>
      <c r="L498" s="871" t="n"/>
      <c r="M498" s="871" t="n"/>
      <c r="N498" s="871" t="n"/>
      <c r="O498" s="871" t="n"/>
      <c r="P498" s="871" t="n"/>
      <c r="Q498" s="871" t="n"/>
      <c r="R498" s="871" t="n"/>
      <c r="S498" s="871" t="n"/>
      <c r="T498" s="871" t="n"/>
      <c r="U498" s="871" t="n"/>
      <c r="V498" s="871" t="n"/>
      <c r="W498" s="871" t="n"/>
      <c r="X498" s="871" t="n"/>
      <c r="Y498" s="871" t="n"/>
      <c r="Z498" s="871" t="n"/>
    </row>
    <row r="499">
      <c r="A499" s="871" t="n"/>
      <c r="B499" s="871" t="n"/>
      <c r="C499" s="871" t="n"/>
      <c r="D499" s="871" t="n"/>
      <c r="E499" s="871" t="n"/>
      <c r="F499" s="871" t="n"/>
      <c r="G499" s="871" t="n"/>
      <c r="H499" s="871" t="n"/>
      <c r="I499" s="871" t="n"/>
      <c r="J499" s="871" t="n"/>
      <c r="K499" s="871" t="n"/>
      <c r="L499" s="871" t="n"/>
      <c r="M499" s="871" t="n"/>
      <c r="N499" s="871" t="n"/>
      <c r="O499" s="871" t="n"/>
      <c r="P499" s="871" t="n"/>
      <c r="Q499" s="871" t="n"/>
      <c r="R499" s="871" t="n"/>
      <c r="S499" s="871" t="n"/>
      <c r="T499" s="871" t="n"/>
      <c r="U499" s="871" t="n"/>
      <c r="V499" s="871" t="n"/>
      <c r="W499" s="871" t="n"/>
      <c r="X499" s="871" t="n"/>
      <c r="Y499" s="871" t="n"/>
      <c r="Z499" s="871" t="n"/>
    </row>
    <row r="500">
      <c r="A500" s="871" t="n"/>
      <c r="B500" s="871" t="n"/>
      <c r="C500" s="871" t="n"/>
      <c r="D500" s="871" t="n"/>
      <c r="E500" s="871" t="n"/>
      <c r="F500" s="871" t="n"/>
      <c r="G500" s="871" t="n"/>
      <c r="H500" s="871" t="n"/>
      <c r="I500" s="871" t="n"/>
      <c r="J500" s="871" t="n"/>
      <c r="K500" s="871" t="n"/>
      <c r="L500" s="871" t="n"/>
      <c r="M500" s="871" t="n"/>
      <c r="N500" s="871" t="n"/>
      <c r="O500" s="871" t="n"/>
      <c r="P500" s="871" t="n"/>
      <c r="Q500" s="871" t="n"/>
      <c r="R500" s="871" t="n"/>
      <c r="S500" s="871" t="n"/>
      <c r="T500" s="871" t="n"/>
      <c r="U500" s="871" t="n"/>
      <c r="V500" s="871" t="n"/>
      <c r="W500" s="871" t="n"/>
      <c r="X500" s="871" t="n"/>
      <c r="Y500" s="871" t="n"/>
      <c r="Z500" s="871" t="n"/>
    </row>
    <row r="501">
      <c r="A501" s="871" t="n"/>
      <c r="B501" s="871" t="n"/>
      <c r="C501" s="871" t="n"/>
      <c r="D501" s="871" t="n"/>
      <c r="E501" s="871" t="n"/>
      <c r="F501" s="871" t="n"/>
      <c r="G501" s="871" t="n"/>
      <c r="H501" s="871" t="n"/>
      <c r="I501" s="871" t="n"/>
      <c r="J501" s="871" t="n"/>
      <c r="K501" s="871" t="n"/>
      <c r="L501" s="871" t="n"/>
      <c r="M501" s="871" t="n"/>
      <c r="N501" s="871" t="n"/>
      <c r="O501" s="871" t="n"/>
      <c r="P501" s="871" t="n"/>
      <c r="Q501" s="871" t="n"/>
      <c r="R501" s="871" t="n"/>
      <c r="S501" s="871" t="n"/>
      <c r="T501" s="871" t="n"/>
      <c r="U501" s="871" t="n"/>
      <c r="V501" s="871" t="n"/>
      <c r="W501" s="871" t="n"/>
      <c r="X501" s="871" t="n"/>
      <c r="Y501" s="871" t="n"/>
      <c r="Z501" s="871" t="n"/>
    </row>
    <row r="502">
      <c r="A502" s="871" t="n"/>
      <c r="B502" s="871" t="n"/>
      <c r="C502" s="871" t="n"/>
      <c r="D502" s="871" t="n"/>
      <c r="E502" s="871" t="n"/>
      <c r="F502" s="871" t="n"/>
      <c r="G502" s="871" t="n"/>
      <c r="H502" s="871" t="n"/>
      <c r="I502" s="871" t="n"/>
      <c r="J502" s="871" t="n"/>
      <c r="K502" s="871" t="n"/>
      <c r="L502" s="871" t="n"/>
      <c r="M502" s="871" t="n"/>
      <c r="N502" s="871" t="n"/>
      <c r="O502" s="871" t="n"/>
      <c r="P502" s="871" t="n"/>
      <c r="Q502" s="871" t="n"/>
      <c r="R502" s="871" t="n"/>
      <c r="S502" s="871" t="n"/>
      <c r="T502" s="871" t="n"/>
      <c r="U502" s="871" t="n"/>
      <c r="V502" s="871" t="n"/>
      <c r="W502" s="871" t="n"/>
      <c r="X502" s="871" t="n"/>
      <c r="Y502" s="871" t="n"/>
      <c r="Z502" s="871" t="n"/>
    </row>
    <row r="503">
      <c r="A503" s="871" t="n"/>
      <c r="B503" s="871" t="n"/>
      <c r="C503" s="871" t="n"/>
      <c r="D503" s="871" t="n"/>
      <c r="E503" s="871" t="n"/>
      <c r="F503" s="871" t="n"/>
      <c r="G503" s="871" t="n"/>
      <c r="H503" s="871" t="n"/>
      <c r="I503" s="871" t="n"/>
      <c r="J503" s="871" t="n"/>
      <c r="K503" s="871" t="n"/>
      <c r="L503" s="871" t="n"/>
      <c r="M503" s="871" t="n"/>
      <c r="N503" s="871" t="n"/>
      <c r="O503" s="871" t="n"/>
      <c r="P503" s="871" t="n"/>
      <c r="Q503" s="871" t="n"/>
      <c r="R503" s="871" t="n"/>
      <c r="S503" s="871" t="n"/>
      <c r="T503" s="871" t="n"/>
      <c r="U503" s="871" t="n"/>
      <c r="V503" s="871" t="n"/>
      <c r="W503" s="871" t="n"/>
      <c r="X503" s="871" t="n"/>
      <c r="Y503" s="871" t="n"/>
      <c r="Z503" s="871" t="n"/>
    </row>
    <row r="504">
      <c r="A504" s="871" t="n"/>
      <c r="B504" s="871" t="n"/>
      <c r="C504" s="871" t="n"/>
      <c r="D504" s="871" t="n"/>
      <c r="E504" s="871" t="n"/>
      <c r="F504" s="871" t="n"/>
      <c r="G504" s="871" t="n"/>
      <c r="H504" s="871" t="n"/>
      <c r="I504" s="871" t="n"/>
      <c r="J504" s="871" t="n"/>
      <c r="K504" s="871" t="n"/>
      <c r="L504" s="871" t="n"/>
      <c r="M504" s="871" t="n"/>
      <c r="N504" s="871" t="n"/>
      <c r="O504" s="871" t="n"/>
      <c r="P504" s="871" t="n"/>
      <c r="Q504" s="871" t="n"/>
      <c r="R504" s="871" t="n"/>
      <c r="S504" s="871" t="n"/>
      <c r="T504" s="871" t="n"/>
      <c r="U504" s="871" t="n"/>
      <c r="V504" s="871" t="n"/>
      <c r="W504" s="871" t="n"/>
      <c r="X504" s="871" t="n"/>
      <c r="Y504" s="871" t="n"/>
      <c r="Z504" s="871" t="n"/>
    </row>
    <row r="505">
      <c r="A505" s="871" t="n"/>
      <c r="B505" s="871" t="n"/>
      <c r="C505" s="871" t="n"/>
      <c r="D505" s="871" t="n"/>
      <c r="E505" s="871" t="n"/>
      <c r="F505" s="871" t="n"/>
      <c r="G505" s="871" t="n"/>
      <c r="H505" s="871" t="n"/>
      <c r="I505" s="871" t="n"/>
      <c r="J505" s="871" t="n"/>
      <c r="K505" s="871" t="n"/>
      <c r="L505" s="871" t="n"/>
      <c r="M505" s="871" t="n"/>
      <c r="N505" s="871" t="n"/>
      <c r="O505" s="871" t="n"/>
      <c r="P505" s="871" t="n"/>
      <c r="Q505" s="871" t="n"/>
      <c r="R505" s="871" t="n"/>
      <c r="S505" s="871" t="n"/>
      <c r="T505" s="871" t="n"/>
      <c r="U505" s="871" t="n"/>
      <c r="V505" s="871" t="n"/>
      <c r="W505" s="871" t="n"/>
      <c r="X505" s="871" t="n"/>
      <c r="Y505" s="871" t="n"/>
      <c r="Z505" s="871" t="n"/>
    </row>
    <row r="506">
      <c r="A506" s="871" t="n"/>
      <c r="B506" s="871" t="n"/>
      <c r="C506" s="871" t="n"/>
      <c r="D506" s="871" t="n"/>
      <c r="E506" s="871" t="n"/>
      <c r="F506" s="871" t="n"/>
      <c r="G506" s="871" t="n"/>
      <c r="H506" s="871" t="n"/>
      <c r="I506" s="871" t="n"/>
      <c r="J506" s="871" t="n"/>
      <c r="K506" s="871" t="n"/>
      <c r="L506" s="871" t="n"/>
      <c r="M506" s="871" t="n"/>
      <c r="N506" s="871" t="n"/>
      <c r="O506" s="871" t="n"/>
      <c r="P506" s="871" t="n"/>
      <c r="Q506" s="871" t="n"/>
      <c r="R506" s="871" t="n"/>
      <c r="S506" s="871" t="n"/>
      <c r="T506" s="871" t="n"/>
      <c r="U506" s="871" t="n"/>
      <c r="V506" s="871" t="n"/>
      <c r="W506" s="871" t="n"/>
      <c r="X506" s="871" t="n"/>
      <c r="Y506" s="871" t="n"/>
      <c r="Z506" s="871" t="n"/>
    </row>
    <row r="507">
      <c r="A507" s="871" t="n"/>
      <c r="B507" s="871" t="n"/>
      <c r="C507" s="871" t="n"/>
      <c r="D507" s="871" t="n"/>
      <c r="E507" s="871" t="n"/>
      <c r="F507" s="871" t="n"/>
      <c r="G507" s="871" t="n"/>
      <c r="H507" s="871" t="n"/>
      <c r="I507" s="871" t="n"/>
      <c r="J507" s="871" t="n"/>
      <c r="K507" s="871" t="n"/>
      <c r="L507" s="871" t="n"/>
      <c r="M507" s="871" t="n"/>
      <c r="N507" s="871" t="n"/>
      <c r="O507" s="871" t="n"/>
      <c r="P507" s="871" t="n"/>
      <c r="Q507" s="871" t="n"/>
      <c r="R507" s="871" t="n"/>
      <c r="S507" s="871" t="n"/>
      <c r="T507" s="871" t="n"/>
      <c r="U507" s="871" t="n"/>
      <c r="V507" s="871" t="n"/>
      <c r="W507" s="871" t="n"/>
      <c r="X507" s="871" t="n"/>
      <c r="Y507" s="871" t="n"/>
      <c r="Z507" s="871" t="n"/>
    </row>
    <row r="508">
      <c r="A508" s="871" t="n"/>
      <c r="B508" s="871" t="n"/>
      <c r="C508" s="871" t="n"/>
      <c r="D508" s="871" t="n"/>
      <c r="E508" s="871" t="n"/>
      <c r="F508" s="871" t="n"/>
      <c r="G508" s="871" t="n"/>
      <c r="H508" s="871" t="n"/>
      <c r="I508" s="871" t="n"/>
      <c r="J508" s="871" t="n"/>
      <c r="K508" s="871" t="n"/>
      <c r="L508" s="871" t="n"/>
      <c r="M508" s="871" t="n"/>
      <c r="N508" s="871" t="n"/>
      <c r="O508" s="871" t="n"/>
      <c r="P508" s="871" t="n"/>
      <c r="Q508" s="871" t="n"/>
      <c r="R508" s="871" t="n"/>
      <c r="S508" s="871" t="n"/>
      <c r="T508" s="871" t="n"/>
      <c r="U508" s="871" t="n"/>
      <c r="V508" s="871" t="n"/>
      <c r="W508" s="871" t="n"/>
      <c r="X508" s="871" t="n"/>
      <c r="Y508" s="871" t="n"/>
      <c r="Z508" s="871" t="n"/>
    </row>
    <row r="509">
      <c r="A509" s="871" t="n"/>
      <c r="B509" s="871" t="n"/>
      <c r="C509" s="871" t="n"/>
      <c r="D509" s="871" t="n"/>
      <c r="E509" s="871" t="n"/>
      <c r="F509" s="871" t="n"/>
      <c r="G509" s="871" t="n"/>
      <c r="H509" s="871" t="n"/>
      <c r="I509" s="871" t="n"/>
      <c r="J509" s="871" t="n"/>
      <c r="K509" s="871" t="n"/>
      <c r="L509" s="871" t="n"/>
      <c r="M509" s="871" t="n"/>
      <c r="N509" s="871" t="n"/>
      <c r="O509" s="871" t="n"/>
      <c r="P509" s="871" t="n"/>
      <c r="Q509" s="871" t="n"/>
      <c r="R509" s="871" t="n"/>
      <c r="S509" s="871" t="n"/>
      <c r="T509" s="871" t="n"/>
      <c r="U509" s="871" t="n"/>
      <c r="V509" s="871" t="n"/>
      <c r="W509" s="871" t="n"/>
      <c r="X509" s="871" t="n"/>
      <c r="Y509" s="871" t="n"/>
      <c r="Z509" s="871" t="n"/>
    </row>
    <row r="510">
      <c r="A510" s="871" t="n"/>
      <c r="B510" s="871" t="n"/>
      <c r="C510" s="871" t="n"/>
      <c r="D510" s="871" t="n"/>
      <c r="E510" s="871" t="n"/>
      <c r="F510" s="871" t="n"/>
      <c r="G510" s="871" t="n"/>
      <c r="H510" s="871" t="n"/>
      <c r="I510" s="871" t="n"/>
      <c r="J510" s="871" t="n"/>
      <c r="K510" s="871" t="n"/>
      <c r="L510" s="871" t="n"/>
      <c r="M510" s="871" t="n"/>
      <c r="N510" s="871" t="n"/>
      <c r="O510" s="871" t="n"/>
      <c r="P510" s="871" t="n"/>
      <c r="Q510" s="871" t="n"/>
      <c r="R510" s="871" t="n"/>
      <c r="S510" s="871" t="n"/>
      <c r="T510" s="871" t="n"/>
      <c r="U510" s="871" t="n"/>
      <c r="V510" s="871" t="n"/>
      <c r="W510" s="871" t="n"/>
      <c r="X510" s="871" t="n"/>
      <c r="Y510" s="871" t="n"/>
      <c r="Z510" s="871" t="n"/>
    </row>
    <row r="511">
      <c r="A511" s="871" t="n"/>
      <c r="B511" s="871" t="n"/>
      <c r="C511" s="871" t="n"/>
      <c r="D511" s="871" t="n"/>
      <c r="E511" s="871" t="n"/>
      <c r="F511" s="871" t="n"/>
      <c r="G511" s="871" t="n"/>
      <c r="H511" s="871" t="n"/>
      <c r="I511" s="871" t="n"/>
      <c r="J511" s="871" t="n"/>
      <c r="K511" s="871" t="n"/>
      <c r="L511" s="871" t="n"/>
      <c r="M511" s="871" t="n"/>
      <c r="N511" s="871" t="n"/>
      <c r="O511" s="871" t="n"/>
      <c r="P511" s="871" t="n"/>
      <c r="Q511" s="871" t="n"/>
      <c r="R511" s="871" t="n"/>
      <c r="S511" s="871" t="n"/>
      <c r="T511" s="871" t="n"/>
      <c r="U511" s="871" t="n"/>
      <c r="V511" s="871" t="n"/>
      <c r="W511" s="871" t="n"/>
      <c r="X511" s="871" t="n"/>
      <c r="Y511" s="871" t="n"/>
      <c r="Z511" s="871" t="n"/>
    </row>
    <row r="512">
      <c r="A512" s="871" t="n"/>
      <c r="B512" s="871" t="n"/>
      <c r="C512" s="871" t="n"/>
      <c r="D512" s="871" t="n"/>
      <c r="E512" s="871" t="n"/>
      <c r="F512" s="871" t="n"/>
      <c r="G512" s="871" t="n"/>
      <c r="H512" s="871" t="n"/>
      <c r="I512" s="871" t="n"/>
      <c r="J512" s="871" t="n"/>
      <c r="K512" s="871" t="n"/>
      <c r="L512" s="871" t="n"/>
      <c r="M512" s="871" t="n"/>
      <c r="N512" s="871" t="n"/>
      <c r="O512" s="871" t="n"/>
      <c r="P512" s="871" t="n"/>
      <c r="Q512" s="871" t="n"/>
      <c r="R512" s="871" t="n"/>
      <c r="S512" s="871" t="n"/>
      <c r="T512" s="871" t="n"/>
      <c r="U512" s="871" t="n"/>
      <c r="V512" s="871" t="n"/>
      <c r="W512" s="871" t="n"/>
      <c r="X512" s="871" t="n"/>
      <c r="Y512" s="871" t="n"/>
      <c r="Z512" s="871" t="n"/>
    </row>
    <row r="513">
      <c r="A513" s="871" t="n"/>
      <c r="B513" s="871" t="n"/>
      <c r="C513" s="871" t="n"/>
      <c r="D513" s="871" t="n"/>
      <c r="E513" s="871" t="n"/>
      <c r="F513" s="871" t="n"/>
      <c r="G513" s="871" t="n"/>
      <c r="H513" s="871" t="n"/>
      <c r="I513" s="871" t="n"/>
      <c r="J513" s="871" t="n"/>
      <c r="K513" s="871" t="n"/>
      <c r="L513" s="871" t="n"/>
      <c r="M513" s="871" t="n"/>
      <c r="N513" s="871" t="n"/>
      <c r="O513" s="871" t="n"/>
      <c r="P513" s="871" t="n"/>
      <c r="Q513" s="871" t="n"/>
      <c r="R513" s="871" t="n"/>
      <c r="S513" s="871" t="n"/>
      <c r="T513" s="871" t="n"/>
      <c r="U513" s="871" t="n"/>
      <c r="V513" s="871" t="n"/>
      <c r="W513" s="871" t="n"/>
      <c r="X513" s="871" t="n"/>
      <c r="Y513" s="871" t="n"/>
      <c r="Z513" s="871" t="n"/>
    </row>
    <row r="514">
      <c r="A514" s="871" t="n"/>
      <c r="B514" s="871" t="n"/>
      <c r="C514" s="871" t="n"/>
      <c r="D514" s="871" t="n"/>
      <c r="E514" s="871" t="n"/>
      <c r="F514" s="871" t="n"/>
      <c r="G514" s="871" t="n"/>
      <c r="H514" s="871" t="n"/>
      <c r="I514" s="871" t="n"/>
      <c r="J514" s="871" t="n"/>
      <c r="K514" s="871" t="n"/>
      <c r="L514" s="871" t="n"/>
      <c r="M514" s="871" t="n"/>
      <c r="N514" s="871" t="n"/>
      <c r="O514" s="871" t="n"/>
      <c r="P514" s="871" t="n"/>
      <c r="Q514" s="871" t="n"/>
      <c r="R514" s="871" t="n"/>
      <c r="S514" s="871" t="n"/>
      <c r="T514" s="871" t="n"/>
      <c r="U514" s="871" t="n"/>
      <c r="V514" s="871" t="n"/>
      <c r="W514" s="871" t="n"/>
      <c r="X514" s="871" t="n"/>
      <c r="Y514" s="871" t="n"/>
      <c r="Z514" s="871" t="n"/>
    </row>
    <row r="515">
      <c r="A515" s="871" t="n"/>
      <c r="B515" s="871" t="n"/>
      <c r="C515" s="871" t="n"/>
      <c r="D515" s="871" t="n"/>
      <c r="E515" s="871" t="n"/>
      <c r="F515" s="871" t="n"/>
      <c r="G515" s="871" t="n"/>
      <c r="H515" s="871" t="n"/>
      <c r="I515" s="871" t="n"/>
      <c r="J515" s="871" t="n"/>
      <c r="K515" s="871" t="n"/>
      <c r="L515" s="871" t="n"/>
      <c r="M515" s="871" t="n"/>
      <c r="N515" s="871" t="n"/>
      <c r="O515" s="871" t="n"/>
      <c r="P515" s="871" t="n"/>
      <c r="Q515" s="871" t="n"/>
      <c r="R515" s="871" t="n"/>
      <c r="S515" s="871" t="n"/>
      <c r="T515" s="871" t="n"/>
      <c r="U515" s="871" t="n"/>
      <c r="V515" s="871" t="n"/>
      <c r="W515" s="871" t="n"/>
      <c r="X515" s="871" t="n"/>
      <c r="Y515" s="871" t="n"/>
      <c r="Z515" s="871" t="n"/>
    </row>
    <row r="516">
      <c r="A516" s="871" t="n"/>
      <c r="B516" s="871" t="n"/>
      <c r="C516" s="871" t="n"/>
      <c r="D516" s="871" t="n"/>
      <c r="E516" s="871" t="n"/>
      <c r="F516" s="871" t="n"/>
      <c r="G516" s="871" t="n"/>
      <c r="H516" s="871" t="n"/>
      <c r="I516" s="871" t="n"/>
      <c r="J516" s="871" t="n"/>
      <c r="K516" s="871" t="n"/>
      <c r="L516" s="871" t="n"/>
      <c r="M516" s="871" t="n"/>
      <c r="N516" s="871" t="n"/>
      <c r="O516" s="871" t="n"/>
      <c r="P516" s="871" t="n"/>
      <c r="Q516" s="871" t="n"/>
      <c r="R516" s="871" t="n"/>
      <c r="S516" s="871" t="n"/>
      <c r="T516" s="871" t="n"/>
      <c r="U516" s="871" t="n"/>
      <c r="V516" s="871" t="n"/>
      <c r="W516" s="871" t="n"/>
      <c r="X516" s="871" t="n"/>
      <c r="Y516" s="871" t="n"/>
      <c r="Z516" s="871" t="n"/>
    </row>
    <row r="517">
      <c r="A517" s="871" t="n"/>
      <c r="B517" s="871" t="n"/>
      <c r="C517" s="871" t="n"/>
      <c r="D517" s="871" t="n"/>
      <c r="E517" s="871" t="n"/>
      <c r="F517" s="871" t="n"/>
      <c r="G517" s="871" t="n"/>
      <c r="H517" s="871" t="n"/>
      <c r="I517" s="871" t="n"/>
      <c r="J517" s="871" t="n"/>
      <c r="K517" s="871" t="n"/>
      <c r="L517" s="871" t="n"/>
      <c r="M517" s="871" t="n"/>
      <c r="N517" s="871" t="n"/>
      <c r="O517" s="871" t="n"/>
      <c r="P517" s="871" t="n"/>
      <c r="Q517" s="871" t="n"/>
      <c r="R517" s="871" t="n"/>
      <c r="S517" s="871" t="n"/>
      <c r="T517" s="871" t="n"/>
      <c r="U517" s="871" t="n"/>
      <c r="V517" s="871" t="n"/>
      <c r="W517" s="871" t="n"/>
      <c r="X517" s="871" t="n"/>
      <c r="Y517" s="871" t="n"/>
      <c r="Z517" s="871" t="n"/>
    </row>
    <row r="518">
      <c r="A518" s="871" t="n"/>
      <c r="B518" s="871" t="n"/>
      <c r="C518" s="871" t="n"/>
      <c r="D518" s="871" t="n"/>
      <c r="E518" s="871" t="n"/>
      <c r="F518" s="871" t="n"/>
      <c r="G518" s="871" t="n"/>
      <c r="H518" s="871" t="n"/>
      <c r="I518" s="871" t="n"/>
      <c r="J518" s="871" t="n"/>
      <c r="K518" s="871" t="n"/>
      <c r="L518" s="871" t="n"/>
      <c r="M518" s="871" t="n"/>
      <c r="N518" s="871" t="n"/>
      <c r="O518" s="871" t="n"/>
      <c r="P518" s="871" t="n"/>
      <c r="Q518" s="871" t="n"/>
      <c r="R518" s="871" t="n"/>
      <c r="S518" s="871" t="n"/>
      <c r="T518" s="871" t="n"/>
      <c r="U518" s="871" t="n"/>
      <c r="V518" s="871" t="n"/>
      <c r="W518" s="871" t="n"/>
      <c r="X518" s="871" t="n"/>
      <c r="Y518" s="871" t="n"/>
      <c r="Z518" s="871" t="n"/>
    </row>
    <row r="519">
      <c r="A519" s="871" t="n"/>
      <c r="B519" s="871" t="n"/>
      <c r="C519" s="871" t="n"/>
      <c r="D519" s="871" t="n"/>
      <c r="E519" s="871" t="n"/>
      <c r="F519" s="871" t="n"/>
      <c r="G519" s="871" t="n"/>
      <c r="H519" s="871" t="n"/>
      <c r="I519" s="871" t="n"/>
      <c r="J519" s="871" t="n"/>
      <c r="K519" s="871" t="n"/>
      <c r="L519" s="871" t="n"/>
      <c r="M519" s="871" t="n"/>
      <c r="N519" s="871" t="n"/>
      <c r="O519" s="871" t="n"/>
      <c r="P519" s="871" t="n"/>
      <c r="Q519" s="871" t="n"/>
      <c r="R519" s="871" t="n"/>
      <c r="S519" s="871" t="n"/>
      <c r="T519" s="871" t="n"/>
      <c r="U519" s="871" t="n"/>
      <c r="V519" s="871" t="n"/>
      <c r="W519" s="871" t="n"/>
      <c r="X519" s="871" t="n"/>
      <c r="Y519" s="871" t="n"/>
      <c r="Z519" s="871" t="n"/>
    </row>
    <row r="520">
      <c r="A520" s="871" t="n"/>
      <c r="B520" s="871" t="n"/>
      <c r="C520" s="871" t="n"/>
      <c r="D520" s="871" t="n"/>
      <c r="E520" s="871" t="n"/>
      <c r="F520" s="871" t="n"/>
      <c r="G520" s="871" t="n"/>
      <c r="H520" s="871" t="n"/>
      <c r="I520" s="871" t="n"/>
      <c r="J520" s="871" t="n"/>
      <c r="K520" s="871" t="n"/>
      <c r="L520" s="871" t="n"/>
      <c r="M520" s="871" t="n"/>
      <c r="N520" s="871" t="n"/>
      <c r="O520" s="871" t="n"/>
      <c r="P520" s="871" t="n"/>
      <c r="Q520" s="871" t="n"/>
      <c r="R520" s="871" t="n"/>
      <c r="S520" s="871" t="n"/>
      <c r="T520" s="871" t="n"/>
      <c r="U520" s="871" t="n"/>
      <c r="V520" s="871" t="n"/>
      <c r="W520" s="871" t="n"/>
      <c r="X520" s="871" t="n"/>
      <c r="Y520" s="871" t="n"/>
      <c r="Z520" s="871" t="n"/>
    </row>
    <row r="521">
      <c r="A521" s="871" t="n"/>
      <c r="B521" s="871" t="n"/>
      <c r="C521" s="871" t="n"/>
      <c r="D521" s="871" t="n"/>
      <c r="E521" s="871" t="n"/>
      <c r="F521" s="871" t="n"/>
      <c r="G521" s="871" t="n"/>
      <c r="H521" s="871" t="n"/>
      <c r="I521" s="871" t="n"/>
      <c r="J521" s="871" t="n"/>
      <c r="K521" s="871" t="n"/>
      <c r="L521" s="871" t="n"/>
      <c r="M521" s="871" t="n"/>
      <c r="N521" s="871" t="n"/>
      <c r="O521" s="871" t="n"/>
      <c r="P521" s="871" t="n"/>
      <c r="Q521" s="871" t="n"/>
      <c r="R521" s="871" t="n"/>
      <c r="S521" s="871" t="n"/>
      <c r="T521" s="871" t="n"/>
      <c r="U521" s="871" t="n"/>
      <c r="V521" s="871" t="n"/>
      <c r="W521" s="871" t="n"/>
      <c r="X521" s="871" t="n"/>
      <c r="Y521" s="871" t="n"/>
      <c r="Z521" s="871" t="n"/>
    </row>
    <row r="522">
      <c r="A522" s="871" t="n"/>
      <c r="B522" s="871" t="n"/>
      <c r="C522" s="871" t="n"/>
      <c r="D522" s="871" t="n"/>
      <c r="E522" s="871" t="n"/>
      <c r="F522" s="871" t="n"/>
      <c r="G522" s="871" t="n"/>
      <c r="H522" s="871" t="n"/>
      <c r="I522" s="871" t="n"/>
      <c r="J522" s="871" t="n"/>
      <c r="K522" s="871" t="n"/>
      <c r="L522" s="871" t="n"/>
      <c r="M522" s="871" t="n"/>
      <c r="N522" s="871" t="n"/>
      <c r="O522" s="871" t="n"/>
      <c r="P522" s="871" t="n"/>
      <c r="Q522" s="871" t="n"/>
      <c r="R522" s="871" t="n"/>
      <c r="S522" s="871" t="n"/>
      <c r="T522" s="871" t="n"/>
      <c r="U522" s="871" t="n"/>
      <c r="V522" s="871" t="n"/>
      <c r="W522" s="871" t="n"/>
      <c r="X522" s="871" t="n"/>
      <c r="Y522" s="871" t="n"/>
      <c r="Z522" s="871" t="n"/>
    </row>
    <row r="523">
      <c r="A523" s="871" t="n"/>
      <c r="B523" s="871" t="n"/>
      <c r="C523" s="871" t="n"/>
      <c r="D523" s="871" t="n"/>
      <c r="E523" s="871" t="n"/>
      <c r="F523" s="871" t="n"/>
      <c r="G523" s="871" t="n"/>
      <c r="H523" s="871" t="n"/>
      <c r="I523" s="871" t="n"/>
      <c r="J523" s="871" t="n"/>
      <c r="K523" s="871" t="n"/>
      <c r="L523" s="871" t="n"/>
      <c r="M523" s="871" t="n"/>
      <c r="N523" s="871" t="n"/>
      <c r="O523" s="871" t="n"/>
      <c r="P523" s="871" t="n"/>
      <c r="Q523" s="871" t="n"/>
      <c r="R523" s="871" t="n"/>
      <c r="S523" s="871" t="n"/>
      <c r="T523" s="871" t="n"/>
      <c r="U523" s="871" t="n"/>
      <c r="V523" s="871" t="n"/>
      <c r="W523" s="871" t="n"/>
      <c r="X523" s="871" t="n"/>
      <c r="Y523" s="871" t="n"/>
      <c r="Z523" s="871" t="n"/>
    </row>
    <row r="524">
      <c r="A524" s="871" t="n"/>
      <c r="B524" s="871" t="n"/>
      <c r="C524" s="871" t="n"/>
      <c r="D524" s="871" t="n"/>
      <c r="E524" s="871" t="n"/>
      <c r="F524" s="871" t="n"/>
      <c r="G524" s="871" t="n"/>
      <c r="H524" s="871" t="n"/>
      <c r="I524" s="871" t="n"/>
      <c r="J524" s="871" t="n"/>
      <c r="K524" s="871" t="n"/>
      <c r="L524" s="871" t="n"/>
      <c r="M524" s="871" t="n"/>
      <c r="N524" s="871" t="n"/>
      <c r="O524" s="871" t="n"/>
      <c r="P524" s="871" t="n"/>
      <c r="Q524" s="871" t="n"/>
      <c r="R524" s="871" t="n"/>
      <c r="S524" s="871" t="n"/>
      <c r="T524" s="871" t="n"/>
      <c r="U524" s="871" t="n"/>
      <c r="V524" s="871" t="n"/>
      <c r="W524" s="871" t="n"/>
      <c r="X524" s="871" t="n"/>
      <c r="Y524" s="871" t="n"/>
      <c r="Z524" s="871" t="n"/>
    </row>
    <row r="525">
      <c r="A525" s="871" t="n"/>
      <c r="B525" s="871" t="n"/>
      <c r="C525" s="871" t="n"/>
      <c r="D525" s="871" t="n"/>
      <c r="E525" s="871" t="n"/>
      <c r="F525" s="871" t="n"/>
      <c r="G525" s="871" t="n"/>
      <c r="H525" s="871" t="n"/>
      <c r="I525" s="871" t="n"/>
      <c r="J525" s="871" t="n"/>
      <c r="K525" s="871" t="n"/>
      <c r="L525" s="871" t="n"/>
      <c r="M525" s="871" t="n"/>
      <c r="N525" s="871" t="n"/>
      <c r="O525" s="871" t="n"/>
      <c r="P525" s="871" t="n"/>
      <c r="Q525" s="871" t="n"/>
      <c r="R525" s="871" t="n"/>
      <c r="S525" s="871" t="n"/>
      <c r="T525" s="871" t="n"/>
      <c r="U525" s="871" t="n"/>
      <c r="V525" s="871" t="n"/>
      <c r="W525" s="871" t="n"/>
      <c r="X525" s="871" t="n"/>
      <c r="Y525" s="871" t="n"/>
      <c r="Z525" s="871" t="n"/>
    </row>
    <row r="526">
      <c r="A526" s="871" t="n"/>
      <c r="B526" s="871" t="n"/>
      <c r="C526" s="871" t="n"/>
      <c r="D526" s="871" t="n"/>
      <c r="E526" s="871" t="n"/>
      <c r="F526" s="871" t="n"/>
      <c r="G526" s="871" t="n"/>
      <c r="H526" s="871" t="n"/>
      <c r="I526" s="871" t="n"/>
      <c r="J526" s="871" t="n"/>
      <c r="K526" s="871" t="n"/>
      <c r="L526" s="871" t="n"/>
      <c r="M526" s="871" t="n"/>
      <c r="N526" s="871" t="n"/>
      <c r="O526" s="871" t="n"/>
      <c r="P526" s="871" t="n"/>
      <c r="Q526" s="871" t="n"/>
      <c r="R526" s="871" t="n"/>
      <c r="S526" s="871" t="n"/>
      <c r="T526" s="871" t="n"/>
      <c r="U526" s="871" t="n"/>
      <c r="V526" s="871" t="n"/>
      <c r="W526" s="871" t="n"/>
      <c r="X526" s="871" t="n"/>
      <c r="Y526" s="871" t="n"/>
      <c r="Z526" s="871" t="n"/>
    </row>
    <row r="527">
      <c r="A527" s="871" t="n"/>
      <c r="B527" s="871" t="n"/>
      <c r="C527" s="871" t="n"/>
      <c r="D527" s="871" t="n"/>
      <c r="E527" s="871" t="n"/>
      <c r="F527" s="871" t="n"/>
      <c r="G527" s="871" t="n"/>
      <c r="H527" s="871" t="n"/>
      <c r="I527" s="871" t="n"/>
      <c r="J527" s="871" t="n"/>
      <c r="K527" s="871" t="n"/>
      <c r="L527" s="871" t="n"/>
      <c r="M527" s="871" t="n"/>
      <c r="N527" s="871" t="n"/>
      <c r="O527" s="871" t="n"/>
      <c r="P527" s="871" t="n"/>
      <c r="Q527" s="871" t="n"/>
      <c r="R527" s="871" t="n"/>
      <c r="S527" s="871" t="n"/>
      <c r="T527" s="871" t="n"/>
      <c r="U527" s="871" t="n"/>
      <c r="V527" s="871" t="n"/>
      <c r="W527" s="871" t="n"/>
      <c r="X527" s="871" t="n"/>
      <c r="Y527" s="871" t="n"/>
      <c r="Z527" s="871" t="n"/>
    </row>
    <row r="528">
      <c r="A528" s="871" t="n"/>
      <c r="B528" s="871" t="n"/>
      <c r="C528" s="871" t="n"/>
      <c r="D528" s="871" t="n"/>
      <c r="E528" s="871" t="n"/>
      <c r="F528" s="871" t="n"/>
      <c r="G528" s="871" t="n"/>
      <c r="H528" s="871" t="n"/>
      <c r="I528" s="871" t="n"/>
      <c r="J528" s="871" t="n"/>
      <c r="K528" s="871" t="n"/>
      <c r="L528" s="871" t="n"/>
      <c r="M528" s="871" t="n"/>
      <c r="N528" s="871" t="n"/>
      <c r="O528" s="871" t="n"/>
      <c r="P528" s="871" t="n"/>
      <c r="Q528" s="871" t="n"/>
      <c r="R528" s="871" t="n"/>
      <c r="S528" s="871" t="n"/>
      <c r="T528" s="871" t="n"/>
      <c r="U528" s="871" t="n"/>
      <c r="V528" s="871" t="n"/>
      <c r="W528" s="871" t="n"/>
      <c r="X528" s="871" t="n"/>
      <c r="Y528" s="871" t="n"/>
      <c r="Z528" s="871" t="n"/>
    </row>
    <row r="529">
      <c r="A529" s="871" t="n"/>
      <c r="B529" s="871" t="n"/>
      <c r="C529" s="871" t="n"/>
      <c r="D529" s="871" t="n"/>
      <c r="E529" s="871" t="n"/>
      <c r="F529" s="871" t="n"/>
      <c r="G529" s="871" t="n"/>
      <c r="H529" s="871" t="n"/>
      <c r="I529" s="871" t="n"/>
      <c r="J529" s="871" t="n"/>
      <c r="K529" s="871" t="n"/>
      <c r="L529" s="871" t="n"/>
      <c r="M529" s="871" t="n"/>
      <c r="N529" s="871" t="n"/>
      <c r="O529" s="871" t="n"/>
      <c r="P529" s="871" t="n"/>
      <c r="Q529" s="871" t="n"/>
      <c r="R529" s="871" t="n"/>
      <c r="S529" s="871" t="n"/>
      <c r="T529" s="871" t="n"/>
      <c r="U529" s="871" t="n"/>
      <c r="V529" s="871" t="n"/>
      <c r="W529" s="871" t="n"/>
      <c r="X529" s="871" t="n"/>
      <c r="Y529" s="871" t="n"/>
      <c r="Z529" s="871" t="n"/>
    </row>
    <row r="530">
      <c r="A530" s="871" t="n"/>
      <c r="B530" s="871" t="n"/>
      <c r="C530" s="871" t="n"/>
      <c r="D530" s="871" t="n"/>
      <c r="E530" s="871" t="n"/>
      <c r="F530" s="871" t="n"/>
      <c r="G530" s="871" t="n"/>
      <c r="H530" s="871" t="n"/>
      <c r="I530" s="871" t="n"/>
      <c r="J530" s="871" t="n"/>
      <c r="K530" s="871" t="n"/>
      <c r="L530" s="871" t="n"/>
      <c r="M530" s="871" t="n"/>
      <c r="N530" s="871" t="n"/>
      <c r="O530" s="871" t="n"/>
      <c r="P530" s="871" t="n"/>
      <c r="Q530" s="871" t="n"/>
      <c r="R530" s="871" t="n"/>
      <c r="S530" s="871" t="n"/>
      <c r="T530" s="871" t="n"/>
      <c r="U530" s="871" t="n"/>
      <c r="V530" s="871" t="n"/>
      <c r="W530" s="871" t="n"/>
      <c r="X530" s="871" t="n"/>
      <c r="Y530" s="871" t="n"/>
      <c r="Z530" s="871" t="n"/>
    </row>
    <row r="531">
      <c r="A531" s="871" t="n"/>
      <c r="B531" s="871" t="n"/>
      <c r="C531" s="871" t="n"/>
      <c r="D531" s="871" t="n"/>
      <c r="E531" s="871" t="n"/>
      <c r="F531" s="871" t="n"/>
      <c r="G531" s="871" t="n"/>
      <c r="H531" s="871" t="n"/>
      <c r="I531" s="871" t="n"/>
      <c r="J531" s="871" t="n"/>
      <c r="K531" s="871" t="n"/>
      <c r="L531" s="871" t="n"/>
      <c r="M531" s="871" t="n"/>
      <c r="N531" s="871" t="n"/>
      <c r="O531" s="871" t="n"/>
      <c r="P531" s="871" t="n"/>
      <c r="Q531" s="871" t="n"/>
      <c r="R531" s="871" t="n"/>
      <c r="S531" s="871" t="n"/>
      <c r="T531" s="871" t="n"/>
      <c r="U531" s="871" t="n"/>
      <c r="V531" s="871" t="n"/>
      <c r="W531" s="871" t="n"/>
      <c r="X531" s="871" t="n"/>
      <c r="Y531" s="871" t="n"/>
      <c r="Z531" s="871" t="n"/>
    </row>
    <row r="532">
      <c r="A532" s="871" t="n"/>
      <c r="B532" s="871" t="n"/>
      <c r="C532" s="871" t="n"/>
      <c r="D532" s="871" t="n"/>
      <c r="E532" s="871" t="n"/>
      <c r="F532" s="871" t="n"/>
      <c r="G532" s="871" t="n"/>
      <c r="H532" s="871" t="n"/>
      <c r="I532" s="871" t="n"/>
      <c r="J532" s="871" t="n"/>
      <c r="K532" s="871" t="n"/>
      <c r="L532" s="871" t="n"/>
      <c r="M532" s="871" t="n"/>
      <c r="N532" s="871" t="n"/>
      <c r="O532" s="871" t="n"/>
      <c r="P532" s="871" t="n"/>
      <c r="Q532" s="871" t="n"/>
      <c r="R532" s="871" t="n"/>
      <c r="S532" s="871" t="n"/>
      <c r="T532" s="871" t="n"/>
      <c r="U532" s="871" t="n"/>
      <c r="V532" s="871" t="n"/>
      <c r="W532" s="871" t="n"/>
      <c r="X532" s="871" t="n"/>
      <c r="Y532" s="871" t="n"/>
      <c r="Z532" s="871" t="n"/>
    </row>
    <row r="533">
      <c r="A533" s="871" t="n"/>
      <c r="B533" s="871" t="n"/>
      <c r="C533" s="871" t="n"/>
      <c r="D533" s="871" t="n"/>
      <c r="E533" s="871" t="n"/>
      <c r="F533" s="871" t="n"/>
      <c r="G533" s="871" t="n"/>
      <c r="H533" s="871" t="n"/>
      <c r="I533" s="871" t="n"/>
      <c r="J533" s="871" t="n"/>
      <c r="K533" s="871" t="n"/>
      <c r="L533" s="871" t="n"/>
      <c r="M533" s="871" t="n"/>
      <c r="N533" s="871" t="n"/>
      <c r="O533" s="871" t="n"/>
      <c r="P533" s="871" t="n"/>
      <c r="Q533" s="871" t="n"/>
      <c r="R533" s="871" t="n"/>
      <c r="S533" s="871" t="n"/>
      <c r="T533" s="871" t="n"/>
      <c r="U533" s="871" t="n"/>
      <c r="V533" s="871" t="n"/>
      <c r="W533" s="871" t="n"/>
      <c r="X533" s="871" t="n"/>
      <c r="Y533" s="871" t="n"/>
      <c r="Z533" s="871" t="n"/>
    </row>
    <row r="534">
      <c r="A534" s="871" t="n"/>
      <c r="B534" s="871" t="n"/>
      <c r="C534" s="871" t="n"/>
      <c r="D534" s="871" t="n"/>
      <c r="E534" s="871" t="n"/>
      <c r="F534" s="871" t="n"/>
      <c r="G534" s="871" t="n"/>
      <c r="H534" s="871" t="n"/>
      <c r="I534" s="871" t="n"/>
      <c r="J534" s="871" t="n"/>
      <c r="K534" s="871" t="n"/>
      <c r="L534" s="871" t="n"/>
      <c r="M534" s="871" t="n"/>
      <c r="N534" s="871" t="n"/>
      <c r="O534" s="871" t="n"/>
      <c r="P534" s="871" t="n"/>
      <c r="Q534" s="871" t="n"/>
      <c r="R534" s="871" t="n"/>
      <c r="S534" s="871" t="n"/>
      <c r="T534" s="871" t="n"/>
      <c r="U534" s="871" t="n"/>
      <c r="V534" s="871" t="n"/>
      <c r="W534" s="871" t="n"/>
      <c r="X534" s="871" t="n"/>
      <c r="Y534" s="871" t="n"/>
      <c r="Z534" s="871" t="n"/>
    </row>
    <row r="535">
      <c r="A535" s="871" t="n"/>
      <c r="B535" s="871" t="n"/>
      <c r="C535" s="871" t="n"/>
      <c r="D535" s="871" t="n"/>
      <c r="E535" s="871" t="n"/>
      <c r="F535" s="871" t="n"/>
      <c r="G535" s="871" t="n"/>
      <c r="H535" s="871" t="n"/>
      <c r="I535" s="871" t="n"/>
      <c r="J535" s="871" t="n"/>
      <c r="K535" s="871" t="n"/>
      <c r="L535" s="871" t="n"/>
      <c r="M535" s="871" t="n"/>
      <c r="N535" s="871" t="n"/>
      <c r="O535" s="871" t="n"/>
      <c r="P535" s="871" t="n"/>
      <c r="Q535" s="871" t="n"/>
      <c r="R535" s="871" t="n"/>
      <c r="S535" s="871" t="n"/>
      <c r="T535" s="871" t="n"/>
      <c r="U535" s="871" t="n"/>
      <c r="V535" s="871" t="n"/>
      <c r="W535" s="871" t="n"/>
      <c r="X535" s="871" t="n"/>
      <c r="Y535" s="871" t="n"/>
      <c r="Z535" s="871" t="n"/>
    </row>
    <row r="536">
      <c r="A536" s="871" t="n"/>
      <c r="B536" s="871" t="n"/>
      <c r="C536" s="871" t="n"/>
      <c r="D536" s="871" t="n"/>
      <c r="E536" s="871" t="n"/>
      <c r="F536" s="871" t="n"/>
      <c r="G536" s="871" t="n"/>
      <c r="H536" s="871" t="n"/>
      <c r="I536" s="871" t="n"/>
      <c r="J536" s="871" t="n"/>
      <c r="K536" s="871" t="n"/>
      <c r="L536" s="871" t="n"/>
      <c r="M536" s="871" t="n"/>
      <c r="N536" s="871" t="n"/>
      <c r="O536" s="871" t="n"/>
      <c r="P536" s="871" t="n"/>
      <c r="Q536" s="871" t="n"/>
      <c r="R536" s="871" t="n"/>
      <c r="S536" s="871" t="n"/>
      <c r="T536" s="871" t="n"/>
      <c r="U536" s="871" t="n"/>
      <c r="V536" s="871" t="n"/>
      <c r="W536" s="871" t="n"/>
      <c r="X536" s="871" t="n"/>
      <c r="Y536" s="871" t="n"/>
      <c r="Z536" s="871" t="n"/>
    </row>
    <row r="537">
      <c r="A537" s="871" t="n"/>
      <c r="B537" s="871" t="n"/>
      <c r="C537" s="871" t="n"/>
      <c r="D537" s="871" t="n"/>
      <c r="E537" s="871" t="n"/>
      <c r="F537" s="871" t="n"/>
      <c r="G537" s="871" t="n"/>
      <c r="H537" s="871" t="n"/>
      <c r="I537" s="871" t="n"/>
      <c r="J537" s="871" t="n"/>
      <c r="K537" s="871" t="n"/>
      <c r="L537" s="871" t="n"/>
      <c r="M537" s="871" t="n"/>
      <c r="N537" s="871" t="n"/>
      <c r="O537" s="871" t="n"/>
      <c r="P537" s="871" t="n"/>
      <c r="Q537" s="871" t="n"/>
      <c r="R537" s="871" t="n"/>
      <c r="S537" s="871" t="n"/>
      <c r="T537" s="871" t="n"/>
      <c r="U537" s="871" t="n"/>
      <c r="V537" s="871" t="n"/>
      <c r="W537" s="871" t="n"/>
      <c r="X537" s="871" t="n"/>
      <c r="Y537" s="871" t="n"/>
      <c r="Z537" s="871" t="n"/>
    </row>
    <row r="538">
      <c r="A538" s="871" t="n"/>
      <c r="B538" s="871" t="n"/>
      <c r="C538" s="871" t="n"/>
      <c r="D538" s="871" t="n"/>
      <c r="E538" s="871" t="n"/>
      <c r="F538" s="871" t="n"/>
      <c r="G538" s="871" t="n"/>
      <c r="H538" s="871" t="n"/>
      <c r="I538" s="871" t="n"/>
      <c r="J538" s="871" t="n"/>
      <c r="K538" s="871" t="n"/>
      <c r="L538" s="871" t="n"/>
      <c r="M538" s="871" t="n"/>
      <c r="N538" s="871" t="n"/>
      <c r="O538" s="871" t="n"/>
      <c r="P538" s="871" t="n"/>
      <c r="Q538" s="871" t="n"/>
      <c r="R538" s="871" t="n"/>
      <c r="S538" s="871" t="n"/>
      <c r="T538" s="871" t="n"/>
      <c r="U538" s="871" t="n"/>
      <c r="V538" s="871" t="n"/>
      <c r="W538" s="871" t="n"/>
      <c r="X538" s="871" t="n"/>
      <c r="Y538" s="871" t="n"/>
      <c r="Z538" s="871" t="n"/>
    </row>
    <row r="539">
      <c r="A539" s="871" t="n"/>
      <c r="B539" s="871" t="n"/>
      <c r="C539" s="871" t="n"/>
      <c r="D539" s="871" t="n"/>
      <c r="E539" s="871" t="n"/>
      <c r="F539" s="871" t="n"/>
      <c r="G539" s="871" t="n"/>
      <c r="H539" s="871" t="n"/>
      <c r="I539" s="871" t="n"/>
      <c r="J539" s="871" t="n"/>
      <c r="K539" s="871" t="n"/>
      <c r="L539" s="871" t="n"/>
      <c r="M539" s="871" t="n"/>
      <c r="N539" s="871" t="n"/>
      <c r="O539" s="871" t="n"/>
      <c r="P539" s="871" t="n"/>
      <c r="Q539" s="871" t="n"/>
      <c r="R539" s="871" t="n"/>
      <c r="S539" s="871" t="n"/>
      <c r="T539" s="871" t="n"/>
      <c r="U539" s="871" t="n"/>
      <c r="V539" s="871" t="n"/>
      <c r="W539" s="871" t="n"/>
      <c r="X539" s="871" t="n"/>
      <c r="Y539" s="871" t="n"/>
      <c r="Z539" s="871" t="n"/>
    </row>
    <row r="540">
      <c r="A540" s="871" t="n"/>
      <c r="B540" s="871" t="n"/>
      <c r="C540" s="871" t="n"/>
      <c r="D540" s="871" t="n"/>
      <c r="E540" s="871" t="n"/>
      <c r="F540" s="871" t="n"/>
      <c r="G540" s="871" t="n"/>
      <c r="H540" s="871" t="n"/>
      <c r="I540" s="871" t="n"/>
      <c r="J540" s="871" t="n"/>
      <c r="K540" s="871" t="n"/>
      <c r="L540" s="871" t="n"/>
      <c r="M540" s="871" t="n"/>
      <c r="N540" s="871" t="n"/>
      <c r="O540" s="871" t="n"/>
      <c r="P540" s="871" t="n"/>
      <c r="Q540" s="871" t="n"/>
      <c r="R540" s="871" t="n"/>
      <c r="S540" s="871" t="n"/>
      <c r="T540" s="871" t="n"/>
      <c r="U540" s="871" t="n"/>
      <c r="V540" s="871" t="n"/>
      <c r="W540" s="871" t="n"/>
      <c r="X540" s="871" t="n"/>
      <c r="Y540" s="871" t="n"/>
      <c r="Z540" s="871" t="n"/>
    </row>
    <row r="541">
      <c r="A541" s="871" t="n"/>
      <c r="B541" s="871" t="n"/>
      <c r="C541" s="871" t="n"/>
      <c r="D541" s="871" t="n"/>
      <c r="E541" s="871" t="n"/>
      <c r="F541" s="871" t="n"/>
      <c r="G541" s="871" t="n"/>
      <c r="H541" s="871" t="n"/>
      <c r="I541" s="871" t="n"/>
      <c r="J541" s="871" t="n"/>
      <c r="K541" s="871" t="n"/>
      <c r="L541" s="871" t="n"/>
      <c r="M541" s="871" t="n"/>
      <c r="N541" s="871" t="n"/>
      <c r="O541" s="871" t="n"/>
      <c r="P541" s="871" t="n"/>
      <c r="Q541" s="871" t="n"/>
      <c r="R541" s="871" t="n"/>
      <c r="S541" s="871" t="n"/>
      <c r="T541" s="871" t="n"/>
      <c r="U541" s="871" t="n"/>
      <c r="V541" s="871" t="n"/>
      <c r="W541" s="871" t="n"/>
      <c r="X541" s="871" t="n"/>
      <c r="Y541" s="871" t="n"/>
      <c r="Z541" s="871" t="n"/>
    </row>
    <row r="542">
      <c r="A542" s="871" t="n"/>
      <c r="B542" s="871" t="n"/>
      <c r="C542" s="871" t="n"/>
      <c r="D542" s="871" t="n"/>
      <c r="E542" s="871" t="n"/>
      <c r="F542" s="871" t="n"/>
      <c r="G542" s="871" t="n"/>
      <c r="H542" s="871" t="n"/>
      <c r="I542" s="871" t="n"/>
      <c r="J542" s="871" t="n"/>
      <c r="K542" s="871" t="n"/>
      <c r="L542" s="871" t="n"/>
      <c r="M542" s="871" t="n"/>
      <c r="N542" s="871" t="n"/>
      <c r="O542" s="871" t="n"/>
      <c r="P542" s="871" t="n"/>
      <c r="Q542" s="871" t="n"/>
      <c r="R542" s="871" t="n"/>
      <c r="S542" s="871" t="n"/>
      <c r="T542" s="871" t="n"/>
      <c r="U542" s="871" t="n"/>
      <c r="V542" s="871" t="n"/>
      <c r="W542" s="871" t="n"/>
      <c r="X542" s="871" t="n"/>
      <c r="Y542" s="871" t="n"/>
      <c r="Z542" s="871" t="n"/>
    </row>
    <row r="543">
      <c r="A543" s="871" t="n"/>
      <c r="B543" s="871" t="n"/>
      <c r="C543" s="871" t="n"/>
      <c r="D543" s="871" t="n"/>
      <c r="E543" s="871" t="n"/>
      <c r="F543" s="871" t="n"/>
      <c r="G543" s="871" t="n"/>
      <c r="H543" s="871" t="n"/>
      <c r="I543" s="871" t="n"/>
      <c r="J543" s="871" t="n"/>
      <c r="K543" s="871" t="n"/>
      <c r="L543" s="871" t="n"/>
      <c r="M543" s="871" t="n"/>
      <c r="N543" s="871" t="n"/>
      <c r="O543" s="871" t="n"/>
      <c r="P543" s="871" t="n"/>
      <c r="Q543" s="871" t="n"/>
      <c r="R543" s="871" t="n"/>
      <c r="S543" s="871" t="n"/>
      <c r="T543" s="871" t="n"/>
      <c r="U543" s="871" t="n"/>
      <c r="V543" s="871" t="n"/>
      <c r="W543" s="871" t="n"/>
      <c r="X543" s="871" t="n"/>
      <c r="Y543" s="871" t="n"/>
      <c r="Z543" s="871" t="n"/>
    </row>
    <row r="544">
      <c r="A544" s="871" t="n"/>
      <c r="B544" s="871" t="n"/>
      <c r="C544" s="871" t="n"/>
      <c r="D544" s="871" t="n"/>
      <c r="E544" s="871" t="n"/>
      <c r="F544" s="871" t="n"/>
      <c r="G544" s="871" t="n"/>
      <c r="H544" s="871" t="n"/>
      <c r="I544" s="871" t="n"/>
      <c r="J544" s="871" t="n"/>
      <c r="K544" s="871" t="n"/>
      <c r="L544" s="871" t="n"/>
      <c r="M544" s="871" t="n"/>
      <c r="N544" s="871" t="n"/>
      <c r="O544" s="871" t="n"/>
      <c r="P544" s="871" t="n"/>
      <c r="Q544" s="871" t="n"/>
      <c r="R544" s="871" t="n"/>
      <c r="S544" s="871" t="n"/>
      <c r="T544" s="871" t="n"/>
      <c r="U544" s="871" t="n"/>
      <c r="V544" s="871" t="n"/>
      <c r="W544" s="871" t="n"/>
      <c r="X544" s="871" t="n"/>
      <c r="Y544" s="871" t="n"/>
      <c r="Z544" s="871" t="n"/>
    </row>
    <row r="545">
      <c r="A545" s="871" t="n"/>
      <c r="B545" s="871" t="n"/>
      <c r="C545" s="871" t="n"/>
      <c r="D545" s="871" t="n"/>
      <c r="E545" s="871" t="n"/>
      <c r="F545" s="871" t="n"/>
      <c r="G545" s="871" t="n"/>
      <c r="H545" s="871" t="n"/>
      <c r="I545" s="871" t="n"/>
      <c r="J545" s="871" t="n"/>
      <c r="K545" s="871" t="n"/>
      <c r="L545" s="871" t="n"/>
      <c r="M545" s="871" t="n"/>
      <c r="N545" s="871" t="n"/>
      <c r="O545" s="871" t="n"/>
      <c r="P545" s="871" t="n"/>
      <c r="Q545" s="871" t="n"/>
      <c r="R545" s="871" t="n"/>
      <c r="S545" s="871" t="n"/>
      <c r="T545" s="871" t="n"/>
      <c r="U545" s="871" t="n"/>
      <c r="V545" s="871" t="n"/>
      <c r="W545" s="871" t="n"/>
      <c r="X545" s="871" t="n"/>
      <c r="Y545" s="871" t="n"/>
      <c r="Z545" s="871" t="n"/>
    </row>
    <row r="546">
      <c r="A546" s="871" t="n"/>
      <c r="B546" s="871" t="n"/>
      <c r="C546" s="871" t="n"/>
      <c r="D546" s="871" t="n"/>
      <c r="E546" s="871" t="n"/>
      <c r="F546" s="871" t="n"/>
      <c r="G546" s="871" t="n"/>
      <c r="H546" s="871" t="n"/>
      <c r="I546" s="871" t="n"/>
      <c r="J546" s="871" t="n"/>
      <c r="K546" s="871" t="n"/>
      <c r="L546" s="871" t="n"/>
      <c r="M546" s="871" t="n"/>
      <c r="N546" s="871" t="n"/>
      <c r="O546" s="871" t="n"/>
      <c r="P546" s="871" t="n"/>
      <c r="Q546" s="871" t="n"/>
      <c r="R546" s="871" t="n"/>
      <c r="S546" s="871" t="n"/>
      <c r="T546" s="871" t="n"/>
      <c r="U546" s="871" t="n"/>
      <c r="V546" s="871" t="n"/>
      <c r="W546" s="871" t="n"/>
      <c r="X546" s="871" t="n"/>
      <c r="Y546" s="871" t="n"/>
      <c r="Z546" s="871" t="n"/>
    </row>
    <row r="547">
      <c r="A547" s="871" t="n"/>
      <c r="B547" s="871" t="n"/>
      <c r="C547" s="871" t="n"/>
      <c r="D547" s="871" t="n"/>
      <c r="E547" s="871" t="n"/>
      <c r="F547" s="871" t="n"/>
      <c r="G547" s="871" t="n"/>
      <c r="H547" s="871" t="n"/>
      <c r="I547" s="871" t="n"/>
      <c r="J547" s="871" t="n"/>
      <c r="K547" s="871" t="n"/>
      <c r="L547" s="871" t="n"/>
      <c r="M547" s="871" t="n"/>
      <c r="N547" s="871" t="n"/>
      <c r="O547" s="871" t="n"/>
      <c r="P547" s="871" t="n"/>
      <c r="Q547" s="871" t="n"/>
      <c r="R547" s="871" t="n"/>
      <c r="S547" s="871" t="n"/>
      <c r="T547" s="871" t="n"/>
      <c r="U547" s="871" t="n"/>
      <c r="V547" s="871" t="n"/>
      <c r="W547" s="871" t="n"/>
      <c r="X547" s="871" t="n"/>
      <c r="Y547" s="871" t="n"/>
      <c r="Z547" s="871" t="n"/>
    </row>
    <row r="548">
      <c r="A548" s="871" t="n"/>
      <c r="B548" s="871" t="n"/>
      <c r="C548" s="871" t="n"/>
      <c r="D548" s="871" t="n"/>
      <c r="E548" s="871" t="n"/>
      <c r="F548" s="871" t="n"/>
      <c r="G548" s="871" t="n"/>
      <c r="H548" s="871" t="n"/>
      <c r="I548" s="871" t="n"/>
      <c r="J548" s="871" t="n"/>
      <c r="K548" s="871" t="n"/>
      <c r="L548" s="871" t="n"/>
      <c r="M548" s="871" t="n"/>
      <c r="N548" s="871" t="n"/>
      <c r="O548" s="871" t="n"/>
      <c r="P548" s="871" t="n"/>
      <c r="Q548" s="871" t="n"/>
      <c r="R548" s="871" t="n"/>
      <c r="S548" s="871" t="n"/>
      <c r="T548" s="871" t="n"/>
      <c r="U548" s="871" t="n"/>
      <c r="V548" s="871" t="n"/>
      <c r="W548" s="871" t="n"/>
      <c r="X548" s="871" t="n"/>
      <c r="Y548" s="871" t="n"/>
      <c r="Z548" s="871" t="n"/>
    </row>
    <row r="549">
      <c r="A549" s="871" t="n"/>
      <c r="B549" s="871" t="n"/>
      <c r="C549" s="871" t="n"/>
      <c r="D549" s="871" t="n"/>
      <c r="E549" s="871" t="n"/>
      <c r="F549" s="871" t="n"/>
      <c r="G549" s="871" t="n"/>
      <c r="H549" s="871" t="n"/>
      <c r="I549" s="871" t="n"/>
      <c r="J549" s="871" t="n"/>
      <c r="K549" s="871" t="n"/>
      <c r="L549" s="871" t="n"/>
      <c r="M549" s="871" t="n"/>
      <c r="N549" s="871" t="n"/>
      <c r="O549" s="871" t="n"/>
      <c r="P549" s="871" t="n"/>
      <c r="Q549" s="871" t="n"/>
      <c r="R549" s="871" t="n"/>
      <c r="S549" s="871" t="n"/>
      <c r="T549" s="871" t="n"/>
      <c r="U549" s="871" t="n"/>
      <c r="V549" s="871" t="n"/>
      <c r="W549" s="871" t="n"/>
      <c r="X549" s="871" t="n"/>
      <c r="Y549" s="871" t="n"/>
      <c r="Z549" s="871" t="n"/>
    </row>
    <row r="550">
      <c r="A550" s="871" t="n"/>
      <c r="B550" s="871" t="n"/>
      <c r="C550" s="871" t="n"/>
      <c r="D550" s="871" t="n"/>
      <c r="E550" s="871" t="n"/>
      <c r="F550" s="871" t="n"/>
      <c r="G550" s="871" t="n"/>
      <c r="H550" s="871" t="n"/>
      <c r="I550" s="871" t="n"/>
      <c r="J550" s="871" t="n"/>
      <c r="K550" s="871" t="n"/>
      <c r="L550" s="871" t="n"/>
      <c r="M550" s="871" t="n"/>
      <c r="N550" s="871" t="n"/>
      <c r="O550" s="871" t="n"/>
      <c r="P550" s="871" t="n"/>
      <c r="Q550" s="871" t="n"/>
      <c r="R550" s="871" t="n"/>
      <c r="S550" s="871" t="n"/>
      <c r="T550" s="871" t="n"/>
      <c r="U550" s="871" t="n"/>
      <c r="V550" s="871" t="n"/>
      <c r="W550" s="871" t="n"/>
      <c r="X550" s="871" t="n"/>
      <c r="Y550" s="871" t="n"/>
      <c r="Z550" s="871" t="n"/>
    </row>
    <row r="551">
      <c r="A551" s="871" t="n"/>
      <c r="B551" s="871" t="n"/>
      <c r="C551" s="871" t="n"/>
      <c r="D551" s="871" t="n"/>
      <c r="E551" s="871" t="n"/>
      <c r="F551" s="871" t="n"/>
      <c r="G551" s="871" t="n"/>
      <c r="H551" s="871" t="n"/>
      <c r="I551" s="871" t="n"/>
      <c r="J551" s="871" t="n"/>
      <c r="K551" s="871" t="n"/>
      <c r="L551" s="871" t="n"/>
      <c r="M551" s="871" t="n"/>
      <c r="N551" s="871" t="n"/>
      <c r="O551" s="871" t="n"/>
      <c r="P551" s="871" t="n"/>
      <c r="Q551" s="871" t="n"/>
      <c r="R551" s="871" t="n"/>
      <c r="S551" s="871" t="n"/>
      <c r="T551" s="871" t="n"/>
      <c r="U551" s="871" t="n"/>
      <c r="V551" s="871" t="n"/>
      <c r="W551" s="871" t="n"/>
      <c r="X551" s="871" t="n"/>
      <c r="Y551" s="871" t="n"/>
      <c r="Z551" s="871" t="n"/>
    </row>
    <row r="552">
      <c r="A552" s="871" t="n"/>
      <c r="B552" s="871" t="n"/>
      <c r="C552" s="871" t="n"/>
      <c r="D552" s="871" t="n"/>
      <c r="E552" s="871" t="n"/>
      <c r="F552" s="871" t="n"/>
      <c r="G552" s="871" t="n"/>
      <c r="H552" s="871" t="n"/>
      <c r="I552" s="871" t="n"/>
      <c r="J552" s="871" t="n"/>
      <c r="K552" s="871" t="n"/>
      <c r="L552" s="871" t="n"/>
      <c r="M552" s="871" t="n"/>
      <c r="N552" s="871" t="n"/>
      <c r="O552" s="871" t="n"/>
      <c r="P552" s="871" t="n"/>
      <c r="Q552" s="871" t="n"/>
      <c r="R552" s="871" t="n"/>
      <c r="S552" s="871" t="n"/>
      <c r="T552" s="871" t="n"/>
      <c r="U552" s="871" t="n"/>
      <c r="V552" s="871" t="n"/>
      <c r="W552" s="871" t="n"/>
      <c r="X552" s="871" t="n"/>
      <c r="Y552" s="871" t="n"/>
      <c r="Z552" s="871" t="n"/>
    </row>
    <row r="553">
      <c r="A553" s="871" t="n"/>
      <c r="B553" s="871" t="n"/>
      <c r="C553" s="871" t="n"/>
      <c r="D553" s="871" t="n"/>
      <c r="E553" s="871" t="n"/>
      <c r="F553" s="871" t="n"/>
      <c r="G553" s="871" t="n"/>
      <c r="H553" s="871" t="n"/>
      <c r="I553" s="871" t="n"/>
      <c r="J553" s="871" t="n"/>
      <c r="K553" s="871" t="n"/>
      <c r="L553" s="871" t="n"/>
      <c r="M553" s="871" t="n"/>
      <c r="N553" s="871" t="n"/>
      <c r="O553" s="871" t="n"/>
      <c r="P553" s="871" t="n"/>
      <c r="Q553" s="871" t="n"/>
      <c r="R553" s="871" t="n"/>
      <c r="S553" s="871" t="n"/>
      <c r="T553" s="871" t="n"/>
      <c r="U553" s="871" t="n"/>
      <c r="V553" s="871" t="n"/>
      <c r="W553" s="871" t="n"/>
      <c r="X553" s="871" t="n"/>
      <c r="Y553" s="871" t="n"/>
      <c r="Z553" s="871" t="n"/>
    </row>
    <row r="554">
      <c r="A554" s="871" t="n"/>
      <c r="B554" s="871" t="n"/>
      <c r="C554" s="871" t="n"/>
      <c r="D554" s="871" t="n"/>
      <c r="E554" s="871" t="n"/>
      <c r="F554" s="871" t="n"/>
      <c r="G554" s="871" t="n"/>
      <c r="H554" s="871" t="n"/>
      <c r="I554" s="871" t="n"/>
      <c r="J554" s="871" t="n"/>
      <c r="K554" s="871" t="n"/>
      <c r="L554" s="871" t="n"/>
      <c r="M554" s="871" t="n"/>
      <c r="N554" s="871" t="n"/>
      <c r="O554" s="871" t="n"/>
      <c r="P554" s="871" t="n"/>
      <c r="Q554" s="871" t="n"/>
      <c r="R554" s="871" t="n"/>
      <c r="S554" s="871" t="n"/>
      <c r="T554" s="871" t="n"/>
      <c r="U554" s="871" t="n"/>
      <c r="V554" s="871" t="n"/>
      <c r="W554" s="871" t="n"/>
      <c r="X554" s="871" t="n"/>
      <c r="Y554" s="871" t="n"/>
      <c r="Z554" s="871" t="n"/>
    </row>
    <row r="555">
      <c r="A555" s="871" t="n"/>
      <c r="B555" s="871" t="n"/>
      <c r="C555" s="871" t="n"/>
      <c r="D555" s="871" t="n"/>
      <c r="E555" s="871" t="n"/>
      <c r="F555" s="871" t="n"/>
      <c r="G555" s="871" t="n"/>
      <c r="H555" s="871" t="n"/>
      <c r="I555" s="871" t="n"/>
      <c r="J555" s="871" t="n"/>
      <c r="K555" s="871" t="n"/>
      <c r="L555" s="871" t="n"/>
      <c r="M555" s="871" t="n"/>
      <c r="N555" s="871" t="n"/>
      <c r="O555" s="871" t="n"/>
      <c r="P555" s="871" t="n"/>
      <c r="Q555" s="871" t="n"/>
      <c r="R555" s="871" t="n"/>
      <c r="S555" s="871" t="n"/>
      <c r="T555" s="871" t="n"/>
      <c r="U555" s="871" t="n"/>
      <c r="V555" s="871" t="n"/>
      <c r="W555" s="871" t="n"/>
      <c r="X555" s="871" t="n"/>
      <c r="Y555" s="871" t="n"/>
      <c r="Z555" s="871" t="n"/>
    </row>
    <row r="556">
      <c r="A556" s="871" t="n"/>
      <c r="B556" s="871" t="n"/>
      <c r="C556" s="871" t="n"/>
      <c r="D556" s="871" t="n"/>
      <c r="E556" s="871" t="n"/>
      <c r="F556" s="871" t="n"/>
      <c r="G556" s="871" t="n"/>
      <c r="H556" s="871" t="n"/>
      <c r="I556" s="871" t="n"/>
      <c r="J556" s="871" t="n"/>
      <c r="K556" s="871" t="n"/>
      <c r="L556" s="871" t="n"/>
      <c r="M556" s="871" t="n"/>
      <c r="N556" s="871" t="n"/>
      <c r="O556" s="871" t="n"/>
      <c r="P556" s="871" t="n"/>
      <c r="Q556" s="871" t="n"/>
      <c r="R556" s="871" t="n"/>
      <c r="S556" s="871" t="n"/>
      <c r="T556" s="871" t="n"/>
      <c r="U556" s="871" t="n"/>
      <c r="V556" s="871" t="n"/>
      <c r="W556" s="871" t="n"/>
      <c r="X556" s="871" t="n"/>
      <c r="Y556" s="871" t="n"/>
      <c r="Z556" s="871" t="n"/>
    </row>
    <row r="557">
      <c r="A557" s="871" t="n"/>
      <c r="B557" s="871" t="n"/>
      <c r="C557" s="871" t="n"/>
      <c r="D557" s="871" t="n"/>
      <c r="E557" s="871" t="n"/>
      <c r="F557" s="871" t="n"/>
      <c r="G557" s="871" t="n"/>
      <c r="H557" s="871" t="n"/>
      <c r="I557" s="871" t="n"/>
      <c r="J557" s="871" t="n"/>
      <c r="K557" s="871" t="n"/>
      <c r="L557" s="871" t="n"/>
      <c r="M557" s="871" t="n"/>
      <c r="N557" s="871" t="n"/>
      <c r="O557" s="871" t="n"/>
      <c r="P557" s="871" t="n"/>
      <c r="Q557" s="871" t="n"/>
      <c r="R557" s="871" t="n"/>
      <c r="S557" s="871" t="n"/>
      <c r="T557" s="871" t="n"/>
      <c r="U557" s="871" t="n"/>
      <c r="V557" s="871" t="n"/>
      <c r="W557" s="871" t="n"/>
      <c r="X557" s="871" t="n"/>
      <c r="Y557" s="871" t="n"/>
      <c r="Z557" s="871" t="n"/>
    </row>
    <row r="558">
      <c r="A558" s="871" t="n"/>
      <c r="B558" s="871" t="n"/>
      <c r="C558" s="871" t="n"/>
      <c r="D558" s="871" t="n"/>
      <c r="E558" s="871" t="n"/>
      <c r="F558" s="871" t="n"/>
      <c r="G558" s="871" t="n"/>
      <c r="H558" s="871" t="n"/>
      <c r="I558" s="871" t="n"/>
      <c r="J558" s="871" t="n"/>
      <c r="K558" s="871" t="n"/>
      <c r="L558" s="871" t="n"/>
      <c r="M558" s="871" t="n"/>
      <c r="N558" s="871" t="n"/>
      <c r="O558" s="871" t="n"/>
      <c r="P558" s="871" t="n"/>
      <c r="Q558" s="871" t="n"/>
      <c r="R558" s="871" t="n"/>
      <c r="S558" s="871" t="n"/>
      <c r="T558" s="871" t="n"/>
      <c r="U558" s="871" t="n"/>
      <c r="V558" s="871" t="n"/>
      <c r="W558" s="871" t="n"/>
      <c r="X558" s="871" t="n"/>
      <c r="Y558" s="871" t="n"/>
      <c r="Z558" s="871" t="n"/>
    </row>
    <row r="559">
      <c r="A559" s="871" t="n"/>
      <c r="B559" s="871" t="n"/>
      <c r="C559" s="871" t="n"/>
      <c r="D559" s="871" t="n"/>
      <c r="E559" s="871" t="n"/>
      <c r="F559" s="871" t="n"/>
      <c r="G559" s="871" t="n"/>
      <c r="H559" s="871" t="n"/>
      <c r="I559" s="871" t="n"/>
      <c r="J559" s="871" t="n"/>
      <c r="K559" s="871" t="n"/>
      <c r="L559" s="871" t="n"/>
      <c r="M559" s="871" t="n"/>
      <c r="N559" s="871" t="n"/>
      <c r="O559" s="871" t="n"/>
      <c r="P559" s="871" t="n"/>
      <c r="Q559" s="871" t="n"/>
      <c r="R559" s="871" t="n"/>
      <c r="S559" s="871" t="n"/>
      <c r="T559" s="871" t="n"/>
      <c r="U559" s="871" t="n"/>
      <c r="V559" s="871" t="n"/>
      <c r="W559" s="871" t="n"/>
      <c r="X559" s="871" t="n"/>
      <c r="Y559" s="871" t="n"/>
      <c r="Z559" s="871" t="n"/>
    </row>
    <row r="560">
      <c r="A560" s="871" t="n"/>
      <c r="B560" s="871" t="n"/>
      <c r="C560" s="871" t="n"/>
      <c r="D560" s="871" t="n"/>
      <c r="E560" s="871" t="n"/>
      <c r="F560" s="871" t="n"/>
      <c r="G560" s="871" t="n"/>
      <c r="H560" s="871" t="n"/>
      <c r="I560" s="871" t="n"/>
      <c r="J560" s="871" t="n"/>
      <c r="K560" s="871" t="n"/>
      <c r="L560" s="871" t="n"/>
      <c r="M560" s="871" t="n"/>
      <c r="N560" s="871" t="n"/>
      <c r="O560" s="871" t="n"/>
      <c r="P560" s="871" t="n"/>
      <c r="Q560" s="871" t="n"/>
      <c r="R560" s="871" t="n"/>
      <c r="S560" s="871" t="n"/>
      <c r="T560" s="871" t="n"/>
      <c r="U560" s="871" t="n"/>
      <c r="V560" s="871" t="n"/>
      <c r="W560" s="871" t="n"/>
      <c r="X560" s="871" t="n"/>
      <c r="Y560" s="871" t="n"/>
      <c r="Z560" s="871" t="n"/>
    </row>
    <row r="561">
      <c r="A561" s="871" t="n"/>
      <c r="B561" s="871" t="n"/>
      <c r="C561" s="871" t="n"/>
      <c r="D561" s="871" t="n"/>
      <c r="E561" s="871" t="n"/>
      <c r="F561" s="871" t="n"/>
      <c r="G561" s="871" t="n"/>
      <c r="H561" s="871" t="n"/>
      <c r="I561" s="871" t="n"/>
      <c r="J561" s="871" t="n"/>
      <c r="K561" s="871" t="n"/>
      <c r="L561" s="871" t="n"/>
      <c r="M561" s="871" t="n"/>
      <c r="N561" s="871" t="n"/>
      <c r="O561" s="871" t="n"/>
      <c r="P561" s="871" t="n"/>
      <c r="Q561" s="871" t="n"/>
      <c r="R561" s="871" t="n"/>
      <c r="S561" s="871" t="n"/>
      <c r="T561" s="871" t="n"/>
      <c r="U561" s="871" t="n"/>
      <c r="V561" s="871" t="n"/>
      <c r="W561" s="871" t="n"/>
      <c r="X561" s="871" t="n"/>
      <c r="Y561" s="871" t="n"/>
      <c r="Z561" s="871" t="n"/>
    </row>
    <row r="562">
      <c r="A562" s="871" t="n"/>
      <c r="B562" s="871" t="n"/>
      <c r="C562" s="871" t="n"/>
      <c r="D562" s="871" t="n"/>
      <c r="E562" s="871" t="n"/>
      <c r="F562" s="871" t="n"/>
      <c r="G562" s="871" t="n"/>
      <c r="H562" s="871" t="n"/>
      <c r="I562" s="871" t="n"/>
      <c r="J562" s="871" t="n"/>
      <c r="K562" s="871" t="n"/>
      <c r="L562" s="871" t="n"/>
      <c r="M562" s="871" t="n"/>
      <c r="N562" s="871" t="n"/>
      <c r="O562" s="871" t="n"/>
      <c r="P562" s="871" t="n"/>
      <c r="Q562" s="871" t="n"/>
      <c r="R562" s="871" t="n"/>
      <c r="S562" s="871" t="n"/>
      <c r="T562" s="871" t="n"/>
      <c r="U562" s="871" t="n"/>
      <c r="V562" s="871" t="n"/>
      <c r="W562" s="871" t="n"/>
      <c r="X562" s="871" t="n"/>
      <c r="Y562" s="871" t="n"/>
      <c r="Z562" s="871" t="n"/>
    </row>
    <row r="563">
      <c r="A563" s="871" t="n"/>
      <c r="B563" s="871" t="n"/>
      <c r="C563" s="871" t="n"/>
      <c r="D563" s="871" t="n"/>
      <c r="E563" s="871" t="n"/>
      <c r="F563" s="871" t="n"/>
      <c r="G563" s="871" t="n"/>
      <c r="H563" s="871" t="n"/>
      <c r="I563" s="871" t="n"/>
      <c r="J563" s="871" t="n"/>
      <c r="K563" s="871" t="n"/>
      <c r="L563" s="871" t="n"/>
      <c r="M563" s="871" t="n"/>
      <c r="N563" s="871" t="n"/>
      <c r="O563" s="871" t="n"/>
      <c r="P563" s="871" t="n"/>
      <c r="Q563" s="871" t="n"/>
      <c r="R563" s="871" t="n"/>
      <c r="S563" s="871" t="n"/>
      <c r="T563" s="871" t="n"/>
      <c r="U563" s="871" t="n"/>
      <c r="V563" s="871" t="n"/>
      <c r="W563" s="871" t="n"/>
      <c r="X563" s="871" t="n"/>
      <c r="Y563" s="871" t="n"/>
      <c r="Z563" s="871" t="n"/>
    </row>
    <row r="564">
      <c r="A564" s="871" t="n"/>
      <c r="B564" s="871" t="n"/>
      <c r="C564" s="871" t="n"/>
      <c r="D564" s="871" t="n"/>
      <c r="E564" s="871" t="n"/>
      <c r="F564" s="871" t="n"/>
      <c r="G564" s="871" t="n"/>
      <c r="H564" s="871" t="n"/>
      <c r="I564" s="871" t="n"/>
      <c r="J564" s="871" t="n"/>
      <c r="K564" s="871" t="n"/>
      <c r="L564" s="871" t="n"/>
      <c r="M564" s="871" t="n"/>
      <c r="N564" s="871" t="n"/>
      <c r="O564" s="871" t="n"/>
      <c r="P564" s="871" t="n"/>
      <c r="Q564" s="871" t="n"/>
      <c r="R564" s="871" t="n"/>
      <c r="S564" s="871" t="n"/>
      <c r="T564" s="871" t="n"/>
      <c r="U564" s="871" t="n"/>
      <c r="V564" s="871" t="n"/>
      <c r="W564" s="871" t="n"/>
      <c r="X564" s="871" t="n"/>
      <c r="Y564" s="871" t="n"/>
      <c r="Z564" s="871" t="n"/>
    </row>
    <row r="565">
      <c r="A565" s="871" t="n"/>
      <c r="B565" s="871" t="n"/>
      <c r="C565" s="871" t="n"/>
      <c r="D565" s="871" t="n"/>
      <c r="E565" s="871" t="n"/>
      <c r="F565" s="871" t="n"/>
      <c r="G565" s="871" t="n"/>
      <c r="H565" s="871" t="n"/>
      <c r="I565" s="871" t="n"/>
      <c r="J565" s="871" t="n"/>
      <c r="K565" s="871" t="n"/>
      <c r="L565" s="871" t="n"/>
      <c r="M565" s="871" t="n"/>
      <c r="N565" s="871" t="n"/>
      <c r="O565" s="871" t="n"/>
      <c r="P565" s="871" t="n"/>
      <c r="Q565" s="871" t="n"/>
      <c r="R565" s="871" t="n"/>
      <c r="S565" s="871" t="n"/>
      <c r="T565" s="871" t="n"/>
      <c r="U565" s="871" t="n"/>
      <c r="V565" s="871" t="n"/>
      <c r="W565" s="871" t="n"/>
      <c r="X565" s="871" t="n"/>
      <c r="Y565" s="871" t="n"/>
      <c r="Z565" s="871" t="n"/>
    </row>
    <row r="566">
      <c r="A566" s="871" t="n"/>
      <c r="B566" s="871" t="n"/>
      <c r="C566" s="871" t="n"/>
      <c r="D566" s="871" t="n"/>
      <c r="E566" s="871" t="n"/>
      <c r="F566" s="871" t="n"/>
      <c r="G566" s="871" t="n"/>
      <c r="H566" s="871" t="n"/>
      <c r="I566" s="871" t="n"/>
      <c r="J566" s="871" t="n"/>
      <c r="K566" s="871" t="n"/>
      <c r="L566" s="871" t="n"/>
      <c r="M566" s="871" t="n"/>
      <c r="N566" s="871" t="n"/>
      <c r="O566" s="871" t="n"/>
      <c r="P566" s="871" t="n"/>
      <c r="Q566" s="871" t="n"/>
      <c r="R566" s="871" t="n"/>
      <c r="S566" s="871" t="n"/>
      <c r="T566" s="871" t="n"/>
      <c r="U566" s="871" t="n"/>
      <c r="V566" s="871" t="n"/>
      <c r="W566" s="871" t="n"/>
      <c r="X566" s="871" t="n"/>
      <c r="Y566" s="871" t="n"/>
      <c r="Z566" s="871" t="n"/>
    </row>
    <row r="567">
      <c r="A567" s="871" t="n"/>
      <c r="B567" s="871" t="n"/>
      <c r="C567" s="871" t="n"/>
      <c r="D567" s="871" t="n"/>
      <c r="E567" s="871" t="n"/>
      <c r="F567" s="871" t="n"/>
      <c r="G567" s="871" t="n"/>
      <c r="H567" s="871" t="n"/>
      <c r="I567" s="871" t="n"/>
      <c r="J567" s="871" t="n"/>
      <c r="K567" s="871" t="n"/>
      <c r="L567" s="871" t="n"/>
      <c r="M567" s="871" t="n"/>
      <c r="N567" s="871" t="n"/>
      <c r="O567" s="871" t="n"/>
      <c r="P567" s="871" t="n"/>
      <c r="Q567" s="871" t="n"/>
      <c r="R567" s="871" t="n"/>
      <c r="S567" s="871" t="n"/>
      <c r="T567" s="871" t="n"/>
      <c r="U567" s="871" t="n"/>
      <c r="V567" s="871" t="n"/>
      <c r="W567" s="871" t="n"/>
      <c r="X567" s="871" t="n"/>
      <c r="Y567" s="871" t="n"/>
      <c r="Z567" s="871" t="n"/>
    </row>
    <row r="568">
      <c r="A568" s="871" t="n"/>
      <c r="B568" s="871" t="n"/>
      <c r="C568" s="871" t="n"/>
      <c r="D568" s="871" t="n"/>
      <c r="E568" s="871" t="n"/>
      <c r="F568" s="871" t="n"/>
      <c r="G568" s="871" t="n"/>
      <c r="H568" s="871" t="n"/>
      <c r="I568" s="871" t="n"/>
      <c r="J568" s="871" t="n"/>
      <c r="K568" s="871" t="n"/>
      <c r="L568" s="871" t="n"/>
      <c r="M568" s="871" t="n"/>
      <c r="N568" s="871" t="n"/>
      <c r="O568" s="871" t="n"/>
      <c r="P568" s="871" t="n"/>
      <c r="Q568" s="871" t="n"/>
      <c r="R568" s="871" t="n"/>
      <c r="S568" s="871" t="n"/>
      <c r="T568" s="871" t="n"/>
      <c r="U568" s="871" t="n"/>
      <c r="V568" s="871" t="n"/>
      <c r="W568" s="871" t="n"/>
      <c r="X568" s="871" t="n"/>
      <c r="Y568" s="871" t="n"/>
      <c r="Z568" s="871" t="n"/>
    </row>
    <row r="569">
      <c r="A569" s="871" t="n"/>
      <c r="B569" s="871" t="n"/>
      <c r="C569" s="871" t="n"/>
      <c r="D569" s="871" t="n"/>
      <c r="E569" s="871" t="n"/>
      <c r="F569" s="871" t="n"/>
      <c r="G569" s="871" t="n"/>
      <c r="H569" s="871" t="n"/>
      <c r="I569" s="871" t="n"/>
      <c r="J569" s="871" t="n"/>
      <c r="K569" s="871" t="n"/>
      <c r="L569" s="871" t="n"/>
      <c r="M569" s="871" t="n"/>
      <c r="N569" s="871" t="n"/>
      <c r="O569" s="871" t="n"/>
      <c r="P569" s="871" t="n"/>
      <c r="Q569" s="871" t="n"/>
      <c r="R569" s="871" t="n"/>
      <c r="S569" s="871" t="n"/>
      <c r="T569" s="871" t="n"/>
      <c r="U569" s="871" t="n"/>
      <c r="V569" s="871" t="n"/>
      <c r="W569" s="871" t="n"/>
      <c r="X569" s="871" t="n"/>
      <c r="Y569" s="871" t="n"/>
      <c r="Z569" s="871" t="n"/>
    </row>
    <row r="570">
      <c r="A570" s="871" t="n"/>
      <c r="B570" s="871" t="n"/>
      <c r="C570" s="871" t="n"/>
      <c r="D570" s="871" t="n"/>
      <c r="E570" s="871" t="n"/>
      <c r="F570" s="871" t="n"/>
      <c r="G570" s="871" t="n"/>
      <c r="H570" s="871" t="n"/>
      <c r="I570" s="871" t="n"/>
      <c r="J570" s="871" t="n"/>
      <c r="K570" s="871" t="n"/>
      <c r="L570" s="871" t="n"/>
      <c r="M570" s="871" t="n"/>
      <c r="N570" s="871" t="n"/>
      <c r="O570" s="871" t="n"/>
      <c r="P570" s="871" t="n"/>
      <c r="Q570" s="871" t="n"/>
      <c r="R570" s="871" t="n"/>
      <c r="S570" s="871" t="n"/>
      <c r="T570" s="871" t="n"/>
      <c r="U570" s="871" t="n"/>
      <c r="V570" s="871" t="n"/>
      <c r="W570" s="871" t="n"/>
      <c r="X570" s="871" t="n"/>
      <c r="Y570" s="871" t="n"/>
      <c r="Z570" s="871" t="n"/>
    </row>
    <row r="571">
      <c r="A571" s="871" t="n"/>
      <c r="B571" s="871" t="n"/>
      <c r="C571" s="871" t="n"/>
      <c r="D571" s="871" t="n"/>
      <c r="E571" s="871" t="n"/>
      <c r="F571" s="871" t="n"/>
      <c r="G571" s="871" t="n"/>
      <c r="H571" s="871" t="n"/>
      <c r="I571" s="871" t="n"/>
      <c r="J571" s="871" t="n"/>
      <c r="K571" s="871" t="n"/>
      <c r="L571" s="871" t="n"/>
      <c r="M571" s="871" t="n"/>
      <c r="N571" s="871" t="n"/>
      <c r="O571" s="871" t="n"/>
      <c r="P571" s="871" t="n"/>
      <c r="Q571" s="871" t="n"/>
      <c r="R571" s="871" t="n"/>
      <c r="S571" s="871" t="n"/>
      <c r="T571" s="871" t="n"/>
      <c r="U571" s="871" t="n"/>
      <c r="V571" s="871" t="n"/>
      <c r="W571" s="871" t="n"/>
      <c r="X571" s="871" t="n"/>
      <c r="Y571" s="871" t="n"/>
      <c r="Z571" s="871" t="n"/>
    </row>
    <row r="572">
      <c r="A572" s="871" t="n"/>
      <c r="B572" s="871" t="n"/>
      <c r="C572" s="871" t="n"/>
      <c r="D572" s="871" t="n"/>
      <c r="E572" s="871" t="n"/>
      <c r="F572" s="871" t="n"/>
      <c r="G572" s="871" t="n"/>
      <c r="H572" s="871" t="n"/>
      <c r="I572" s="871" t="n"/>
      <c r="J572" s="871" t="n"/>
      <c r="K572" s="871" t="n"/>
      <c r="L572" s="871" t="n"/>
      <c r="M572" s="871" t="n"/>
      <c r="N572" s="871" t="n"/>
      <c r="O572" s="871" t="n"/>
      <c r="P572" s="871" t="n"/>
      <c r="Q572" s="871" t="n"/>
      <c r="R572" s="871" t="n"/>
      <c r="S572" s="871" t="n"/>
      <c r="T572" s="871" t="n"/>
      <c r="U572" s="871" t="n"/>
      <c r="V572" s="871" t="n"/>
      <c r="W572" s="871" t="n"/>
      <c r="X572" s="871" t="n"/>
      <c r="Y572" s="871" t="n"/>
      <c r="Z572" s="871" t="n"/>
    </row>
    <row r="573">
      <c r="A573" s="871" t="n"/>
      <c r="B573" s="871" t="n"/>
      <c r="C573" s="871" t="n"/>
      <c r="D573" s="871" t="n"/>
      <c r="E573" s="871" t="n"/>
      <c r="F573" s="871" t="n"/>
      <c r="G573" s="871" t="n"/>
      <c r="H573" s="871" t="n"/>
      <c r="I573" s="871" t="n"/>
      <c r="J573" s="871" t="n"/>
      <c r="K573" s="871" t="n"/>
      <c r="L573" s="871" t="n"/>
      <c r="M573" s="871" t="n"/>
      <c r="N573" s="871" t="n"/>
      <c r="O573" s="871" t="n"/>
      <c r="P573" s="871" t="n"/>
      <c r="Q573" s="871" t="n"/>
      <c r="R573" s="871" t="n"/>
      <c r="S573" s="871" t="n"/>
      <c r="T573" s="871" t="n"/>
      <c r="U573" s="871" t="n"/>
      <c r="V573" s="871" t="n"/>
      <c r="W573" s="871" t="n"/>
      <c r="X573" s="871" t="n"/>
      <c r="Y573" s="871" t="n"/>
      <c r="Z573" s="871" t="n"/>
    </row>
    <row r="574">
      <c r="A574" s="871" t="n"/>
      <c r="B574" s="871" t="n"/>
      <c r="C574" s="871" t="n"/>
      <c r="D574" s="871" t="n"/>
      <c r="E574" s="871" t="n"/>
      <c r="F574" s="871" t="n"/>
      <c r="G574" s="871" t="n"/>
      <c r="H574" s="871" t="n"/>
      <c r="I574" s="871" t="n"/>
      <c r="J574" s="871" t="n"/>
      <c r="K574" s="871" t="n"/>
      <c r="L574" s="871" t="n"/>
      <c r="M574" s="871" t="n"/>
      <c r="N574" s="871" t="n"/>
      <c r="O574" s="871" t="n"/>
      <c r="P574" s="871" t="n"/>
      <c r="Q574" s="871" t="n"/>
      <c r="R574" s="871" t="n"/>
      <c r="S574" s="871" t="n"/>
      <c r="T574" s="871" t="n"/>
      <c r="U574" s="871" t="n"/>
      <c r="V574" s="871" t="n"/>
      <c r="W574" s="871" t="n"/>
      <c r="X574" s="871" t="n"/>
      <c r="Y574" s="871" t="n"/>
      <c r="Z574" s="871" t="n"/>
    </row>
    <row r="575">
      <c r="A575" s="871" t="n"/>
      <c r="B575" s="871" t="n"/>
      <c r="C575" s="871" t="n"/>
      <c r="D575" s="871" t="n"/>
      <c r="E575" s="871" t="n"/>
      <c r="F575" s="871" t="n"/>
      <c r="G575" s="871" t="n"/>
      <c r="H575" s="871" t="n"/>
      <c r="I575" s="871" t="n"/>
      <c r="J575" s="871" t="n"/>
      <c r="K575" s="871" t="n"/>
      <c r="L575" s="871" t="n"/>
      <c r="M575" s="871" t="n"/>
      <c r="N575" s="871" t="n"/>
      <c r="O575" s="871" t="n"/>
      <c r="P575" s="871" t="n"/>
      <c r="Q575" s="871" t="n"/>
      <c r="R575" s="871" t="n"/>
      <c r="S575" s="871" t="n"/>
      <c r="T575" s="871" t="n"/>
      <c r="U575" s="871" t="n"/>
      <c r="V575" s="871" t="n"/>
      <c r="W575" s="871" t="n"/>
      <c r="X575" s="871" t="n"/>
      <c r="Y575" s="871" t="n"/>
      <c r="Z575" s="871" t="n"/>
    </row>
    <row r="576">
      <c r="A576" s="871" t="n"/>
      <c r="B576" s="871" t="n"/>
      <c r="C576" s="871" t="n"/>
      <c r="D576" s="871" t="n"/>
      <c r="E576" s="871" t="n"/>
      <c r="F576" s="871" t="n"/>
      <c r="G576" s="871" t="n"/>
      <c r="H576" s="871" t="n"/>
      <c r="I576" s="871" t="n"/>
      <c r="J576" s="871" t="n"/>
      <c r="K576" s="871" t="n"/>
      <c r="L576" s="871" t="n"/>
      <c r="M576" s="871" t="n"/>
      <c r="N576" s="871" t="n"/>
      <c r="O576" s="871" t="n"/>
      <c r="P576" s="871" t="n"/>
      <c r="Q576" s="871" t="n"/>
      <c r="R576" s="871" t="n"/>
      <c r="S576" s="871" t="n"/>
      <c r="T576" s="871" t="n"/>
      <c r="U576" s="871" t="n"/>
      <c r="V576" s="871" t="n"/>
      <c r="W576" s="871" t="n"/>
      <c r="X576" s="871" t="n"/>
      <c r="Y576" s="871" t="n"/>
      <c r="Z576" s="871" t="n"/>
    </row>
    <row r="577">
      <c r="A577" s="871" t="n"/>
      <c r="B577" s="871" t="n"/>
      <c r="C577" s="871" t="n"/>
      <c r="D577" s="871" t="n"/>
      <c r="E577" s="871" t="n"/>
      <c r="F577" s="871" t="n"/>
      <c r="G577" s="871" t="n"/>
      <c r="H577" s="871" t="n"/>
      <c r="I577" s="871" t="n"/>
      <c r="J577" s="871" t="n"/>
      <c r="K577" s="871" t="n"/>
      <c r="L577" s="871" t="n"/>
      <c r="M577" s="871" t="n"/>
      <c r="N577" s="871" t="n"/>
      <c r="O577" s="871" t="n"/>
      <c r="P577" s="871" t="n"/>
      <c r="Q577" s="871" t="n"/>
      <c r="R577" s="871" t="n"/>
      <c r="S577" s="871" t="n"/>
      <c r="T577" s="871" t="n"/>
      <c r="U577" s="871" t="n"/>
      <c r="V577" s="871" t="n"/>
      <c r="W577" s="871" t="n"/>
      <c r="X577" s="871" t="n"/>
      <c r="Y577" s="871" t="n"/>
      <c r="Z577" s="871" t="n"/>
    </row>
    <row r="578">
      <c r="A578" s="871" t="n"/>
      <c r="B578" s="871" t="n"/>
      <c r="C578" s="871" t="n"/>
      <c r="D578" s="871" t="n"/>
      <c r="E578" s="871" t="n"/>
      <c r="F578" s="871" t="n"/>
      <c r="G578" s="871" t="n"/>
      <c r="H578" s="871" t="n"/>
      <c r="I578" s="871" t="n"/>
      <c r="J578" s="871" t="n"/>
      <c r="K578" s="871" t="n"/>
      <c r="L578" s="871" t="n"/>
      <c r="M578" s="871" t="n"/>
      <c r="N578" s="871" t="n"/>
      <c r="O578" s="871" t="n"/>
      <c r="P578" s="871" t="n"/>
      <c r="Q578" s="871" t="n"/>
      <c r="R578" s="871" t="n"/>
      <c r="S578" s="871" t="n"/>
      <c r="T578" s="871" t="n"/>
      <c r="U578" s="871" t="n"/>
      <c r="V578" s="871" t="n"/>
      <c r="W578" s="871" t="n"/>
      <c r="X578" s="871" t="n"/>
      <c r="Y578" s="871" t="n"/>
      <c r="Z578" s="871" t="n"/>
    </row>
    <row r="579">
      <c r="A579" s="871" t="n"/>
      <c r="B579" s="871" t="n"/>
      <c r="C579" s="871" t="n"/>
      <c r="D579" s="871" t="n"/>
      <c r="E579" s="871" t="n"/>
      <c r="F579" s="871" t="n"/>
      <c r="G579" s="871" t="n"/>
      <c r="H579" s="871" t="n"/>
      <c r="I579" s="871" t="n"/>
      <c r="J579" s="871" t="n"/>
      <c r="K579" s="871" t="n"/>
      <c r="L579" s="871" t="n"/>
      <c r="M579" s="871" t="n"/>
      <c r="N579" s="871" t="n"/>
      <c r="O579" s="871" t="n"/>
      <c r="P579" s="871" t="n"/>
      <c r="Q579" s="871" t="n"/>
      <c r="R579" s="871" t="n"/>
      <c r="S579" s="871" t="n"/>
      <c r="T579" s="871" t="n"/>
      <c r="U579" s="871" t="n"/>
      <c r="V579" s="871" t="n"/>
      <c r="W579" s="871" t="n"/>
      <c r="X579" s="871" t="n"/>
      <c r="Y579" s="871" t="n"/>
      <c r="Z579" s="871" t="n"/>
    </row>
    <row r="580">
      <c r="A580" s="871" t="n"/>
      <c r="B580" s="871" t="n"/>
      <c r="C580" s="871" t="n"/>
      <c r="D580" s="871" t="n"/>
      <c r="E580" s="871" t="n"/>
      <c r="F580" s="871" t="n"/>
      <c r="G580" s="871" t="n"/>
      <c r="H580" s="871" t="n"/>
      <c r="I580" s="871" t="n"/>
      <c r="J580" s="871" t="n"/>
      <c r="K580" s="871" t="n"/>
      <c r="L580" s="871" t="n"/>
      <c r="M580" s="871" t="n"/>
      <c r="N580" s="871" t="n"/>
      <c r="O580" s="871" t="n"/>
      <c r="P580" s="871" t="n"/>
      <c r="Q580" s="871" t="n"/>
      <c r="R580" s="871" t="n"/>
      <c r="S580" s="871" t="n"/>
      <c r="T580" s="871" t="n"/>
      <c r="U580" s="871" t="n"/>
      <c r="V580" s="871" t="n"/>
      <c r="W580" s="871" t="n"/>
      <c r="X580" s="871" t="n"/>
      <c r="Y580" s="871" t="n"/>
      <c r="Z580" s="871" t="n"/>
    </row>
    <row r="581">
      <c r="A581" s="871" t="n"/>
      <c r="B581" s="871" t="n"/>
      <c r="C581" s="871" t="n"/>
      <c r="D581" s="871" t="n"/>
      <c r="E581" s="871" t="n"/>
      <c r="F581" s="871" t="n"/>
      <c r="G581" s="871" t="n"/>
      <c r="H581" s="871" t="n"/>
      <c r="I581" s="871" t="n"/>
      <c r="J581" s="871" t="n"/>
      <c r="K581" s="871" t="n"/>
      <c r="L581" s="871" t="n"/>
      <c r="M581" s="871" t="n"/>
      <c r="N581" s="871" t="n"/>
      <c r="O581" s="871" t="n"/>
      <c r="P581" s="871" t="n"/>
      <c r="Q581" s="871" t="n"/>
      <c r="R581" s="871" t="n"/>
      <c r="S581" s="871" t="n"/>
      <c r="T581" s="871" t="n"/>
      <c r="U581" s="871" t="n"/>
      <c r="V581" s="871" t="n"/>
      <c r="W581" s="871" t="n"/>
      <c r="X581" s="871" t="n"/>
      <c r="Y581" s="871" t="n"/>
      <c r="Z581" s="871" t="n"/>
    </row>
    <row r="582">
      <c r="A582" s="871" t="n"/>
      <c r="B582" s="871" t="n"/>
      <c r="C582" s="871" t="n"/>
      <c r="D582" s="871" t="n"/>
      <c r="E582" s="871" t="n"/>
      <c r="F582" s="871" t="n"/>
      <c r="G582" s="871" t="n"/>
      <c r="H582" s="871" t="n"/>
      <c r="I582" s="871" t="n"/>
      <c r="J582" s="871" t="n"/>
      <c r="K582" s="871" t="n"/>
      <c r="L582" s="871" t="n"/>
      <c r="M582" s="871" t="n"/>
      <c r="N582" s="871" t="n"/>
      <c r="O582" s="871" t="n"/>
      <c r="P582" s="871" t="n"/>
      <c r="Q582" s="871" t="n"/>
      <c r="R582" s="871" t="n"/>
      <c r="S582" s="871" t="n"/>
      <c r="T582" s="871" t="n"/>
      <c r="U582" s="871" t="n"/>
      <c r="V582" s="871" t="n"/>
      <c r="W582" s="871" t="n"/>
      <c r="X582" s="871" t="n"/>
      <c r="Y582" s="871" t="n"/>
      <c r="Z582" s="871" t="n"/>
    </row>
    <row r="583">
      <c r="A583" s="871" t="n"/>
      <c r="B583" s="871" t="n"/>
      <c r="C583" s="871" t="n"/>
      <c r="D583" s="871" t="n"/>
      <c r="E583" s="871" t="n"/>
      <c r="F583" s="871" t="n"/>
      <c r="G583" s="871" t="n"/>
      <c r="H583" s="871" t="n"/>
      <c r="I583" s="871" t="n"/>
      <c r="J583" s="871" t="n"/>
      <c r="K583" s="871" t="n"/>
      <c r="L583" s="871" t="n"/>
      <c r="M583" s="871" t="n"/>
      <c r="N583" s="871" t="n"/>
      <c r="O583" s="871" t="n"/>
      <c r="P583" s="871" t="n"/>
      <c r="Q583" s="871" t="n"/>
      <c r="R583" s="871" t="n"/>
      <c r="S583" s="871" t="n"/>
      <c r="T583" s="871" t="n"/>
      <c r="U583" s="871" t="n"/>
      <c r="V583" s="871" t="n"/>
      <c r="W583" s="871" t="n"/>
      <c r="X583" s="871" t="n"/>
      <c r="Y583" s="871" t="n"/>
      <c r="Z583" s="871" t="n"/>
    </row>
    <row r="584">
      <c r="A584" s="871" t="n"/>
      <c r="B584" s="871" t="n"/>
      <c r="C584" s="871" t="n"/>
      <c r="D584" s="871" t="n"/>
      <c r="E584" s="871" t="n"/>
      <c r="F584" s="871" t="n"/>
      <c r="G584" s="871" t="n"/>
      <c r="H584" s="871" t="n"/>
      <c r="I584" s="871" t="n"/>
      <c r="J584" s="871" t="n"/>
      <c r="K584" s="871" t="n"/>
      <c r="L584" s="871" t="n"/>
      <c r="M584" s="871" t="n"/>
      <c r="N584" s="871" t="n"/>
      <c r="O584" s="871" t="n"/>
      <c r="P584" s="871" t="n"/>
      <c r="Q584" s="871" t="n"/>
      <c r="R584" s="871" t="n"/>
      <c r="S584" s="871" t="n"/>
      <c r="T584" s="871" t="n"/>
      <c r="U584" s="871" t="n"/>
      <c r="V584" s="871" t="n"/>
      <c r="W584" s="871" t="n"/>
      <c r="X584" s="871" t="n"/>
      <c r="Y584" s="871" t="n"/>
      <c r="Z584" s="871" t="n"/>
    </row>
    <row r="585">
      <c r="A585" s="871" t="n"/>
      <c r="B585" s="871" t="n"/>
      <c r="C585" s="871" t="n"/>
      <c r="D585" s="871" t="n"/>
      <c r="E585" s="871" t="n"/>
      <c r="F585" s="871" t="n"/>
      <c r="G585" s="871" t="n"/>
      <c r="H585" s="871" t="n"/>
      <c r="I585" s="871" t="n"/>
      <c r="J585" s="871" t="n"/>
      <c r="K585" s="871" t="n"/>
      <c r="L585" s="871" t="n"/>
      <c r="M585" s="871" t="n"/>
      <c r="N585" s="871" t="n"/>
      <c r="O585" s="871" t="n"/>
      <c r="P585" s="871" t="n"/>
      <c r="Q585" s="871" t="n"/>
      <c r="R585" s="871" t="n"/>
      <c r="S585" s="871" t="n"/>
      <c r="T585" s="871" t="n"/>
      <c r="U585" s="871" t="n"/>
      <c r="V585" s="871" t="n"/>
      <c r="W585" s="871" t="n"/>
      <c r="X585" s="871" t="n"/>
      <c r="Y585" s="871" t="n"/>
      <c r="Z585" s="871" t="n"/>
    </row>
    <row r="586">
      <c r="A586" s="871" t="n"/>
      <c r="B586" s="871" t="n"/>
      <c r="C586" s="871" t="n"/>
      <c r="D586" s="871" t="n"/>
      <c r="E586" s="871" t="n"/>
      <c r="F586" s="871" t="n"/>
      <c r="G586" s="871" t="n"/>
      <c r="H586" s="871" t="n"/>
      <c r="I586" s="871" t="n"/>
      <c r="J586" s="871" t="n"/>
      <c r="K586" s="871" t="n"/>
      <c r="L586" s="871" t="n"/>
      <c r="M586" s="871" t="n"/>
      <c r="N586" s="871" t="n"/>
      <c r="O586" s="871" t="n"/>
      <c r="P586" s="871" t="n"/>
      <c r="Q586" s="871" t="n"/>
      <c r="R586" s="871" t="n"/>
      <c r="S586" s="871" t="n"/>
      <c r="T586" s="871" t="n"/>
      <c r="U586" s="871" t="n"/>
      <c r="V586" s="871" t="n"/>
      <c r="W586" s="871" t="n"/>
      <c r="X586" s="871" t="n"/>
      <c r="Y586" s="871" t="n"/>
      <c r="Z586" s="871" t="n"/>
    </row>
    <row r="587">
      <c r="A587" s="871" t="n"/>
      <c r="B587" s="871" t="n"/>
      <c r="C587" s="871" t="n"/>
      <c r="D587" s="871" t="n"/>
      <c r="E587" s="871" t="n"/>
      <c r="F587" s="871" t="n"/>
      <c r="G587" s="871" t="n"/>
      <c r="H587" s="871" t="n"/>
      <c r="I587" s="871" t="n"/>
      <c r="J587" s="871" t="n"/>
      <c r="K587" s="871" t="n"/>
      <c r="L587" s="871" t="n"/>
      <c r="M587" s="871" t="n"/>
      <c r="N587" s="871" t="n"/>
      <c r="O587" s="871" t="n"/>
      <c r="P587" s="871" t="n"/>
      <c r="Q587" s="871" t="n"/>
      <c r="R587" s="871" t="n"/>
      <c r="S587" s="871" t="n"/>
      <c r="T587" s="871" t="n"/>
      <c r="U587" s="871" t="n"/>
      <c r="V587" s="871" t="n"/>
      <c r="W587" s="871" t="n"/>
      <c r="X587" s="871" t="n"/>
      <c r="Y587" s="871" t="n"/>
      <c r="Z587" s="871" t="n"/>
    </row>
    <row r="588">
      <c r="A588" s="871" t="n"/>
      <c r="B588" s="871" t="n"/>
      <c r="C588" s="871" t="n"/>
      <c r="D588" s="871" t="n"/>
      <c r="E588" s="871" t="n"/>
      <c r="F588" s="871" t="n"/>
      <c r="G588" s="871" t="n"/>
      <c r="H588" s="871" t="n"/>
      <c r="I588" s="871" t="n"/>
      <c r="J588" s="871" t="n"/>
      <c r="K588" s="871" t="n"/>
      <c r="L588" s="871" t="n"/>
      <c r="M588" s="871" t="n"/>
      <c r="N588" s="871" t="n"/>
      <c r="O588" s="871" t="n"/>
      <c r="P588" s="871" t="n"/>
      <c r="Q588" s="871" t="n"/>
      <c r="R588" s="871" t="n"/>
      <c r="S588" s="871" t="n"/>
      <c r="T588" s="871" t="n"/>
      <c r="U588" s="871" t="n"/>
      <c r="V588" s="871" t="n"/>
      <c r="W588" s="871" t="n"/>
      <c r="X588" s="871" t="n"/>
      <c r="Y588" s="871" t="n"/>
      <c r="Z588" s="871" t="n"/>
    </row>
    <row r="589">
      <c r="A589" s="871" t="n"/>
      <c r="B589" s="871" t="n"/>
      <c r="C589" s="871" t="n"/>
      <c r="D589" s="871" t="n"/>
      <c r="E589" s="871" t="n"/>
      <c r="F589" s="871" t="n"/>
      <c r="G589" s="871" t="n"/>
      <c r="H589" s="871" t="n"/>
      <c r="I589" s="871" t="n"/>
      <c r="J589" s="871" t="n"/>
      <c r="K589" s="871" t="n"/>
      <c r="L589" s="871" t="n"/>
      <c r="M589" s="871" t="n"/>
      <c r="N589" s="871" t="n"/>
      <c r="O589" s="871" t="n"/>
      <c r="P589" s="871" t="n"/>
      <c r="Q589" s="871" t="n"/>
      <c r="R589" s="871" t="n"/>
      <c r="S589" s="871" t="n"/>
      <c r="T589" s="871" t="n"/>
      <c r="U589" s="871" t="n"/>
      <c r="V589" s="871" t="n"/>
      <c r="W589" s="871" t="n"/>
      <c r="X589" s="871" t="n"/>
      <c r="Y589" s="871" t="n"/>
      <c r="Z589" s="871" t="n"/>
    </row>
    <row r="590">
      <c r="A590" s="871" t="n"/>
      <c r="B590" s="871" t="n"/>
      <c r="C590" s="871" t="n"/>
      <c r="D590" s="871" t="n"/>
      <c r="E590" s="871" t="n"/>
      <c r="F590" s="871" t="n"/>
      <c r="G590" s="871" t="n"/>
      <c r="H590" s="871" t="n"/>
      <c r="I590" s="871" t="n"/>
      <c r="J590" s="871" t="n"/>
      <c r="K590" s="871" t="n"/>
      <c r="L590" s="871" t="n"/>
      <c r="M590" s="871" t="n"/>
      <c r="N590" s="871" t="n"/>
      <c r="O590" s="871" t="n"/>
      <c r="P590" s="871" t="n"/>
      <c r="Q590" s="871" t="n"/>
      <c r="R590" s="871" t="n"/>
      <c r="S590" s="871" t="n"/>
      <c r="T590" s="871" t="n"/>
      <c r="U590" s="871" t="n"/>
      <c r="V590" s="871" t="n"/>
      <c r="W590" s="871" t="n"/>
      <c r="X590" s="871" t="n"/>
      <c r="Y590" s="871" t="n"/>
      <c r="Z590" s="871" t="n"/>
    </row>
    <row r="591">
      <c r="A591" s="871" t="n"/>
      <c r="B591" s="871" t="n"/>
      <c r="C591" s="871" t="n"/>
      <c r="D591" s="871" t="n"/>
      <c r="E591" s="871" t="n"/>
      <c r="F591" s="871" t="n"/>
      <c r="G591" s="871" t="n"/>
      <c r="H591" s="871" t="n"/>
      <c r="I591" s="871" t="n"/>
      <c r="J591" s="871" t="n"/>
      <c r="K591" s="871" t="n"/>
      <c r="L591" s="871" t="n"/>
      <c r="M591" s="871" t="n"/>
      <c r="N591" s="871" t="n"/>
      <c r="O591" s="871" t="n"/>
      <c r="P591" s="871" t="n"/>
      <c r="Q591" s="871" t="n"/>
      <c r="R591" s="871" t="n"/>
      <c r="S591" s="871" t="n"/>
      <c r="T591" s="871" t="n"/>
      <c r="U591" s="871" t="n"/>
      <c r="V591" s="871" t="n"/>
      <c r="W591" s="871" t="n"/>
      <c r="X591" s="871" t="n"/>
      <c r="Y591" s="871" t="n"/>
      <c r="Z591" s="871" t="n"/>
    </row>
    <row r="592">
      <c r="A592" s="871" t="n"/>
      <c r="B592" s="871" t="n"/>
      <c r="C592" s="871" t="n"/>
      <c r="D592" s="871" t="n"/>
      <c r="E592" s="871" t="n"/>
      <c r="F592" s="871" t="n"/>
      <c r="G592" s="871" t="n"/>
      <c r="H592" s="871" t="n"/>
      <c r="I592" s="871" t="n"/>
      <c r="J592" s="871" t="n"/>
      <c r="K592" s="871" t="n"/>
      <c r="L592" s="871" t="n"/>
      <c r="M592" s="871" t="n"/>
      <c r="N592" s="871" t="n"/>
      <c r="O592" s="871" t="n"/>
      <c r="P592" s="871" t="n"/>
      <c r="Q592" s="871" t="n"/>
      <c r="R592" s="871" t="n"/>
      <c r="S592" s="871" t="n"/>
      <c r="T592" s="871" t="n"/>
      <c r="U592" s="871" t="n"/>
      <c r="V592" s="871" t="n"/>
      <c r="W592" s="871" t="n"/>
      <c r="X592" s="871" t="n"/>
      <c r="Y592" s="871" t="n"/>
      <c r="Z592" s="871" t="n"/>
    </row>
    <row r="593">
      <c r="A593" s="871" t="n"/>
      <c r="B593" s="871" t="n"/>
      <c r="C593" s="871" t="n"/>
      <c r="D593" s="871" t="n"/>
      <c r="E593" s="871" t="n"/>
      <c r="F593" s="871" t="n"/>
      <c r="G593" s="871" t="n"/>
      <c r="H593" s="871" t="n"/>
      <c r="I593" s="871" t="n"/>
      <c r="J593" s="871" t="n"/>
      <c r="K593" s="871" t="n"/>
      <c r="L593" s="871" t="n"/>
      <c r="M593" s="871" t="n"/>
      <c r="N593" s="871" t="n"/>
      <c r="O593" s="871" t="n"/>
      <c r="P593" s="871" t="n"/>
      <c r="Q593" s="871" t="n"/>
      <c r="R593" s="871" t="n"/>
      <c r="S593" s="871" t="n"/>
      <c r="T593" s="871" t="n"/>
      <c r="U593" s="871" t="n"/>
      <c r="V593" s="871" t="n"/>
      <c r="W593" s="871" t="n"/>
      <c r="X593" s="871" t="n"/>
      <c r="Y593" s="871" t="n"/>
      <c r="Z593" s="871" t="n"/>
    </row>
    <row r="594">
      <c r="A594" s="871" t="n"/>
      <c r="B594" s="871" t="n"/>
      <c r="C594" s="871" t="n"/>
      <c r="D594" s="871" t="n"/>
      <c r="E594" s="871" t="n"/>
      <c r="F594" s="871" t="n"/>
      <c r="G594" s="871" t="n"/>
      <c r="H594" s="871" t="n"/>
      <c r="I594" s="871" t="n"/>
      <c r="J594" s="871" t="n"/>
      <c r="K594" s="871" t="n"/>
      <c r="L594" s="871" t="n"/>
      <c r="M594" s="871" t="n"/>
      <c r="N594" s="871" t="n"/>
      <c r="O594" s="871" t="n"/>
      <c r="P594" s="871" t="n"/>
      <c r="Q594" s="871" t="n"/>
      <c r="R594" s="871" t="n"/>
      <c r="S594" s="871" t="n"/>
      <c r="T594" s="871" t="n"/>
      <c r="U594" s="871" t="n"/>
      <c r="V594" s="871" t="n"/>
      <c r="W594" s="871" t="n"/>
      <c r="X594" s="871" t="n"/>
      <c r="Y594" s="871" t="n"/>
      <c r="Z594" s="871" t="n"/>
    </row>
    <row r="595">
      <c r="A595" s="871" t="n"/>
      <c r="B595" s="871" t="n"/>
      <c r="C595" s="871" t="n"/>
      <c r="D595" s="871" t="n"/>
      <c r="E595" s="871" t="n"/>
      <c r="F595" s="871" t="n"/>
      <c r="G595" s="871" t="n"/>
      <c r="H595" s="871" t="n"/>
      <c r="I595" s="871" t="n"/>
      <c r="J595" s="871" t="n"/>
      <c r="K595" s="871" t="n"/>
      <c r="L595" s="871" t="n"/>
      <c r="M595" s="871" t="n"/>
      <c r="N595" s="871" t="n"/>
      <c r="O595" s="871" t="n"/>
      <c r="P595" s="871" t="n"/>
      <c r="Q595" s="871" t="n"/>
      <c r="R595" s="871" t="n"/>
      <c r="S595" s="871" t="n"/>
      <c r="T595" s="871" t="n"/>
      <c r="U595" s="871" t="n"/>
      <c r="V595" s="871" t="n"/>
      <c r="W595" s="871" t="n"/>
      <c r="X595" s="871" t="n"/>
      <c r="Y595" s="871" t="n"/>
      <c r="Z595" s="871" t="n"/>
    </row>
    <row r="596">
      <c r="A596" s="871" t="n"/>
      <c r="B596" s="871" t="n"/>
      <c r="C596" s="871" t="n"/>
      <c r="D596" s="871" t="n"/>
      <c r="E596" s="871" t="n"/>
      <c r="F596" s="871" t="n"/>
      <c r="G596" s="871" t="n"/>
      <c r="H596" s="871" t="n"/>
      <c r="I596" s="871" t="n"/>
      <c r="J596" s="871" t="n"/>
      <c r="K596" s="871" t="n"/>
      <c r="L596" s="871" t="n"/>
      <c r="M596" s="871" t="n"/>
      <c r="N596" s="871" t="n"/>
      <c r="O596" s="871" t="n"/>
      <c r="P596" s="871" t="n"/>
      <c r="Q596" s="871" t="n"/>
      <c r="R596" s="871" t="n"/>
      <c r="S596" s="871" t="n"/>
      <c r="T596" s="871" t="n"/>
      <c r="U596" s="871" t="n"/>
      <c r="V596" s="871" t="n"/>
      <c r="W596" s="871" t="n"/>
      <c r="X596" s="871" t="n"/>
      <c r="Y596" s="871" t="n"/>
      <c r="Z596" s="871" t="n"/>
    </row>
    <row r="597">
      <c r="A597" s="871" t="n"/>
      <c r="B597" s="871" t="n"/>
      <c r="C597" s="871" t="n"/>
      <c r="D597" s="871" t="n"/>
      <c r="E597" s="871" t="n"/>
      <c r="F597" s="871" t="n"/>
      <c r="G597" s="871" t="n"/>
      <c r="H597" s="871" t="n"/>
      <c r="I597" s="871" t="n"/>
      <c r="J597" s="871" t="n"/>
      <c r="K597" s="871" t="n"/>
      <c r="L597" s="871" t="n"/>
      <c r="M597" s="871" t="n"/>
      <c r="N597" s="871" t="n"/>
      <c r="O597" s="871" t="n"/>
      <c r="P597" s="871" t="n"/>
      <c r="Q597" s="871" t="n"/>
      <c r="R597" s="871" t="n"/>
      <c r="S597" s="871" t="n"/>
      <c r="T597" s="871" t="n"/>
      <c r="U597" s="871" t="n"/>
      <c r="V597" s="871" t="n"/>
      <c r="W597" s="871" t="n"/>
      <c r="X597" s="871" t="n"/>
      <c r="Y597" s="871" t="n"/>
      <c r="Z597" s="871" t="n"/>
    </row>
    <row r="598">
      <c r="A598" s="871" t="n"/>
      <c r="B598" s="871" t="n"/>
      <c r="C598" s="871" t="n"/>
      <c r="D598" s="871" t="n"/>
      <c r="E598" s="871" t="n"/>
      <c r="F598" s="871" t="n"/>
      <c r="G598" s="871" t="n"/>
      <c r="H598" s="871" t="n"/>
      <c r="I598" s="871" t="n"/>
      <c r="J598" s="871" t="n"/>
      <c r="K598" s="871" t="n"/>
      <c r="L598" s="871" t="n"/>
      <c r="M598" s="871" t="n"/>
      <c r="N598" s="871" t="n"/>
      <c r="O598" s="871" t="n"/>
      <c r="P598" s="871" t="n"/>
      <c r="Q598" s="871" t="n"/>
      <c r="R598" s="871" t="n"/>
      <c r="S598" s="871" t="n"/>
      <c r="T598" s="871" t="n"/>
      <c r="U598" s="871" t="n"/>
      <c r="V598" s="871" t="n"/>
      <c r="W598" s="871" t="n"/>
      <c r="X598" s="871" t="n"/>
      <c r="Y598" s="871" t="n"/>
      <c r="Z598" s="871" t="n"/>
    </row>
    <row r="599">
      <c r="A599" s="871" t="n"/>
      <c r="B599" s="871" t="n"/>
      <c r="C599" s="871" t="n"/>
      <c r="D599" s="871" t="n"/>
      <c r="E599" s="871" t="n"/>
      <c r="F599" s="871" t="n"/>
      <c r="G599" s="871" t="n"/>
      <c r="H599" s="871" t="n"/>
      <c r="I599" s="871" t="n"/>
      <c r="J599" s="871" t="n"/>
      <c r="K599" s="871" t="n"/>
      <c r="L599" s="871" t="n"/>
      <c r="M599" s="871" t="n"/>
      <c r="N599" s="871" t="n"/>
      <c r="O599" s="871" t="n"/>
      <c r="P599" s="871" t="n"/>
      <c r="Q599" s="871" t="n"/>
      <c r="R599" s="871" t="n"/>
      <c r="S599" s="871" t="n"/>
      <c r="T599" s="871" t="n"/>
      <c r="U599" s="871" t="n"/>
      <c r="V599" s="871" t="n"/>
      <c r="W599" s="871" t="n"/>
      <c r="X599" s="871" t="n"/>
      <c r="Y599" s="871" t="n"/>
      <c r="Z599" s="871" t="n"/>
    </row>
    <row r="600">
      <c r="A600" s="871" t="n"/>
      <c r="B600" s="871" t="n"/>
      <c r="C600" s="871" t="n"/>
      <c r="D600" s="871" t="n"/>
      <c r="E600" s="871" t="n"/>
      <c r="F600" s="871" t="n"/>
      <c r="G600" s="871" t="n"/>
      <c r="H600" s="871" t="n"/>
      <c r="I600" s="871" t="n"/>
      <c r="J600" s="871" t="n"/>
      <c r="K600" s="871" t="n"/>
      <c r="L600" s="871" t="n"/>
      <c r="M600" s="871" t="n"/>
      <c r="N600" s="871" t="n"/>
      <c r="O600" s="871" t="n"/>
      <c r="P600" s="871" t="n"/>
      <c r="Q600" s="871" t="n"/>
      <c r="R600" s="871" t="n"/>
      <c r="S600" s="871" t="n"/>
      <c r="T600" s="871" t="n"/>
      <c r="U600" s="871" t="n"/>
      <c r="V600" s="871" t="n"/>
      <c r="W600" s="871" t="n"/>
      <c r="X600" s="871" t="n"/>
      <c r="Y600" s="871" t="n"/>
      <c r="Z600" s="871" t="n"/>
    </row>
    <row r="601">
      <c r="A601" s="871" t="n"/>
      <c r="B601" s="871" t="n"/>
      <c r="C601" s="871" t="n"/>
      <c r="D601" s="871" t="n"/>
      <c r="E601" s="871" t="n"/>
      <c r="F601" s="871" t="n"/>
      <c r="G601" s="871" t="n"/>
      <c r="H601" s="871" t="n"/>
      <c r="I601" s="871" t="n"/>
      <c r="J601" s="871" t="n"/>
      <c r="K601" s="871" t="n"/>
      <c r="L601" s="871" t="n"/>
      <c r="M601" s="871" t="n"/>
      <c r="N601" s="871" t="n"/>
      <c r="O601" s="871" t="n"/>
      <c r="P601" s="871" t="n"/>
      <c r="Q601" s="871" t="n"/>
      <c r="R601" s="871" t="n"/>
      <c r="S601" s="871" t="n"/>
      <c r="T601" s="871" t="n"/>
      <c r="U601" s="871" t="n"/>
      <c r="V601" s="871" t="n"/>
      <c r="W601" s="871" t="n"/>
      <c r="X601" s="871" t="n"/>
      <c r="Y601" s="871" t="n"/>
      <c r="Z601" s="871" t="n"/>
    </row>
    <row r="602">
      <c r="A602" s="871" t="n"/>
      <c r="B602" s="871" t="n"/>
      <c r="C602" s="871" t="n"/>
      <c r="D602" s="871" t="n"/>
      <c r="E602" s="871" t="n"/>
      <c r="F602" s="871" t="n"/>
      <c r="G602" s="871" t="n"/>
      <c r="H602" s="871" t="n"/>
      <c r="I602" s="871" t="n"/>
      <c r="J602" s="871" t="n"/>
      <c r="K602" s="871" t="n"/>
      <c r="L602" s="871" t="n"/>
      <c r="M602" s="871" t="n"/>
      <c r="N602" s="871" t="n"/>
      <c r="O602" s="871" t="n"/>
      <c r="P602" s="871" t="n"/>
      <c r="Q602" s="871" t="n"/>
      <c r="R602" s="871" t="n"/>
      <c r="S602" s="871" t="n"/>
      <c r="T602" s="871" t="n"/>
      <c r="U602" s="871" t="n"/>
      <c r="V602" s="871" t="n"/>
      <c r="W602" s="871" t="n"/>
      <c r="X602" s="871" t="n"/>
      <c r="Y602" s="871" t="n"/>
      <c r="Z602" s="871" t="n"/>
    </row>
    <row r="603">
      <c r="A603" s="871" t="n"/>
      <c r="B603" s="871" t="n"/>
      <c r="C603" s="871" t="n"/>
      <c r="D603" s="871" t="n"/>
      <c r="E603" s="871" t="n"/>
      <c r="F603" s="871" t="n"/>
      <c r="G603" s="871" t="n"/>
      <c r="H603" s="871" t="n"/>
      <c r="I603" s="871" t="n"/>
      <c r="J603" s="871" t="n"/>
      <c r="K603" s="871" t="n"/>
      <c r="L603" s="871" t="n"/>
      <c r="M603" s="871" t="n"/>
      <c r="N603" s="871" t="n"/>
      <c r="O603" s="871" t="n"/>
      <c r="P603" s="871" t="n"/>
      <c r="Q603" s="871" t="n"/>
      <c r="R603" s="871" t="n"/>
      <c r="S603" s="871" t="n"/>
      <c r="T603" s="871" t="n"/>
      <c r="U603" s="871" t="n"/>
      <c r="V603" s="871" t="n"/>
      <c r="W603" s="871" t="n"/>
      <c r="X603" s="871" t="n"/>
      <c r="Y603" s="871" t="n"/>
      <c r="Z603" s="871" t="n"/>
    </row>
    <row r="604">
      <c r="A604" s="871" t="n"/>
      <c r="B604" s="871" t="n"/>
      <c r="C604" s="871" t="n"/>
      <c r="D604" s="871" t="n"/>
      <c r="E604" s="871" t="n"/>
      <c r="F604" s="871" t="n"/>
      <c r="G604" s="871" t="n"/>
      <c r="H604" s="871" t="n"/>
      <c r="I604" s="871" t="n"/>
      <c r="J604" s="871" t="n"/>
      <c r="K604" s="871" t="n"/>
      <c r="L604" s="871" t="n"/>
      <c r="M604" s="871" t="n"/>
      <c r="N604" s="871" t="n"/>
      <c r="O604" s="871" t="n"/>
      <c r="P604" s="871" t="n"/>
      <c r="Q604" s="871" t="n"/>
      <c r="R604" s="871" t="n"/>
      <c r="S604" s="871" t="n"/>
      <c r="T604" s="871" t="n"/>
      <c r="U604" s="871" t="n"/>
      <c r="V604" s="871" t="n"/>
      <c r="W604" s="871" t="n"/>
      <c r="X604" s="871" t="n"/>
      <c r="Y604" s="871" t="n"/>
      <c r="Z604" s="871" t="n"/>
    </row>
    <row r="605">
      <c r="A605" s="871" t="n"/>
      <c r="B605" s="871" t="n"/>
      <c r="C605" s="871" t="n"/>
      <c r="D605" s="871" t="n"/>
      <c r="E605" s="871" t="n"/>
      <c r="F605" s="871" t="n"/>
      <c r="G605" s="871" t="n"/>
      <c r="H605" s="871" t="n"/>
      <c r="I605" s="871" t="n"/>
      <c r="J605" s="871" t="n"/>
      <c r="K605" s="871" t="n"/>
      <c r="L605" s="871" t="n"/>
      <c r="M605" s="871" t="n"/>
      <c r="N605" s="871" t="n"/>
      <c r="O605" s="871" t="n"/>
      <c r="P605" s="871" t="n"/>
      <c r="Q605" s="871" t="n"/>
      <c r="R605" s="871" t="n"/>
      <c r="S605" s="871" t="n"/>
      <c r="T605" s="871" t="n"/>
      <c r="U605" s="871" t="n"/>
      <c r="V605" s="871" t="n"/>
      <c r="W605" s="871" t="n"/>
      <c r="X605" s="871" t="n"/>
      <c r="Y605" s="871" t="n"/>
      <c r="Z605" s="871" t="n"/>
    </row>
    <row r="606">
      <c r="A606" s="871" t="n"/>
      <c r="B606" s="871" t="n"/>
      <c r="C606" s="871" t="n"/>
      <c r="D606" s="871" t="n"/>
      <c r="E606" s="871" t="n"/>
      <c r="F606" s="871" t="n"/>
      <c r="G606" s="871" t="n"/>
      <c r="H606" s="871" t="n"/>
      <c r="I606" s="871" t="n"/>
      <c r="J606" s="871" t="n"/>
      <c r="K606" s="871" t="n"/>
      <c r="L606" s="871" t="n"/>
      <c r="M606" s="871" t="n"/>
      <c r="N606" s="871" t="n"/>
      <c r="O606" s="871" t="n"/>
      <c r="P606" s="871" t="n"/>
      <c r="Q606" s="871" t="n"/>
      <c r="R606" s="871" t="n"/>
      <c r="S606" s="871" t="n"/>
      <c r="T606" s="871" t="n"/>
      <c r="U606" s="871" t="n"/>
      <c r="V606" s="871" t="n"/>
      <c r="W606" s="871" t="n"/>
      <c r="X606" s="871" t="n"/>
      <c r="Y606" s="871" t="n"/>
      <c r="Z606" s="871" t="n"/>
    </row>
    <row r="607">
      <c r="A607" s="871" t="n"/>
      <c r="B607" s="871" t="n"/>
      <c r="C607" s="871" t="n"/>
      <c r="D607" s="871" t="n"/>
      <c r="E607" s="871" t="n"/>
      <c r="F607" s="871" t="n"/>
      <c r="G607" s="871" t="n"/>
      <c r="H607" s="871" t="n"/>
      <c r="I607" s="871" t="n"/>
      <c r="J607" s="871" t="n"/>
      <c r="K607" s="871" t="n"/>
      <c r="L607" s="871" t="n"/>
      <c r="M607" s="871" t="n"/>
      <c r="N607" s="871" t="n"/>
      <c r="O607" s="871" t="n"/>
      <c r="P607" s="871" t="n"/>
      <c r="Q607" s="871" t="n"/>
      <c r="R607" s="871" t="n"/>
      <c r="S607" s="871" t="n"/>
      <c r="T607" s="871" t="n"/>
      <c r="U607" s="871" t="n"/>
      <c r="V607" s="871" t="n"/>
      <c r="W607" s="871" t="n"/>
      <c r="X607" s="871" t="n"/>
      <c r="Y607" s="871" t="n"/>
      <c r="Z607" s="871" t="n"/>
    </row>
    <row r="608">
      <c r="A608" s="871" t="n"/>
      <c r="B608" s="871" t="n"/>
      <c r="C608" s="871" t="n"/>
      <c r="D608" s="871" t="n"/>
      <c r="E608" s="871" t="n"/>
      <c r="F608" s="871" t="n"/>
      <c r="G608" s="871" t="n"/>
      <c r="H608" s="871" t="n"/>
      <c r="I608" s="871" t="n"/>
      <c r="J608" s="871" t="n"/>
      <c r="K608" s="871" t="n"/>
      <c r="L608" s="871" t="n"/>
      <c r="M608" s="871" t="n"/>
      <c r="N608" s="871" t="n"/>
      <c r="O608" s="871" t="n"/>
      <c r="P608" s="871" t="n"/>
      <c r="Q608" s="871" t="n"/>
      <c r="R608" s="871" t="n"/>
      <c r="S608" s="871" t="n"/>
      <c r="T608" s="871" t="n"/>
      <c r="U608" s="871" t="n"/>
      <c r="V608" s="871" t="n"/>
      <c r="W608" s="871" t="n"/>
      <c r="X608" s="871" t="n"/>
      <c r="Y608" s="871" t="n"/>
      <c r="Z608" s="871" t="n"/>
    </row>
    <row r="609">
      <c r="A609" s="871" t="n"/>
      <c r="B609" s="871" t="n"/>
      <c r="C609" s="871" t="n"/>
      <c r="D609" s="871" t="n"/>
      <c r="E609" s="871" t="n"/>
      <c r="F609" s="871" t="n"/>
      <c r="G609" s="871" t="n"/>
      <c r="H609" s="871" t="n"/>
      <c r="I609" s="871" t="n"/>
      <c r="J609" s="871" t="n"/>
      <c r="K609" s="871" t="n"/>
      <c r="L609" s="871" t="n"/>
      <c r="M609" s="871" t="n"/>
      <c r="N609" s="871" t="n"/>
      <c r="O609" s="871" t="n"/>
      <c r="P609" s="871" t="n"/>
      <c r="Q609" s="871" t="n"/>
      <c r="R609" s="871" t="n"/>
      <c r="S609" s="871" t="n"/>
      <c r="T609" s="871" t="n"/>
      <c r="U609" s="871" t="n"/>
      <c r="V609" s="871" t="n"/>
      <c r="W609" s="871" t="n"/>
      <c r="X609" s="871" t="n"/>
      <c r="Y609" s="871" t="n"/>
      <c r="Z609" s="871" t="n"/>
    </row>
    <row r="610">
      <c r="A610" s="871" t="n"/>
      <c r="B610" s="871" t="n"/>
      <c r="C610" s="871" t="n"/>
      <c r="D610" s="871" t="n"/>
      <c r="E610" s="871" t="n"/>
      <c r="F610" s="871" t="n"/>
      <c r="G610" s="871" t="n"/>
      <c r="H610" s="871" t="n"/>
      <c r="I610" s="871" t="n"/>
      <c r="J610" s="871" t="n"/>
      <c r="K610" s="871" t="n"/>
      <c r="L610" s="871" t="n"/>
      <c r="M610" s="871" t="n"/>
      <c r="N610" s="871" t="n"/>
      <c r="O610" s="871" t="n"/>
      <c r="P610" s="871" t="n"/>
      <c r="Q610" s="871" t="n"/>
      <c r="R610" s="871" t="n"/>
      <c r="S610" s="871" t="n"/>
      <c r="T610" s="871" t="n"/>
      <c r="U610" s="871" t="n"/>
      <c r="V610" s="871" t="n"/>
      <c r="W610" s="871" t="n"/>
      <c r="X610" s="871" t="n"/>
      <c r="Y610" s="871" t="n"/>
      <c r="Z610" s="871" t="n"/>
    </row>
    <row r="611">
      <c r="A611" s="871" t="n"/>
      <c r="B611" s="871" t="n"/>
      <c r="C611" s="871" t="n"/>
      <c r="D611" s="871" t="n"/>
      <c r="E611" s="871" t="n"/>
      <c r="F611" s="871" t="n"/>
      <c r="G611" s="871" t="n"/>
      <c r="H611" s="871" t="n"/>
      <c r="I611" s="871" t="n"/>
      <c r="J611" s="871" t="n"/>
      <c r="K611" s="871" t="n"/>
      <c r="L611" s="871" t="n"/>
      <c r="M611" s="871" t="n"/>
      <c r="N611" s="871" t="n"/>
      <c r="O611" s="871" t="n"/>
      <c r="P611" s="871" t="n"/>
      <c r="Q611" s="871" t="n"/>
      <c r="R611" s="871" t="n"/>
      <c r="S611" s="871" t="n"/>
      <c r="T611" s="871" t="n"/>
      <c r="U611" s="871" t="n"/>
      <c r="V611" s="871" t="n"/>
      <c r="W611" s="871" t="n"/>
      <c r="X611" s="871" t="n"/>
      <c r="Y611" s="871" t="n"/>
      <c r="Z611" s="871" t="n"/>
    </row>
    <row r="612">
      <c r="A612" s="871" t="n"/>
      <c r="B612" s="871" t="n"/>
      <c r="C612" s="871" t="n"/>
      <c r="D612" s="871" t="n"/>
      <c r="E612" s="871" t="n"/>
      <c r="F612" s="871" t="n"/>
      <c r="G612" s="871" t="n"/>
      <c r="H612" s="871" t="n"/>
      <c r="I612" s="871" t="n"/>
      <c r="J612" s="871" t="n"/>
      <c r="K612" s="871" t="n"/>
      <c r="L612" s="871" t="n"/>
      <c r="M612" s="871" t="n"/>
      <c r="N612" s="871" t="n"/>
      <c r="O612" s="871" t="n"/>
      <c r="P612" s="871" t="n"/>
      <c r="Q612" s="871" t="n"/>
      <c r="R612" s="871" t="n"/>
      <c r="S612" s="871" t="n"/>
      <c r="T612" s="871" t="n"/>
      <c r="U612" s="871" t="n"/>
      <c r="V612" s="871" t="n"/>
      <c r="W612" s="871" t="n"/>
      <c r="X612" s="871" t="n"/>
      <c r="Y612" s="871" t="n"/>
      <c r="Z612" s="871" t="n"/>
    </row>
    <row r="613">
      <c r="A613" s="871" t="n"/>
      <c r="B613" s="871" t="n"/>
      <c r="C613" s="871" t="n"/>
      <c r="D613" s="871" t="n"/>
      <c r="E613" s="871" t="n"/>
      <c r="F613" s="871" t="n"/>
      <c r="G613" s="871" t="n"/>
      <c r="H613" s="871" t="n"/>
      <c r="I613" s="871" t="n"/>
      <c r="J613" s="871" t="n"/>
      <c r="K613" s="871" t="n"/>
      <c r="L613" s="871" t="n"/>
      <c r="M613" s="871" t="n"/>
      <c r="N613" s="871" t="n"/>
      <c r="O613" s="871" t="n"/>
      <c r="P613" s="871" t="n"/>
      <c r="Q613" s="871" t="n"/>
      <c r="R613" s="871" t="n"/>
      <c r="S613" s="871" t="n"/>
      <c r="T613" s="871" t="n"/>
      <c r="U613" s="871" t="n"/>
      <c r="V613" s="871" t="n"/>
      <c r="W613" s="871" t="n"/>
      <c r="X613" s="871" t="n"/>
      <c r="Y613" s="871" t="n"/>
      <c r="Z613" s="871" t="n"/>
    </row>
    <row r="614">
      <c r="A614" s="871" t="n"/>
      <c r="B614" s="871" t="n"/>
      <c r="C614" s="871" t="n"/>
      <c r="D614" s="871" t="n"/>
      <c r="E614" s="871" t="n"/>
      <c r="F614" s="871" t="n"/>
      <c r="G614" s="871" t="n"/>
      <c r="H614" s="871" t="n"/>
      <c r="I614" s="871" t="n"/>
      <c r="J614" s="871" t="n"/>
      <c r="K614" s="871" t="n"/>
      <c r="L614" s="871" t="n"/>
      <c r="M614" s="871" t="n"/>
      <c r="N614" s="871" t="n"/>
      <c r="O614" s="871" t="n"/>
      <c r="P614" s="871" t="n"/>
      <c r="Q614" s="871" t="n"/>
      <c r="R614" s="871" t="n"/>
      <c r="S614" s="871" t="n"/>
      <c r="T614" s="871" t="n"/>
      <c r="U614" s="871" t="n"/>
      <c r="V614" s="871" t="n"/>
      <c r="W614" s="871" t="n"/>
      <c r="X614" s="871" t="n"/>
      <c r="Y614" s="871" t="n"/>
      <c r="Z614" s="871" t="n"/>
    </row>
    <row r="615">
      <c r="A615" s="871" t="n"/>
      <c r="B615" s="871" t="n"/>
      <c r="C615" s="871" t="n"/>
      <c r="D615" s="871" t="n"/>
      <c r="E615" s="871" t="n"/>
      <c r="F615" s="871" t="n"/>
      <c r="G615" s="871" t="n"/>
      <c r="H615" s="871" t="n"/>
      <c r="I615" s="871" t="n"/>
      <c r="J615" s="871" t="n"/>
      <c r="K615" s="871" t="n"/>
      <c r="L615" s="871" t="n"/>
      <c r="M615" s="871" t="n"/>
      <c r="N615" s="871" t="n"/>
      <c r="O615" s="871" t="n"/>
      <c r="P615" s="871" t="n"/>
      <c r="Q615" s="871" t="n"/>
      <c r="R615" s="871" t="n"/>
      <c r="S615" s="871" t="n"/>
      <c r="T615" s="871" t="n"/>
      <c r="U615" s="871" t="n"/>
      <c r="V615" s="871" t="n"/>
      <c r="W615" s="871" t="n"/>
      <c r="X615" s="871" t="n"/>
      <c r="Y615" s="871" t="n"/>
      <c r="Z615" s="871" t="n"/>
    </row>
    <row r="616">
      <c r="A616" s="871" t="n"/>
      <c r="B616" s="871" t="n"/>
      <c r="C616" s="871" t="n"/>
      <c r="D616" s="871" t="n"/>
      <c r="E616" s="871" t="n"/>
      <c r="F616" s="871" t="n"/>
      <c r="G616" s="871" t="n"/>
      <c r="H616" s="871" t="n"/>
      <c r="I616" s="871" t="n"/>
      <c r="J616" s="871" t="n"/>
      <c r="K616" s="871" t="n"/>
      <c r="L616" s="871" t="n"/>
      <c r="M616" s="871" t="n"/>
      <c r="N616" s="871" t="n"/>
      <c r="O616" s="871" t="n"/>
      <c r="P616" s="871" t="n"/>
      <c r="Q616" s="871" t="n"/>
      <c r="R616" s="871" t="n"/>
      <c r="S616" s="871" t="n"/>
      <c r="T616" s="871" t="n"/>
      <c r="U616" s="871" t="n"/>
      <c r="V616" s="871" t="n"/>
      <c r="W616" s="871" t="n"/>
      <c r="X616" s="871" t="n"/>
      <c r="Y616" s="871" t="n"/>
      <c r="Z616" s="871" t="n"/>
    </row>
    <row r="617">
      <c r="A617" s="871" t="n"/>
      <c r="B617" s="871" t="n"/>
      <c r="C617" s="871" t="n"/>
      <c r="D617" s="871" t="n"/>
      <c r="E617" s="871" t="n"/>
      <c r="F617" s="871" t="n"/>
      <c r="G617" s="871" t="n"/>
      <c r="H617" s="871" t="n"/>
      <c r="I617" s="871" t="n"/>
      <c r="J617" s="871" t="n"/>
      <c r="K617" s="871" t="n"/>
      <c r="L617" s="871" t="n"/>
      <c r="M617" s="871" t="n"/>
      <c r="N617" s="871" t="n"/>
      <c r="O617" s="871" t="n"/>
      <c r="P617" s="871" t="n"/>
      <c r="Q617" s="871" t="n"/>
      <c r="R617" s="871" t="n"/>
      <c r="S617" s="871" t="n"/>
      <c r="T617" s="871" t="n"/>
      <c r="U617" s="871" t="n"/>
      <c r="V617" s="871" t="n"/>
      <c r="W617" s="871" t="n"/>
      <c r="X617" s="871" t="n"/>
      <c r="Y617" s="871" t="n"/>
      <c r="Z617" s="871" t="n"/>
    </row>
    <row r="618">
      <c r="A618" s="871" t="n"/>
      <c r="B618" s="871" t="n"/>
      <c r="C618" s="871" t="n"/>
      <c r="D618" s="871" t="n"/>
      <c r="E618" s="871" t="n"/>
      <c r="F618" s="871" t="n"/>
      <c r="G618" s="871" t="n"/>
      <c r="H618" s="871" t="n"/>
      <c r="I618" s="871" t="n"/>
      <c r="J618" s="871" t="n"/>
      <c r="K618" s="871" t="n"/>
      <c r="L618" s="871" t="n"/>
      <c r="M618" s="871" t="n"/>
      <c r="N618" s="871" t="n"/>
      <c r="O618" s="871" t="n"/>
      <c r="P618" s="871" t="n"/>
      <c r="Q618" s="871" t="n"/>
      <c r="R618" s="871" t="n"/>
      <c r="S618" s="871" t="n"/>
      <c r="T618" s="871" t="n"/>
      <c r="U618" s="871" t="n"/>
      <c r="V618" s="871" t="n"/>
      <c r="W618" s="871" t="n"/>
      <c r="X618" s="871" t="n"/>
      <c r="Y618" s="871" t="n"/>
      <c r="Z618" s="871" t="n"/>
    </row>
    <row r="619">
      <c r="A619" s="871" t="n"/>
      <c r="B619" s="871" t="n"/>
      <c r="C619" s="871" t="n"/>
      <c r="D619" s="871" t="n"/>
      <c r="E619" s="871" t="n"/>
      <c r="F619" s="871" t="n"/>
      <c r="G619" s="871" t="n"/>
      <c r="H619" s="871" t="n"/>
      <c r="I619" s="871" t="n"/>
      <c r="J619" s="871" t="n"/>
      <c r="K619" s="871" t="n"/>
      <c r="L619" s="871" t="n"/>
      <c r="M619" s="871" t="n"/>
      <c r="N619" s="871" t="n"/>
      <c r="O619" s="871" t="n"/>
      <c r="P619" s="871" t="n"/>
      <c r="Q619" s="871" t="n"/>
      <c r="R619" s="871" t="n"/>
      <c r="S619" s="871" t="n"/>
      <c r="T619" s="871" t="n"/>
      <c r="U619" s="871" t="n"/>
      <c r="V619" s="871" t="n"/>
      <c r="W619" s="871" t="n"/>
      <c r="X619" s="871" t="n"/>
      <c r="Y619" s="871" t="n"/>
      <c r="Z619" s="871" t="n"/>
    </row>
    <row r="620">
      <c r="A620" s="871" t="n"/>
      <c r="B620" s="871" t="n"/>
      <c r="C620" s="871" t="n"/>
      <c r="D620" s="871" t="n"/>
      <c r="E620" s="871" t="n"/>
      <c r="F620" s="871" t="n"/>
      <c r="G620" s="871" t="n"/>
      <c r="H620" s="871" t="n"/>
      <c r="I620" s="871" t="n"/>
      <c r="J620" s="871" t="n"/>
      <c r="K620" s="871" t="n"/>
      <c r="L620" s="871" t="n"/>
      <c r="M620" s="871" t="n"/>
      <c r="N620" s="871" t="n"/>
      <c r="O620" s="871" t="n"/>
      <c r="P620" s="871" t="n"/>
      <c r="Q620" s="871" t="n"/>
      <c r="R620" s="871" t="n"/>
      <c r="S620" s="871" t="n"/>
      <c r="T620" s="871" t="n"/>
      <c r="U620" s="871" t="n"/>
      <c r="V620" s="871" t="n"/>
      <c r="W620" s="871" t="n"/>
      <c r="X620" s="871" t="n"/>
      <c r="Y620" s="871" t="n"/>
      <c r="Z620" s="871" t="n"/>
    </row>
    <row r="621">
      <c r="A621" s="871" t="n"/>
      <c r="B621" s="871" t="n"/>
      <c r="C621" s="871" t="n"/>
      <c r="D621" s="871" t="n"/>
      <c r="E621" s="871" t="n"/>
      <c r="F621" s="871" t="n"/>
      <c r="G621" s="871" t="n"/>
      <c r="H621" s="871" t="n"/>
      <c r="I621" s="871" t="n"/>
      <c r="J621" s="871" t="n"/>
      <c r="K621" s="871" t="n"/>
      <c r="L621" s="871" t="n"/>
      <c r="M621" s="871" t="n"/>
      <c r="N621" s="871" t="n"/>
      <c r="O621" s="871" t="n"/>
      <c r="P621" s="871" t="n"/>
      <c r="Q621" s="871" t="n"/>
      <c r="R621" s="871" t="n"/>
      <c r="S621" s="871" t="n"/>
      <c r="T621" s="871" t="n"/>
      <c r="U621" s="871" t="n"/>
      <c r="V621" s="871" t="n"/>
      <c r="W621" s="871" t="n"/>
      <c r="X621" s="871" t="n"/>
      <c r="Y621" s="871" t="n"/>
      <c r="Z621" s="871" t="n"/>
    </row>
    <row r="622">
      <c r="A622" s="871" t="n"/>
      <c r="B622" s="871" t="n"/>
      <c r="C622" s="871" t="n"/>
      <c r="D622" s="871" t="n"/>
      <c r="E622" s="871" t="n"/>
      <c r="F622" s="871" t="n"/>
      <c r="G622" s="871" t="n"/>
      <c r="H622" s="871" t="n"/>
      <c r="I622" s="871" t="n"/>
      <c r="J622" s="871" t="n"/>
      <c r="K622" s="871" t="n"/>
      <c r="L622" s="871" t="n"/>
      <c r="M622" s="871" t="n"/>
      <c r="N622" s="871" t="n"/>
      <c r="O622" s="871" t="n"/>
      <c r="P622" s="871" t="n"/>
      <c r="Q622" s="871" t="n"/>
      <c r="R622" s="871" t="n"/>
      <c r="S622" s="871" t="n"/>
      <c r="T622" s="871" t="n"/>
      <c r="U622" s="871" t="n"/>
      <c r="V622" s="871" t="n"/>
      <c r="W622" s="871" t="n"/>
      <c r="X622" s="871" t="n"/>
      <c r="Y622" s="871" t="n"/>
      <c r="Z622" s="871" t="n"/>
    </row>
    <row r="623">
      <c r="A623" s="871" t="n"/>
      <c r="B623" s="871" t="n"/>
      <c r="C623" s="871" t="n"/>
      <c r="D623" s="871" t="n"/>
      <c r="E623" s="871" t="n"/>
      <c r="F623" s="871" t="n"/>
      <c r="G623" s="871" t="n"/>
      <c r="H623" s="871" t="n"/>
      <c r="I623" s="871" t="n"/>
      <c r="J623" s="871" t="n"/>
      <c r="K623" s="871" t="n"/>
      <c r="L623" s="871" t="n"/>
      <c r="M623" s="871" t="n"/>
      <c r="N623" s="871" t="n"/>
      <c r="O623" s="871" t="n"/>
      <c r="P623" s="871" t="n"/>
      <c r="Q623" s="871" t="n"/>
      <c r="R623" s="871" t="n"/>
      <c r="S623" s="871" t="n"/>
      <c r="T623" s="871" t="n"/>
      <c r="U623" s="871" t="n"/>
      <c r="V623" s="871" t="n"/>
      <c r="W623" s="871" t="n"/>
      <c r="X623" s="871" t="n"/>
      <c r="Y623" s="871" t="n"/>
      <c r="Z623" s="871" t="n"/>
    </row>
    <row r="624">
      <c r="A624" s="871" t="n"/>
      <c r="B624" s="871" t="n"/>
      <c r="C624" s="871" t="n"/>
      <c r="D624" s="871" t="n"/>
      <c r="E624" s="871" t="n"/>
      <c r="F624" s="871" t="n"/>
      <c r="G624" s="871" t="n"/>
      <c r="H624" s="871" t="n"/>
      <c r="I624" s="871" t="n"/>
      <c r="J624" s="871" t="n"/>
      <c r="K624" s="871" t="n"/>
      <c r="L624" s="871" t="n"/>
      <c r="M624" s="871" t="n"/>
      <c r="N624" s="871" t="n"/>
      <c r="O624" s="871" t="n"/>
      <c r="P624" s="871" t="n"/>
      <c r="Q624" s="871" t="n"/>
      <c r="R624" s="871" t="n"/>
      <c r="S624" s="871" t="n"/>
      <c r="T624" s="871" t="n"/>
      <c r="U624" s="871" t="n"/>
      <c r="V624" s="871" t="n"/>
      <c r="W624" s="871" t="n"/>
      <c r="X624" s="871" t="n"/>
      <c r="Y624" s="871" t="n"/>
      <c r="Z624" s="871" t="n"/>
    </row>
    <row r="625">
      <c r="A625" s="871" t="n"/>
      <c r="B625" s="871" t="n"/>
      <c r="C625" s="871" t="n"/>
      <c r="D625" s="871" t="n"/>
      <c r="E625" s="871" t="n"/>
      <c r="F625" s="871" t="n"/>
      <c r="G625" s="871" t="n"/>
      <c r="H625" s="871" t="n"/>
      <c r="I625" s="871" t="n"/>
      <c r="J625" s="871" t="n"/>
      <c r="K625" s="871" t="n"/>
      <c r="L625" s="871" t="n"/>
      <c r="M625" s="871" t="n"/>
      <c r="N625" s="871" t="n"/>
      <c r="O625" s="871" t="n"/>
      <c r="P625" s="871" t="n"/>
      <c r="Q625" s="871" t="n"/>
      <c r="R625" s="871" t="n"/>
      <c r="S625" s="871" t="n"/>
      <c r="T625" s="871" t="n"/>
      <c r="U625" s="871" t="n"/>
      <c r="V625" s="871" t="n"/>
      <c r="W625" s="871" t="n"/>
      <c r="X625" s="871" t="n"/>
      <c r="Y625" s="871" t="n"/>
      <c r="Z625" s="871" t="n"/>
    </row>
    <row r="626">
      <c r="A626" s="871" t="n"/>
      <c r="B626" s="871" t="n"/>
      <c r="C626" s="871" t="n"/>
      <c r="D626" s="871" t="n"/>
      <c r="E626" s="871" t="n"/>
      <c r="F626" s="871" t="n"/>
      <c r="G626" s="871" t="n"/>
      <c r="H626" s="871" t="n"/>
      <c r="I626" s="871" t="n"/>
      <c r="J626" s="871" t="n"/>
      <c r="K626" s="871" t="n"/>
      <c r="L626" s="871" t="n"/>
      <c r="M626" s="871" t="n"/>
      <c r="N626" s="871" t="n"/>
      <c r="O626" s="871" t="n"/>
      <c r="P626" s="871" t="n"/>
      <c r="Q626" s="871" t="n"/>
      <c r="R626" s="871" t="n"/>
      <c r="S626" s="871" t="n"/>
      <c r="T626" s="871" t="n"/>
      <c r="U626" s="871" t="n"/>
      <c r="V626" s="871" t="n"/>
      <c r="W626" s="871" t="n"/>
      <c r="X626" s="871" t="n"/>
      <c r="Y626" s="871" t="n"/>
      <c r="Z626" s="871" t="n"/>
    </row>
    <row r="627">
      <c r="A627" s="871" t="n"/>
      <c r="B627" s="871" t="n"/>
      <c r="C627" s="871" t="n"/>
      <c r="D627" s="871" t="n"/>
      <c r="E627" s="871" t="n"/>
      <c r="F627" s="871" t="n"/>
      <c r="G627" s="871" t="n"/>
      <c r="H627" s="871" t="n"/>
      <c r="I627" s="871" t="n"/>
      <c r="J627" s="871" t="n"/>
      <c r="K627" s="871" t="n"/>
      <c r="L627" s="871" t="n"/>
      <c r="M627" s="871" t="n"/>
      <c r="N627" s="871" t="n"/>
      <c r="O627" s="871" t="n"/>
      <c r="P627" s="871" t="n"/>
      <c r="Q627" s="871" t="n"/>
      <c r="R627" s="871" t="n"/>
      <c r="S627" s="871" t="n"/>
      <c r="T627" s="871" t="n"/>
      <c r="U627" s="871" t="n"/>
      <c r="V627" s="871" t="n"/>
      <c r="W627" s="871" t="n"/>
      <c r="X627" s="871" t="n"/>
      <c r="Y627" s="871" t="n"/>
      <c r="Z627" s="871" t="n"/>
    </row>
    <row r="628">
      <c r="A628" s="871" t="n"/>
      <c r="B628" s="871" t="n"/>
      <c r="C628" s="871" t="n"/>
      <c r="D628" s="871" t="n"/>
      <c r="E628" s="871" t="n"/>
      <c r="F628" s="871" t="n"/>
      <c r="G628" s="871" t="n"/>
      <c r="H628" s="871" t="n"/>
      <c r="I628" s="871" t="n"/>
      <c r="J628" s="871" t="n"/>
      <c r="K628" s="871" t="n"/>
      <c r="L628" s="871" t="n"/>
      <c r="M628" s="871" t="n"/>
      <c r="N628" s="871" t="n"/>
      <c r="O628" s="871" t="n"/>
      <c r="P628" s="871" t="n"/>
      <c r="Q628" s="871" t="n"/>
      <c r="R628" s="871" t="n"/>
      <c r="S628" s="871" t="n"/>
      <c r="T628" s="871" t="n"/>
      <c r="U628" s="871" t="n"/>
      <c r="V628" s="871" t="n"/>
      <c r="W628" s="871" t="n"/>
      <c r="X628" s="871" t="n"/>
      <c r="Y628" s="871" t="n"/>
      <c r="Z628" s="871" t="n"/>
    </row>
    <row r="629">
      <c r="A629" s="871" t="n"/>
      <c r="B629" s="871" t="n"/>
      <c r="C629" s="871" t="n"/>
      <c r="D629" s="871" t="n"/>
      <c r="E629" s="871" t="n"/>
      <c r="F629" s="871" t="n"/>
      <c r="G629" s="871" t="n"/>
      <c r="H629" s="871" t="n"/>
      <c r="I629" s="871" t="n"/>
      <c r="J629" s="871" t="n"/>
      <c r="K629" s="871" t="n"/>
      <c r="L629" s="871" t="n"/>
      <c r="M629" s="871" t="n"/>
      <c r="N629" s="871" t="n"/>
      <c r="O629" s="871" t="n"/>
      <c r="P629" s="871" t="n"/>
      <c r="Q629" s="871" t="n"/>
      <c r="R629" s="871" t="n"/>
      <c r="S629" s="871" t="n"/>
      <c r="T629" s="871" t="n"/>
      <c r="U629" s="871" t="n"/>
      <c r="V629" s="871" t="n"/>
      <c r="W629" s="871" t="n"/>
      <c r="X629" s="871" t="n"/>
      <c r="Y629" s="871" t="n"/>
      <c r="Z629" s="871" t="n"/>
    </row>
    <row r="630">
      <c r="A630" s="871" t="n"/>
      <c r="B630" s="871" t="n"/>
      <c r="C630" s="871" t="n"/>
      <c r="D630" s="871" t="n"/>
      <c r="E630" s="871" t="n"/>
      <c r="F630" s="871" t="n"/>
      <c r="G630" s="871" t="n"/>
      <c r="H630" s="871" t="n"/>
      <c r="I630" s="871" t="n"/>
      <c r="J630" s="871" t="n"/>
      <c r="K630" s="871" t="n"/>
      <c r="L630" s="871" t="n"/>
      <c r="M630" s="871" t="n"/>
      <c r="N630" s="871" t="n"/>
      <c r="O630" s="871" t="n"/>
      <c r="P630" s="871" t="n"/>
      <c r="Q630" s="871" t="n"/>
      <c r="R630" s="871" t="n"/>
      <c r="S630" s="871" t="n"/>
      <c r="T630" s="871" t="n"/>
      <c r="U630" s="871" t="n"/>
      <c r="V630" s="871" t="n"/>
      <c r="W630" s="871" t="n"/>
      <c r="X630" s="871" t="n"/>
      <c r="Y630" s="871" t="n"/>
      <c r="Z630" s="871" t="n"/>
    </row>
    <row r="631">
      <c r="A631" s="871" t="n"/>
      <c r="B631" s="871" t="n"/>
      <c r="C631" s="871" t="n"/>
      <c r="D631" s="871" t="n"/>
      <c r="E631" s="871" t="n"/>
      <c r="F631" s="871" t="n"/>
      <c r="G631" s="871" t="n"/>
      <c r="H631" s="871" t="n"/>
      <c r="I631" s="871" t="n"/>
      <c r="J631" s="871" t="n"/>
      <c r="K631" s="871" t="n"/>
      <c r="L631" s="871" t="n"/>
      <c r="M631" s="871" t="n"/>
      <c r="N631" s="871" t="n"/>
      <c r="O631" s="871" t="n"/>
      <c r="P631" s="871" t="n"/>
      <c r="Q631" s="871" t="n"/>
      <c r="R631" s="871" t="n"/>
      <c r="S631" s="871" t="n"/>
      <c r="T631" s="871" t="n"/>
      <c r="U631" s="871" t="n"/>
      <c r="V631" s="871" t="n"/>
      <c r="W631" s="871" t="n"/>
      <c r="X631" s="871" t="n"/>
      <c r="Y631" s="871" t="n"/>
      <c r="Z631" s="871" t="n"/>
    </row>
    <row r="632">
      <c r="A632" s="871" t="n"/>
      <c r="B632" s="871" t="n"/>
      <c r="C632" s="871" t="n"/>
      <c r="D632" s="871" t="n"/>
      <c r="E632" s="871" t="n"/>
      <c r="F632" s="871" t="n"/>
      <c r="G632" s="871" t="n"/>
      <c r="H632" s="871" t="n"/>
      <c r="I632" s="871" t="n"/>
      <c r="J632" s="871" t="n"/>
      <c r="K632" s="871" t="n"/>
      <c r="L632" s="871" t="n"/>
      <c r="M632" s="871" t="n"/>
      <c r="N632" s="871" t="n"/>
      <c r="O632" s="871" t="n"/>
      <c r="P632" s="871" t="n"/>
      <c r="Q632" s="871" t="n"/>
      <c r="R632" s="871" t="n"/>
      <c r="S632" s="871" t="n"/>
      <c r="T632" s="871" t="n"/>
      <c r="U632" s="871" t="n"/>
      <c r="V632" s="871" t="n"/>
      <c r="W632" s="871" t="n"/>
      <c r="X632" s="871" t="n"/>
      <c r="Y632" s="871" t="n"/>
      <c r="Z632" s="871" t="n"/>
    </row>
    <row r="633">
      <c r="A633" s="871" t="n"/>
      <c r="B633" s="871" t="n"/>
      <c r="C633" s="871" t="n"/>
      <c r="D633" s="871" t="n"/>
      <c r="E633" s="871" t="n"/>
      <c r="F633" s="871" t="n"/>
      <c r="G633" s="871" t="n"/>
      <c r="H633" s="871" t="n"/>
      <c r="I633" s="871" t="n"/>
      <c r="J633" s="871" t="n"/>
      <c r="K633" s="871" t="n"/>
      <c r="L633" s="871" t="n"/>
      <c r="M633" s="871" t="n"/>
      <c r="N633" s="871" t="n"/>
      <c r="O633" s="871" t="n"/>
      <c r="P633" s="871" t="n"/>
      <c r="Q633" s="871" t="n"/>
      <c r="R633" s="871" t="n"/>
      <c r="S633" s="871" t="n"/>
      <c r="T633" s="871" t="n"/>
      <c r="U633" s="871" t="n"/>
      <c r="V633" s="871" t="n"/>
      <c r="W633" s="871" t="n"/>
      <c r="X633" s="871" t="n"/>
      <c r="Y633" s="871" t="n"/>
      <c r="Z633" s="871" t="n"/>
    </row>
    <row r="634">
      <c r="A634" s="871" t="n"/>
      <c r="B634" s="871" t="n"/>
      <c r="C634" s="871" t="n"/>
      <c r="D634" s="871" t="n"/>
      <c r="E634" s="871" t="n"/>
      <c r="F634" s="871" t="n"/>
      <c r="G634" s="871" t="n"/>
      <c r="H634" s="871" t="n"/>
      <c r="I634" s="871" t="n"/>
      <c r="J634" s="871" t="n"/>
      <c r="K634" s="871" t="n"/>
      <c r="L634" s="871" t="n"/>
      <c r="M634" s="871" t="n"/>
      <c r="N634" s="871" t="n"/>
      <c r="O634" s="871" t="n"/>
      <c r="P634" s="871" t="n"/>
      <c r="Q634" s="871" t="n"/>
      <c r="R634" s="871" t="n"/>
      <c r="S634" s="871" t="n"/>
      <c r="T634" s="871" t="n"/>
      <c r="U634" s="871" t="n"/>
      <c r="V634" s="871" t="n"/>
      <c r="W634" s="871" t="n"/>
      <c r="X634" s="871" t="n"/>
      <c r="Y634" s="871" t="n"/>
      <c r="Z634" s="871" t="n"/>
    </row>
    <row r="635">
      <c r="A635" s="871" t="n"/>
      <c r="B635" s="871" t="n"/>
      <c r="C635" s="871" t="n"/>
      <c r="D635" s="871" t="n"/>
      <c r="E635" s="871" t="n"/>
      <c r="F635" s="871" t="n"/>
      <c r="G635" s="871" t="n"/>
      <c r="H635" s="871" t="n"/>
      <c r="I635" s="871" t="n"/>
      <c r="J635" s="871" t="n"/>
      <c r="K635" s="871" t="n"/>
      <c r="L635" s="871" t="n"/>
      <c r="M635" s="871" t="n"/>
      <c r="N635" s="871" t="n"/>
      <c r="O635" s="871" t="n"/>
      <c r="P635" s="871" t="n"/>
      <c r="Q635" s="871" t="n"/>
      <c r="R635" s="871" t="n"/>
      <c r="S635" s="871" t="n"/>
      <c r="T635" s="871" t="n"/>
      <c r="U635" s="871" t="n"/>
      <c r="V635" s="871" t="n"/>
      <c r="W635" s="871" t="n"/>
      <c r="X635" s="871" t="n"/>
      <c r="Y635" s="871" t="n"/>
      <c r="Z635" s="871" t="n"/>
    </row>
    <row r="636">
      <c r="A636" s="871" t="n"/>
      <c r="B636" s="871" t="n"/>
      <c r="C636" s="871" t="n"/>
      <c r="D636" s="871" t="n"/>
      <c r="E636" s="871" t="n"/>
      <c r="F636" s="871" t="n"/>
      <c r="G636" s="871" t="n"/>
      <c r="H636" s="871" t="n"/>
      <c r="I636" s="871" t="n"/>
      <c r="J636" s="871" t="n"/>
      <c r="K636" s="871" t="n"/>
      <c r="L636" s="871" t="n"/>
      <c r="M636" s="871" t="n"/>
      <c r="N636" s="871" t="n"/>
      <c r="O636" s="871" t="n"/>
      <c r="P636" s="871" t="n"/>
      <c r="Q636" s="871" t="n"/>
      <c r="R636" s="871" t="n"/>
      <c r="S636" s="871" t="n"/>
      <c r="T636" s="871" t="n"/>
      <c r="U636" s="871" t="n"/>
      <c r="V636" s="871" t="n"/>
      <c r="W636" s="871" t="n"/>
      <c r="X636" s="871" t="n"/>
      <c r="Y636" s="871" t="n"/>
      <c r="Z636" s="871" t="n"/>
    </row>
    <row r="637">
      <c r="A637" s="871" t="n"/>
      <c r="B637" s="871" t="n"/>
      <c r="C637" s="871" t="n"/>
      <c r="D637" s="871" t="n"/>
      <c r="E637" s="871" t="n"/>
      <c r="F637" s="871" t="n"/>
      <c r="G637" s="871" t="n"/>
      <c r="H637" s="871" t="n"/>
      <c r="I637" s="871" t="n"/>
      <c r="J637" s="871" t="n"/>
      <c r="K637" s="871" t="n"/>
      <c r="L637" s="871" t="n"/>
      <c r="M637" s="871" t="n"/>
      <c r="N637" s="871" t="n"/>
      <c r="O637" s="871" t="n"/>
      <c r="P637" s="871" t="n"/>
      <c r="Q637" s="871" t="n"/>
      <c r="R637" s="871" t="n"/>
      <c r="S637" s="871" t="n"/>
      <c r="T637" s="871" t="n"/>
      <c r="U637" s="871" t="n"/>
      <c r="V637" s="871" t="n"/>
      <c r="W637" s="871" t="n"/>
      <c r="X637" s="871" t="n"/>
      <c r="Y637" s="871" t="n"/>
      <c r="Z637" s="871" t="n"/>
    </row>
    <row r="638">
      <c r="A638" s="871" t="n"/>
      <c r="B638" s="871" t="n"/>
      <c r="C638" s="871" t="n"/>
      <c r="D638" s="871" t="n"/>
      <c r="E638" s="871" t="n"/>
      <c r="F638" s="871" t="n"/>
      <c r="G638" s="871" t="n"/>
      <c r="H638" s="871" t="n"/>
      <c r="I638" s="871" t="n"/>
      <c r="J638" s="871" t="n"/>
      <c r="K638" s="871" t="n"/>
      <c r="L638" s="871" t="n"/>
      <c r="M638" s="871" t="n"/>
      <c r="N638" s="871" t="n"/>
      <c r="O638" s="871" t="n"/>
      <c r="P638" s="871" t="n"/>
      <c r="Q638" s="871" t="n"/>
      <c r="R638" s="871" t="n"/>
      <c r="S638" s="871" t="n"/>
      <c r="T638" s="871" t="n"/>
      <c r="U638" s="871" t="n"/>
      <c r="V638" s="871" t="n"/>
      <c r="W638" s="871" t="n"/>
      <c r="X638" s="871" t="n"/>
      <c r="Y638" s="871" t="n"/>
      <c r="Z638" s="871" t="n"/>
    </row>
    <row r="639">
      <c r="A639" s="871" t="n"/>
      <c r="B639" s="871" t="n"/>
      <c r="C639" s="871" t="n"/>
      <c r="D639" s="871" t="n"/>
      <c r="E639" s="871" t="n"/>
      <c r="F639" s="871" t="n"/>
      <c r="G639" s="871" t="n"/>
      <c r="H639" s="871" t="n"/>
      <c r="I639" s="871" t="n"/>
      <c r="J639" s="871" t="n"/>
      <c r="K639" s="871" t="n"/>
      <c r="L639" s="871" t="n"/>
      <c r="M639" s="871" t="n"/>
      <c r="N639" s="871" t="n"/>
      <c r="O639" s="871" t="n"/>
      <c r="P639" s="871" t="n"/>
      <c r="Q639" s="871" t="n"/>
      <c r="R639" s="871" t="n"/>
      <c r="S639" s="871" t="n"/>
      <c r="T639" s="871" t="n"/>
      <c r="U639" s="871" t="n"/>
      <c r="V639" s="871" t="n"/>
      <c r="W639" s="871" t="n"/>
      <c r="X639" s="871" t="n"/>
      <c r="Y639" s="871" t="n"/>
      <c r="Z639" s="871" t="n"/>
    </row>
    <row r="640">
      <c r="A640" s="871" t="n"/>
      <c r="B640" s="871" t="n"/>
      <c r="C640" s="871" t="n"/>
      <c r="D640" s="871" t="n"/>
      <c r="E640" s="871" t="n"/>
      <c r="F640" s="871" t="n"/>
      <c r="G640" s="871" t="n"/>
      <c r="H640" s="871" t="n"/>
      <c r="I640" s="871" t="n"/>
      <c r="J640" s="871" t="n"/>
      <c r="K640" s="871" t="n"/>
      <c r="L640" s="871" t="n"/>
      <c r="M640" s="871" t="n"/>
      <c r="N640" s="871" t="n"/>
      <c r="O640" s="871" t="n"/>
      <c r="P640" s="871" t="n"/>
      <c r="Q640" s="871" t="n"/>
      <c r="R640" s="871" t="n"/>
      <c r="S640" s="871" t="n"/>
      <c r="T640" s="871" t="n"/>
      <c r="U640" s="871" t="n"/>
      <c r="V640" s="871" t="n"/>
      <c r="W640" s="871" t="n"/>
      <c r="X640" s="871" t="n"/>
      <c r="Y640" s="871" t="n"/>
      <c r="Z640" s="871" t="n"/>
    </row>
    <row r="641">
      <c r="A641" s="871" t="n"/>
      <c r="B641" s="871" t="n"/>
      <c r="C641" s="871" t="n"/>
      <c r="D641" s="871" t="n"/>
      <c r="E641" s="871" t="n"/>
      <c r="F641" s="871" t="n"/>
      <c r="G641" s="871" t="n"/>
      <c r="H641" s="871" t="n"/>
      <c r="I641" s="871" t="n"/>
      <c r="J641" s="871" t="n"/>
      <c r="K641" s="871" t="n"/>
      <c r="L641" s="871" t="n"/>
      <c r="M641" s="871" t="n"/>
      <c r="N641" s="871" t="n"/>
      <c r="O641" s="871" t="n"/>
      <c r="P641" s="871" t="n"/>
      <c r="Q641" s="871" t="n"/>
      <c r="R641" s="871" t="n"/>
      <c r="S641" s="871" t="n"/>
      <c r="T641" s="871" t="n"/>
      <c r="U641" s="871" t="n"/>
      <c r="V641" s="871" t="n"/>
      <c r="W641" s="871" t="n"/>
      <c r="X641" s="871" t="n"/>
      <c r="Y641" s="871" t="n"/>
      <c r="Z641" s="871" t="n"/>
    </row>
    <row r="642">
      <c r="A642" s="871" t="n"/>
      <c r="B642" s="871" t="n"/>
      <c r="C642" s="871" t="n"/>
      <c r="D642" s="871" t="n"/>
      <c r="E642" s="871" t="n"/>
      <c r="F642" s="871" t="n"/>
      <c r="G642" s="871" t="n"/>
      <c r="H642" s="871" t="n"/>
      <c r="I642" s="871" t="n"/>
      <c r="J642" s="871" t="n"/>
      <c r="K642" s="871" t="n"/>
      <c r="L642" s="871" t="n"/>
      <c r="M642" s="871" t="n"/>
      <c r="N642" s="871" t="n"/>
      <c r="O642" s="871" t="n"/>
      <c r="P642" s="871" t="n"/>
      <c r="Q642" s="871" t="n"/>
      <c r="R642" s="871" t="n"/>
      <c r="S642" s="871" t="n"/>
      <c r="T642" s="871" t="n"/>
      <c r="U642" s="871" t="n"/>
      <c r="V642" s="871" t="n"/>
      <c r="W642" s="871" t="n"/>
      <c r="X642" s="871" t="n"/>
      <c r="Y642" s="871" t="n"/>
      <c r="Z642" s="871" t="n"/>
    </row>
    <row r="643">
      <c r="A643" s="871" t="n"/>
      <c r="B643" s="871" t="n"/>
      <c r="C643" s="871" t="n"/>
      <c r="D643" s="871" t="n"/>
      <c r="E643" s="871" t="n"/>
      <c r="F643" s="871" t="n"/>
      <c r="G643" s="871" t="n"/>
      <c r="H643" s="871" t="n"/>
      <c r="I643" s="871" t="n"/>
      <c r="J643" s="871" t="n"/>
      <c r="K643" s="871" t="n"/>
      <c r="L643" s="871" t="n"/>
      <c r="M643" s="871" t="n"/>
      <c r="N643" s="871" t="n"/>
      <c r="O643" s="871" t="n"/>
      <c r="P643" s="871" t="n"/>
      <c r="Q643" s="871" t="n"/>
      <c r="R643" s="871" t="n"/>
      <c r="S643" s="871" t="n"/>
      <c r="T643" s="871" t="n"/>
      <c r="U643" s="871" t="n"/>
      <c r="V643" s="871" t="n"/>
      <c r="W643" s="871" t="n"/>
      <c r="X643" s="871" t="n"/>
      <c r="Y643" s="871" t="n"/>
      <c r="Z643" s="871" t="n"/>
    </row>
    <row r="644">
      <c r="A644" s="871" t="n"/>
      <c r="B644" s="871" t="n"/>
      <c r="C644" s="871" t="n"/>
      <c r="D644" s="871" t="n"/>
      <c r="E644" s="871" t="n"/>
      <c r="F644" s="871" t="n"/>
      <c r="G644" s="871" t="n"/>
      <c r="H644" s="871" t="n"/>
      <c r="I644" s="871" t="n"/>
      <c r="J644" s="871" t="n"/>
      <c r="K644" s="871" t="n"/>
      <c r="L644" s="871" t="n"/>
      <c r="M644" s="871" t="n"/>
      <c r="N644" s="871" t="n"/>
      <c r="O644" s="871" t="n"/>
      <c r="P644" s="871" t="n"/>
      <c r="Q644" s="871" t="n"/>
      <c r="R644" s="871" t="n"/>
      <c r="S644" s="871" t="n"/>
      <c r="T644" s="871" t="n"/>
      <c r="U644" s="871" t="n"/>
      <c r="V644" s="871" t="n"/>
      <c r="W644" s="871" t="n"/>
      <c r="X644" s="871" t="n"/>
      <c r="Y644" s="871" t="n"/>
      <c r="Z644" s="871" t="n"/>
    </row>
    <row r="645">
      <c r="A645" s="871" t="n"/>
      <c r="B645" s="871" t="n"/>
      <c r="C645" s="871" t="n"/>
      <c r="D645" s="871" t="n"/>
      <c r="E645" s="871" t="n"/>
      <c r="F645" s="871" t="n"/>
      <c r="G645" s="871" t="n"/>
      <c r="H645" s="871" t="n"/>
      <c r="I645" s="871" t="n"/>
      <c r="J645" s="871" t="n"/>
      <c r="K645" s="871" t="n"/>
      <c r="L645" s="871" t="n"/>
      <c r="M645" s="871" t="n"/>
      <c r="N645" s="871" t="n"/>
      <c r="O645" s="871" t="n"/>
      <c r="P645" s="871" t="n"/>
      <c r="Q645" s="871" t="n"/>
      <c r="R645" s="871" t="n"/>
      <c r="S645" s="871" t="n"/>
      <c r="T645" s="871" t="n"/>
      <c r="U645" s="871" t="n"/>
      <c r="V645" s="871" t="n"/>
      <c r="W645" s="871" t="n"/>
      <c r="X645" s="871" t="n"/>
      <c r="Y645" s="871" t="n"/>
      <c r="Z645" s="871" t="n"/>
    </row>
    <row r="646">
      <c r="A646" s="871" t="n"/>
      <c r="B646" s="871" t="n"/>
      <c r="C646" s="871" t="n"/>
      <c r="D646" s="871" t="n"/>
      <c r="E646" s="871" t="n"/>
      <c r="F646" s="871" t="n"/>
      <c r="G646" s="871" t="n"/>
      <c r="H646" s="871" t="n"/>
      <c r="I646" s="871" t="n"/>
      <c r="J646" s="871" t="n"/>
      <c r="K646" s="871" t="n"/>
      <c r="L646" s="871" t="n"/>
      <c r="M646" s="871" t="n"/>
      <c r="N646" s="871" t="n"/>
      <c r="O646" s="871" t="n"/>
      <c r="P646" s="871" t="n"/>
      <c r="Q646" s="871" t="n"/>
      <c r="R646" s="871" t="n"/>
      <c r="S646" s="871" t="n"/>
      <c r="T646" s="871" t="n"/>
      <c r="U646" s="871" t="n"/>
      <c r="V646" s="871" t="n"/>
      <c r="W646" s="871" t="n"/>
      <c r="X646" s="871" t="n"/>
      <c r="Y646" s="871" t="n"/>
      <c r="Z646" s="871" t="n"/>
    </row>
    <row r="647">
      <c r="A647" s="871" t="n"/>
      <c r="B647" s="871" t="n"/>
      <c r="C647" s="871" t="n"/>
      <c r="D647" s="871" t="n"/>
      <c r="E647" s="871" t="n"/>
      <c r="F647" s="871" t="n"/>
      <c r="G647" s="871" t="n"/>
      <c r="H647" s="871" t="n"/>
      <c r="I647" s="871" t="n"/>
      <c r="J647" s="871" t="n"/>
      <c r="K647" s="871" t="n"/>
      <c r="L647" s="871" t="n"/>
      <c r="M647" s="871" t="n"/>
      <c r="N647" s="871" t="n"/>
      <c r="O647" s="871" t="n"/>
      <c r="P647" s="871" t="n"/>
      <c r="Q647" s="871" t="n"/>
      <c r="R647" s="871" t="n"/>
      <c r="S647" s="871" t="n"/>
      <c r="T647" s="871" t="n"/>
      <c r="U647" s="871" t="n"/>
      <c r="V647" s="871" t="n"/>
      <c r="W647" s="871" t="n"/>
      <c r="X647" s="871" t="n"/>
      <c r="Y647" s="871" t="n"/>
      <c r="Z647" s="871" t="n"/>
    </row>
    <row r="648">
      <c r="A648" s="871" t="n"/>
      <c r="B648" s="871" t="n"/>
      <c r="C648" s="871" t="n"/>
      <c r="D648" s="871" t="n"/>
      <c r="E648" s="871" t="n"/>
      <c r="F648" s="871" t="n"/>
      <c r="G648" s="871" t="n"/>
      <c r="H648" s="871" t="n"/>
      <c r="I648" s="871" t="n"/>
      <c r="J648" s="871" t="n"/>
      <c r="K648" s="871" t="n"/>
      <c r="L648" s="871" t="n"/>
      <c r="M648" s="871" t="n"/>
      <c r="N648" s="871" t="n"/>
      <c r="O648" s="871" t="n"/>
      <c r="P648" s="871" t="n"/>
      <c r="Q648" s="871" t="n"/>
      <c r="R648" s="871" t="n"/>
      <c r="S648" s="871" t="n"/>
      <c r="T648" s="871" t="n"/>
      <c r="U648" s="871" t="n"/>
      <c r="V648" s="871" t="n"/>
      <c r="W648" s="871" t="n"/>
      <c r="X648" s="871" t="n"/>
      <c r="Y648" s="871" t="n"/>
      <c r="Z648" s="871" t="n"/>
    </row>
    <row r="649">
      <c r="A649" s="871" t="n"/>
      <c r="B649" s="871" t="n"/>
      <c r="C649" s="871" t="n"/>
      <c r="D649" s="871" t="n"/>
      <c r="E649" s="871" t="n"/>
      <c r="F649" s="871" t="n"/>
      <c r="G649" s="871" t="n"/>
      <c r="H649" s="871" t="n"/>
      <c r="I649" s="871" t="n"/>
      <c r="J649" s="871" t="n"/>
      <c r="K649" s="871" t="n"/>
      <c r="L649" s="871" t="n"/>
      <c r="M649" s="871" t="n"/>
      <c r="N649" s="871" t="n"/>
      <c r="O649" s="871" t="n"/>
      <c r="P649" s="871" t="n"/>
      <c r="Q649" s="871" t="n"/>
      <c r="R649" s="871" t="n"/>
      <c r="S649" s="871" t="n"/>
      <c r="T649" s="871" t="n"/>
      <c r="U649" s="871" t="n"/>
      <c r="V649" s="871" t="n"/>
      <c r="W649" s="871" t="n"/>
      <c r="X649" s="871" t="n"/>
      <c r="Y649" s="871" t="n"/>
      <c r="Z649" s="871" t="n"/>
    </row>
    <row r="650">
      <c r="A650" s="871" t="n"/>
      <c r="B650" s="871" t="n"/>
      <c r="C650" s="871" t="n"/>
      <c r="D650" s="871" t="n"/>
      <c r="E650" s="871" t="n"/>
      <c r="F650" s="871" t="n"/>
      <c r="G650" s="871" t="n"/>
      <c r="H650" s="871" t="n"/>
      <c r="I650" s="871" t="n"/>
      <c r="J650" s="871" t="n"/>
      <c r="K650" s="871" t="n"/>
      <c r="L650" s="871" t="n"/>
      <c r="M650" s="871" t="n"/>
      <c r="N650" s="871" t="n"/>
      <c r="O650" s="871" t="n"/>
      <c r="P650" s="871" t="n"/>
      <c r="Q650" s="871" t="n"/>
      <c r="R650" s="871" t="n"/>
      <c r="S650" s="871" t="n"/>
      <c r="T650" s="871" t="n"/>
      <c r="U650" s="871" t="n"/>
      <c r="V650" s="871" t="n"/>
      <c r="W650" s="871" t="n"/>
      <c r="X650" s="871" t="n"/>
      <c r="Y650" s="871" t="n"/>
      <c r="Z650" s="871" t="n"/>
    </row>
    <row r="651">
      <c r="A651" s="871" t="n"/>
      <c r="B651" s="871" t="n"/>
      <c r="C651" s="871" t="n"/>
      <c r="D651" s="871" t="n"/>
      <c r="E651" s="871" t="n"/>
      <c r="F651" s="871" t="n"/>
      <c r="G651" s="871" t="n"/>
      <c r="H651" s="871" t="n"/>
      <c r="I651" s="871" t="n"/>
      <c r="J651" s="871" t="n"/>
      <c r="K651" s="871" t="n"/>
      <c r="L651" s="871" t="n"/>
      <c r="M651" s="871" t="n"/>
      <c r="N651" s="871" t="n"/>
      <c r="O651" s="871" t="n"/>
      <c r="P651" s="871" t="n"/>
      <c r="Q651" s="871" t="n"/>
      <c r="R651" s="871" t="n"/>
      <c r="S651" s="871" t="n"/>
      <c r="T651" s="871" t="n"/>
      <c r="U651" s="871" t="n"/>
      <c r="V651" s="871" t="n"/>
      <c r="W651" s="871" t="n"/>
      <c r="X651" s="871" t="n"/>
      <c r="Y651" s="871" t="n"/>
      <c r="Z651" s="871" t="n"/>
    </row>
    <row r="652">
      <c r="A652" s="871" t="n"/>
      <c r="B652" s="871" t="n"/>
      <c r="C652" s="871" t="n"/>
      <c r="D652" s="871" t="n"/>
      <c r="E652" s="871" t="n"/>
      <c r="F652" s="871" t="n"/>
      <c r="G652" s="871" t="n"/>
      <c r="H652" s="871" t="n"/>
      <c r="I652" s="871" t="n"/>
      <c r="J652" s="871" t="n"/>
      <c r="K652" s="871" t="n"/>
      <c r="L652" s="871" t="n"/>
      <c r="M652" s="871" t="n"/>
      <c r="N652" s="871" t="n"/>
      <c r="O652" s="871" t="n"/>
      <c r="P652" s="871" t="n"/>
      <c r="Q652" s="871" t="n"/>
      <c r="R652" s="871" t="n"/>
      <c r="S652" s="871" t="n"/>
      <c r="T652" s="871" t="n"/>
      <c r="U652" s="871" t="n"/>
      <c r="V652" s="871" t="n"/>
      <c r="W652" s="871" t="n"/>
      <c r="X652" s="871" t="n"/>
      <c r="Y652" s="871" t="n"/>
      <c r="Z652" s="871" t="n"/>
    </row>
    <row r="653">
      <c r="A653" s="871" t="n"/>
      <c r="B653" s="871" t="n"/>
      <c r="C653" s="871" t="n"/>
      <c r="D653" s="871" t="n"/>
      <c r="E653" s="871" t="n"/>
      <c r="F653" s="871" t="n"/>
      <c r="G653" s="871" t="n"/>
      <c r="H653" s="871" t="n"/>
      <c r="I653" s="871" t="n"/>
      <c r="J653" s="871" t="n"/>
      <c r="K653" s="871" t="n"/>
      <c r="L653" s="871" t="n"/>
      <c r="M653" s="871" t="n"/>
      <c r="N653" s="871" t="n"/>
      <c r="O653" s="871" t="n"/>
      <c r="P653" s="871" t="n"/>
      <c r="Q653" s="871" t="n"/>
      <c r="R653" s="871" t="n"/>
      <c r="S653" s="871" t="n"/>
      <c r="T653" s="871" t="n"/>
      <c r="U653" s="871" t="n"/>
      <c r="V653" s="871" t="n"/>
      <c r="W653" s="871" t="n"/>
      <c r="X653" s="871" t="n"/>
      <c r="Y653" s="871" t="n"/>
      <c r="Z653" s="871" t="n"/>
    </row>
    <row r="654">
      <c r="A654" s="871" t="n"/>
      <c r="B654" s="871" t="n"/>
      <c r="C654" s="871" t="n"/>
      <c r="D654" s="871" t="n"/>
      <c r="E654" s="871" t="n"/>
      <c r="F654" s="871" t="n"/>
      <c r="G654" s="871" t="n"/>
      <c r="H654" s="871" t="n"/>
      <c r="I654" s="871" t="n"/>
      <c r="J654" s="871" t="n"/>
      <c r="K654" s="871" t="n"/>
      <c r="L654" s="871" t="n"/>
      <c r="M654" s="871" t="n"/>
      <c r="N654" s="871" t="n"/>
      <c r="O654" s="871" t="n"/>
      <c r="P654" s="871" t="n"/>
      <c r="Q654" s="871" t="n"/>
      <c r="R654" s="871" t="n"/>
      <c r="S654" s="871" t="n"/>
      <c r="T654" s="871" t="n"/>
      <c r="U654" s="871" t="n"/>
      <c r="V654" s="871" t="n"/>
      <c r="W654" s="871" t="n"/>
      <c r="X654" s="871" t="n"/>
      <c r="Y654" s="871" t="n"/>
      <c r="Z654" s="871" t="n"/>
    </row>
    <row r="655">
      <c r="A655" s="871" t="n"/>
      <c r="B655" s="871" t="n"/>
      <c r="C655" s="871" t="n"/>
      <c r="D655" s="871" t="n"/>
      <c r="E655" s="871" t="n"/>
      <c r="F655" s="871" t="n"/>
      <c r="G655" s="871" t="n"/>
      <c r="H655" s="871" t="n"/>
      <c r="I655" s="871" t="n"/>
      <c r="J655" s="871" t="n"/>
      <c r="K655" s="871" t="n"/>
      <c r="L655" s="871" t="n"/>
      <c r="M655" s="871" t="n"/>
      <c r="N655" s="871" t="n"/>
      <c r="O655" s="871" t="n"/>
      <c r="P655" s="871" t="n"/>
      <c r="Q655" s="871" t="n"/>
      <c r="R655" s="871" t="n"/>
      <c r="S655" s="871" t="n"/>
      <c r="T655" s="871" t="n"/>
      <c r="U655" s="871" t="n"/>
      <c r="V655" s="871" t="n"/>
      <c r="W655" s="871" t="n"/>
      <c r="X655" s="871" t="n"/>
      <c r="Y655" s="871" t="n"/>
      <c r="Z655" s="871" t="n"/>
    </row>
    <row r="656">
      <c r="A656" s="871" t="n"/>
      <c r="B656" s="871" t="n"/>
      <c r="C656" s="871" t="n"/>
      <c r="D656" s="871" t="n"/>
      <c r="E656" s="871" t="n"/>
      <c r="F656" s="871" t="n"/>
      <c r="G656" s="871" t="n"/>
      <c r="H656" s="871" t="n"/>
      <c r="I656" s="871" t="n"/>
      <c r="J656" s="871" t="n"/>
      <c r="K656" s="871" t="n"/>
      <c r="L656" s="871" t="n"/>
      <c r="M656" s="871" t="n"/>
      <c r="N656" s="871" t="n"/>
      <c r="O656" s="871" t="n"/>
      <c r="P656" s="871" t="n"/>
      <c r="Q656" s="871" t="n"/>
      <c r="R656" s="871" t="n"/>
      <c r="S656" s="871" t="n"/>
      <c r="T656" s="871" t="n"/>
      <c r="U656" s="871" t="n"/>
      <c r="V656" s="871" t="n"/>
      <c r="W656" s="871" t="n"/>
      <c r="X656" s="871" t="n"/>
      <c r="Y656" s="871" t="n"/>
      <c r="Z656" s="871" t="n"/>
    </row>
    <row r="657">
      <c r="A657" s="871" t="n"/>
      <c r="B657" s="871" t="n"/>
      <c r="C657" s="871" t="n"/>
      <c r="D657" s="871" t="n"/>
      <c r="E657" s="871" t="n"/>
      <c r="F657" s="871" t="n"/>
      <c r="G657" s="871" t="n"/>
      <c r="H657" s="871" t="n"/>
      <c r="I657" s="871" t="n"/>
      <c r="J657" s="871" t="n"/>
      <c r="K657" s="871" t="n"/>
      <c r="L657" s="871" t="n"/>
      <c r="M657" s="871" t="n"/>
      <c r="N657" s="871" t="n"/>
      <c r="O657" s="871" t="n"/>
      <c r="P657" s="871" t="n"/>
      <c r="Q657" s="871" t="n"/>
      <c r="R657" s="871" t="n"/>
      <c r="S657" s="871" t="n"/>
      <c r="T657" s="871" t="n"/>
      <c r="U657" s="871" t="n"/>
      <c r="V657" s="871" t="n"/>
      <c r="W657" s="871" t="n"/>
      <c r="X657" s="871" t="n"/>
      <c r="Y657" s="871" t="n"/>
      <c r="Z657" s="871" t="n"/>
    </row>
    <row r="658">
      <c r="A658" s="871" t="n"/>
      <c r="B658" s="871" t="n"/>
      <c r="C658" s="871" t="n"/>
      <c r="D658" s="871" t="n"/>
      <c r="E658" s="871" t="n"/>
      <c r="F658" s="871" t="n"/>
      <c r="G658" s="871" t="n"/>
      <c r="H658" s="871" t="n"/>
      <c r="I658" s="871" t="n"/>
      <c r="J658" s="871" t="n"/>
      <c r="K658" s="871" t="n"/>
      <c r="L658" s="871" t="n"/>
      <c r="M658" s="871" t="n"/>
      <c r="N658" s="871" t="n"/>
      <c r="O658" s="871" t="n"/>
      <c r="P658" s="871" t="n"/>
      <c r="Q658" s="871" t="n"/>
      <c r="R658" s="871" t="n"/>
      <c r="S658" s="871" t="n"/>
      <c r="T658" s="871" t="n"/>
      <c r="U658" s="871" t="n"/>
      <c r="V658" s="871" t="n"/>
      <c r="W658" s="871" t="n"/>
      <c r="X658" s="871" t="n"/>
      <c r="Y658" s="871" t="n"/>
      <c r="Z658" s="871" t="n"/>
    </row>
    <row r="659">
      <c r="A659" s="871" t="n"/>
      <c r="B659" s="871" t="n"/>
      <c r="C659" s="871" t="n"/>
      <c r="D659" s="871" t="n"/>
      <c r="E659" s="871" t="n"/>
      <c r="F659" s="871" t="n"/>
      <c r="G659" s="871" t="n"/>
      <c r="H659" s="871" t="n"/>
      <c r="I659" s="871" t="n"/>
      <c r="J659" s="871" t="n"/>
      <c r="K659" s="871" t="n"/>
      <c r="L659" s="871" t="n"/>
      <c r="M659" s="871" t="n"/>
      <c r="N659" s="871" t="n"/>
      <c r="O659" s="871" t="n"/>
      <c r="P659" s="871" t="n"/>
      <c r="Q659" s="871" t="n"/>
      <c r="R659" s="871" t="n"/>
      <c r="S659" s="871" t="n"/>
      <c r="T659" s="871" t="n"/>
      <c r="U659" s="871" t="n"/>
      <c r="V659" s="871" t="n"/>
      <c r="W659" s="871" t="n"/>
      <c r="X659" s="871" t="n"/>
      <c r="Y659" s="871" t="n"/>
      <c r="Z659" s="871" t="n"/>
    </row>
    <row r="660">
      <c r="A660" s="871" t="n"/>
      <c r="B660" s="871" t="n"/>
      <c r="C660" s="871" t="n"/>
      <c r="D660" s="871" t="n"/>
      <c r="E660" s="871" t="n"/>
      <c r="F660" s="871" t="n"/>
      <c r="G660" s="871" t="n"/>
      <c r="H660" s="871" t="n"/>
      <c r="I660" s="871" t="n"/>
      <c r="J660" s="871" t="n"/>
      <c r="K660" s="871" t="n"/>
      <c r="L660" s="871" t="n"/>
      <c r="M660" s="871" t="n"/>
      <c r="N660" s="871" t="n"/>
      <c r="O660" s="871" t="n"/>
      <c r="P660" s="871" t="n"/>
      <c r="Q660" s="871" t="n"/>
      <c r="R660" s="871" t="n"/>
      <c r="S660" s="871" t="n"/>
      <c r="T660" s="871" t="n"/>
      <c r="U660" s="871" t="n"/>
      <c r="V660" s="871" t="n"/>
      <c r="W660" s="871" t="n"/>
      <c r="X660" s="871" t="n"/>
      <c r="Y660" s="871" t="n"/>
      <c r="Z660" s="871" t="n"/>
    </row>
    <row r="661">
      <c r="A661" s="871" t="n"/>
      <c r="B661" s="871" t="n"/>
      <c r="C661" s="871" t="n"/>
      <c r="D661" s="871" t="n"/>
      <c r="E661" s="871" t="n"/>
      <c r="F661" s="871" t="n"/>
      <c r="G661" s="871" t="n"/>
      <c r="H661" s="871" t="n"/>
      <c r="I661" s="871" t="n"/>
      <c r="J661" s="871" t="n"/>
      <c r="K661" s="871" t="n"/>
      <c r="L661" s="871" t="n"/>
      <c r="M661" s="871" t="n"/>
      <c r="N661" s="871" t="n"/>
      <c r="O661" s="871" t="n"/>
      <c r="P661" s="871" t="n"/>
      <c r="Q661" s="871" t="n"/>
      <c r="R661" s="871" t="n"/>
      <c r="S661" s="871" t="n"/>
      <c r="T661" s="871" t="n"/>
      <c r="U661" s="871" t="n"/>
      <c r="V661" s="871" t="n"/>
      <c r="W661" s="871" t="n"/>
      <c r="X661" s="871" t="n"/>
      <c r="Y661" s="871" t="n"/>
      <c r="Z661" s="871" t="n"/>
    </row>
    <row r="662">
      <c r="A662" s="871" t="n"/>
      <c r="B662" s="871" t="n"/>
      <c r="C662" s="871" t="n"/>
      <c r="D662" s="871" t="n"/>
      <c r="E662" s="871" t="n"/>
      <c r="F662" s="871" t="n"/>
      <c r="G662" s="871" t="n"/>
      <c r="H662" s="871" t="n"/>
      <c r="I662" s="871" t="n"/>
      <c r="J662" s="871" t="n"/>
      <c r="K662" s="871" t="n"/>
      <c r="L662" s="871" t="n"/>
      <c r="M662" s="871" t="n"/>
      <c r="N662" s="871" t="n"/>
      <c r="O662" s="871" t="n"/>
      <c r="P662" s="871" t="n"/>
      <c r="Q662" s="871" t="n"/>
      <c r="R662" s="871" t="n"/>
      <c r="S662" s="871" t="n"/>
      <c r="T662" s="871" t="n"/>
      <c r="U662" s="871" t="n"/>
      <c r="V662" s="871" t="n"/>
      <c r="W662" s="871" t="n"/>
      <c r="X662" s="871" t="n"/>
      <c r="Y662" s="871" t="n"/>
      <c r="Z662" s="871" t="n"/>
    </row>
    <row r="663">
      <c r="A663" s="871" t="n"/>
      <c r="B663" s="871" t="n"/>
      <c r="C663" s="871" t="n"/>
      <c r="D663" s="871" t="n"/>
      <c r="E663" s="871" t="n"/>
      <c r="F663" s="871" t="n"/>
      <c r="G663" s="871" t="n"/>
      <c r="H663" s="871" t="n"/>
      <c r="I663" s="871" t="n"/>
      <c r="J663" s="871" t="n"/>
      <c r="K663" s="871" t="n"/>
      <c r="L663" s="871" t="n"/>
      <c r="M663" s="871" t="n"/>
      <c r="N663" s="871" t="n"/>
      <c r="O663" s="871" t="n"/>
      <c r="P663" s="871" t="n"/>
      <c r="Q663" s="871" t="n"/>
      <c r="R663" s="871" t="n"/>
      <c r="S663" s="871" t="n"/>
      <c r="T663" s="871" t="n"/>
      <c r="U663" s="871" t="n"/>
      <c r="V663" s="871" t="n"/>
      <c r="W663" s="871" t="n"/>
      <c r="X663" s="871" t="n"/>
      <c r="Y663" s="871" t="n"/>
      <c r="Z663" s="871" t="n"/>
    </row>
    <row r="664">
      <c r="A664" s="871" t="n"/>
      <c r="B664" s="871" t="n"/>
      <c r="C664" s="871" t="n"/>
      <c r="D664" s="871" t="n"/>
      <c r="E664" s="871" t="n"/>
      <c r="F664" s="871" t="n"/>
      <c r="G664" s="871" t="n"/>
      <c r="H664" s="871" t="n"/>
      <c r="I664" s="871" t="n"/>
      <c r="J664" s="871" t="n"/>
      <c r="K664" s="871" t="n"/>
      <c r="L664" s="871" t="n"/>
      <c r="M664" s="871" t="n"/>
      <c r="N664" s="871" t="n"/>
      <c r="O664" s="871" t="n"/>
      <c r="P664" s="871" t="n"/>
      <c r="Q664" s="871" t="n"/>
      <c r="R664" s="871" t="n"/>
      <c r="S664" s="871" t="n"/>
      <c r="T664" s="871" t="n"/>
      <c r="U664" s="871" t="n"/>
      <c r="V664" s="871" t="n"/>
      <c r="W664" s="871" t="n"/>
      <c r="X664" s="871" t="n"/>
      <c r="Y664" s="871" t="n"/>
      <c r="Z664" s="871" t="n"/>
    </row>
    <row r="665">
      <c r="A665" s="871" t="n"/>
      <c r="B665" s="871" t="n"/>
      <c r="C665" s="871" t="n"/>
      <c r="D665" s="871" t="n"/>
      <c r="E665" s="871" t="n"/>
      <c r="F665" s="871" t="n"/>
      <c r="G665" s="871" t="n"/>
      <c r="H665" s="871" t="n"/>
      <c r="I665" s="871" t="n"/>
      <c r="J665" s="871" t="n"/>
      <c r="K665" s="871" t="n"/>
      <c r="L665" s="871" t="n"/>
      <c r="M665" s="871" t="n"/>
      <c r="N665" s="871" t="n"/>
      <c r="O665" s="871" t="n"/>
      <c r="P665" s="871" t="n"/>
      <c r="Q665" s="871" t="n"/>
      <c r="R665" s="871" t="n"/>
      <c r="S665" s="871" t="n"/>
      <c r="T665" s="871" t="n"/>
      <c r="U665" s="871" t="n"/>
      <c r="V665" s="871" t="n"/>
      <c r="W665" s="871" t="n"/>
      <c r="X665" s="871" t="n"/>
      <c r="Y665" s="871" t="n"/>
      <c r="Z665" s="871" t="n"/>
    </row>
    <row r="666">
      <c r="A666" s="871" t="n"/>
      <c r="B666" s="871" t="n"/>
      <c r="C666" s="871" t="n"/>
      <c r="D666" s="871" t="n"/>
      <c r="E666" s="871" t="n"/>
      <c r="F666" s="871" t="n"/>
      <c r="G666" s="871" t="n"/>
      <c r="H666" s="871" t="n"/>
      <c r="I666" s="871" t="n"/>
      <c r="J666" s="871" t="n"/>
      <c r="K666" s="871" t="n"/>
      <c r="L666" s="871" t="n"/>
      <c r="M666" s="871" t="n"/>
      <c r="N666" s="871" t="n"/>
      <c r="O666" s="871" t="n"/>
      <c r="P666" s="871" t="n"/>
      <c r="Q666" s="871" t="n"/>
      <c r="R666" s="871" t="n"/>
      <c r="S666" s="871" t="n"/>
      <c r="T666" s="871" t="n"/>
      <c r="U666" s="871" t="n"/>
      <c r="V666" s="871" t="n"/>
      <c r="W666" s="871" t="n"/>
      <c r="X666" s="871" t="n"/>
      <c r="Y666" s="871" t="n"/>
      <c r="Z666" s="871" t="n"/>
    </row>
    <row r="667">
      <c r="A667" s="871" t="n"/>
      <c r="B667" s="871" t="n"/>
      <c r="C667" s="871" t="n"/>
      <c r="D667" s="871" t="n"/>
      <c r="E667" s="871" t="n"/>
      <c r="F667" s="871" t="n"/>
      <c r="G667" s="871" t="n"/>
      <c r="H667" s="871" t="n"/>
      <c r="I667" s="871" t="n"/>
      <c r="J667" s="871" t="n"/>
      <c r="K667" s="871" t="n"/>
      <c r="L667" s="871" t="n"/>
      <c r="M667" s="871" t="n"/>
      <c r="N667" s="871" t="n"/>
      <c r="O667" s="871" t="n"/>
      <c r="P667" s="871" t="n"/>
      <c r="Q667" s="871" t="n"/>
      <c r="R667" s="871" t="n"/>
      <c r="S667" s="871" t="n"/>
      <c r="T667" s="871" t="n"/>
      <c r="U667" s="871" t="n"/>
      <c r="V667" s="871" t="n"/>
      <c r="W667" s="871" t="n"/>
      <c r="X667" s="871" t="n"/>
      <c r="Y667" s="871" t="n"/>
      <c r="Z667" s="871" t="n"/>
    </row>
    <row r="668">
      <c r="A668" s="871" t="n"/>
      <c r="B668" s="871" t="n"/>
      <c r="C668" s="871" t="n"/>
      <c r="D668" s="871" t="n"/>
      <c r="E668" s="871" t="n"/>
      <c r="F668" s="871" t="n"/>
      <c r="G668" s="871" t="n"/>
      <c r="H668" s="871" t="n"/>
      <c r="I668" s="871" t="n"/>
      <c r="J668" s="871" t="n"/>
      <c r="K668" s="871" t="n"/>
      <c r="L668" s="871" t="n"/>
      <c r="M668" s="871" t="n"/>
      <c r="N668" s="871" t="n"/>
      <c r="O668" s="871" t="n"/>
      <c r="P668" s="871" t="n"/>
      <c r="Q668" s="871" t="n"/>
      <c r="R668" s="871" t="n"/>
      <c r="S668" s="871" t="n"/>
      <c r="T668" s="871" t="n"/>
      <c r="U668" s="871" t="n"/>
      <c r="V668" s="871" t="n"/>
      <c r="W668" s="871" t="n"/>
      <c r="X668" s="871" t="n"/>
      <c r="Y668" s="871" t="n"/>
      <c r="Z668" s="871" t="n"/>
    </row>
    <row r="669">
      <c r="A669" s="871" t="n"/>
      <c r="B669" s="871" t="n"/>
      <c r="C669" s="871" t="n"/>
      <c r="D669" s="871" t="n"/>
      <c r="E669" s="871" t="n"/>
      <c r="F669" s="871" t="n"/>
      <c r="G669" s="871" t="n"/>
      <c r="H669" s="871" t="n"/>
      <c r="I669" s="871" t="n"/>
      <c r="J669" s="871" t="n"/>
      <c r="K669" s="871" t="n"/>
      <c r="L669" s="871" t="n"/>
      <c r="M669" s="871" t="n"/>
      <c r="N669" s="871" t="n"/>
      <c r="O669" s="871" t="n"/>
      <c r="P669" s="871" t="n"/>
      <c r="Q669" s="871" t="n"/>
      <c r="R669" s="871" t="n"/>
      <c r="S669" s="871" t="n"/>
      <c r="T669" s="871" t="n"/>
      <c r="U669" s="871" t="n"/>
      <c r="V669" s="871" t="n"/>
      <c r="W669" s="871" t="n"/>
      <c r="X669" s="871" t="n"/>
      <c r="Y669" s="871" t="n"/>
      <c r="Z669" s="871" t="n"/>
    </row>
    <row r="670">
      <c r="A670" s="871" t="n"/>
      <c r="B670" s="871" t="n"/>
      <c r="C670" s="871" t="n"/>
      <c r="D670" s="871" t="n"/>
      <c r="E670" s="871" t="n"/>
      <c r="F670" s="871" t="n"/>
      <c r="G670" s="871" t="n"/>
      <c r="H670" s="871" t="n"/>
      <c r="I670" s="871" t="n"/>
      <c r="J670" s="871" t="n"/>
      <c r="K670" s="871" t="n"/>
      <c r="L670" s="871" t="n"/>
      <c r="M670" s="871" t="n"/>
      <c r="N670" s="871" t="n"/>
      <c r="O670" s="871" t="n"/>
      <c r="P670" s="871" t="n"/>
      <c r="Q670" s="871" t="n"/>
      <c r="R670" s="871" t="n"/>
      <c r="S670" s="871" t="n"/>
      <c r="T670" s="871" t="n"/>
      <c r="U670" s="871" t="n"/>
      <c r="V670" s="871" t="n"/>
      <c r="W670" s="871" t="n"/>
      <c r="X670" s="871" t="n"/>
      <c r="Y670" s="871" t="n"/>
      <c r="Z670" s="871" t="n"/>
    </row>
    <row r="671">
      <c r="A671" s="871" t="n"/>
      <c r="B671" s="871" t="n"/>
      <c r="C671" s="871" t="n"/>
      <c r="D671" s="871" t="n"/>
      <c r="E671" s="871" t="n"/>
      <c r="F671" s="871" t="n"/>
      <c r="G671" s="871" t="n"/>
      <c r="H671" s="871" t="n"/>
      <c r="I671" s="871" t="n"/>
      <c r="J671" s="871" t="n"/>
      <c r="K671" s="871" t="n"/>
      <c r="L671" s="871" t="n"/>
      <c r="M671" s="871" t="n"/>
      <c r="N671" s="871" t="n"/>
      <c r="O671" s="871" t="n"/>
      <c r="P671" s="871" t="n"/>
      <c r="Q671" s="871" t="n"/>
      <c r="R671" s="871" t="n"/>
      <c r="S671" s="871" t="n"/>
      <c r="T671" s="871" t="n"/>
      <c r="U671" s="871" t="n"/>
      <c r="V671" s="871" t="n"/>
      <c r="W671" s="871" t="n"/>
      <c r="X671" s="871" t="n"/>
      <c r="Y671" s="871" t="n"/>
      <c r="Z671" s="871" t="n"/>
    </row>
    <row r="672">
      <c r="A672" s="871" t="n"/>
      <c r="B672" s="871" t="n"/>
      <c r="C672" s="871" t="n"/>
      <c r="D672" s="871" t="n"/>
      <c r="E672" s="871" t="n"/>
      <c r="F672" s="871" t="n"/>
      <c r="G672" s="871" t="n"/>
      <c r="H672" s="871" t="n"/>
      <c r="I672" s="871" t="n"/>
      <c r="J672" s="871" t="n"/>
      <c r="K672" s="871" t="n"/>
      <c r="L672" s="871" t="n"/>
      <c r="M672" s="871" t="n"/>
      <c r="N672" s="871" t="n"/>
      <c r="O672" s="871" t="n"/>
      <c r="P672" s="871" t="n"/>
      <c r="Q672" s="871" t="n"/>
      <c r="R672" s="871" t="n"/>
      <c r="S672" s="871" t="n"/>
      <c r="T672" s="871" t="n"/>
      <c r="U672" s="871" t="n"/>
      <c r="V672" s="871" t="n"/>
      <c r="W672" s="871" t="n"/>
      <c r="X672" s="871" t="n"/>
      <c r="Y672" s="871" t="n"/>
      <c r="Z672" s="871" t="n"/>
    </row>
    <row r="673">
      <c r="A673" s="871" t="n"/>
      <c r="B673" s="871" t="n"/>
      <c r="C673" s="871" t="n"/>
      <c r="D673" s="871" t="n"/>
      <c r="E673" s="871" t="n"/>
      <c r="F673" s="871" t="n"/>
      <c r="G673" s="871" t="n"/>
      <c r="H673" s="871" t="n"/>
      <c r="I673" s="871" t="n"/>
      <c r="J673" s="871" t="n"/>
      <c r="K673" s="871" t="n"/>
      <c r="L673" s="871" t="n"/>
      <c r="M673" s="871" t="n"/>
      <c r="N673" s="871" t="n"/>
      <c r="O673" s="871" t="n"/>
      <c r="P673" s="871" t="n"/>
      <c r="Q673" s="871" t="n"/>
      <c r="R673" s="871" t="n"/>
      <c r="S673" s="871" t="n"/>
      <c r="T673" s="871" t="n"/>
      <c r="U673" s="871" t="n"/>
      <c r="V673" s="871" t="n"/>
      <c r="W673" s="871" t="n"/>
      <c r="X673" s="871" t="n"/>
      <c r="Y673" s="871" t="n"/>
      <c r="Z673" s="871" t="n"/>
    </row>
    <row r="674">
      <c r="A674" s="871" t="n"/>
      <c r="B674" s="871" t="n"/>
      <c r="C674" s="871" t="n"/>
      <c r="D674" s="871" t="n"/>
      <c r="E674" s="871" t="n"/>
      <c r="F674" s="871" t="n"/>
      <c r="G674" s="871" t="n"/>
      <c r="H674" s="871" t="n"/>
      <c r="I674" s="871" t="n"/>
      <c r="J674" s="871" t="n"/>
      <c r="K674" s="871" t="n"/>
      <c r="L674" s="871" t="n"/>
      <c r="M674" s="871" t="n"/>
      <c r="N674" s="871" t="n"/>
      <c r="O674" s="871" t="n"/>
      <c r="P674" s="871" t="n"/>
      <c r="Q674" s="871" t="n"/>
      <c r="R674" s="871" t="n"/>
      <c r="S674" s="871" t="n"/>
      <c r="T674" s="871" t="n"/>
      <c r="U674" s="871" t="n"/>
      <c r="V674" s="871" t="n"/>
      <c r="W674" s="871" t="n"/>
      <c r="X674" s="871" t="n"/>
      <c r="Y674" s="871" t="n"/>
      <c r="Z674" s="871" t="n"/>
    </row>
    <row r="675">
      <c r="A675" s="871" t="n"/>
      <c r="B675" s="871" t="n"/>
      <c r="C675" s="871" t="n"/>
      <c r="D675" s="871" t="n"/>
      <c r="E675" s="871" t="n"/>
      <c r="F675" s="871" t="n"/>
      <c r="G675" s="871" t="n"/>
      <c r="H675" s="871" t="n"/>
      <c r="I675" s="871" t="n"/>
      <c r="J675" s="871" t="n"/>
      <c r="K675" s="871" t="n"/>
      <c r="L675" s="871" t="n"/>
      <c r="M675" s="871" t="n"/>
      <c r="N675" s="871" t="n"/>
      <c r="O675" s="871" t="n"/>
      <c r="P675" s="871" t="n"/>
      <c r="Q675" s="871" t="n"/>
      <c r="R675" s="871" t="n"/>
      <c r="S675" s="871" t="n"/>
      <c r="T675" s="871" t="n"/>
      <c r="U675" s="871" t="n"/>
      <c r="V675" s="871" t="n"/>
      <c r="W675" s="871" t="n"/>
      <c r="X675" s="871" t="n"/>
      <c r="Y675" s="871" t="n"/>
      <c r="Z675" s="871" t="n"/>
    </row>
    <row r="676">
      <c r="A676" s="871" t="n"/>
      <c r="B676" s="871" t="n"/>
      <c r="C676" s="871" t="n"/>
      <c r="D676" s="871" t="n"/>
      <c r="E676" s="871" t="n"/>
      <c r="F676" s="871" t="n"/>
      <c r="G676" s="871" t="n"/>
      <c r="H676" s="871" t="n"/>
      <c r="I676" s="871" t="n"/>
      <c r="J676" s="871" t="n"/>
      <c r="K676" s="871" t="n"/>
      <c r="L676" s="871" t="n"/>
      <c r="M676" s="871" t="n"/>
      <c r="N676" s="871" t="n"/>
      <c r="O676" s="871" t="n"/>
      <c r="P676" s="871" t="n"/>
      <c r="Q676" s="871" t="n"/>
      <c r="R676" s="871" t="n"/>
      <c r="S676" s="871" t="n"/>
      <c r="T676" s="871" t="n"/>
      <c r="U676" s="871" t="n"/>
      <c r="V676" s="871" t="n"/>
      <c r="W676" s="871" t="n"/>
      <c r="X676" s="871" t="n"/>
      <c r="Y676" s="871" t="n"/>
      <c r="Z676" s="871" t="n"/>
    </row>
    <row r="677">
      <c r="A677" s="871" t="n"/>
      <c r="B677" s="871" t="n"/>
      <c r="C677" s="871" t="n"/>
      <c r="D677" s="871" t="n"/>
      <c r="E677" s="871" t="n"/>
      <c r="F677" s="871" t="n"/>
      <c r="G677" s="871" t="n"/>
      <c r="H677" s="871" t="n"/>
      <c r="I677" s="871" t="n"/>
      <c r="J677" s="871" t="n"/>
      <c r="K677" s="871" t="n"/>
      <c r="L677" s="871" t="n"/>
      <c r="M677" s="871" t="n"/>
      <c r="N677" s="871" t="n"/>
      <c r="O677" s="871" t="n"/>
      <c r="P677" s="871" t="n"/>
      <c r="Q677" s="871" t="n"/>
      <c r="R677" s="871" t="n"/>
      <c r="S677" s="871" t="n"/>
      <c r="T677" s="871" t="n"/>
      <c r="U677" s="871" t="n"/>
      <c r="V677" s="871" t="n"/>
      <c r="W677" s="871" t="n"/>
      <c r="X677" s="871" t="n"/>
      <c r="Y677" s="871" t="n"/>
      <c r="Z677" s="871" t="n"/>
    </row>
    <row r="678">
      <c r="A678" s="871" t="n"/>
      <c r="B678" s="871" t="n"/>
      <c r="C678" s="871" t="n"/>
      <c r="D678" s="871" t="n"/>
      <c r="E678" s="871" t="n"/>
      <c r="F678" s="871" t="n"/>
      <c r="G678" s="871" t="n"/>
      <c r="H678" s="871" t="n"/>
      <c r="I678" s="871" t="n"/>
      <c r="J678" s="871" t="n"/>
      <c r="K678" s="871" t="n"/>
      <c r="L678" s="871" t="n"/>
      <c r="M678" s="871" t="n"/>
      <c r="N678" s="871" t="n"/>
      <c r="O678" s="871" t="n"/>
      <c r="P678" s="871" t="n"/>
      <c r="Q678" s="871" t="n"/>
      <c r="R678" s="871" t="n"/>
      <c r="S678" s="871" t="n"/>
      <c r="T678" s="871" t="n"/>
      <c r="U678" s="871" t="n"/>
      <c r="V678" s="871" t="n"/>
      <c r="W678" s="871" t="n"/>
      <c r="X678" s="871" t="n"/>
      <c r="Y678" s="871" t="n"/>
      <c r="Z678" s="871" t="n"/>
    </row>
    <row r="679">
      <c r="A679" s="871" t="n"/>
      <c r="B679" s="871" t="n"/>
      <c r="C679" s="871" t="n"/>
      <c r="D679" s="871" t="n"/>
      <c r="E679" s="871" t="n"/>
      <c r="F679" s="871" t="n"/>
      <c r="G679" s="871" t="n"/>
      <c r="H679" s="871" t="n"/>
      <c r="I679" s="871" t="n"/>
      <c r="J679" s="871" t="n"/>
      <c r="K679" s="871" t="n"/>
      <c r="L679" s="871" t="n"/>
      <c r="M679" s="871" t="n"/>
      <c r="N679" s="871" t="n"/>
      <c r="O679" s="871" t="n"/>
      <c r="P679" s="871" t="n"/>
      <c r="Q679" s="871" t="n"/>
      <c r="R679" s="871" t="n"/>
      <c r="S679" s="871" t="n"/>
      <c r="T679" s="871" t="n"/>
      <c r="U679" s="871" t="n"/>
      <c r="V679" s="871" t="n"/>
      <c r="W679" s="871" t="n"/>
      <c r="X679" s="871" t="n"/>
      <c r="Y679" s="871" t="n"/>
      <c r="Z679" s="871" t="n"/>
    </row>
    <row r="680">
      <c r="A680" s="871" t="n"/>
      <c r="B680" s="871" t="n"/>
      <c r="C680" s="871" t="n"/>
      <c r="D680" s="871" t="n"/>
      <c r="E680" s="871" t="n"/>
      <c r="F680" s="871" t="n"/>
      <c r="G680" s="871" t="n"/>
      <c r="H680" s="871" t="n"/>
      <c r="I680" s="871" t="n"/>
      <c r="J680" s="871" t="n"/>
      <c r="K680" s="871" t="n"/>
      <c r="L680" s="871" t="n"/>
      <c r="M680" s="871" t="n"/>
      <c r="N680" s="871" t="n"/>
      <c r="O680" s="871" t="n"/>
      <c r="P680" s="871" t="n"/>
      <c r="Q680" s="871" t="n"/>
      <c r="R680" s="871" t="n"/>
      <c r="S680" s="871" t="n"/>
      <c r="T680" s="871" t="n"/>
      <c r="U680" s="871" t="n"/>
      <c r="V680" s="871" t="n"/>
      <c r="W680" s="871" t="n"/>
      <c r="X680" s="871" t="n"/>
      <c r="Y680" s="871" t="n"/>
      <c r="Z680" s="871" t="n"/>
    </row>
    <row r="681">
      <c r="A681" s="871" t="n"/>
      <c r="B681" s="871" t="n"/>
      <c r="C681" s="871" t="n"/>
      <c r="D681" s="871" t="n"/>
      <c r="E681" s="871" t="n"/>
      <c r="F681" s="871" t="n"/>
      <c r="G681" s="871" t="n"/>
      <c r="H681" s="871" t="n"/>
      <c r="I681" s="871" t="n"/>
      <c r="J681" s="871" t="n"/>
      <c r="K681" s="871" t="n"/>
      <c r="L681" s="871" t="n"/>
      <c r="M681" s="871" t="n"/>
      <c r="N681" s="871" t="n"/>
      <c r="O681" s="871" t="n"/>
      <c r="P681" s="871" t="n"/>
      <c r="Q681" s="871" t="n"/>
      <c r="R681" s="871" t="n"/>
      <c r="S681" s="871" t="n"/>
      <c r="T681" s="871" t="n"/>
      <c r="U681" s="871" t="n"/>
      <c r="V681" s="871" t="n"/>
      <c r="W681" s="871" t="n"/>
      <c r="X681" s="871" t="n"/>
      <c r="Y681" s="871" t="n"/>
      <c r="Z681" s="871" t="n"/>
    </row>
    <row r="682">
      <c r="A682" s="871" t="n"/>
      <c r="B682" s="871" t="n"/>
      <c r="C682" s="871" t="n"/>
      <c r="D682" s="871" t="n"/>
      <c r="E682" s="871" t="n"/>
      <c r="F682" s="871" t="n"/>
      <c r="G682" s="871" t="n"/>
      <c r="H682" s="871" t="n"/>
      <c r="I682" s="871" t="n"/>
      <c r="J682" s="871" t="n"/>
      <c r="K682" s="871" t="n"/>
      <c r="L682" s="871" t="n"/>
      <c r="M682" s="871" t="n"/>
      <c r="N682" s="871" t="n"/>
      <c r="O682" s="871" t="n"/>
      <c r="P682" s="871" t="n"/>
      <c r="Q682" s="871" t="n"/>
      <c r="R682" s="871" t="n"/>
      <c r="S682" s="871" t="n"/>
      <c r="T682" s="871" t="n"/>
      <c r="U682" s="871" t="n"/>
      <c r="V682" s="871" t="n"/>
      <c r="W682" s="871" t="n"/>
      <c r="X682" s="871" t="n"/>
      <c r="Y682" s="871" t="n"/>
      <c r="Z682" s="871" t="n"/>
    </row>
    <row r="683">
      <c r="A683" s="871" t="n"/>
      <c r="B683" s="871" t="n"/>
      <c r="C683" s="871" t="n"/>
      <c r="D683" s="871" t="n"/>
      <c r="E683" s="871" t="n"/>
      <c r="F683" s="871" t="n"/>
      <c r="G683" s="871" t="n"/>
      <c r="H683" s="871" t="n"/>
      <c r="I683" s="871" t="n"/>
      <c r="J683" s="871" t="n"/>
      <c r="K683" s="871" t="n"/>
      <c r="L683" s="871" t="n"/>
      <c r="M683" s="871" t="n"/>
      <c r="N683" s="871" t="n"/>
      <c r="O683" s="871" t="n"/>
      <c r="P683" s="871" t="n"/>
      <c r="Q683" s="871" t="n"/>
      <c r="R683" s="871" t="n"/>
      <c r="S683" s="871" t="n"/>
      <c r="T683" s="871" t="n"/>
      <c r="U683" s="871" t="n"/>
      <c r="V683" s="871" t="n"/>
      <c r="W683" s="871" t="n"/>
      <c r="X683" s="871" t="n"/>
      <c r="Y683" s="871" t="n"/>
      <c r="Z683" s="871" t="n"/>
    </row>
    <row r="684">
      <c r="A684" s="871" t="n"/>
      <c r="B684" s="871" t="n"/>
      <c r="C684" s="871" t="n"/>
      <c r="D684" s="871" t="n"/>
      <c r="E684" s="871" t="n"/>
      <c r="F684" s="871" t="n"/>
      <c r="G684" s="871" t="n"/>
      <c r="H684" s="871" t="n"/>
      <c r="I684" s="871" t="n"/>
      <c r="J684" s="871" t="n"/>
      <c r="K684" s="871" t="n"/>
      <c r="L684" s="871" t="n"/>
      <c r="M684" s="871" t="n"/>
      <c r="N684" s="871" t="n"/>
      <c r="O684" s="871" t="n"/>
      <c r="P684" s="871" t="n"/>
      <c r="Q684" s="871" t="n"/>
      <c r="R684" s="871" t="n"/>
      <c r="S684" s="871" t="n"/>
      <c r="T684" s="871" t="n"/>
      <c r="U684" s="871" t="n"/>
      <c r="V684" s="871" t="n"/>
      <c r="W684" s="871" t="n"/>
      <c r="X684" s="871" t="n"/>
      <c r="Y684" s="871" t="n"/>
      <c r="Z684" s="871" t="n"/>
    </row>
    <row r="685">
      <c r="A685" s="871" t="n"/>
      <c r="B685" s="871" t="n"/>
      <c r="C685" s="871" t="n"/>
      <c r="D685" s="871" t="n"/>
      <c r="E685" s="871" t="n"/>
      <c r="F685" s="871" t="n"/>
      <c r="G685" s="871" t="n"/>
      <c r="H685" s="871" t="n"/>
      <c r="I685" s="871" t="n"/>
      <c r="J685" s="871" t="n"/>
      <c r="K685" s="871" t="n"/>
      <c r="L685" s="871" t="n"/>
      <c r="M685" s="871" t="n"/>
      <c r="N685" s="871" t="n"/>
      <c r="O685" s="871" t="n"/>
      <c r="P685" s="871" t="n"/>
      <c r="Q685" s="871" t="n"/>
      <c r="R685" s="871" t="n"/>
      <c r="S685" s="871" t="n"/>
      <c r="T685" s="871" t="n"/>
      <c r="U685" s="871" t="n"/>
      <c r="V685" s="871" t="n"/>
      <c r="W685" s="871" t="n"/>
      <c r="X685" s="871" t="n"/>
      <c r="Y685" s="871" t="n"/>
      <c r="Z685" s="871" t="n"/>
    </row>
    <row r="686">
      <c r="A686" s="871" t="n"/>
      <c r="B686" s="871" t="n"/>
      <c r="C686" s="871" t="n"/>
      <c r="D686" s="871" t="n"/>
      <c r="E686" s="871" t="n"/>
      <c r="F686" s="871" t="n"/>
      <c r="G686" s="871" t="n"/>
      <c r="H686" s="871" t="n"/>
      <c r="I686" s="871" t="n"/>
      <c r="J686" s="871" t="n"/>
      <c r="K686" s="871" t="n"/>
      <c r="L686" s="871" t="n"/>
      <c r="M686" s="871" t="n"/>
      <c r="N686" s="871" t="n"/>
      <c r="O686" s="871" t="n"/>
      <c r="P686" s="871" t="n"/>
      <c r="Q686" s="871" t="n"/>
      <c r="R686" s="871" t="n"/>
      <c r="S686" s="871" t="n"/>
      <c r="T686" s="871" t="n"/>
      <c r="U686" s="871" t="n"/>
      <c r="V686" s="871" t="n"/>
      <c r="W686" s="871" t="n"/>
      <c r="X686" s="871" t="n"/>
      <c r="Y686" s="871" t="n"/>
      <c r="Z686" s="871" t="n"/>
    </row>
    <row r="687">
      <c r="A687" s="871" t="n"/>
      <c r="B687" s="871" t="n"/>
      <c r="C687" s="871" t="n"/>
      <c r="D687" s="871" t="n"/>
      <c r="E687" s="871" t="n"/>
      <c r="F687" s="871" t="n"/>
      <c r="G687" s="871" t="n"/>
      <c r="H687" s="871" t="n"/>
      <c r="I687" s="871" t="n"/>
      <c r="J687" s="871" t="n"/>
      <c r="K687" s="871" t="n"/>
      <c r="L687" s="871" t="n"/>
      <c r="M687" s="871" t="n"/>
      <c r="N687" s="871" t="n"/>
      <c r="O687" s="871" t="n"/>
      <c r="P687" s="871" t="n"/>
      <c r="Q687" s="871" t="n"/>
      <c r="R687" s="871" t="n"/>
      <c r="S687" s="871" t="n"/>
      <c r="T687" s="871" t="n"/>
      <c r="U687" s="871" t="n"/>
      <c r="V687" s="871" t="n"/>
      <c r="W687" s="871" t="n"/>
      <c r="X687" s="871" t="n"/>
      <c r="Y687" s="871" t="n"/>
      <c r="Z687" s="871" t="n"/>
    </row>
    <row r="688">
      <c r="A688" s="871" t="n"/>
      <c r="B688" s="871" t="n"/>
      <c r="C688" s="871" t="n"/>
      <c r="D688" s="871" t="n"/>
      <c r="E688" s="871" t="n"/>
      <c r="F688" s="871" t="n"/>
      <c r="G688" s="871" t="n"/>
      <c r="H688" s="871" t="n"/>
      <c r="I688" s="871" t="n"/>
      <c r="J688" s="871" t="n"/>
      <c r="K688" s="871" t="n"/>
      <c r="L688" s="871" t="n"/>
      <c r="M688" s="871" t="n"/>
      <c r="N688" s="871" t="n"/>
      <c r="O688" s="871" t="n"/>
      <c r="P688" s="871" t="n"/>
      <c r="Q688" s="871" t="n"/>
      <c r="R688" s="871" t="n"/>
      <c r="S688" s="871" t="n"/>
      <c r="T688" s="871" t="n"/>
      <c r="U688" s="871" t="n"/>
      <c r="V688" s="871" t="n"/>
      <c r="W688" s="871" t="n"/>
      <c r="X688" s="871" t="n"/>
      <c r="Y688" s="871" t="n"/>
      <c r="Z688" s="871" t="n"/>
    </row>
    <row r="689">
      <c r="A689" s="871" t="n"/>
      <c r="B689" s="871" t="n"/>
      <c r="C689" s="871" t="n"/>
      <c r="D689" s="871" t="n"/>
      <c r="E689" s="871" t="n"/>
      <c r="F689" s="871" t="n"/>
      <c r="G689" s="871" t="n"/>
      <c r="H689" s="871" t="n"/>
      <c r="I689" s="871" t="n"/>
      <c r="J689" s="871" t="n"/>
      <c r="K689" s="871" t="n"/>
      <c r="L689" s="871" t="n"/>
      <c r="M689" s="871" t="n"/>
      <c r="N689" s="871" t="n"/>
      <c r="O689" s="871" t="n"/>
      <c r="P689" s="871" t="n"/>
      <c r="Q689" s="871" t="n"/>
      <c r="R689" s="871" t="n"/>
      <c r="S689" s="871" t="n"/>
      <c r="T689" s="871" t="n"/>
      <c r="U689" s="871" t="n"/>
      <c r="V689" s="871" t="n"/>
      <c r="W689" s="871" t="n"/>
      <c r="X689" s="871" t="n"/>
      <c r="Y689" s="871" t="n"/>
      <c r="Z689" s="871" t="n"/>
    </row>
    <row r="690">
      <c r="A690" s="871" t="n"/>
      <c r="B690" s="871" t="n"/>
      <c r="C690" s="871" t="n"/>
      <c r="D690" s="871" t="n"/>
      <c r="E690" s="871" t="n"/>
      <c r="F690" s="871" t="n"/>
      <c r="G690" s="871" t="n"/>
      <c r="H690" s="871" t="n"/>
      <c r="I690" s="871" t="n"/>
      <c r="J690" s="871" t="n"/>
      <c r="K690" s="871" t="n"/>
      <c r="L690" s="871" t="n"/>
      <c r="M690" s="871" t="n"/>
      <c r="N690" s="871" t="n"/>
      <c r="O690" s="871" t="n"/>
      <c r="P690" s="871" t="n"/>
      <c r="Q690" s="871" t="n"/>
      <c r="R690" s="871" t="n"/>
      <c r="S690" s="871" t="n"/>
      <c r="T690" s="871" t="n"/>
      <c r="U690" s="871" t="n"/>
      <c r="V690" s="871" t="n"/>
      <c r="W690" s="871" t="n"/>
      <c r="X690" s="871" t="n"/>
      <c r="Y690" s="871" t="n"/>
      <c r="Z690" s="871" t="n"/>
    </row>
    <row r="691">
      <c r="A691" s="871" t="n"/>
      <c r="B691" s="871" t="n"/>
      <c r="C691" s="871" t="n"/>
      <c r="D691" s="871" t="n"/>
      <c r="E691" s="871" t="n"/>
      <c r="F691" s="871" t="n"/>
      <c r="G691" s="871" t="n"/>
      <c r="H691" s="871" t="n"/>
      <c r="I691" s="871" t="n"/>
      <c r="J691" s="871" t="n"/>
      <c r="K691" s="871" t="n"/>
      <c r="L691" s="871" t="n"/>
      <c r="M691" s="871" t="n"/>
      <c r="N691" s="871" t="n"/>
      <c r="O691" s="871" t="n"/>
      <c r="P691" s="871" t="n"/>
      <c r="Q691" s="871" t="n"/>
      <c r="R691" s="871" t="n"/>
      <c r="S691" s="871" t="n"/>
      <c r="T691" s="871" t="n"/>
      <c r="U691" s="871" t="n"/>
      <c r="V691" s="871" t="n"/>
      <c r="W691" s="871" t="n"/>
      <c r="X691" s="871" t="n"/>
      <c r="Y691" s="871" t="n"/>
      <c r="Z691" s="871" t="n"/>
    </row>
    <row r="692">
      <c r="A692" s="871" t="n"/>
      <c r="B692" s="871" t="n"/>
      <c r="C692" s="871" t="n"/>
      <c r="D692" s="871" t="n"/>
      <c r="E692" s="871" t="n"/>
      <c r="F692" s="871" t="n"/>
      <c r="G692" s="871" t="n"/>
      <c r="H692" s="871" t="n"/>
      <c r="I692" s="871" t="n"/>
      <c r="J692" s="871" t="n"/>
      <c r="K692" s="871" t="n"/>
      <c r="L692" s="871" t="n"/>
      <c r="M692" s="871" t="n"/>
      <c r="N692" s="871" t="n"/>
      <c r="O692" s="871" t="n"/>
      <c r="P692" s="871" t="n"/>
      <c r="Q692" s="871" t="n"/>
      <c r="R692" s="871" t="n"/>
      <c r="S692" s="871" t="n"/>
      <c r="T692" s="871" t="n"/>
      <c r="U692" s="871" t="n"/>
      <c r="V692" s="871" t="n"/>
      <c r="W692" s="871" t="n"/>
      <c r="X692" s="871" t="n"/>
      <c r="Y692" s="871" t="n"/>
      <c r="Z692" s="871" t="n"/>
    </row>
    <row r="693">
      <c r="A693" s="871" t="n"/>
      <c r="B693" s="871" t="n"/>
      <c r="C693" s="871" t="n"/>
      <c r="D693" s="871" t="n"/>
      <c r="E693" s="871" t="n"/>
      <c r="F693" s="871" t="n"/>
      <c r="G693" s="871" t="n"/>
      <c r="H693" s="871" t="n"/>
      <c r="I693" s="871" t="n"/>
      <c r="J693" s="871" t="n"/>
      <c r="K693" s="871" t="n"/>
      <c r="L693" s="871" t="n"/>
      <c r="M693" s="871" t="n"/>
      <c r="N693" s="871" t="n"/>
      <c r="O693" s="871" t="n"/>
      <c r="P693" s="871" t="n"/>
      <c r="Q693" s="871" t="n"/>
      <c r="R693" s="871" t="n"/>
      <c r="S693" s="871" t="n"/>
      <c r="T693" s="871" t="n"/>
      <c r="U693" s="871" t="n"/>
      <c r="V693" s="871" t="n"/>
      <c r="W693" s="871" t="n"/>
      <c r="X693" s="871" t="n"/>
      <c r="Y693" s="871" t="n"/>
      <c r="Z693" s="871" t="n"/>
    </row>
    <row r="694">
      <c r="A694" s="871" t="n"/>
      <c r="B694" s="871" t="n"/>
      <c r="C694" s="871" t="n"/>
      <c r="D694" s="871" t="n"/>
      <c r="E694" s="871" t="n"/>
      <c r="F694" s="871" t="n"/>
      <c r="G694" s="871" t="n"/>
      <c r="H694" s="871" t="n"/>
      <c r="I694" s="871" t="n"/>
      <c r="J694" s="871" t="n"/>
      <c r="K694" s="871" t="n"/>
      <c r="L694" s="871" t="n"/>
      <c r="M694" s="871" t="n"/>
      <c r="N694" s="871" t="n"/>
      <c r="O694" s="871" t="n"/>
      <c r="P694" s="871" t="n"/>
      <c r="Q694" s="871" t="n"/>
      <c r="R694" s="871" t="n"/>
      <c r="S694" s="871" t="n"/>
      <c r="T694" s="871" t="n"/>
      <c r="U694" s="871" t="n"/>
      <c r="V694" s="871" t="n"/>
      <c r="W694" s="871" t="n"/>
      <c r="X694" s="871" t="n"/>
      <c r="Y694" s="871" t="n"/>
      <c r="Z694" s="871" t="n"/>
    </row>
    <row r="695">
      <c r="A695" s="871" t="n"/>
      <c r="B695" s="871" t="n"/>
      <c r="C695" s="871" t="n"/>
      <c r="D695" s="871" t="n"/>
      <c r="E695" s="871" t="n"/>
      <c r="F695" s="871" t="n"/>
      <c r="G695" s="871" t="n"/>
      <c r="H695" s="871" t="n"/>
      <c r="I695" s="871" t="n"/>
      <c r="J695" s="871" t="n"/>
      <c r="K695" s="871" t="n"/>
      <c r="L695" s="871" t="n"/>
      <c r="M695" s="871" t="n"/>
      <c r="N695" s="871" t="n"/>
      <c r="O695" s="871" t="n"/>
      <c r="P695" s="871" t="n"/>
      <c r="Q695" s="871" t="n"/>
      <c r="R695" s="871" t="n"/>
      <c r="S695" s="871" t="n"/>
      <c r="T695" s="871" t="n"/>
      <c r="U695" s="871" t="n"/>
      <c r="V695" s="871" t="n"/>
      <c r="W695" s="871" t="n"/>
      <c r="X695" s="871" t="n"/>
      <c r="Y695" s="871" t="n"/>
      <c r="Z695" s="871" t="n"/>
    </row>
    <row r="696">
      <c r="A696" s="871" t="n"/>
      <c r="B696" s="871" t="n"/>
      <c r="C696" s="871" t="n"/>
      <c r="D696" s="871" t="n"/>
      <c r="E696" s="871" t="n"/>
      <c r="F696" s="871" t="n"/>
      <c r="G696" s="871" t="n"/>
      <c r="H696" s="871" t="n"/>
      <c r="I696" s="871" t="n"/>
      <c r="J696" s="871" t="n"/>
      <c r="K696" s="871" t="n"/>
      <c r="L696" s="871" t="n"/>
      <c r="M696" s="871" t="n"/>
      <c r="N696" s="871" t="n"/>
      <c r="O696" s="871" t="n"/>
      <c r="P696" s="871" t="n"/>
      <c r="Q696" s="871" t="n"/>
      <c r="R696" s="871" t="n"/>
      <c r="S696" s="871" t="n"/>
      <c r="T696" s="871" t="n"/>
      <c r="U696" s="871" t="n"/>
      <c r="V696" s="871" t="n"/>
      <c r="W696" s="871" t="n"/>
      <c r="X696" s="871" t="n"/>
      <c r="Y696" s="871" t="n"/>
      <c r="Z696" s="871" t="n"/>
    </row>
    <row r="697">
      <c r="A697" s="871" t="n"/>
      <c r="B697" s="871" t="n"/>
      <c r="C697" s="871" t="n"/>
      <c r="D697" s="871" t="n"/>
      <c r="E697" s="871" t="n"/>
      <c r="F697" s="871" t="n"/>
      <c r="G697" s="871" t="n"/>
      <c r="H697" s="871" t="n"/>
      <c r="I697" s="871" t="n"/>
      <c r="J697" s="871" t="n"/>
      <c r="K697" s="871" t="n"/>
      <c r="L697" s="871" t="n"/>
      <c r="M697" s="871" t="n"/>
      <c r="N697" s="871" t="n"/>
      <c r="O697" s="871" t="n"/>
      <c r="P697" s="871" t="n"/>
      <c r="Q697" s="871" t="n"/>
      <c r="R697" s="871" t="n"/>
      <c r="S697" s="871" t="n"/>
      <c r="T697" s="871" t="n"/>
      <c r="U697" s="871" t="n"/>
      <c r="V697" s="871" t="n"/>
      <c r="W697" s="871" t="n"/>
      <c r="X697" s="871" t="n"/>
      <c r="Y697" s="871" t="n"/>
      <c r="Z697" s="871" t="n"/>
    </row>
    <row r="698">
      <c r="A698" s="871" t="n"/>
      <c r="B698" s="871" t="n"/>
      <c r="C698" s="871" t="n"/>
      <c r="D698" s="871" t="n"/>
      <c r="E698" s="871" t="n"/>
      <c r="F698" s="871" t="n"/>
      <c r="G698" s="871" t="n"/>
      <c r="H698" s="871" t="n"/>
      <c r="I698" s="871" t="n"/>
      <c r="J698" s="871" t="n"/>
      <c r="K698" s="871" t="n"/>
      <c r="L698" s="871" t="n"/>
      <c r="M698" s="871" t="n"/>
      <c r="N698" s="871" t="n"/>
      <c r="O698" s="871" t="n"/>
      <c r="P698" s="871" t="n"/>
      <c r="Q698" s="871" t="n"/>
      <c r="R698" s="871" t="n"/>
      <c r="S698" s="871" t="n"/>
      <c r="T698" s="871" t="n"/>
      <c r="U698" s="871" t="n"/>
      <c r="V698" s="871" t="n"/>
      <c r="W698" s="871" t="n"/>
      <c r="X698" s="871" t="n"/>
      <c r="Y698" s="871" t="n"/>
      <c r="Z698" s="871" t="n"/>
    </row>
    <row r="699">
      <c r="A699" s="871" t="n"/>
      <c r="B699" s="871" t="n"/>
      <c r="C699" s="871" t="n"/>
      <c r="D699" s="871" t="n"/>
      <c r="E699" s="871" t="n"/>
      <c r="F699" s="871" t="n"/>
      <c r="G699" s="871" t="n"/>
      <c r="H699" s="871" t="n"/>
      <c r="I699" s="871" t="n"/>
      <c r="J699" s="871" t="n"/>
      <c r="K699" s="871" t="n"/>
      <c r="L699" s="871" t="n"/>
      <c r="M699" s="871" t="n"/>
      <c r="N699" s="871" t="n"/>
      <c r="O699" s="871" t="n"/>
      <c r="P699" s="871" t="n"/>
      <c r="Q699" s="871" t="n"/>
      <c r="R699" s="871" t="n"/>
      <c r="S699" s="871" t="n"/>
      <c r="T699" s="871" t="n"/>
      <c r="U699" s="871" t="n"/>
      <c r="V699" s="871" t="n"/>
      <c r="W699" s="871" t="n"/>
      <c r="X699" s="871" t="n"/>
      <c r="Y699" s="871" t="n"/>
      <c r="Z699" s="871" t="n"/>
    </row>
    <row r="700">
      <c r="A700" s="871" t="n"/>
      <c r="B700" s="871" t="n"/>
      <c r="C700" s="871" t="n"/>
      <c r="D700" s="871" t="n"/>
      <c r="E700" s="871" t="n"/>
      <c r="F700" s="871" t="n"/>
      <c r="G700" s="871" t="n"/>
      <c r="H700" s="871" t="n"/>
      <c r="I700" s="871" t="n"/>
      <c r="J700" s="871" t="n"/>
      <c r="K700" s="871" t="n"/>
      <c r="L700" s="871" t="n"/>
      <c r="M700" s="871" t="n"/>
      <c r="N700" s="871" t="n"/>
      <c r="O700" s="871" t="n"/>
      <c r="P700" s="871" t="n"/>
      <c r="Q700" s="871" t="n"/>
      <c r="R700" s="871" t="n"/>
      <c r="S700" s="871" t="n"/>
      <c r="T700" s="871" t="n"/>
      <c r="U700" s="871" t="n"/>
      <c r="V700" s="871" t="n"/>
      <c r="W700" s="871" t="n"/>
      <c r="X700" s="871" t="n"/>
      <c r="Y700" s="871" t="n"/>
      <c r="Z700" s="871" t="n"/>
    </row>
    <row r="701">
      <c r="A701" s="871" t="n"/>
      <c r="B701" s="871" t="n"/>
      <c r="C701" s="871" t="n"/>
      <c r="D701" s="871" t="n"/>
      <c r="E701" s="871" t="n"/>
      <c r="F701" s="871" t="n"/>
      <c r="G701" s="871" t="n"/>
      <c r="H701" s="871" t="n"/>
      <c r="I701" s="871" t="n"/>
      <c r="J701" s="871" t="n"/>
      <c r="K701" s="871" t="n"/>
      <c r="L701" s="871" t="n"/>
      <c r="M701" s="871" t="n"/>
      <c r="N701" s="871" t="n"/>
      <c r="O701" s="871" t="n"/>
      <c r="P701" s="871" t="n"/>
      <c r="Q701" s="871" t="n"/>
      <c r="R701" s="871" t="n"/>
      <c r="S701" s="871" t="n"/>
      <c r="T701" s="871" t="n"/>
      <c r="U701" s="871" t="n"/>
      <c r="V701" s="871" t="n"/>
      <c r="W701" s="871" t="n"/>
      <c r="X701" s="871" t="n"/>
      <c r="Y701" s="871" t="n"/>
      <c r="Z701" s="871" t="n"/>
    </row>
    <row r="702">
      <c r="A702" s="871" t="n"/>
      <c r="B702" s="871" t="n"/>
      <c r="C702" s="871" t="n"/>
      <c r="D702" s="871" t="n"/>
      <c r="E702" s="871" t="n"/>
      <c r="F702" s="871" t="n"/>
      <c r="G702" s="871" t="n"/>
      <c r="H702" s="871" t="n"/>
      <c r="I702" s="871" t="n"/>
      <c r="J702" s="871" t="n"/>
      <c r="K702" s="871" t="n"/>
      <c r="L702" s="871" t="n"/>
      <c r="M702" s="871" t="n"/>
      <c r="N702" s="871" t="n"/>
      <c r="O702" s="871" t="n"/>
      <c r="P702" s="871" t="n"/>
      <c r="Q702" s="871" t="n"/>
      <c r="R702" s="871" t="n"/>
      <c r="S702" s="871" t="n"/>
      <c r="T702" s="871" t="n"/>
      <c r="U702" s="871" t="n"/>
      <c r="V702" s="871" t="n"/>
      <c r="W702" s="871" t="n"/>
      <c r="X702" s="871" t="n"/>
      <c r="Y702" s="871" t="n"/>
      <c r="Z702" s="871" t="n"/>
    </row>
    <row r="703">
      <c r="A703" s="871" t="n"/>
      <c r="B703" s="871" t="n"/>
      <c r="C703" s="871" t="n"/>
      <c r="D703" s="871" t="n"/>
      <c r="E703" s="871" t="n"/>
      <c r="F703" s="871" t="n"/>
      <c r="G703" s="871" t="n"/>
      <c r="H703" s="871" t="n"/>
      <c r="I703" s="871" t="n"/>
      <c r="J703" s="871" t="n"/>
      <c r="K703" s="871" t="n"/>
      <c r="L703" s="871" t="n"/>
      <c r="M703" s="871" t="n"/>
      <c r="N703" s="871" t="n"/>
      <c r="O703" s="871" t="n"/>
      <c r="P703" s="871" t="n"/>
      <c r="Q703" s="871" t="n"/>
      <c r="R703" s="871" t="n"/>
      <c r="S703" s="871" t="n"/>
      <c r="T703" s="871" t="n"/>
      <c r="U703" s="871" t="n"/>
      <c r="V703" s="871" t="n"/>
      <c r="W703" s="871" t="n"/>
      <c r="X703" s="871" t="n"/>
      <c r="Y703" s="871" t="n"/>
      <c r="Z703" s="871" t="n"/>
    </row>
    <row r="704">
      <c r="A704" s="871" t="n"/>
      <c r="B704" s="871" t="n"/>
      <c r="C704" s="871" t="n"/>
      <c r="D704" s="871" t="n"/>
      <c r="E704" s="871" t="n"/>
      <c r="F704" s="871" t="n"/>
      <c r="G704" s="871" t="n"/>
      <c r="H704" s="871" t="n"/>
      <c r="I704" s="871" t="n"/>
      <c r="J704" s="871" t="n"/>
      <c r="K704" s="871" t="n"/>
      <c r="L704" s="871" t="n"/>
      <c r="M704" s="871" t="n"/>
      <c r="N704" s="871" t="n"/>
      <c r="O704" s="871" t="n"/>
      <c r="P704" s="871" t="n"/>
      <c r="Q704" s="871" t="n"/>
      <c r="R704" s="871" t="n"/>
      <c r="S704" s="871" t="n"/>
      <c r="T704" s="871" t="n"/>
      <c r="U704" s="871" t="n"/>
      <c r="V704" s="871" t="n"/>
      <c r="W704" s="871" t="n"/>
      <c r="X704" s="871" t="n"/>
      <c r="Y704" s="871" t="n"/>
      <c r="Z704" s="871" t="n"/>
    </row>
    <row r="705">
      <c r="A705" s="871" t="n"/>
      <c r="B705" s="871" t="n"/>
      <c r="C705" s="871" t="n"/>
      <c r="D705" s="871" t="n"/>
      <c r="E705" s="871" t="n"/>
      <c r="F705" s="871" t="n"/>
      <c r="G705" s="871" t="n"/>
      <c r="H705" s="871" t="n"/>
      <c r="I705" s="871" t="n"/>
      <c r="J705" s="871" t="n"/>
      <c r="K705" s="871" t="n"/>
      <c r="L705" s="871" t="n"/>
      <c r="M705" s="871" t="n"/>
      <c r="N705" s="871" t="n"/>
      <c r="O705" s="871" t="n"/>
      <c r="P705" s="871" t="n"/>
      <c r="Q705" s="871" t="n"/>
      <c r="R705" s="871" t="n"/>
      <c r="S705" s="871" t="n"/>
      <c r="T705" s="871" t="n"/>
      <c r="U705" s="871" t="n"/>
      <c r="V705" s="871" t="n"/>
      <c r="W705" s="871" t="n"/>
      <c r="X705" s="871" t="n"/>
      <c r="Y705" s="871" t="n"/>
      <c r="Z705" s="871" t="n"/>
    </row>
    <row r="706">
      <c r="A706" s="871" t="n"/>
      <c r="B706" s="871" t="n"/>
      <c r="C706" s="871" t="n"/>
      <c r="D706" s="871" t="n"/>
      <c r="E706" s="871" t="n"/>
      <c r="F706" s="871" t="n"/>
      <c r="G706" s="871" t="n"/>
      <c r="H706" s="871" t="n"/>
      <c r="I706" s="871" t="n"/>
      <c r="J706" s="871" t="n"/>
      <c r="K706" s="871" t="n"/>
      <c r="L706" s="871" t="n"/>
      <c r="M706" s="871" t="n"/>
      <c r="N706" s="871" t="n"/>
      <c r="O706" s="871" t="n"/>
      <c r="P706" s="871" t="n"/>
      <c r="Q706" s="871" t="n"/>
      <c r="R706" s="871" t="n"/>
      <c r="S706" s="871" t="n"/>
      <c r="T706" s="871" t="n"/>
      <c r="U706" s="871" t="n"/>
      <c r="V706" s="871" t="n"/>
      <c r="W706" s="871" t="n"/>
      <c r="X706" s="871" t="n"/>
      <c r="Y706" s="871" t="n"/>
      <c r="Z706" s="871" t="n"/>
    </row>
    <row r="707">
      <c r="A707" s="871" t="n"/>
      <c r="B707" s="871" t="n"/>
      <c r="C707" s="871" t="n"/>
      <c r="D707" s="871" t="n"/>
      <c r="E707" s="871" t="n"/>
      <c r="F707" s="871" t="n"/>
      <c r="G707" s="871" t="n"/>
      <c r="H707" s="871" t="n"/>
      <c r="I707" s="871" t="n"/>
      <c r="J707" s="871" t="n"/>
      <c r="K707" s="871" t="n"/>
      <c r="L707" s="871" t="n"/>
      <c r="M707" s="871" t="n"/>
      <c r="N707" s="871" t="n"/>
      <c r="O707" s="871" t="n"/>
      <c r="P707" s="871" t="n"/>
      <c r="Q707" s="871" t="n"/>
      <c r="R707" s="871" t="n"/>
      <c r="S707" s="871" t="n"/>
      <c r="T707" s="871" t="n"/>
      <c r="U707" s="871" t="n"/>
      <c r="V707" s="871" t="n"/>
      <c r="W707" s="871" t="n"/>
      <c r="X707" s="871" t="n"/>
      <c r="Y707" s="871" t="n"/>
      <c r="Z707" s="871" t="n"/>
    </row>
    <row r="708">
      <c r="A708" s="871" t="n"/>
      <c r="B708" s="871" t="n"/>
      <c r="C708" s="871" t="n"/>
      <c r="D708" s="871" t="n"/>
      <c r="E708" s="871" t="n"/>
      <c r="F708" s="871" t="n"/>
      <c r="G708" s="871" t="n"/>
      <c r="H708" s="871" t="n"/>
      <c r="I708" s="871" t="n"/>
      <c r="J708" s="871" t="n"/>
      <c r="K708" s="871" t="n"/>
      <c r="L708" s="871" t="n"/>
      <c r="M708" s="871" t="n"/>
      <c r="N708" s="871" t="n"/>
      <c r="O708" s="871" t="n"/>
      <c r="P708" s="871" t="n"/>
      <c r="Q708" s="871" t="n"/>
      <c r="R708" s="871" t="n"/>
      <c r="S708" s="871" t="n"/>
      <c r="T708" s="871" t="n"/>
      <c r="U708" s="871" t="n"/>
      <c r="V708" s="871" t="n"/>
      <c r="W708" s="871" t="n"/>
      <c r="X708" s="871" t="n"/>
      <c r="Y708" s="871" t="n"/>
      <c r="Z708" s="871" t="n"/>
    </row>
    <row r="709">
      <c r="A709" s="871" t="n"/>
      <c r="B709" s="871" t="n"/>
      <c r="C709" s="871" t="n"/>
      <c r="D709" s="871" t="n"/>
      <c r="E709" s="871" t="n"/>
      <c r="F709" s="871" t="n"/>
      <c r="G709" s="871" t="n"/>
      <c r="H709" s="871" t="n"/>
      <c r="I709" s="871" t="n"/>
      <c r="J709" s="871" t="n"/>
      <c r="K709" s="871" t="n"/>
      <c r="L709" s="871" t="n"/>
      <c r="M709" s="871" t="n"/>
      <c r="N709" s="871" t="n"/>
      <c r="O709" s="871" t="n"/>
      <c r="P709" s="871" t="n"/>
      <c r="Q709" s="871" t="n"/>
      <c r="R709" s="871" t="n"/>
      <c r="S709" s="871" t="n"/>
      <c r="T709" s="871" t="n"/>
      <c r="U709" s="871" t="n"/>
      <c r="V709" s="871" t="n"/>
      <c r="W709" s="871" t="n"/>
      <c r="X709" s="871" t="n"/>
      <c r="Y709" s="871" t="n"/>
      <c r="Z709" s="871" t="n"/>
    </row>
    <row r="710">
      <c r="A710" s="871" t="n"/>
      <c r="B710" s="871" t="n"/>
      <c r="C710" s="871" t="n"/>
      <c r="D710" s="871" t="n"/>
      <c r="E710" s="871" t="n"/>
      <c r="F710" s="871" t="n"/>
      <c r="G710" s="871" t="n"/>
      <c r="H710" s="871" t="n"/>
      <c r="I710" s="871" t="n"/>
      <c r="J710" s="871" t="n"/>
      <c r="K710" s="871" t="n"/>
      <c r="L710" s="871" t="n"/>
      <c r="M710" s="871" t="n"/>
      <c r="N710" s="871" t="n"/>
      <c r="O710" s="871" t="n"/>
      <c r="P710" s="871" t="n"/>
      <c r="Q710" s="871" t="n"/>
      <c r="R710" s="871" t="n"/>
      <c r="S710" s="871" t="n"/>
      <c r="T710" s="871" t="n"/>
      <c r="U710" s="871" t="n"/>
      <c r="V710" s="871" t="n"/>
      <c r="W710" s="871" t="n"/>
      <c r="X710" s="871" t="n"/>
      <c r="Y710" s="871" t="n"/>
      <c r="Z710" s="871" t="n"/>
    </row>
    <row r="711">
      <c r="A711" s="871" t="n"/>
      <c r="B711" s="871" t="n"/>
      <c r="C711" s="871" t="n"/>
      <c r="D711" s="871" t="n"/>
      <c r="E711" s="871" t="n"/>
      <c r="F711" s="871" t="n"/>
      <c r="G711" s="871" t="n"/>
      <c r="H711" s="871" t="n"/>
      <c r="I711" s="871" t="n"/>
      <c r="J711" s="871" t="n"/>
      <c r="K711" s="871" t="n"/>
      <c r="L711" s="871" t="n"/>
      <c r="M711" s="871" t="n"/>
      <c r="N711" s="871" t="n"/>
      <c r="O711" s="871" t="n"/>
      <c r="P711" s="871" t="n"/>
      <c r="Q711" s="871" t="n"/>
      <c r="R711" s="871" t="n"/>
      <c r="S711" s="871" t="n"/>
      <c r="T711" s="871" t="n"/>
      <c r="U711" s="871" t="n"/>
      <c r="V711" s="871" t="n"/>
      <c r="W711" s="871" t="n"/>
      <c r="X711" s="871" t="n"/>
      <c r="Y711" s="871" t="n"/>
      <c r="Z711" s="871" t="n"/>
    </row>
    <row r="712">
      <c r="A712" s="871" t="n"/>
      <c r="B712" s="871" t="n"/>
      <c r="C712" s="871" t="n"/>
      <c r="D712" s="871" t="n"/>
      <c r="E712" s="871" t="n"/>
      <c r="F712" s="871" t="n"/>
      <c r="G712" s="871" t="n"/>
      <c r="H712" s="871" t="n"/>
      <c r="I712" s="871" t="n"/>
      <c r="J712" s="871" t="n"/>
      <c r="K712" s="871" t="n"/>
      <c r="L712" s="871" t="n"/>
      <c r="M712" s="871" t="n"/>
      <c r="N712" s="871" t="n"/>
      <c r="O712" s="871" t="n"/>
      <c r="P712" s="871" t="n"/>
      <c r="Q712" s="871" t="n"/>
      <c r="R712" s="871" t="n"/>
      <c r="S712" s="871" t="n"/>
      <c r="T712" s="871" t="n"/>
      <c r="U712" s="871" t="n"/>
      <c r="V712" s="871" t="n"/>
      <c r="W712" s="871" t="n"/>
      <c r="X712" s="871" t="n"/>
      <c r="Y712" s="871" t="n"/>
      <c r="Z712" s="871" t="n"/>
    </row>
    <row r="713">
      <c r="A713" s="871" t="n"/>
      <c r="B713" s="871" t="n"/>
      <c r="C713" s="871" t="n"/>
      <c r="D713" s="871" t="n"/>
      <c r="E713" s="871" t="n"/>
      <c r="F713" s="871" t="n"/>
      <c r="G713" s="871" t="n"/>
      <c r="H713" s="871" t="n"/>
      <c r="I713" s="871" t="n"/>
      <c r="J713" s="871" t="n"/>
      <c r="K713" s="871" t="n"/>
      <c r="L713" s="871" t="n"/>
      <c r="M713" s="871" t="n"/>
      <c r="N713" s="871" t="n"/>
      <c r="O713" s="871" t="n"/>
      <c r="P713" s="871" t="n"/>
      <c r="Q713" s="871" t="n"/>
      <c r="R713" s="871" t="n"/>
      <c r="S713" s="871" t="n"/>
      <c r="T713" s="871" t="n"/>
      <c r="U713" s="871" t="n"/>
      <c r="V713" s="871" t="n"/>
      <c r="W713" s="871" t="n"/>
      <c r="X713" s="871" t="n"/>
      <c r="Y713" s="871" t="n"/>
      <c r="Z713" s="871" t="n"/>
    </row>
    <row r="714">
      <c r="A714" s="871" t="n"/>
      <c r="B714" s="871" t="n"/>
      <c r="C714" s="871" t="n"/>
      <c r="D714" s="871" t="n"/>
      <c r="E714" s="871" t="n"/>
      <c r="F714" s="871" t="n"/>
      <c r="G714" s="871" t="n"/>
      <c r="H714" s="871" t="n"/>
      <c r="I714" s="871" t="n"/>
      <c r="J714" s="871" t="n"/>
      <c r="K714" s="871" t="n"/>
      <c r="L714" s="871" t="n"/>
      <c r="M714" s="871" t="n"/>
      <c r="N714" s="871" t="n"/>
      <c r="O714" s="871" t="n"/>
      <c r="P714" s="871" t="n"/>
      <c r="Q714" s="871" t="n"/>
      <c r="R714" s="871" t="n"/>
      <c r="S714" s="871" t="n"/>
      <c r="T714" s="871" t="n"/>
      <c r="U714" s="871" t="n"/>
      <c r="V714" s="871" t="n"/>
      <c r="W714" s="871" t="n"/>
      <c r="X714" s="871" t="n"/>
      <c r="Y714" s="871" t="n"/>
      <c r="Z714" s="871" t="n"/>
    </row>
    <row r="715">
      <c r="A715" s="871" t="n"/>
      <c r="B715" s="871" t="n"/>
      <c r="C715" s="871" t="n"/>
      <c r="D715" s="871" t="n"/>
      <c r="E715" s="871" t="n"/>
      <c r="F715" s="871" t="n"/>
      <c r="G715" s="871" t="n"/>
      <c r="H715" s="871" t="n"/>
      <c r="I715" s="871" t="n"/>
      <c r="J715" s="871" t="n"/>
      <c r="K715" s="871" t="n"/>
      <c r="L715" s="871" t="n"/>
      <c r="M715" s="871" t="n"/>
      <c r="N715" s="871" t="n"/>
      <c r="O715" s="871" t="n"/>
      <c r="P715" s="871" t="n"/>
      <c r="Q715" s="871" t="n"/>
      <c r="R715" s="871" t="n"/>
      <c r="S715" s="871" t="n"/>
      <c r="T715" s="871" t="n"/>
      <c r="U715" s="871" t="n"/>
      <c r="V715" s="871" t="n"/>
      <c r="W715" s="871" t="n"/>
      <c r="X715" s="871" t="n"/>
      <c r="Y715" s="871" t="n"/>
      <c r="Z715" s="871" t="n"/>
    </row>
    <row r="716">
      <c r="A716" s="871" t="n"/>
      <c r="B716" s="871" t="n"/>
      <c r="C716" s="871" t="n"/>
      <c r="D716" s="871" t="n"/>
      <c r="E716" s="871" t="n"/>
      <c r="F716" s="871" t="n"/>
      <c r="G716" s="871" t="n"/>
      <c r="H716" s="871" t="n"/>
      <c r="I716" s="871" t="n"/>
      <c r="J716" s="871" t="n"/>
      <c r="K716" s="871" t="n"/>
      <c r="L716" s="871" t="n"/>
      <c r="M716" s="871" t="n"/>
      <c r="N716" s="871" t="n"/>
      <c r="O716" s="871" t="n"/>
      <c r="P716" s="871" t="n"/>
      <c r="Q716" s="871" t="n"/>
      <c r="R716" s="871" t="n"/>
      <c r="S716" s="871" t="n"/>
      <c r="T716" s="871" t="n"/>
      <c r="U716" s="871" t="n"/>
      <c r="V716" s="871" t="n"/>
      <c r="W716" s="871" t="n"/>
      <c r="X716" s="871" t="n"/>
      <c r="Y716" s="871" t="n"/>
      <c r="Z716" s="871" t="n"/>
    </row>
    <row r="717">
      <c r="A717" s="871" t="n"/>
      <c r="B717" s="871" t="n"/>
      <c r="C717" s="871" t="n"/>
      <c r="D717" s="871" t="n"/>
      <c r="E717" s="871" t="n"/>
      <c r="F717" s="871" t="n"/>
      <c r="G717" s="871" t="n"/>
      <c r="H717" s="871" t="n"/>
      <c r="I717" s="871" t="n"/>
      <c r="J717" s="871" t="n"/>
      <c r="K717" s="871" t="n"/>
      <c r="L717" s="871" t="n"/>
      <c r="M717" s="871" t="n"/>
      <c r="N717" s="871" t="n"/>
      <c r="O717" s="871" t="n"/>
      <c r="P717" s="871" t="n"/>
      <c r="Q717" s="871" t="n"/>
      <c r="R717" s="871" t="n"/>
      <c r="S717" s="871" t="n"/>
      <c r="T717" s="871" t="n"/>
      <c r="U717" s="871" t="n"/>
      <c r="V717" s="871" t="n"/>
      <c r="W717" s="871" t="n"/>
      <c r="X717" s="871" t="n"/>
      <c r="Y717" s="871" t="n"/>
      <c r="Z717" s="871" t="n"/>
    </row>
    <row r="718">
      <c r="A718" s="871" t="n"/>
      <c r="B718" s="871" t="n"/>
      <c r="C718" s="871" t="n"/>
      <c r="D718" s="871" t="n"/>
      <c r="E718" s="871" t="n"/>
      <c r="F718" s="871" t="n"/>
      <c r="G718" s="871" t="n"/>
      <c r="H718" s="871" t="n"/>
      <c r="I718" s="871" t="n"/>
      <c r="J718" s="871" t="n"/>
      <c r="K718" s="871" t="n"/>
      <c r="L718" s="871" t="n"/>
      <c r="M718" s="871" t="n"/>
      <c r="N718" s="871" t="n"/>
      <c r="O718" s="871" t="n"/>
      <c r="P718" s="871" t="n"/>
      <c r="Q718" s="871" t="n"/>
      <c r="R718" s="871" t="n"/>
      <c r="S718" s="871" t="n"/>
      <c r="T718" s="871" t="n"/>
      <c r="U718" s="871" t="n"/>
      <c r="V718" s="871" t="n"/>
      <c r="W718" s="871" t="n"/>
      <c r="X718" s="871" t="n"/>
      <c r="Y718" s="871" t="n"/>
      <c r="Z718" s="871" t="n"/>
    </row>
    <row r="719">
      <c r="A719" s="871" t="n"/>
      <c r="B719" s="871" t="n"/>
      <c r="C719" s="871" t="n"/>
      <c r="D719" s="871" t="n"/>
      <c r="E719" s="871" t="n"/>
      <c r="F719" s="871" t="n"/>
      <c r="G719" s="871" t="n"/>
      <c r="H719" s="871" t="n"/>
      <c r="I719" s="871" t="n"/>
      <c r="J719" s="871" t="n"/>
      <c r="K719" s="871" t="n"/>
      <c r="L719" s="871" t="n"/>
      <c r="M719" s="871" t="n"/>
      <c r="N719" s="871" t="n"/>
      <c r="O719" s="871" t="n"/>
      <c r="P719" s="871" t="n"/>
      <c r="Q719" s="871" t="n"/>
      <c r="R719" s="871" t="n"/>
      <c r="S719" s="871" t="n"/>
      <c r="T719" s="871" t="n"/>
      <c r="U719" s="871" t="n"/>
      <c r="V719" s="871" t="n"/>
      <c r="W719" s="871" t="n"/>
      <c r="X719" s="871" t="n"/>
      <c r="Y719" s="871" t="n"/>
      <c r="Z719" s="871" t="n"/>
    </row>
    <row r="720">
      <c r="A720" s="871" t="n"/>
      <c r="B720" s="871" t="n"/>
      <c r="C720" s="871" t="n"/>
      <c r="D720" s="871" t="n"/>
      <c r="E720" s="871" t="n"/>
      <c r="F720" s="871" t="n"/>
      <c r="G720" s="871" t="n"/>
      <c r="H720" s="871" t="n"/>
      <c r="I720" s="871" t="n"/>
      <c r="J720" s="871" t="n"/>
      <c r="K720" s="871" t="n"/>
      <c r="L720" s="871" t="n"/>
      <c r="M720" s="871" t="n"/>
      <c r="N720" s="871" t="n"/>
      <c r="O720" s="871" t="n"/>
      <c r="P720" s="871" t="n"/>
      <c r="Q720" s="871" t="n"/>
      <c r="R720" s="871" t="n"/>
      <c r="S720" s="871" t="n"/>
      <c r="T720" s="871" t="n"/>
      <c r="U720" s="871" t="n"/>
      <c r="V720" s="871" t="n"/>
      <c r="W720" s="871" t="n"/>
      <c r="X720" s="871" t="n"/>
      <c r="Y720" s="871" t="n"/>
      <c r="Z720" s="871" t="n"/>
    </row>
    <row r="721">
      <c r="A721" s="871" t="n"/>
      <c r="B721" s="871" t="n"/>
      <c r="C721" s="871" t="n"/>
      <c r="D721" s="871" t="n"/>
      <c r="E721" s="871" t="n"/>
      <c r="F721" s="871" t="n"/>
      <c r="G721" s="871" t="n"/>
      <c r="H721" s="871" t="n"/>
      <c r="I721" s="871" t="n"/>
      <c r="J721" s="871" t="n"/>
      <c r="K721" s="871" t="n"/>
      <c r="L721" s="871" t="n"/>
      <c r="M721" s="871" t="n"/>
      <c r="N721" s="871" t="n"/>
      <c r="O721" s="871" t="n"/>
      <c r="P721" s="871" t="n"/>
      <c r="Q721" s="871" t="n"/>
      <c r="R721" s="871" t="n"/>
      <c r="S721" s="871" t="n"/>
      <c r="T721" s="871" t="n"/>
      <c r="U721" s="871" t="n"/>
      <c r="V721" s="871" t="n"/>
      <c r="W721" s="871" t="n"/>
      <c r="X721" s="871" t="n"/>
      <c r="Y721" s="871" t="n"/>
      <c r="Z721" s="871" t="n"/>
    </row>
    <row r="722">
      <c r="A722" s="871" t="n"/>
      <c r="B722" s="871" t="n"/>
      <c r="C722" s="871" t="n"/>
      <c r="D722" s="871" t="n"/>
      <c r="E722" s="871" t="n"/>
      <c r="F722" s="871" t="n"/>
      <c r="G722" s="871" t="n"/>
      <c r="H722" s="871" t="n"/>
      <c r="I722" s="871" t="n"/>
      <c r="J722" s="871" t="n"/>
      <c r="K722" s="871" t="n"/>
      <c r="L722" s="871" t="n"/>
      <c r="M722" s="871" t="n"/>
      <c r="N722" s="871" t="n"/>
      <c r="O722" s="871" t="n"/>
      <c r="P722" s="871" t="n"/>
      <c r="Q722" s="871" t="n"/>
      <c r="R722" s="871" t="n"/>
      <c r="S722" s="871" t="n"/>
      <c r="T722" s="871" t="n"/>
      <c r="U722" s="871" t="n"/>
      <c r="V722" s="871" t="n"/>
      <c r="W722" s="871" t="n"/>
      <c r="X722" s="871" t="n"/>
      <c r="Y722" s="871" t="n"/>
      <c r="Z722" s="871" t="n"/>
    </row>
    <row r="723">
      <c r="A723" s="871" t="n"/>
      <c r="B723" s="871" t="n"/>
      <c r="C723" s="871" t="n"/>
      <c r="D723" s="871" t="n"/>
      <c r="E723" s="871" t="n"/>
      <c r="F723" s="871" t="n"/>
      <c r="G723" s="871" t="n"/>
      <c r="H723" s="871" t="n"/>
      <c r="I723" s="871" t="n"/>
      <c r="J723" s="871" t="n"/>
      <c r="K723" s="871" t="n"/>
      <c r="L723" s="871" t="n"/>
      <c r="M723" s="871" t="n"/>
      <c r="N723" s="871" t="n"/>
      <c r="O723" s="871" t="n"/>
      <c r="P723" s="871" t="n"/>
      <c r="Q723" s="871" t="n"/>
      <c r="R723" s="871" t="n"/>
      <c r="S723" s="871" t="n"/>
      <c r="T723" s="871" t="n"/>
      <c r="U723" s="871" t="n"/>
      <c r="V723" s="871" t="n"/>
      <c r="W723" s="871" t="n"/>
      <c r="X723" s="871" t="n"/>
      <c r="Y723" s="871" t="n"/>
      <c r="Z723" s="871" t="n"/>
    </row>
    <row r="724">
      <c r="A724" s="871" t="n"/>
      <c r="B724" s="871" t="n"/>
      <c r="C724" s="871" t="n"/>
      <c r="D724" s="871" t="n"/>
      <c r="E724" s="871" t="n"/>
      <c r="F724" s="871" t="n"/>
      <c r="G724" s="871" t="n"/>
      <c r="H724" s="871" t="n"/>
      <c r="I724" s="871" t="n"/>
      <c r="J724" s="871" t="n"/>
      <c r="K724" s="871" t="n"/>
      <c r="L724" s="871" t="n"/>
      <c r="M724" s="871" t="n"/>
      <c r="N724" s="871" t="n"/>
      <c r="O724" s="871" t="n"/>
      <c r="P724" s="871" t="n"/>
      <c r="Q724" s="871" t="n"/>
      <c r="R724" s="871" t="n"/>
      <c r="S724" s="871" t="n"/>
      <c r="T724" s="871" t="n"/>
      <c r="U724" s="871" t="n"/>
      <c r="V724" s="871" t="n"/>
      <c r="W724" s="871" t="n"/>
      <c r="X724" s="871" t="n"/>
      <c r="Y724" s="871" t="n"/>
      <c r="Z724" s="871" t="n"/>
    </row>
    <row r="725">
      <c r="A725" s="871" t="n"/>
      <c r="B725" s="871" t="n"/>
      <c r="C725" s="871" t="n"/>
      <c r="D725" s="871" t="n"/>
      <c r="E725" s="871" t="n"/>
      <c r="F725" s="871" t="n"/>
      <c r="G725" s="871" t="n"/>
      <c r="H725" s="871" t="n"/>
      <c r="I725" s="871" t="n"/>
      <c r="J725" s="871" t="n"/>
      <c r="K725" s="871" t="n"/>
      <c r="L725" s="871" t="n"/>
      <c r="M725" s="871" t="n"/>
      <c r="N725" s="871" t="n"/>
      <c r="O725" s="871" t="n"/>
      <c r="P725" s="871" t="n"/>
      <c r="Q725" s="871" t="n"/>
      <c r="R725" s="871" t="n"/>
      <c r="S725" s="871" t="n"/>
      <c r="T725" s="871" t="n"/>
      <c r="U725" s="871" t="n"/>
      <c r="V725" s="871" t="n"/>
      <c r="W725" s="871" t="n"/>
      <c r="X725" s="871" t="n"/>
      <c r="Y725" s="871" t="n"/>
      <c r="Z725" s="871" t="n"/>
    </row>
    <row r="726">
      <c r="A726" s="871" t="n"/>
      <c r="B726" s="871" t="n"/>
      <c r="C726" s="871" t="n"/>
      <c r="D726" s="871" t="n"/>
      <c r="E726" s="871" t="n"/>
      <c r="F726" s="871" t="n"/>
      <c r="G726" s="871" t="n"/>
      <c r="H726" s="871" t="n"/>
      <c r="I726" s="871" t="n"/>
      <c r="J726" s="871" t="n"/>
      <c r="K726" s="871" t="n"/>
      <c r="L726" s="871" t="n"/>
      <c r="M726" s="871" t="n"/>
      <c r="N726" s="871" t="n"/>
      <c r="O726" s="871" t="n"/>
      <c r="P726" s="871" t="n"/>
      <c r="Q726" s="871" t="n"/>
      <c r="R726" s="871" t="n"/>
      <c r="S726" s="871" t="n"/>
      <c r="T726" s="871" t="n"/>
      <c r="U726" s="871" t="n"/>
      <c r="V726" s="871" t="n"/>
      <c r="W726" s="871" t="n"/>
      <c r="X726" s="871" t="n"/>
      <c r="Y726" s="871" t="n"/>
      <c r="Z726" s="871" t="n"/>
    </row>
    <row r="727">
      <c r="A727" s="871" t="n"/>
      <c r="B727" s="871" t="n"/>
      <c r="C727" s="871" t="n"/>
      <c r="D727" s="871" t="n"/>
      <c r="E727" s="871" t="n"/>
      <c r="F727" s="871" t="n"/>
      <c r="G727" s="871" t="n"/>
      <c r="H727" s="871" t="n"/>
      <c r="I727" s="871" t="n"/>
      <c r="J727" s="871" t="n"/>
      <c r="K727" s="871" t="n"/>
      <c r="L727" s="871" t="n"/>
      <c r="M727" s="871" t="n"/>
      <c r="N727" s="871" t="n"/>
      <c r="O727" s="871" t="n"/>
      <c r="P727" s="871" t="n"/>
      <c r="Q727" s="871" t="n"/>
      <c r="R727" s="871" t="n"/>
      <c r="S727" s="871" t="n"/>
      <c r="T727" s="871" t="n"/>
      <c r="U727" s="871" t="n"/>
      <c r="V727" s="871" t="n"/>
      <c r="W727" s="871" t="n"/>
      <c r="X727" s="871" t="n"/>
      <c r="Y727" s="871" t="n"/>
      <c r="Z727" s="871" t="n"/>
    </row>
    <row r="728">
      <c r="A728" s="871" t="n"/>
      <c r="B728" s="871" t="n"/>
      <c r="C728" s="871" t="n"/>
      <c r="D728" s="871" t="n"/>
      <c r="E728" s="871" t="n"/>
      <c r="F728" s="871" t="n"/>
      <c r="G728" s="871" t="n"/>
      <c r="H728" s="871" t="n"/>
      <c r="I728" s="871" t="n"/>
      <c r="J728" s="871" t="n"/>
      <c r="K728" s="871" t="n"/>
      <c r="L728" s="871" t="n"/>
      <c r="M728" s="871" t="n"/>
      <c r="N728" s="871" t="n"/>
      <c r="O728" s="871" t="n"/>
      <c r="P728" s="871" t="n"/>
      <c r="Q728" s="871" t="n"/>
      <c r="R728" s="871" t="n"/>
      <c r="S728" s="871" t="n"/>
      <c r="T728" s="871" t="n"/>
      <c r="U728" s="871" t="n"/>
      <c r="V728" s="871" t="n"/>
      <c r="W728" s="871" t="n"/>
      <c r="X728" s="871" t="n"/>
      <c r="Y728" s="871" t="n"/>
      <c r="Z728" s="871" t="n"/>
    </row>
    <row r="729">
      <c r="A729" s="871" t="n"/>
      <c r="B729" s="871" t="n"/>
      <c r="C729" s="871" t="n"/>
      <c r="D729" s="871" t="n"/>
      <c r="E729" s="871" t="n"/>
      <c r="F729" s="871" t="n"/>
      <c r="G729" s="871" t="n"/>
      <c r="H729" s="871" t="n"/>
      <c r="I729" s="871" t="n"/>
      <c r="J729" s="871" t="n"/>
      <c r="K729" s="871" t="n"/>
      <c r="L729" s="871" t="n"/>
      <c r="M729" s="871" t="n"/>
      <c r="N729" s="871" t="n"/>
      <c r="O729" s="871" t="n"/>
      <c r="P729" s="871" t="n"/>
      <c r="Q729" s="871" t="n"/>
      <c r="R729" s="871" t="n"/>
      <c r="S729" s="871" t="n"/>
      <c r="T729" s="871" t="n"/>
      <c r="U729" s="871" t="n"/>
      <c r="V729" s="871" t="n"/>
      <c r="W729" s="871" t="n"/>
      <c r="X729" s="871" t="n"/>
      <c r="Y729" s="871" t="n"/>
      <c r="Z729" s="871" t="n"/>
    </row>
    <row r="730">
      <c r="A730" s="871" t="n"/>
      <c r="B730" s="871" t="n"/>
      <c r="C730" s="871" t="n"/>
      <c r="D730" s="871" t="n"/>
      <c r="E730" s="871" t="n"/>
      <c r="F730" s="871" t="n"/>
      <c r="G730" s="871" t="n"/>
      <c r="H730" s="871" t="n"/>
      <c r="I730" s="871" t="n"/>
      <c r="J730" s="871" t="n"/>
      <c r="K730" s="871" t="n"/>
      <c r="L730" s="871" t="n"/>
      <c r="M730" s="871" t="n"/>
      <c r="N730" s="871" t="n"/>
      <c r="O730" s="871" t="n"/>
      <c r="P730" s="871" t="n"/>
      <c r="Q730" s="871" t="n"/>
      <c r="R730" s="871" t="n"/>
      <c r="S730" s="871" t="n"/>
      <c r="T730" s="871" t="n"/>
      <c r="U730" s="871" t="n"/>
      <c r="V730" s="871" t="n"/>
      <c r="W730" s="871" t="n"/>
      <c r="X730" s="871" t="n"/>
      <c r="Y730" s="871" t="n"/>
      <c r="Z730" s="871" t="n"/>
    </row>
    <row r="731">
      <c r="A731" s="871" t="n"/>
      <c r="B731" s="871" t="n"/>
      <c r="C731" s="871" t="n"/>
      <c r="D731" s="871" t="n"/>
      <c r="E731" s="871" t="n"/>
      <c r="F731" s="871" t="n"/>
      <c r="G731" s="871" t="n"/>
      <c r="H731" s="871" t="n"/>
      <c r="I731" s="871" t="n"/>
      <c r="J731" s="871" t="n"/>
      <c r="K731" s="871" t="n"/>
      <c r="L731" s="871" t="n"/>
      <c r="M731" s="871" t="n"/>
      <c r="N731" s="871" t="n"/>
      <c r="O731" s="871" t="n"/>
      <c r="P731" s="871" t="n"/>
      <c r="Q731" s="871" t="n"/>
      <c r="R731" s="871" t="n"/>
      <c r="S731" s="871" t="n"/>
      <c r="T731" s="871" t="n"/>
      <c r="U731" s="871" t="n"/>
      <c r="V731" s="871" t="n"/>
      <c r="W731" s="871" t="n"/>
      <c r="X731" s="871" t="n"/>
      <c r="Y731" s="871" t="n"/>
      <c r="Z731" s="871" t="n"/>
    </row>
    <row r="732">
      <c r="A732" s="871" t="n"/>
      <c r="B732" s="871" t="n"/>
      <c r="C732" s="871" t="n"/>
      <c r="D732" s="871" t="n"/>
      <c r="E732" s="871" t="n"/>
      <c r="F732" s="871" t="n"/>
      <c r="G732" s="871" t="n"/>
      <c r="H732" s="871" t="n"/>
      <c r="I732" s="871" t="n"/>
      <c r="J732" s="871" t="n"/>
      <c r="K732" s="871" t="n"/>
      <c r="L732" s="871" t="n"/>
      <c r="M732" s="871" t="n"/>
      <c r="N732" s="871" t="n"/>
      <c r="O732" s="871" t="n"/>
      <c r="P732" s="871" t="n"/>
      <c r="Q732" s="871" t="n"/>
      <c r="R732" s="871" t="n"/>
      <c r="S732" s="871" t="n"/>
      <c r="T732" s="871" t="n"/>
      <c r="U732" s="871" t="n"/>
      <c r="V732" s="871" t="n"/>
      <c r="W732" s="871" t="n"/>
      <c r="X732" s="871" t="n"/>
      <c r="Y732" s="871" t="n"/>
      <c r="Z732" s="871" t="n"/>
    </row>
    <row r="733">
      <c r="A733" s="871" t="n"/>
      <c r="B733" s="871" t="n"/>
      <c r="C733" s="871" t="n"/>
      <c r="D733" s="871" t="n"/>
      <c r="E733" s="871" t="n"/>
      <c r="F733" s="871" t="n"/>
      <c r="G733" s="871" t="n"/>
      <c r="H733" s="871" t="n"/>
      <c r="I733" s="871" t="n"/>
      <c r="J733" s="871" t="n"/>
      <c r="K733" s="871" t="n"/>
      <c r="L733" s="871" t="n"/>
      <c r="M733" s="871" t="n"/>
      <c r="N733" s="871" t="n"/>
      <c r="O733" s="871" t="n"/>
      <c r="P733" s="871" t="n"/>
      <c r="Q733" s="871" t="n"/>
      <c r="R733" s="871" t="n"/>
      <c r="S733" s="871" t="n"/>
      <c r="T733" s="871" t="n"/>
      <c r="U733" s="871" t="n"/>
      <c r="V733" s="871" t="n"/>
      <c r="W733" s="871" t="n"/>
      <c r="X733" s="871" t="n"/>
      <c r="Y733" s="871" t="n"/>
      <c r="Z733" s="871" t="n"/>
    </row>
    <row r="734">
      <c r="A734" s="871" t="n"/>
      <c r="B734" s="871" t="n"/>
      <c r="C734" s="871" t="n"/>
      <c r="D734" s="871" t="n"/>
      <c r="E734" s="871" t="n"/>
      <c r="F734" s="871" t="n"/>
      <c r="G734" s="871" t="n"/>
      <c r="H734" s="871" t="n"/>
      <c r="I734" s="871" t="n"/>
      <c r="J734" s="871" t="n"/>
      <c r="K734" s="871" t="n"/>
      <c r="L734" s="871" t="n"/>
      <c r="M734" s="871" t="n"/>
      <c r="N734" s="871" t="n"/>
      <c r="O734" s="871" t="n"/>
      <c r="P734" s="871" t="n"/>
      <c r="Q734" s="871" t="n"/>
      <c r="R734" s="871" t="n"/>
      <c r="S734" s="871" t="n"/>
      <c r="T734" s="871" t="n"/>
      <c r="U734" s="871" t="n"/>
      <c r="V734" s="871" t="n"/>
      <c r="W734" s="871" t="n"/>
      <c r="X734" s="871" t="n"/>
      <c r="Y734" s="871" t="n"/>
      <c r="Z734" s="871" t="n"/>
    </row>
    <row r="735">
      <c r="A735" s="871" t="n"/>
      <c r="B735" s="871" t="n"/>
      <c r="C735" s="871" t="n"/>
      <c r="D735" s="871" t="n"/>
      <c r="E735" s="871" t="n"/>
      <c r="F735" s="871" t="n"/>
      <c r="G735" s="871" t="n"/>
      <c r="H735" s="871" t="n"/>
      <c r="I735" s="871" t="n"/>
      <c r="J735" s="871" t="n"/>
      <c r="K735" s="871" t="n"/>
      <c r="L735" s="871" t="n"/>
      <c r="M735" s="871" t="n"/>
      <c r="N735" s="871" t="n"/>
      <c r="O735" s="871" t="n"/>
      <c r="P735" s="871" t="n"/>
      <c r="Q735" s="871" t="n"/>
      <c r="R735" s="871" t="n"/>
      <c r="S735" s="871" t="n"/>
      <c r="T735" s="871" t="n"/>
      <c r="U735" s="871" t="n"/>
      <c r="V735" s="871" t="n"/>
      <c r="W735" s="871" t="n"/>
      <c r="X735" s="871" t="n"/>
      <c r="Y735" s="871" t="n"/>
      <c r="Z735" s="871" t="n"/>
    </row>
    <row r="736">
      <c r="A736" s="871" t="n"/>
      <c r="B736" s="871" t="n"/>
      <c r="C736" s="871" t="n"/>
      <c r="D736" s="871" t="n"/>
      <c r="E736" s="871" t="n"/>
      <c r="F736" s="871" t="n"/>
      <c r="G736" s="871" t="n"/>
      <c r="H736" s="871" t="n"/>
      <c r="I736" s="871" t="n"/>
      <c r="J736" s="871" t="n"/>
      <c r="K736" s="871" t="n"/>
      <c r="L736" s="871" t="n"/>
      <c r="M736" s="871" t="n"/>
      <c r="N736" s="871" t="n"/>
      <c r="O736" s="871" t="n"/>
      <c r="P736" s="871" t="n"/>
      <c r="Q736" s="871" t="n"/>
      <c r="R736" s="871" t="n"/>
      <c r="S736" s="871" t="n"/>
      <c r="T736" s="871" t="n"/>
      <c r="U736" s="871" t="n"/>
      <c r="V736" s="871" t="n"/>
      <c r="W736" s="871" t="n"/>
      <c r="X736" s="871" t="n"/>
      <c r="Y736" s="871" t="n"/>
      <c r="Z736" s="871" t="n"/>
    </row>
    <row r="737">
      <c r="A737" s="871" t="n"/>
      <c r="B737" s="871" t="n"/>
      <c r="C737" s="871" t="n"/>
      <c r="D737" s="871" t="n"/>
      <c r="E737" s="871" t="n"/>
      <c r="F737" s="871" t="n"/>
      <c r="G737" s="871" t="n"/>
      <c r="H737" s="871" t="n"/>
      <c r="I737" s="871" t="n"/>
      <c r="J737" s="871" t="n"/>
      <c r="K737" s="871" t="n"/>
      <c r="L737" s="871" t="n"/>
      <c r="M737" s="871" t="n"/>
      <c r="N737" s="871" t="n"/>
      <c r="O737" s="871" t="n"/>
      <c r="P737" s="871" t="n"/>
      <c r="Q737" s="871" t="n"/>
      <c r="R737" s="871" t="n"/>
      <c r="S737" s="871" t="n"/>
      <c r="T737" s="871" t="n"/>
      <c r="U737" s="871" t="n"/>
      <c r="V737" s="871" t="n"/>
      <c r="W737" s="871" t="n"/>
      <c r="X737" s="871" t="n"/>
      <c r="Y737" s="871" t="n"/>
      <c r="Z737" s="871" t="n"/>
    </row>
    <row r="738">
      <c r="A738" s="871" t="n"/>
      <c r="B738" s="871" t="n"/>
      <c r="C738" s="871" t="n"/>
      <c r="D738" s="871" t="n"/>
      <c r="E738" s="871" t="n"/>
      <c r="F738" s="871" t="n"/>
      <c r="G738" s="871" t="n"/>
      <c r="H738" s="871" t="n"/>
      <c r="I738" s="871" t="n"/>
      <c r="J738" s="871" t="n"/>
      <c r="K738" s="871" t="n"/>
      <c r="L738" s="871" t="n"/>
      <c r="M738" s="871" t="n"/>
      <c r="N738" s="871" t="n"/>
      <c r="O738" s="871" t="n"/>
      <c r="P738" s="871" t="n"/>
      <c r="Q738" s="871" t="n"/>
      <c r="R738" s="871" t="n"/>
      <c r="S738" s="871" t="n"/>
      <c r="T738" s="871" t="n"/>
      <c r="U738" s="871" t="n"/>
      <c r="V738" s="871" t="n"/>
      <c r="W738" s="871" t="n"/>
      <c r="X738" s="871" t="n"/>
      <c r="Y738" s="871" t="n"/>
      <c r="Z738" s="871" t="n"/>
    </row>
    <row r="739">
      <c r="A739" s="871" t="n"/>
      <c r="B739" s="871" t="n"/>
      <c r="C739" s="871" t="n"/>
      <c r="D739" s="871" t="n"/>
      <c r="E739" s="871" t="n"/>
      <c r="F739" s="871" t="n"/>
      <c r="G739" s="871" t="n"/>
      <c r="H739" s="871" t="n"/>
      <c r="I739" s="871" t="n"/>
      <c r="J739" s="871" t="n"/>
      <c r="K739" s="871" t="n"/>
      <c r="L739" s="871" t="n"/>
      <c r="M739" s="871" t="n"/>
      <c r="N739" s="871" t="n"/>
      <c r="O739" s="871" t="n"/>
      <c r="P739" s="871" t="n"/>
      <c r="Q739" s="871" t="n"/>
      <c r="R739" s="871" t="n"/>
      <c r="S739" s="871" t="n"/>
      <c r="T739" s="871" t="n"/>
      <c r="U739" s="871" t="n"/>
      <c r="V739" s="871" t="n"/>
      <c r="W739" s="871" t="n"/>
      <c r="X739" s="871" t="n"/>
      <c r="Y739" s="871" t="n"/>
      <c r="Z739" s="871" t="n"/>
    </row>
    <row r="740">
      <c r="A740" s="871" t="n"/>
      <c r="B740" s="871" t="n"/>
      <c r="C740" s="871" t="n"/>
      <c r="D740" s="871" t="n"/>
      <c r="E740" s="871" t="n"/>
      <c r="F740" s="871" t="n"/>
      <c r="G740" s="871" t="n"/>
      <c r="H740" s="871" t="n"/>
      <c r="I740" s="871" t="n"/>
      <c r="J740" s="871" t="n"/>
      <c r="K740" s="871" t="n"/>
      <c r="L740" s="871" t="n"/>
      <c r="M740" s="871" t="n"/>
      <c r="N740" s="871" t="n"/>
      <c r="O740" s="871" t="n"/>
      <c r="P740" s="871" t="n"/>
      <c r="Q740" s="871" t="n"/>
      <c r="R740" s="871" t="n"/>
      <c r="S740" s="871" t="n"/>
      <c r="T740" s="871" t="n"/>
      <c r="U740" s="871" t="n"/>
      <c r="V740" s="871" t="n"/>
      <c r="W740" s="871" t="n"/>
      <c r="X740" s="871" t="n"/>
      <c r="Y740" s="871" t="n"/>
      <c r="Z740" s="871" t="n"/>
    </row>
    <row r="741">
      <c r="A741" s="871" t="n"/>
      <c r="B741" s="871" t="n"/>
      <c r="C741" s="871" t="n"/>
      <c r="D741" s="871" t="n"/>
      <c r="E741" s="871" t="n"/>
      <c r="F741" s="871" t="n"/>
      <c r="G741" s="871" t="n"/>
      <c r="H741" s="871" t="n"/>
      <c r="I741" s="871" t="n"/>
      <c r="J741" s="871" t="n"/>
      <c r="K741" s="871" t="n"/>
      <c r="L741" s="871" t="n"/>
      <c r="M741" s="871" t="n"/>
      <c r="N741" s="871" t="n"/>
      <c r="O741" s="871" t="n"/>
      <c r="P741" s="871" t="n"/>
      <c r="Q741" s="871" t="n"/>
      <c r="R741" s="871" t="n"/>
      <c r="S741" s="871" t="n"/>
      <c r="T741" s="871" t="n"/>
      <c r="U741" s="871" t="n"/>
      <c r="V741" s="871" t="n"/>
      <c r="W741" s="871" t="n"/>
      <c r="X741" s="871" t="n"/>
      <c r="Y741" s="871" t="n"/>
      <c r="Z741" s="871" t="n"/>
    </row>
    <row r="742">
      <c r="A742" s="871" t="n"/>
      <c r="B742" s="871" t="n"/>
      <c r="C742" s="871" t="n"/>
      <c r="D742" s="871" t="n"/>
      <c r="E742" s="871" t="n"/>
      <c r="F742" s="871" t="n"/>
      <c r="G742" s="871" t="n"/>
      <c r="H742" s="871" t="n"/>
      <c r="I742" s="871" t="n"/>
      <c r="J742" s="871" t="n"/>
      <c r="K742" s="871" t="n"/>
      <c r="L742" s="871" t="n"/>
      <c r="M742" s="871" t="n"/>
      <c r="N742" s="871" t="n"/>
      <c r="O742" s="871" t="n"/>
      <c r="P742" s="871" t="n"/>
      <c r="Q742" s="871" t="n"/>
      <c r="R742" s="871" t="n"/>
      <c r="S742" s="871" t="n"/>
      <c r="T742" s="871" t="n"/>
      <c r="U742" s="871" t="n"/>
      <c r="V742" s="871" t="n"/>
      <c r="W742" s="871" t="n"/>
      <c r="X742" s="871" t="n"/>
      <c r="Y742" s="871" t="n"/>
      <c r="Z742" s="871" t="n"/>
    </row>
    <row r="743">
      <c r="A743" s="871" t="n"/>
      <c r="B743" s="871" t="n"/>
      <c r="C743" s="871" t="n"/>
      <c r="D743" s="871" t="n"/>
      <c r="E743" s="871" t="n"/>
      <c r="F743" s="871" t="n"/>
      <c r="G743" s="871" t="n"/>
      <c r="H743" s="871" t="n"/>
      <c r="I743" s="871" t="n"/>
      <c r="J743" s="871" t="n"/>
      <c r="K743" s="871" t="n"/>
      <c r="L743" s="871" t="n"/>
      <c r="M743" s="871" t="n"/>
      <c r="N743" s="871" t="n"/>
      <c r="O743" s="871" t="n"/>
      <c r="P743" s="871" t="n"/>
      <c r="Q743" s="871" t="n"/>
      <c r="R743" s="871" t="n"/>
      <c r="S743" s="871" t="n"/>
      <c r="T743" s="871" t="n"/>
      <c r="U743" s="871" t="n"/>
      <c r="V743" s="871" t="n"/>
      <c r="W743" s="871" t="n"/>
      <c r="X743" s="871" t="n"/>
      <c r="Y743" s="871" t="n"/>
      <c r="Z743" s="871" t="n"/>
    </row>
    <row r="744">
      <c r="A744" s="871" t="n"/>
      <c r="B744" s="871" t="n"/>
      <c r="C744" s="871" t="n"/>
      <c r="D744" s="871" t="n"/>
      <c r="E744" s="871" t="n"/>
      <c r="F744" s="871" t="n"/>
      <c r="G744" s="871" t="n"/>
      <c r="H744" s="871" t="n"/>
      <c r="I744" s="871" t="n"/>
      <c r="J744" s="871" t="n"/>
      <c r="K744" s="871" t="n"/>
      <c r="L744" s="871" t="n"/>
      <c r="M744" s="871" t="n"/>
      <c r="N744" s="871" t="n"/>
      <c r="O744" s="871" t="n"/>
      <c r="P744" s="871" t="n"/>
      <c r="Q744" s="871" t="n"/>
      <c r="R744" s="871" t="n"/>
      <c r="S744" s="871" t="n"/>
      <c r="T744" s="871" t="n"/>
      <c r="U744" s="871" t="n"/>
      <c r="V744" s="871" t="n"/>
      <c r="W744" s="871" t="n"/>
      <c r="X744" s="871" t="n"/>
      <c r="Y744" s="871" t="n"/>
      <c r="Z744" s="871" t="n"/>
    </row>
    <row r="745">
      <c r="A745" s="871" t="n"/>
      <c r="B745" s="871" t="n"/>
      <c r="C745" s="871" t="n"/>
      <c r="D745" s="871" t="n"/>
      <c r="E745" s="871" t="n"/>
      <c r="F745" s="871" t="n"/>
      <c r="G745" s="871" t="n"/>
      <c r="H745" s="871" t="n"/>
      <c r="I745" s="871" t="n"/>
      <c r="J745" s="871" t="n"/>
      <c r="K745" s="871" t="n"/>
      <c r="L745" s="871" t="n"/>
      <c r="M745" s="871" t="n"/>
      <c r="N745" s="871" t="n"/>
      <c r="O745" s="871" t="n"/>
      <c r="P745" s="871" t="n"/>
      <c r="Q745" s="871" t="n"/>
      <c r="R745" s="871" t="n"/>
      <c r="S745" s="871" t="n"/>
      <c r="T745" s="871" t="n"/>
      <c r="U745" s="871" t="n"/>
      <c r="V745" s="871" t="n"/>
      <c r="W745" s="871" t="n"/>
      <c r="X745" s="871" t="n"/>
      <c r="Y745" s="871" t="n"/>
      <c r="Z745" s="871" t="n"/>
    </row>
    <row r="746">
      <c r="A746" s="871" t="n"/>
      <c r="B746" s="871" t="n"/>
      <c r="C746" s="871" t="n"/>
      <c r="D746" s="871" t="n"/>
      <c r="E746" s="871" t="n"/>
      <c r="F746" s="871" t="n"/>
      <c r="G746" s="871" t="n"/>
      <c r="H746" s="871" t="n"/>
      <c r="I746" s="871" t="n"/>
      <c r="J746" s="871" t="n"/>
      <c r="K746" s="871" t="n"/>
      <c r="L746" s="871" t="n"/>
      <c r="M746" s="871" t="n"/>
      <c r="N746" s="871" t="n"/>
      <c r="O746" s="871" t="n"/>
      <c r="P746" s="871" t="n"/>
      <c r="Q746" s="871" t="n"/>
      <c r="R746" s="871" t="n"/>
      <c r="S746" s="871" t="n"/>
      <c r="T746" s="871" t="n"/>
      <c r="U746" s="871" t="n"/>
      <c r="V746" s="871" t="n"/>
      <c r="W746" s="871" t="n"/>
      <c r="X746" s="871" t="n"/>
      <c r="Y746" s="871" t="n"/>
      <c r="Z746" s="871" t="n"/>
    </row>
    <row r="747">
      <c r="A747" s="871" t="n"/>
      <c r="B747" s="871" t="n"/>
      <c r="C747" s="871" t="n"/>
      <c r="D747" s="871" t="n"/>
      <c r="E747" s="871" t="n"/>
      <c r="F747" s="871" t="n"/>
      <c r="G747" s="871" t="n"/>
      <c r="H747" s="871" t="n"/>
      <c r="I747" s="871" t="n"/>
      <c r="J747" s="871" t="n"/>
      <c r="K747" s="871" t="n"/>
      <c r="L747" s="871" t="n"/>
      <c r="M747" s="871" t="n"/>
      <c r="N747" s="871" t="n"/>
      <c r="O747" s="871" t="n"/>
      <c r="P747" s="871" t="n"/>
      <c r="Q747" s="871" t="n"/>
      <c r="R747" s="871" t="n"/>
      <c r="S747" s="871" t="n"/>
      <c r="T747" s="871" t="n"/>
      <c r="U747" s="871" t="n"/>
      <c r="V747" s="871" t="n"/>
      <c r="W747" s="871" t="n"/>
      <c r="X747" s="871" t="n"/>
      <c r="Y747" s="871" t="n"/>
      <c r="Z747" s="871" t="n"/>
    </row>
    <row r="748">
      <c r="A748" s="871" t="n"/>
      <c r="B748" s="871" t="n"/>
      <c r="C748" s="871" t="n"/>
      <c r="D748" s="871" t="n"/>
      <c r="E748" s="871" t="n"/>
      <c r="F748" s="871" t="n"/>
      <c r="G748" s="871" t="n"/>
      <c r="H748" s="871" t="n"/>
      <c r="I748" s="871" t="n"/>
      <c r="J748" s="871" t="n"/>
      <c r="K748" s="871" t="n"/>
      <c r="L748" s="871" t="n"/>
      <c r="M748" s="871" t="n"/>
      <c r="N748" s="871" t="n"/>
      <c r="O748" s="871" t="n"/>
      <c r="P748" s="871" t="n"/>
      <c r="Q748" s="871" t="n"/>
      <c r="R748" s="871" t="n"/>
      <c r="S748" s="871" t="n"/>
      <c r="T748" s="871" t="n"/>
      <c r="U748" s="871" t="n"/>
      <c r="V748" s="871" t="n"/>
      <c r="W748" s="871" t="n"/>
      <c r="X748" s="871" t="n"/>
      <c r="Y748" s="871" t="n"/>
      <c r="Z748" s="871" t="n"/>
    </row>
    <row r="749">
      <c r="A749" s="871" t="n"/>
      <c r="B749" s="871" t="n"/>
      <c r="C749" s="871" t="n"/>
      <c r="D749" s="871" t="n"/>
      <c r="E749" s="871" t="n"/>
      <c r="F749" s="871" t="n"/>
      <c r="G749" s="871" t="n"/>
      <c r="H749" s="871" t="n"/>
      <c r="I749" s="871" t="n"/>
      <c r="J749" s="871" t="n"/>
      <c r="K749" s="871" t="n"/>
      <c r="L749" s="871" t="n"/>
      <c r="M749" s="871" t="n"/>
      <c r="N749" s="871" t="n"/>
      <c r="O749" s="871" t="n"/>
      <c r="P749" s="871" t="n"/>
      <c r="Q749" s="871" t="n"/>
      <c r="R749" s="871" t="n"/>
      <c r="S749" s="871" t="n"/>
      <c r="T749" s="871" t="n"/>
      <c r="U749" s="871" t="n"/>
      <c r="V749" s="871" t="n"/>
      <c r="W749" s="871" t="n"/>
      <c r="X749" s="871" t="n"/>
      <c r="Y749" s="871" t="n"/>
      <c r="Z749" s="871" t="n"/>
    </row>
    <row r="750">
      <c r="A750" s="871" t="n"/>
      <c r="B750" s="871" t="n"/>
      <c r="C750" s="871" t="n"/>
      <c r="D750" s="871" t="n"/>
      <c r="E750" s="871" t="n"/>
      <c r="F750" s="871" t="n"/>
      <c r="G750" s="871" t="n"/>
      <c r="H750" s="871" t="n"/>
      <c r="I750" s="871" t="n"/>
      <c r="J750" s="871" t="n"/>
      <c r="K750" s="871" t="n"/>
      <c r="L750" s="871" t="n"/>
      <c r="M750" s="871" t="n"/>
      <c r="N750" s="871" t="n"/>
      <c r="O750" s="871" t="n"/>
      <c r="P750" s="871" t="n"/>
      <c r="Q750" s="871" t="n"/>
      <c r="R750" s="871" t="n"/>
      <c r="S750" s="871" t="n"/>
      <c r="T750" s="871" t="n"/>
      <c r="U750" s="871" t="n"/>
      <c r="V750" s="871" t="n"/>
      <c r="W750" s="871" t="n"/>
      <c r="X750" s="871" t="n"/>
      <c r="Y750" s="871" t="n"/>
      <c r="Z750" s="871" t="n"/>
    </row>
    <row r="751">
      <c r="A751" s="871" t="n"/>
      <c r="B751" s="871" t="n"/>
      <c r="C751" s="871" t="n"/>
      <c r="D751" s="871" t="n"/>
      <c r="E751" s="871" t="n"/>
      <c r="F751" s="871" t="n"/>
      <c r="G751" s="871" t="n"/>
      <c r="H751" s="871" t="n"/>
      <c r="I751" s="871" t="n"/>
      <c r="J751" s="871" t="n"/>
      <c r="K751" s="871" t="n"/>
      <c r="L751" s="871" t="n"/>
      <c r="M751" s="871" t="n"/>
      <c r="N751" s="871" t="n"/>
      <c r="O751" s="871" t="n"/>
      <c r="P751" s="871" t="n"/>
      <c r="Q751" s="871" t="n"/>
      <c r="R751" s="871" t="n"/>
      <c r="S751" s="871" t="n"/>
      <c r="T751" s="871" t="n"/>
      <c r="U751" s="871" t="n"/>
      <c r="V751" s="871" t="n"/>
      <c r="W751" s="871" t="n"/>
      <c r="X751" s="871" t="n"/>
      <c r="Y751" s="871" t="n"/>
      <c r="Z751" s="871" t="n"/>
    </row>
    <row r="752">
      <c r="A752" s="871" t="n"/>
      <c r="B752" s="871" t="n"/>
      <c r="C752" s="871" t="n"/>
      <c r="D752" s="871" t="n"/>
      <c r="E752" s="871" t="n"/>
      <c r="F752" s="871" t="n"/>
      <c r="G752" s="871" t="n"/>
      <c r="H752" s="871" t="n"/>
      <c r="I752" s="871" t="n"/>
      <c r="J752" s="871" t="n"/>
      <c r="K752" s="871" t="n"/>
      <c r="L752" s="871" t="n"/>
      <c r="M752" s="871" t="n"/>
      <c r="N752" s="871" t="n"/>
      <c r="O752" s="871" t="n"/>
      <c r="P752" s="871" t="n"/>
      <c r="Q752" s="871" t="n"/>
      <c r="R752" s="871" t="n"/>
      <c r="S752" s="871" t="n"/>
      <c r="T752" s="871" t="n"/>
      <c r="U752" s="871" t="n"/>
      <c r="V752" s="871" t="n"/>
      <c r="W752" s="871" t="n"/>
      <c r="X752" s="871" t="n"/>
      <c r="Y752" s="871" t="n"/>
      <c r="Z752" s="871" t="n"/>
    </row>
    <row r="753">
      <c r="A753" s="871" t="n"/>
      <c r="B753" s="871" t="n"/>
      <c r="C753" s="871" t="n"/>
      <c r="D753" s="871" t="n"/>
      <c r="E753" s="871" t="n"/>
      <c r="F753" s="871" t="n"/>
      <c r="G753" s="871" t="n"/>
      <c r="H753" s="871" t="n"/>
      <c r="I753" s="871" t="n"/>
      <c r="J753" s="871" t="n"/>
      <c r="K753" s="871" t="n"/>
      <c r="L753" s="871" t="n"/>
      <c r="M753" s="871" t="n"/>
      <c r="N753" s="871" t="n"/>
      <c r="O753" s="871" t="n"/>
      <c r="P753" s="871" t="n"/>
      <c r="Q753" s="871" t="n"/>
      <c r="R753" s="871" t="n"/>
      <c r="S753" s="871" t="n"/>
      <c r="T753" s="871" t="n"/>
      <c r="U753" s="871" t="n"/>
      <c r="V753" s="871" t="n"/>
      <c r="W753" s="871" t="n"/>
      <c r="X753" s="871" t="n"/>
      <c r="Y753" s="871" t="n"/>
      <c r="Z753" s="871" t="n"/>
    </row>
    <row r="754">
      <c r="A754" s="871" t="n"/>
      <c r="B754" s="871" t="n"/>
      <c r="C754" s="871" t="n"/>
      <c r="D754" s="871" t="n"/>
      <c r="E754" s="871" t="n"/>
      <c r="F754" s="871" t="n"/>
      <c r="G754" s="871" t="n"/>
      <c r="H754" s="871" t="n"/>
      <c r="I754" s="871" t="n"/>
      <c r="J754" s="871" t="n"/>
      <c r="K754" s="871" t="n"/>
      <c r="L754" s="871" t="n"/>
      <c r="M754" s="871" t="n"/>
      <c r="N754" s="871" t="n"/>
      <c r="O754" s="871" t="n"/>
      <c r="P754" s="871" t="n"/>
      <c r="Q754" s="871" t="n"/>
      <c r="R754" s="871" t="n"/>
      <c r="S754" s="871" t="n"/>
      <c r="T754" s="871" t="n"/>
      <c r="U754" s="871" t="n"/>
      <c r="V754" s="871" t="n"/>
      <c r="W754" s="871" t="n"/>
      <c r="X754" s="871" t="n"/>
      <c r="Y754" s="871" t="n"/>
      <c r="Z754" s="871" t="n"/>
    </row>
    <row r="755">
      <c r="A755" s="871" t="n"/>
      <c r="B755" s="871" t="n"/>
      <c r="C755" s="871" t="n"/>
      <c r="D755" s="871" t="n"/>
      <c r="E755" s="871" t="n"/>
      <c r="F755" s="871" t="n"/>
      <c r="G755" s="871" t="n"/>
      <c r="H755" s="871" t="n"/>
      <c r="I755" s="871" t="n"/>
      <c r="J755" s="871" t="n"/>
      <c r="K755" s="871" t="n"/>
      <c r="L755" s="871" t="n"/>
      <c r="M755" s="871" t="n"/>
      <c r="N755" s="871" t="n"/>
      <c r="O755" s="871" t="n"/>
      <c r="P755" s="871" t="n"/>
      <c r="Q755" s="871" t="n"/>
      <c r="R755" s="871" t="n"/>
      <c r="S755" s="871" t="n"/>
      <c r="T755" s="871" t="n"/>
      <c r="U755" s="871" t="n"/>
      <c r="V755" s="871" t="n"/>
      <c r="W755" s="871" t="n"/>
      <c r="X755" s="871" t="n"/>
      <c r="Y755" s="871" t="n"/>
      <c r="Z755" s="871" t="n"/>
    </row>
    <row r="756">
      <c r="A756" s="871" t="n"/>
      <c r="B756" s="871" t="n"/>
      <c r="C756" s="871" t="n"/>
      <c r="D756" s="871" t="n"/>
      <c r="E756" s="871" t="n"/>
      <c r="F756" s="871" t="n"/>
      <c r="G756" s="871" t="n"/>
      <c r="H756" s="871" t="n"/>
      <c r="I756" s="871" t="n"/>
      <c r="J756" s="871" t="n"/>
      <c r="K756" s="871" t="n"/>
      <c r="L756" s="871" t="n"/>
      <c r="M756" s="871" t="n"/>
      <c r="N756" s="871" t="n"/>
      <c r="O756" s="871" t="n"/>
      <c r="P756" s="871" t="n"/>
      <c r="Q756" s="871" t="n"/>
      <c r="R756" s="871" t="n"/>
      <c r="S756" s="871" t="n"/>
      <c r="T756" s="871" t="n"/>
      <c r="U756" s="871" t="n"/>
      <c r="V756" s="871" t="n"/>
      <c r="W756" s="871" t="n"/>
      <c r="X756" s="871" t="n"/>
      <c r="Y756" s="871" t="n"/>
      <c r="Z756" s="871" t="n"/>
    </row>
    <row r="757">
      <c r="A757" s="871" t="n"/>
      <c r="B757" s="871" t="n"/>
      <c r="C757" s="871" t="n"/>
      <c r="D757" s="871" t="n"/>
      <c r="E757" s="871" t="n"/>
      <c r="F757" s="871" t="n"/>
      <c r="G757" s="871" t="n"/>
      <c r="H757" s="871" t="n"/>
      <c r="I757" s="871" t="n"/>
      <c r="J757" s="871" t="n"/>
      <c r="K757" s="871" t="n"/>
      <c r="L757" s="871" t="n"/>
      <c r="M757" s="871" t="n"/>
      <c r="N757" s="871" t="n"/>
      <c r="O757" s="871" t="n"/>
      <c r="P757" s="871" t="n"/>
      <c r="Q757" s="871" t="n"/>
      <c r="R757" s="871" t="n"/>
      <c r="S757" s="871" t="n"/>
      <c r="T757" s="871" t="n"/>
      <c r="U757" s="871" t="n"/>
      <c r="V757" s="871" t="n"/>
      <c r="W757" s="871" t="n"/>
      <c r="X757" s="871" t="n"/>
      <c r="Y757" s="871" t="n"/>
      <c r="Z757" s="871" t="n"/>
    </row>
    <row r="758">
      <c r="A758" s="871" t="n"/>
      <c r="B758" s="871" t="n"/>
      <c r="C758" s="871" t="n"/>
      <c r="D758" s="871" t="n"/>
      <c r="E758" s="871" t="n"/>
      <c r="F758" s="871" t="n"/>
      <c r="G758" s="871" t="n"/>
      <c r="H758" s="871" t="n"/>
      <c r="I758" s="871" t="n"/>
      <c r="J758" s="871" t="n"/>
      <c r="K758" s="871" t="n"/>
      <c r="L758" s="871" t="n"/>
      <c r="M758" s="871" t="n"/>
      <c r="N758" s="871" t="n"/>
      <c r="O758" s="871" t="n"/>
      <c r="P758" s="871" t="n"/>
      <c r="Q758" s="871" t="n"/>
      <c r="R758" s="871" t="n"/>
      <c r="S758" s="871" t="n"/>
      <c r="T758" s="871" t="n"/>
      <c r="U758" s="871" t="n"/>
      <c r="V758" s="871" t="n"/>
      <c r="W758" s="871" t="n"/>
      <c r="X758" s="871" t="n"/>
      <c r="Y758" s="871" t="n"/>
      <c r="Z758" s="871" t="n"/>
    </row>
    <row r="759">
      <c r="A759" s="871" t="n"/>
      <c r="B759" s="871" t="n"/>
      <c r="C759" s="871" t="n"/>
      <c r="D759" s="871" t="n"/>
      <c r="E759" s="871" t="n"/>
      <c r="F759" s="871" t="n"/>
      <c r="G759" s="871" t="n"/>
      <c r="H759" s="871" t="n"/>
      <c r="I759" s="871" t="n"/>
      <c r="J759" s="871" t="n"/>
      <c r="K759" s="871" t="n"/>
      <c r="L759" s="871" t="n"/>
      <c r="M759" s="871" t="n"/>
      <c r="N759" s="871" t="n"/>
      <c r="O759" s="871" t="n"/>
      <c r="P759" s="871" t="n"/>
      <c r="Q759" s="871" t="n"/>
      <c r="R759" s="871" t="n"/>
      <c r="S759" s="871" t="n"/>
      <c r="T759" s="871" t="n"/>
      <c r="U759" s="871" t="n"/>
      <c r="V759" s="871" t="n"/>
      <c r="W759" s="871" t="n"/>
      <c r="X759" s="871" t="n"/>
      <c r="Y759" s="871" t="n"/>
      <c r="Z759" s="871" t="n"/>
    </row>
    <row r="760">
      <c r="A760" s="871" t="n"/>
      <c r="B760" s="871" t="n"/>
      <c r="C760" s="871" t="n"/>
      <c r="D760" s="871" t="n"/>
      <c r="E760" s="871" t="n"/>
      <c r="F760" s="871" t="n"/>
      <c r="G760" s="871" t="n"/>
      <c r="H760" s="871" t="n"/>
      <c r="I760" s="871" t="n"/>
      <c r="J760" s="871" t="n"/>
      <c r="K760" s="871" t="n"/>
      <c r="L760" s="871" t="n"/>
      <c r="M760" s="871" t="n"/>
      <c r="N760" s="871" t="n"/>
      <c r="O760" s="871" t="n"/>
      <c r="P760" s="871" t="n"/>
      <c r="Q760" s="871" t="n"/>
      <c r="R760" s="871" t="n"/>
      <c r="S760" s="871" t="n"/>
      <c r="T760" s="871" t="n"/>
      <c r="U760" s="871" t="n"/>
      <c r="V760" s="871" t="n"/>
      <c r="W760" s="871" t="n"/>
      <c r="X760" s="871" t="n"/>
      <c r="Y760" s="871" t="n"/>
      <c r="Z760" s="871" t="n"/>
    </row>
    <row r="761">
      <c r="A761" s="871" t="n"/>
      <c r="B761" s="871" t="n"/>
      <c r="C761" s="871" t="n"/>
      <c r="D761" s="871" t="n"/>
      <c r="E761" s="871" t="n"/>
      <c r="F761" s="871" t="n"/>
      <c r="G761" s="871" t="n"/>
      <c r="H761" s="871" t="n"/>
      <c r="I761" s="871" t="n"/>
      <c r="J761" s="871" t="n"/>
      <c r="K761" s="871" t="n"/>
      <c r="L761" s="871" t="n"/>
      <c r="M761" s="871" t="n"/>
      <c r="N761" s="871" t="n"/>
      <c r="O761" s="871" t="n"/>
      <c r="P761" s="871" t="n"/>
      <c r="Q761" s="871" t="n"/>
      <c r="R761" s="871" t="n"/>
      <c r="S761" s="871" t="n"/>
      <c r="T761" s="871" t="n"/>
      <c r="U761" s="871" t="n"/>
      <c r="V761" s="871" t="n"/>
      <c r="W761" s="871" t="n"/>
      <c r="X761" s="871" t="n"/>
      <c r="Y761" s="871" t="n"/>
      <c r="Z761" s="871" t="n"/>
    </row>
    <row r="762">
      <c r="A762" s="871" t="n"/>
      <c r="B762" s="871" t="n"/>
      <c r="C762" s="871" t="n"/>
      <c r="D762" s="871" t="n"/>
      <c r="E762" s="871" t="n"/>
      <c r="F762" s="871" t="n"/>
      <c r="G762" s="871" t="n"/>
      <c r="H762" s="871" t="n"/>
      <c r="I762" s="871" t="n"/>
      <c r="J762" s="871" t="n"/>
      <c r="K762" s="871" t="n"/>
      <c r="L762" s="871" t="n"/>
      <c r="M762" s="871" t="n"/>
      <c r="N762" s="871" t="n"/>
      <c r="O762" s="871" t="n"/>
      <c r="P762" s="871" t="n"/>
      <c r="Q762" s="871" t="n"/>
      <c r="R762" s="871" t="n"/>
      <c r="S762" s="871" t="n"/>
      <c r="T762" s="871" t="n"/>
      <c r="U762" s="871" t="n"/>
      <c r="V762" s="871" t="n"/>
      <c r="W762" s="871" t="n"/>
      <c r="X762" s="871" t="n"/>
      <c r="Y762" s="871" t="n"/>
      <c r="Z762" s="871" t="n"/>
    </row>
    <row r="763">
      <c r="A763" s="871" t="n"/>
      <c r="B763" s="871" t="n"/>
      <c r="C763" s="871" t="n"/>
      <c r="D763" s="871" t="n"/>
      <c r="E763" s="871" t="n"/>
      <c r="F763" s="871" t="n"/>
      <c r="G763" s="871" t="n"/>
      <c r="H763" s="871" t="n"/>
      <c r="I763" s="871" t="n"/>
      <c r="J763" s="871" t="n"/>
      <c r="K763" s="871" t="n"/>
      <c r="L763" s="871" t="n"/>
      <c r="M763" s="871" t="n"/>
      <c r="N763" s="871" t="n"/>
      <c r="O763" s="871" t="n"/>
      <c r="P763" s="871" t="n"/>
      <c r="Q763" s="871" t="n"/>
      <c r="R763" s="871" t="n"/>
      <c r="S763" s="871" t="n"/>
      <c r="T763" s="871" t="n"/>
      <c r="U763" s="871" t="n"/>
      <c r="V763" s="871" t="n"/>
      <c r="W763" s="871" t="n"/>
      <c r="X763" s="871" t="n"/>
      <c r="Y763" s="871" t="n"/>
      <c r="Z763" s="871" t="n"/>
    </row>
    <row r="764">
      <c r="A764" s="871" t="n"/>
      <c r="B764" s="871" t="n"/>
      <c r="C764" s="871" t="n"/>
      <c r="D764" s="871" t="n"/>
      <c r="E764" s="871" t="n"/>
      <c r="F764" s="871" t="n"/>
      <c r="G764" s="871" t="n"/>
      <c r="H764" s="871" t="n"/>
      <c r="I764" s="871" t="n"/>
      <c r="J764" s="871" t="n"/>
      <c r="K764" s="871" t="n"/>
      <c r="L764" s="871" t="n"/>
      <c r="M764" s="871" t="n"/>
      <c r="N764" s="871" t="n"/>
      <c r="O764" s="871" t="n"/>
      <c r="P764" s="871" t="n"/>
      <c r="Q764" s="871" t="n"/>
      <c r="R764" s="871" t="n"/>
      <c r="S764" s="871" t="n"/>
      <c r="T764" s="871" t="n"/>
      <c r="U764" s="871" t="n"/>
      <c r="V764" s="871" t="n"/>
      <c r="W764" s="871" t="n"/>
      <c r="X764" s="871" t="n"/>
      <c r="Y764" s="871" t="n"/>
      <c r="Z764" s="871" t="n"/>
    </row>
    <row r="765">
      <c r="A765" s="871" t="n"/>
      <c r="B765" s="871" t="n"/>
      <c r="C765" s="871" t="n"/>
      <c r="D765" s="871" t="n"/>
      <c r="E765" s="871" t="n"/>
      <c r="F765" s="871" t="n"/>
      <c r="G765" s="871" t="n"/>
      <c r="H765" s="871" t="n"/>
      <c r="I765" s="871" t="n"/>
      <c r="J765" s="871" t="n"/>
      <c r="K765" s="871" t="n"/>
      <c r="L765" s="871" t="n"/>
      <c r="M765" s="871" t="n"/>
      <c r="N765" s="871" t="n"/>
      <c r="O765" s="871" t="n"/>
      <c r="P765" s="871" t="n"/>
      <c r="Q765" s="871" t="n"/>
      <c r="R765" s="871" t="n"/>
      <c r="S765" s="871" t="n"/>
      <c r="T765" s="871" t="n"/>
      <c r="U765" s="871" t="n"/>
      <c r="V765" s="871" t="n"/>
      <c r="W765" s="871" t="n"/>
      <c r="X765" s="871" t="n"/>
      <c r="Y765" s="871" t="n"/>
      <c r="Z765" s="871" t="n"/>
    </row>
    <row r="766">
      <c r="A766" s="871" t="n"/>
      <c r="B766" s="871" t="n"/>
      <c r="C766" s="871" t="n"/>
      <c r="D766" s="871" t="n"/>
      <c r="E766" s="871" t="n"/>
      <c r="F766" s="871" t="n"/>
      <c r="G766" s="871" t="n"/>
      <c r="H766" s="871" t="n"/>
      <c r="I766" s="871" t="n"/>
      <c r="J766" s="871" t="n"/>
      <c r="K766" s="871" t="n"/>
      <c r="L766" s="871" t="n"/>
      <c r="M766" s="871" t="n"/>
      <c r="N766" s="871" t="n"/>
      <c r="O766" s="871" t="n"/>
      <c r="P766" s="871" t="n"/>
      <c r="Q766" s="871" t="n"/>
      <c r="R766" s="871" t="n"/>
      <c r="S766" s="871" t="n"/>
      <c r="T766" s="871" t="n"/>
      <c r="U766" s="871" t="n"/>
      <c r="V766" s="871" t="n"/>
      <c r="W766" s="871" t="n"/>
      <c r="X766" s="871" t="n"/>
      <c r="Y766" s="871" t="n"/>
      <c r="Z766" s="871" t="n"/>
    </row>
    <row r="767">
      <c r="A767" s="871" t="n"/>
      <c r="B767" s="871" t="n"/>
      <c r="C767" s="871" t="n"/>
      <c r="D767" s="871" t="n"/>
      <c r="E767" s="871" t="n"/>
      <c r="F767" s="871" t="n"/>
      <c r="G767" s="871" t="n"/>
      <c r="H767" s="871" t="n"/>
      <c r="I767" s="871" t="n"/>
      <c r="J767" s="871" t="n"/>
      <c r="K767" s="871" t="n"/>
      <c r="L767" s="871" t="n"/>
      <c r="M767" s="871" t="n"/>
      <c r="N767" s="871" t="n"/>
      <c r="O767" s="871" t="n"/>
      <c r="P767" s="871" t="n"/>
      <c r="Q767" s="871" t="n"/>
      <c r="R767" s="871" t="n"/>
      <c r="S767" s="871" t="n"/>
      <c r="T767" s="871" t="n"/>
      <c r="U767" s="871" t="n"/>
      <c r="V767" s="871" t="n"/>
      <c r="W767" s="871" t="n"/>
      <c r="X767" s="871" t="n"/>
      <c r="Y767" s="871" t="n"/>
      <c r="Z767" s="871" t="n"/>
    </row>
    <row r="768">
      <c r="A768" s="871" t="n"/>
      <c r="B768" s="871" t="n"/>
      <c r="C768" s="871" t="n"/>
      <c r="D768" s="871" t="n"/>
      <c r="E768" s="871" t="n"/>
      <c r="F768" s="871" t="n"/>
      <c r="G768" s="871" t="n"/>
      <c r="H768" s="871" t="n"/>
      <c r="I768" s="871" t="n"/>
      <c r="J768" s="871" t="n"/>
      <c r="K768" s="871" t="n"/>
      <c r="L768" s="871" t="n"/>
      <c r="M768" s="871" t="n"/>
      <c r="N768" s="871" t="n"/>
      <c r="O768" s="871" t="n"/>
      <c r="P768" s="871" t="n"/>
      <c r="Q768" s="871" t="n"/>
      <c r="R768" s="871" t="n"/>
      <c r="S768" s="871" t="n"/>
      <c r="T768" s="871" t="n"/>
      <c r="U768" s="871" t="n"/>
      <c r="V768" s="871" t="n"/>
      <c r="W768" s="871" t="n"/>
      <c r="X768" s="871" t="n"/>
      <c r="Y768" s="871" t="n"/>
      <c r="Z768" s="871" t="n"/>
    </row>
    <row r="769">
      <c r="A769" s="871" t="n"/>
      <c r="B769" s="871" t="n"/>
      <c r="C769" s="871" t="n"/>
      <c r="D769" s="871" t="n"/>
      <c r="E769" s="871" t="n"/>
      <c r="F769" s="871" t="n"/>
      <c r="G769" s="871" t="n"/>
      <c r="H769" s="871" t="n"/>
      <c r="I769" s="871" t="n"/>
      <c r="J769" s="871" t="n"/>
      <c r="K769" s="871" t="n"/>
      <c r="L769" s="871" t="n"/>
      <c r="M769" s="871" t="n"/>
      <c r="N769" s="871" t="n"/>
      <c r="O769" s="871" t="n"/>
      <c r="P769" s="871" t="n"/>
      <c r="Q769" s="871" t="n"/>
      <c r="R769" s="871" t="n"/>
      <c r="S769" s="871" t="n"/>
      <c r="T769" s="871" t="n"/>
      <c r="U769" s="871" t="n"/>
      <c r="V769" s="871" t="n"/>
      <c r="W769" s="871" t="n"/>
      <c r="X769" s="871" t="n"/>
      <c r="Y769" s="871" t="n"/>
      <c r="Z769" s="871" t="n"/>
    </row>
    <row r="770">
      <c r="A770" s="871" t="n"/>
      <c r="B770" s="871" t="n"/>
      <c r="C770" s="871" t="n"/>
      <c r="D770" s="871" t="n"/>
      <c r="E770" s="871" t="n"/>
      <c r="F770" s="871" t="n"/>
      <c r="G770" s="871" t="n"/>
      <c r="H770" s="871" t="n"/>
      <c r="I770" s="871" t="n"/>
      <c r="J770" s="871" t="n"/>
      <c r="K770" s="871" t="n"/>
      <c r="L770" s="871" t="n"/>
      <c r="M770" s="871" t="n"/>
      <c r="N770" s="871" t="n"/>
      <c r="O770" s="871" t="n"/>
      <c r="P770" s="871" t="n"/>
      <c r="Q770" s="871" t="n"/>
      <c r="R770" s="871" t="n"/>
      <c r="S770" s="871" t="n"/>
      <c r="T770" s="871" t="n"/>
      <c r="U770" s="871" t="n"/>
      <c r="V770" s="871" t="n"/>
      <c r="W770" s="871" t="n"/>
      <c r="X770" s="871" t="n"/>
      <c r="Y770" s="871" t="n"/>
      <c r="Z770" s="871" t="n"/>
    </row>
    <row r="771">
      <c r="A771" s="871" t="n"/>
      <c r="B771" s="871" t="n"/>
      <c r="C771" s="871" t="n"/>
      <c r="D771" s="871" t="n"/>
      <c r="E771" s="871" t="n"/>
      <c r="F771" s="871" t="n"/>
      <c r="G771" s="871" t="n"/>
      <c r="H771" s="871" t="n"/>
      <c r="I771" s="871" t="n"/>
      <c r="J771" s="871" t="n"/>
      <c r="K771" s="871" t="n"/>
      <c r="L771" s="871" t="n"/>
      <c r="M771" s="871" t="n"/>
      <c r="N771" s="871" t="n"/>
      <c r="O771" s="871" t="n"/>
      <c r="P771" s="871" t="n"/>
      <c r="Q771" s="871" t="n"/>
      <c r="R771" s="871" t="n"/>
      <c r="S771" s="871" t="n"/>
      <c r="T771" s="871" t="n"/>
      <c r="U771" s="871" t="n"/>
      <c r="V771" s="871" t="n"/>
      <c r="W771" s="871" t="n"/>
      <c r="X771" s="871" t="n"/>
      <c r="Y771" s="871" t="n"/>
      <c r="Z771" s="871" t="n"/>
    </row>
    <row r="772">
      <c r="A772" s="871" t="n"/>
      <c r="B772" s="871" t="n"/>
      <c r="C772" s="871" t="n"/>
      <c r="D772" s="871" t="n"/>
      <c r="E772" s="871" t="n"/>
      <c r="F772" s="871" t="n"/>
      <c r="G772" s="871" t="n"/>
      <c r="H772" s="871" t="n"/>
      <c r="I772" s="871" t="n"/>
      <c r="J772" s="871" t="n"/>
      <c r="K772" s="871" t="n"/>
      <c r="L772" s="871" t="n"/>
      <c r="M772" s="871" t="n"/>
      <c r="N772" s="871" t="n"/>
      <c r="O772" s="871" t="n"/>
      <c r="P772" s="871" t="n"/>
      <c r="Q772" s="871" t="n"/>
      <c r="R772" s="871" t="n"/>
      <c r="S772" s="871" t="n"/>
      <c r="T772" s="871" t="n"/>
      <c r="U772" s="871" t="n"/>
      <c r="V772" s="871" t="n"/>
      <c r="W772" s="871" t="n"/>
      <c r="X772" s="871" t="n"/>
      <c r="Y772" s="871" t="n"/>
      <c r="Z772" s="871" t="n"/>
    </row>
    <row r="773">
      <c r="A773" s="871" t="n"/>
      <c r="B773" s="871" t="n"/>
      <c r="C773" s="871" t="n"/>
      <c r="D773" s="871" t="n"/>
      <c r="E773" s="871" t="n"/>
      <c r="F773" s="871" t="n"/>
      <c r="G773" s="871" t="n"/>
      <c r="H773" s="871" t="n"/>
      <c r="I773" s="871" t="n"/>
      <c r="J773" s="871" t="n"/>
      <c r="K773" s="871" t="n"/>
      <c r="L773" s="871" t="n"/>
      <c r="M773" s="871" t="n"/>
      <c r="N773" s="871" t="n"/>
      <c r="O773" s="871" t="n"/>
      <c r="P773" s="871" t="n"/>
      <c r="Q773" s="871" t="n"/>
      <c r="R773" s="871" t="n"/>
      <c r="S773" s="871" t="n"/>
      <c r="T773" s="871" t="n"/>
      <c r="U773" s="871" t="n"/>
      <c r="V773" s="871" t="n"/>
      <c r="W773" s="871" t="n"/>
      <c r="X773" s="871" t="n"/>
      <c r="Y773" s="871" t="n"/>
      <c r="Z773" s="871" t="n"/>
    </row>
    <row r="774">
      <c r="A774" s="871" t="n"/>
      <c r="B774" s="871" t="n"/>
      <c r="C774" s="871" t="n"/>
      <c r="D774" s="871" t="n"/>
      <c r="E774" s="871" t="n"/>
      <c r="F774" s="871" t="n"/>
      <c r="G774" s="871" t="n"/>
      <c r="H774" s="871" t="n"/>
      <c r="I774" s="871" t="n"/>
      <c r="J774" s="871" t="n"/>
      <c r="K774" s="871" t="n"/>
      <c r="L774" s="871" t="n"/>
      <c r="M774" s="871" t="n"/>
      <c r="N774" s="871" t="n"/>
      <c r="O774" s="871" t="n"/>
      <c r="P774" s="871" t="n"/>
      <c r="Q774" s="871" t="n"/>
      <c r="R774" s="871" t="n"/>
      <c r="S774" s="871" t="n"/>
      <c r="T774" s="871" t="n"/>
      <c r="U774" s="871" t="n"/>
      <c r="V774" s="871" t="n"/>
      <c r="W774" s="871" t="n"/>
      <c r="X774" s="871" t="n"/>
      <c r="Y774" s="871" t="n"/>
      <c r="Z774" s="871" t="n"/>
    </row>
    <row r="775">
      <c r="A775" s="871" t="n"/>
      <c r="B775" s="871" t="n"/>
      <c r="C775" s="871" t="n"/>
      <c r="D775" s="871" t="n"/>
      <c r="E775" s="871" t="n"/>
      <c r="F775" s="871" t="n"/>
      <c r="G775" s="871" t="n"/>
      <c r="H775" s="871" t="n"/>
      <c r="I775" s="871" t="n"/>
      <c r="J775" s="871" t="n"/>
      <c r="K775" s="871" t="n"/>
      <c r="L775" s="871" t="n"/>
      <c r="M775" s="871" t="n"/>
      <c r="N775" s="871" t="n"/>
      <c r="O775" s="871" t="n"/>
      <c r="P775" s="871" t="n"/>
      <c r="Q775" s="871" t="n"/>
      <c r="R775" s="871" t="n"/>
      <c r="S775" s="871" t="n"/>
      <c r="T775" s="871" t="n"/>
      <c r="U775" s="871" t="n"/>
      <c r="V775" s="871" t="n"/>
      <c r="W775" s="871" t="n"/>
      <c r="X775" s="871" t="n"/>
      <c r="Y775" s="871" t="n"/>
      <c r="Z775" s="871" t="n"/>
    </row>
    <row r="776">
      <c r="A776" s="871" t="n"/>
      <c r="B776" s="871" t="n"/>
      <c r="C776" s="871" t="n"/>
      <c r="D776" s="871" t="n"/>
      <c r="E776" s="871" t="n"/>
      <c r="F776" s="871" t="n"/>
      <c r="G776" s="871" t="n"/>
      <c r="H776" s="871" t="n"/>
      <c r="I776" s="871" t="n"/>
      <c r="J776" s="871" t="n"/>
      <c r="K776" s="871" t="n"/>
      <c r="L776" s="871" t="n"/>
      <c r="M776" s="871" t="n"/>
      <c r="N776" s="871" t="n"/>
      <c r="O776" s="871" t="n"/>
      <c r="P776" s="871" t="n"/>
      <c r="Q776" s="871" t="n"/>
      <c r="R776" s="871" t="n"/>
      <c r="S776" s="871" t="n"/>
      <c r="T776" s="871" t="n"/>
      <c r="U776" s="871" t="n"/>
      <c r="V776" s="871" t="n"/>
      <c r="W776" s="871" t="n"/>
      <c r="X776" s="871" t="n"/>
      <c r="Y776" s="871" t="n"/>
      <c r="Z776" s="871" t="n"/>
    </row>
    <row r="777">
      <c r="A777" s="871" t="n"/>
      <c r="B777" s="871" t="n"/>
      <c r="C777" s="871" t="n"/>
      <c r="D777" s="871" t="n"/>
      <c r="E777" s="871" t="n"/>
      <c r="F777" s="871" t="n"/>
      <c r="G777" s="871" t="n"/>
      <c r="H777" s="871" t="n"/>
      <c r="I777" s="871" t="n"/>
      <c r="J777" s="871" t="n"/>
      <c r="K777" s="871" t="n"/>
      <c r="L777" s="871" t="n"/>
      <c r="M777" s="871" t="n"/>
      <c r="N777" s="871" t="n"/>
      <c r="O777" s="871" t="n"/>
      <c r="P777" s="871" t="n"/>
      <c r="Q777" s="871" t="n"/>
      <c r="R777" s="871" t="n"/>
      <c r="S777" s="871" t="n"/>
      <c r="T777" s="871" t="n"/>
      <c r="U777" s="871" t="n"/>
      <c r="V777" s="871" t="n"/>
      <c r="W777" s="871" t="n"/>
      <c r="X777" s="871" t="n"/>
      <c r="Y777" s="871" t="n"/>
      <c r="Z777" s="871" t="n"/>
    </row>
    <row r="778">
      <c r="A778" s="871" t="n"/>
      <c r="B778" s="871" t="n"/>
      <c r="C778" s="871" t="n"/>
      <c r="D778" s="871" t="n"/>
      <c r="E778" s="871" t="n"/>
      <c r="F778" s="871" t="n"/>
      <c r="G778" s="871" t="n"/>
      <c r="H778" s="871" t="n"/>
      <c r="I778" s="871" t="n"/>
      <c r="J778" s="871" t="n"/>
      <c r="K778" s="871" t="n"/>
      <c r="L778" s="871" t="n"/>
      <c r="M778" s="871" t="n"/>
      <c r="N778" s="871" t="n"/>
      <c r="O778" s="871" t="n"/>
      <c r="P778" s="871" t="n"/>
      <c r="Q778" s="871" t="n"/>
      <c r="R778" s="871" t="n"/>
      <c r="S778" s="871" t="n"/>
      <c r="T778" s="871" t="n"/>
      <c r="U778" s="871" t="n"/>
      <c r="V778" s="871" t="n"/>
      <c r="W778" s="871" t="n"/>
      <c r="X778" s="871" t="n"/>
      <c r="Y778" s="871" t="n"/>
      <c r="Z778" s="871" t="n"/>
    </row>
    <row r="779">
      <c r="A779" s="871" t="n"/>
      <c r="B779" s="871" t="n"/>
      <c r="C779" s="871" t="n"/>
      <c r="D779" s="871" t="n"/>
      <c r="E779" s="871" t="n"/>
      <c r="F779" s="871" t="n"/>
      <c r="G779" s="871" t="n"/>
      <c r="H779" s="871" t="n"/>
      <c r="I779" s="871" t="n"/>
      <c r="J779" s="871" t="n"/>
      <c r="K779" s="871" t="n"/>
      <c r="L779" s="871" t="n"/>
      <c r="M779" s="871" t="n"/>
      <c r="N779" s="871" t="n"/>
      <c r="O779" s="871" t="n"/>
      <c r="P779" s="871" t="n"/>
      <c r="Q779" s="871" t="n"/>
      <c r="R779" s="871" t="n"/>
      <c r="S779" s="871" t="n"/>
      <c r="T779" s="871" t="n"/>
      <c r="U779" s="871" t="n"/>
      <c r="V779" s="871" t="n"/>
      <c r="W779" s="871" t="n"/>
      <c r="X779" s="871" t="n"/>
      <c r="Y779" s="871" t="n"/>
      <c r="Z779" s="871" t="n"/>
    </row>
    <row r="780">
      <c r="A780" s="871" t="n"/>
      <c r="B780" s="871" t="n"/>
      <c r="C780" s="871" t="n"/>
      <c r="D780" s="871" t="n"/>
      <c r="E780" s="871" t="n"/>
      <c r="F780" s="871" t="n"/>
      <c r="G780" s="871" t="n"/>
      <c r="H780" s="871" t="n"/>
      <c r="I780" s="871" t="n"/>
      <c r="J780" s="871" t="n"/>
      <c r="K780" s="871" t="n"/>
      <c r="L780" s="871" t="n"/>
      <c r="M780" s="871" t="n"/>
      <c r="N780" s="871" t="n"/>
      <c r="O780" s="871" t="n"/>
      <c r="P780" s="871" t="n"/>
      <c r="Q780" s="871" t="n"/>
      <c r="R780" s="871" t="n"/>
      <c r="S780" s="871" t="n"/>
      <c r="T780" s="871" t="n"/>
      <c r="U780" s="871" t="n"/>
      <c r="V780" s="871" t="n"/>
      <c r="W780" s="871" t="n"/>
      <c r="X780" s="871" t="n"/>
      <c r="Y780" s="871" t="n"/>
      <c r="Z780" s="871" t="n"/>
    </row>
    <row r="781">
      <c r="A781" s="871" t="n"/>
      <c r="B781" s="871" t="n"/>
      <c r="C781" s="871" t="n"/>
      <c r="D781" s="871" t="n"/>
      <c r="E781" s="871" t="n"/>
      <c r="F781" s="871" t="n"/>
      <c r="G781" s="871" t="n"/>
      <c r="H781" s="871" t="n"/>
      <c r="I781" s="871" t="n"/>
      <c r="J781" s="871" t="n"/>
      <c r="K781" s="871" t="n"/>
      <c r="L781" s="871" t="n"/>
      <c r="M781" s="871" t="n"/>
      <c r="N781" s="871" t="n"/>
      <c r="O781" s="871" t="n"/>
      <c r="P781" s="871" t="n"/>
      <c r="Q781" s="871" t="n"/>
      <c r="R781" s="871" t="n"/>
      <c r="S781" s="871" t="n"/>
      <c r="T781" s="871" t="n"/>
      <c r="U781" s="871" t="n"/>
      <c r="V781" s="871" t="n"/>
      <c r="W781" s="871" t="n"/>
      <c r="X781" s="871" t="n"/>
      <c r="Y781" s="871" t="n"/>
      <c r="Z781" s="871" t="n"/>
    </row>
    <row r="782">
      <c r="A782" s="871" t="n"/>
      <c r="B782" s="871" t="n"/>
      <c r="C782" s="871" t="n"/>
      <c r="D782" s="871" t="n"/>
      <c r="E782" s="871" t="n"/>
      <c r="F782" s="871" t="n"/>
      <c r="G782" s="871" t="n"/>
      <c r="H782" s="871" t="n"/>
      <c r="I782" s="871" t="n"/>
      <c r="J782" s="871" t="n"/>
      <c r="K782" s="871" t="n"/>
      <c r="L782" s="871" t="n"/>
      <c r="M782" s="871" t="n"/>
      <c r="N782" s="871" t="n"/>
      <c r="O782" s="871" t="n"/>
      <c r="P782" s="871" t="n"/>
      <c r="Q782" s="871" t="n"/>
      <c r="R782" s="871" t="n"/>
      <c r="S782" s="871" t="n"/>
      <c r="T782" s="871" t="n"/>
      <c r="U782" s="871" t="n"/>
      <c r="V782" s="871" t="n"/>
      <c r="W782" s="871" t="n"/>
      <c r="X782" s="871" t="n"/>
      <c r="Y782" s="871" t="n"/>
      <c r="Z782" s="871" t="n"/>
    </row>
    <row r="783">
      <c r="A783" s="871" t="n"/>
      <c r="B783" s="871" t="n"/>
      <c r="C783" s="871" t="n"/>
      <c r="D783" s="871" t="n"/>
      <c r="E783" s="871" t="n"/>
      <c r="F783" s="871" t="n"/>
      <c r="G783" s="871" t="n"/>
      <c r="H783" s="871" t="n"/>
      <c r="I783" s="871" t="n"/>
      <c r="J783" s="871" t="n"/>
      <c r="K783" s="871" t="n"/>
      <c r="L783" s="871" t="n"/>
      <c r="M783" s="871" t="n"/>
      <c r="N783" s="871" t="n"/>
      <c r="O783" s="871" t="n"/>
      <c r="P783" s="871" t="n"/>
      <c r="Q783" s="871" t="n"/>
      <c r="R783" s="871" t="n"/>
      <c r="S783" s="871" t="n"/>
      <c r="T783" s="871" t="n"/>
      <c r="U783" s="871" t="n"/>
      <c r="V783" s="871" t="n"/>
      <c r="W783" s="871" t="n"/>
      <c r="X783" s="871" t="n"/>
      <c r="Y783" s="871" t="n"/>
      <c r="Z783" s="871" t="n"/>
    </row>
    <row r="784">
      <c r="A784" s="871" t="n"/>
      <c r="B784" s="871" t="n"/>
      <c r="C784" s="871" t="n"/>
      <c r="D784" s="871" t="n"/>
      <c r="E784" s="871" t="n"/>
      <c r="F784" s="871" t="n"/>
      <c r="G784" s="871" t="n"/>
      <c r="H784" s="871" t="n"/>
      <c r="I784" s="871" t="n"/>
      <c r="J784" s="871" t="n"/>
      <c r="K784" s="871" t="n"/>
      <c r="L784" s="871" t="n"/>
      <c r="M784" s="871" t="n"/>
      <c r="N784" s="871" t="n"/>
      <c r="O784" s="871" t="n"/>
      <c r="P784" s="871" t="n"/>
      <c r="Q784" s="871" t="n"/>
      <c r="R784" s="871" t="n"/>
      <c r="S784" s="871" t="n"/>
      <c r="T784" s="871" t="n"/>
      <c r="U784" s="871" t="n"/>
      <c r="V784" s="871" t="n"/>
      <c r="W784" s="871" t="n"/>
      <c r="X784" s="871" t="n"/>
      <c r="Y784" s="871" t="n"/>
      <c r="Z784" s="871" t="n"/>
    </row>
    <row r="785">
      <c r="A785" s="871" t="n"/>
      <c r="B785" s="871" t="n"/>
      <c r="C785" s="871" t="n"/>
      <c r="D785" s="871" t="n"/>
      <c r="E785" s="871" t="n"/>
      <c r="F785" s="871" t="n"/>
      <c r="G785" s="871" t="n"/>
      <c r="H785" s="871" t="n"/>
      <c r="I785" s="871" t="n"/>
      <c r="J785" s="871" t="n"/>
      <c r="K785" s="871" t="n"/>
      <c r="L785" s="871" t="n"/>
      <c r="M785" s="871" t="n"/>
      <c r="N785" s="871" t="n"/>
      <c r="O785" s="871" t="n"/>
      <c r="P785" s="871" t="n"/>
      <c r="Q785" s="871" t="n"/>
      <c r="R785" s="871" t="n"/>
      <c r="S785" s="871" t="n"/>
      <c r="T785" s="871" t="n"/>
      <c r="U785" s="871" t="n"/>
      <c r="V785" s="871" t="n"/>
      <c r="W785" s="871" t="n"/>
      <c r="X785" s="871" t="n"/>
      <c r="Y785" s="871" t="n"/>
      <c r="Z785" s="871" t="n"/>
    </row>
    <row r="786">
      <c r="A786" s="871" t="n"/>
      <c r="B786" s="871" t="n"/>
      <c r="C786" s="871" t="n"/>
      <c r="D786" s="871" t="n"/>
      <c r="E786" s="871" t="n"/>
      <c r="F786" s="871" t="n"/>
      <c r="G786" s="871" t="n"/>
      <c r="H786" s="871" t="n"/>
      <c r="I786" s="871" t="n"/>
      <c r="J786" s="871" t="n"/>
      <c r="K786" s="871" t="n"/>
      <c r="L786" s="871" t="n"/>
      <c r="M786" s="871" t="n"/>
      <c r="N786" s="871" t="n"/>
      <c r="O786" s="871" t="n"/>
      <c r="P786" s="871" t="n"/>
      <c r="Q786" s="871" t="n"/>
      <c r="R786" s="871" t="n"/>
      <c r="S786" s="871" t="n"/>
      <c r="T786" s="871" t="n"/>
      <c r="U786" s="871" t="n"/>
      <c r="V786" s="871" t="n"/>
      <c r="W786" s="871" t="n"/>
      <c r="X786" s="871" t="n"/>
      <c r="Y786" s="871" t="n"/>
      <c r="Z786" s="871" t="n"/>
    </row>
    <row r="787">
      <c r="A787" s="871" t="n"/>
      <c r="B787" s="871" t="n"/>
      <c r="C787" s="871" t="n"/>
      <c r="D787" s="871" t="n"/>
      <c r="E787" s="871" t="n"/>
      <c r="F787" s="871" t="n"/>
      <c r="G787" s="871" t="n"/>
      <c r="H787" s="871" t="n"/>
      <c r="I787" s="871" t="n"/>
      <c r="J787" s="871" t="n"/>
      <c r="K787" s="871" t="n"/>
      <c r="L787" s="871" t="n"/>
      <c r="M787" s="871" t="n"/>
      <c r="N787" s="871" t="n"/>
      <c r="O787" s="871" t="n"/>
      <c r="P787" s="871" t="n"/>
      <c r="Q787" s="871" t="n"/>
      <c r="R787" s="871" t="n"/>
      <c r="S787" s="871" t="n"/>
      <c r="T787" s="871" t="n"/>
      <c r="U787" s="871" t="n"/>
      <c r="V787" s="871" t="n"/>
      <c r="W787" s="871" t="n"/>
      <c r="X787" s="871" t="n"/>
      <c r="Y787" s="871" t="n"/>
      <c r="Z787" s="871" t="n"/>
    </row>
    <row r="788">
      <c r="A788" s="871" t="n"/>
      <c r="B788" s="871" t="n"/>
      <c r="C788" s="871" t="n"/>
      <c r="D788" s="871" t="n"/>
      <c r="E788" s="871" t="n"/>
      <c r="F788" s="871" t="n"/>
      <c r="G788" s="871" t="n"/>
      <c r="H788" s="871" t="n"/>
      <c r="I788" s="871" t="n"/>
      <c r="J788" s="871" t="n"/>
      <c r="K788" s="871" t="n"/>
      <c r="L788" s="871" t="n"/>
      <c r="M788" s="871" t="n"/>
      <c r="N788" s="871" t="n"/>
      <c r="O788" s="871" t="n"/>
      <c r="P788" s="871" t="n"/>
      <c r="Q788" s="871" t="n"/>
      <c r="R788" s="871" t="n"/>
      <c r="S788" s="871" t="n"/>
      <c r="T788" s="871" t="n"/>
      <c r="U788" s="871" t="n"/>
      <c r="V788" s="871" t="n"/>
      <c r="W788" s="871" t="n"/>
      <c r="X788" s="871" t="n"/>
      <c r="Y788" s="871" t="n"/>
      <c r="Z788" s="871" t="n"/>
    </row>
    <row r="789">
      <c r="A789" s="871" t="n"/>
      <c r="B789" s="871" t="n"/>
      <c r="C789" s="871" t="n"/>
      <c r="D789" s="871" t="n"/>
      <c r="E789" s="871" t="n"/>
      <c r="F789" s="871" t="n"/>
      <c r="G789" s="871" t="n"/>
      <c r="H789" s="871" t="n"/>
      <c r="I789" s="871" t="n"/>
      <c r="J789" s="871" t="n"/>
      <c r="K789" s="871" t="n"/>
      <c r="L789" s="871" t="n"/>
      <c r="M789" s="871" t="n"/>
      <c r="N789" s="871" t="n"/>
      <c r="O789" s="871" t="n"/>
      <c r="P789" s="871" t="n"/>
      <c r="Q789" s="871" t="n"/>
      <c r="R789" s="871" t="n"/>
      <c r="S789" s="871" t="n"/>
      <c r="T789" s="871" t="n"/>
      <c r="U789" s="871" t="n"/>
      <c r="V789" s="871" t="n"/>
      <c r="W789" s="871" t="n"/>
      <c r="X789" s="871" t="n"/>
      <c r="Y789" s="871" t="n"/>
      <c r="Z789" s="871" t="n"/>
    </row>
    <row r="790">
      <c r="A790" s="871" t="n"/>
      <c r="B790" s="871" t="n"/>
      <c r="C790" s="871" t="n"/>
      <c r="D790" s="871" t="n"/>
      <c r="E790" s="871" t="n"/>
      <c r="F790" s="871" t="n"/>
      <c r="G790" s="871" t="n"/>
      <c r="H790" s="871" t="n"/>
      <c r="I790" s="871" t="n"/>
      <c r="J790" s="871" t="n"/>
      <c r="K790" s="871" t="n"/>
      <c r="L790" s="871" t="n"/>
      <c r="M790" s="871" t="n"/>
      <c r="N790" s="871" t="n"/>
      <c r="O790" s="871" t="n"/>
      <c r="P790" s="871" t="n"/>
      <c r="Q790" s="871" t="n"/>
      <c r="R790" s="871" t="n"/>
      <c r="S790" s="871" t="n"/>
      <c r="T790" s="871" t="n"/>
      <c r="U790" s="871" t="n"/>
      <c r="V790" s="871" t="n"/>
      <c r="W790" s="871" t="n"/>
      <c r="X790" s="871" t="n"/>
      <c r="Y790" s="871" t="n"/>
      <c r="Z790" s="871" t="n"/>
    </row>
    <row r="791">
      <c r="A791" s="871" t="n"/>
      <c r="B791" s="871" t="n"/>
      <c r="C791" s="871" t="n"/>
      <c r="D791" s="871" t="n"/>
      <c r="E791" s="871" t="n"/>
      <c r="F791" s="871" t="n"/>
      <c r="G791" s="871" t="n"/>
      <c r="H791" s="871" t="n"/>
      <c r="I791" s="871" t="n"/>
      <c r="J791" s="871" t="n"/>
      <c r="K791" s="871" t="n"/>
      <c r="L791" s="871" t="n"/>
      <c r="M791" s="871" t="n"/>
      <c r="N791" s="871" t="n"/>
      <c r="O791" s="871" t="n"/>
      <c r="P791" s="871" t="n"/>
      <c r="Q791" s="871" t="n"/>
      <c r="R791" s="871" t="n"/>
      <c r="S791" s="871" t="n"/>
      <c r="T791" s="871" t="n"/>
      <c r="U791" s="871" t="n"/>
      <c r="V791" s="871" t="n"/>
      <c r="W791" s="871" t="n"/>
      <c r="X791" s="871" t="n"/>
      <c r="Y791" s="871" t="n"/>
      <c r="Z791" s="871" t="n"/>
    </row>
    <row r="792">
      <c r="A792" s="871" t="n"/>
      <c r="B792" s="871" t="n"/>
      <c r="C792" s="871" t="n"/>
      <c r="D792" s="871" t="n"/>
      <c r="E792" s="871" t="n"/>
      <c r="F792" s="871" t="n"/>
      <c r="G792" s="871" t="n"/>
      <c r="H792" s="871" t="n"/>
      <c r="I792" s="871" t="n"/>
      <c r="J792" s="871" t="n"/>
      <c r="K792" s="871" t="n"/>
      <c r="L792" s="871" t="n"/>
      <c r="M792" s="871" t="n"/>
      <c r="N792" s="871" t="n"/>
      <c r="O792" s="871" t="n"/>
      <c r="P792" s="871" t="n"/>
      <c r="Q792" s="871" t="n"/>
      <c r="R792" s="871" t="n"/>
      <c r="S792" s="871" t="n"/>
      <c r="T792" s="871" t="n"/>
      <c r="U792" s="871" t="n"/>
      <c r="V792" s="871" t="n"/>
      <c r="W792" s="871" t="n"/>
      <c r="X792" s="871" t="n"/>
      <c r="Y792" s="871" t="n"/>
      <c r="Z792" s="871" t="n"/>
    </row>
    <row r="793">
      <c r="A793" s="871" t="n"/>
      <c r="B793" s="871" t="n"/>
      <c r="C793" s="871" t="n"/>
      <c r="D793" s="871" t="n"/>
      <c r="E793" s="871" t="n"/>
      <c r="F793" s="871" t="n"/>
      <c r="G793" s="871" t="n"/>
      <c r="H793" s="871" t="n"/>
      <c r="I793" s="871" t="n"/>
      <c r="J793" s="871" t="n"/>
      <c r="K793" s="871" t="n"/>
      <c r="L793" s="871" t="n"/>
      <c r="M793" s="871" t="n"/>
      <c r="N793" s="871" t="n"/>
      <c r="O793" s="871" t="n"/>
      <c r="P793" s="871" t="n"/>
      <c r="Q793" s="871" t="n"/>
      <c r="R793" s="871" t="n"/>
      <c r="S793" s="871" t="n"/>
      <c r="T793" s="871" t="n"/>
      <c r="U793" s="871" t="n"/>
      <c r="V793" s="871" t="n"/>
      <c r="W793" s="871" t="n"/>
      <c r="X793" s="871" t="n"/>
      <c r="Y793" s="871" t="n"/>
      <c r="Z793" s="871" t="n"/>
    </row>
    <row r="794">
      <c r="A794" s="871" t="n"/>
      <c r="B794" s="871" t="n"/>
      <c r="C794" s="871" t="n"/>
      <c r="D794" s="871" t="n"/>
      <c r="E794" s="871" t="n"/>
      <c r="F794" s="871" t="n"/>
      <c r="G794" s="871" t="n"/>
      <c r="H794" s="871" t="n"/>
      <c r="I794" s="871" t="n"/>
      <c r="J794" s="871" t="n"/>
      <c r="K794" s="871" t="n"/>
      <c r="L794" s="871" t="n"/>
      <c r="M794" s="871" t="n"/>
      <c r="N794" s="871" t="n"/>
      <c r="O794" s="871" t="n"/>
      <c r="P794" s="871" t="n"/>
      <c r="Q794" s="871" t="n"/>
      <c r="R794" s="871" t="n"/>
      <c r="S794" s="871" t="n"/>
      <c r="T794" s="871" t="n"/>
      <c r="U794" s="871" t="n"/>
      <c r="V794" s="871" t="n"/>
      <c r="W794" s="871" t="n"/>
      <c r="X794" s="871" t="n"/>
      <c r="Y794" s="871" t="n"/>
      <c r="Z794" s="871" t="n"/>
    </row>
    <row r="795">
      <c r="A795" s="871" t="n"/>
      <c r="B795" s="871" t="n"/>
      <c r="C795" s="871" t="n"/>
      <c r="D795" s="871" t="n"/>
      <c r="E795" s="871" t="n"/>
      <c r="F795" s="871" t="n"/>
      <c r="G795" s="871" t="n"/>
      <c r="H795" s="871" t="n"/>
      <c r="I795" s="871" t="n"/>
      <c r="J795" s="871" t="n"/>
      <c r="K795" s="871" t="n"/>
      <c r="L795" s="871" t="n"/>
      <c r="M795" s="871" t="n"/>
      <c r="N795" s="871" t="n"/>
      <c r="O795" s="871" t="n"/>
      <c r="P795" s="871" t="n"/>
      <c r="Q795" s="871" t="n"/>
      <c r="R795" s="871" t="n"/>
      <c r="S795" s="871" t="n"/>
      <c r="T795" s="871" t="n"/>
      <c r="U795" s="871" t="n"/>
      <c r="V795" s="871" t="n"/>
      <c r="W795" s="871" t="n"/>
      <c r="X795" s="871" t="n"/>
      <c r="Y795" s="871" t="n"/>
      <c r="Z795" s="871" t="n"/>
    </row>
    <row r="796">
      <c r="A796" s="871" t="n"/>
      <c r="B796" s="871" t="n"/>
      <c r="C796" s="871" t="n"/>
      <c r="D796" s="871" t="n"/>
      <c r="E796" s="871" t="n"/>
      <c r="F796" s="871" t="n"/>
      <c r="G796" s="871" t="n"/>
      <c r="H796" s="871" t="n"/>
      <c r="I796" s="871" t="n"/>
      <c r="J796" s="871" t="n"/>
      <c r="K796" s="871" t="n"/>
      <c r="L796" s="871" t="n"/>
      <c r="M796" s="871" t="n"/>
      <c r="N796" s="871" t="n"/>
      <c r="O796" s="871" t="n"/>
      <c r="P796" s="871" t="n"/>
      <c r="Q796" s="871" t="n"/>
      <c r="R796" s="871" t="n"/>
      <c r="S796" s="871" t="n"/>
      <c r="T796" s="871" t="n"/>
      <c r="U796" s="871" t="n"/>
      <c r="V796" s="871" t="n"/>
      <c r="W796" s="871" t="n"/>
      <c r="X796" s="871" t="n"/>
      <c r="Y796" s="871" t="n"/>
      <c r="Z796" s="871" t="n"/>
    </row>
    <row r="797">
      <c r="A797" s="871" t="n"/>
      <c r="B797" s="871" t="n"/>
      <c r="C797" s="871" t="n"/>
      <c r="D797" s="871" t="n"/>
      <c r="E797" s="871" t="n"/>
      <c r="F797" s="871" t="n"/>
      <c r="G797" s="871" t="n"/>
      <c r="H797" s="871" t="n"/>
      <c r="I797" s="871" t="n"/>
      <c r="J797" s="871" t="n"/>
      <c r="K797" s="871" t="n"/>
      <c r="L797" s="871" t="n"/>
      <c r="M797" s="871" t="n"/>
      <c r="N797" s="871" t="n"/>
      <c r="O797" s="871" t="n"/>
      <c r="P797" s="871" t="n"/>
      <c r="Q797" s="871" t="n"/>
      <c r="R797" s="871" t="n"/>
      <c r="S797" s="871" t="n"/>
      <c r="T797" s="871" t="n"/>
      <c r="U797" s="871" t="n"/>
      <c r="V797" s="871" t="n"/>
      <c r="W797" s="871" t="n"/>
      <c r="X797" s="871" t="n"/>
      <c r="Y797" s="871" t="n"/>
      <c r="Z797" s="871" t="n"/>
    </row>
    <row r="798">
      <c r="A798" s="871" t="n"/>
      <c r="B798" s="871" t="n"/>
      <c r="C798" s="871" t="n"/>
      <c r="D798" s="871" t="n"/>
      <c r="E798" s="871" t="n"/>
      <c r="F798" s="871" t="n"/>
      <c r="G798" s="871" t="n"/>
      <c r="H798" s="871" t="n"/>
      <c r="I798" s="871" t="n"/>
      <c r="J798" s="871" t="n"/>
      <c r="K798" s="871" t="n"/>
      <c r="L798" s="871" t="n"/>
      <c r="M798" s="871" t="n"/>
      <c r="N798" s="871" t="n"/>
      <c r="O798" s="871" t="n"/>
      <c r="P798" s="871" t="n"/>
      <c r="Q798" s="871" t="n"/>
      <c r="R798" s="871" t="n"/>
      <c r="S798" s="871" t="n"/>
      <c r="T798" s="871" t="n"/>
      <c r="U798" s="871" t="n"/>
      <c r="V798" s="871" t="n"/>
      <c r="W798" s="871" t="n"/>
      <c r="X798" s="871" t="n"/>
      <c r="Y798" s="871" t="n"/>
      <c r="Z798" s="871" t="n"/>
    </row>
    <row r="799">
      <c r="A799" s="871" t="n"/>
      <c r="B799" s="871" t="n"/>
      <c r="C799" s="871" t="n"/>
      <c r="D799" s="871" t="n"/>
      <c r="E799" s="871" t="n"/>
      <c r="F799" s="871" t="n"/>
      <c r="G799" s="871" t="n"/>
      <c r="H799" s="871" t="n"/>
      <c r="I799" s="871" t="n"/>
      <c r="J799" s="871" t="n"/>
      <c r="K799" s="871" t="n"/>
      <c r="L799" s="871" t="n"/>
      <c r="M799" s="871" t="n"/>
      <c r="N799" s="871" t="n"/>
      <c r="O799" s="871" t="n"/>
      <c r="P799" s="871" t="n"/>
      <c r="Q799" s="871" t="n"/>
      <c r="R799" s="871" t="n"/>
      <c r="S799" s="871" t="n"/>
      <c r="T799" s="871" t="n"/>
      <c r="U799" s="871" t="n"/>
      <c r="V799" s="871" t="n"/>
      <c r="W799" s="871" t="n"/>
      <c r="X799" s="871" t="n"/>
      <c r="Y799" s="871" t="n"/>
      <c r="Z799" s="871" t="n"/>
    </row>
    <row r="800">
      <c r="A800" s="871" t="n"/>
      <c r="B800" s="871" t="n"/>
      <c r="C800" s="871" t="n"/>
      <c r="D800" s="871" t="n"/>
      <c r="E800" s="871" t="n"/>
      <c r="F800" s="871" t="n"/>
      <c r="G800" s="871" t="n"/>
      <c r="H800" s="871" t="n"/>
      <c r="I800" s="871" t="n"/>
      <c r="J800" s="871" t="n"/>
      <c r="K800" s="871" t="n"/>
      <c r="L800" s="871" t="n"/>
      <c r="M800" s="871" t="n"/>
      <c r="N800" s="871" t="n"/>
      <c r="O800" s="871" t="n"/>
      <c r="P800" s="871" t="n"/>
      <c r="Q800" s="871" t="n"/>
      <c r="R800" s="871" t="n"/>
      <c r="S800" s="871" t="n"/>
      <c r="T800" s="871" t="n"/>
      <c r="U800" s="871" t="n"/>
      <c r="V800" s="871" t="n"/>
      <c r="W800" s="871" t="n"/>
      <c r="X800" s="871" t="n"/>
      <c r="Y800" s="871" t="n"/>
      <c r="Z800" s="871" t="n"/>
    </row>
    <row r="801">
      <c r="A801" s="871" t="n"/>
      <c r="B801" s="871" t="n"/>
      <c r="C801" s="871" t="n"/>
      <c r="D801" s="871" t="n"/>
      <c r="E801" s="871" t="n"/>
      <c r="F801" s="871" t="n"/>
      <c r="G801" s="871" t="n"/>
      <c r="H801" s="871" t="n"/>
      <c r="I801" s="871" t="n"/>
      <c r="J801" s="871" t="n"/>
      <c r="K801" s="871" t="n"/>
      <c r="L801" s="871" t="n"/>
      <c r="M801" s="871" t="n"/>
      <c r="N801" s="871" t="n"/>
      <c r="O801" s="871" t="n"/>
      <c r="P801" s="871" t="n"/>
      <c r="Q801" s="871" t="n"/>
      <c r="R801" s="871" t="n"/>
      <c r="S801" s="871" t="n"/>
      <c r="T801" s="871" t="n"/>
      <c r="U801" s="871" t="n"/>
      <c r="V801" s="871" t="n"/>
      <c r="W801" s="871" t="n"/>
      <c r="X801" s="871" t="n"/>
      <c r="Y801" s="871" t="n"/>
      <c r="Z801" s="871" t="n"/>
    </row>
    <row r="802">
      <c r="A802" s="871" t="n"/>
      <c r="B802" s="871" t="n"/>
      <c r="C802" s="871" t="n"/>
      <c r="D802" s="871" t="n"/>
      <c r="E802" s="871" t="n"/>
      <c r="F802" s="871" t="n"/>
      <c r="G802" s="871" t="n"/>
      <c r="H802" s="871" t="n"/>
      <c r="I802" s="871" t="n"/>
      <c r="J802" s="871" t="n"/>
      <c r="K802" s="871" t="n"/>
      <c r="L802" s="871" t="n"/>
      <c r="M802" s="871" t="n"/>
      <c r="N802" s="871" t="n"/>
      <c r="O802" s="871" t="n"/>
      <c r="P802" s="871" t="n"/>
      <c r="Q802" s="871" t="n"/>
      <c r="R802" s="871" t="n"/>
      <c r="S802" s="871" t="n"/>
      <c r="T802" s="871" t="n"/>
      <c r="U802" s="871" t="n"/>
      <c r="V802" s="871" t="n"/>
      <c r="W802" s="871" t="n"/>
      <c r="X802" s="871" t="n"/>
      <c r="Y802" s="871" t="n"/>
      <c r="Z802" s="871" t="n"/>
    </row>
    <row r="803">
      <c r="A803" s="871" t="n"/>
      <c r="B803" s="871" t="n"/>
      <c r="C803" s="871" t="n"/>
      <c r="D803" s="871" t="n"/>
      <c r="E803" s="871" t="n"/>
      <c r="F803" s="871" t="n"/>
      <c r="G803" s="871" t="n"/>
      <c r="H803" s="871" t="n"/>
      <c r="I803" s="871" t="n"/>
      <c r="J803" s="871" t="n"/>
      <c r="K803" s="871" t="n"/>
      <c r="L803" s="871" t="n"/>
      <c r="M803" s="871" t="n"/>
      <c r="N803" s="871" t="n"/>
      <c r="O803" s="871" t="n"/>
      <c r="P803" s="871" t="n"/>
      <c r="Q803" s="871" t="n"/>
      <c r="R803" s="871" t="n"/>
      <c r="S803" s="871" t="n"/>
      <c r="T803" s="871" t="n"/>
      <c r="U803" s="871" t="n"/>
      <c r="V803" s="871" t="n"/>
      <c r="W803" s="871" t="n"/>
      <c r="X803" s="871" t="n"/>
      <c r="Y803" s="871" t="n"/>
      <c r="Z803" s="871" t="n"/>
    </row>
    <row r="804">
      <c r="A804" s="871" t="n"/>
      <c r="B804" s="871" t="n"/>
      <c r="C804" s="871" t="n"/>
      <c r="D804" s="871" t="n"/>
      <c r="E804" s="871" t="n"/>
      <c r="F804" s="871" t="n"/>
      <c r="G804" s="871" t="n"/>
      <c r="H804" s="871" t="n"/>
      <c r="I804" s="871" t="n"/>
      <c r="J804" s="871" t="n"/>
      <c r="K804" s="871" t="n"/>
      <c r="L804" s="871" t="n"/>
      <c r="M804" s="871" t="n"/>
      <c r="N804" s="871" t="n"/>
      <c r="O804" s="871" t="n"/>
      <c r="P804" s="871" t="n"/>
      <c r="Q804" s="871" t="n"/>
      <c r="R804" s="871" t="n"/>
      <c r="S804" s="871" t="n"/>
      <c r="T804" s="871" t="n"/>
      <c r="U804" s="871" t="n"/>
      <c r="V804" s="871" t="n"/>
      <c r="W804" s="871" t="n"/>
      <c r="X804" s="871" t="n"/>
      <c r="Y804" s="871" t="n"/>
      <c r="Z804" s="871" t="n"/>
    </row>
    <row r="805">
      <c r="A805" s="871" t="n"/>
      <c r="B805" s="871" t="n"/>
      <c r="C805" s="871" t="n"/>
      <c r="D805" s="871" t="n"/>
      <c r="E805" s="871" t="n"/>
      <c r="F805" s="871" t="n"/>
      <c r="G805" s="871" t="n"/>
      <c r="H805" s="871" t="n"/>
      <c r="I805" s="871" t="n"/>
      <c r="J805" s="871" t="n"/>
      <c r="K805" s="871" t="n"/>
      <c r="L805" s="871" t="n"/>
      <c r="M805" s="871" t="n"/>
      <c r="N805" s="871" t="n"/>
      <c r="O805" s="871" t="n"/>
      <c r="P805" s="871" t="n"/>
      <c r="Q805" s="871" t="n"/>
      <c r="R805" s="871" t="n"/>
      <c r="S805" s="871" t="n"/>
      <c r="T805" s="871" t="n"/>
      <c r="U805" s="871" t="n"/>
      <c r="V805" s="871" t="n"/>
      <c r="W805" s="871" t="n"/>
      <c r="X805" s="871" t="n"/>
      <c r="Y805" s="871" t="n"/>
      <c r="Z805" s="871" t="n"/>
    </row>
    <row r="806">
      <c r="A806" s="871" t="n"/>
      <c r="B806" s="871" t="n"/>
      <c r="C806" s="871" t="n"/>
      <c r="D806" s="871" t="n"/>
      <c r="E806" s="871" t="n"/>
      <c r="F806" s="871" t="n"/>
      <c r="G806" s="871" t="n"/>
      <c r="H806" s="871" t="n"/>
      <c r="I806" s="871" t="n"/>
      <c r="J806" s="871" t="n"/>
      <c r="K806" s="871" t="n"/>
      <c r="L806" s="871" t="n"/>
      <c r="M806" s="871" t="n"/>
      <c r="N806" s="871" t="n"/>
      <c r="O806" s="871" t="n"/>
      <c r="P806" s="871" t="n"/>
      <c r="Q806" s="871" t="n"/>
      <c r="R806" s="871" t="n"/>
      <c r="S806" s="871" t="n"/>
      <c r="T806" s="871" t="n"/>
      <c r="U806" s="871" t="n"/>
      <c r="V806" s="871" t="n"/>
      <c r="W806" s="871" t="n"/>
      <c r="X806" s="871" t="n"/>
      <c r="Y806" s="871" t="n"/>
      <c r="Z806" s="871" t="n"/>
    </row>
    <row r="807">
      <c r="A807" s="871" t="n"/>
      <c r="B807" s="871" t="n"/>
      <c r="C807" s="871" t="n"/>
      <c r="D807" s="871" t="n"/>
      <c r="E807" s="871" t="n"/>
      <c r="F807" s="871" t="n"/>
      <c r="G807" s="871" t="n"/>
      <c r="H807" s="871" t="n"/>
      <c r="I807" s="871" t="n"/>
      <c r="J807" s="871" t="n"/>
      <c r="K807" s="871" t="n"/>
      <c r="L807" s="871" t="n"/>
      <c r="M807" s="871" t="n"/>
      <c r="N807" s="871" t="n"/>
      <c r="O807" s="871" t="n"/>
      <c r="P807" s="871" t="n"/>
      <c r="Q807" s="871" t="n"/>
      <c r="R807" s="871" t="n"/>
      <c r="S807" s="871" t="n"/>
      <c r="T807" s="871" t="n"/>
      <c r="U807" s="871" t="n"/>
      <c r="V807" s="871" t="n"/>
      <c r="W807" s="871" t="n"/>
      <c r="X807" s="871" t="n"/>
      <c r="Y807" s="871" t="n"/>
      <c r="Z807" s="871" t="n"/>
    </row>
    <row r="808">
      <c r="A808" s="871" t="n"/>
      <c r="B808" s="871" t="n"/>
      <c r="C808" s="871" t="n"/>
      <c r="D808" s="871" t="n"/>
      <c r="E808" s="871" t="n"/>
      <c r="F808" s="871" t="n"/>
      <c r="G808" s="871" t="n"/>
      <c r="H808" s="871" t="n"/>
      <c r="I808" s="871" t="n"/>
      <c r="J808" s="871" t="n"/>
      <c r="K808" s="871" t="n"/>
      <c r="L808" s="871" t="n"/>
      <c r="M808" s="871" t="n"/>
      <c r="N808" s="871" t="n"/>
      <c r="O808" s="871" t="n"/>
      <c r="P808" s="871" t="n"/>
      <c r="Q808" s="871" t="n"/>
      <c r="R808" s="871" t="n"/>
      <c r="S808" s="871" t="n"/>
      <c r="T808" s="871" t="n"/>
      <c r="U808" s="871" t="n"/>
      <c r="V808" s="871" t="n"/>
      <c r="W808" s="871" t="n"/>
      <c r="X808" s="871" t="n"/>
      <c r="Y808" s="871" t="n"/>
      <c r="Z808" s="871" t="n"/>
    </row>
    <row r="809">
      <c r="A809" s="871" t="n"/>
      <c r="B809" s="871" t="n"/>
      <c r="C809" s="871" t="n"/>
      <c r="D809" s="871" t="n"/>
      <c r="E809" s="871" t="n"/>
      <c r="F809" s="871" t="n"/>
      <c r="G809" s="871" t="n"/>
      <c r="H809" s="871" t="n"/>
      <c r="I809" s="871" t="n"/>
      <c r="J809" s="871" t="n"/>
      <c r="K809" s="871" t="n"/>
      <c r="L809" s="871" t="n"/>
      <c r="M809" s="871" t="n"/>
      <c r="N809" s="871" t="n"/>
      <c r="O809" s="871" t="n"/>
      <c r="P809" s="871" t="n"/>
      <c r="Q809" s="871" t="n"/>
      <c r="R809" s="871" t="n"/>
      <c r="S809" s="871" t="n"/>
      <c r="T809" s="871" t="n"/>
      <c r="U809" s="871" t="n"/>
      <c r="V809" s="871" t="n"/>
      <c r="W809" s="871" t="n"/>
      <c r="X809" s="871" t="n"/>
      <c r="Y809" s="871" t="n"/>
      <c r="Z809" s="871" t="n"/>
    </row>
    <row r="810">
      <c r="A810" s="871" t="n"/>
      <c r="B810" s="871" t="n"/>
      <c r="C810" s="871" t="n"/>
      <c r="D810" s="871" t="n"/>
      <c r="E810" s="871" t="n"/>
      <c r="F810" s="871" t="n"/>
      <c r="G810" s="871" t="n"/>
      <c r="H810" s="871" t="n"/>
      <c r="I810" s="871" t="n"/>
      <c r="J810" s="871" t="n"/>
      <c r="K810" s="871" t="n"/>
      <c r="L810" s="871" t="n"/>
      <c r="M810" s="871" t="n"/>
      <c r="N810" s="871" t="n"/>
      <c r="O810" s="871" t="n"/>
      <c r="P810" s="871" t="n"/>
      <c r="Q810" s="871" t="n"/>
      <c r="R810" s="871" t="n"/>
      <c r="S810" s="871" t="n"/>
      <c r="T810" s="871" t="n"/>
      <c r="U810" s="871" t="n"/>
      <c r="V810" s="871" t="n"/>
      <c r="W810" s="871" t="n"/>
      <c r="X810" s="871" t="n"/>
      <c r="Y810" s="871" t="n"/>
      <c r="Z810" s="871" t="n"/>
    </row>
    <row r="811">
      <c r="A811" s="871" t="n"/>
      <c r="B811" s="871" t="n"/>
      <c r="C811" s="871" t="n"/>
      <c r="D811" s="871" t="n"/>
      <c r="E811" s="871" t="n"/>
      <c r="F811" s="871" t="n"/>
      <c r="G811" s="871" t="n"/>
      <c r="H811" s="871" t="n"/>
      <c r="I811" s="871" t="n"/>
      <c r="J811" s="871" t="n"/>
      <c r="K811" s="871" t="n"/>
      <c r="L811" s="871" t="n"/>
      <c r="M811" s="871" t="n"/>
      <c r="N811" s="871" t="n"/>
      <c r="O811" s="871" t="n"/>
      <c r="P811" s="871" t="n"/>
      <c r="Q811" s="871" t="n"/>
      <c r="R811" s="871" t="n"/>
      <c r="S811" s="871" t="n"/>
      <c r="T811" s="871" t="n"/>
      <c r="U811" s="871" t="n"/>
      <c r="V811" s="871" t="n"/>
      <c r="W811" s="871" t="n"/>
      <c r="X811" s="871" t="n"/>
      <c r="Y811" s="871" t="n"/>
      <c r="Z811" s="871" t="n"/>
    </row>
    <row r="812">
      <c r="A812" s="871" t="n"/>
      <c r="B812" s="871" t="n"/>
      <c r="C812" s="871" t="n"/>
      <c r="D812" s="871" t="n"/>
      <c r="E812" s="871" t="n"/>
      <c r="F812" s="871" t="n"/>
      <c r="G812" s="871" t="n"/>
      <c r="H812" s="871" t="n"/>
      <c r="I812" s="871" t="n"/>
      <c r="J812" s="871" t="n"/>
      <c r="K812" s="871" t="n"/>
      <c r="L812" s="871" t="n"/>
      <c r="M812" s="871" t="n"/>
      <c r="N812" s="871" t="n"/>
      <c r="O812" s="871" t="n"/>
      <c r="P812" s="871" t="n"/>
      <c r="Q812" s="871" t="n"/>
      <c r="R812" s="871" t="n"/>
      <c r="S812" s="871" t="n"/>
      <c r="T812" s="871" t="n"/>
      <c r="U812" s="871" t="n"/>
      <c r="V812" s="871" t="n"/>
      <c r="W812" s="871" t="n"/>
      <c r="X812" s="871" t="n"/>
      <c r="Y812" s="871" t="n"/>
      <c r="Z812" s="871" t="n"/>
    </row>
    <row r="813">
      <c r="A813" s="871" t="n"/>
      <c r="B813" s="871" t="n"/>
      <c r="C813" s="871" t="n"/>
      <c r="D813" s="871" t="n"/>
      <c r="E813" s="871" t="n"/>
      <c r="F813" s="871" t="n"/>
      <c r="G813" s="871" t="n"/>
      <c r="H813" s="871" t="n"/>
      <c r="I813" s="871" t="n"/>
      <c r="J813" s="871" t="n"/>
      <c r="K813" s="871" t="n"/>
      <c r="L813" s="871" t="n"/>
      <c r="M813" s="871" t="n"/>
      <c r="N813" s="871" t="n"/>
      <c r="O813" s="871" t="n"/>
      <c r="P813" s="871" t="n"/>
      <c r="Q813" s="871" t="n"/>
      <c r="R813" s="871" t="n"/>
      <c r="S813" s="871" t="n"/>
      <c r="T813" s="871" t="n"/>
      <c r="U813" s="871" t="n"/>
      <c r="V813" s="871" t="n"/>
      <c r="W813" s="871" t="n"/>
      <c r="X813" s="871" t="n"/>
      <c r="Y813" s="871" t="n"/>
      <c r="Z813" s="871" t="n"/>
    </row>
    <row r="814">
      <c r="A814" s="871" t="n"/>
      <c r="B814" s="871" t="n"/>
      <c r="C814" s="871" t="n"/>
      <c r="D814" s="871" t="n"/>
      <c r="E814" s="871" t="n"/>
      <c r="F814" s="871" t="n"/>
      <c r="G814" s="871" t="n"/>
      <c r="H814" s="871" t="n"/>
      <c r="I814" s="871" t="n"/>
      <c r="J814" s="871" t="n"/>
      <c r="K814" s="871" t="n"/>
      <c r="L814" s="871" t="n"/>
      <c r="M814" s="871" t="n"/>
      <c r="N814" s="871" t="n"/>
      <c r="O814" s="871" t="n"/>
      <c r="P814" s="871" t="n"/>
      <c r="Q814" s="871" t="n"/>
      <c r="R814" s="871" t="n"/>
      <c r="S814" s="871" t="n"/>
      <c r="T814" s="871" t="n"/>
      <c r="U814" s="871" t="n"/>
      <c r="V814" s="871" t="n"/>
      <c r="W814" s="871" t="n"/>
      <c r="X814" s="871" t="n"/>
      <c r="Y814" s="871" t="n"/>
      <c r="Z814" s="871" t="n"/>
    </row>
    <row r="815">
      <c r="A815" s="871" t="n"/>
      <c r="B815" s="871" t="n"/>
      <c r="C815" s="871" t="n"/>
      <c r="D815" s="871" t="n"/>
      <c r="E815" s="871" t="n"/>
      <c r="F815" s="871" t="n"/>
      <c r="G815" s="871" t="n"/>
      <c r="H815" s="871" t="n"/>
      <c r="I815" s="871" t="n"/>
      <c r="J815" s="871" t="n"/>
      <c r="K815" s="871" t="n"/>
      <c r="L815" s="871" t="n"/>
      <c r="M815" s="871" t="n"/>
      <c r="N815" s="871" t="n"/>
      <c r="O815" s="871" t="n"/>
      <c r="P815" s="871" t="n"/>
      <c r="Q815" s="871" t="n"/>
      <c r="R815" s="871" t="n"/>
      <c r="S815" s="871" t="n"/>
      <c r="T815" s="871" t="n"/>
      <c r="U815" s="871" t="n"/>
      <c r="V815" s="871" t="n"/>
      <c r="W815" s="871" t="n"/>
      <c r="X815" s="871" t="n"/>
      <c r="Y815" s="871" t="n"/>
      <c r="Z815" s="871" t="n"/>
    </row>
    <row r="816">
      <c r="A816" s="871" t="n"/>
      <c r="B816" s="871" t="n"/>
      <c r="C816" s="871" t="n"/>
      <c r="D816" s="871" t="n"/>
      <c r="E816" s="871" t="n"/>
      <c r="F816" s="871" t="n"/>
      <c r="G816" s="871" t="n"/>
      <c r="H816" s="871" t="n"/>
      <c r="I816" s="871" t="n"/>
      <c r="J816" s="871" t="n"/>
      <c r="K816" s="871" t="n"/>
      <c r="L816" s="871" t="n"/>
      <c r="M816" s="871" t="n"/>
      <c r="N816" s="871" t="n"/>
      <c r="O816" s="871" t="n"/>
      <c r="P816" s="871" t="n"/>
      <c r="Q816" s="871" t="n"/>
      <c r="R816" s="871" t="n"/>
      <c r="S816" s="871" t="n"/>
      <c r="T816" s="871" t="n"/>
      <c r="U816" s="871" t="n"/>
      <c r="V816" s="871" t="n"/>
      <c r="W816" s="871" t="n"/>
      <c r="X816" s="871" t="n"/>
      <c r="Y816" s="871" t="n"/>
      <c r="Z816" s="871" t="n"/>
    </row>
    <row r="817">
      <c r="A817" s="871" t="n"/>
      <c r="B817" s="871" t="n"/>
      <c r="C817" s="871" t="n"/>
      <c r="D817" s="871" t="n"/>
      <c r="E817" s="871" t="n"/>
      <c r="F817" s="871" t="n"/>
      <c r="G817" s="871" t="n"/>
      <c r="H817" s="871" t="n"/>
      <c r="I817" s="871" t="n"/>
      <c r="J817" s="871" t="n"/>
      <c r="K817" s="871" t="n"/>
      <c r="L817" s="871" t="n"/>
      <c r="M817" s="871" t="n"/>
      <c r="N817" s="871" t="n"/>
      <c r="O817" s="871" t="n"/>
      <c r="P817" s="871" t="n"/>
      <c r="Q817" s="871" t="n"/>
      <c r="R817" s="871" t="n"/>
      <c r="S817" s="871" t="n"/>
      <c r="T817" s="871" t="n"/>
      <c r="U817" s="871" t="n"/>
      <c r="V817" s="871" t="n"/>
      <c r="W817" s="871" t="n"/>
      <c r="X817" s="871" t="n"/>
      <c r="Y817" s="871" t="n"/>
      <c r="Z817" s="871" t="n"/>
    </row>
    <row r="818">
      <c r="A818" s="871" t="n"/>
      <c r="B818" s="871" t="n"/>
      <c r="C818" s="871" t="n"/>
      <c r="D818" s="871" t="n"/>
      <c r="E818" s="871" t="n"/>
      <c r="F818" s="871" t="n"/>
      <c r="G818" s="871" t="n"/>
      <c r="H818" s="871" t="n"/>
      <c r="I818" s="871" t="n"/>
      <c r="J818" s="871" t="n"/>
      <c r="K818" s="871" t="n"/>
      <c r="L818" s="871" t="n"/>
      <c r="M818" s="871" t="n"/>
      <c r="N818" s="871" t="n"/>
      <c r="O818" s="871" t="n"/>
      <c r="P818" s="871" t="n"/>
      <c r="Q818" s="871" t="n"/>
      <c r="R818" s="871" t="n"/>
      <c r="S818" s="871" t="n"/>
      <c r="T818" s="871" t="n"/>
      <c r="U818" s="871" t="n"/>
      <c r="V818" s="871" t="n"/>
      <c r="W818" s="871" t="n"/>
      <c r="X818" s="871" t="n"/>
      <c r="Y818" s="871" t="n"/>
      <c r="Z818" s="871" t="n"/>
    </row>
    <row r="819">
      <c r="A819" s="871" t="n"/>
      <c r="B819" s="871" t="n"/>
      <c r="C819" s="871" t="n"/>
      <c r="D819" s="871" t="n"/>
      <c r="E819" s="871" t="n"/>
      <c r="F819" s="871" t="n"/>
      <c r="G819" s="871" t="n"/>
      <c r="H819" s="871" t="n"/>
      <c r="I819" s="871" t="n"/>
      <c r="J819" s="871" t="n"/>
      <c r="K819" s="871" t="n"/>
      <c r="L819" s="871" t="n"/>
      <c r="M819" s="871" t="n"/>
      <c r="N819" s="871" t="n"/>
      <c r="O819" s="871" t="n"/>
      <c r="P819" s="871" t="n"/>
      <c r="Q819" s="871" t="n"/>
      <c r="R819" s="871" t="n"/>
      <c r="S819" s="871" t="n"/>
      <c r="T819" s="871" t="n"/>
      <c r="U819" s="871" t="n"/>
      <c r="V819" s="871" t="n"/>
      <c r="W819" s="871" t="n"/>
      <c r="X819" s="871" t="n"/>
      <c r="Y819" s="871" t="n"/>
      <c r="Z819" s="871" t="n"/>
    </row>
    <row r="820">
      <c r="A820" s="871" t="n"/>
      <c r="B820" s="871" t="n"/>
      <c r="C820" s="871" t="n"/>
      <c r="D820" s="871" t="n"/>
      <c r="E820" s="871" t="n"/>
      <c r="F820" s="871" t="n"/>
      <c r="G820" s="871" t="n"/>
      <c r="H820" s="871" t="n"/>
      <c r="I820" s="871" t="n"/>
      <c r="J820" s="871" t="n"/>
      <c r="K820" s="871" t="n"/>
      <c r="L820" s="871" t="n"/>
      <c r="M820" s="871" t="n"/>
      <c r="N820" s="871" t="n"/>
      <c r="O820" s="871" t="n"/>
      <c r="P820" s="871" t="n"/>
      <c r="Q820" s="871" t="n"/>
      <c r="R820" s="871" t="n"/>
      <c r="S820" s="871" t="n"/>
      <c r="T820" s="871" t="n"/>
      <c r="U820" s="871" t="n"/>
      <c r="V820" s="871" t="n"/>
      <c r="W820" s="871" t="n"/>
      <c r="X820" s="871" t="n"/>
      <c r="Y820" s="871" t="n"/>
      <c r="Z820" s="871" t="n"/>
    </row>
    <row r="821">
      <c r="A821" s="871" t="n"/>
      <c r="B821" s="871" t="n"/>
      <c r="C821" s="871" t="n"/>
      <c r="D821" s="871" t="n"/>
      <c r="E821" s="871" t="n"/>
      <c r="F821" s="871" t="n"/>
      <c r="G821" s="871" t="n"/>
      <c r="H821" s="871" t="n"/>
      <c r="I821" s="871" t="n"/>
      <c r="J821" s="871" t="n"/>
      <c r="K821" s="871" t="n"/>
      <c r="L821" s="871" t="n"/>
      <c r="M821" s="871" t="n"/>
      <c r="N821" s="871" t="n"/>
      <c r="O821" s="871" t="n"/>
      <c r="P821" s="871" t="n"/>
      <c r="Q821" s="871" t="n"/>
      <c r="R821" s="871" t="n"/>
      <c r="S821" s="871" t="n"/>
      <c r="T821" s="871" t="n"/>
      <c r="U821" s="871" t="n"/>
      <c r="V821" s="871" t="n"/>
      <c r="W821" s="871" t="n"/>
      <c r="X821" s="871" t="n"/>
      <c r="Y821" s="871" t="n"/>
      <c r="Z821" s="871" t="n"/>
    </row>
    <row r="822">
      <c r="A822" s="871" t="n"/>
      <c r="B822" s="871" t="n"/>
      <c r="C822" s="871" t="n"/>
      <c r="D822" s="871" t="n"/>
      <c r="E822" s="871" t="n"/>
      <c r="F822" s="871" t="n"/>
      <c r="G822" s="871" t="n"/>
      <c r="H822" s="871" t="n"/>
      <c r="I822" s="871" t="n"/>
      <c r="J822" s="871" t="n"/>
      <c r="K822" s="871" t="n"/>
      <c r="L822" s="871" t="n"/>
      <c r="M822" s="871" t="n"/>
      <c r="N822" s="871" t="n"/>
      <c r="O822" s="871" t="n"/>
      <c r="P822" s="871" t="n"/>
      <c r="Q822" s="871" t="n"/>
      <c r="R822" s="871" t="n"/>
      <c r="S822" s="871" t="n"/>
      <c r="T822" s="871" t="n"/>
      <c r="U822" s="871" t="n"/>
      <c r="V822" s="871" t="n"/>
      <c r="W822" s="871" t="n"/>
      <c r="X822" s="871" t="n"/>
      <c r="Y822" s="871" t="n"/>
      <c r="Z822" s="871" t="n"/>
    </row>
    <row r="823">
      <c r="A823" s="871" t="n"/>
      <c r="B823" s="871" t="n"/>
      <c r="C823" s="871" t="n"/>
      <c r="D823" s="871" t="n"/>
      <c r="E823" s="871" t="n"/>
      <c r="F823" s="871" t="n"/>
      <c r="G823" s="871" t="n"/>
      <c r="H823" s="871" t="n"/>
      <c r="I823" s="871" t="n"/>
      <c r="J823" s="871" t="n"/>
      <c r="K823" s="871" t="n"/>
      <c r="L823" s="871" t="n"/>
      <c r="M823" s="871" t="n"/>
      <c r="N823" s="871" t="n"/>
      <c r="O823" s="871" t="n"/>
      <c r="P823" s="871" t="n"/>
      <c r="Q823" s="871" t="n"/>
      <c r="R823" s="871" t="n"/>
      <c r="S823" s="871" t="n"/>
      <c r="T823" s="871" t="n"/>
      <c r="U823" s="871" t="n"/>
      <c r="V823" s="871" t="n"/>
      <c r="W823" s="871" t="n"/>
      <c r="X823" s="871" t="n"/>
      <c r="Y823" s="871" t="n"/>
      <c r="Z823" s="871" t="n"/>
    </row>
    <row r="824">
      <c r="A824" s="871" t="n"/>
      <c r="B824" s="871" t="n"/>
      <c r="C824" s="871" t="n"/>
      <c r="D824" s="871" t="n"/>
      <c r="E824" s="871" t="n"/>
      <c r="F824" s="871" t="n"/>
      <c r="G824" s="871" t="n"/>
      <c r="H824" s="871" t="n"/>
      <c r="I824" s="871" t="n"/>
      <c r="J824" s="871" t="n"/>
      <c r="K824" s="871" t="n"/>
      <c r="L824" s="871" t="n"/>
      <c r="M824" s="871" t="n"/>
      <c r="N824" s="871" t="n"/>
      <c r="O824" s="871" t="n"/>
      <c r="P824" s="871" t="n"/>
      <c r="Q824" s="871" t="n"/>
      <c r="R824" s="871" t="n"/>
      <c r="S824" s="871" t="n"/>
      <c r="T824" s="871" t="n"/>
      <c r="U824" s="871" t="n"/>
      <c r="V824" s="871" t="n"/>
      <c r="W824" s="871" t="n"/>
      <c r="X824" s="871" t="n"/>
      <c r="Y824" s="871" t="n"/>
      <c r="Z824" s="871" t="n"/>
    </row>
    <row r="825">
      <c r="A825" s="871" t="n"/>
      <c r="B825" s="871" t="n"/>
      <c r="C825" s="871" t="n"/>
      <c r="D825" s="871" t="n"/>
      <c r="E825" s="871" t="n"/>
      <c r="F825" s="871" t="n"/>
      <c r="G825" s="871" t="n"/>
      <c r="H825" s="871" t="n"/>
      <c r="I825" s="871" t="n"/>
      <c r="J825" s="871" t="n"/>
      <c r="K825" s="871" t="n"/>
      <c r="L825" s="871" t="n"/>
      <c r="M825" s="871" t="n"/>
      <c r="N825" s="871" t="n"/>
      <c r="O825" s="871" t="n"/>
      <c r="P825" s="871" t="n"/>
      <c r="Q825" s="871" t="n"/>
      <c r="R825" s="871" t="n"/>
      <c r="S825" s="871" t="n"/>
      <c r="T825" s="871" t="n"/>
      <c r="U825" s="871" t="n"/>
      <c r="V825" s="871" t="n"/>
      <c r="W825" s="871" t="n"/>
      <c r="X825" s="871" t="n"/>
      <c r="Y825" s="871" t="n"/>
      <c r="Z825" s="871" t="n"/>
    </row>
    <row r="826">
      <c r="A826" s="871" t="n"/>
      <c r="B826" s="871" t="n"/>
      <c r="C826" s="871" t="n"/>
      <c r="D826" s="871" t="n"/>
      <c r="E826" s="871" t="n"/>
      <c r="F826" s="871" t="n"/>
      <c r="G826" s="871" t="n"/>
      <c r="H826" s="871" t="n"/>
      <c r="I826" s="871" t="n"/>
      <c r="J826" s="871" t="n"/>
      <c r="K826" s="871" t="n"/>
      <c r="L826" s="871" t="n"/>
      <c r="M826" s="871" t="n"/>
      <c r="N826" s="871" t="n"/>
      <c r="O826" s="871" t="n"/>
      <c r="P826" s="871" t="n"/>
      <c r="Q826" s="871" t="n"/>
      <c r="R826" s="871" t="n"/>
      <c r="S826" s="871" t="n"/>
      <c r="T826" s="871" t="n"/>
      <c r="U826" s="871" t="n"/>
      <c r="V826" s="871" t="n"/>
      <c r="W826" s="871" t="n"/>
      <c r="X826" s="871" t="n"/>
      <c r="Y826" s="871" t="n"/>
      <c r="Z826" s="871" t="n"/>
    </row>
    <row r="827">
      <c r="A827" s="871" t="n"/>
      <c r="B827" s="871" t="n"/>
      <c r="C827" s="871" t="n"/>
      <c r="D827" s="871" t="n"/>
      <c r="E827" s="871" t="n"/>
      <c r="F827" s="871" t="n"/>
      <c r="G827" s="871" t="n"/>
      <c r="H827" s="871" t="n"/>
      <c r="I827" s="871" t="n"/>
      <c r="J827" s="871" t="n"/>
      <c r="K827" s="871" t="n"/>
      <c r="L827" s="871" t="n"/>
      <c r="M827" s="871" t="n"/>
      <c r="N827" s="871" t="n"/>
      <c r="O827" s="871" t="n"/>
      <c r="P827" s="871" t="n"/>
      <c r="Q827" s="871" t="n"/>
      <c r="R827" s="871" t="n"/>
      <c r="S827" s="871" t="n"/>
      <c r="T827" s="871" t="n"/>
      <c r="U827" s="871" t="n"/>
      <c r="V827" s="871" t="n"/>
      <c r="W827" s="871" t="n"/>
      <c r="X827" s="871" t="n"/>
      <c r="Y827" s="871" t="n"/>
      <c r="Z827" s="871" t="n"/>
    </row>
    <row r="828">
      <c r="A828" s="871" t="n"/>
      <c r="B828" s="871" t="n"/>
      <c r="C828" s="871" t="n"/>
      <c r="D828" s="871" t="n"/>
      <c r="E828" s="871" t="n"/>
      <c r="F828" s="871" t="n"/>
      <c r="G828" s="871" t="n"/>
      <c r="H828" s="871" t="n"/>
      <c r="I828" s="871" t="n"/>
      <c r="J828" s="871" t="n"/>
      <c r="K828" s="871" t="n"/>
      <c r="L828" s="871" t="n"/>
      <c r="M828" s="871" t="n"/>
      <c r="N828" s="871" t="n"/>
      <c r="O828" s="871" t="n"/>
      <c r="P828" s="871" t="n"/>
      <c r="Q828" s="871" t="n"/>
      <c r="R828" s="871" t="n"/>
      <c r="S828" s="871" t="n"/>
      <c r="T828" s="871" t="n"/>
      <c r="U828" s="871" t="n"/>
      <c r="V828" s="871" t="n"/>
      <c r="W828" s="871" t="n"/>
      <c r="X828" s="871" t="n"/>
      <c r="Y828" s="871" t="n"/>
      <c r="Z828" s="871" t="n"/>
    </row>
    <row r="829">
      <c r="A829" s="871" t="n"/>
      <c r="B829" s="871" t="n"/>
      <c r="C829" s="871" t="n"/>
      <c r="D829" s="871" t="n"/>
      <c r="E829" s="871" t="n"/>
      <c r="F829" s="871" t="n"/>
      <c r="G829" s="871" t="n"/>
      <c r="H829" s="871" t="n"/>
      <c r="I829" s="871" t="n"/>
      <c r="J829" s="871" t="n"/>
      <c r="K829" s="871" t="n"/>
      <c r="L829" s="871" t="n"/>
      <c r="M829" s="871" t="n"/>
      <c r="N829" s="871" t="n"/>
      <c r="O829" s="871" t="n"/>
      <c r="P829" s="871" t="n"/>
      <c r="Q829" s="871" t="n"/>
      <c r="R829" s="871" t="n"/>
      <c r="S829" s="871" t="n"/>
      <c r="T829" s="871" t="n"/>
      <c r="U829" s="871" t="n"/>
      <c r="V829" s="871" t="n"/>
      <c r="W829" s="871" t="n"/>
      <c r="X829" s="871" t="n"/>
      <c r="Y829" s="871" t="n"/>
      <c r="Z829" s="871" t="n"/>
    </row>
    <row r="830">
      <c r="A830" s="871" t="n"/>
      <c r="B830" s="871" t="n"/>
      <c r="C830" s="871" t="n"/>
      <c r="D830" s="871" t="n"/>
      <c r="E830" s="871" t="n"/>
      <c r="F830" s="871" t="n"/>
      <c r="G830" s="871" t="n"/>
      <c r="H830" s="871" t="n"/>
      <c r="I830" s="871" t="n"/>
      <c r="J830" s="871" t="n"/>
      <c r="K830" s="871" t="n"/>
      <c r="L830" s="871" t="n"/>
      <c r="M830" s="871" t="n"/>
      <c r="N830" s="871" t="n"/>
      <c r="O830" s="871" t="n"/>
      <c r="P830" s="871" t="n"/>
      <c r="Q830" s="871" t="n"/>
      <c r="R830" s="871" t="n"/>
      <c r="S830" s="871" t="n"/>
      <c r="T830" s="871" t="n"/>
      <c r="U830" s="871" t="n"/>
      <c r="V830" s="871" t="n"/>
      <c r="W830" s="871" t="n"/>
      <c r="X830" s="871" t="n"/>
      <c r="Y830" s="871" t="n"/>
      <c r="Z830" s="871" t="n"/>
    </row>
    <row r="831">
      <c r="A831" s="871" t="n"/>
      <c r="B831" s="871" t="n"/>
      <c r="C831" s="871" t="n"/>
      <c r="D831" s="871" t="n"/>
      <c r="E831" s="871" t="n"/>
      <c r="F831" s="871" t="n"/>
      <c r="G831" s="871" t="n"/>
      <c r="H831" s="871" t="n"/>
      <c r="I831" s="871" t="n"/>
      <c r="J831" s="871" t="n"/>
      <c r="K831" s="871" t="n"/>
      <c r="L831" s="871" t="n"/>
      <c r="M831" s="871" t="n"/>
      <c r="N831" s="871" t="n"/>
      <c r="O831" s="871" t="n"/>
      <c r="P831" s="871" t="n"/>
      <c r="Q831" s="871" t="n"/>
      <c r="R831" s="871" t="n"/>
      <c r="S831" s="871" t="n"/>
      <c r="T831" s="871" t="n"/>
      <c r="U831" s="871" t="n"/>
      <c r="V831" s="871" t="n"/>
      <c r="W831" s="871" t="n"/>
      <c r="X831" s="871" t="n"/>
      <c r="Y831" s="871" t="n"/>
      <c r="Z831" s="871" t="n"/>
    </row>
    <row r="832">
      <c r="A832" s="871" t="n"/>
      <c r="B832" s="871" t="n"/>
      <c r="C832" s="871" t="n"/>
      <c r="D832" s="871" t="n"/>
      <c r="E832" s="871" t="n"/>
      <c r="F832" s="871" t="n"/>
      <c r="G832" s="871" t="n"/>
      <c r="H832" s="871" t="n"/>
      <c r="I832" s="871" t="n"/>
      <c r="J832" s="871" t="n"/>
      <c r="K832" s="871" t="n"/>
      <c r="L832" s="871" t="n"/>
      <c r="M832" s="871" t="n"/>
      <c r="N832" s="871" t="n"/>
      <c r="O832" s="871" t="n"/>
      <c r="P832" s="871" t="n"/>
      <c r="Q832" s="871" t="n"/>
      <c r="R832" s="871" t="n"/>
      <c r="S832" s="871" t="n"/>
      <c r="T832" s="871" t="n"/>
      <c r="U832" s="871" t="n"/>
      <c r="V832" s="871" t="n"/>
      <c r="W832" s="871" t="n"/>
      <c r="X832" s="871" t="n"/>
      <c r="Y832" s="871" t="n"/>
      <c r="Z832" s="871" t="n"/>
    </row>
    <row r="833">
      <c r="A833" s="871" t="n"/>
      <c r="B833" s="871" t="n"/>
      <c r="C833" s="871" t="n"/>
      <c r="D833" s="871" t="n"/>
      <c r="E833" s="871" t="n"/>
      <c r="F833" s="871" t="n"/>
      <c r="G833" s="871" t="n"/>
      <c r="H833" s="871" t="n"/>
      <c r="I833" s="871" t="n"/>
      <c r="J833" s="871" t="n"/>
      <c r="K833" s="871" t="n"/>
      <c r="L833" s="871" t="n"/>
      <c r="M833" s="871" t="n"/>
      <c r="N833" s="871" t="n"/>
      <c r="O833" s="871" t="n"/>
      <c r="P833" s="871" t="n"/>
      <c r="Q833" s="871" t="n"/>
      <c r="R833" s="871" t="n"/>
      <c r="S833" s="871" t="n"/>
      <c r="T833" s="871" t="n"/>
      <c r="U833" s="871" t="n"/>
      <c r="V833" s="871" t="n"/>
      <c r="W833" s="871" t="n"/>
      <c r="X833" s="871" t="n"/>
      <c r="Y833" s="871" t="n"/>
      <c r="Z833" s="871" t="n"/>
    </row>
    <row r="834">
      <c r="A834" s="871" t="n"/>
      <c r="B834" s="871" t="n"/>
      <c r="C834" s="871" t="n"/>
      <c r="D834" s="871" t="n"/>
      <c r="E834" s="871" t="n"/>
      <c r="F834" s="871" t="n"/>
      <c r="G834" s="871" t="n"/>
      <c r="H834" s="871" t="n"/>
      <c r="I834" s="871" t="n"/>
      <c r="J834" s="871" t="n"/>
      <c r="K834" s="871" t="n"/>
      <c r="L834" s="871" t="n"/>
      <c r="M834" s="871" t="n"/>
      <c r="N834" s="871" t="n"/>
      <c r="O834" s="871" t="n"/>
      <c r="P834" s="871" t="n"/>
      <c r="Q834" s="871" t="n"/>
      <c r="R834" s="871" t="n"/>
      <c r="S834" s="871" t="n"/>
      <c r="T834" s="871" t="n"/>
      <c r="U834" s="871" t="n"/>
      <c r="V834" s="871" t="n"/>
      <c r="W834" s="871" t="n"/>
      <c r="X834" s="871" t="n"/>
      <c r="Y834" s="871" t="n"/>
      <c r="Z834" s="871" t="n"/>
    </row>
    <row r="835">
      <c r="A835" s="871" t="n"/>
      <c r="B835" s="871" t="n"/>
      <c r="C835" s="871" t="n"/>
      <c r="D835" s="871" t="n"/>
      <c r="E835" s="871" t="n"/>
      <c r="F835" s="871" t="n"/>
      <c r="G835" s="871" t="n"/>
      <c r="H835" s="871" t="n"/>
      <c r="I835" s="871" t="n"/>
      <c r="J835" s="871" t="n"/>
      <c r="K835" s="871" t="n"/>
      <c r="L835" s="871" t="n"/>
      <c r="M835" s="871" t="n"/>
      <c r="N835" s="871" t="n"/>
      <c r="O835" s="871" t="n"/>
      <c r="P835" s="871" t="n"/>
      <c r="Q835" s="871" t="n"/>
      <c r="R835" s="871" t="n"/>
      <c r="S835" s="871" t="n"/>
      <c r="T835" s="871" t="n"/>
      <c r="U835" s="871" t="n"/>
      <c r="V835" s="871" t="n"/>
      <c r="W835" s="871" t="n"/>
      <c r="X835" s="871" t="n"/>
      <c r="Y835" s="871" t="n"/>
      <c r="Z835" s="871" t="n"/>
    </row>
    <row r="836">
      <c r="A836" s="871" t="n"/>
      <c r="B836" s="871" t="n"/>
      <c r="C836" s="871" t="n"/>
      <c r="D836" s="871" t="n"/>
      <c r="E836" s="871" t="n"/>
      <c r="F836" s="871" t="n"/>
      <c r="G836" s="871" t="n"/>
      <c r="H836" s="871" t="n"/>
      <c r="I836" s="871" t="n"/>
      <c r="J836" s="871" t="n"/>
      <c r="K836" s="871" t="n"/>
      <c r="L836" s="871" t="n"/>
      <c r="M836" s="871" t="n"/>
      <c r="N836" s="871" t="n"/>
      <c r="O836" s="871" t="n"/>
      <c r="P836" s="871" t="n"/>
      <c r="Q836" s="871" t="n"/>
      <c r="R836" s="871" t="n"/>
      <c r="S836" s="871" t="n"/>
      <c r="T836" s="871" t="n"/>
      <c r="U836" s="871" t="n"/>
      <c r="V836" s="871" t="n"/>
      <c r="W836" s="871" t="n"/>
      <c r="X836" s="871" t="n"/>
      <c r="Y836" s="871" t="n"/>
      <c r="Z836" s="871" t="n"/>
    </row>
    <row r="837">
      <c r="A837" s="871" t="n"/>
      <c r="B837" s="871" t="n"/>
      <c r="C837" s="871" t="n"/>
      <c r="D837" s="871" t="n"/>
      <c r="E837" s="871" t="n"/>
      <c r="F837" s="871" t="n"/>
      <c r="G837" s="871" t="n"/>
      <c r="H837" s="871" t="n"/>
      <c r="I837" s="871" t="n"/>
      <c r="J837" s="871" t="n"/>
      <c r="K837" s="871" t="n"/>
      <c r="L837" s="871" t="n"/>
      <c r="M837" s="871" t="n"/>
      <c r="N837" s="871" t="n"/>
      <c r="O837" s="871" t="n"/>
      <c r="P837" s="871" t="n"/>
      <c r="Q837" s="871" t="n"/>
      <c r="R837" s="871" t="n"/>
      <c r="S837" s="871" t="n"/>
      <c r="T837" s="871" t="n"/>
      <c r="U837" s="871" t="n"/>
      <c r="V837" s="871" t="n"/>
      <c r="W837" s="871" t="n"/>
      <c r="X837" s="871" t="n"/>
      <c r="Y837" s="871" t="n"/>
      <c r="Z837" s="871" t="n"/>
    </row>
    <row r="838">
      <c r="A838" s="871" t="n"/>
      <c r="B838" s="871" t="n"/>
      <c r="C838" s="871" t="n"/>
      <c r="D838" s="871" t="n"/>
      <c r="E838" s="871" t="n"/>
      <c r="F838" s="871" t="n"/>
      <c r="G838" s="871" t="n"/>
      <c r="H838" s="871" t="n"/>
      <c r="I838" s="871" t="n"/>
      <c r="J838" s="871" t="n"/>
      <c r="K838" s="871" t="n"/>
      <c r="L838" s="871" t="n"/>
      <c r="M838" s="871" t="n"/>
      <c r="N838" s="871" t="n"/>
      <c r="O838" s="871" t="n"/>
      <c r="P838" s="871" t="n"/>
      <c r="Q838" s="871" t="n"/>
      <c r="R838" s="871" t="n"/>
      <c r="S838" s="871" t="n"/>
      <c r="T838" s="871" t="n"/>
      <c r="U838" s="871" t="n"/>
      <c r="V838" s="871" t="n"/>
      <c r="W838" s="871" t="n"/>
      <c r="X838" s="871" t="n"/>
      <c r="Y838" s="871" t="n"/>
      <c r="Z838" s="871" t="n"/>
    </row>
    <row r="839">
      <c r="A839" s="871" t="n"/>
      <c r="B839" s="871" t="n"/>
      <c r="C839" s="871" t="n"/>
      <c r="D839" s="871" t="n"/>
      <c r="E839" s="871" t="n"/>
      <c r="F839" s="871" t="n"/>
      <c r="G839" s="871" t="n"/>
      <c r="H839" s="871" t="n"/>
      <c r="I839" s="871" t="n"/>
      <c r="J839" s="871" t="n"/>
      <c r="K839" s="871" t="n"/>
      <c r="L839" s="871" t="n"/>
      <c r="M839" s="871" t="n"/>
      <c r="N839" s="871" t="n"/>
      <c r="O839" s="871" t="n"/>
      <c r="P839" s="871" t="n"/>
      <c r="Q839" s="871" t="n"/>
      <c r="R839" s="871" t="n"/>
      <c r="S839" s="871" t="n"/>
      <c r="T839" s="871" t="n"/>
      <c r="U839" s="871" t="n"/>
      <c r="V839" s="871" t="n"/>
      <c r="W839" s="871" t="n"/>
      <c r="X839" s="871" t="n"/>
      <c r="Y839" s="871" t="n"/>
      <c r="Z839" s="871" t="n"/>
    </row>
    <row r="840">
      <c r="A840" s="871" t="n"/>
      <c r="B840" s="871" t="n"/>
      <c r="C840" s="871" t="n"/>
      <c r="D840" s="871" t="n"/>
      <c r="E840" s="871" t="n"/>
      <c r="F840" s="871" t="n"/>
      <c r="G840" s="871" t="n"/>
      <c r="H840" s="871" t="n"/>
      <c r="I840" s="871" t="n"/>
      <c r="J840" s="871" t="n"/>
      <c r="K840" s="871" t="n"/>
      <c r="L840" s="871" t="n"/>
      <c r="M840" s="871" t="n"/>
      <c r="N840" s="871" t="n"/>
      <c r="O840" s="871" t="n"/>
      <c r="P840" s="871" t="n"/>
      <c r="Q840" s="871" t="n"/>
      <c r="R840" s="871" t="n"/>
      <c r="S840" s="871" t="n"/>
      <c r="T840" s="871" t="n"/>
      <c r="U840" s="871" t="n"/>
      <c r="V840" s="871" t="n"/>
      <c r="W840" s="871" t="n"/>
      <c r="X840" s="871" t="n"/>
      <c r="Y840" s="871" t="n"/>
      <c r="Z840" s="871" t="n"/>
    </row>
    <row r="841">
      <c r="A841" s="871" t="n"/>
      <c r="B841" s="871" t="n"/>
      <c r="C841" s="871" t="n"/>
      <c r="D841" s="871" t="n"/>
      <c r="E841" s="871" t="n"/>
      <c r="F841" s="871" t="n"/>
      <c r="G841" s="871" t="n"/>
      <c r="H841" s="871" t="n"/>
      <c r="I841" s="871" t="n"/>
      <c r="J841" s="871" t="n"/>
      <c r="K841" s="871" t="n"/>
      <c r="L841" s="871" t="n"/>
      <c r="M841" s="871" t="n"/>
      <c r="N841" s="871" t="n"/>
      <c r="O841" s="871" t="n"/>
      <c r="P841" s="871" t="n"/>
      <c r="Q841" s="871" t="n"/>
      <c r="R841" s="871" t="n"/>
      <c r="S841" s="871" t="n"/>
      <c r="T841" s="871" t="n"/>
      <c r="U841" s="871" t="n"/>
      <c r="V841" s="871" t="n"/>
      <c r="W841" s="871" t="n"/>
      <c r="X841" s="871" t="n"/>
      <c r="Y841" s="871" t="n"/>
      <c r="Z841" s="871" t="n"/>
    </row>
    <row r="842">
      <c r="A842" s="871" t="n"/>
      <c r="B842" s="871" t="n"/>
      <c r="C842" s="871" t="n"/>
      <c r="D842" s="871" t="n"/>
      <c r="E842" s="871" t="n"/>
      <c r="F842" s="871" t="n"/>
      <c r="G842" s="871" t="n"/>
      <c r="H842" s="871" t="n"/>
      <c r="I842" s="871" t="n"/>
      <c r="J842" s="871" t="n"/>
      <c r="K842" s="871" t="n"/>
      <c r="L842" s="871" t="n"/>
      <c r="M842" s="871" t="n"/>
      <c r="N842" s="871" t="n"/>
      <c r="O842" s="871" t="n"/>
      <c r="P842" s="871" t="n"/>
      <c r="Q842" s="871" t="n"/>
      <c r="R842" s="871" t="n"/>
      <c r="S842" s="871" t="n"/>
      <c r="T842" s="871" t="n"/>
      <c r="U842" s="871" t="n"/>
      <c r="V842" s="871" t="n"/>
      <c r="W842" s="871" t="n"/>
      <c r="X842" s="871" t="n"/>
      <c r="Y842" s="871" t="n"/>
      <c r="Z842" s="871" t="n"/>
    </row>
    <row r="843">
      <c r="A843" s="871" t="n"/>
      <c r="B843" s="871" t="n"/>
      <c r="C843" s="871" t="n"/>
      <c r="D843" s="871" t="n"/>
      <c r="E843" s="871" t="n"/>
      <c r="F843" s="871" t="n"/>
      <c r="G843" s="871" t="n"/>
      <c r="H843" s="871" t="n"/>
      <c r="I843" s="871" t="n"/>
      <c r="J843" s="871" t="n"/>
      <c r="K843" s="871" t="n"/>
      <c r="L843" s="871" t="n"/>
      <c r="M843" s="871" t="n"/>
      <c r="N843" s="871" t="n"/>
      <c r="O843" s="871" t="n"/>
      <c r="P843" s="871" t="n"/>
      <c r="Q843" s="871" t="n"/>
      <c r="R843" s="871" t="n"/>
      <c r="S843" s="871" t="n"/>
      <c r="T843" s="871" t="n"/>
      <c r="U843" s="871" t="n"/>
      <c r="V843" s="871" t="n"/>
      <c r="W843" s="871" t="n"/>
      <c r="X843" s="871" t="n"/>
      <c r="Y843" s="871" t="n"/>
      <c r="Z843" s="871" t="n"/>
    </row>
    <row r="844">
      <c r="A844" s="871" t="n"/>
      <c r="B844" s="871" t="n"/>
      <c r="C844" s="871" t="n"/>
      <c r="D844" s="871" t="n"/>
      <c r="E844" s="871" t="n"/>
      <c r="F844" s="871" t="n"/>
      <c r="G844" s="871" t="n"/>
      <c r="H844" s="871" t="n"/>
      <c r="I844" s="871" t="n"/>
      <c r="J844" s="871" t="n"/>
      <c r="K844" s="871" t="n"/>
      <c r="L844" s="871" t="n"/>
      <c r="M844" s="871" t="n"/>
      <c r="N844" s="871" t="n"/>
      <c r="O844" s="871" t="n"/>
      <c r="P844" s="871" t="n"/>
      <c r="Q844" s="871" t="n"/>
      <c r="R844" s="871" t="n"/>
      <c r="S844" s="871" t="n"/>
      <c r="T844" s="871" t="n"/>
      <c r="U844" s="871" t="n"/>
      <c r="V844" s="871" t="n"/>
      <c r="W844" s="871" t="n"/>
      <c r="X844" s="871" t="n"/>
      <c r="Y844" s="871" t="n"/>
      <c r="Z844" s="871" t="n"/>
    </row>
    <row r="845">
      <c r="A845" s="871" t="n"/>
      <c r="B845" s="871" t="n"/>
      <c r="C845" s="871" t="n"/>
      <c r="D845" s="871" t="n"/>
      <c r="E845" s="871" t="n"/>
      <c r="F845" s="871" t="n"/>
      <c r="G845" s="871" t="n"/>
      <c r="H845" s="871" t="n"/>
      <c r="I845" s="871" t="n"/>
      <c r="J845" s="871" t="n"/>
      <c r="K845" s="871" t="n"/>
      <c r="L845" s="871" t="n"/>
      <c r="M845" s="871" t="n"/>
      <c r="N845" s="871" t="n"/>
      <c r="O845" s="871" t="n"/>
      <c r="P845" s="871" t="n"/>
      <c r="Q845" s="871" t="n"/>
      <c r="R845" s="871" t="n"/>
      <c r="S845" s="871" t="n"/>
      <c r="T845" s="871" t="n"/>
      <c r="U845" s="871" t="n"/>
      <c r="V845" s="871" t="n"/>
      <c r="W845" s="871" t="n"/>
      <c r="X845" s="871" t="n"/>
      <c r="Y845" s="871" t="n"/>
      <c r="Z845" s="871" t="n"/>
    </row>
    <row r="846">
      <c r="A846" s="871" t="n"/>
      <c r="B846" s="871" t="n"/>
      <c r="C846" s="871" t="n"/>
      <c r="D846" s="871" t="n"/>
      <c r="E846" s="871" t="n"/>
      <c r="F846" s="871" t="n"/>
      <c r="G846" s="871" t="n"/>
      <c r="H846" s="871" t="n"/>
      <c r="I846" s="871" t="n"/>
      <c r="J846" s="871" t="n"/>
      <c r="K846" s="871" t="n"/>
      <c r="L846" s="871" t="n"/>
      <c r="M846" s="871" t="n"/>
      <c r="N846" s="871" t="n"/>
      <c r="O846" s="871" t="n"/>
      <c r="P846" s="871" t="n"/>
      <c r="Q846" s="871" t="n"/>
      <c r="R846" s="871" t="n"/>
      <c r="S846" s="871" t="n"/>
      <c r="T846" s="871" t="n"/>
      <c r="U846" s="871" t="n"/>
      <c r="V846" s="871" t="n"/>
      <c r="W846" s="871" t="n"/>
      <c r="X846" s="871" t="n"/>
      <c r="Y846" s="871" t="n"/>
      <c r="Z846" s="871" t="n"/>
    </row>
    <row r="847">
      <c r="A847" s="871" t="n"/>
      <c r="B847" s="871" t="n"/>
      <c r="C847" s="871" t="n"/>
      <c r="D847" s="871" t="n"/>
      <c r="E847" s="871" t="n"/>
      <c r="F847" s="871" t="n"/>
      <c r="G847" s="871" t="n"/>
      <c r="H847" s="871" t="n"/>
      <c r="I847" s="871" t="n"/>
      <c r="J847" s="871" t="n"/>
      <c r="K847" s="871" t="n"/>
      <c r="L847" s="871" t="n"/>
      <c r="M847" s="871" t="n"/>
      <c r="N847" s="871" t="n"/>
      <c r="O847" s="871" t="n"/>
      <c r="P847" s="871" t="n"/>
      <c r="Q847" s="871" t="n"/>
      <c r="R847" s="871" t="n"/>
      <c r="S847" s="871" t="n"/>
      <c r="T847" s="871" t="n"/>
      <c r="U847" s="871" t="n"/>
      <c r="V847" s="871" t="n"/>
      <c r="W847" s="871" t="n"/>
      <c r="X847" s="871" t="n"/>
      <c r="Y847" s="871" t="n"/>
      <c r="Z847" s="871" t="n"/>
    </row>
    <row r="848">
      <c r="A848" s="871" t="n"/>
      <c r="B848" s="871" t="n"/>
      <c r="C848" s="871" t="n"/>
      <c r="D848" s="871" t="n"/>
      <c r="E848" s="871" t="n"/>
      <c r="F848" s="871" t="n"/>
      <c r="G848" s="871" t="n"/>
      <c r="H848" s="871" t="n"/>
      <c r="I848" s="871" t="n"/>
      <c r="J848" s="871" t="n"/>
      <c r="K848" s="871" t="n"/>
      <c r="L848" s="871" t="n"/>
      <c r="M848" s="871" t="n"/>
      <c r="N848" s="871" t="n"/>
      <c r="O848" s="871" t="n"/>
      <c r="P848" s="871" t="n"/>
      <c r="Q848" s="871" t="n"/>
      <c r="R848" s="871" t="n"/>
      <c r="S848" s="871" t="n"/>
      <c r="T848" s="871" t="n"/>
      <c r="U848" s="871" t="n"/>
      <c r="V848" s="871" t="n"/>
      <c r="W848" s="871" t="n"/>
      <c r="X848" s="871" t="n"/>
      <c r="Y848" s="871" t="n"/>
      <c r="Z848" s="871" t="n"/>
    </row>
    <row r="849">
      <c r="A849" s="871" t="n"/>
      <c r="B849" s="871" t="n"/>
      <c r="C849" s="871" t="n"/>
      <c r="D849" s="871" t="n"/>
      <c r="E849" s="871" t="n"/>
      <c r="F849" s="871" t="n"/>
      <c r="G849" s="871" t="n"/>
      <c r="H849" s="871" t="n"/>
      <c r="I849" s="871" t="n"/>
      <c r="J849" s="871" t="n"/>
      <c r="K849" s="871" t="n"/>
      <c r="L849" s="871" t="n"/>
      <c r="M849" s="871" t="n"/>
      <c r="N849" s="871" t="n"/>
      <c r="O849" s="871" t="n"/>
      <c r="P849" s="871" t="n"/>
      <c r="Q849" s="871" t="n"/>
      <c r="R849" s="871" t="n"/>
      <c r="S849" s="871" t="n"/>
      <c r="T849" s="871" t="n"/>
      <c r="U849" s="871" t="n"/>
      <c r="V849" s="871" t="n"/>
      <c r="W849" s="871" t="n"/>
      <c r="X849" s="871" t="n"/>
      <c r="Y849" s="871" t="n"/>
      <c r="Z849" s="871" t="n"/>
    </row>
    <row r="850">
      <c r="A850" s="871" t="n"/>
      <c r="B850" s="871" t="n"/>
      <c r="C850" s="871" t="n"/>
      <c r="D850" s="871" t="n"/>
      <c r="E850" s="871" t="n"/>
      <c r="F850" s="871" t="n"/>
      <c r="G850" s="871" t="n"/>
      <c r="H850" s="871" t="n"/>
      <c r="I850" s="871" t="n"/>
      <c r="J850" s="871" t="n"/>
      <c r="K850" s="871" t="n"/>
      <c r="L850" s="871" t="n"/>
      <c r="M850" s="871" t="n"/>
      <c r="N850" s="871" t="n"/>
      <c r="O850" s="871" t="n"/>
      <c r="P850" s="871" t="n"/>
      <c r="Q850" s="871" t="n"/>
      <c r="R850" s="871" t="n"/>
      <c r="S850" s="871" t="n"/>
      <c r="T850" s="871" t="n"/>
      <c r="U850" s="871" t="n"/>
      <c r="V850" s="871" t="n"/>
      <c r="W850" s="871" t="n"/>
      <c r="X850" s="871" t="n"/>
      <c r="Y850" s="871" t="n"/>
      <c r="Z850" s="871" t="n"/>
    </row>
    <row r="851">
      <c r="A851" s="871" t="n"/>
      <c r="B851" s="871" t="n"/>
      <c r="C851" s="871" t="n"/>
      <c r="D851" s="871" t="n"/>
      <c r="E851" s="871" t="n"/>
      <c r="F851" s="871" t="n"/>
      <c r="G851" s="871" t="n"/>
      <c r="H851" s="871" t="n"/>
      <c r="I851" s="871" t="n"/>
      <c r="J851" s="871" t="n"/>
      <c r="K851" s="871" t="n"/>
      <c r="L851" s="871" t="n"/>
      <c r="M851" s="871" t="n"/>
      <c r="N851" s="871" t="n"/>
      <c r="O851" s="871" t="n"/>
      <c r="P851" s="871" t="n"/>
      <c r="Q851" s="871" t="n"/>
      <c r="R851" s="871" t="n"/>
      <c r="S851" s="871" t="n"/>
      <c r="T851" s="871" t="n"/>
      <c r="U851" s="871" t="n"/>
      <c r="V851" s="871" t="n"/>
      <c r="W851" s="871" t="n"/>
      <c r="X851" s="871" t="n"/>
      <c r="Y851" s="871" t="n"/>
      <c r="Z851" s="871" t="n"/>
    </row>
    <row r="852">
      <c r="A852" s="871" t="n"/>
      <c r="B852" s="871" t="n"/>
      <c r="C852" s="871" t="n"/>
      <c r="D852" s="871" t="n"/>
      <c r="E852" s="871" t="n"/>
      <c r="F852" s="871" t="n"/>
      <c r="G852" s="871" t="n"/>
      <c r="H852" s="871" t="n"/>
      <c r="I852" s="871" t="n"/>
      <c r="J852" s="871" t="n"/>
      <c r="K852" s="871" t="n"/>
      <c r="L852" s="871" t="n"/>
      <c r="M852" s="871" t="n"/>
      <c r="N852" s="871" t="n"/>
      <c r="O852" s="871" t="n"/>
      <c r="P852" s="871" t="n"/>
      <c r="Q852" s="871" t="n"/>
      <c r="R852" s="871" t="n"/>
      <c r="S852" s="871" t="n"/>
      <c r="T852" s="871" t="n"/>
      <c r="U852" s="871" t="n"/>
      <c r="V852" s="871" t="n"/>
      <c r="W852" s="871" t="n"/>
      <c r="X852" s="871" t="n"/>
      <c r="Y852" s="871" t="n"/>
      <c r="Z852" s="871" t="n"/>
    </row>
    <row r="853">
      <c r="A853" s="871" t="n"/>
      <c r="B853" s="871" t="n"/>
      <c r="C853" s="871" t="n"/>
      <c r="D853" s="871" t="n"/>
      <c r="E853" s="871" t="n"/>
      <c r="F853" s="871" t="n"/>
      <c r="G853" s="871" t="n"/>
      <c r="H853" s="871" t="n"/>
      <c r="I853" s="871" t="n"/>
      <c r="J853" s="871" t="n"/>
      <c r="K853" s="871" t="n"/>
      <c r="L853" s="871" t="n"/>
      <c r="M853" s="871" t="n"/>
      <c r="N853" s="871" t="n"/>
      <c r="O853" s="871" t="n"/>
      <c r="P853" s="871" t="n"/>
      <c r="Q853" s="871" t="n"/>
      <c r="R853" s="871" t="n"/>
      <c r="S853" s="871" t="n"/>
      <c r="T853" s="871" t="n"/>
      <c r="U853" s="871" t="n"/>
      <c r="V853" s="871" t="n"/>
      <c r="W853" s="871" t="n"/>
      <c r="X853" s="871" t="n"/>
      <c r="Y853" s="871" t="n"/>
      <c r="Z853" s="871" t="n"/>
    </row>
    <row r="854">
      <c r="A854" s="871" t="n"/>
      <c r="B854" s="871" t="n"/>
      <c r="C854" s="871" t="n"/>
      <c r="D854" s="871" t="n"/>
      <c r="E854" s="871" t="n"/>
      <c r="F854" s="871" t="n"/>
      <c r="G854" s="871" t="n"/>
      <c r="H854" s="871" t="n"/>
      <c r="I854" s="871" t="n"/>
      <c r="J854" s="871" t="n"/>
      <c r="K854" s="871" t="n"/>
      <c r="L854" s="871" t="n"/>
      <c r="M854" s="871" t="n"/>
      <c r="N854" s="871" t="n"/>
      <c r="O854" s="871" t="n"/>
      <c r="P854" s="871" t="n"/>
      <c r="Q854" s="871" t="n"/>
      <c r="R854" s="871" t="n"/>
      <c r="S854" s="871" t="n"/>
      <c r="T854" s="871" t="n"/>
      <c r="U854" s="871" t="n"/>
      <c r="V854" s="871" t="n"/>
      <c r="W854" s="871" t="n"/>
      <c r="X854" s="871" t="n"/>
      <c r="Y854" s="871" t="n"/>
      <c r="Z854" s="871" t="n"/>
    </row>
    <row r="855">
      <c r="A855" s="871" t="n"/>
      <c r="B855" s="871" t="n"/>
      <c r="C855" s="871" t="n"/>
      <c r="D855" s="871" t="n"/>
      <c r="E855" s="871" t="n"/>
      <c r="F855" s="871" t="n"/>
      <c r="G855" s="871" t="n"/>
      <c r="H855" s="871" t="n"/>
      <c r="I855" s="871" t="n"/>
      <c r="J855" s="871" t="n"/>
      <c r="K855" s="871" t="n"/>
      <c r="L855" s="871" t="n"/>
      <c r="M855" s="871" t="n"/>
      <c r="N855" s="871" t="n"/>
      <c r="O855" s="871" t="n"/>
      <c r="P855" s="871" t="n"/>
      <c r="Q855" s="871" t="n"/>
      <c r="R855" s="871" t="n"/>
      <c r="S855" s="871" t="n"/>
      <c r="T855" s="871" t="n"/>
      <c r="U855" s="871" t="n"/>
      <c r="V855" s="871" t="n"/>
      <c r="W855" s="871" t="n"/>
      <c r="X855" s="871" t="n"/>
      <c r="Y855" s="871" t="n"/>
      <c r="Z855" s="871" t="n"/>
    </row>
    <row r="856">
      <c r="A856" s="871" t="n"/>
      <c r="B856" s="871" t="n"/>
      <c r="C856" s="871" t="n"/>
      <c r="D856" s="871" t="n"/>
      <c r="E856" s="871" t="n"/>
      <c r="F856" s="871" t="n"/>
      <c r="G856" s="871" t="n"/>
      <c r="H856" s="871" t="n"/>
      <c r="I856" s="871" t="n"/>
      <c r="J856" s="871" t="n"/>
      <c r="K856" s="871" t="n"/>
      <c r="L856" s="871" t="n"/>
      <c r="M856" s="871" t="n"/>
      <c r="N856" s="871" t="n"/>
      <c r="O856" s="871" t="n"/>
      <c r="P856" s="871" t="n"/>
      <c r="Q856" s="871" t="n"/>
      <c r="R856" s="871" t="n"/>
      <c r="S856" s="871" t="n"/>
      <c r="T856" s="871" t="n"/>
      <c r="U856" s="871" t="n"/>
      <c r="V856" s="871" t="n"/>
      <c r="W856" s="871" t="n"/>
      <c r="X856" s="871" t="n"/>
      <c r="Y856" s="871" t="n"/>
      <c r="Z856" s="871" t="n"/>
    </row>
    <row r="857">
      <c r="A857" s="871" t="n"/>
      <c r="B857" s="871" t="n"/>
      <c r="C857" s="871" t="n"/>
      <c r="D857" s="871" t="n"/>
      <c r="E857" s="871" t="n"/>
      <c r="F857" s="871" t="n"/>
      <c r="G857" s="871" t="n"/>
      <c r="H857" s="871" t="n"/>
      <c r="I857" s="871" t="n"/>
      <c r="J857" s="871" t="n"/>
      <c r="K857" s="871" t="n"/>
      <c r="L857" s="871" t="n"/>
      <c r="M857" s="871" t="n"/>
      <c r="N857" s="871" t="n"/>
      <c r="O857" s="871" t="n"/>
      <c r="P857" s="871" t="n"/>
      <c r="Q857" s="871" t="n"/>
      <c r="R857" s="871" t="n"/>
      <c r="S857" s="871" t="n"/>
      <c r="T857" s="871" t="n"/>
      <c r="U857" s="871" t="n"/>
      <c r="V857" s="871" t="n"/>
      <c r="W857" s="871" t="n"/>
      <c r="X857" s="871" t="n"/>
      <c r="Y857" s="871" t="n"/>
      <c r="Z857" s="871" t="n"/>
    </row>
    <row r="858">
      <c r="A858" s="871" t="n"/>
      <c r="B858" s="871" t="n"/>
      <c r="C858" s="871" t="n"/>
      <c r="D858" s="871" t="n"/>
      <c r="E858" s="871" t="n"/>
      <c r="F858" s="871" t="n"/>
      <c r="G858" s="871" t="n"/>
      <c r="H858" s="871" t="n"/>
      <c r="I858" s="871" t="n"/>
      <c r="J858" s="871" t="n"/>
      <c r="K858" s="871" t="n"/>
      <c r="L858" s="871" t="n"/>
      <c r="M858" s="871" t="n"/>
      <c r="N858" s="871" t="n"/>
      <c r="O858" s="871" t="n"/>
      <c r="P858" s="871" t="n"/>
      <c r="Q858" s="871" t="n"/>
      <c r="R858" s="871" t="n"/>
      <c r="S858" s="871" t="n"/>
      <c r="T858" s="871" t="n"/>
      <c r="U858" s="871" t="n"/>
      <c r="V858" s="871" t="n"/>
      <c r="W858" s="871" t="n"/>
      <c r="X858" s="871" t="n"/>
      <c r="Y858" s="871" t="n"/>
      <c r="Z858" s="871" t="n"/>
    </row>
    <row r="859">
      <c r="A859" s="871" t="n"/>
      <c r="B859" s="871" t="n"/>
      <c r="C859" s="871" t="n"/>
      <c r="D859" s="871" t="n"/>
      <c r="E859" s="871" t="n"/>
      <c r="F859" s="871" t="n"/>
      <c r="G859" s="871" t="n"/>
      <c r="H859" s="871" t="n"/>
      <c r="I859" s="871" t="n"/>
      <c r="J859" s="871" t="n"/>
      <c r="K859" s="871" t="n"/>
      <c r="L859" s="871" t="n"/>
      <c r="M859" s="871" t="n"/>
      <c r="N859" s="871" t="n"/>
      <c r="O859" s="871" t="n"/>
      <c r="P859" s="871" t="n"/>
      <c r="Q859" s="871" t="n"/>
      <c r="R859" s="871" t="n"/>
      <c r="S859" s="871" t="n"/>
      <c r="T859" s="871" t="n"/>
      <c r="U859" s="871" t="n"/>
      <c r="V859" s="871" t="n"/>
      <c r="W859" s="871" t="n"/>
      <c r="X859" s="871" t="n"/>
      <c r="Y859" s="871" t="n"/>
      <c r="Z859" s="871" t="n"/>
    </row>
    <row r="860">
      <c r="A860" s="871" t="n"/>
      <c r="B860" s="871" t="n"/>
      <c r="C860" s="871" t="n"/>
      <c r="D860" s="871" t="n"/>
      <c r="E860" s="871" t="n"/>
      <c r="F860" s="871" t="n"/>
      <c r="G860" s="871" t="n"/>
      <c r="H860" s="871" t="n"/>
      <c r="I860" s="871" t="n"/>
      <c r="J860" s="871" t="n"/>
      <c r="K860" s="871" t="n"/>
      <c r="L860" s="871" t="n"/>
      <c r="M860" s="871" t="n"/>
      <c r="N860" s="871" t="n"/>
      <c r="O860" s="871" t="n"/>
      <c r="P860" s="871" t="n"/>
      <c r="Q860" s="871" t="n"/>
      <c r="R860" s="871" t="n"/>
      <c r="S860" s="871" t="n"/>
      <c r="T860" s="871" t="n"/>
      <c r="U860" s="871" t="n"/>
      <c r="V860" s="871" t="n"/>
      <c r="W860" s="871" t="n"/>
      <c r="X860" s="871" t="n"/>
      <c r="Y860" s="871" t="n"/>
      <c r="Z860" s="871" t="n"/>
    </row>
    <row r="861">
      <c r="A861" s="871" t="n"/>
      <c r="B861" s="871" t="n"/>
      <c r="C861" s="871" t="n"/>
      <c r="D861" s="871" t="n"/>
      <c r="E861" s="871" t="n"/>
      <c r="F861" s="871" t="n"/>
      <c r="G861" s="871" t="n"/>
      <c r="H861" s="871" t="n"/>
      <c r="I861" s="871" t="n"/>
      <c r="J861" s="871" t="n"/>
      <c r="K861" s="871" t="n"/>
      <c r="L861" s="871" t="n"/>
      <c r="M861" s="871" t="n"/>
      <c r="N861" s="871" t="n"/>
      <c r="O861" s="871" t="n"/>
      <c r="P861" s="871" t="n"/>
      <c r="Q861" s="871" t="n"/>
      <c r="R861" s="871" t="n"/>
      <c r="S861" s="871" t="n"/>
      <c r="T861" s="871" t="n"/>
      <c r="U861" s="871" t="n"/>
      <c r="V861" s="871" t="n"/>
      <c r="W861" s="871" t="n"/>
      <c r="X861" s="871" t="n"/>
      <c r="Y861" s="871" t="n"/>
      <c r="Z861" s="871" t="n"/>
    </row>
    <row r="862">
      <c r="A862" s="871" t="n"/>
      <c r="B862" s="871" t="n"/>
      <c r="C862" s="871" t="n"/>
      <c r="D862" s="871" t="n"/>
      <c r="E862" s="871" t="n"/>
      <c r="F862" s="871" t="n"/>
      <c r="G862" s="871" t="n"/>
      <c r="H862" s="871" t="n"/>
      <c r="I862" s="871" t="n"/>
      <c r="J862" s="871" t="n"/>
      <c r="K862" s="871" t="n"/>
      <c r="L862" s="871" t="n"/>
      <c r="M862" s="871" t="n"/>
      <c r="N862" s="871" t="n"/>
      <c r="O862" s="871" t="n"/>
      <c r="P862" s="871" t="n"/>
      <c r="Q862" s="871" t="n"/>
      <c r="R862" s="871" t="n"/>
      <c r="S862" s="871" t="n"/>
      <c r="T862" s="871" t="n"/>
      <c r="U862" s="871" t="n"/>
      <c r="V862" s="871" t="n"/>
      <c r="W862" s="871" t="n"/>
      <c r="X862" s="871" t="n"/>
      <c r="Y862" s="871" t="n"/>
      <c r="Z862" s="871" t="n"/>
    </row>
    <row r="863">
      <c r="A863" s="871" t="n"/>
      <c r="B863" s="871" t="n"/>
      <c r="C863" s="871" t="n"/>
      <c r="D863" s="871" t="n"/>
      <c r="E863" s="871" t="n"/>
      <c r="F863" s="871" t="n"/>
      <c r="G863" s="871" t="n"/>
      <c r="H863" s="871" t="n"/>
      <c r="I863" s="871" t="n"/>
      <c r="J863" s="871" t="n"/>
      <c r="K863" s="871" t="n"/>
      <c r="L863" s="871" t="n"/>
      <c r="M863" s="871" t="n"/>
      <c r="N863" s="871" t="n"/>
      <c r="O863" s="871" t="n"/>
      <c r="P863" s="871" t="n"/>
      <c r="Q863" s="871" t="n"/>
      <c r="R863" s="871" t="n"/>
      <c r="S863" s="871" t="n"/>
      <c r="T863" s="871" t="n"/>
      <c r="U863" s="871" t="n"/>
      <c r="V863" s="871" t="n"/>
      <c r="W863" s="871" t="n"/>
      <c r="X863" s="871" t="n"/>
      <c r="Y863" s="871" t="n"/>
      <c r="Z863" s="871" t="n"/>
    </row>
    <row r="864">
      <c r="A864" s="871" t="n"/>
      <c r="B864" s="871" t="n"/>
      <c r="C864" s="871" t="n"/>
      <c r="D864" s="871" t="n"/>
      <c r="E864" s="871" t="n"/>
      <c r="F864" s="871" t="n"/>
      <c r="G864" s="871" t="n"/>
      <c r="H864" s="871" t="n"/>
      <c r="I864" s="871" t="n"/>
      <c r="J864" s="871" t="n"/>
      <c r="K864" s="871" t="n"/>
      <c r="L864" s="871" t="n"/>
      <c r="M864" s="871" t="n"/>
      <c r="N864" s="871" t="n"/>
      <c r="O864" s="871" t="n"/>
      <c r="P864" s="871" t="n"/>
      <c r="Q864" s="871" t="n"/>
      <c r="R864" s="871" t="n"/>
      <c r="S864" s="871" t="n"/>
      <c r="T864" s="871" t="n"/>
      <c r="U864" s="871" t="n"/>
      <c r="V864" s="871" t="n"/>
      <c r="W864" s="871" t="n"/>
      <c r="X864" s="871" t="n"/>
      <c r="Y864" s="871" t="n"/>
      <c r="Z864" s="871" t="n"/>
    </row>
    <row r="865">
      <c r="A865" s="871" t="n"/>
      <c r="B865" s="871" t="n"/>
      <c r="C865" s="871" t="n"/>
      <c r="D865" s="871" t="n"/>
      <c r="E865" s="871" t="n"/>
      <c r="F865" s="871" t="n"/>
      <c r="G865" s="871" t="n"/>
      <c r="H865" s="871" t="n"/>
      <c r="I865" s="871" t="n"/>
      <c r="J865" s="871" t="n"/>
      <c r="K865" s="871" t="n"/>
      <c r="L865" s="871" t="n"/>
      <c r="M865" s="871" t="n"/>
      <c r="N865" s="871" t="n"/>
      <c r="O865" s="871" t="n"/>
      <c r="P865" s="871" t="n"/>
      <c r="Q865" s="871" t="n"/>
      <c r="R865" s="871" t="n"/>
      <c r="S865" s="871" t="n"/>
      <c r="T865" s="871" t="n"/>
      <c r="U865" s="871" t="n"/>
      <c r="V865" s="871" t="n"/>
      <c r="W865" s="871" t="n"/>
      <c r="X865" s="871" t="n"/>
      <c r="Y865" s="871" t="n"/>
      <c r="Z865" s="871" t="n"/>
    </row>
    <row r="866">
      <c r="A866" s="871" t="n"/>
      <c r="B866" s="871" t="n"/>
      <c r="C866" s="871" t="n"/>
      <c r="D866" s="871" t="n"/>
      <c r="E866" s="871" t="n"/>
      <c r="F866" s="871" t="n"/>
      <c r="G866" s="871" t="n"/>
      <c r="H866" s="871" t="n"/>
      <c r="I866" s="871" t="n"/>
      <c r="J866" s="871" t="n"/>
      <c r="K866" s="871" t="n"/>
      <c r="L866" s="871" t="n"/>
      <c r="M866" s="871" t="n"/>
      <c r="N866" s="871" t="n"/>
      <c r="O866" s="871" t="n"/>
      <c r="P866" s="871" t="n"/>
      <c r="Q866" s="871" t="n"/>
      <c r="R866" s="871" t="n"/>
      <c r="S866" s="871" t="n"/>
      <c r="T866" s="871" t="n"/>
      <c r="U866" s="871" t="n"/>
      <c r="V866" s="871" t="n"/>
      <c r="W866" s="871" t="n"/>
      <c r="X866" s="871" t="n"/>
      <c r="Y866" s="871" t="n"/>
      <c r="Z866" s="871" t="n"/>
    </row>
    <row r="867">
      <c r="A867" s="871" t="n"/>
      <c r="B867" s="871" t="n"/>
      <c r="C867" s="871" t="n"/>
      <c r="D867" s="871" t="n"/>
      <c r="E867" s="871" t="n"/>
      <c r="F867" s="871" t="n"/>
      <c r="G867" s="871" t="n"/>
      <c r="H867" s="871" t="n"/>
      <c r="I867" s="871" t="n"/>
      <c r="J867" s="871" t="n"/>
      <c r="K867" s="871" t="n"/>
      <c r="L867" s="871" t="n"/>
      <c r="M867" s="871" t="n"/>
      <c r="N867" s="871" t="n"/>
      <c r="O867" s="871" t="n"/>
      <c r="P867" s="871" t="n"/>
      <c r="Q867" s="871" t="n"/>
      <c r="R867" s="871" t="n"/>
      <c r="S867" s="871" t="n"/>
      <c r="T867" s="871" t="n"/>
      <c r="U867" s="871" t="n"/>
      <c r="V867" s="871" t="n"/>
      <c r="W867" s="871" t="n"/>
      <c r="X867" s="871" t="n"/>
      <c r="Y867" s="871" t="n"/>
      <c r="Z867" s="871" t="n"/>
    </row>
    <row r="868">
      <c r="A868" s="871" t="n"/>
      <c r="B868" s="871" t="n"/>
      <c r="C868" s="871" t="n"/>
      <c r="D868" s="871" t="n"/>
      <c r="E868" s="871" t="n"/>
      <c r="F868" s="871" t="n"/>
      <c r="G868" s="871" t="n"/>
      <c r="H868" s="871" t="n"/>
      <c r="I868" s="871" t="n"/>
      <c r="J868" s="871" t="n"/>
      <c r="K868" s="871" t="n"/>
      <c r="L868" s="871" t="n"/>
      <c r="M868" s="871" t="n"/>
      <c r="N868" s="871" t="n"/>
      <c r="O868" s="871" t="n"/>
      <c r="P868" s="871" t="n"/>
      <c r="Q868" s="871" t="n"/>
      <c r="R868" s="871" t="n"/>
      <c r="S868" s="871" t="n"/>
      <c r="T868" s="871" t="n"/>
      <c r="U868" s="871" t="n"/>
      <c r="V868" s="871" t="n"/>
      <c r="W868" s="871" t="n"/>
      <c r="X868" s="871" t="n"/>
      <c r="Y868" s="871" t="n"/>
      <c r="Z868" s="871" t="n"/>
    </row>
    <row r="869">
      <c r="A869" s="871" t="n"/>
      <c r="B869" s="871" t="n"/>
      <c r="C869" s="871" t="n"/>
      <c r="D869" s="871" t="n"/>
      <c r="E869" s="871" t="n"/>
      <c r="F869" s="871" t="n"/>
      <c r="G869" s="871" t="n"/>
      <c r="H869" s="871" t="n"/>
      <c r="I869" s="871" t="n"/>
      <c r="J869" s="871" t="n"/>
      <c r="K869" s="871" t="n"/>
      <c r="L869" s="871" t="n"/>
      <c r="M869" s="871" t="n"/>
      <c r="N869" s="871" t="n"/>
      <c r="O869" s="871" t="n"/>
      <c r="P869" s="871" t="n"/>
      <c r="Q869" s="871" t="n"/>
      <c r="R869" s="871" t="n"/>
      <c r="S869" s="871" t="n"/>
      <c r="T869" s="871" t="n"/>
      <c r="U869" s="871" t="n"/>
      <c r="V869" s="871" t="n"/>
      <c r="W869" s="871" t="n"/>
      <c r="X869" s="871" t="n"/>
      <c r="Y869" s="871" t="n"/>
      <c r="Z869" s="871" t="n"/>
    </row>
    <row r="870">
      <c r="A870" s="871" t="n"/>
      <c r="B870" s="871" t="n"/>
      <c r="C870" s="871" t="n"/>
      <c r="D870" s="871" t="n"/>
      <c r="E870" s="871" t="n"/>
      <c r="F870" s="871" t="n"/>
      <c r="G870" s="871" t="n"/>
      <c r="H870" s="871" t="n"/>
      <c r="I870" s="871" t="n"/>
      <c r="J870" s="871" t="n"/>
      <c r="K870" s="871" t="n"/>
      <c r="L870" s="871" t="n"/>
      <c r="M870" s="871" t="n"/>
      <c r="N870" s="871" t="n"/>
      <c r="O870" s="871" t="n"/>
      <c r="P870" s="871" t="n"/>
      <c r="Q870" s="871" t="n"/>
      <c r="R870" s="871" t="n"/>
      <c r="S870" s="871" t="n"/>
      <c r="T870" s="871" t="n"/>
      <c r="U870" s="871" t="n"/>
      <c r="V870" s="871" t="n"/>
      <c r="W870" s="871" t="n"/>
      <c r="X870" s="871" t="n"/>
      <c r="Y870" s="871" t="n"/>
      <c r="Z870" s="871" t="n"/>
    </row>
    <row r="871">
      <c r="A871" s="871" t="n"/>
      <c r="B871" s="871" t="n"/>
      <c r="C871" s="871" t="n"/>
      <c r="D871" s="871" t="n"/>
      <c r="E871" s="871" t="n"/>
      <c r="F871" s="871" t="n"/>
      <c r="G871" s="871" t="n"/>
      <c r="H871" s="871" t="n"/>
      <c r="I871" s="871" t="n"/>
      <c r="J871" s="871" t="n"/>
      <c r="K871" s="871" t="n"/>
      <c r="L871" s="871" t="n"/>
      <c r="M871" s="871" t="n"/>
      <c r="N871" s="871" t="n"/>
      <c r="O871" s="871" t="n"/>
      <c r="P871" s="871" t="n"/>
      <c r="Q871" s="871" t="n"/>
      <c r="R871" s="871" t="n"/>
      <c r="S871" s="871" t="n"/>
      <c r="T871" s="871" t="n"/>
      <c r="U871" s="871" t="n"/>
      <c r="V871" s="871" t="n"/>
      <c r="W871" s="871" t="n"/>
      <c r="X871" s="871" t="n"/>
      <c r="Y871" s="871" t="n"/>
      <c r="Z871" s="871" t="n"/>
    </row>
    <row r="872">
      <c r="A872" s="871" t="n"/>
      <c r="B872" s="871" t="n"/>
      <c r="C872" s="871" t="n"/>
      <c r="D872" s="871" t="n"/>
      <c r="E872" s="871" t="n"/>
      <c r="F872" s="871" t="n"/>
      <c r="G872" s="871" t="n"/>
      <c r="H872" s="871" t="n"/>
      <c r="I872" s="871" t="n"/>
      <c r="J872" s="871" t="n"/>
      <c r="K872" s="871" t="n"/>
      <c r="L872" s="871" t="n"/>
      <c r="M872" s="871" t="n"/>
      <c r="N872" s="871" t="n"/>
      <c r="O872" s="871" t="n"/>
      <c r="P872" s="871" t="n"/>
      <c r="Q872" s="871" t="n"/>
      <c r="R872" s="871" t="n"/>
      <c r="S872" s="871" t="n"/>
      <c r="T872" s="871" t="n"/>
      <c r="U872" s="871" t="n"/>
      <c r="V872" s="871" t="n"/>
      <c r="W872" s="871" t="n"/>
      <c r="X872" s="871" t="n"/>
      <c r="Y872" s="871" t="n"/>
      <c r="Z872" s="871" t="n"/>
    </row>
    <row r="873">
      <c r="A873" s="871" t="n"/>
      <c r="B873" s="871" t="n"/>
      <c r="C873" s="871" t="n"/>
      <c r="D873" s="871" t="n"/>
      <c r="E873" s="871" t="n"/>
      <c r="F873" s="871" t="n"/>
      <c r="G873" s="871" t="n"/>
      <c r="H873" s="871" t="n"/>
      <c r="I873" s="871" t="n"/>
      <c r="J873" s="871" t="n"/>
      <c r="K873" s="871" t="n"/>
      <c r="L873" s="871" t="n"/>
      <c r="M873" s="871" t="n"/>
      <c r="N873" s="871" t="n"/>
      <c r="O873" s="871" t="n"/>
      <c r="P873" s="871" t="n"/>
      <c r="Q873" s="871" t="n"/>
      <c r="R873" s="871" t="n"/>
      <c r="S873" s="871" t="n"/>
      <c r="T873" s="871" t="n"/>
      <c r="U873" s="871" t="n"/>
      <c r="V873" s="871" t="n"/>
      <c r="W873" s="871" t="n"/>
      <c r="X873" s="871" t="n"/>
      <c r="Y873" s="871" t="n"/>
      <c r="Z873" s="871" t="n"/>
    </row>
    <row r="874">
      <c r="A874" s="871" t="n"/>
      <c r="B874" s="871" t="n"/>
      <c r="C874" s="871" t="n"/>
      <c r="D874" s="871" t="n"/>
      <c r="E874" s="871" t="n"/>
      <c r="F874" s="871" t="n"/>
      <c r="G874" s="871" t="n"/>
      <c r="H874" s="871" t="n"/>
      <c r="I874" s="871" t="n"/>
      <c r="J874" s="871" t="n"/>
      <c r="K874" s="871" t="n"/>
      <c r="L874" s="871" t="n"/>
      <c r="M874" s="871" t="n"/>
      <c r="N874" s="871" t="n"/>
      <c r="O874" s="871" t="n"/>
      <c r="P874" s="871" t="n"/>
      <c r="Q874" s="871" t="n"/>
      <c r="R874" s="871" t="n"/>
      <c r="S874" s="871" t="n"/>
      <c r="T874" s="871" t="n"/>
      <c r="U874" s="871" t="n"/>
      <c r="V874" s="871" t="n"/>
      <c r="W874" s="871" t="n"/>
      <c r="X874" s="871" t="n"/>
      <c r="Y874" s="871" t="n"/>
      <c r="Z874" s="871" t="n"/>
    </row>
    <row r="875">
      <c r="A875" s="871" t="n"/>
      <c r="B875" s="871" t="n"/>
      <c r="C875" s="871" t="n"/>
      <c r="D875" s="871" t="n"/>
      <c r="E875" s="871" t="n"/>
      <c r="F875" s="871" t="n"/>
      <c r="G875" s="871" t="n"/>
      <c r="H875" s="871" t="n"/>
      <c r="I875" s="871" t="n"/>
      <c r="J875" s="871" t="n"/>
      <c r="K875" s="871" t="n"/>
      <c r="L875" s="871" t="n"/>
      <c r="M875" s="871" t="n"/>
      <c r="N875" s="871" t="n"/>
      <c r="O875" s="871" t="n"/>
      <c r="P875" s="871" t="n"/>
      <c r="Q875" s="871" t="n"/>
      <c r="R875" s="871" t="n"/>
      <c r="S875" s="871" t="n"/>
      <c r="T875" s="871" t="n"/>
      <c r="U875" s="871" t="n"/>
      <c r="V875" s="871" t="n"/>
      <c r="W875" s="871" t="n"/>
      <c r="X875" s="871" t="n"/>
      <c r="Y875" s="871" t="n"/>
      <c r="Z875" s="871" t="n"/>
    </row>
    <row r="876">
      <c r="A876" s="871" t="n"/>
      <c r="B876" s="871" t="n"/>
      <c r="C876" s="871" t="n"/>
      <c r="D876" s="871" t="n"/>
      <c r="E876" s="871" t="n"/>
      <c r="F876" s="871" t="n"/>
      <c r="G876" s="871" t="n"/>
      <c r="H876" s="871" t="n"/>
      <c r="I876" s="871" t="n"/>
      <c r="J876" s="871" t="n"/>
      <c r="K876" s="871" t="n"/>
      <c r="L876" s="871" t="n"/>
      <c r="M876" s="871" t="n"/>
      <c r="N876" s="871" t="n"/>
      <c r="O876" s="871" t="n"/>
      <c r="P876" s="871" t="n"/>
      <c r="Q876" s="871" t="n"/>
      <c r="R876" s="871" t="n"/>
      <c r="S876" s="871" t="n"/>
      <c r="T876" s="871" t="n"/>
      <c r="U876" s="871" t="n"/>
      <c r="V876" s="871" t="n"/>
      <c r="W876" s="871" t="n"/>
      <c r="X876" s="871" t="n"/>
      <c r="Y876" s="871" t="n"/>
      <c r="Z876" s="871" t="n"/>
    </row>
    <row r="877">
      <c r="A877" s="871" t="n"/>
      <c r="B877" s="871" t="n"/>
      <c r="C877" s="871" t="n"/>
      <c r="D877" s="871" t="n"/>
      <c r="E877" s="871" t="n"/>
      <c r="F877" s="871" t="n"/>
      <c r="G877" s="871" t="n"/>
      <c r="H877" s="871" t="n"/>
      <c r="I877" s="871" t="n"/>
      <c r="J877" s="871" t="n"/>
      <c r="K877" s="871" t="n"/>
      <c r="L877" s="871" t="n"/>
      <c r="M877" s="871" t="n"/>
      <c r="N877" s="871" t="n"/>
      <c r="O877" s="871" t="n"/>
      <c r="P877" s="871" t="n"/>
      <c r="Q877" s="871" t="n"/>
      <c r="R877" s="871" t="n"/>
      <c r="S877" s="871" t="n"/>
      <c r="T877" s="871" t="n"/>
      <c r="U877" s="871" t="n"/>
      <c r="V877" s="871" t="n"/>
      <c r="W877" s="871" t="n"/>
      <c r="X877" s="871" t="n"/>
      <c r="Y877" s="871" t="n"/>
      <c r="Z877" s="871" t="n"/>
    </row>
    <row r="878">
      <c r="A878" s="871" t="n"/>
      <c r="B878" s="871" t="n"/>
      <c r="C878" s="871" t="n"/>
      <c r="D878" s="871" t="n"/>
      <c r="E878" s="871" t="n"/>
      <c r="F878" s="871" t="n"/>
      <c r="G878" s="871" t="n"/>
      <c r="H878" s="871" t="n"/>
      <c r="I878" s="871" t="n"/>
      <c r="J878" s="871" t="n"/>
      <c r="K878" s="871" t="n"/>
      <c r="L878" s="871" t="n"/>
      <c r="M878" s="871" t="n"/>
      <c r="N878" s="871" t="n"/>
      <c r="O878" s="871" t="n"/>
      <c r="P878" s="871" t="n"/>
      <c r="Q878" s="871" t="n"/>
      <c r="R878" s="871" t="n"/>
      <c r="S878" s="871" t="n"/>
      <c r="T878" s="871" t="n"/>
      <c r="U878" s="871" t="n"/>
      <c r="V878" s="871" t="n"/>
      <c r="W878" s="871" t="n"/>
      <c r="X878" s="871" t="n"/>
      <c r="Y878" s="871" t="n"/>
      <c r="Z878" s="871" t="n"/>
    </row>
    <row r="879">
      <c r="A879" s="871" t="n"/>
      <c r="B879" s="871" t="n"/>
      <c r="C879" s="871" t="n"/>
      <c r="D879" s="871" t="n"/>
      <c r="E879" s="871" t="n"/>
      <c r="F879" s="871" t="n"/>
      <c r="G879" s="871" t="n"/>
      <c r="H879" s="871" t="n"/>
      <c r="I879" s="871" t="n"/>
      <c r="J879" s="871" t="n"/>
      <c r="K879" s="871" t="n"/>
      <c r="L879" s="871" t="n"/>
      <c r="M879" s="871" t="n"/>
      <c r="N879" s="871" t="n"/>
      <c r="O879" s="871" t="n"/>
      <c r="P879" s="871" t="n"/>
      <c r="Q879" s="871" t="n"/>
      <c r="R879" s="871" t="n"/>
      <c r="S879" s="871" t="n"/>
      <c r="T879" s="871" t="n"/>
      <c r="U879" s="871" t="n"/>
      <c r="V879" s="871" t="n"/>
      <c r="W879" s="871" t="n"/>
      <c r="X879" s="871" t="n"/>
      <c r="Y879" s="871" t="n"/>
      <c r="Z879" s="871" t="n"/>
    </row>
    <row r="880">
      <c r="A880" s="871" t="n"/>
      <c r="B880" s="871" t="n"/>
      <c r="C880" s="871" t="n"/>
      <c r="D880" s="871" t="n"/>
      <c r="E880" s="871" t="n"/>
      <c r="F880" s="871" t="n"/>
      <c r="G880" s="871" t="n"/>
      <c r="H880" s="871" t="n"/>
      <c r="I880" s="871" t="n"/>
      <c r="J880" s="871" t="n"/>
      <c r="K880" s="871" t="n"/>
      <c r="L880" s="871" t="n"/>
      <c r="M880" s="871" t="n"/>
      <c r="N880" s="871" t="n"/>
      <c r="O880" s="871" t="n"/>
      <c r="P880" s="871" t="n"/>
      <c r="Q880" s="871" t="n"/>
      <c r="R880" s="871" t="n"/>
      <c r="S880" s="871" t="n"/>
      <c r="T880" s="871" t="n"/>
      <c r="U880" s="871" t="n"/>
      <c r="V880" s="871" t="n"/>
      <c r="W880" s="871" t="n"/>
      <c r="X880" s="871" t="n"/>
      <c r="Y880" s="871" t="n"/>
      <c r="Z880" s="871" t="n"/>
    </row>
    <row r="881">
      <c r="A881" s="871" t="n"/>
      <c r="B881" s="871" t="n"/>
      <c r="C881" s="871" t="n"/>
      <c r="D881" s="871" t="n"/>
      <c r="E881" s="871" t="n"/>
      <c r="F881" s="871" t="n"/>
      <c r="G881" s="871" t="n"/>
      <c r="H881" s="871" t="n"/>
      <c r="I881" s="871" t="n"/>
      <c r="J881" s="871" t="n"/>
      <c r="K881" s="871" t="n"/>
      <c r="L881" s="871" t="n"/>
      <c r="M881" s="871" t="n"/>
      <c r="N881" s="871" t="n"/>
      <c r="O881" s="871" t="n"/>
      <c r="P881" s="871" t="n"/>
      <c r="Q881" s="871" t="n"/>
      <c r="R881" s="871" t="n"/>
      <c r="S881" s="871" t="n"/>
      <c r="T881" s="871" t="n"/>
      <c r="U881" s="871" t="n"/>
      <c r="V881" s="871" t="n"/>
      <c r="W881" s="871" t="n"/>
      <c r="X881" s="871" t="n"/>
      <c r="Y881" s="871" t="n"/>
      <c r="Z881" s="871" t="n"/>
    </row>
    <row r="882">
      <c r="A882" s="871" t="n"/>
      <c r="B882" s="871" t="n"/>
      <c r="C882" s="871" t="n"/>
      <c r="D882" s="871" t="n"/>
      <c r="E882" s="871" t="n"/>
      <c r="F882" s="871" t="n"/>
      <c r="G882" s="871" t="n"/>
      <c r="H882" s="871" t="n"/>
      <c r="I882" s="871" t="n"/>
      <c r="J882" s="871" t="n"/>
      <c r="K882" s="871" t="n"/>
      <c r="L882" s="871" t="n"/>
      <c r="M882" s="871" t="n"/>
      <c r="N882" s="871" t="n"/>
      <c r="O882" s="871" t="n"/>
      <c r="P882" s="871" t="n"/>
      <c r="Q882" s="871" t="n"/>
      <c r="R882" s="871" t="n"/>
      <c r="S882" s="871" t="n"/>
      <c r="T882" s="871" t="n"/>
      <c r="U882" s="871" t="n"/>
      <c r="V882" s="871" t="n"/>
      <c r="W882" s="871" t="n"/>
      <c r="X882" s="871" t="n"/>
      <c r="Y882" s="871" t="n"/>
      <c r="Z882" s="871" t="n"/>
    </row>
    <row r="883">
      <c r="A883" s="871" t="n"/>
      <c r="B883" s="871" t="n"/>
      <c r="C883" s="871" t="n"/>
      <c r="D883" s="871" t="n"/>
      <c r="E883" s="871" t="n"/>
      <c r="F883" s="871" t="n"/>
      <c r="G883" s="871" t="n"/>
      <c r="H883" s="871" t="n"/>
      <c r="I883" s="871" t="n"/>
      <c r="J883" s="871" t="n"/>
      <c r="K883" s="871" t="n"/>
      <c r="L883" s="871" t="n"/>
      <c r="M883" s="871" t="n"/>
      <c r="N883" s="871" t="n"/>
      <c r="O883" s="871" t="n"/>
      <c r="P883" s="871" t="n"/>
      <c r="Q883" s="871" t="n"/>
      <c r="R883" s="871" t="n"/>
      <c r="S883" s="871" t="n"/>
      <c r="T883" s="871" t="n"/>
      <c r="U883" s="871" t="n"/>
      <c r="V883" s="871" t="n"/>
      <c r="W883" s="871" t="n"/>
      <c r="X883" s="871" t="n"/>
      <c r="Y883" s="871" t="n"/>
      <c r="Z883" s="871" t="n"/>
    </row>
    <row r="884">
      <c r="A884" s="871" t="n"/>
      <c r="B884" s="871" t="n"/>
      <c r="C884" s="871" t="n"/>
      <c r="D884" s="871" t="n"/>
      <c r="E884" s="871" t="n"/>
      <c r="F884" s="871" t="n"/>
      <c r="G884" s="871" t="n"/>
      <c r="H884" s="871" t="n"/>
      <c r="I884" s="871" t="n"/>
      <c r="J884" s="871" t="n"/>
      <c r="K884" s="871" t="n"/>
      <c r="L884" s="871" t="n"/>
      <c r="M884" s="871" t="n"/>
      <c r="N884" s="871" t="n"/>
      <c r="O884" s="871" t="n"/>
      <c r="P884" s="871" t="n"/>
      <c r="Q884" s="871" t="n"/>
      <c r="R884" s="871" t="n"/>
      <c r="S884" s="871" t="n"/>
      <c r="T884" s="871" t="n"/>
      <c r="U884" s="871" t="n"/>
      <c r="V884" s="871" t="n"/>
      <c r="W884" s="871" t="n"/>
      <c r="X884" s="871" t="n"/>
      <c r="Y884" s="871" t="n"/>
      <c r="Z884" s="871" t="n"/>
    </row>
    <row r="885">
      <c r="A885" s="871" t="n"/>
      <c r="B885" s="871" t="n"/>
      <c r="C885" s="871" t="n"/>
      <c r="D885" s="871" t="n"/>
      <c r="E885" s="871" t="n"/>
      <c r="F885" s="871" t="n"/>
      <c r="G885" s="871" t="n"/>
      <c r="H885" s="871" t="n"/>
      <c r="I885" s="871" t="n"/>
      <c r="J885" s="871" t="n"/>
      <c r="K885" s="871" t="n"/>
      <c r="L885" s="871" t="n"/>
      <c r="M885" s="871" t="n"/>
      <c r="N885" s="871" t="n"/>
      <c r="O885" s="871" t="n"/>
      <c r="P885" s="871" t="n"/>
      <c r="Q885" s="871" t="n"/>
      <c r="R885" s="871" t="n"/>
      <c r="S885" s="871" t="n"/>
      <c r="T885" s="871" t="n"/>
      <c r="U885" s="871" t="n"/>
      <c r="V885" s="871" t="n"/>
      <c r="W885" s="871" t="n"/>
      <c r="X885" s="871" t="n"/>
      <c r="Y885" s="871" t="n"/>
      <c r="Z885" s="871" t="n"/>
    </row>
    <row r="886">
      <c r="A886" s="871" t="n"/>
      <c r="B886" s="871" t="n"/>
      <c r="C886" s="871" t="n"/>
      <c r="D886" s="871" t="n"/>
      <c r="E886" s="871" t="n"/>
      <c r="F886" s="871" t="n"/>
      <c r="G886" s="871" t="n"/>
      <c r="H886" s="871" t="n"/>
      <c r="I886" s="871" t="n"/>
      <c r="J886" s="871" t="n"/>
      <c r="K886" s="871" t="n"/>
      <c r="L886" s="871" t="n"/>
      <c r="M886" s="871" t="n"/>
      <c r="N886" s="871" t="n"/>
      <c r="O886" s="871" t="n"/>
      <c r="P886" s="871" t="n"/>
      <c r="Q886" s="871" t="n"/>
      <c r="R886" s="871" t="n"/>
      <c r="S886" s="871" t="n"/>
      <c r="T886" s="871" t="n"/>
      <c r="U886" s="871" t="n"/>
      <c r="V886" s="871" t="n"/>
      <c r="W886" s="871" t="n"/>
      <c r="X886" s="871" t="n"/>
      <c r="Y886" s="871" t="n"/>
      <c r="Z886" s="871" t="n"/>
    </row>
    <row r="887">
      <c r="A887" s="871" t="n"/>
      <c r="B887" s="871" t="n"/>
      <c r="C887" s="871" t="n"/>
      <c r="D887" s="871" t="n"/>
      <c r="E887" s="871" t="n"/>
      <c r="F887" s="871" t="n"/>
      <c r="G887" s="871" t="n"/>
      <c r="H887" s="871" t="n"/>
      <c r="I887" s="871" t="n"/>
      <c r="J887" s="871" t="n"/>
      <c r="K887" s="871" t="n"/>
      <c r="L887" s="871" t="n"/>
      <c r="M887" s="871" t="n"/>
      <c r="N887" s="871" t="n"/>
      <c r="O887" s="871" t="n"/>
      <c r="P887" s="871" t="n"/>
      <c r="Q887" s="871" t="n"/>
      <c r="R887" s="871" t="n"/>
      <c r="S887" s="871" t="n"/>
      <c r="T887" s="871" t="n"/>
      <c r="U887" s="871" t="n"/>
      <c r="V887" s="871" t="n"/>
      <c r="W887" s="871" t="n"/>
      <c r="X887" s="871" t="n"/>
      <c r="Y887" s="871" t="n"/>
      <c r="Z887" s="871" t="n"/>
    </row>
    <row r="888">
      <c r="A888" s="871" t="n"/>
      <c r="B888" s="871" t="n"/>
      <c r="C888" s="871" t="n"/>
      <c r="D888" s="871" t="n"/>
      <c r="E888" s="871" t="n"/>
      <c r="F888" s="871" t="n"/>
      <c r="G888" s="871" t="n"/>
      <c r="H888" s="871" t="n"/>
      <c r="I888" s="871" t="n"/>
      <c r="J888" s="871" t="n"/>
      <c r="K888" s="871" t="n"/>
      <c r="L888" s="871" t="n"/>
      <c r="M888" s="871" t="n"/>
      <c r="N888" s="871" t="n"/>
      <c r="O888" s="871" t="n"/>
      <c r="P888" s="871" t="n"/>
      <c r="Q888" s="871" t="n"/>
      <c r="R888" s="871" t="n"/>
      <c r="S888" s="871" t="n"/>
      <c r="T888" s="871" t="n"/>
      <c r="U888" s="871" t="n"/>
      <c r="V888" s="871" t="n"/>
      <c r="W888" s="871" t="n"/>
      <c r="X888" s="871" t="n"/>
      <c r="Y888" s="871" t="n"/>
      <c r="Z888" s="871" t="n"/>
    </row>
    <row r="889">
      <c r="A889" s="871" t="n"/>
      <c r="B889" s="871" t="n"/>
      <c r="C889" s="871" t="n"/>
      <c r="D889" s="871" t="n"/>
      <c r="E889" s="871" t="n"/>
      <c r="F889" s="871" t="n"/>
      <c r="G889" s="871" t="n"/>
      <c r="H889" s="871" t="n"/>
      <c r="I889" s="871" t="n"/>
      <c r="J889" s="871" t="n"/>
      <c r="K889" s="871" t="n"/>
      <c r="L889" s="871" t="n"/>
      <c r="M889" s="871" t="n"/>
      <c r="N889" s="871" t="n"/>
      <c r="O889" s="871" t="n"/>
      <c r="P889" s="871" t="n"/>
      <c r="Q889" s="871" t="n"/>
      <c r="R889" s="871" t="n"/>
      <c r="S889" s="871" t="n"/>
      <c r="T889" s="871" t="n"/>
      <c r="U889" s="871" t="n"/>
      <c r="V889" s="871" t="n"/>
      <c r="W889" s="871" t="n"/>
      <c r="X889" s="871" t="n"/>
      <c r="Y889" s="871" t="n"/>
      <c r="Z889" s="871" t="n"/>
    </row>
    <row r="890">
      <c r="A890" s="871" t="n"/>
      <c r="B890" s="871" t="n"/>
      <c r="C890" s="871" t="n"/>
      <c r="D890" s="871" t="n"/>
      <c r="E890" s="871" t="n"/>
      <c r="F890" s="871" t="n"/>
      <c r="G890" s="871" t="n"/>
      <c r="H890" s="871" t="n"/>
      <c r="I890" s="871" t="n"/>
      <c r="J890" s="871" t="n"/>
      <c r="K890" s="871" t="n"/>
      <c r="L890" s="871" t="n"/>
      <c r="M890" s="871" t="n"/>
      <c r="N890" s="871" t="n"/>
      <c r="O890" s="871" t="n"/>
      <c r="P890" s="871" t="n"/>
      <c r="Q890" s="871" t="n"/>
      <c r="R890" s="871" t="n"/>
      <c r="S890" s="871" t="n"/>
      <c r="T890" s="871" t="n"/>
      <c r="U890" s="871" t="n"/>
      <c r="V890" s="871" t="n"/>
      <c r="W890" s="871" t="n"/>
      <c r="X890" s="871" t="n"/>
      <c r="Y890" s="871" t="n"/>
      <c r="Z890" s="871" t="n"/>
    </row>
    <row r="891">
      <c r="A891" s="871" t="n"/>
      <c r="B891" s="871" t="n"/>
      <c r="C891" s="871" t="n"/>
      <c r="D891" s="871" t="n"/>
      <c r="E891" s="871" t="n"/>
      <c r="F891" s="871" t="n"/>
      <c r="G891" s="871" t="n"/>
      <c r="H891" s="871" t="n"/>
      <c r="I891" s="871" t="n"/>
      <c r="J891" s="871" t="n"/>
      <c r="K891" s="871" t="n"/>
      <c r="L891" s="871" t="n"/>
      <c r="M891" s="871" t="n"/>
      <c r="N891" s="871" t="n"/>
      <c r="O891" s="871" t="n"/>
      <c r="P891" s="871" t="n"/>
      <c r="Q891" s="871" t="n"/>
      <c r="R891" s="871" t="n"/>
      <c r="S891" s="871" t="n"/>
      <c r="T891" s="871" t="n"/>
      <c r="U891" s="871" t="n"/>
      <c r="V891" s="871" t="n"/>
      <c r="W891" s="871" t="n"/>
      <c r="X891" s="871" t="n"/>
      <c r="Y891" s="871" t="n"/>
      <c r="Z891" s="871" t="n"/>
    </row>
    <row r="892">
      <c r="A892" s="871" t="n"/>
      <c r="B892" s="871" t="n"/>
      <c r="C892" s="871" t="n"/>
      <c r="D892" s="871" t="n"/>
      <c r="E892" s="871" t="n"/>
      <c r="F892" s="871" t="n"/>
      <c r="G892" s="871" t="n"/>
      <c r="H892" s="871" t="n"/>
      <c r="I892" s="871" t="n"/>
      <c r="J892" s="871" t="n"/>
      <c r="K892" s="871" t="n"/>
      <c r="L892" s="871" t="n"/>
      <c r="M892" s="871" t="n"/>
      <c r="N892" s="871" t="n"/>
      <c r="O892" s="871" t="n"/>
      <c r="P892" s="871" t="n"/>
      <c r="Q892" s="871" t="n"/>
      <c r="R892" s="871" t="n"/>
      <c r="S892" s="871" t="n"/>
      <c r="T892" s="871" t="n"/>
      <c r="U892" s="871" t="n"/>
      <c r="V892" s="871" t="n"/>
      <c r="W892" s="871" t="n"/>
      <c r="X892" s="871" t="n"/>
      <c r="Y892" s="871" t="n"/>
      <c r="Z892" s="871" t="n"/>
    </row>
    <row r="893">
      <c r="A893" s="871" t="n"/>
      <c r="B893" s="871" t="n"/>
      <c r="C893" s="871" t="n"/>
      <c r="D893" s="871" t="n"/>
      <c r="E893" s="871" t="n"/>
      <c r="F893" s="871" t="n"/>
      <c r="G893" s="871" t="n"/>
      <c r="H893" s="871" t="n"/>
      <c r="I893" s="871" t="n"/>
      <c r="J893" s="871" t="n"/>
      <c r="K893" s="871" t="n"/>
      <c r="L893" s="871" t="n"/>
      <c r="M893" s="871" t="n"/>
      <c r="N893" s="871" t="n"/>
      <c r="O893" s="871" t="n"/>
      <c r="P893" s="871" t="n"/>
      <c r="Q893" s="871" t="n"/>
      <c r="R893" s="871" t="n"/>
      <c r="S893" s="871" t="n"/>
      <c r="T893" s="871" t="n"/>
      <c r="U893" s="871" t="n"/>
      <c r="V893" s="871" t="n"/>
      <c r="W893" s="871" t="n"/>
      <c r="X893" s="871" t="n"/>
      <c r="Y893" s="871" t="n"/>
      <c r="Z893" s="871" t="n"/>
    </row>
    <row r="894">
      <c r="A894" s="871" t="n"/>
      <c r="B894" s="871" t="n"/>
      <c r="C894" s="871" t="n"/>
      <c r="D894" s="871" t="n"/>
      <c r="E894" s="871" t="n"/>
      <c r="F894" s="871" t="n"/>
      <c r="G894" s="871" t="n"/>
      <c r="H894" s="871" t="n"/>
      <c r="I894" s="871" t="n"/>
      <c r="J894" s="871" t="n"/>
      <c r="K894" s="871" t="n"/>
      <c r="L894" s="871" t="n"/>
      <c r="M894" s="871" t="n"/>
      <c r="N894" s="871" t="n"/>
      <c r="O894" s="871" t="n"/>
      <c r="P894" s="871" t="n"/>
      <c r="Q894" s="871" t="n"/>
      <c r="R894" s="871" t="n"/>
      <c r="S894" s="871" t="n"/>
      <c r="T894" s="871" t="n"/>
      <c r="U894" s="871" t="n"/>
      <c r="V894" s="871" t="n"/>
      <c r="W894" s="871" t="n"/>
      <c r="X894" s="871" t="n"/>
      <c r="Y894" s="871" t="n"/>
      <c r="Z894" s="871" t="n"/>
    </row>
    <row r="895">
      <c r="A895" s="871" t="n"/>
      <c r="B895" s="871" t="n"/>
      <c r="C895" s="871" t="n"/>
      <c r="D895" s="871" t="n"/>
      <c r="E895" s="871" t="n"/>
      <c r="F895" s="871" t="n"/>
      <c r="G895" s="871" t="n"/>
      <c r="H895" s="871" t="n"/>
      <c r="I895" s="871" t="n"/>
      <c r="J895" s="871" t="n"/>
      <c r="K895" s="871" t="n"/>
      <c r="L895" s="871" t="n"/>
      <c r="M895" s="871" t="n"/>
      <c r="N895" s="871" t="n"/>
      <c r="O895" s="871" t="n"/>
      <c r="P895" s="871" t="n"/>
      <c r="Q895" s="871" t="n"/>
      <c r="R895" s="871" t="n"/>
      <c r="S895" s="871" t="n"/>
      <c r="T895" s="871" t="n"/>
      <c r="U895" s="871" t="n"/>
      <c r="V895" s="871" t="n"/>
      <c r="W895" s="871" t="n"/>
      <c r="X895" s="871" t="n"/>
      <c r="Y895" s="871" t="n"/>
      <c r="Z895" s="871" t="n"/>
    </row>
    <row r="896">
      <c r="A896" s="871" t="n"/>
      <c r="B896" s="871" t="n"/>
      <c r="C896" s="871" t="n"/>
      <c r="D896" s="871" t="n"/>
      <c r="E896" s="871" t="n"/>
      <c r="F896" s="871" t="n"/>
      <c r="G896" s="871" t="n"/>
      <c r="H896" s="871" t="n"/>
      <c r="I896" s="871" t="n"/>
      <c r="J896" s="871" t="n"/>
      <c r="K896" s="871" t="n"/>
      <c r="L896" s="871" t="n"/>
      <c r="M896" s="871" t="n"/>
      <c r="N896" s="871" t="n"/>
      <c r="O896" s="871" t="n"/>
      <c r="P896" s="871" t="n"/>
      <c r="Q896" s="871" t="n"/>
      <c r="R896" s="871" t="n"/>
      <c r="S896" s="871" t="n"/>
      <c r="T896" s="871" t="n"/>
      <c r="U896" s="871" t="n"/>
      <c r="V896" s="871" t="n"/>
      <c r="W896" s="871" t="n"/>
      <c r="X896" s="871" t="n"/>
      <c r="Y896" s="871" t="n"/>
      <c r="Z896" s="871" t="n"/>
    </row>
    <row r="897">
      <c r="A897" s="871" t="n"/>
      <c r="B897" s="871" t="n"/>
      <c r="C897" s="871" t="n"/>
      <c r="D897" s="871" t="n"/>
      <c r="E897" s="871" t="n"/>
      <c r="F897" s="871" t="n"/>
      <c r="G897" s="871" t="n"/>
      <c r="H897" s="871" t="n"/>
      <c r="I897" s="871" t="n"/>
      <c r="J897" s="871" t="n"/>
      <c r="K897" s="871" t="n"/>
      <c r="L897" s="871" t="n"/>
      <c r="M897" s="871" t="n"/>
      <c r="N897" s="871" t="n"/>
      <c r="O897" s="871" t="n"/>
      <c r="P897" s="871" t="n"/>
      <c r="Q897" s="871" t="n"/>
      <c r="R897" s="871" t="n"/>
      <c r="S897" s="871" t="n"/>
      <c r="T897" s="871" t="n"/>
      <c r="U897" s="871" t="n"/>
      <c r="V897" s="871" t="n"/>
      <c r="W897" s="871" t="n"/>
      <c r="X897" s="871" t="n"/>
      <c r="Y897" s="871" t="n"/>
      <c r="Z897" s="871" t="n"/>
    </row>
    <row r="898">
      <c r="A898" s="871" t="n"/>
      <c r="B898" s="871" t="n"/>
      <c r="C898" s="871" t="n"/>
      <c r="D898" s="871" t="n"/>
      <c r="E898" s="871" t="n"/>
      <c r="F898" s="871" t="n"/>
      <c r="G898" s="871" t="n"/>
      <c r="H898" s="871" t="n"/>
      <c r="I898" s="871" t="n"/>
      <c r="J898" s="871" t="n"/>
      <c r="K898" s="871" t="n"/>
      <c r="L898" s="871" t="n"/>
      <c r="M898" s="871" t="n"/>
      <c r="N898" s="871" t="n"/>
      <c r="O898" s="871" t="n"/>
      <c r="P898" s="871" t="n"/>
      <c r="Q898" s="871" t="n"/>
      <c r="R898" s="871" t="n"/>
      <c r="S898" s="871" t="n"/>
      <c r="T898" s="871" t="n"/>
      <c r="U898" s="871" t="n"/>
      <c r="V898" s="871" t="n"/>
      <c r="W898" s="871" t="n"/>
      <c r="X898" s="871" t="n"/>
      <c r="Y898" s="871" t="n"/>
      <c r="Z898" s="871" t="n"/>
    </row>
    <row r="899">
      <c r="A899" s="871" t="n"/>
      <c r="B899" s="871" t="n"/>
      <c r="C899" s="871" t="n"/>
      <c r="D899" s="871" t="n"/>
      <c r="E899" s="871" t="n"/>
      <c r="F899" s="871" t="n"/>
      <c r="G899" s="871" t="n"/>
      <c r="H899" s="871" t="n"/>
      <c r="I899" s="871" t="n"/>
      <c r="J899" s="871" t="n"/>
      <c r="K899" s="871" t="n"/>
      <c r="L899" s="871" t="n"/>
      <c r="M899" s="871" t="n"/>
      <c r="N899" s="871" t="n"/>
      <c r="O899" s="871" t="n"/>
      <c r="P899" s="871" t="n"/>
      <c r="Q899" s="871" t="n"/>
      <c r="R899" s="871" t="n"/>
      <c r="S899" s="871" t="n"/>
      <c r="T899" s="871" t="n"/>
      <c r="U899" s="871" t="n"/>
      <c r="V899" s="871" t="n"/>
      <c r="W899" s="871" t="n"/>
      <c r="X899" s="871" t="n"/>
      <c r="Y899" s="871" t="n"/>
      <c r="Z899" s="871" t="n"/>
    </row>
    <row r="900">
      <c r="A900" s="871" t="n"/>
      <c r="B900" s="871" t="n"/>
      <c r="C900" s="871" t="n"/>
      <c r="D900" s="871" t="n"/>
      <c r="E900" s="871" t="n"/>
      <c r="F900" s="871" t="n"/>
      <c r="G900" s="871" t="n"/>
      <c r="H900" s="871" t="n"/>
      <c r="I900" s="871" t="n"/>
      <c r="J900" s="871" t="n"/>
      <c r="K900" s="871" t="n"/>
      <c r="L900" s="871" t="n"/>
      <c r="M900" s="871" t="n"/>
      <c r="N900" s="871" t="n"/>
      <c r="O900" s="871" t="n"/>
      <c r="P900" s="871" t="n"/>
      <c r="Q900" s="871" t="n"/>
      <c r="R900" s="871" t="n"/>
      <c r="S900" s="871" t="n"/>
      <c r="T900" s="871" t="n"/>
      <c r="U900" s="871" t="n"/>
      <c r="V900" s="871" t="n"/>
      <c r="W900" s="871" t="n"/>
      <c r="X900" s="871" t="n"/>
      <c r="Y900" s="871" t="n"/>
      <c r="Z900" s="871" t="n"/>
    </row>
    <row r="901">
      <c r="A901" s="871" t="n"/>
      <c r="B901" s="871" t="n"/>
      <c r="C901" s="871" t="n"/>
      <c r="D901" s="871" t="n"/>
      <c r="E901" s="871" t="n"/>
      <c r="F901" s="871" t="n"/>
      <c r="G901" s="871" t="n"/>
      <c r="H901" s="871" t="n"/>
      <c r="I901" s="871" t="n"/>
      <c r="J901" s="871" t="n"/>
      <c r="K901" s="871" t="n"/>
      <c r="L901" s="871" t="n"/>
      <c r="M901" s="871" t="n"/>
      <c r="N901" s="871" t="n"/>
      <c r="O901" s="871" t="n"/>
      <c r="P901" s="871" t="n"/>
      <c r="Q901" s="871" t="n"/>
      <c r="R901" s="871" t="n"/>
      <c r="S901" s="871" t="n"/>
      <c r="T901" s="871" t="n"/>
      <c r="U901" s="871" t="n"/>
      <c r="V901" s="871" t="n"/>
      <c r="W901" s="871" t="n"/>
      <c r="X901" s="871" t="n"/>
      <c r="Y901" s="871" t="n"/>
      <c r="Z901" s="871" t="n"/>
    </row>
    <row r="902">
      <c r="A902" s="871" t="n"/>
      <c r="B902" s="871" t="n"/>
      <c r="C902" s="871" t="n"/>
      <c r="D902" s="871" t="n"/>
      <c r="E902" s="871" t="n"/>
      <c r="F902" s="871" t="n"/>
      <c r="G902" s="871" t="n"/>
      <c r="H902" s="871" t="n"/>
      <c r="I902" s="871" t="n"/>
      <c r="J902" s="871" t="n"/>
      <c r="K902" s="871" t="n"/>
      <c r="L902" s="871" t="n"/>
      <c r="M902" s="871" t="n"/>
      <c r="N902" s="871" t="n"/>
      <c r="O902" s="871" t="n"/>
      <c r="P902" s="871" t="n"/>
      <c r="Q902" s="871" t="n"/>
      <c r="R902" s="871" t="n"/>
      <c r="S902" s="871" t="n"/>
      <c r="T902" s="871" t="n"/>
      <c r="U902" s="871" t="n"/>
      <c r="V902" s="871" t="n"/>
      <c r="W902" s="871" t="n"/>
      <c r="X902" s="871" t="n"/>
      <c r="Y902" s="871" t="n"/>
      <c r="Z902" s="871" t="n"/>
    </row>
    <row r="903">
      <c r="A903" s="871" t="n"/>
      <c r="B903" s="871" t="n"/>
      <c r="C903" s="871" t="n"/>
      <c r="D903" s="871" t="n"/>
      <c r="E903" s="871" t="n"/>
      <c r="F903" s="871" t="n"/>
      <c r="G903" s="871" t="n"/>
      <c r="H903" s="871" t="n"/>
      <c r="I903" s="871" t="n"/>
      <c r="J903" s="871" t="n"/>
      <c r="K903" s="871" t="n"/>
      <c r="L903" s="871" t="n"/>
      <c r="M903" s="871" t="n"/>
      <c r="N903" s="871" t="n"/>
      <c r="O903" s="871" t="n"/>
      <c r="P903" s="871" t="n"/>
      <c r="Q903" s="871" t="n"/>
      <c r="R903" s="871" t="n"/>
      <c r="S903" s="871" t="n"/>
      <c r="T903" s="871" t="n"/>
      <c r="U903" s="871" t="n"/>
      <c r="V903" s="871" t="n"/>
      <c r="W903" s="871" t="n"/>
      <c r="X903" s="871" t="n"/>
      <c r="Y903" s="871" t="n"/>
      <c r="Z903" s="871" t="n"/>
    </row>
    <row r="904">
      <c r="A904" s="871" t="n"/>
      <c r="B904" s="871" t="n"/>
      <c r="C904" s="871" t="n"/>
      <c r="D904" s="871" t="n"/>
      <c r="E904" s="871" t="n"/>
      <c r="F904" s="871" t="n"/>
      <c r="G904" s="871" t="n"/>
      <c r="H904" s="871" t="n"/>
      <c r="I904" s="871" t="n"/>
      <c r="J904" s="871" t="n"/>
      <c r="K904" s="871" t="n"/>
      <c r="L904" s="871" t="n"/>
      <c r="M904" s="871" t="n"/>
      <c r="N904" s="871" t="n"/>
      <c r="O904" s="871" t="n"/>
      <c r="P904" s="871" t="n"/>
      <c r="Q904" s="871" t="n"/>
      <c r="R904" s="871" t="n"/>
      <c r="S904" s="871" t="n"/>
      <c r="T904" s="871" t="n"/>
      <c r="U904" s="871" t="n"/>
      <c r="V904" s="871" t="n"/>
      <c r="W904" s="871" t="n"/>
      <c r="X904" s="871" t="n"/>
      <c r="Y904" s="871" t="n"/>
      <c r="Z904" s="871" t="n"/>
    </row>
    <row r="905">
      <c r="A905" s="871" t="n"/>
      <c r="B905" s="871" t="n"/>
      <c r="C905" s="871" t="n"/>
      <c r="D905" s="871" t="n"/>
      <c r="E905" s="871" t="n"/>
      <c r="F905" s="871" t="n"/>
      <c r="G905" s="871" t="n"/>
      <c r="H905" s="871" t="n"/>
      <c r="I905" s="871" t="n"/>
      <c r="J905" s="871" t="n"/>
      <c r="K905" s="871" t="n"/>
      <c r="L905" s="871" t="n"/>
      <c r="M905" s="871" t="n"/>
      <c r="N905" s="871" t="n"/>
      <c r="O905" s="871" t="n"/>
      <c r="P905" s="871" t="n"/>
      <c r="Q905" s="871" t="n"/>
      <c r="R905" s="871" t="n"/>
      <c r="S905" s="871" t="n"/>
      <c r="T905" s="871" t="n"/>
      <c r="U905" s="871" t="n"/>
      <c r="V905" s="871" t="n"/>
      <c r="W905" s="871" t="n"/>
      <c r="X905" s="871" t="n"/>
      <c r="Y905" s="871" t="n"/>
      <c r="Z905" s="871" t="n"/>
    </row>
    <row r="906">
      <c r="A906" s="871" t="n"/>
      <c r="B906" s="871" t="n"/>
      <c r="C906" s="871" t="n"/>
      <c r="D906" s="871" t="n"/>
      <c r="E906" s="871" t="n"/>
      <c r="F906" s="871" t="n"/>
      <c r="G906" s="871" t="n"/>
      <c r="H906" s="871" t="n"/>
      <c r="I906" s="871" t="n"/>
      <c r="J906" s="871" t="n"/>
      <c r="K906" s="871" t="n"/>
      <c r="L906" s="871" t="n"/>
      <c r="M906" s="871" t="n"/>
      <c r="N906" s="871" t="n"/>
      <c r="O906" s="871" t="n"/>
      <c r="P906" s="871" t="n"/>
      <c r="Q906" s="871" t="n"/>
      <c r="R906" s="871" t="n"/>
      <c r="S906" s="871" t="n"/>
      <c r="T906" s="871" t="n"/>
      <c r="U906" s="871" t="n"/>
      <c r="V906" s="871" t="n"/>
      <c r="W906" s="871" t="n"/>
      <c r="X906" s="871" t="n"/>
      <c r="Y906" s="871" t="n"/>
      <c r="Z906" s="871" t="n"/>
    </row>
    <row r="907">
      <c r="A907" s="871" t="n"/>
      <c r="B907" s="871" t="n"/>
      <c r="C907" s="871" t="n"/>
      <c r="D907" s="871" t="n"/>
      <c r="E907" s="871" t="n"/>
      <c r="F907" s="871" t="n"/>
      <c r="G907" s="871" t="n"/>
      <c r="H907" s="871" t="n"/>
      <c r="I907" s="871" t="n"/>
      <c r="J907" s="871" t="n"/>
      <c r="K907" s="871" t="n"/>
      <c r="L907" s="871" t="n"/>
      <c r="M907" s="871" t="n"/>
      <c r="N907" s="871" t="n"/>
      <c r="O907" s="871" t="n"/>
      <c r="P907" s="871" t="n"/>
      <c r="Q907" s="871" t="n"/>
      <c r="R907" s="871" t="n"/>
      <c r="S907" s="871" t="n"/>
      <c r="T907" s="871" t="n"/>
      <c r="U907" s="871" t="n"/>
      <c r="V907" s="871" t="n"/>
      <c r="W907" s="871" t="n"/>
      <c r="X907" s="871" t="n"/>
      <c r="Y907" s="871" t="n"/>
      <c r="Z907" s="871" t="n"/>
    </row>
    <row r="908">
      <c r="A908" s="871" t="n"/>
      <c r="B908" s="871" t="n"/>
      <c r="C908" s="871" t="n"/>
      <c r="D908" s="871" t="n"/>
      <c r="E908" s="871" t="n"/>
      <c r="F908" s="871" t="n"/>
      <c r="G908" s="871" t="n"/>
      <c r="H908" s="871" t="n"/>
      <c r="I908" s="871" t="n"/>
      <c r="J908" s="871" t="n"/>
      <c r="K908" s="871" t="n"/>
      <c r="L908" s="871" t="n"/>
      <c r="M908" s="871" t="n"/>
      <c r="N908" s="871" t="n"/>
      <c r="O908" s="871" t="n"/>
      <c r="P908" s="871" t="n"/>
      <c r="Q908" s="871" t="n"/>
      <c r="R908" s="871" t="n"/>
      <c r="S908" s="871" t="n"/>
      <c r="T908" s="871" t="n"/>
      <c r="U908" s="871" t="n"/>
      <c r="V908" s="871" t="n"/>
      <c r="W908" s="871" t="n"/>
      <c r="X908" s="871" t="n"/>
      <c r="Y908" s="871" t="n"/>
      <c r="Z908" s="871" t="n"/>
    </row>
    <row r="909">
      <c r="A909" s="871" t="n"/>
      <c r="B909" s="871" t="n"/>
      <c r="C909" s="871" t="n"/>
      <c r="D909" s="871" t="n"/>
      <c r="E909" s="871" t="n"/>
      <c r="F909" s="871" t="n"/>
      <c r="G909" s="871" t="n"/>
      <c r="H909" s="871" t="n"/>
      <c r="I909" s="871" t="n"/>
      <c r="J909" s="871" t="n"/>
      <c r="K909" s="871" t="n"/>
      <c r="L909" s="871" t="n"/>
      <c r="M909" s="871" t="n"/>
      <c r="N909" s="871" t="n"/>
      <c r="O909" s="871" t="n"/>
      <c r="P909" s="871" t="n"/>
      <c r="Q909" s="871" t="n"/>
      <c r="R909" s="871" t="n"/>
      <c r="S909" s="871" t="n"/>
      <c r="T909" s="871" t="n"/>
      <c r="U909" s="871" t="n"/>
      <c r="V909" s="871" t="n"/>
      <c r="W909" s="871" t="n"/>
      <c r="X909" s="871" t="n"/>
      <c r="Y909" s="871" t="n"/>
      <c r="Z909" s="871" t="n"/>
    </row>
    <row r="910">
      <c r="A910" s="871" t="n"/>
      <c r="B910" s="871" t="n"/>
      <c r="C910" s="871" t="n"/>
      <c r="D910" s="871" t="n"/>
      <c r="E910" s="871" t="n"/>
      <c r="F910" s="871" t="n"/>
      <c r="G910" s="871" t="n"/>
      <c r="H910" s="871" t="n"/>
      <c r="I910" s="871" t="n"/>
      <c r="J910" s="871" t="n"/>
      <c r="K910" s="871" t="n"/>
      <c r="L910" s="871" t="n"/>
      <c r="M910" s="871" t="n"/>
      <c r="N910" s="871" t="n"/>
      <c r="O910" s="871" t="n"/>
      <c r="P910" s="871" t="n"/>
      <c r="Q910" s="871" t="n"/>
      <c r="R910" s="871" t="n"/>
      <c r="S910" s="871" t="n"/>
      <c r="T910" s="871" t="n"/>
      <c r="U910" s="871" t="n"/>
      <c r="V910" s="871" t="n"/>
      <c r="W910" s="871" t="n"/>
      <c r="X910" s="871" t="n"/>
      <c r="Y910" s="871" t="n"/>
      <c r="Z910" s="871" t="n"/>
    </row>
    <row r="911">
      <c r="A911" s="871" t="n"/>
      <c r="B911" s="871" t="n"/>
      <c r="C911" s="871" t="n"/>
      <c r="D911" s="871" t="n"/>
      <c r="E911" s="871" t="n"/>
      <c r="F911" s="871" t="n"/>
      <c r="G911" s="871" t="n"/>
      <c r="H911" s="871" t="n"/>
      <c r="I911" s="871" t="n"/>
      <c r="J911" s="871" t="n"/>
      <c r="K911" s="871" t="n"/>
      <c r="L911" s="871" t="n"/>
      <c r="M911" s="871" t="n"/>
      <c r="N911" s="871" t="n"/>
      <c r="O911" s="871" t="n"/>
      <c r="P911" s="871" t="n"/>
      <c r="Q911" s="871" t="n"/>
      <c r="R911" s="871" t="n"/>
      <c r="S911" s="871" t="n"/>
      <c r="T911" s="871" t="n"/>
      <c r="U911" s="871" t="n"/>
      <c r="V911" s="871" t="n"/>
      <c r="W911" s="871" t="n"/>
      <c r="X911" s="871" t="n"/>
      <c r="Y911" s="871" t="n"/>
      <c r="Z911" s="871" t="n"/>
    </row>
    <row r="912">
      <c r="A912" s="871" t="n"/>
      <c r="B912" s="871" t="n"/>
      <c r="C912" s="871" t="n"/>
      <c r="D912" s="871" t="n"/>
      <c r="E912" s="871" t="n"/>
      <c r="F912" s="871" t="n"/>
      <c r="G912" s="871" t="n"/>
      <c r="H912" s="871" t="n"/>
      <c r="I912" s="871" t="n"/>
      <c r="J912" s="871" t="n"/>
      <c r="K912" s="871" t="n"/>
      <c r="L912" s="871" t="n"/>
      <c r="M912" s="871" t="n"/>
      <c r="N912" s="871" t="n"/>
      <c r="O912" s="871" t="n"/>
      <c r="P912" s="871" t="n"/>
      <c r="Q912" s="871" t="n"/>
      <c r="R912" s="871" t="n"/>
      <c r="S912" s="871" t="n"/>
      <c r="T912" s="871" t="n"/>
      <c r="U912" s="871" t="n"/>
      <c r="V912" s="871" t="n"/>
      <c r="W912" s="871" t="n"/>
      <c r="X912" s="871" t="n"/>
      <c r="Y912" s="871" t="n"/>
      <c r="Z912" s="871" t="n"/>
    </row>
    <row r="913">
      <c r="A913" s="871" t="n"/>
      <c r="B913" s="871" t="n"/>
      <c r="C913" s="871" t="n"/>
      <c r="D913" s="871" t="n"/>
      <c r="E913" s="871" t="n"/>
      <c r="F913" s="871" t="n"/>
      <c r="G913" s="871" t="n"/>
      <c r="H913" s="871" t="n"/>
      <c r="I913" s="871" t="n"/>
      <c r="J913" s="871" t="n"/>
      <c r="K913" s="871" t="n"/>
      <c r="L913" s="871" t="n"/>
      <c r="M913" s="871" t="n"/>
      <c r="N913" s="871" t="n"/>
      <c r="O913" s="871" t="n"/>
      <c r="P913" s="871" t="n"/>
      <c r="Q913" s="871" t="n"/>
      <c r="R913" s="871" t="n"/>
      <c r="S913" s="871" t="n"/>
      <c r="T913" s="871" t="n"/>
      <c r="U913" s="871" t="n"/>
      <c r="V913" s="871" t="n"/>
      <c r="W913" s="871" t="n"/>
      <c r="X913" s="871" t="n"/>
      <c r="Y913" s="871" t="n"/>
      <c r="Z913" s="871" t="n"/>
    </row>
    <row r="914">
      <c r="A914" s="871" t="n"/>
      <c r="B914" s="871" t="n"/>
      <c r="C914" s="871" t="n"/>
      <c r="D914" s="871" t="n"/>
      <c r="E914" s="871" t="n"/>
      <c r="F914" s="871" t="n"/>
      <c r="G914" s="871" t="n"/>
      <c r="H914" s="871" t="n"/>
      <c r="I914" s="871" t="n"/>
      <c r="J914" s="871" t="n"/>
      <c r="K914" s="871" t="n"/>
      <c r="L914" s="871" t="n"/>
      <c r="M914" s="871" t="n"/>
      <c r="N914" s="871" t="n"/>
      <c r="O914" s="871" t="n"/>
      <c r="P914" s="871" t="n"/>
      <c r="Q914" s="871" t="n"/>
      <c r="R914" s="871" t="n"/>
      <c r="S914" s="871" t="n"/>
      <c r="T914" s="871" t="n"/>
      <c r="U914" s="871" t="n"/>
      <c r="V914" s="871" t="n"/>
      <c r="W914" s="871" t="n"/>
      <c r="X914" s="871" t="n"/>
      <c r="Y914" s="871" t="n"/>
      <c r="Z914" s="871" t="n"/>
    </row>
    <row r="915">
      <c r="A915" s="871" t="n"/>
      <c r="B915" s="871" t="n"/>
      <c r="C915" s="871" t="n"/>
      <c r="D915" s="871" t="n"/>
      <c r="E915" s="871" t="n"/>
      <c r="F915" s="871" t="n"/>
      <c r="G915" s="871" t="n"/>
      <c r="H915" s="871" t="n"/>
      <c r="I915" s="871" t="n"/>
      <c r="J915" s="871" t="n"/>
      <c r="K915" s="871" t="n"/>
      <c r="L915" s="871" t="n"/>
      <c r="M915" s="871" t="n"/>
      <c r="N915" s="871" t="n"/>
      <c r="O915" s="871" t="n"/>
      <c r="P915" s="871" t="n"/>
      <c r="Q915" s="871" t="n"/>
      <c r="R915" s="871" t="n"/>
      <c r="S915" s="871" t="n"/>
      <c r="T915" s="871" t="n"/>
      <c r="U915" s="871" t="n"/>
      <c r="V915" s="871" t="n"/>
      <c r="W915" s="871" t="n"/>
      <c r="X915" s="871" t="n"/>
      <c r="Y915" s="871" t="n"/>
      <c r="Z915" s="871" t="n"/>
    </row>
    <row r="916">
      <c r="A916" s="871" t="n"/>
      <c r="B916" s="871" t="n"/>
      <c r="C916" s="871" t="n"/>
      <c r="D916" s="871" t="n"/>
      <c r="E916" s="871" t="n"/>
      <c r="F916" s="871" t="n"/>
      <c r="G916" s="871" t="n"/>
      <c r="H916" s="871" t="n"/>
      <c r="I916" s="871" t="n"/>
      <c r="J916" s="871" t="n"/>
      <c r="K916" s="871" t="n"/>
      <c r="L916" s="871" t="n"/>
      <c r="M916" s="871" t="n"/>
      <c r="N916" s="871" t="n"/>
      <c r="O916" s="871" t="n"/>
      <c r="P916" s="871" t="n"/>
      <c r="Q916" s="871" t="n"/>
      <c r="R916" s="871" t="n"/>
      <c r="S916" s="871" t="n"/>
      <c r="T916" s="871" t="n"/>
      <c r="U916" s="871" t="n"/>
      <c r="V916" s="871" t="n"/>
      <c r="W916" s="871" t="n"/>
      <c r="X916" s="871" t="n"/>
      <c r="Y916" s="871" t="n"/>
      <c r="Z916" s="871" t="n"/>
    </row>
    <row r="917">
      <c r="A917" s="871" t="n"/>
      <c r="B917" s="871" t="n"/>
      <c r="C917" s="871" t="n"/>
      <c r="D917" s="871" t="n"/>
      <c r="E917" s="871" t="n"/>
      <c r="F917" s="871" t="n"/>
      <c r="G917" s="871" t="n"/>
      <c r="H917" s="871" t="n"/>
      <c r="I917" s="871" t="n"/>
      <c r="J917" s="871" t="n"/>
      <c r="K917" s="871" t="n"/>
      <c r="L917" s="871" t="n"/>
      <c r="M917" s="871" t="n"/>
      <c r="N917" s="871" t="n"/>
      <c r="O917" s="871" t="n"/>
      <c r="P917" s="871" t="n"/>
      <c r="Q917" s="871" t="n"/>
      <c r="R917" s="871" t="n"/>
      <c r="S917" s="871" t="n"/>
      <c r="T917" s="871" t="n"/>
      <c r="U917" s="871" t="n"/>
      <c r="V917" s="871" t="n"/>
      <c r="W917" s="871" t="n"/>
      <c r="X917" s="871" t="n"/>
      <c r="Y917" s="871" t="n"/>
      <c r="Z917" s="871" t="n"/>
    </row>
    <row r="918">
      <c r="A918" s="871" t="n"/>
      <c r="B918" s="871" t="n"/>
      <c r="C918" s="871" t="n"/>
      <c r="D918" s="871" t="n"/>
      <c r="E918" s="871" t="n"/>
      <c r="F918" s="871" t="n"/>
      <c r="G918" s="871" t="n"/>
      <c r="H918" s="871" t="n"/>
      <c r="I918" s="871" t="n"/>
      <c r="J918" s="871" t="n"/>
      <c r="K918" s="871" t="n"/>
      <c r="L918" s="871" t="n"/>
      <c r="M918" s="871" t="n"/>
      <c r="N918" s="871" t="n"/>
      <c r="O918" s="871" t="n"/>
      <c r="P918" s="871" t="n"/>
      <c r="Q918" s="871" t="n"/>
      <c r="R918" s="871" t="n"/>
      <c r="S918" s="871" t="n"/>
      <c r="T918" s="871" t="n"/>
      <c r="U918" s="871" t="n"/>
      <c r="V918" s="871" t="n"/>
      <c r="W918" s="871" t="n"/>
      <c r="X918" s="871" t="n"/>
      <c r="Y918" s="871" t="n"/>
      <c r="Z918" s="871" t="n"/>
    </row>
    <row r="919">
      <c r="A919" s="871" t="n"/>
      <c r="B919" s="871" t="n"/>
      <c r="C919" s="871" t="n"/>
      <c r="D919" s="871" t="n"/>
      <c r="E919" s="871" t="n"/>
      <c r="F919" s="871" t="n"/>
      <c r="G919" s="871" t="n"/>
      <c r="H919" s="871" t="n"/>
      <c r="I919" s="871" t="n"/>
      <c r="J919" s="871" t="n"/>
      <c r="K919" s="871" t="n"/>
      <c r="L919" s="871" t="n"/>
      <c r="M919" s="871" t="n"/>
      <c r="N919" s="871" t="n"/>
      <c r="O919" s="871" t="n"/>
      <c r="P919" s="871" t="n"/>
      <c r="Q919" s="871" t="n"/>
      <c r="R919" s="871" t="n"/>
      <c r="S919" s="871" t="n"/>
      <c r="T919" s="871" t="n"/>
      <c r="U919" s="871" t="n"/>
      <c r="V919" s="871" t="n"/>
      <c r="W919" s="871" t="n"/>
      <c r="X919" s="871" t="n"/>
      <c r="Y919" s="871" t="n"/>
      <c r="Z919" s="871" t="n"/>
    </row>
    <row r="920">
      <c r="A920" s="871" t="n"/>
      <c r="B920" s="871" t="n"/>
      <c r="C920" s="871" t="n"/>
      <c r="D920" s="871" t="n"/>
      <c r="E920" s="871" t="n"/>
      <c r="F920" s="871" t="n"/>
      <c r="G920" s="871" t="n"/>
      <c r="H920" s="871" t="n"/>
      <c r="I920" s="871" t="n"/>
      <c r="J920" s="871" t="n"/>
      <c r="K920" s="871" t="n"/>
      <c r="L920" s="871" t="n"/>
      <c r="M920" s="871" t="n"/>
      <c r="N920" s="871" t="n"/>
      <c r="O920" s="871" t="n"/>
      <c r="P920" s="871" t="n"/>
      <c r="Q920" s="871" t="n"/>
      <c r="R920" s="871" t="n"/>
      <c r="S920" s="871" t="n"/>
      <c r="T920" s="871" t="n"/>
      <c r="U920" s="871" t="n"/>
      <c r="V920" s="871" t="n"/>
      <c r="W920" s="871" t="n"/>
      <c r="X920" s="871" t="n"/>
      <c r="Y920" s="871" t="n"/>
      <c r="Z920" s="871" t="n"/>
    </row>
    <row r="921">
      <c r="A921" s="871" t="n"/>
      <c r="B921" s="871" t="n"/>
      <c r="C921" s="871" t="n"/>
      <c r="D921" s="871" t="n"/>
      <c r="E921" s="871" t="n"/>
      <c r="F921" s="871" t="n"/>
      <c r="G921" s="871" t="n"/>
      <c r="H921" s="871" t="n"/>
      <c r="I921" s="871" t="n"/>
      <c r="J921" s="871" t="n"/>
      <c r="K921" s="871" t="n"/>
      <c r="L921" s="871" t="n"/>
      <c r="M921" s="871" t="n"/>
      <c r="N921" s="871" t="n"/>
      <c r="O921" s="871" t="n"/>
      <c r="P921" s="871" t="n"/>
      <c r="Q921" s="871" t="n"/>
      <c r="R921" s="871" t="n"/>
      <c r="S921" s="871" t="n"/>
      <c r="T921" s="871" t="n"/>
      <c r="U921" s="871" t="n"/>
      <c r="V921" s="871" t="n"/>
      <c r="W921" s="871" t="n"/>
      <c r="X921" s="871" t="n"/>
      <c r="Y921" s="871" t="n"/>
      <c r="Z921" s="871" t="n"/>
    </row>
    <row r="922">
      <c r="A922" s="871" t="n"/>
      <c r="B922" s="871" t="n"/>
      <c r="C922" s="871" t="n"/>
      <c r="D922" s="871" t="n"/>
      <c r="E922" s="871" t="n"/>
      <c r="F922" s="871" t="n"/>
      <c r="G922" s="871" t="n"/>
      <c r="H922" s="871" t="n"/>
      <c r="I922" s="871" t="n"/>
      <c r="J922" s="871" t="n"/>
      <c r="K922" s="871" t="n"/>
      <c r="L922" s="871" t="n"/>
      <c r="M922" s="871" t="n"/>
      <c r="N922" s="871" t="n"/>
      <c r="O922" s="871" t="n"/>
      <c r="P922" s="871" t="n"/>
      <c r="Q922" s="871" t="n"/>
      <c r="R922" s="871" t="n"/>
      <c r="S922" s="871" t="n"/>
      <c r="T922" s="871" t="n"/>
      <c r="U922" s="871" t="n"/>
      <c r="V922" s="871" t="n"/>
      <c r="W922" s="871" t="n"/>
      <c r="X922" s="871" t="n"/>
      <c r="Y922" s="871" t="n"/>
      <c r="Z922" s="871" t="n"/>
    </row>
    <row r="923">
      <c r="A923" s="871" t="n"/>
      <c r="B923" s="871" t="n"/>
      <c r="C923" s="871" t="n"/>
      <c r="D923" s="871" t="n"/>
      <c r="E923" s="871" t="n"/>
      <c r="F923" s="871" t="n"/>
      <c r="G923" s="871" t="n"/>
      <c r="H923" s="871" t="n"/>
      <c r="I923" s="871" t="n"/>
      <c r="J923" s="871" t="n"/>
      <c r="K923" s="871" t="n"/>
      <c r="L923" s="871" t="n"/>
      <c r="M923" s="871" t="n"/>
      <c r="N923" s="871" t="n"/>
      <c r="O923" s="871" t="n"/>
      <c r="P923" s="871" t="n"/>
      <c r="Q923" s="871" t="n"/>
      <c r="R923" s="871" t="n"/>
      <c r="S923" s="871" t="n"/>
      <c r="T923" s="871" t="n"/>
      <c r="U923" s="871" t="n"/>
      <c r="V923" s="871" t="n"/>
      <c r="W923" s="871" t="n"/>
      <c r="X923" s="871" t="n"/>
      <c r="Y923" s="871" t="n"/>
      <c r="Z923" s="871" t="n"/>
    </row>
    <row r="924">
      <c r="A924" s="871" t="n"/>
      <c r="B924" s="871" t="n"/>
      <c r="C924" s="871" t="n"/>
      <c r="D924" s="871" t="n"/>
      <c r="E924" s="871" t="n"/>
      <c r="F924" s="871" t="n"/>
      <c r="G924" s="871" t="n"/>
      <c r="H924" s="871" t="n"/>
      <c r="I924" s="871" t="n"/>
      <c r="J924" s="871" t="n"/>
      <c r="K924" s="871" t="n"/>
      <c r="L924" s="871" t="n"/>
      <c r="M924" s="871" t="n"/>
      <c r="N924" s="871" t="n"/>
      <c r="O924" s="871" t="n"/>
      <c r="P924" s="871" t="n"/>
      <c r="Q924" s="871" t="n"/>
      <c r="R924" s="871" t="n"/>
      <c r="S924" s="871" t="n"/>
      <c r="T924" s="871" t="n"/>
      <c r="U924" s="871" t="n"/>
      <c r="V924" s="871" t="n"/>
      <c r="W924" s="871" t="n"/>
      <c r="X924" s="871" t="n"/>
      <c r="Y924" s="871" t="n"/>
      <c r="Z924" s="871" t="n"/>
    </row>
    <row r="925">
      <c r="A925" s="871" t="n"/>
      <c r="B925" s="871" t="n"/>
      <c r="C925" s="871" t="n"/>
      <c r="D925" s="871" t="n"/>
      <c r="E925" s="871" t="n"/>
      <c r="F925" s="871" t="n"/>
      <c r="G925" s="871" t="n"/>
      <c r="H925" s="871" t="n"/>
      <c r="I925" s="871" t="n"/>
      <c r="J925" s="871" t="n"/>
      <c r="K925" s="871" t="n"/>
      <c r="L925" s="871" t="n"/>
      <c r="M925" s="871" t="n"/>
      <c r="N925" s="871" t="n"/>
      <c r="O925" s="871" t="n"/>
      <c r="P925" s="871" t="n"/>
      <c r="Q925" s="871" t="n"/>
      <c r="R925" s="871" t="n"/>
      <c r="S925" s="871" t="n"/>
      <c r="T925" s="871" t="n"/>
      <c r="U925" s="871" t="n"/>
      <c r="V925" s="871" t="n"/>
      <c r="W925" s="871" t="n"/>
      <c r="X925" s="871" t="n"/>
      <c r="Y925" s="871" t="n"/>
      <c r="Z925" s="871" t="n"/>
    </row>
    <row r="926">
      <c r="A926" s="871" t="n"/>
      <c r="B926" s="871" t="n"/>
      <c r="C926" s="871" t="n"/>
      <c r="D926" s="871" t="n"/>
      <c r="E926" s="871" t="n"/>
      <c r="F926" s="871" t="n"/>
      <c r="G926" s="871" t="n"/>
      <c r="H926" s="871" t="n"/>
      <c r="I926" s="871" t="n"/>
      <c r="J926" s="871" t="n"/>
      <c r="K926" s="871" t="n"/>
      <c r="L926" s="871" t="n"/>
      <c r="M926" s="871" t="n"/>
      <c r="N926" s="871" t="n"/>
      <c r="O926" s="871" t="n"/>
      <c r="P926" s="871" t="n"/>
      <c r="Q926" s="871" t="n"/>
      <c r="R926" s="871" t="n"/>
      <c r="S926" s="871" t="n"/>
      <c r="T926" s="871" t="n"/>
      <c r="U926" s="871" t="n"/>
      <c r="V926" s="871" t="n"/>
      <c r="W926" s="871" t="n"/>
      <c r="X926" s="871" t="n"/>
      <c r="Y926" s="871" t="n"/>
      <c r="Z926" s="871" t="n"/>
    </row>
    <row r="927">
      <c r="A927" s="871" t="n"/>
      <c r="B927" s="871" t="n"/>
      <c r="C927" s="871" t="n"/>
      <c r="D927" s="871" t="n"/>
      <c r="E927" s="871" t="n"/>
      <c r="F927" s="871" t="n"/>
      <c r="G927" s="871" t="n"/>
      <c r="H927" s="871" t="n"/>
      <c r="I927" s="871" t="n"/>
      <c r="J927" s="871" t="n"/>
      <c r="K927" s="871" t="n"/>
      <c r="L927" s="871" t="n"/>
      <c r="M927" s="871" t="n"/>
      <c r="N927" s="871" t="n"/>
      <c r="O927" s="871" t="n"/>
      <c r="P927" s="871" t="n"/>
      <c r="Q927" s="871" t="n"/>
      <c r="R927" s="871" t="n"/>
      <c r="S927" s="871" t="n"/>
      <c r="T927" s="871" t="n"/>
      <c r="U927" s="871" t="n"/>
      <c r="V927" s="871" t="n"/>
      <c r="W927" s="871" t="n"/>
      <c r="X927" s="871" t="n"/>
      <c r="Y927" s="871" t="n"/>
      <c r="Z927" s="871" t="n"/>
    </row>
    <row r="928">
      <c r="A928" s="871" t="n"/>
      <c r="B928" s="871" t="n"/>
      <c r="C928" s="871" t="n"/>
      <c r="D928" s="871" t="n"/>
      <c r="E928" s="871" t="n"/>
      <c r="F928" s="871" t="n"/>
      <c r="G928" s="871" t="n"/>
      <c r="H928" s="871" t="n"/>
      <c r="I928" s="871" t="n"/>
      <c r="J928" s="871" t="n"/>
      <c r="K928" s="871" t="n"/>
      <c r="L928" s="871" t="n"/>
      <c r="M928" s="871" t="n"/>
      <c r="N928" s="871" t="n"/>
      <c r="O928" s="871" t="n"/>
      <c r="P928" s="871" t="n"/>
      <c r="Q928" s="871" t="n"/>
      <c r="R928" s="871" t="n"/>
      <c r="S928" s="871" t="n"/>
      <c r="T928" s="871" t="n"/>
      <c r="U928" s="871" t="n"/>
      <c r="V928" s="871" t="n"/>
      <c r="W928" s="871" t="n"/>
      <c r="X928" s="871" t="n"/>
      <c r="Y928" s="871" t="n"/>
      <c r="Z928" s="871" t="n"/>
    </row>
    <row r="929">
      <c r="A929" s="871" t="n"/>
      <c r="B929" s="871" t="n"/>
      <c r="C929" s="871" t="n"/>
      <c r="D929" s="871" t="n"/>
      <c r="E929" s="871" t="n"/>
      <c r="F929" s="871" t="n"/>
      <c r="G929" s="871" t="n"/>
      <c r="H929" s="871" t="n"/>
      <c r="I929" s="871" t="n"/>
      <c r="J929" s="871" t="n"/>
      <c r="K929" s="871" t="n"/>
      <c r="L929" s="871" t="n"/>
      <c r="M929" s="871" t="n"/>
      <c r="N929" s="871" t="n"/>
      <c r="O929" s="871" t="n"/>
      <c r="P929" s="871" t="n"/>
      <c r="Q929" s="871" t="n"/>
      <c r="R929" s="871" t="n"/>
      <c r="S929" s="871" t="n"/>
      <c r="T929" s="871" t="n"/>
      <c r="U929" s="871" t="n"/>
      <c r="V929" s="871" t="n"/>
      <c r="W929" s="871" t="n"/>
      <c r="X929" s="871" t="n"/>
      <c r="Y929" s="871" t="n"/>
      <c r="Z929" s="871" t="n"/>
    </row>
    <row r="930">
      <c r="A930" s="871" t="n"/>
      <c r="B930" s="871" t="n"/>
      <c r="C930" s="871" t="n"/>
      <c r="D930" s="871" t="n"/>
      <c r="E930" s="871" t="n"/>
      <c r="F930" s="871" t="n"/>
      <c r="G930" s="871" t="n"/>
      <c r="H930" s="871" t="n"/>
      <c r="I930" s="871" t="n"/>
      <c r="J930" s="871" t="n"/>
      <c r="K930" s="871" t="n"/>
      <c r="L930" s="871" t="n"/>
      <c r="M930" s="871" t="n"/>
      <c r="N930" s="871" t="n"/>
      <c r="O930" s="871" t="n"/>
      <c r="P930" s="871" t="n"/>
      <c r="Q930" s="871" t="n"/>
      <c r="R930" s="871" t="n"/>
      <c r="S930" s="871" t="n"/>
      <c r="T930" s="871" t="n"/>
      <c r="U930" s="871" t="n"/>
      <c r="V930" s="871" t="n"/>
      <c r="W930" s="871" t="n"/>
      <c r="X930" s="871" t="n"/>
      <c r="Y930" s="871" t="n"/>
      <c r="Z930" s="871" t="n"/>
    </row>
    <row r="931">
      <c r="A931" s="871" t="n"/>
      <c r="B931" s="871" t="n"/>
      <c r="C931" s="871" t="n"/>
      <c r="D931" s="871" t="n"/>
      <c r="E931" s="871" t="n"/>
      <c r="F931" s="871" t="n"/>
      <c r="G931" s="871" t="n"/>
      <c r="H931" s="871" t="n"/>
      <c r="I931" s="871" t="n"/>
      <c r="J931" s="871" t="n"/>
      <c r="K931" s="871" t="n"/>
      <c r="L931" s="871" t="n"/>
      <c r="M931" s="871" t="n"/>
      <c r="N931" s="871" t="n"/>
      <c r="O931" s="871" t="n"/>
      <c r="P931" s="871" t="n"/>
      <c r="Q931" s="871" t="n"/>
      <c r="R931" s="871" t="n"/>
      <c r="S931" s="871" t="n"/>
      <c r="T931" s="871" t="n"/>
      <c r="U931" s="871" t="n"/>
      <c r="V931" s="871" t="n"/>
      <c r="W931" s="871" t="n"/>
      <c r="X931" s="871" t="n"/>
      <c r="Y931" s="871" t="n"/>
      <c r="Z931" s="871" t="n"/>
    </row>
    <row r="932">
      <c r="A932" s="871" t="n"/>
      <c r="B932" s="871" t="n"/>
      <c r="C932" s="871" t="n"/>
      <c r="D932" s="871" t="n"/>
      <c r="E932" s="871" t="n"/>
      <c r="F932" s="871" t="n"/>
      <c r="G932" s="871" t="n"/>
      <c r="H932" s="871" t="n"/>
      <c r="I932" s="871" t="n"/>
      <c r="J932" s="871" t="n"/>
      <c r="K932" s="871" t="n"/>
      <c r="L932" s="871" t="n"/>
      <c r="M932" s="871" t="n"/>
      <c r="N932" s="871" t="n"/>
      <c r="O932" s="871" t="n"/>
      <c r="P932" s="871" t="n"/>
      <c r="Q932" s="871" t="n"/>
      <c r="R932" s="871" t="n"/>
      <c r="S932" s="871" t="n"/>
      <c r="T932" s="871" t="n"/>
      <c r="U932" s="871" t="n"/>
      <c r="V932" s="871" t="n"/>
      <c r="W932" s="871" t="n"/>
      <c r="X932" s="871" t="n"/>
      <c r="Y932" s="871" t="n"/>
      <c r="Z932" s="871" t="n"/>
    </row>
    <row r="933">
      <c r="A933" s="871" t="n"/>
      <c r="B933" s="871" t="n"/>
      <c r="C933" s="871" t="n"/>
      <c r="D933" s="871" t="n"/>
      <c r="E933" s="871" t="n"/>
      <c r="F933" s="871" t="n"/>
      <c r="G933" s="871" t="n"/>
      <c r="H933" s="871" t="n"/>
      <c r="I933" s="871" t="n"/>
      <c r="J933" s="871" t="n"/>
      <c r="K933" s="871" t="n"/>
      <c r="L933" s="871" t="n"/>
      <c r="M933" s="871" t="n"/>
      <c r="N933" s="871" t="n"/>
      <c r="O933" s="871" t="n"/>
      <c r="P933" s="871" t="n"/>
      <c r="Q933" s="871" t="n"/>
      <c r="R933" s="871" t="n"/>
      <c r="S933" s="871" t="n"/>
      <c r="T933" s="871" t="n"/>
      <c r="U933" s="871" t="n"/>
      <c r="V933" s="871" t="n"/>
      <c r="W933" s="871" t="n"/>
      <c r="X933" s="871" t="n"/>
      <c r="Y933" s="871" t="n"/>
      <c r="Z933" s="871" t="n"/>
    </row>
    <row r="934">
      <c r="A934" s="871" t="n"/>
      <c r="B934" s="871" t="n"/>
      <c r="C934" s="871" t="n"/>
      <c r="D934" s="871" t="n"/>
      <c r="E934" s="871" t="n"/>
      <c r="F934" s="871" t="n"/>
      <c r="G934" s="871" t="n"/>
      <c r="H934" s="871" t="n"/>
      <c r="I934" s="871" t="n"/>
      <c r="J934" s="871" t="n"/>
      <c r="K934" s="871" t="n"/>
      <c r="L934" s="871" t="n"/>
      <c r="M934" s="871" t="n"/>
      <c r="N934" s="871" t="n"/>
      <c r="O934" s="871" t="n"/>
      <c r="P934" s="871" t="n"/>
      <c r="Q934" s="871" t="n"/>
      <c r="R934" s="871" t="n"/>
      <c r="S934" s="871" t="n"/>
      <c r="T934" s="871" t="n"/>
      <c r="U934" s="871" t="n"/>
      <c r="V934" s="871" t="n"/>
      <c r="W934" s="871" t="n"/>
      <c r="X934" s="871" t="n"/>
      <c r="Y934" s="871" t="n"/>
      <c r="Z934" s="871" t="n"/>
    </row>
    <row r="935">
      <c r="A935" s="871" t="n"/>
      <c r="B935" s="871" t="n"/>
      <c r="C935" s="871" t="n"/>
      <c r="D935" s="871" t="n"/>
      <c r="E935" s="871" t="n"/>
      <c r="F935" s="871" t="n"/>
      <c r="G935" s="871" t="n"/>
      <c r="H935" s="871" t="n"/>
      <c r="I935" s="871" t="n"/>
      <c r="J935" s="871" t="n"/>
      <c r="K935" s="871" t="n"/>
      <c r="L935" s="871" t="n"/>
      <c r="M935" s="871" t="n"/>
      <c r="N935" s="871" t="n"/>
      <c r="O935" s="871" t="n"/>
      <c r="P935" s="871" t="n"/>
      <c r="Q935" s="871" t="n"/>
      <c r="R935" s="871" t="n"/>
      <c r="S935" s="871" t="n"/>
      <c r="T935" s="871" t="n"/>
      <c r="U935" s="871" t="n"/>
      <c r="V935" s="871" t="n"/>
      <c r="W935" s="871" t="n"/>
      <c r="X935" s="871" t="n"/>
      <c r="Y935" s="871" t="n"/>
      <c r="Z935" s="871" t="n"/>
    </row>
    <row r="936">
      <c r="A936" s="871" t="n"/>
      <c r="B936" s="871" t="n"/>
      <c r="C936" s="871" t="n"/>
      <c r="D936" s="871" t="n"/>
      <c r="E936" s="871" t="n"/>
      <c r="F936" s="871" t="n"/>
      <c r="G936" s="871" t="n"/>
      <c r="H936" s="871" t="n"/>
      <c r="I936" s="871" t="n"/>
      <c r="J936" s="871" t="n"/>
      <c r="K936" s="871" t="n"/>
      <c r="L936" s="871" t="n"/>
      <c r="M936" s="871" t="n"/>
      <c r="N936" s="871" t="n"/>
      <c r="O936" s="871" t="n"/>
      <c r="P936" s="871" t="n"/>
      <c r="Q936" s="871" t="n"/>
      <c r="R936" s="871" t="n"/>
      <c r="S936" s="871" t="n"/>
      <c r="T936" s="871" t="n"/>
      <c r="U936" s="871" t="n"/>
      <c r="V936" s="871" t="n"/>
      <c r="W936" s="871" t="n"/>
      <c r="X936" s="871" t="n"/>
      <c r="Y936" s="871" t="n"/>
      <c r="Z936" s="871" t="n"/>
    </row>
    <row r="937">
      <c r="A937" s="871" t="n"/>
      <c r="B937" s="871" t="n"/>
      <c r="C937" s="871" t="n"/>
      <c r="D937" s="871" t="n"/>
      <c r="E937" s="871" t="n"/>
      <c r="F937" s="871" t="n"/>
      <c r="G937" s="871" t="n"/>
      <c r="H937" s="871" t="n"/>
      <c r="I937" s="871" t="n"/>
      <c r="J937" s="871" t="n"/>
      <c r="K937" s="871" t="n"/>
      <c r="L937" s="871" t="n"/>
      <c r="M937" s="871" t="n"/>
      <c r="N937" s="871" t="n"/>
      <c r="O937" s="871" t="n"/>
      <c r="P937" s="871" t="n"/>
      <c r="Q937" s="871" t="n"/>
      <c r="R937" s="871" t="n"/>
      <c r="S937" s="871" t="n"/>
      <c r="T937" s="871" t="n"/>
      <c r="U937" s="871" t="n"/>
      <c r="V937" s="871" t="n"/>
      <c r="W937" s="871" t="n"/>
      <c r="X937" s="871" t="n"/>
      <c r="Y937" s="871" t="n"/>
      <c r="Z937" s="871" t="n"/>
    </row>
    <row r="938">
      <c r="A938" s="871" t="n"/>
      <c r="B938" s="871" t="n"/>
      <c r="C938" s="871" t="n"/>
      <c r="D938" s="871" t="n"/>
      <c r="E938" s="871" t="n"/>
      <c r="F938" s="871" t="n"/>
      <c r="G938" s="871" t="n"/>
      <c r="H938" s="871" t="n"/>
      <c r="I938" s="871" t="n"/>
      <c r="J938" s="871" t="n"/>
      <c r="K938" s="871" t="n"/>
      <c r="L938" s="871" t="n"/>
      <c r="M938" s="871" t="n"/>
      <c r="N938" s="871" t="n"/>
      <c r="O938" s="871" t="n"/>
      <c r="P938" s="871" t="n"/>
      <c r="Q938" s="871" t="n"/>
      <c r="R938" s="871" t="n"/>
      <c r="S938" s="871" t="n"/>
      <c r="T938" s="871" t="n"/>
      <c r="U938" s="871" t="n"/>
      <c r="V938" s="871" t="n"/>
      <c r="W938" s="871" t="n"/>
      <c r="X938" s="871" t="n"/>
      <c r="Y938" s="871" t="n"/>
      <c r="Z938" s="871" t="n"/>
    </row>
    <row r="939">
      <c r="A939" s="871" t="n"/>
      <c r="B939" s="871" t="n"/>
      <c r="C939" s="871" t="n"/>
      <c r="D939" s="871" t="n"/>
      <c r="E939" s="871" t="n"/>
      <c r="F939" s="871" t="n"/>
      <c r="G939" s="871" t="n"/>
      <c r="H939" s="871" t="n"/>
      <c r="I939" s="871" t="n"/>
      <c r="J939" s="871" t="n"/>
      <c r="K939" s="871" t="n"/>
      <c r="L939" s="871" t="n"/>
      <c r="M939" s="871" t="n"/>
      <c r="N939" s="871" t="n"/>
      <c r="O939" s="871" t="n"/>
      <c r="P939" s="871" t="n"/>
      <c r="Q939" s="871" t="n"/>
      <c r="R939" s="871" t="n"/>
      <c r="S939" s="871" t="n"/>
      <c r="T939" s="871" t="n"/>
      <c r="U939" s="871" t="n"/>
      <c r="V939" s="871" t="n"/>
      <c r="W939" s="871" t="n"/>
      <c r="X939" s="871" t="n"/>
      <c r="Y939" s="871" t="n"/>
      <c r="Z939" s="871" t="n"/>
    </row>
    <row r="940">
      <c r="A940" s="871" t="n"/>
      <c r="B940" s="871" t="n"/>
      <c r="C940" s="871" t="n"/>
      <c r="D940" s="871" t="n"/>
      <c r="E940" s="871" t="n"/>
      <c r="F940" s="871" t="n"/>
      <c r="G940" s="871" t="n"/>
      <c r="H940" s="871" t="n"/>
      <c r="I940" s="871" t="n"/>
      <c r="J940" s="871" t="n"/>
      <c r="K940" s="871" t="n"/>
      <c r="L940" s="871" t="n"/>
      <c r="M940" s="871" t="n"/>
      <c r="N940" s="871" t="n"/>
      <c r="O940" s="871" t="n"/>
      <c r="P940" s="871" t="n"/>
      <c r="Q940" s="871" t="n"/>
      <c r="R940" s="871" t="n"/>
      <c r="S940" s="871" t="n"/>
      <c r="T940" s="871" t="n"/>
      <c r="U940" s="871" t="n"/>
      <c r="V940" s="871" t="n"/>
      <c r="W940" s="871" t="n"/>
      <c r="X940" s="871" t="n"/>
      <c r="Y940" s="871" t="n"/>
      <c r="Z940" s="871" t="n"/>
    </row>
    <row r="941">
      <c r="A941" s="871" t="n"/>
      <c r="B941" s="871" t="n"/>
      <c r="C941" s="871" t="n"/>
      <c r="D941" s="871" t="n"/>
      <c r="E941" s="871" t="n"/>
      <c r="F941" s="871" t="n"/>
      <c r="G941" s="871" t="n"/>
      <c r="H941" s="871" t="n"/>
      <c r="I941" s="871" t="n"/>
      <c r="J941" s="871" t="n"/>
      <c r="K941" s="871" t="n"/>
      <c r="L941" s="871" t="n"/>
      <c r="M941" s="871" t="n"/>
      <c r="N941" s="871" t="n"/>
      <c r="O941" s="871" t="n"/>
      <c r="P941" s="871" t="n"/>
      <c r="Q941" s="871" t="n"/>
      <c r="R941" s="871" t="n"/>
      <c r="S941" s="871" t="n"/>
      <c r="T941" s="871" t="n"/>
      <c r="U941" s="871" t="n"/>
      <c r="V941" s="871" t="n"/>
      <c r="W941" s="871" t="n"/>
      <c r="X941" s="871" t="n"/>
      <c r="Y941" s="871" t="n"/>
      <c r="Z941" s="871" t="n"/>
    </row>
    <row r="942">
      <c r="A942" s="871" t="n"/>
      <c r="B942" s="871" t="n"/>
      <c r="C942" s="871" t="n"/>
      <c r="D942" s="871" t="n"/>
      <c r="E942" s="871" t="n"/>
      <c r="F942" s="871" t="n"/>
      <c r="G942" s="871" t="n"/>
      <c r="H942" s="871" t="n"/>
      <c r="I942" s="871" t="n"/>
      <c r="J942" s="871" t="n"/>
      <c r="K942" s="871" t="n"/>
      <c r="L942" s="871" t="n"/>
      <c r="M942" s="871" t="n"/>
      <c r="N942" s="871" t="n"/>
      <c r="O942" s="871" t="n"/>
      <c r="P942" s="871" t="n"/>
      <c r="Q942" s="871" t="n"/>
      <c r="R942" s="871" t="n"/>
      <c r="S942" s="871" t="n"/>
      <c r="T942" s="871" t="n"/>
      <c r="U942" s="871" t="n"/>
      <c r="V942" s="871" t="n"/>
      <c r="W942" s="871" t="n"/>
      <c r="X942" s="871" t="n"/>
      <c r="Y942" s="871" t="n"/>
      <c r="Z942" s="871" t="n"/>
    </row>
    <row r="943">
      <c r="A943" s="871" t="n"/>
      <c r="B943" s="871" t="n"/>
      <c r="C943" s="871" t="n"/>
      <c r="D943" s="871" t="n"/>
      <c r="E943" s="871" t="n"/>
      <c r="F943" s="871" t="n"/>
      <c r="G943" s="871" t="n"/>
      <c r="H943" s="871" t="n"/>
      <c r="I943" s="871" t="n"/>
      <c r="J943" s="871" t="n"/>
      <c r="K943" s="871" t="n"/>
      <c r="L943" s="871" t="n"/>
      <c r="M943" s="871" t="n"/>
      <c r="N943" s="871" t="n"/>
      <c r="O943" s="871" t="n"/>
      <c r="P943" s="871" t="n"/>
      <c r="Q943" s="871" t="n"/>
      <c r="R943" s="871" t="n"/>
      <c r="S943" s="871" t="n"/>
      <c r="T943" s="871" t="n"/>
      <c r="U943" s="871" t="n"/>
      <c r="V943" s="871" t="n"/>
      <c r="W943" s="871" t="n"/>
      <c r="X943" s="871" t="n"/>
      <c r="Y943" s="871" t="n"/>
      <c r="Z943" s="871" t="n"/>
    </row>
    <row r="944">
      <c r="A944" s="871" t="n"/>
      <c r="B944" s="871" t="n"/>
      <c r="C944" s="871" t="n"/>
      <c r="D944" s="871" t="n"/>
      <c r="E944" s="871" t="n"/>
      <c r="F944" s="871" t="n"/>
      <c r="G944" s="871" t="n"/>
      <c r="H944" s="871" t="n"/>
      <c r="I944" s="871" t="n"/>
      <c r="J944" s="871" t="n"/>
      <c r="K944" s="871" t="n"/>
      <c r="L944" s="871" t="n"/>
      <c r="M944" s="871" t="n"/>
      <c r="N944" s="871" t="n"/>
      <c r="O944" s="871" t="n"/>
      <c r="P944" s="871" t="n"/>
      <c r="Q944" s="871" t="n"/>
      <c r="R944" s="871" t="n"/>
      <c r="S944" s="871" t="n"/>
      <c r="T944" s="871" t="n"/>
      <c r="U944" s="871" t="n"/>
      <c r="V944" s="871" t="n"/>
      <c r="W944" s="871" t="n"/>
      <c r="X944" s="871" t="n"/>
      <c r="Y944" s="871" t="n"/>
      <c r="Z944" s="871" t="n"/>
    </row>
    <row r="945">
      <c r="A945" s="871" t="n"/>
      <c r="B945" s="871" t="n"/>
      <c r="C945" s="871" t="n"/>
      <c r="D945" s="871" t="n"/>
      <c r="E945" s="871" t="n"/>
      <c r="F945" s="871" t="n"/>
      <c r="G945" s="871" t="n"/>
      <c r="H945" s="871" t="n"/>
      <c r="I945" s="871" t="n"/>
      <c r="J945" s="871" t="n"/>
      <c r="K945" s="871" t="n"/>
      <c r="L945" s="871" t="n"/>
      <c r="M945" s="871" t="n"/>
      <c r="N945" s="871" t="n"/>
      <c r="O945" s="871" t="n"/>
      <c r="P945" s="871" t="n"/>
      <c r="Q945" s="871" t="n"/>
      <c r="R945" s="871" t="n"/>
      <c r="S945" s="871" t="n"/>
      <c r="T945" s="871" t="n"/>
      <c r="U945" s="871" t="n"/>
      <c r="V945" s="871" t="n"/>
      <c r="W945" s="871" t="n"/>
      <c r="X945" s="871" t="n"/>
      <c r="Y945" s="871" t="n"/>
      <c r="Z945" s="871" t="n"/>
    </row>
    <row r="946">
      <c r="A946" s="871" t="n"/>
      <c r="B946" s="871" t="n"/>
      <c r="C946" s="871" t="n"/>
      <c r="D946" s="871" t="n"/>
      <c r="E946" s="871" t="n"/>
      <c r="F946" s="871" t="n"/>
      <c r="G946" s="871" t="n"/>
      <c r="H946" s="871" t="n"/>
      <c r="I946" s="871" t="n"/>
      <c r="J946" s="871" t="n"/>
      <c r="K946" s="871" t="n"/>
      <c r="L946" s="871" t="n"/>
      <c r="M946" s="871" t="n"/>
      <c r="N946" s="871" t="n"/>
      <c r="O946" s="871" t="n"/>
      <c r="P946" s="871" t="n"/>
      <c r="Q946" s="871" t="n"/>
      <c r="R946" s="871" t="n"/>
      <c r="S946" s="871" t="n"/>
      <c r="T946" s="871" t="n"/>
      <c r="U946" s="871" t="n"/>
      <c r="V946" s="871" t="n"/>
      <c r="W946" s="871" t="n"/>
      <c r="X946" s="871" t="n"/>
      <c r="Y946" s="871" t="n"/>
      <c r="Z946" s="871" t="n"/>
    </row>
    <row r="947">
      <c r="A947" s="871" t="n"/>
      <c r="B947" s="871" t="n"/>
      <c r="C947" s="871" t="n"/>
      <c r="D947" s="871" t="n"/>
      <c r="E947" s="871" t="n"/>
      <c r="F947" s="871" t="n"/>
      <c r="G947" s="871" t="n"/>
      <c r="H947" s="871" t="n"/>
      <c r="I947" s="871" t="n"/>
      <c r="J947" s="871" t="n"/>
      <c r="K947" s="871" t="n"/>
      <c r="L947" s="871" t="n"/>
      <c r="M947" s="871" t="n"/>
      <c r="N947" s="871" t="n"/>
      <c r="O947" s="871" t="n"/>
      <c r="P947" s="871" t="n"/>
      <c r="Q947" s="871" t="n"/>
      <c r="R947" s="871" t="n"/>
      <c r="S947" s="871" t="n"/>
      <c r="T947" s="871" t="n"/>
      <c r="U947" s="871" t="n"/>
      <c r="V947" s="871" t="n"/>
      <c r="W947" s="871" t="n"/>
      <c r="X947" s="871" t="n"/>
      <c r="Y947" s="871" t="n"/>
      <c r="Z947" s="871" t="n"/>
    </row>
    <row r="948">
      <c r="A948" s="871" t="n"/>
      <c r="B948" s="871" t="n"/>
      <c r="C948" s="871" t="n"/>
      <c r="D948" s="871" t="n"/>
      <c r="E948" s="871" t="n"/>
      <c r="F948" s="871" t="n"/>
      <c r="G948" s="871" t="n"/>
      <c r="H948" s="871" t="n"/>
      <c r="I948" s="871" t="n"/>
      <c r="J948" s="871" t="n"/>
      <c r="K948" s="871" t="n"/>
      <c r="L948" s="871" t="n"/>
      <c r="M948" s="871" t="n"/>
      <c r="N948" s="871" t="n"/>
      <c r="O948" s="871" t="n"/>
      <c r="P948" s="871" t="n"/>
      <c r="Q948" s="871" t="n"/>
      <c r="R948" s="871" t="n"/>
      <c r="S948" s="871" t="n"/>
      <c r="T948" s="871" t="n"/>
      <c r="U948" s="871" t="n"/>
      <c r="V948" s="871" t="n"/>
      <c r="W948" s="871" t="n"/>
      <c r="X948" s="871" t="n"/>
      <c r="Y948" s="871" t="n"/>
      <c r="Z948" s="871" t="n"/>
    </row>
    <row r="949">
      <c r="A949" s="871" t="n"/>
      <c r="B949" s="871" t="n"/>
      <c r="C949" s="871" t="n"/>
      <c r="D949" s="871" t="n"/>
      <c r="E949" s="871" t="n"/>
      <c r="F949" s="871" t="n"/>
      <c r="G949" s="871" t="n"/>
      <c r="H949" s="871" t="n"/>
      <c r="I949" s="871" t="n"/>
      <c r="J949" s="871" t="n"/>
      <c r="K949" s="871" t="n"/>
      <c r="L949" s="871" t="n"/>
      <c r="M949" s="871" t="n"/>
      <c r="N949" s="871" t="n"/>
      <c r="O949" s="871" t="n"/>
      <c r="P949" s="871" t="n"/>
      <c r="Q949" s="871" t="n"/>
      <c r="R949" s="871" t="n"/>
      <c r="S949" s="871" t="n"/>
      <c r="T949" s="871" t="n"/>
      <c r="U949" s="871" t="n"/>
      <c r="V949" s="871" t="n"/>
      <c r="W949" s="871" t="n"/>
      <c r="X949" s="871" t="n"/>
      <c r="Y949" s="871" t="n"/>
      <c r="Z949" s="871" t="n"/>
    </row>
    <row r="950">
      <c r="A950" s="871" t="n"/>
      <c r="B950" s="871" t="n"/>
      <c r="C950" s="871" t="n"/>
      <c r="D950" s="871" t="n"/>
      <c r="E950" s="871" t="n"/>
      <c r="F950" s="871" t="n"/>
      <c r="G950" s="871" t="n"/>
      <c r="H950" s="871" t="n"/>
      <c r="I950" s="871" t="n"/>
      <c r="J950" s="871" t="n"/>
      <c r="K950" s="871" t="n"/>
      <c r="L950" s="871" t="n"/>
      <c r="M950" s="871" t="n"/>
      <c r="N950" s="871" t="n"/>
      <c r="O950" s="871" t="n"/>
      <c r="P950" s="871" t="n"/>
      <c r="Q950" s="871" t="n"/>
      <c r="R950" s="871" t="n"/>
      <c r="S950" s="871" t="n"/>
      <c r="T950" s="871" t="n"/>
      <c r="U950" s="871" t="n"/>
      <c r="V950" s="871" t="n"/>
      <c r="W950" s="871" t="n"/>
      <c r="X950" s="871" t="n"/>
      <c r="Y950" s="871" t="n"/>
      <c r="Z950" s="871" t="n"/>
    </row>
    <row r="951">
      <c r="A951" s="871" t="n"/>
      <c r="B951" s="871" t="n"/>
      <c r="C951" s="871" t="n"/>
      <c r="D951" s="871" t="n"/>
      <c r="E951" s="871" t="n"/>
      <c r="F951" s="871" t="n"/>
      <c r="G951" s="871" t="n"/>
      <c r="H951" s="871" t="n"/>
      <c r="I951" s="871" t="n"/>
      <c r="J951" s="871" t="n"/>
      <c r="K951" s="871" t="n"/>
      <c r="L951" s="871" t="n"/>
      <c r="M951" s="871" t="n"/>
      <c r="N951" s="871" t="n"/>
      <c r="O951" s="871" t="n"/>
      <c r="P951" s="871" t="n"/>
      <c r="Q951" s="871" t="n"/>
      <c r="R951" s="871" t="n"/>
      <c r="S951" s="871" t="n"/>
      <c r="T951" s="871" t="n"/>
      <c r="U951" s="871" t="n"/>
      <c r="V951" s="871" t="n"/>
      <c r="W951" s="871" t="n"/>
      <c r="X951" s="871" t="n"/>
      <c r="Y951" s="871" t="n"/>
      <c r="Z951" s="871" t="n"/>
    </row>
    <row r="952">
      <c r="A952" s="871" t="n"/>
      <c r="B952" s="871" t="n"/>
      <c r="C952" s="871" t="n"/>
      <c r="D952" s="871" t="n"/>
      <c r="E952" s="871" t="n"/>
      <c r="F952" s="871" t="n"/>
      <c r="G952" s="871" t="n"/>
      <c r="H952" s="871" t="n"/>
      <c r="I952" s="871" t="n"/>
      <c r="J952" s="871" t="n"/>
      <c r="K952" s="871" t="n"/>
      <c r="L952" s="871" t="n"/>
      <c r="M952" s="871" t="n"/>
      <c r="N952" s="871" t="n"/>
      <c r="O952" s="871" t="n"/>
      <c r="P952" s="871" t="n"/>
      <c r="Q952" s="871" t="n"/>
      <c r="R952" s="871" t="n"/>
      <c r="S952" s="871" t="n"/>
      <c r="T952" s="871" t="n"/>
      <c r="U952" s="871" t="n"/>
      <c r="V952" s="871" t="n"/>
      <c r="W952" s="871" t="n"/>
      <c r="X952" s="871" t="n"/>
      <c r="Y952" s="871" t="n"/>
      <c r="Z952" s="871" t="n"/>
    </row>
    <row r="953">
      <c r="A953" s="871" t="n"/>
      <c r="B953" s="871" t="n"/>
      <c r="C953" s="871" t="n"/>
      <c r="D953" s="871" t="n"/>
      <c r="E953" s="871" t="n"/>
      <c r="F953" s="871" t="n"/>
      <c r="G953" s="871" t="n"/>
      <c r="H953" s="871" t="n"/>
      <c r="I953" s="871" t="n"/>
      <c r="J953" s="871" t="n"/>
      <c r="K953" s="871" t="n"/>
      <c r="L953" s="871" t="n"/>
      <c r="M953" s="871" t="n"/>
      <c r="N953" s="871" t="n"/>
      <c r="O953" s="871" t="n"/>
      <c r="P953" s="871" t="n"/>
      <c r="Q953" s="871" t="n"/>
      <c r="R953" s="871" t="n"/>
      <c r="S953" s="871" t="n"/>
      <c r="T953" s="871" t="n"/>
      <c r="U953" s="871" t="n"/>
      <c r="V953" s="871" t="n"/>
      <c r="W953" s="871" t="n"/>
      <c r="X953" s="871" t="n"/>
      <c r="Y953" s="871" t="n"/>
      <c r="Z953" s="871" t="n"/>
    </row>
    <row r="954">
      <c r="A954" s="871" t="n"/>
      <c r="B954" s="871" t="n"/>
      <c r="C954" s="871" t="n"/>
      <c r="D954" s="871" t="n"/>
      <c r="E954" s="871" t="n"/>
      <c r="F954" s="871" t="n"/>
      <c r="G954" s="871" t="n"/>
      <c r="H954" s="871" t="n"/>
      <c r="I954" s="871" t="n"/>
      <c r="J954" s="871" t="n"/>
      <c r="K954" s="871" t="n"/>
      <c r="L954" s="871" t="n"/>
      <c r="M954" s="871" t="n"/>
      <c r="N954" s="871" t="n"/>
      <c r="O954" s="871" t="n"/>
      <c r="P954" s="871" t="n"/>
      <c r="Q954" s="871" t="n"/>
      <c r="R954" s="871" t="n"/>
      <c r="S954" s="871" t="n"/>
      <c r="T954" s="871" t="n"/>
      <c r="U954" s="871" t="n"/>
      <c r="V954" s="871" t="n"/>
      <c r="W954" s="871" t="n"/>
      <c r="X954" s="871" t="n"/>
      <c r="Y954" s="871" t="n"/>
      <c r="Z954" s="871" t="n"/>
    </row>
    <row r="955">
      <c r="A955" s="871" t="n"/>
      <c r="B955" s="871" t="n"/>
      <c r="C955" s="871" t="n"/>
      <c r="D955" s="871" t="n"/>
      <c r="E955" s="871" t="n"/>
      <c r="F955" s="871" t="n"/>
      <c r="G955" s="871" t="n"/>
      <c r="H955" s="871" t="n"/>
      <c r="I955" s="871" t="n"/>
      <c r="J955" s="871" t="n"/>
      <c r="K955" s="871" t="n"/>
      <c r="L955" s="871" t="n"/>
      <c r="M955" s="871" t="n"/>
      <c r="N955" s="871" t="n"/>
      <c r="O955" s="871" t="n"/>
      <c r="P955" s="871" t="n"/>
      <c r="Q955" s="871" t="n"/>
      <c r="R955" s="871" t="n"/>
      <c r="S955" s="871" t="n"/>
      <c r="T955" s="871" t="n"/>
      <c r="U955" s="871" t="n"/>
      <c r="V955" s="871" t="n"/>
      <c r="W955" s="871" t="n"/>
      <c r="X955" s="871" t="n"/>
      <c r="Y955" s="871" t="n"/>
      <c r="Z955" s="871" t="n"/>
    </row>
    <row r="956">
      <c r="A956" s="871" t="n"/>
      <c r="B956" s="871" t="n"/>
      <c r="C956" s="871" t="n"/>
      <c r="D956" s="871" t="n"/>
      <c r="E956" s="871" t="n"/>
      <c r="F956" s="871" t="n"/>
      <c r="G956" s="871" t="n"/>
      <c r="H956" s="871" t="n"/>
      <c r="I956" s="871" t="n"/>
      <c r="J956" s="871" t="n"/>
      <c r="K956" s="871" t="n"/>
      <c r="L956" s="871" t="n"/>
      <c r="M956" s="871" t="n"/>
      <c r="N956" s="871" t="n"/>
      <c r="O956" s="871" t="n"/>
      <c r="P956" s="871" t="n"/>
      <c r="Q956" s="871" t="n"/>
      <c r="R956" s="871" t="n"/>
      <c r="S956" s="871" t="n"/>
      <c r="T956" s="871" t="n"/>
      <c r="U956" s="871" t="n"/>
      <c r="V956" s="871" t="n"/>
      <c r="W956" s="871" t="n"/>
      <c r="X956" s="871" t="n"/>
      <c r="Y956" s="871" t="n"/>
      <c r="Z956" s="871" t="n"/>
    </row>
    <row r="957">
      <c r="A957" s="871" t="n"/>
      <c r="B957" s="871" t="n"/>
      <c r="C957" s="871" t="n"/>
      <c r="D957" s="871" t="n"/>
      <c r="E957" s="871" t="n"/>
      <c r="F957" s="871" t="n"/>
      <c r="G957" s="871" t="n"/>
      <c r="H957" s="871" t="n"/>
      <c r="I957" s="871" t="n"/>
      <c r="J957" s="871" t="n"/>
      <c r="K957" s="871" t="n"/>
      <c r="L957" s="871" t="n"/>
      <c r="M957" s="871" t="n"/>
      <c r="N957" s="871" t="n"/>
      <c r="O957" s="871" t="n"/>
      <c r="P957" s="871" t="n"/>
      <c r="Q957" s="871" t="n"/>
      <c r="R957" s="871" t="n"/>
      <c r="S957" s="871" t="n"/>
      <c r="T957" s="871" t="n"/>
      <c r="U957" s="871" t="n"/>
      <c r="V957" s="871" t="n"/>
      <c r="W957" s="871" t="n"/>
      <c r="X957" s="871" t="n"/>
      <c r="Y957" s="871" t="n"/>
      <c r="Z957" s="871" t="n"/>
    </row>
    <row r="958">
      <c r="A958" s="871" t="n"/>
      <c r="B958" s="871" t="n"/>
      <c r="C958" s="871" t="n"/>
      <c r="D958" s="871" t="n"/>
      <c r="E958" s="871" t="n"/>
      <c r="F958" s="871" t="n"/>
      <c r="G958" s="871" t="n"/>
      <c r="H958" s="871" t="n"/>
      <c r="I958" s="871" t="n"/>
      <c r="J958" s="871" t="n"/>
      <c r="K958" s="871" t="n"/>
      <c r="L958" s="871" t="n"/>
      <c r="M958" s="871" t="n"/>
      <c r="N958" s="871" t="n"/>
      <c r="O958" s="871" t="n"/>
      <c r="P958" s="871" t="n"/>
      <c r="Q958" s="871" t="n"/>
      <c r="R958" s="871" t="n"/>
      <c r="S958" s="871" t="n"/>
      <c r="T958" s="871" t="n"/>
      <c r="U958" s="871" t="n"/>
      <c r="V958" s="871" t="n"/>
      <c r="W958" s="871" t="n"/>
      <c r="X958" s="871" t="n"/>
      <c r="Y958" s="871" t="n"/>
      <c r="Z958" s="871" t="n"/>
    </row>
    <row r="959">
      <c r="A959" s="871" t="n"/>
      <c r="B959" s="871" t="n"/>
      <c r="C959" s="871" t="n"/>
      <c r="D959" s="871" t="n"/>
      <c r="E959" s="871" t="n"/>
      <c r="F959" s="871" t="n"/>
      <c r="G959" s="871" t="n"/>
      <c r="H959" s="871" t="n"/>
      <c r="I959" s="871" t="n"/>
      <c r="J959" s="871" t="n"/>
      <c r="K959" s="871" t="n"/>
      <c r="L959" s="871" t="n"/>
      <c r="M959" s="871" t="n"/>
      <c r="N959" s="871" t="n"/>
      <c r="O959" s="871" t="n"/>
      <c r="P959" s="871" t="n"/>
      <c r="Q959" s="871" t="n"/>
      <c r="R959" s="871" t="n"/>
      <c r="S959" s="871" t="n"/>
      <c r="T959" s="871" t="n"/>
      <c r="U959" s="871" t="n"/>
      <c r="V959" s="871" t="n"/>
      <c r="W959" s="871" t="n"/>
      <c r="X959" s="871" t="n"/>
      <c r="Y959" s="871" t="n"/>
      <c r="Z959" s="871" t="n"/>
    </row>
    <row r="960">
      <c r="A960" s="871" t="n"/>
      <c r="B960" s="871" t="n"/>
      <c r="C960" s="871" t="n"/>
      <c r="D960" s="871" t="n"/>
      <c r="E960" s="871" t="n"/>
      <c r="F960" s="871" t="n"/>
      <c r="G960" s="871" t="n"/>
      <c r="H960" s="871" t="n"/>
      <c r="I960" s="871" t="n"/>
      <c r="J960" s="871" t="n"/>
      <c r="K960" s="871" t="n"/>
      <c r="L960" s="871" t="n"/>
      <c r="M960" s="871" t="n"/>
      <c r="N960" s="871" t="n"/>
      <c r="O960" s="871" t="n"/>
      <c r="P960" s="871" t="n"/>
      <c r="Q960" s="871" t="n"/>
      <c r="R960" s="871" t="n"/>
      <c r="S960" s="871" t="n"/>
      <c r="T960" s="871" t="n"/>
      <c r="U960" s="871" t="n"/>
      <c r="V960" s="871" t="n"/>
      <c r="W960" s="871" t="n"/>
      <c r="X960" s="871" t="n"/>
      <c r="Y960" s="871" t="n"/>
      <c r="Z960" s="871" t="n"/>
    </row>
    <row r="961">
      <c r="A961" s="871" t="n"/>
      <c r="B961" s="871" t="n"/>
      <c r="C961" s="871" t="n"/>
      <c r="D961" s="871" t="n"/>
      <c r="E961" s="871" t="n"/>
      <c r="F961" s="871" t="n"/>
      <c r="G961" s="871" t="n"/>
      <c r="H961" s="871" t="n"/>
      <c r="I961" s="871" t="n"/>
      <c r="J961" s="871" t="n"/>
      <c r="K961" s="871" t="n"/>
      <c r="L961" s="871" t="n"/>
      <c r="M961" s="871" t="n"/>
      <c r="N961" s="871" t="n"/>
      <c r="O961" s="871" t="n"/>
      <c r="P961" s="871" t="n"/>
      <c r="Q961" s="871" t="n"/>
      <c r="R961" s="871" t="n"/>
      <c r="S961" s="871" t="n"/>
      <c r="T961" s="871" t="n"/>
      <c r="U961" s="871" t="n"/>
      <c r="V961" s="871" t="n"/>
      <c r="W961" s="871" t="n"/>
      <c r="X961" s="871" t="n"/>
      <c r="Y961" s="871" t="n"/>
      <c r="Z961" s="871" t="n"/>
    </row>
    <row r="962">
      <c r="A962" s="871" t="n"/>
      <c r="B962" s="871" t="n"/>
      <c r="C962" s="871" t="n"/>
      <c r="D962" s="871" t="n"/>
      <c r="E962" s="871" t="n"/>
      <c r="F962" s="871" t="n"/>
      <c r="G962" s="871" t="n"/>
      <c r="H962" s="871" t="n"/>
      <c r="I962" s="871" t="n"/>
      <c r="J962" s="871" t="n"/>
      <c r="K962" s="871" t="n"/>
      <c r="L962" s="871" t="n"/>
      <c r="M962" s="871" t="n"/>
      <c r="N962" s="871" t="n"/>
      <c r="O962" s="871" t="n"/>
      <c r="P962" s="871" t="n"/>
      <c r="Q962" s="871" t="n"/>
      <c r="R962" s="871" t="n"/>
      <c r="S962" s="871" t="n"/>
      <c r="T962" s="871" t="n"/>
      <c r="U962" s="871" t="n"/>
      <c r="V962" s="871" t="n"/>
      <c r="W962" s="871" t="n"/>
      <c r="X962" s="871" t="n"/>
      <c r="Y962" s="871" t="n"/>
      <c r="Z962" s="871" t="n"/>
    </row>
    <row r="963">
      <c r="A963" s="871" t="n"/>
      <c r="B963" s="871" t="n"/>
      <c r="C963" s="871" t="n"/>
      <c r="D963" s="871" t="n"/>
      <c r="E963" s="871" t="n"/>
      <c r="F963" s="871" t="n"/>
      <c r="G963" s="871" t="n"/>
      <c r="H963" s="871" t="n"/>
      <c r="I963" s="871" t="n"/>
      <c r="J963" s="871" t="n"/>
      <c r="K963" s="871" t="n"/>
      <c r="L963" s="871" t="n"/>
      <c r="M963" s="871" t="n"/>
      <c r="N963" s="871" t="n"/>
      <c r="O963" s="871" t="n"/>
      <c r="P963" s="871" t="n"/>
      <c r="Q963" s="871" t="n"/>
      <c r="R963" s="871" t="n"/>
      <c r="S963" s="871" t="n"/>
      <c r="T963" s="871" t="n"/>
      <c r="U963" s="871" t="n"/>
      <c r="V963" s="871" t="n"/>
      <c r="W963" s="871" t="n"/>
      <c r="X963" s="871" t="n"/>
      <c r="Y963" s="871" t="n"/>
      <c r="Z963" s="871" t="n"/>
    </row>
    <row r="964">
      <c r="A964" s="871" t="n"/>
      <c r="B964" s="871" t="n"/>
      <c r="C964" s="871" t="n"/>
      <c r="D964" s="871" t="n"/>
      <c r="E964" s="871" t="n"/>
      <c r="F964" s="871" t="n"/>
      <c r="G964" s="871" t="n"/>
      <c r="H964" s="871" t="n"/>
      <c r="I964" s="871" t="n"/>
      <c r="J964" s="871" t="n"/>
      <c r="K964" s="871" t="n"/>
      <c r="L964" s="871" t="n"/>
      <c r="M964" s="871" t="n"/>
      <c r="N964" s="871" t="n"/>
      <c r="O964" s="871" t="n"/>
      <c r="P964" s="871" t="n"/>
      <c r="Q964" s="871" t="n"/>
      <c r="R964" s="871" t="n"/>
      <c r="S964" s="871" t="n"/>
      <c r="T964" s="871" t="n"/>
      <c r="U964" s="871" t="n"/>
      <c r="V964" s="871" t="n"/>
      <c r="W964" s="871" t="n"/>
      <c r="X964" s="871" t="n"/>
      <c r="Y964" s="871" t="n"/>
      <c r="Z964" s="871" t="n"/>
    </row>
    <row r="965">
      <c r="A965" s="871" t="n"/>
      <c r="B965" s="871" t="n"/>
      <c r="C965" s="871" t="n"/>
      <c r="D965" s="871" t="n"/>
      <c r="E965" s="871" t="n"/>
      <c r="F965" s="871" t="n"/>
      <c r="G965" s="871" t="n"/>
      <c r="H965" s="871" t="n"/>
      <c r="I965" s="871" t="n"/>
      <c r="J965" s="871" t="n"/>
      <c r="K965" s="871" t="n"/>
      <c r="L965" s="871" t="n"/>
      <c r="M965" s="871" t="n"/>
      <c r="N965" s="871" t="n"/>
      <c r="O965" s="871" t="n"/>
      <c r="P965" s="871" t="n"/>
      <c r="Q965" s="871" t="n"/>
      <c r="R965" s="871" t="n"/>
      <c r="S965" s="871" t="n"/>
      <c r="T965" s="871" t="n"/>
      <c r="U965" s="871" t="n"/>
      <c r="V965" s="871" t="n"/>
      <c r="W965" s="871" t="n"/>
      <c r="X965" s="871" t="n"/>
      <c r="Y965" s="871" t="n"/>
      <c r="Z965" s="871" t="n"/>
    </row>
    <row r="966">
      <c r="A966" s="871" t="n"/>
      <c r="B966" s="871" t="n"/>
      <c r="C966" s="871" t="n"/>
      <c r="D966" s="871" t="n"/>
      <c r="E966" s="871" t="n"/>
      <c r="F966" s="871" t="n"/>
      <c r="G966" s="871" t="n"/>
      <c r="H966" s="871" t="n"/>
      <c r="I966" s="871" t="n"/>
      <c r="J966" s="871" t="n"/>
      <c r="K966" s="871" t="n"/>
      <c r="L966" s="871" t="n"/>
      <c r="M966" s="871" t="n"/>
      <c r="N966" s="871" t="n"/>
      <c r="O966" s="871" t="n"/>
      <c r="P966" s="871" t="n"/>
      <c r="Q966" s="871" t="n"/>
      <c r="R966" s="871" t="n"/>
      <c r="S966" s="871" t="n"/>
      <c r="T966" s="871" t="n"/>
      <c r="U966" s="871" t="n"/>
      <c r="V966" s="871" t="n"/>
      <c r="W966" s="871" t="n"/>
      <c r="X966" s="871" t="n"/>
      <c r="Y966" s="871" t="n"/>
      <c r="Z966" s="871" t="n"/>
    </row>
    <row r="967">
      <c r="A967" s="871" t="n"/>
      <c r="B967" s="871" t="n"/>
      <c r="C967" s="871" t="n"/>
      <c r="D967" s="871" t="n"/>
      <c r="E967" s="871" t="n"/>
      <c r="F967" s="871" t="n"/>
      <c r="G967" s="871" t="n"/>
      <c r="H967" s="871" t="n"/>
      <c r="I967" s="871" t="n"/>
      <c r="J967" s="871" t="n"/>
      <c r="K967" s="871" t="n"/>
      <c r="L967" s="871" t="n"/>
      <c r="M967" s="871" t="n"/>
      <c r="N967" s="871" t="n"/>
      <c r="O967" s="871" t="n"/>
      <c r="P967" s="871" t="n"/>
      <c r="Q967" s="871" t="n"/>
      <c r="R967" s="871" t="n"/>
      <c r="S967" s="871" t="n"/>
      <c r="T967" s="871" t="n"/>
      <c r="U967" s="871" t="n"/>
      <c r="V967" s="871" t="n"/>
      <c r="W967" s="871" t="n"/>
      <c r="X967" s="871" t="n"/>
      <c r="Y967" s="871" t="n"/>
      <c r="Z967" s="871" t="n"/>
    </row>
    <row r="968">
      <c r="A968" s="871" t="n"/>
      <c r="B968" s="871" t="n"/>
      <c r="C968" s="871" t="n"/>
      <c r="D968" s="871" t="n"/>
      <c r="E968" s="871" t="n"/>
      <c r="F968" s="871" t="n"/>
      <c r="G968" s="871" t="n"/>
      <c r="H968" s="871" t="n"/>
      <c r="I968" s="871" t="n"/>
      <c r="J968" s="871" t="n"/>
      <c r="K968" s="871" t="n"/>
      <c r="L968" s="871" t="n"/>
      <c r="M968" s="871" t="n"/>
      <c r="N968" s="871" t="n"/>
      <c r="O968" s="871" t="n"/>
      <c r="P968" s="871" t="n"/>
      <c r="Q968" s="871" t="n"/>
      <c r="R968" s="871" t="n"/>
      <c r="S968" s="871" t="n"/>
      <c r="T968" s="871" t="n"/>
      <c r="U968" s="871" t="n"/>
      <c r="V968" s="871" t="n"/>
      <c r="W968" s="871" t="n"/>
      <c r="X968" s="871" t="n"/>
      <c r="Y968" s="871" t="n"/>
      <c r="Z968" s="871" t="n"/>
    </row>
    <row r="969">
      <c r="A969" s="871" t="n"/>
      <c r="B969" s="871" t="n"/>
      <c r="C969" s="871" t="n"/>
      <c r="D969" s="871" t="n"/>
      <c r="E969" s="871" t="n"/>
      <c r="F969" s="871" t="n"/>
      <c r="G969" s="871" t="n"/>
      <c r="H969" s="871" t="n"/>
      <c r="I969" s="871" t="n"/>
      <c r="J969" s="871" t="n"/>
      <c r="K969" s="871" t="n"/>
      <c r="L969" s="871" t="n"/>
      <c r="M969" s="871" t="n"/>
      <c r="N969" s="871" t="n"/>
      <c r="O969" s="871" t="n"/>
      <c r="P969" s="871" t="n"/>
      <c r="Q969" s="871" t="n"/>
      <c r="R969" s="871" t="n"/>
      <c r="S969" s="871" t="n"/>
      <c r="T969" s="871" t="n"/>
      <c r="U969" s="871" t="n"/>
      <c r="V969" s="871" t="n"/>
      <c r="W969" s="871" t="n"/>
      <c r="X969" s="871" t="n"/>
      <c r="Y969" s="871" t="n"/>
      <c r="Z969" s="871" t="n"/>
    </row>
    <row r="970">
      <c r="A970" s="871" t="n"/>
      <c r="B970" s="871" t="n"/>
      <c r="C970" s="871" t="n"/>
      <c r="D970" s="871" t="n"/>
      <c r="E970" s="871" t="n"/>
      <c r="F970" s="871" t="n"/>
      <c r="G970" s="871" t="n"/>
      <c r="H970" s="871" t="n"/>
      <c r="I970" s="871" t="n"/>
      <c r="J970" s="871" t="n"/>
      <c r="K970" s="871" t="n"/>
      <c r="L970" s="871" t="n"/>
      <c r="M970" s="871" t="n"/>
      <c r="N970" s="871" t="n"/>
      <c r="O970" s="871" t="n"/>
      <c r="P970" s="871" t="n"/>
      <c r="Q970" s="871" t="n"/>
      <c r="R970" s="871" t="n"/>
      <c r="S970" s="871" t="n"/>
      <c r="T970" s="871" t="n"/>
      <c r="U970" s="871" t="n"/>
      <c r="V970" s="871" t="n"/>
      <c r="W970" s="871" t="n"/>
      <c r="X970" s="871" t="n"/>
      <c r="Y970" s="871" t="n"/>
      <c r="Z970" s="871" t="n"/>
    </row>
    <row r="971">
      <c r="A971" s="871" t="n"/>
      <c r="B971" s="871" t="n"/>
      <c r="C971" s="871" t="n"/>
      <c r="D971" s="871" t="n"/>
      <c r="E971" s="871" t="n"/>
      <c r="F971" s="871" t="n"/>
      <c r="G971" s="871" t="n"/>
      <c r="H971" s="871" t="n"/>
      <c r="I971" s="871" t="n"/>
      <c r="J971" s="871" t="n"/>
      <c r="K971" s="871" t="n"/>
      <c r="L971" s="871" t="n"/>
      <c r="M971" s="871" t="n"/>
      <c r="N971" s="871" t="n"/>
      <c r="O971" s="871" t="n"/>
      <c r="P971" s="871" t="n"/>
      <c r="Q971" s="871" t="n"/>
      <c r="R971" s="871" t="n"/>
      <c r="S971" s="871" t="n"/>
      <c r="T971" s="871" t="n"/>
      <c r="U971" s="871" t="n"/>
      <c r="V971" s="871" t="n"/>
      <c r="W971" s="871" t="n"/>
      <c r="X971" s="871" t="n"/>
      <c r="Y971" s="871" t="n"/>
      <c r="Z971" s="871" t="n"/>
    </row>
    <row r="972">
      <c r="A972" s="871" t="n"/>
      <c r="B972" s="871" t="n"/>
      <c r="C972" s="871" t="n"/>
      <c r="D972" s="871" t="n"/>
      <c r="E972" s="871" t="n"/>
      <c r="F972" s="871" t="n"/>
      <c r="G972" s="871" t="n"/>
      <c r="H972" s="871" t="n"/>
      <c r="I972" s="871" t="n"/>
      <c r="J972" s="871" t="n"/>
      <c r="K972" s="871" t="n"/>
      <c r="L972" s="871" t="n"/>
      <c r="M972" s="871" t="n"/>
      <c r="N972" s="871" t="n"/>
      <c r="O972" s="871" t="n"/>
      <c r="P972" s="871" t="n"/>
      <c r="Q972" s="871" t="n"/>
      <c r="R972" s="871" t="n"/>
      <c r="S972" s="871" t="n"/>
      <c r="T972" s="871" t="n"/>
      <c r="U972" s="871" t="n"/>
      <c r="V972" s="871" t="n"/>
      <c r="W972" s="871" t="n"/>
      <c r="X972" s="871" t="n"/>
      <c r="Y972" s="871" t="n"/>
      <c r="Z972" s="871" t="n"/>
    </row>
    <row r="973">
      <c r="A973" s="871" t="n"/>
      <c r="B973" s="871" t="n"/>
      <c r="C973" s="871" t="n"/>
      <c r="D973" s="871" t="n"/>
      <c r="E973" s="871" t="n"/>
      <c r="F973" s="871" t="n"/>
      <c r="G973" s="871" t="n"/>
      <c r="H973" s="871" t="n"/>
      <c r="I973" s="871" t="n"/>
      <c r="J973" s="871" t="n"/>
      <c r="K973" s="871" t="n"/>
      <c r="L973" s="871" t="n"/>
      <c r="M973" s="871" t="n"/>
      <c r="N973" s="871" t="n"/>
      <c r="O973" s="871" t="n"/>
      <c r="P973" s="871" t="n"/>
      <c r="Q973" s="871" t="n"/>
      <c r="R973" s="871" t="n"/>
      <c r="S973" s="871" t="n"/>
      <c r="T973" s="871" t="n"/>
      <c r="U973" s="871" t="n"/>
      <c r="V973" s="871" t="n"/>
      <c r="W973" s="871" t="n"/>
      <c r="X973" s="871" t="n"/>
      <c r="Y973" s="871" t="n"/>
      <c r="Z973" s="871" t="n"/>
    </row>
    <row r="974">
      <c r="A974" s="871" t="n"/>
      <c r="B974" s="871" t="n"/>
      <c r="C974" s="871" t="n"/>
      <c r="D974" s="871" t="n"/>
      <c r="E974" s="871" t="n"/>
      <c r="F974" s="871" t="n"/>
      <c r="G974" s="871" t="n"/>
      <c r="H974" s="871" t="n"/>
      <c r="I974" s="871" t="n"/>
      <c r="J974" s="871" t="n"/>
      <c r="K974" s="871" t="n"/>
      <c r="L974" s="871" t="n"/>
      <c r="M974" s="871" t="n"/>
      <c r="N974" s="871" t="n"/>
      <c r="O974" s="871" t="n"/>
      <c r="P974" s="871" t="n"/>
      <c r="Q974" s="871" t="n"/>
      <c r="R974" s="871" t="n"/>
      <c r="S974" s="871" t="n"/>
      <c r="T974" s="871" t="n"/>
      <c r="U974" s="871" t="n"/>
      <c r="V974" s="871" t="n"/>
      <c r="W974" s="871" t="n"/>
      <c r="X974" s="871" t="n"/>
      <c r="Y974" s="871" t="n"/>
      <c r="Z974" s="871" t="n"/>
    </row>
    <row r="975">
      <c r="A975" s="871" t="n"/>
      <c r="B975" s="871" t="n"/>
      <c r="C975" s="871" t="n"/>
      <c r="D975" s="871" t="n"/>
      <c r="E975" s="871" t="n"/>
      <c r="F975" s="871" t="n"/>
      <c r="G975" s="871" t="n"/>
      <c r="H975" s="871" t="n"/>
      <c r="I975" s="871" t="n"/>
      <c r="J975" s="871" t="n"/>
      <c r="K975" s="871" t="n"/>
      <c r="L975" s="871" t="n"/>
      <c r="M975" s="871" t="n"/>
      <c r="N975" s="871" t="n"/>
      <c r="O975" s="871" t="n"/>
      <c r="P975" s="871" t="n"/>
      <c r="Q975" s="871" t="n"/>
      <c r="R975" s="871" t="n"/>
      <c r="S975" s="871" t="n"/>
      <c r="T975" s="871" t="n"/>
      <c r="U975" s="871" t="n"/>
      <c r="V975" s="871" t="n"/>
      <c r="W975" s="871" t="n"/>
      <c r="X975" s="871" t="n"/>
      <c r="Y975" s="871" t="n"/>
      <c r="Z975" s="871" t="n"/>
    </row>
    <row r="976">
      <c r="A976" s="871" t="n"/>
      <c r="B976" s="871" t="n"/>
      <c r="C976" s="871" t="n"/>
      <c r="D976" s="871" t="n"/>
      <c r="E976" s="871" t="n"/>
      <c r="F976" s="871" t="n"/>
      <c r="G976" s="871" t="n"/>
      <c r="H976" s="871" t="n"/>
      <c r="I976" s="871" t="n"/>
      <c r="J976" s="871" t="n"/>
      <c r="K976" s="871" t="n"/>
      <c r="L976" s="871" t="n"/>
      <c r="M976" s="871" t="n"/>
      <c r="N976" s="871" t="n"/>
      <c r="O976" s="871" t="n"/>
      <c r="P976" s="871" t="n"/>
      <c r="Q976" s="871" t="n"/>
      <c r="R976" s="871" t="n"/>
      <c r="S976" s="871" t="n"/>
      <c r="T976" s="871" t="n"/>
      <c r="U976" s="871" t="n"/>
      <c r="V976" s="871" t="n"/>
      <c r="W976" s="871" t="n"/>
      <c r="X976" s="871" t="n"/>
      <c r="Y976" s="871" t="n"/>
      <c r="Z976" s="871" t="n"/>
    </row>
    <row r="977">
      <c r="A977" s="871" t="n"/>
      <c r="B977" s="871" t="n"/>
      <c r="C977" s="871" t="n"/>
      <c r="D977" s="871" t="n"/>
      <c r="E977" s="871" t="n"/>
      <c r="F977" s="871" t="n"/>
      <c r="G977" s="871" t="n"/>
      <c r="H977" s="871" t="n"/>
      <c r="I977" s="871" t="n"/>
      <c r="J977" s="871" t="n"/>
      <c r="K977" s="871" t="n"/>
      <c r="L977" s="871" t="n"/>
      <c r="M977" s="871" t="n"/>
      <c r="N977" s="871" t="n"/>
      <c r="O977" s="871" t="n"/>
      <c r="P977" s="871" t="n"/>
      <c r="Q977" s="871" t="n"/>
      <c r="R977" s="871" t="n"/>
      <c r="S977" s="871" t="n"/>
      <c r="T977" s="871" t="n"/>
      <c r="U977" s="871" t="n"/>
      <c r="V977" s="871" t="n"/>
      <c r="W977" s="871" t="n"/>
      <c r="X977" s="871" t="n"/>
      <c r="Y977" s="871" t="n"/>
      <c r="Z977" s="871" t="n"/>
    </row>
    <row r="978">
      <c r="A978" s="871" t="n"/>
      <c r="B978" s="871" t="n"/>
      <c r="C978" s="871" t="n"/>
      <c r="D978" s="871" t="n"/>
      <c r="E978" s="871" t="n"/>
      <c r="F978" s="871" t="n"/>
      <c r="G978" s="871" t="n"/>
      <c r="H978" s="871" t="n"/>
      <c r="I978" s="871" t="n"/>
      <c r="J978" s="871" t="n"/>
      <c r="K978" s="871" t="n"/>
      <c r="L978" s="871" t="n"/>
      <c r="M978" s="871" t="n"/>
      <c r="N978" s="871" t="n"/>
      <c r="O978" s="871" t="n"/>
      <c r="P978" s="871" t="n"/>
      <c r="Q978" s="871" t="n"/>
      <c r="R978" s="871" t="n"/>
      <c r="S978" s="871" t="n"/>
      <c r="T978" s="871" t="n"/>
      <c r="U978" s="871" t="n"/>
      <c r="V978" s="871" t="n"/>
      <c r="W978" s="871" t="n"/>
      <c r="X978" s="871" t="n"/>
      <c r="Y978" s="871" t="n"/>
      <c r="Z978" s="871" t="n"/>
    </row>
    <row r="979">
      <c r="A979" s="871" t="n"/>
      <c r="B979" s="871" t="n"/>
      <c r="C979" s="871" t="n"/>
      <c r="D979" s="871" t="n"/>
      <c r="E979" s="871" t="n"/>
      <c r="F979" s="871" t="n"/>
      <c r="G979" s="871" t="n"/>
      <c r="H979" s="871" t="n"/>
      <c r="I979" s="871" t="n"/>
      <c r="J979" s="871" t="n"/>
      <c r="K979" s="871" t="n"/>
      <c r="L979" s="871" t="n"/>
      <c r="M979" s="871" t="n"/>
      <c r="N979" s="871" t="n"/>
      <c r="O979" s="871" t="n"/>
      <c r="P979" s="871" t="n"/>
      <c r="Q979" s="871" t="n"/>
      <c r="R979" s="871" t="n"/>
      <c r="S979" s="871" t="n"/>
      <c r="T979" s="871" t="n"/>
      <c r="U979" s="871" t="n"/>
      <c r="V979" s="871" t="n"/>
      <c r="W979" s="871" t="n"/>
      <c r="X979" s="871" t="n"/>
      <c r="Y979" s="871" t="n"/>
      <c r="Z979" s="871" t="n"/>
    </row>
    <row r="980">
      <c r="A980" s="871" t="n"/>
      <c r="B980" s="871" t="n"/>
      <c r="C980" s="871" t="n"/>
      <c r="D980" s="871" t="n"/>
      <c r="E980" s="871" t="n"/>
      <c r="F980" s="871" t="n"/>
      <c r="G980" s="871" t="n"/>
      <c r="H980" s="871" t="n"/>
      <c r="I980" s="871" t="n"/>
      <c r="J980" s="871" t="n"/>
      <c r="K980" s="871" t="n"/>
      <c r="L980" s="871" t="n"/>
      <c r="M980" s="871" t="n"/>
      <c r="N980" s="871" t="n"/>
      <c r="O980" s="871" t="n"/>
      <c r="P980" s="871" t="n"/>
      <c r="Q980" s="871" t="n"/>
      <c r="R980" s="871" t="n"/>
      <c r="S980" s="871" t="n"/>
      <c r="T980" s="871" t="n"/>
      <c r="U980" s="871" t="n"/>
      <c r="V980" s="871" t="n"/>
      <c r="W980" s="871" t="n"/>
      <c r="X980" s="871" t="n"/>
      <c r="Y980" s="871" t="n"/>
      <c r="Z980" s="871" t="n"/>
    </row>
    <row r="981">
      <c r="A981" s="871" t="n"/>
      <c r="B981" s="871" t="n"/>
      <c r="C981" s="871" t="n"/>
      <c r="D981" s="871" t="n"/>
      <c r="E981" s="871" t="n"/>
      <c r="F981" s="871" t="n"/>
      <c r="G981" s="871" t="n"/>
      <c r="H981" s="871" t="n"/>
      <c r="I981" s="871" t="n"/>
      <c r="J981" s="871" t="n"/>
      <c r="K981" s="871" t="n"/>
      <c r="L981" s="871" t="n"/>
      <c r="M981" s="871" t="n"/>
      <c r="N981" s="871" t="n"/>
      <c r="O981" s="871" t="n"/>
      <c r="P981" s="871" t="n"/>
      <c r="Q981" s="871" t="n"/>
      <c r="R981" s="871" t="n"/>
      <c r="S981" s="871" t="n"/>
      <c r="T981" s="871" t="n"/>
      <c r="U981" s="871" t="n"/>
      <c r="V981" s="871" t="n"/>
      <c r="W981" s="871" t="n"/>
      <c r="X981" s="871" t="n"/>
      <c r="Y981" s="871" t="n"/>
      <c r="Z981" s="871" t="n"/>
    </row>
    <row r="982">
      <c r="A982" s="871" t="n"/>
      <c r="B982" s="871" t="n"/>
      <c r="C982" s="871" t="n"/>
      <c r="D982" s="871" t="n"/>
      <c r="E982" s="871" t="n"/>
      <c r="F982" s="871" t="n"/>
      <c r="G982" s="871" t="n"/>
      <c r="H982" s="871" t="n"/>
      <c r="I982" s="871" t="n"/>
      <c r="J982" s="871" t="n"/>
      <c r="K982" s="871" t="n"/>
      <c r="L982" s="871" t="n"/>
      <c r="M982" s="871" t="n"/>
      <c r="N982" s="871" t="n"/>
      <c r="O982" s="871" t="n"/>
      <c r="P982" s="871" t="n"/>
      <c r="Q982" s="871" t="n"/>
      <c r="R982" s="871" t="n"/>
      <c r="S982" s="871" t="n"/>
      <c r="T982" s="871" t="n"/>
      <c r="U982" s="871" t="n"/>
      <c r="V982" s="871" t="n"/>
      <c r="W982" s="871" t="n"/>
      <c r="X982" s="871" t="n"/>
      <c r="Y982" s="871" t="n"/>
      <c r="Z982" s="871" t="n"/>
    </row>
    <row r="983">
      <c r="A983" s="871" t="n"/>
      <c r="B983" s="871" t="n"/>
      <c r="C983" s="871" t="n"/>
      <c r="D983" s="871" t="n"/>
      <c r="E983" s="871" t="n"/>
      <c r="F983" s="871" t="n"/>
      <c r="G983" s="871" t="n"/>
      <c r="H983" s="871" t="n"/>
      <c r="I983" s="871" t="n"/>
      <c r="J983" s="871" t="n"/>
      <c r="K983" s="871" t="n"/>
      <c r="L983" s="871" t="n"/>
      <c r="M983" s="871" t="n"/>
      <c r="N983" s="871" t="n"/>
      <c r="O983" s="871" t="n"/>
      <c r="P983" s="871" t="n"/>
      <c r="Q983" s="871" t="n"/>
      <c r="R983" s="871" t="n"/>
      <c r="S983" s="871" t="n"/>
      <c r="T983" s="871" t="n"/>
      <c r="U983" s="871" t="n"/>
      <c r="V983" s="871" t="n"/>
      <c r="W983" s="871" t="n"/>
      <c r="X983" s="871" t="n"/>
      <c r="Y983" s="871" t="n"/>
      <c r="Z983" s="871" t="n"/>
    </row>
    <row r="984">
      <c r="A984" s="871" t="n"/>
      <c r="B984" s="871" t="n"/>
      <c r="C984" s="871" t="n"/>
      <c r="D984" s="871" t="n"/>
      <c r="E984" s="871" t="n"/>
      <c r="F984" s="871" t="n"/>
      <c r="G984" s="871" t="n"/>
      <c r="H984" s="871" t="n"/>
      <c r="I984" s="871" t="n"/>
      <c r="J984" s="871" t="n"/>
      <c r="K984" s="871" t="n"/>
      <c r="L984" s="871" t="n"/>
      <c r="M984" s="871" t="n"/>
      <c r="N984" s="871" t="n"/>
      <c r="O984" s="871" t="n"/>
      <c r="P984" s="871" t="n"/>
      <c r="Q984" s="871" t="n"/>
      <c r="R984" s="871" t="n"/>
      <c r="S984" s="871" t="n"/>
      <c r="T984" s="871" t="n"/>
      <c r="U984" s="871" t="n"/>
      <c r="V984" s="871" t="n"/>
      <c r="W984" s="871" t="n"/>
      <c r="X984" s="871" t="n"/>
      <c r="Y984" s="871" t="n"/>
      <c r="Z984" s="871" t="n"/>
    </row>
    <row r="985">
      <c r="A985" s="871" t="n"/>
      <c r="B985" s="871" t="n"/>
      <c r="C985" s="871" t="n"/>
      <c r="D985" s="871" t="n"/>
      <c r="E985" s="871" t="n"/>
      <c r="F985" s="871" t="n"/>
      <c r="G985" s="871" t="n"/>
      <c r="H985" s="871" t="n"/>
      <c r="I985" s="871" t="n"/>
      <c r="J985" s="871" t="n"/>
      <c r="K985" s="871" t="n"/>
      <c r="L985" s="871" t="n"/>
      <c r="M985" s="871" t="n"/>
      <c r="N985" s="871" t="n"/>
      <c r="O985" s="871" t="n"/>
      <c r="P985" s="871" t="n"/>
      <c r="Q985" s="871" t="n"/>
      <c r="R985" s="871" t="n"/>
      <c r="S985" s="871" t="n"/>
      <c r="T985" s="871" t="n"/>
      <c r="U985" s="871" t="n"/>
      <c r="V985" s="871" t="n"/>
      <c r="W985" s="871" t="n"/>
      <c r="X985" s="871" t="n"/>
      <c r="Y985" s="871" t="n"/>
      <c r="Z985" s="871" t="n"/>
    </row>
    <row r="986">
      <c r="A986" s="871" t="n"/>
      <c r="B986" s="871" t="n"/>
      <c r="C986" s="871" t="n"/>
      <c r="D986" s="871" t="n"/>
      <c r="E986" s="871" t="n"/>
      <c r="F986" s="871" t="n"/>
      <c r="G986" s="871" t="n"/>
      <c r="H986" s="871" t="n"/>
      <c r="I986" s="871" t="n"/>
      <c r="J986" s="871" t="n"/>
      <c r="K986" s="871" t="n"/>
      <c r="L986" s="871" t="n"/>
      <c r="M986" s="871" t="n"/>
      <c r="N986" s="871" t="n"/>
      <c r="O986" s="871" t="n"/>
      <c r="P986" s="871" t="n"/>
      <c r="Q986" s="871" t="n"/>
      <c r="R986" s="871" t="n"/>
      <c r="S986" s="871" t="n"/>
      <c r="T986" s="871" t="n"/>
      <c r="U986" s="871" t="n"/>
      <c r="V986" s="871" t="n"/>
      <c r="W986" s="871" t="n"/>
      <c r="X986" s="871" t="n"/>
      <c r="Y986" s="871" t="n"/>
      <c r="Z986" s="871" t="n"/>
    </row>
    <row r="987">
      <c r="A987" s="871" t="n"/>
      <c r="B987" s="871" t="n"/>
      <c r="C987" s="871" t="n"/>
      <c r="D987" s="871" t="n"/>
      <c r="E987" s="871" t="n"/>
      <c r="F987" s="871" t="n"/>
      <c r="G987" s="871" t="n"/>
      <c r="H987" s="871" t="n"/>
      <c r="I987" s="871" t="n"/>
      <c r="J987" s="871" t="n"/>
      <c r="K987" s="871" t="n"/>
      <c r="L987" s="871" t="n"/>
      <c r="M987" s="871" t="n"/>
      <c r="N987" s="871" t="n"/>
      <c r="O987" s="871" t="n"/>
      <c r="P987" s="871" t="n"/>
      <c r="Q987" s="871" t="n"/>
      <c r="R987" s="871" t="n"/>
      <c r="S987" s="871" t="n"/>
      <c r="T987" s="871" t="n"/>
      <c r="U987" s="871" t="n"/>
      <c r="V987" s="871" t="n"/>
      <c r="W987" s="871" t="n"/>
      <c r="X987" s="871" t="n"/>
      <c r="Y987" s="871" t="n"/>
      <c r="Z987" s="871" t="n"/>
    </row>
    <row r="988">
      <c r="A988" s="871" t="n"/>
      <c r="B988" s="871" t="n"/>
      <c r="C988" s="871" t="n"/>
      <c r="D988" s="871" t="n"/>
      <c r="E988" s="871" t="n"/>
      <c r="F988" s="871" t="n"/>
      <c r="G988" s="871" t="n"/>
      <c r="H988" s="871" t="n"/>
      <c r="I988" s="871" t="n"/>
      <c r="J988" s="871" t="n"/>
      <c r="K988" s="871" t="n"/>
      <c r="L988" s="871" t="n"/>
      <c r="M988" s="871" t="n"/>
      <c r="N988" s="871" t="n"/>
      <c r="O988" s="871" t="n"/>
      <c r="P988" s="871" t="n"/>
      <c r="Q988" s="871" t="n"/>
      <c r="R988" s="871" t="n"/>
      <c r="S988" s="871" t="n"/>
      <c r="T988" s="871" t="n"/>
      <c r="U988" s="871" t="n"/>
      <c r="V988" s="871" t="n"/>
      <c r="W988" s="871" t="n"/>
      <c r="X988" s="871" t="n"/>
      <c r="Y988" s="871" t="n"/>
      <c r="Z988" s="871" t="n"/>
    </row>
    <row r="989">
      <c r="A989" s="871" t="n"/>
      <c r="B989" s="871" t="n"/>
      <c r="C989" s="871" t="n"/>
      <c r="D989" s="871" t="n"/>
      <c r="E989" s="871" t="n"/>
      <c r="F989" s="871" t="n"/>
      <c r="G989" s="871" t="n"/>
      <c r="H989" s="871" t="n"/>
      <c r="I989" s="871" t="n"/>
      <c r="J989" s="871" t="n"/>
      <c r="K989" s="871" t="n"/>
      <c r="L989" s="871" t="n"/>
      <c r="M989" s="871" t="n"/>
      <c r="N989" s="871" t="n"/>
      <c r="O989" s="871" t="n"/>
      <c r="P989" s="871" t="n"/>
      <c r="Q989" s="871" t="n"/>
      <c r="R989" s="871" t="n"/>
      <c r="S989" s="871" t="n"/>
      <c r="T989" s="871" t="n"/>
      <c r="U989" s="871" t="n"/>
      <c r="V989" s="871" t="n"/>
      <c r="W989" s="871" t="n"/>
      <c r="X989" s="871" t="n"/>
      <c r="Y989" s="871" t="n"/>
      <c r="Z989" s="871" t="n"/>
    </row>
    <row r="990">
      <c r="A990" s="871" t="n"/>
      <c r="B990" s="871" t="n"/>
      <c r="C990" s="871" t="n"/>
      <c r="D990" s="871" t="n"/>
      <c r="E990" s="871" t="n"/>
      <c r="F990" s="871" t="n"/>
      <c r="G990" s="871" t="n"/>
      <c r="H990" s="871" t="n"/>
      <c r="I990" s="871" t="n"/>
      <c r="J990" s="871" t="n"/>
      <c r="K990" s="871" t="n"/>
      <c r="L990" s="871" t="n"/>
      <c r="M990" s="871" t="n"/>
      <c r="N990" s="871" t="n"/>
      <c r="O990" s="871" t="n"/>
      <c r="P990" s="871" t="n"/>
      <c r="Q990" s="871" t="n"/>
      <c r="R990" s="871" t="n"/>
      <c r="S990" s="871" t="n"/>
      <c r="T990" s="871" t="n"/>
      <c r="U990" s="871" t="n"/>
      <c r="V990" s="871" t="n"/>
      <c r="W990" s="871" t="n"/>
      <c r="X990" s="871" t="n"/>
      <c r="Y990" s="871" t="n"/>
      <c r="Z990" s="871" t="n"/>
    </row>
    <row r="991">
      <c r="A991" s="871" t="n"/>
      <c r="B991" s="871" t="n"/>
      <c r="C991" s="871" t="n"/>
      <c r="D991" s="871" t="n"/>
      <c r="E991" s="871" t="n"/>
      <c r="F991" s="871" t="n"/>
      <c r="G991" s="871" t="n"/>
      <c r="H991" s="871" t="n"/>
      <c r="I991" s="871" t="n"/>
      <c r="J991" s="871" t="n"/>
      <c r="K991" s="871" t="n"/>
      <c r="L991" s="871" t="n"/>
      <c r="M991" s="871" t="n"/>
      <c r="N991" s="871" t="n"/>
      <c r="O991" s="871" t="n"/>
      <c r="P991" s="871" t="n"/>
      <c r="Q991" s="871" t="n"/>
      <c r="R991" s="871" t="n"/>
      <c r="S991" s="871" t="n"/>
      <c r="T991" s="871" t="n"/>
      <c r="U991" s="871" t="n"/>
      <c r="V991" s="871" t="n"/>
      <c r="W991" s="871" t="n"/>
      <c r="X991" s="871" t="n"/>
      <c r="Y991" s="871" t="n"/>
      <c r="Z991" s="871" t="n"/>
    </row>
    <row r="992">
      <c r="A992" s="871" t="n"/>
      <c r="B992" s="871" t="n"/>
      <c r="C992" s="871" t="n"/>
      <c r="D992" s="871" t="n"/>
      <c r="E992" s="871" t="n"/>
      <c r="F992" s="871" t="n"/>
      <c r="G992" s="871" t="n"/>
      <c r="H992" s="871" t="n"/>
      <c r="I992" s="871" t="n"/>
      <c r="J992" s="871" t="n"/>
      <c r="K992" s="871" t="n"/>
      <c r="L992" s="871" t="n"/>
      <c r="M992" s="871" t="n"/>
      <c r="N992" s="871" t="n"/>
      <c r="O992" s="871" t="n"/>
      <c r="P992" s="871" t="n"/>
      <c r="Q992" s="871" t="n"/>
      <c r="R992" s="871" t="n"/>
      <c r="S992" s="871" t="n"/>
      <c r="T992" s="871" t="n"/>
      <c r="U992" s="871" t="n"/>
      <c r="V992" s="871" t="n"/>
      <c r="W992" s="871" t="n"/>
      <c r="X992" s="871" t="n"/>
      <c r="Y992" s="871" t="n"/>
      <c r="Z992" s="871" t="n"/>
    </row>
    <row r="993">
      <c r="A993" s="871" t="n"/>
      <c r="B993" s="871" t="n"/>
      <c r="C993" s="871" t="n"/>
      <c r="D993" s="871" t="n"/>
      <c r="E993" s="871" t="n"/>
      <c r="F993" s="871" t="n"/>
      <c r="G993" s="871" t="n"/>
      <c r="H993" s="871" t="n"/>
      <c r="I993" s="871" t="n"/>
      <c r="J993" s="871" t="n"/>
      <c r="K993" s="871" t="n"/>
      <c r="L993" s="871" t="n"/>
      <c r="M993" s="871" t="n"/>
      <c r="N993" s="871" t="n"/>
      <c r="O993" s="871" t="n"/>
      <c r="P993" s="871" t="n"/>
      <c r="Q993" s="871" t="n"/>
      <c r="R993" s="871" t="n"/>
      <c r="S993" s="871" t="n"/>
      <c r="T993" s="871" t="n"/>
      <c r="U993" s="871" t="n"/>
      <c r="V993" s="871" t="n"/>
      <c r="W993" s="871" t="n"/>
      <c r="X993" s="871" t="n"/>
      <c r="Y993" s="871" t="n"/>
      <c r="Z993" s="871" t="n"/>
    </row>
    <row r="994">
      <c r="A994" s="871" t="n"/>
      <c r="B994" s="871" t="n"/>
      <c r="C994" s="871" t="n"/>
      <c r="D994" s="871" t="n"/>
      <c r="E994" s="871" t="n"/>
      <c r="F994" s="871" t="n"/>
      <c r="G994" s="871" t="n"/>
      <c r="H994" s="871" t="n"/>
      <c r="I994" s="871" t="n"/>
      <c r="J994" s="871" t="n"/>
      <c r="K994" s="871" t="n"/>
      <c r="L994" s="871" t="n"/>
      <c r="M994" s="871" t="n"/>
      <c r="N994" s="871" t="n"/>
      <c r="O994" s="871" t="n"/>
      <c r="P994" s="871" t="n"/>
      <c r="Q994" s="871" t="n"/>
      <c r="R994" s="871" t="n"/>
      <c r="S994" s="871" t="n"/>
      <c r="T994" s="871" t="n"/>
      <c r="U994" s="871" t="n"/>
      <c r="V994" s="871" t="n"/>
      <c r="W994" s="871" t="n"/>
      <c r="X994" s="871" t="n"/>
      <c r="Y994" s="871" t="n"/>
      <c r="Z994" s="871" t="n"/>
    </row>
    <row r="995">
      <c r="A995" s="871" t="n"/>
      <c r="B995" s="871" t="n"/>
      <c r="C995" s="871" t="n"/>
      <c r="D995" s="871" t="n"/>
      <c r="E995" s="871" t="n"/>
      <c r="F995" s="871" t="n"/>
      <c r="G995" s="871" t="n"/>
      <c r="H995" s="871" t="n"/>
      <c r="I995" s="871" t="n"/>
      <c r="J995" s="871" t="n"/>
      <c r="K995" s="871" t="n"/>
      <c r="L995" s="871" t="n"/>
      <c r="M995" s="871" t="n"/>
      <c r="N995" s="871" t="n"/>
      <c r="O995" s="871" t="n"/>
      <c r="P995" s="871" t="n"/>
      <c r="Q995" s="871" t="n"/>
      <c r="R995" s="871" t="n"/>
      <c r="S995" s="871" t="n"/>
      <c r="T995" s="871" t="n"/>
      <c r="U995" s="871" t="n"/>
      <c r="V995" s="871" t="n"/>
      <c r="W995" s="871" t="n"/>
      <c r="X995" s="871" t="n"/>
      <c r="Y995" s="871" t="n"/>
      <c r="Z995" s="871" t="n"/>
    </row>
    <row r="996">
      <c r="A996" s="871" t="n"/>
      <c r="B996" s="871" t="n"/>
      <c r="C996" s="871" t="n"/>
      <c r="D996" s="871" t="n"/>
      <c r="E996" s="871" t="n"/>
      <c r="F996" s="871" t="n"/>
      <c r="G996" s="871" t="n"/>
      <c r="H996" s="871" t="n"/>
      <c r="I996" s="871" t="n"/>
      <c r="J996" s="871" t="n"/>
      <c r="K996" s="871" t="n"/>
      <c r="L996" s="871" t="n"/>
      <c r="M996" s="871" t="n"/>
      <c r="N996" s="871" t="n"/>
      <c r="O996" s="871" t="n"/>
      <c r="P996" s="871" t="n"/>
      <c r="Q996" s="871" t="n"/>
      <c r="R996" s="871" t="n"/>
      <c r="S996" s="871" t="n"/>
      <c r="T996" s="871" t="n"/>
      <c r="U996" s="871" t="n"/>
      <c r="V996" s="871" t="n"/>
      <c r="W996" s="871" t="n"/>
      <c r="X996" s="871" t="n"/>
      <c r="Y996" s="871" t="n"/>
      <c r="Z996" s="871" t="n"/>
    </row>
    <row r="997">
      <c r="A997" s="871" t="n"/>
      <c r="B997" s="871" t="n"/>
      <c r="C997" s="871" t="n"/>
      <c r="D997" s="871" t="n"/>
      <c r="E997" s="871" t="n"/>
      <c r="F997" s="871" t="n"/>
      <c r="G997" s="871" t="n"/>
      <c r="H997" s="871" t="n"/>
      <c r="I997" s="871" t="n"/>
      <c r="J997" s="871" t="n"/>
      <c r="K997" s="871" t="n"/>
      <c r="L997" s="871" t="n"/>
      <c r="M997" s="871" t="n"/>
      <c r="N997" s="871" t="n"/>
      <c r="O997" s="871" t="n"/>
      <c r="P997" s="871" t="n"/>
      <c r="Q997" s="871" t="n"/>
      <c r="R997" s="871" t="n"/>
      <c r="S997" s="871" t="n"/>
      <c r="T997" s="871" t="n"/>
      <c r="U997" s="871" t="n"/>
      <c r="V997" s="871" t="n"/>
      <c r="W997" s="871" t="n"/>
      <c r="X997" s="871" t="n"/>
      <c r="Y997" s="871" t="n"/>
      <c r="Z997" s="871" t="n"/>
    </row>
    <row r="998">
      <c r="A998" s="871" t="n"/>
      <c r="B998" s="871" t="n"/>
      <c r="C998" s="871" t="n"/>
      <c r="D998" s="871" t="n"/>
      <c r="E998" s="871" t="n"/>
      <c r="F998" s="871" t="n"/>
      <c r="G998" s="871" t="n"/>
      <c r="H998" s="871" t="n"/>
      <c r="I998" s="871" t="n"/>
      <c r="J998" s="871" t="n"/>
      <c r="K998" s="871" t="n"/>
      <c r="L998" s="871" t="n"/>
      <c r="M998" s="871" t="n"/>
      <c r="N998" s="871" t="n"/>
      <c r="O998" s="871" t="n"/>
      <c r="P998" s="871" t="n"/>
      <c r="Q998" s="871" t="n"/>
      <c r="R998" s="871" t="n"/>
      <c r="S998" s="871" t="n"/>
      <c r="T998" s="871" t="n"/>
      <c r="U998" s="871" t="n"/>
      <c r="V998" s="871" t="n"/>
      <c r="W998" s="871" t="n"/>
      <c r="X998" s="871" t="n"/>
      <c r="Y998" s="871" t="n"/>
      <c r="Z998" s="871" t="n"/>
    </row>
    <row r="999">
      <c r="A999" s="871" t="n"/>
      <c r="B999" s="871" t="n"/>
      <c r="C999" s="871" t="n"/>
      <c r="D999" s="871" t="n"/>
      <c r="E999" s="871" t="n"/>
      <c r="F999" s="871" t="n"/>
      <c r="G999" s="871" t="n"/>
      <c r="H999" s="871" t="n"/>
      <c r="I999" s="871" t="n"/>
      <c r="J999" s="871" t="n"/>
      <c r="K999" s="871" t="n"/>
      <c r="L999" s="871" t="n"/>
      <c r="M999" s="871" t="n"/>
      <c r="N999" s="871" t="n"/>
      <c r="O999" s="871" t="n"/>
      <c r="P999" s="871" t="n"/>
      <c r="Q999" s="871" t="n"/>
      <c r="R999" s="871" t="n"/>
      <c r="S999" s="871" t="n"/>
      <c r="T999" s="871" t="n"/>
      <c r="U999" s="871" t="n"/>
      <c r="V999" s="871" t="n"/>
      <c r="W999" s="871" t="n"/>
      <c r="X999" s="871" t="n"/>
      <c r="Y999" s="871" t="n"/>
      <c r="Z999" s="871" t="n"/>
    </row>
    <row r="1000">
      <c r="A1000" s="871" t="n"/>
      <c r="B1000" s="871" t="n"/>
      <c r="C1000" s="871" t="n"/>
      <c r="D1000" s="871" t="n"/>
      <c r="E1000" s="871" t="n"/>
      <c r="F1000" s="871" t="n"/>
      <c r="G1000" s="871" t="n"/>
      <c r="H1000" s="871" t="n"/>
      <c r="I1000" s="871" t="n"/>
      <c r="J1000" s="871" t="n"/>
      <c r="K1000" s="871" t="n"/>
      <c r="L1000" s="871" t="n"/>
      <c r="M1000" s="871" t="n"/>
      <c r="N1000" s="871" t="n"/>
      <c r="O1000" s="871" t="n"/>
      <c r="P1000" s="871" t="n"/>
      <c r="Q1000" s="871" t="n"/>
      <c r="R1000" s="871" t="n"/>
      <c r="S1000" s="871" t="n"/>
      <c r="T1000" s="871" t="n"/>
      <c r="U1000" s="871" t="n"/>
      <c r="V1000" s="871" t="n"/>
      <c r="W1000" s="871" t="n"/>
      <c r="X1000" s="871" t="n"/>
      <c r="Y1000" s="871" t="n"/>
      <c r="Z1000" s="871" t="n"/>
    </row>
    <row r="1001">
      <c r="A1001" s="871" t="n"/>
      <c r="B1001" s="871" t="n"/>
      <c r="C1001" s="871" t="n"/>
      <c r="D1001" s="871" t="n"/>
      <c r="E1001" s="871" t="n"/>
      <c r="F1001" s="871" t="n"/>
      <c r="G1001" s="871" t="n"/>
      <c r="H1001" s="871" t="n"/>
      <c r="I1001" s="871" t="n"/>
      <c r="J1001" s="871" t="n"/>
      <c r="K1001" s="871" t="n"/>
      <c r="L1001" s="871" t="n"/>
      <c r="M1001" s="871" t="n"/>
      <c r="N1001" s="871" t="n"/>
      <c r="O1001" s="871" t="n"/>
      <c r="P1001" s="871" t="n"/>
      <c r="Q1001" s="871" t="n"/>
      <c r="R1001" s="871" t="n"/>
      <c r="S1001" s="871" t="n"/>
      <c r="T1001" s="871" t="n"/>
      <c r="U1001" s="871" t="n"/>
      <c r="V1001" s="871" t="n"/>
      <c r="W1001" s="871" t="n"/>
      <c r="X1001" s="871" t="n"/>
      <c r="Y1001" s="871" t="n"/>
      <c r="Z1001" s="871" t="n"/>
    </row>
    <row r="1002">
      <c r="A1002" s="871" t="n"/>
      <c r="B1002" s="871" t="n"/>
      <c r="C1002" s="871" t="n"/>
      <c r="D1002" s="871" t="n"/>
      <c r="E1002" s="871" t="n"/>
      <c r="F1002" s="871" t="n"/>
      <c r="G1002" s="871" t="n"/>
      <c r="H1002" s="871" t="n"/>
      <c r="I1002" s="871" t="n"/>
      <c r="J1002" s="871" t="n"/>
      <c r="K1002" s="871" t="n"/>
      <c r="L1002" s="871" t="n"/>
      <c r="M1002" s="871" t="n"/>
      <c r="N1002" s="871" t="n"/>
      <c r="O1002" s="871" t="n"/>
      <c r="P1002" s="871" t="n"/>
      <c r="Q1002" s="871" t="n"/>
      <c r="R1002" s="871" t="n"/>
      <c r="S1002" s="871" t="n"/>
      <c r="T1002" s="871" t="n"/>
      <c r="U1002" s="871" t="n"/>
      <c r="V1002" s="871" t="n"/>
      <c r="W1002" s="871" t="n"/>
      <c r="X1002" s="871" t="n"/>
      <c r="Y1002" s="871" t="n"/>
      <c r="Z1002" s="871" t="n"/>
    </row>
    <row r="1003">
      <c r="A1003" s="871" t="n"/>
      <c r="B1003" s="871" t="n"/>
      <c r="C1003" s="871" t="n"/>
      <c r="D1003" s="871" t="n"/>
      <c r="E1003" s="871" t="n"/>
      <c r="F1003" s="871" t="n"/>
      <c r="G1003" s="871" t="n"/>
      <c r="H1003" s="871" t="n"/>
      <c r="I1003" s="871" t="n"/>
      <c r="J1003" s="871" t="n"/>
      <c r="K1003" s="871" t="n"/>
      <c r="L1003" s="871" t="n"/>
      <c r="M1003" s="871" t="n"/>
      <c r="N1003" s="871" t="n"/>
      <c r="O1003" s="871" t="n"/>
      <c r="P1003" s="871" t="n"/>
      <c r="Q1003" s="871" t="n"/>
      <c r="R1003" s="871" t="n"/>
      <c r="S1003" s="871" t="n"/>
      <c r="T1003" s="871" t="n"/>
      <c r="U1003" s="871" t="n"/>
      <c r="V1003" s="871" t="n"/>
      <c r="W1003" s="871" t="n"/>
      <c r="X1003" s="871" t="n"/>
      <c r="Y1003" s="871" t="n"/>
      <c r="Z1003" s="871" t="n"/>
    </row>
    <row r="1004">
      <c r="A1004" s="871" t="n"/>
      <c r="B1004" s="871" t="n"/>
      <c r="C1004" s="871" t="n"/>
      <c r="D1004" s="871" t="n"/>
      <c r="E1004" s="871" t="n"/>
      <c r="F1004" s="871" t="n"/>
      <c r="G1004" s="871" t="n"/>
      <c r="H1004" s="871" t="n"/>
      <c r="I1004" s="871" t="n"/>
      <c r="J1004" s="871" t="n"/>
      <c r="K1004" s="871" t="n"/>
      <c r="L1004" s="871" t="n"/>
      <c r="M1004" s="871" t="n"/>
      <c r="N1004" s="871" t="n"/>
      <c r="O1004" s="871" t="n"/>
      <c r="P1004" s="871" t="n"/>
      <c r="Q1004" s="871" t="n"/>
      <c r="R1004" s="871" t="n"/>
      <c r="S1004" s="871" t="n"/>
      <c r="T1004" s="871" t="n"/>
      <c r="U1004" s="871" t="n"/>
      <c r="V1004" s="871" t="n"/>
      <c r="W1004" s="871" t="n"/>
      <c r="X1004" s="871" t="n"/>
      <c r="Y1004" s="871" t="n"/>
      <c r="Z1004" s="871" t="n"/>
    </row>
    <row r="1005">
      <c r="A1005" s="871" t="n"/>
      <c r="B1005" s="871" t="n"/>
      <c r="C1005" s="871" t="n"/>
      <c r="D1005" s="871" t="n"/>
      <c r="E1005" s="871" t="n"/>
      <c r="F1005" s="871" t="n"/>
      <c r="G1005" s="871" t="n"/>
      <c r="H1005" s="871" t="n"/>
      <c r="I1005" s="871" t="n"/>
      <c r="J1005" s="871" t="n"/>
      <c r="K1005" s="871" t="n"/>
      <c r="L1005" s="871" t="n"/>
      <c r="M1005" s="871" t="n"/>
      <c r="N1005" s="871" t="n"/>
      <c r="O1005" s="871" t="n"/>
      <c r="P1005" s="871" t="n"/>
      <c r="Q1005" s="871" t="n"/>
      <c r="R1005" s="871" t="n"/>
      <c r="S1005" s="871" t="n"/>
      <c r="T1005" s="871" t="n"/>
      <c r="U1005" s="871" t="n"/>
      <c r="V1005" s="871" t="n"/>
      <c r="W1005" s="871" t="n"/>
      <c r="X1005" s="871" t="n"/>
      <c r="Y1005" s="871" t="n"/>
      <c r="Z1005" s="871" t="n"/>
    </row>
    <row r="1006">
      <c r="A1006" s="871" t="n"/>
      <c r="B1006" s="871" t="n"/>
      <c r="C1006" s="871" t="n"/>
      <c r="D1006" s="871" t="n"/>
      <c r="E1006" s="871" t="n"/>
      <c r="F1006" s="871" t="n"/>
      <c r="G1006" s="871" t="n"/>
      <c r="H1006" s="871" t="n"/>
      <c r="I1006" s="871" t="n"/>
      <c r="J1006" s="871" t="n"/>
      <c r="K1006" s="871" t="n"/>
      <c r="L1006" s="871" t="n"/>
      <c r="M1006" s="871" t="n"/>
      <c r="N1006" s="871" t="n"/>
      <c r="O1006" s="871" t="n"/>
      <c r="P1006" s="871" t="n"/>
      <c r="Q1006" s="871" t="n"/>
      <c r="R1006" s="871" t="n"/>
      <c r="S1006" s="871" t="n"/>
      <c r="T1006" s="871" t="n"/>
      <c r="U1006" s="871" t="n"/>
      <c r="V1006" s="871" t="n"/>
      <c r="W1006" s="871" t="n"/>
      <c r="X1006" s="871" t="n"/>
      <c r="Y1006" s="871" t="n"/>
      <c r="Z1006" s="871" t="n"/>
    </row>
    <row r="1007">
      <c r="A1007" s="871" t="n"/>
      <c r="B1007" s="871" t="n"/>
      <c r="C1007" s="871" t="n"/>
      <c r="D1007" s="871" t="n"/>
      <c r="E1007" s="871" t="n"/>
      <c r="F1007" s="871" t="n"/>
      <c r="G1007" s="871" t="n"/>
      <c r="H1007" s="871" t="n"/>
      <c r="I1007" s="871" t="n"/>
      <c r="J1007" s="871" t="n"/>
      <c r="K1007" s="871" t="n"/>
      <c r="L1007" s="871" t="n"/>
      <c r="M1007" s="871" t="n"/>
      <c r="N1007" s="871" t="n"/>
      <c r="O1007" s="871" t="n"/>
      <c r="P1007" s="871" t="n"/>
      <c r="Q1007" s="871" t="n"/>
      <c r="R1007" s="871" t="n"/>
      <c r="S1007" s="871" t="n"/>
      <c r="T1007" s="871" t="n"/>
      <c r="U1007" s="871" t="n"/>
      <c r="V1007" s="871" t="n"/>
      <c r="W1007" s="871" t="n"/>
      <c r="X1007" s="871" t="n"/>
      <c r="Y1007" s="871" t="n"/>
      <c r="Z1007" s="871" t="n"/>
    </row>
    <row r="1008">
      <c r="A1008" s="871" t="n"/>
      <c r="B1008" s="871" t="n"/>
      <c r="C1008" s="871" t="n"/>
      <c r="D1008" s="871" t="n"/>
      <c r="E1008" s="871" t="n"/>
      <c r="F1008" s="871" t="n"/>
      <c r="G1008" s="871" t="n"/>
      <c r="H1008" s="871" t="n"/>
      <c r="I1008" s="871" t="n"/>
      <c r="J1008" s="871" t="n"/>
      <c r="K1008" s="871" t="n"/>
      <c r="L1008" s="871" t="n"/>
      <c r="M1008" s="871" t="n"/>
      <c r="N1008" s="871" t="n"/>
      <c r="O1008" s="871" t="n"/>
      <c r="P1008" s="871" t="n"/>
      <c r="Q1008" s="871" t="n"/>
      <c r="R1008" s="871" t="n"/>
      <c r="S1008" s="871" t="n"/>
      <c r="T1008" s="871" t="n"/>
      <c r="U1008" s="871" t="n"/>
      <c r="V1008" s="871" t="n"/>
      <c r="W1008" s="871" t="n"/>
      <c r="X1008" s="871" t="n"/>
      <c r="Y1008" s="871" t="n"/>
      <c r="Z1008" s="871" t="n"/>
    </row>
    <row r="1009">
      <c r="A1009" s="871" t="n"/>
      <c r="B1009" s="871" t="n"/>
      <c r="C1009" s="871" t="n"/>
      <c r="D1009" s="871" t="n"/>
      <c r="E1009" s="871" t="n"/>
      <c r="F1009" s="871" t="n"/>
      <c r="G1009" s="871" t="n"/>
      <c r="H1009" s="871" t="n"/>
      <c r="I1009" s="871" t="n"/>
      <c r="J1009" s="871" t="n"/>
      <c r="K1009" s="871" t="n"/>
      <c r="L1009" s="871" t="n"/>
      <c r="M1009" s="871" t="n"/>
      <c r="N1009" s="871" t="n"/>
      <c r="O1009" s="871" t="n"/>
      <c r="P1009" s="871" t="n"/>
      <c r="Q1009" s="871" t="n"/>
      <c r="R1009" s="871" t="n"/>
      <c r="S1009" s="871" t="n"/>
      <c r="T1009" s="871" t="n"/>
      <c r="U1009" s="871" t="n"/>
      <c r="V1009" s="871" t="n"/>
      <c r="W1009" s="871" t="n"/>
      <c r="X1009" s="871" t="n"/>
      <c r="Y1009" s="871" t="n"/>
      <c r="Z1009" s="871" t="n"/>
    </row>
  </sheetData>
  <mergeCells count="10">
    <mergeCell ref="B52:B76"/>
    <mergeCell ref="B78:B102"/>
    <mergeCell ref="C10:D10"/>
    <mergeCell ref="B26:B50"/>
    <mergeCell ref="B4:B8"/>
    <mergeCell ref="B10:B24"/>
    <mergeCell ref="C26:D26"/>
    <mergeCell ref="C52:D52"/>
    <mergeCell ref="C78:D78"/>
    <mergeCell ref="C4:D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FFFF00"/>
    <outlinePr summaryBelow="0" summaryRight="0"/>
    <pageSetUpPr/>
  </sheetPr>
  <dimension ref="A5:M32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13" customWidth="1" style="1068" min="1" max="1"/>
    <col width="28" customWidth="1" style="1068" min="2" max="2"/>
    <col width="12.5" customWidth="1" style="1068" min="3" max="3"/>
    <col width="17.13" customWidth="1" style="1068" min="4" max="6"/>
    <col width="5.25" customWidth="1" style="1068" min="7" max="7"/>
    <col width="14.5" customWidth="1" style="1068" min="8" max="8"/>
    <col width="17.13" customWidth="1" style="1068" min="10" max="13"/>
  </cols>
  <sheetData>
    <row r="5">
      <c r="H5" s="959" t="inlineStr">
        <is>
          <t>Years</t>
        </is>
      </c>
      <c r="I5" s="959" t="n">
        <v>1</v>
      </c>
      <c r="J5" s="959" t="n">
        <v>2</v>
      </c>
      <c r="K5" s="959" t="n">
        <v>3</v>
      </c>
      <c r="L5" s="959" t="n">
        <v>4</v>
      </c>
      <c r="M5" s="959" t="n">
        <v>5</v>
      </c>
    </row>
    <row r="6">
      <c r="H6" s="346" t="inlineStr">
        <is>
          <t>Tiers Targetted</t>
        </is>
      </c>
      <c r="I6" s="649" t="inlineStr">
        <is>
          <t>Tier 3</t>
        </is>
      </c>
      <c r="J6" s="649" t="inlineStr">
        <is>
          <t>Tier 1 &amp; 3</t>
        </is>
      </c>
      <c r="K6" s="649" t="inlineStr">
        <is>
          <t>All Tiers</t>
        </is>
      </c>
      <c r="L6" s="649" t="inlineStr">
        <is>
          <t>All Tiers</t>
        </is>
      </c>
      <c r="M6" s="649" t="inlineStr">
        <is>
          <t>All Tiers</t>
        </is>
      </c>
    </row>
    <row r="7">
      <c r="H7" s="347" t="inlineStr">
        <is>
          <t>Investor Capital Deployed (in Cr)</t>
        </is>
      </c>
      <c r="I7" s="653" t="n">
        <v>22</v>
      </c>
      <c r="J7" s="653" t="n">
        <v>60</v>
      </c>
      <c r="K7" s="653" t="n">
        <v>220</v>
      </c>
      <c r="L7" s="653" t="n">
        <v>0</v>
      </c>
      <c r="M7" s="653" t="n">
        <v>0</v>
      </c>
    </row>
    <row r="8">
      <c r="H8" s="347" t="inlineStr">
        <is>
          <t>Products (SKUs)</t>
        </is>
      </c>
      <c r="I8" s="653">
        <f>'Product Line'!C4</f>
        <v/>
      </c>
      <c r="J8" s="653">
        <f>'Product Line'!C10</f>
        <v/>
      </c>
      <c r="K8" s="653">
        <f>'Product Line'!C26</f>
        <v/>
      </c>
      <c r="L8" s="653">
        <f>K8</f>
        <v/>
      </c>
      <c r="M8" s="653">
        <f>L8</f>
        <v/>
      </c>
    </row>
    <row r="9">
      <c r="H9" s="347" t="inlineStr">
        <is>
          <t>Manufacturing</t>
        </is>
      </c>
      <c r="I9" s="653" t="inlineStr">
        <is>
          <t>Contract Manufacturing</t>
        </is>
      </c>
      <c r="J9" s="653" t="inlineStr">
        <is>
          <t>In-house &amp; Third Party Manufacturing</t>
        </is>
      </c>
      <c r="K9" s="653" t="inlineStr">
        <is>
          <t>In-house &amp; Third Party Manufacturing</t>
        </is>
      </c>
      <c r="L9" s="653" t="inlineStr">
        <is>
          <t>In-house &amp; Third Party Manufacturing</t>
        </is>
      </c>
      <c r="M9" s="653" t="inlineStr">
        <is>
          <t>In-house &amp; Third Party Manufacturing</t>
        </is>
      </c>
    </row>
    <row r="10">
      <c r="H10" s="347" t="inlineStr">
        <is>
          <t>Plants Set up</t>
        </is>
      </c>
      <c r="I10" s="625">
        <f>'In-house (2-5yrs)'!C3</f>
        <v/>
      </c>
      <c r="J10" s="625">
        <f>'In-house (2-5yrs)'!C4</f>
        <v/>
      </c>
      <c r="K10" s="625">
        <f>'In-house (2-5yrs)'!C5</f>
        <v/>
      </c>
      <c r="L10" s="625">
        <f>'In-house (2-5yrs)'!C6</f>
        <v/>
      </c>
      <c r="M10" s="625">
        <f>'In-house (2-5yrs)'!C7</f>
        <v/>
      </c>
    </row>
    <row r="11">
      <c r="H11" s="349" t="inlineStr">
        <is>
          <t>Total Plants</t>
        </is>
      </c>
      <c r="I11" s="572">
        <f>I10</f>
        <v/>
      </c>
      <c r="J11" s="572">
        <f>J10+I11</f>
        <v/>
      </c>
      <c r="K11" s="572">
        <f>K10+J11</f>
        <v/>
      </c>
      <c r="L11" s="572">
        <f>L10+K11</f>
        <v/>
      </c>
      <c r="M11" s="572">
        <f>M10+L11</f>
        <v/>
      </c>
    </row>
    <row r="27">
      <c r="A27" s="871" t="n"/>
    </row>
    <row r="28">
      <c r="A28" s="871" t="n"/>
    </row>
    <row r="29">
      <c r="A29" s="871" t="n"/>
    </row>
    <row r="30">
      <c r="A30" s="871" t="n"/>
    </row>
    <row r="31">
      <c r="A31" s="871" t="n"/>
    </row>
    <row r="32">
      <c r="A32" s="871" t="n"/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FF0563C1"/>
    <outlinePr summaryBelow="0" summaryRight="0"/>
    <pageSetUpPr/>
  </sheetPr>
  <dimension ref="A1:Z1037"/>
  <sheetViews>
    <sheetView showGridLines="0" workbookViewId="0">
      <selection activeCell="A1" sqref="A1"/>
    </sheetView>
  </sheetViews>
  <sheetFormatPr baseColWidth="8" defaultColWidth="12.63" defaultRowHeight="15.75" customHeight="1"/>
  <cols>
    <col width="2.25" customWidth="1" style="1068" min="1" max="1"/>
    <col width="33.5" customWidth="1" style="1068" min="2" max="2"/>
    <col width="13" customWidth="1" style="1068" min="5" max="5"/>
    <col width="14" customWidth="1" style="1068" min="7" max="7"/>
  </cols>
  <sheetData>
    <row r="1">
      <c r="A1" s="351" t="n"/>
      <c r="B1" s="13" t="n"/>
      <c r="C1" s="13" t="n"/>
      <c r="D1" s="13" t="n"/>
      <c r="E1" s="13" t="n"/>
      <c r="F1" s="13" t="n"/>
      <c r="G1" s="13" t="n"/>
      <c r="H1" s="352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>
      <c r="A2" s="353" t="n"/>
      <c r="B2" s="13" t="n"/>
      <c r="C2" s="13" t="n"/>
      <c r="D2" s="13" t="n"/>
      <c r="E2" s="13" t="n"/>
      <c r="F2" s="13" t="n"/>
      <c r="G2" s="354" t="inlineStr">
        <is>
          <t>Rs. in cr</t>
        </is>
      </c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</row>
    <row r="3">
      <c r="A3" s="355" t="n"/>
      <c r="B3" s="356" t="inlineStr">
        <is>
          <t>YEARS</t>
        </is>
      </c>
      <c r="C3" s="357" t="n">
        <v>1</v>
      </c>
      <c r="D3" s="357" t="n">
        <v>2</v>
      </c>
      <c r="E3" s="357" t="n">
        <v>3</v>
      </c>
      <c r="F3" s="357" t="n">
        <v>4</v>
      </c>
      <c r="G3" s="358" t="n">
        <v>5</v>
      </c>
      <c r="H3" s="359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</row>
    <row r="4">
      <c r="A4" s="355" t="n"/>
      <c r="B4" s="360" t="n"/>
      <c r="C4" s="361" t="n"/>
      <c r="D4" s="361" t="n"/>
      <c r="E4" s="361" t="n"/>
      <c r="F4" s="361" t="n"/>
      <c r="G4" s="362" t="n"/>
      <c r="H4" s="359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</row>
    <row r="5">
      <c r="A5" s="355" t="n"/>
      <c r="B5" s="363" t="inlineStr">
        <is>
          <t>REVENUE</t>
        </is>
      </c>
      <c r="C5" s="364" t="n"/>
      <c r="D5" s="364" t="n"/>
      <c r="E5" s="364" t="n"/>
      <c r="F5" s="364" t="n"/>
      <c r="G5" s="365" t="n"/>
      <c r="H5" s="359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</row>
    <row r="6">
      <c r="A6" s="355" t="n"/>
      <c r="B6" s="366" t="inlineStr">
        <is>
          <t>Revenue from Operation</t>
        </is>
      </c>
      <c r="C6" s="367">
        <f>'Contract (1 yr)'!E27</f>
        <v/>
      </c>
      <c r="D6" s="378">
        <f>'In-house (2-5yrs)'!F4+'Third Party (2-5yrs)'!R4</f>
        <v/>
      </c>
      <c r="E6" s="378">
        <f>'In-house (2-5yrs)'!F5+'Third Party (2-5yrs)'!R5</f>
        <v/>
      </c>
      <c r="F6" s="378">
        <f>'In-house (2-5yrs)'!F6+'Third Party (2-5yrs)'!R6</f>
        <v/>
      </c>
      <c r="G6" s="369">
        <f>'In-house (2-5yrs)'!F7+'Third Party (2-5yrs)'!R7</f>
        <v/>
      </c>
      <c r="H6" s="370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</row>
    <row r="7" hidden="1" s="1068">
      <c r="A7" s="355" t="n"/>
      <c r="B7" s="371" t="inlineStr">
        <is>
          <t>Pregnancy Powder- Trimester 1- Tier 1</t>
        </is>
      </c>
      <c r="C7" s="373" t="n"/>
      <c r="D7" s="373">
        <f>('In-house (2-5yrs)'!$C$20/3)/10^7</f>
        <v/>
      </c>
      <c r="E7" s="373">
        <f>('In-house (2-5yrs)'!$C$21/10^7)/3</f>
        <v/>
      </c>
      <c r="F7" s="373">
        <f>('In-house (2-5yrs)'!$C$22/10^7)/3</f>
        <v/>
      </c>
      <c r="G7" s="374">
        <f>'In-house (2-5yrs)'!$C$23/10^7/3</f>
        <v/>
      </c>
      <c r="H7" s="370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</row>
    <row r="8" hidden="1" s="1068">
      <c r="A8" s="355" t="n"/>
      <c r="B8" s="371" t="inlineStr">
        <is>
          <t>Pregnancy Powder- Trimester 2- Tier 1</t>
        </is>
      </c>
      <c r="C8" s="373" t="n"/>
      <c r="D8" s="373">
        <f>('In-house (2-5yrs)'!$C$20/3)/10^7</f>
        <v/>
      </c>
      <c r="E8" s="373">
        <f>('In-house (2-5yrs)'!$C$21/10^7)/3</f>
        <v/>
      </c>
      <c r="F8" s="373">
        <f>('In-house (2-5yrs)'!$C$22/10^7)/3</f>
        <v/>
      </c>
      <c r="G8" s="374">
        <f>'In-house (2-5yrs)'!$C$23/10^7/3</f>
        <v/>
      </c>
      <c r="H8" s="370" t="n"/>
      <c r="I8" s="375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</row>
    <row r="9" hidden="1" s="1068">
      <c r="A9" s="355" t="n"/>
      <c r="B9" s="371" t="inlineStr">
        <is>
          <t>Pregnancy Powder- Trimester 3- Tier 1</t>
        </is>
      </c>
      <c r="C9" s="373" t="n"/>
      <c r="D9" s="373">
        <f>('In-house (2-5yrs)'!$C$20/3)/10^7</f>
        <v/>
      </c>
      <c r="E9" s="373">
        <f>('In-house (2-5yrs)'!$C$21/10^7)/3</f>
        <v/>
      </c>
      <c r="F9" s="373">
        <f>('In-house (2-5yrs)'!$C$22/10^7)/3</f>
        <v/>
      </c>
      <c r="G9" s="374">
        <f>'In-house (2-5yrs)'!$C$23/10^7/3</f>
        <v/>
      </c>
      <c r="H9" s="370" t="n"/>
      <c r="I9" s="376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</row>
    <row r="10" hidden="1" s="1068">
      <c r="A10" s="355" t="n"/>
      <c r="B10" s="371" t="inlineStr">
        <is>
          <t>Lactation Powder- Tier 1</t>
        </is>
      </c>
      <c r="C10" s="373" t="n"/>
      <c r="D10" s="373">
        <f>'In-house (2-5yrs)'!F20/10^7</f>
        <v/>
      </c>
      <c r="E10" s="373">
        <f>'In-house (2-5yrs)'!F21/10^7</f>
        <v/>
      </c>
      <c r="F10" s="373">
        <f>'In-house (2-5yrs)'!F22/10^7</f>
        <v/>
      </c>
      <c r="G10" s="374">
        <f>'In-house (2-5yrs)'!F23/10^7</f>
        <v/>
      </c>
      <c r="H10" s="370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</row>
    <row r="11" hidden="1" s="1068">
      <c r="A11" s="355" t="n"/>
      <c r="B11" s="371" t="inlineStr">
        <is>
          <t>Infant Formula Powder- 0 to 6m- Tier 1</t>
        </is>
      </c>
      <c r="C11" s="373" t="n"/>
      <c r="D11" s="373">
        <f>('In-house (2-5yrs)'!$D$97*'In-house (2-5yrs)'!$I$12)/10^7/5</f>
        <v/>
      </c>
      <c r="E11" s="373">
        <f>('In-house (2-5yrs)'!$I$21/10^7)/5</f>
        <v/>
      </c>
      <c r="F11" s="373">
        <f>('In-house (2-5yrs)'!$I$22/10^7)/5</f>
        <v/>
      </c>
      <c r="G11" s="374">
        <f>'In-house (2-5yrs)'!$I$23/10^7/5</f>
        <v/>
      </c>
      <c r="H11" s="370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</row>
    <row r="12" hidden="1" s="1068">
      <c r="A12" s="355" t="n"/>
      <c r="B12" s="371" t="inlineStr">
        <is>
          <t>Infant Formula Powder- 6 to 12m- Tier 1</t>
        </is>
      </c>
      <c r="C12" s="373" t="n"/>
      <c r="D12" s="373">
        <f>('In-house (2-5yrs)'!$D$97*'In-house (2-5yrs)'!$I$12)/10^7/5</f>
        <v/>
      </c>
      <c r="E12" s="373">
        <f>('In-house (2-5yrs)'!$I$21/10^7)/5</f>
        <v/>
      </c>
      <c r="F12" s="373">
        <f>('In-house (2-5yrs)'!$I$22/10^7)/5</f>
        <v/>
      </c>
      <c r="G12" s="374">
        <f>'In-house (2-5yrs)'!$I$23/10^7/5</f>
        <v/>
      </c>
      <c r="H12" s="370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</row>
    <row r="13" hidden="1" s="1068">
      <c r="A13" s="355" t="n"/>
      <c r="B13" s="371" t="inlineStr">
        <is>
          <t>Infant Formula Powder- 12 to 24m- Tier 1</t>
        </is>
      </c>
      <c r="C13" s="373" t="n"/>
      <c r="D13" s="373">
        <f>('In-house (2-5yrs)'!$D$97*'In-house (2-5yrs)'!$I$12)/10^7/5</f>
        <v/>
      </c>
      <c r="E13" s="373">
        <f>('In-house (2-5yrs)'!$I$21/10^7)/5</f>
        <v/>
      </c>
      <c r="F13" s="373">
        <f>('In-house (2-5yrs)'!$I$22/10^7)/5</f>
        <v/>
      </c>
      <c r="G13" s="374">
        <f>'In-house (2-5yrs)'!$I$23/10^7/5</f>
        <v/>
      </c>
      <c r="H13" s="370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</row>
    <row r="14" hidden="1" s="1068">
      <c r="A14" s="355" t="n"/>
      <c r="B14" s="371" t="inlineStr">
        <is>
          <t>Infant Complementary Food- 6 to 12m- Tier 1</t>
        </is>
      </c>
      <c r="C14" s="373" t="n"/>
      <c r="D14" s="373">
        <f>('In-house (2-5yrs)'!$D$97*'In-house (2-5yrs)'!$I$12)/10^7/5</f>
        <v/>
      </c>
      <c r="E14" s="373">
        <f>('In-house (2-5yrs)'!$I$21/10^7)/5</f>
        <v/>
      </c>
      <c r="F14" s="373">
        <f>('In-house (2-5yrs)'!$I$22/10^7)/5</f>
        <v/>
      </c>
      <c r="G14" s="374">
        <f>'In-house (2-5yrs)'!$I$23/10^7/5</f>
        <v/>
      </c>
      <c r="H14" s="370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</row>
    <row r="15" hidden="1" s="1068">
      <c r="A15" s="355" t="n"/>
      <c r="B15" s="371" t="inlineStr">
        <is>
          <t>Infant Complementary Food- 12 to 24m- Tier 1</t>
        </is>
      </c>
      <c r="C15" s="373" t="n"/>
      <c r="D15" s="373">
        <f>('In-house (2-5yrs)'!$D$97*'In-house (2-5yrs)'!$I$12)/10^7/5</f>
        <v/>
      </c>
      <c r="E15" s="373">
        <f>('In-house (2-5yrs)'!$I$21/10^7)/5</f>
        <v/>
      </c>
      <c r="F15" s="373">
        <f>('In-house (2-5yrs)'!$I$22/10^7)/5</f>
        <v/>
      </c>
      <c r="G15" s="374">
        <f>'In-house (2-5yrs)'!$I$23/10^7/5</f>
        <v/>
      </c>
      <c r="H15" s="370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</row>
    <row r="16" hidden="1" s="1068">
      <c r="A16" s="355" t="n"/>
      <c r="B16" s="371" t="inlineStr">
        <is>
          <t>Children Powder- Tier 1</t>
        </is>
      </c>
      <c r="C16" s="373" t="n"/>
      <c r="D16" s="373">
        <f>('In-house (2-5yrs)'!L12*'In-house (2-5yrs)'!D100)/10^7</f>
        <v/>
      </c>
      <c r="E16" s="373">
        <f>'In-house (2-5yrs)'!L21/10^7</f>
        <v/>
      </c>
      <c r="F16" s="373">
        <f>'In-house (2-5yrs)'!L22/10^7</f>
        <v/>
      </c>
      <c r="G16" s="374">
        <f>'In-house (2-5yrs)'!L23/10^7</f>
        <v/>
      </c>
      <c r="H16" s="370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</row>
    <row r="17" hidden="1" s="1068">
      <c r="A17" s="355" t="n"/>
      <c r="B17" s="371" t="inlineStr">
        <is>
          <t>Pregnancy Powder- Trimester 1- Tier 2</t>
        </is>
      </c>
      <c r="C17" s="373" t="n"/>
      <c r="D17" s="373" t="n"/>
      <c r="E17" s="373">
        <f>('In-house (2-5yrs)'!$D$21/10^7)/3</f>
        <v/>
      </c>
      <c r="F17" s="373">
        <f>'In-house (2-5yrs)'!$D$22/10^7/3</f>
        <v/>
      </c>
      <c r="G17" s="374">
        <f>'In-house (2-5yrs)'!$D$23/10^7/3</f>
        <v/>
      </c>
      <c r="H17" s="370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</row>
    <row r="18" hidden="1" s="1068">
      <c r="A18" s="355" t="n"/>
      <c r="B18" s="371" t="inlineStr">
        <is>
          <t>Pregnancy Powder- Trimester 2- Tier 2</t>
        </is>
      </c>
      <c r="C18" s="373" t="n"/>
      <c r="D18" s="373" t="n"/>
      <c r="E18" s="373">
        <f>('In-house (2-5yrs)'!$D$21/10^7)/3</f>
        <v/>
      </c>
      <c r="F18" s="373">
        <f>'In-house (2-5yrs)'!$D$22/10^7/3</f>
        <v/>
      </c>
      <c r="G18" s="374">
        <f>'In-house (2-5yrs)'!$D$23/10^7/3</f>
        <v/>
      </c>
      <c r="H18" s="370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</row>
    <row r="19" hidden="1" s="1068">
      <c r="A19" s="355" t="n"/>
      <c r="B19" s="371" t="inlineStr">
        <is>
          <t>Pregnancy Powder- Trimester 3- Tier 2</t>
        </is>
      </c>
      <c r="C19" s="373" t="n"/>
      <c r="D19" s="373" t="n"/>
      <c r="E19" s="373">
        <f>('In-house (2-5yrs)'!$D$21/10^7)/3</f>
        <v/>
      </c>
      <c r="F19" s="373">
        <f>'In-house (2-5yrs)'!$D$22/10^7/3</f>
        <v/>
      </c>
      <c r="G19" s="374">
        <f>'In-house (2-5yrs)'!$D$23/10^7/3</f>
        <v/>
      </c>
      <c r="H19" s="370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</row>
    <row r="20" hidden="1" s="1068">
      <c r="A20" s="355" t="n"/>
      <c r="B20" s="371" t="inlineStr">
        <is>
          <t>Lactation Powder- Tier 2</t>
        </is>
      </c>
      <c r="C20" s="373" t="n"/>
      <c r="D20" s="373" t="n"/>
      <c r="E20" s="373">
        <f>'In-house (2-5yrs)'!G21/10^7</f>
        <v/>
      </c>
      <c r="F20" s="373">
        <f>'In-house (2-5yrs)'!G22/10^7</f>
        <v/>
      </c>
      <c r="G20" s="374">
        <f>'In-house (2-5yrs)'!G23/10^7</f>
        <v/>
      </c>
      <c r="H20" s="370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</row>
    <row r="21" hidden="1" s="1068">
      <c r="A21" s="355" t="n"/>
      <c r="B21" s="371" t="inlineStr">
        <is>
          <t>Infant Formula Powder- 0 to 6m- Tier 2</t>
        </is>
      </c>
      <c r="C21" s="373" t="n"/>
      <c r="D21" s="373" t="n"/>
      <c r="E21" s="373">
        <f>('In-house (2-5yrs)'!$J$21/10^7)/5</f>
        <v/>
      </c>
      <c r="F21" s="373">
        <f>'In-house (2-5yrs)'!$J$22/10^7/5</f>
        <v/>
      </c>
      <c r="G21" s="374">
        <f>'In-house (2-5yrs)'!$J$23/10^7/5</f>
        <v/>
      </c>
      <c r="H21" s="370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</row>
    <row r="22" hidden="1" s="1068">
      <c r="A22" s="355" t="n"/>
      <c r="B22" s="371" t="inlineStr">
        <is>
          <t>Infant Formula Powder- 6 to 12m- Tier 2</t>
        </is>
      </c>
      <c r="C22" s="373" t="n"/>
      <c r="D22" s="373" t="n"/>
      <c r="E22" s="373">
        <f>('In-house (2-5yrs)'!$J$21/10^7)/5</f>
        <v/>
      </c>
      <c r="F22" s="373">
        <f>'In-house (2-5yrs)'!$J$22/10^7/5</f>
        <v/>
      </c>
      <c r="G22" s="374">
        <f>'In-house (2-5yrs)'!$J$23/10^7/5</f>
        <v/>
      </c>
      <c r="H22" s="370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</row>
    <row r="23" hidden="1" s="1068">
      <c r="A23" s="355" t="n"/>
      <c r="B23" s="371" t="inlineStr">
        <is>
          <t>Infant Formula Powder- 12 to 24m- Tier 2</t>
        </is>
      </c>
      <c r="C23" s="373" t="n"/>
      <c r="D23" s="373" t="n"/>
      <c r="E23" s="373">
        <f>('In-house (2-5yrs)'!$J$21/10^7)/5</f>
        <v/>
      </c>
      <c r="F23" s="373">
        <f>'In-house (2-5yrs)'!$J$22/10^7/5</f>
        <v/>
      </c>
      <c r="G23" s="374">
        <f>'In-house (2-5yrs)'!$J$23/10^7/5</f>
        <v/>
      </c>
      <c r="H23" s="370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</row>
    <row r="24" hidden="1" s="1068">
      <c r="A24" s="355" t="n"/>
      <c r="B24" s="371" t="inlineStr">
        <is>
          <t>Infant Complementary Food- 6 to 12m- Tier 2</t>
        </is>
      </c>
      <c r="C24" s="373" t="n"/>
      <c r="D24" s="373" t="n"/>
      <c r="E24" s="373">
        <f>('In-house (2-5yrs)'!$J$21/10^7)/5</f>
        <v/>
      </c>
      <c r="F24" s="373">
        <f>'In-house (2-5yrs)'!$J$22/10^7/5</f>
        <v/>
      </c>
      <c r="G24" s="374">
        <f>'In-house (2-5yrs)'!$J$23/10^7/5</f>
        <v/>
      </c>
      <c r="H24" s="370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</row>
    <row r="25" hidden="1" s="1068">
      <c r="A25" s="355" t="n"/>
      <c r="B25" s="371" t="inlineStr">
        <is>
          <t>Infant Complementary Food- 12 to 24m- Tier 2</t>
        </is>
      </c>
      <c r="C25" s="373" t="n"/>
      <c r="D25" s="373" t="n"/>
      <c r="E25" s="373">
        <f>('In-house (2-5yrs)'!$J$21/10^7)/5</f>
        <v/>
      </c>
      <c r="F25" s="373">
        <f>'In-house (2-5yrs)'!$J$22/10^7/5</f>
        <v/>
      </c>
      <c r="G25" s="374">
        <f>'In-house (2-5yrs)'!$J$23/10^7/5</f>
        <v/>
      </c>
      <c r="H25" s="370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</row>
    <row r="26" hidden="1" s="1068">
      <c r="A26" s="355" t="n"/>
      <c r="B26" s="371" t="inlineStr">
        <is>
          <t>Children Powder- Tier 2</t>
        </is>
      </c>
      <c r="C26" s="373" t="n"/>
      <c r="D26" s="373" t="n"/>
      <c r="E26" s="373">
        <f>'In-house (2-5yrs)'!M21/10^7</f>
        <v/>
      </c>
      <c r="F26" s="373">
        <f>'In-house (2-5yrs)'!M22/10^7</f>
        <v/>
      </c>
      <c r="G26" s="374">
        <f>'In-house (2-5yrs)'!M23/10^7</f>
        <v/>
      </c>
      <c r="H26" s="370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</row>
    <row r="27" hidden="1" s="1068">
      <c r="A27" s="355" t="n"/>
      <c r="B27" s="371" t="inlineStr">
        <is>
          <t>Pregnancy Powder- Tier 3</t>
        </is>
      </c>
      <c r="C27" s="373">
        <f>'Contract (1 yr)'!E25</f>
        <v/>
      </c>
      <c r="D27" s="373">
        <f>('In-house (2-5yrs)'!E12*'In-house (2-5yrs)'!D93)/10^7</f>
        <v/>
      </c>
      <c r="E27" s="373">
        <f>'In-house (2-5yrs)'!E21/10^7</f>
        <v/>
      </c>
      <c r="F27" s="373">
        <f>'In-house (2-5yrs)'!E22/10^7</f>
        <v/>
      </c>
      <c r="G27" s="374">
        <f>'In-house (2-5yrs)'!E23/10^7</f>
        <v/>
      </c>
      <c r="H27" s="370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</row>
    <row r="28" hidden="1" s="1068">
      <c r="A28" s="355" t="n"/>
      <c r="B28" s="371" t="inlineStr">
        <is>
          <t>Lactation Powder- Tier 3</t>
        </is>
      </c>
      <c r="C28" s="373">
        <f>'Contract (1 yr)'!E26</f>
        <v/>
      </c>
      <c r="D28" s="373">
        <f>('In-house (2-5yrs)'!D96*'In-house (2-5yrs)'!H12)/10^7</f>
        <v/>
      </c>
      <c r="E28" s="373">
        <f>'In-house (2-5yrs)'!H21/10^7</f>
        <v/>
      </c>
      <c r="F28" s="373">
        <f>'In-house (2-5yrs)'!H22/10^7</f>
        <v/>
      </c>
      <c r="G28" s="374">
        <f>'In-house (2-5yrs)'!H23/10^7</f>
        <v/>
      </c>
      <c r="H28" s="370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</row>
    <row r="29" hidden="1" s="1068">
      <c r="A29" s="355" t="n"/>
      <c r="B29" s="371" t="inlineStr">
        <is>
          <t>Infant Powder- Tier 3</t>
        </is>
      </c>
      <c r="C29" s="373">
        <f>'Contract (1 yr)'!E23</f>
        <v/>
      </c>
      <c r="D29" s="373">
        <f>('In-house (2-5yrs)'!K12*'In-house (2-5yrs)'!D99)/10^7</f>
        <v/>
      </c>
      <c r="E29" s="373">
        <f>'In-house (2-5yrs)'!K21/10^7</f>
        <v/>
      </c>
      <c r="F29" s="373">
        <f>'In-house (2-5yrs)'!K22/10^7</f>
        <v/>
      </c>
      <c r="G29" s="374">
        <f>'In-house (2-5yrs)'!K23/10^7</f>
        <v/>
      </c>
      <c r="H29" s="370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</row>
    <row r="30" hidden="1" s="1068">
      <c r="A30" s="355" t="n"/>
      <c r="B30" s="371" t="inlineStr">
        <is>
          <t>Children Powder- Tier 3</t>
        </is>
      </c>
      <c r="C30" s="373">
        <f>'Contract (1 yr)'!E24</f>
        <v/>
      </c>
      <c r="D30" s="373">
        <f>('In-house (2-5yrs)'!D102*'In-house (2-5yrs)'!N12)/10^7</f>
        <v/>
      </c>
      <c r="E30" s="373">
        <f>'In-house (2-5yrs)'!N21/10^7</f>
        <v/>
      </c>
      <c r="F30" s="373">
        <f>'In-house (2-5yrs)'!N22/10^7</f>
        <v/>
      </c>
      <c r="G30" s="374">
        <f>'In-house (2-5yrs)'!N23/10^7</f>
        <v/>
      </c>
      <c r="H30" s="370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</row>
    <row r="31" hidden="1" s="1068">
      <c r="A31" s="355" t="n"/>
      <c r="B31" s="371" t="inlineStr">
        <is>
          <t>Contract Manufacturing</t>
        </is>
      </c>
      <c r="C31" s="373" t="n"/>
      <c r="D31" s="373">
        <f>'Third Party (2-5yrs)'!R4</f>
        <v/>
      </c>
      <c r="E31" s="373">
        <f>'Third Party (2-5yrs)'!R5</f>
        <v/>
      </c>
      <c r="F31" s="373">
        <f>'Third Party (2-5yrs)'!R6</f>
        <v/>
      </c>
      <c r="G31" s="374">
        <f>'Third Party (2-5yrs)'!R7</f>
        <v/>
      </c>
      <c r="H31" s="370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</row>
    <row r="32">
      <c r="A32" s="355" t="n"/>
      <c r="B32" s="377" t="inlineStr">
        <is>
          <t>Other income</t>
        </is>
      </c>
      <c r="C32" s="378">
        <f>'Project Financing'!U14</f>
        <v/>
      </c>
      <c r="D32" s="378">
        <f>'Project Financing'!U15</f>
        <v/>
      </c>
      <c r="E32" s="378">
        <f>'Project Financing'!U16</f>
        <v/>
      </c>
      <c r="F32" s="378">
        <f>'Project Financing'!U17</f>
        <v/>
      </c>
      <c r="G32" s="369">
        <f>'Project Financing'!U18</f>
        <v/>
      </c>
      <c r="H32" s="370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</row>
    <row r="33">
      <c r="A33" s="355" t="n"/>
      <c r="B33" s="379" t="inlineStr">
        <is>
          <t>Total Revenue</t>
        </is>
      </c>
      <c r="C33" s="380">
        <f>C6+C32</f>
        <v/>
      </c>
      <c r="D33" s="380">
        <f>D6+D32</f>
        <v/>
      </c>
      <c r="E33" s="380">
        <f>E6+E32</f>
        <v/>
      </c>
      <c r="F33" s="380">
        <f>F6+F32</f>
        <v/>
      </c>
      <c r="G33" s="381">
        <f>G6+G32</f>
        <v/>
      </c>
      <c r="H33" s="359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</row>
    <row r="34">
      <c r="A34" s="355" t="n"/>
      <c r="B34" s="382" t="inlineStr">
        <is>
          <t>Revenue Growth %</t>
        </is>
      </c>
      <c r="C34" s="383" t="n"/>
      <c r="D34" s="384">
        <f>(D33-C33)/C33</f>
        <v/>
      </c>
      <c r="E34" s="384">
        <f>(E33-D33)/D33</f>
        <v/>
      </c>
      <c r="F34" s="384">
        <f>(F33-E33)/E33</f>
        <v/>
      </c>
      <c r="G34" s="385">
        <f>(G33-F33)/F33</f>
        <v/>
      </c>
      <c r="H34" s="359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</row>
    <row r="35">
      <c r="A35" s="355" t="n"/>
      <c r="B35" s="386" t="n"/>
      <c r="C35" s="387" t="n"/>
      <c r="D35" s="387" t="n"/>
      <c r="E35" s="388" t="n"/>
      <c r="F35" s="388" t="n"/>
      <c r="G35" s="389" t="n"/>
      <c r="H35" s="359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</row>
    <row r="36">
      <c r="A36" s="355" t="n"/>
      <c r="B36" s="379" t="inlineStr">
        <is>
          <t>COGS</t>
        </is>
      </c>
      <c r="C36" s="378">
        <f>'Contract (1 yr)'!F27</f>
        <v/>
      </c>
      <c r="D36" s="378">
        <f>'In-house (2-5yrs)'!G4</f>
        <v/>
      </c>
      <c r="E36" s="378">
        <f>'In-house (2-5yrs)'!G5</f>
        <v/>
      </c>
      <c r="F36" s="378">
        <f>'In-house (2-5yrs)'!G6</f>
        <v/>
      </c>
      <c r="G36" s="369">
        <f>'In-house (2-5yrs)'!G7</f>
        <v/>
      </c>
      <c r="H36" s="370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</row>
    <row r="37">
      <c r="A37" s="355" t="n"/>
      <c r="B37" s="382" t="inlineStr">
        <is>
          <t>Gross Profit Margin %</t>
        </is>
      </c>
      <c r="C37" s="390">
        <f>C36/C33</f>
        <v/>
      </c>
      <c r="D37" s="384">
        <f>D36/D33</f>
        <v/>
      </c>
      <c r="E37" s="384">
        <f>E36/E33</f>
        <v/>
      </c>
      <c r="F37" s="384">
        <f>F36/F33</f>
        <v/>
      </c>
      <c r="G37" s="385">
        <f>G36/G33</f>
        <v/>
      </c>
      <c r="H37" s="359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</row>
    <row r="38">
      <c r="A38" s="355" t="n"/>
      <c r="B38" s="386" t="n"/>
      <c r="C38" s="391" t="n"/>
      <c r="D38" s="391" t="n"/>
      <c r="E38" s="391" t="n"/>
      <c r="F38" s="391" t="n"/>
      <c r="G38" s="392" t="n"/>
      <c r="H38" s="359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</row>
    <row r="39">
      <c r="A39" s="355" t="n"/>
      <c r="B39" s="363" t="inlineStr">
        <is>
          <t>INDIRECT EXPENSES</t>
        </is>
      </c>
      <c r="C39" s="393" t="n"/>
      <c r="D39" s="393" t="n"/>
      <c r="E39" s="393" t="n"/>
      <c r="F39" s="393" t="n"/>
      <c r="G39" s="392" t="n"/>
      <c r="H39" s="359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</row>
    <row r="40">
      <c r="A40" s="355" t="n"/>
      <c r="B40" s="714" t="inlineStr">
        <is>
          <t>Marketing &amp; Advertising</t>
        </is>
      </c>
      <c r="C40" s="394">
        <f>sum('Indirect Expenses'!C56:E56)</f>
        <v/>
      </c>
      <c r="D40" s="394">
        <f>sum('Indirect Expenses'!F56:H56)</f>
        <v/>
      </c>
      <c r="E40" s="394">
        <f>sum('Indirect Expenses'!I56:K56)</f>
        <v/>
      </c>
      <c r="F40" s="394">
        <f>sum('Indirect Expenses'!L56:N56)</f>
        <v/>
      </c>
      <c r="G40" s="395">
        <f>sum('Indirect Expenses'!O56:Q56)</f>
        <v/>
      </c>
      <c r="H40" s="396" t="inlineStr">
        <is>
          <t>* Includes Consumer digital ads, Influencer &amp; KOL marketing, Sampling &amp; trial programs, GTM marketing, Branding, Events, etc</t>
        </is>
      </c>
      <c r="I40" s="397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</row>
    <row r="41" hidden="1" s="1068">
      <c r="A41" s="355" t="n"/>
      <c r="B41" s="398" t="inlineStr">
        <is>
          <t xml:space="preserve">          Tier 1</t>
        </is>
      </c>
      <c r="C41" s="373">
        <f>'Indirect Expenses'!C56</f>
        <v/>
      </c>
      <c r="D41" s="373">
        <f>'Indirect Expenses'!F56</f>
        <v/>
      </c>
      <c r="E41" s="373">
        <f>'Indirect Expenses'!I56</f>
        <v/>
      </c>
      <c r="F41" s="373">
        <f>'Indirect Expenses'!L56</f>
        <v/>
      </c>
      <c r="G41" s="374">
        <f>'Indirect Expenses'!O56</f>
        <v/>
      </c>
      <c r="H41" s="396" t="n"/>
      <c r="I41" s="397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</row>
    <row r="42" hidden="1" s="1068">
      <c r="A42" s="355" t="n"/>
      <c r="B42" s="398" t="inlineStr">
        <is>
          <t xml:space="preserve">          Tier 2</t>
        </is>
      </c>
      <c r="C42" s="373">
        <f>'Indirect Expenses'!D56</f>
        <v/>
      </c>
      <c r="D42" s="373">
        <f>'Indirect Expenses'!G56</f>
        <v/>
      </c>
      <c r="E42" s="373">
        <f>'Indirect Expenses'!J56</f>
        <v/>
      </c>
      <c r="F42" s="373">
        <f>'Indirect Expenses'!M56</f>
        <v/>
      </c>
      <c r="G42" s="374">
        <f>'Indirect Expenses'!P56</f>
        <v/>
      </c>
      <c r="H42" s="396" t="n"/>
      <c r="I42" s="397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</row>
    <row r="43" hidden="1" s="1068">
      <c r="A43" s="355" t="n"/>
      <c r="B43" s="398" t="inlineStr">
        <is>
          <t xml:space="preserve">          Tier 3</t>
        </is>
      </c>
      <c r="C43" s="373">
        <f>'Indirect Expenses'!E56</f>
        <v/>
      </c>
      <c r="D43" s="373">
        <f>'Indirect Expenses'!H56</f>
        <v/>
      </c>
      <c r="E43" s="373">
        <f>'Indirect Expenses'!K56</f>
        <v/>
      </c>
      <c r="F43" s="373">
        <f>'Indirect Expenses'!N56</f>
        <v/>
      </c>
      <c r="G43" s="374">
        <f>'Indirect Expenses'!Q56</f>
        <v/>
      </c>
      <c r="H43" s="396" t="n"/>
      <c r="I43" s="397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</row>
    <row r="44">
      <c r="A44" s="355" t="n"/>
      <c r="B44" s="714" t="inlineStr">
        <is>
          <t>HCP Detailing &amp; Medical Engagement</t>
        </is>
      </c>
      <c r="C44" s="394">
        <f>sum('Indirect Expenses'!C57:E57)</f>
        <v/>
      </c>
      <c r="D44" s="394">
        <f>sum('Indirect Expenses'!F57:H57)</f>
        <v/>
      </c>
      <c r="E44" s="394">
        <f>sum('Indirect Expenses'!I57:K57)</f>
        <v/>
      </c>
      <c r="F44" s="394">
        <f>sum('Indirect Expenses'!L57:N57)</f>
        <v/>
      </c>
      <c r="G44" s="395">
        <f>sum('Indirect Expenses'!O57:Q57)</f>
        <v/>
      </c>
      <c r="H44" s="396" t="inlineStr">
        <is>
          <t>* OBGYN, Gynecologist, Pediatrician detailing, Hospital &amp; Nursing home tie-ups, Lactation Consultant &amp; Dietitian programs, Medical conference sponsorships</t>
        </is>
      </c>
      <c r="I44" s="399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</row>
    <row r="45" hidden="1" s="1068">
      <c r="A45" s="355" t="n"/>
      <c r="B45" s="398" t="inlineStr">
        <is>
          <t xml:space="preserve">          Tier 1</t>
        </is>
      </c>
      <c r="C45" s="373">
        <f>'Indirect Expenses'!C57</f>
        <v/>
      </c>
      <c r="D45" s="373">
        <f>'Indirect Expenses'!F57</f>
        <v/>
      </c>
      <c r="E45" s="373">
        <f>'Indirect Expenses'!I57</f>
        <v/>
      </c>
      <c r="F45" s="373">
        <f>'Indirect Expenses'!L57</f>
        <v/>
      </c>
      <c r="G45" s="374">
        <f>'Indirect Expenses'!O57</f>
        <v/>
      </c>
      <c r="H45" s="396" t="n"/>
      <c r="I45" s="399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</row>
    <row r="46" hidden="1" s="1068">
      <c r="A46" s="355" t="n"/>
      <c r="B46" s="398" t="inlineStr">
        <is>
          <t xml:space="preserve">          Tier 2</t>
        </is>
      </c>
      <c r="C46" s="373">
        <f>'Indirect Expenses'!D57</f>
        <v/>
      </c>
      <c r="D46" s="373">
        <f>'Indirect Expenses'!G57</f>
        <v/>
      </c>
      <c r="E46" s="373">
        <f>'Indirect Expenses'!J57</f>
        <v/>
      </c>
      <c r="F46" s="373">
        <f>'Indirect Expenses'!M57</f>
        <v/>
      </c>
      <c r="G46" s="374">
        <f>'Indirect Expenses'!P57</f>
        <v/>
      </c>
      <c r="H46" s="396" t="n"/>
      <c r="I46" s="399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</row>
    <row r="47" hidden="1" s="1068">
      <c r="A47" s="355" t="n"/>
      <c r="B47" s="398" t="inlineStr">
        <is>
          <t xml:space="preserve">          Tier 3</t>
        </is>
      </c>
      <c r="C47" s="373">
        <f>'Indirect Expenses'!E57</f>
        <v/>
      </c>
      <c r="D47" s="373">
        <f>'Indirect Expenses'!H57</f>
        <v/>
      </c>
      <c r="E47" s="373">
        <f>'Indirect Expenses'!K57</f>
        <v/>
      </c>
      <c r="F47" s="373">
        <f>'Indirect Expenses'!N57</f>
        <v/>
      </c>
      <c r="G47" s="374">
        <f>'Indirect Expenses'!Q57</f>
        <v/>
      </c>
      <c r="H47" s="396" t="n"/>
      <c r="I47" s="399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</row>
    <row r="48">
      <c r="A48" s="355" t="n"/>
      <c r="B48" s="714" t="inlineStr">
        <is>
          <t>Distribution &amp; Logistics</t>
        </is>
      </c>
      <c r="C48" s="394">
        <f>sum('Indirect Expenses'!C58:E58)</f>
        <v/>
      </c>
      <c r="D48" s="394">
        <f>sum('Indirect Expenses'!F58:H58)</f>
        <v/>
      </c>
      <c r="E48" s="394">
        <f>sum('Indirect Expenses'!I58:K58)</f>
        <v/>
      </c>
      <c r="F48" s="394">
        <f>sum('Indirect Expenses'!L58:N58)</f>
        <v/>
      </c>
      <c r="G48" s="395">
        <f>sum('Indirect Expenses'!O58:Q58)</f>
        <v/>
      </c>
      <c r="H48" s="396" t="inlineStr">
        <is>
          <t>* Rs. 9 per box for Year 1 &amp; 2. Rs. 8.5 from Year 3 to 5. Includes Outbound freight, Warehousing, Cold chain storage, Channel commission</t>
        </is>
      </c>
      <c r="I48" s="399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</row>
    <row r="49" hidden="1" s="1068">
      <c r="A49" s="355" t="n"/>
      <c r="B49" s="398" t="inlineStr">
        <is>
          <t xml:space="preserve">          Tier 1</t>
        </is>
      </c>
      <c r="C49" s="373">
        <f>'Indirect Expenses'!C58</f>
        <v/>
      </c>
      <c r="D49" s="373">
        <f>'Indirect Expenses'!F58</f>
        <v/>
      </c>
      <c r="E49" s="373">
        <f>'Indirect Expenses'!I58</f>
        <v/>
      </c>
      <c r="F49" s="373">
        <f>'Indirect Expenses'!L58</f>
        <v/>
      </c>
      <c r="G49" s="374">
        <f>'Indirect Expenses'!O58</f>
        <v/>
      </c>
      <c r="H49" s="396" t="n"/>
      <c r="I49" s="399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</row>
    <row r="50" hidden="1" s="1068">
      <c r="A50" s="355" t="n"/>
      <c r="B50" s="398" t="inlineStr">
        <is>
          <t xml:space="preserve">          Tier 2</t>
        </is>
      </c>
      <c r="C50" s="373">
        <f>'Indirect Expenses'!D58</f>
        <v/>
      </c>
      <c r="D50" s="373">
        <f>'Indirect Expenses'!G58</f>
        <v/>
      </c>
      <c r="E50" s="373">
        <f>'Indirect Expenses'!J58</f>
        <v/>
      </c>
      <c r="F50" s="373">
        <f>'Indirect Expenses'!M58</f>
        <v/>
      </c>
      <c r="G50" s="374">
        <f>'Indirect Expenses'!P58</f>
        <v/>
      </c>
      <c r="H50" s="396" t="n"/>
      <c r="I50" s="399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</row>
    <row r="51" hidden="1" s="1068">
      <c r="A51" s="355" t="n"/>
      <c r="B51" s="398" t="inlineStr">
        <is>
          <t xml:space="preserve">          Tier 3</t>
        </is>
      </c>
      <c r="C51" s="373">
        <f>'Indirect Expenses'!E58</f>
        <v/>
      </c>
      <c r="D51" s="373">
        <f>'Indirect Expenses'!H58</f>
        <v/>
      </c>
      <c r="E51" s="373">
        <f>'Indirect Expenses'!K58</f>
        <v/>
      </c>
      <c r="F51" s="373">
        <f>'Indirect Expenses'!N58</f>
        <v/>
      </c>
      <c r="G51" s="374">
        <f>'Indirect Expenses'!Q58</f>
        <v/>
      </c>
      <c r="H51" s="396" t="n"/>
      <c r="I51" s="399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</row>
    <row r="52">
      <c r="A52" s="355" t="n"/>
      <c r="B52" s="714" t="inlineStr">
        <is>
          <t>R&amp;D / Regulatory / Compliance</t>
        </is>
      </c>
      <c r="C52" s="394">
        <f>sum('Indirect Expenses'!C59:E59)</f>
        <v/>
      </c>
      <c r="D52" s="394">
        <f>sum('Indirect Expenses'!F59:H59)</f>
        <v/>
      </c>
      <c r="E52" s="394">
        <f>sum('Indirect Expenses'!I59:K59)</f>
        <v/>
      </c>
      <c r="F52" s="394">
        <f>sum('Indirect Expenses'!L59:N59)</f>
        <v/>
      </c>
      <c r="G52" s="395">
        <f>sum('Indirect Expenses'!O59:Q59)</f>
        <v/>
      </c>
      <c r="H52" s="396" t="inlineStr">
        <is>
          <t>* Product development, Clinical &amp; nutritional testing, FSSAI approval (per SKU), IMS Act compliance monitoring, Stability &amp; shelf-life studies</t>
        </is>
      </c>
      <c r="I52" s="399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</row>
    <row r="53" hidden="1" s="1068">
      <c r="A53" s="355" t="n"/>
      <c r="B53" s="398" t="inlineStr">
        <is>
          <t xml:space="preserve">          Tier 1</t>
        </is>
      </c>
      <c r="C53" s="373">
        <f>'Indirect Expenses'!C59</f>
        <v/>
      </c>
      <c r="D53" s="373">
        <f>'Indirect Expenses'!F59</f>
        <v/>
      </c>
      <c r="E53" s="373">
        <f>'Indirect Expenses'!I59</f>
        <v/>
      </c>
      <c r="F53" s="373">
        <f>'Indirect Expenses'!L59</f>
        <v/>
      </c>
      <c r="G53" s="374">
        <f>'Indirect Expenses'!O59</f>
        <v/>
      </c>
      <c r="H53" s="396" t="n"/>
      <c r="I53" s="399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</row>
    <row r="54" hidden="1" s="1068">
      <c r="A54" s="355" t="n"/>
      <c r="B54" s="398" t="inlineStr">
        <is>
          <t xml:space="preserve">          Tier 2</t>
        </is>
      </c>
      <c r="C54" s="373">
        <f>'Indirect Expenses'!D59</f>
        <v/>
      </c>
      <c r="D54" s="373">
        <f>'Indirect Expenses'!G59</f>
        <v/>
      </c>
      <c r="E54" s="373">
        <f>'Indirect Expenses'!J59</f>
        <v/>
      </c>
      <c r="F54" s="373">
        <f>'Indirect Expenses'!M59</f>
        <v/>
      </c>
      <c r="G54" s="374">
        <f>'Indirect Expenses'!P59</f>
        <v/>
      </c>
      <c r="H54" s="396" t="n"/>
      <c r="I54" s="399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</row>
    <row r="55" hidden="1" s="1068">
      <c r="A55" s="355" t="n"/>
      <c r="B55" s="398" t="inlineStr">
        <is>
          <t xml:space="preserve">          Tier 3</t>
        </is>
      </c>
      <c r="C55" s="373">
        <f>'Indirect Expenses'!E59</f>
        <v/>
      </c>
      <c r="D55" s="373">
        <f>'Indirect Expenses'!H59</f>
        <v/>
      </c>
      <c r="E55" s="373">
        <f>'Indirect Expenses'!K59</f>
        <v/>
      </c>
      <c r="F55" s="373">
        <f>'Indirect Expenses'!N59</f>
        <v/>
      </c>
      <c r="G55" s="374">
        <f>'Indirect Expenses'!Q59</f>
        <v/>
      </c>
      <c r="H55" s="396" t="n"/>
      <c r="I55" s="399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</row>
    <row r="56">
      <c r="A56" s="355" t="n"/>
      <c r="B56" s="714" t="inlineStr">
        <is>
          <t>G&amp;A / Operations Overheads</t>
        </is>
      </c>
      <c r="C56" s="394">
        <f>sum('Indirect Expenses'!C60:E60)</f>
        <v/>
      </c>
      <c r="D56" s="394">
        <f>sum('Indirect Expenses'!F60:H60)</f>
        <v/>
      </c>
      <c r="E56" s="394">
        <f>sum('Indirect Expenses'!I60:K60)</f>
        <v/>
      </c>
      <c r="F56" s="394">
        <f>sum('Indirect Expenses'!L60:N60)</f>
        <v/>
      </c>
      <c r="G56" s="395">
        <f>sum('Indirect Expenses'!O60:Q60)</f>
        <v/>
      </c>
      <c r="H56" s="396" t="inlineStr">
        <is>
          <t>* Rent &amp; utilities, IT infrastructure, ERP &amp; CRM, Legal, audit &amp; insurance, Office supplies &amp; misc admin</t>
        </is>
      </c>
      <c r="I56" s="399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</row>
    <row r="57" hidden="1" s="1068">
      <c r="A57" s="355" t="n"/>
      <c r="B57" s="398" t="inlineStr">
        <is>
          <t xml:space="preserve">          Tier 1</t>
        </is>
      </c>
      <c r="C57" s="373">
        <f>'Indirect Expenses'!C60</f>
        <v/>
      </c>
      <c r="D57" s="373">
        <f>'Indirect Expenses'!F60</f>
        <v/>
      </c>
      <c r="E57" s="373">
        <f>'Indirect Expenses'!I60</f>
        <v/>
      </c>
      <c r="F57" s="373">
        <f>'Indirect Expenses'!L60</f>
        <v/>
      </c>
      <c r="G57" s="374">
        <f>'Indirect Expenses'!O60</f>
        <v/>
      </c>
      <c r="H57" s="396" t="n"/>
      <c r="I57" s="399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</row>
    <row r="58" hidden="1" s="1068">
      <c r="A58" s="355" t="n"/>
      <c r="B58" s="398" t="inlineStr">
        <is>
          <t xml:space="preserve">          Tier 2</t>
        </is>
      </c>
      <c r="C58" s="373">
        <f>'Indirect Expenses'!D60</f>
        <v/>
      </c>
      <c r="D58" s="373">
        <f>'Indirect Expenses'!G60</f>
        <v/>
      </c>
      <c r="E58" s="373">
        <f>'Indirect Expenses'!J60</f>
        <v/>
      </c>
      <c r="F58" s="373">
        <f>'Indirect Expenses'!M60</f>
        <v/>
      </c>
      <c r="G58" s="374">
        <f>'Indirect Expenses'!P60</f>
        <v/>
      </c>
      <c r="H58" s="396" t="n"/>
      <c r="I58" s="399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</row>
    <row r="59" hidden="1" s="1068">
      <c r="A59" s="355" t="n"/>
      <c r="B59" s="398" t="inlineStr">
        <is>
          <t xml:space="preserve">          Tier 3</t>
        </is>
      </c>
      <c r="C59" s="373">
        <f>'Indirect Expenses'!E60</f>
        <v/>
      </c>
      <c r="D59" s="373">
        <f>'Indirect Expenses'!H60</f>
        <v/>
      </c>
      <c r="E59" s="373">
        <f>'Indirect Expenses'!K60</f>
        <v/>
      </c>
      <c r="F59" s="373">
        <f>'Indirect Expenses'!N60</f>
        <v/>
      </c>
      <c r="G59" s="374">
        <f>'Indirect Expenses'!Q60</f>
        <v/>
      </c>
      <c r="H59" s="396" t="n"/>
      <c r="I59" s="399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</row>
    <row r="60">
      <c r="A60" s="355" t="n"/>
      <c r="B60" s="714" t="inlineStr">
        <is>
          <t>Employee Cost</t>
        </is>
      </c>
      <c r="C60" s="394">
        <f>sum('Indirect Expenses'!C61:E61)</f>
        <v/>
      </c>
      <c r="D60" s="394">
        <f>sum('Indirect Expenses'!F61:H61)</f>
        <v/>
      </c>
      <c r="E60" s="394">
        <f>sum('Indirect Expenses'!I61:K61)</f>
        <v/>
      </c>
      <c r="F60" s="394">
        <f>sum('Indirect Expenses'!L61:N61)</f>
        <v/>
      </c>
      <c r="G60" s="395">
        <f>sum('Indirect Expenses'!O61:Q61)</f>
        <v/>
      </c>
      <c r="H60" s="396" t="inlineStr">
        <is>
          <t>* Core team salaries, PF / ESI / statutory, HCP field force, Recruitment, training &amp; contract staff</t>
        </is>
      </c>
      <c r="I60" s="399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</row>
    <row r="61" hidden="1" s="1068">
      <c r="A61" s="355" t="n"/>
      <c r="B61" s="398" t="inlineStr">
        <is>
          <t xml:space="preserve">          Tier 1</t>
        </is>
      </c>
      <c r="C61" s="373">
        <f>'Indirect Expenses'!C61</f>
        <v/>
      </c>
      <c r="D61" s="373">
        <f>'Indirect Expenses'!F61</f>
        <v/>
      </c>
      <c r="E61" s="373">
        <f>'Indirect Expenses'!I61</f>
        <v/>
      </c>
      <c r="F61" s="373">
        <f>'Indirect Expenses'!L61</f>
        <v/>
      </c>
      <c r="G61" s="374">
        <f>'Indirect Expenses'!O61</f>
        <v/>
      </c>
      <c r="H61" s="396" t="n"/>
      <c r="I61" s="397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</row>
    <row r="62" hidden="1" s="1068">
      <c r="A62" s="355" t="n"/>
      <c r="B62" s="398" t="inlineStr">
        <is>
          <t xml:space="preserve">          Tier 2</t>
        </is>
      </c>
      <c r="C62" s="373">
        <f>'Indirect Expenses'!D61</f>
        <v/>
      </c>
      <c r="D62" s="373">
        <f>'Indirect Expenses'!G61</f>
        <v/>
      </c>
      <c r="E62" s="373">
        <f>'Indirect Expenses'!J61</f>
        <v/>
      </c>
      <c r="F62" s="373">
        <f>'Indirect Expenses'!M61</f>
        <v/>
      </c>
      <c r="G62" s="374">
        <f>'Indirect Expenses'!P61</f>
        <v/>
      </c>
      <c r="H62" s="396" t="n"/>
      <c r="I62" s="397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</row>
    <row r="63" hidden="1" s="1068">
      <c r="A63" s="355" t="n"/>
      <c r="B63" s="398" t="inlineStr">
        <is>
          <t xml:space="preserve">          Tier 3</t>
        </is>
      </c>
      <c r="C63" s="373">
        <f>'Indirect Expenses'!E61</f>
        <v/>
      </c>
      <c r="D63" s="373">
        <f>'Indirect Expenses'!H61</f>
        <v/>
      </c>
      <c r="E63" s="373">
        <f>'Indirect Expenses'!K61</f>
        <v/>
      </c>
      <c r="F63" s="373">
        <f>'Indirect Expenses'!N61</f>
        <v/>
      </c>
      <c r="G63" s="374">
        <f>'Indirect Expenses'!Q61</f>
        <v/>
      </c>
      <c r="H63" s="396" t="n"/>
      <c r="I63" s="397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</row>
    <row r="64">
      <c r="A64" s="355" t="n"/>
      <c r="B64" s="401" t="inlineStr">
        <is>
          <t>Contingency Fund</t>
        </is>
      </c>
      <c r="C64" s="394">
        <f>sum(C40:C60)*5%</f>
        <v/>
      </c>
      <c r="D64" s="394">
        <f>sum(D40:D60)*5%</f>
        <v/>
      </c>
      <c r="E64" s="394">
        <f>sum(E40:E60)*5%</f>
        <v/>
      </c>
      <c r="F64" s="394">
        <f>sum(F40:F60)*5%</f>
        <v/>
      </c>
      <c r="G64" s="395">
        <f>sum(G40:G60)*5%</f>
        <v/>
      </c>
      <c r="H64" s="396" t="inlineStr">
        <is>
          <t>* 5% Contingency Fund</t>
        </is>
      </c>
      <c r="I64" s="397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</row>
    <row r="65">
      <c r="A65" s="355" t="n"/>
      <c r="B65" s="402" t="n"/>
      <c r="C65" s="403" t="n"/>
      <c r="D65" s="403" t="n"/>
      <c r="E65" s="403" t="n"/>
      <c r="F65" s="403" t="n"/>
      <c r="G65" s="404" t="n"/>
      <c r="H65" s="405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</row>
    <row r="66">
      <c r="A66" s="355" t="n"/>
      <c r="B66" s="379" t="inlineStr">
        <is>
          <t>Total Expenses</t>
        </is>
      </c>
      <c r="C66" s="406">
        <f>sum(C40,C44,C48,C52,C56,C60,C64,C36)</f>
        <v/>
      </c>
      <c r="D66" s="406">
        <f>sum(D40,D44,D48,D52,D56,D60,D64,D36)</f>
        <v/>
      </c>
      <c r="E66" s="406">
        <f>sum(E40,E44,E48,E52,E56,E60,E64,E36)</f>
        <v/>
      </c>
      <c r="F66" s="406">
        <f>sum(F40,F44,F48,F52,F56,F60,F64,F36)</f>
        <v/>
      </c>
      <c r="G66" s="407">
        <f>sum(G40,G44,G48,G52,G56,G60,G64,G36)</f>
        <v/>
      </c>
      <c r="H66" s="405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</row>
    <row r="67">
      <c r="A67" s="355" t="n"/>
      <c r="B67" s="386" t="n"/>
      <c r="C67" s="387" t="n"/>
      <c r="D67" s="387" t="n"/>
      <c r="E67" s="388" t="n"/>
      <c r="F67" s="388" t="n"/>
      <c r="G67" s="389" t="n"/>
      <c r="H67" s="359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</row>
    <row r="68">
      <c r="A68" s="355" t="n"/>
      <c r="B68" s="379" t="inlineStr">
        <is>
          <t>EBIDTA</t>
        </is>
      </c>
      <c r="C68" s="380">
        <f>C33-C66</f>
        <v/>
      </c>
      <c r="D68" s="380">
        <f>D33-D66</f>
        <v/>
      </c>
      <c r="E68" s="380">
        <f>E33-E66</f>
        <v/>
      </c>
      <c r="F68" s="380">
        <f>F33-F66</f>
        <v/>
      </c>
      <c r="G68" s="381">
        <f>G33-G66</f>
        <v/>
      </c>
      <c r="H68" s="408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</row>
    <row r="69">
      <c r="A69" s="355" t="n"/>
      <c r="B69" s="382" t="inlineStr">
        <is>
          <t>EBIDTA Margin%</t>
        </is>
      </c>
      <c r="C69" s="384">
        <f>C68/C33</f>
        <v/>
      </c>
      <c r="D69" s="384">
        <f>D68/D33</f>
        <v/>
      </c>
      <c r="E69" s="384">
        <f>E68/E33</f>
        <v/>
      </c>
      <c r="F69" s="384">
        <f>F68/F33</f>
        <v/>
      </c>
      <c r="G69" s="385">
        <f>G68/G33</f>
        <v/>
      </c>
      <c r="H69" s="359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</row>
    <row r="70">
      <c r="A70" s="355" t="n"/>
      <c r="B70" s="386" t="n"/>
      <c r="C70" s="391" t="n"/>
      <c r="D70" s="409" t="n"/>
      <c r="E70" s="409" t="n"/>
      <c r="F70" s="409" t="n"/>
      <c r="G70" s="410" t="n"/>
      <c r="H70" s="386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</row>
    <row r="71">
      <c r="A71" s="355" t="n"/>
      <c r="B71" s="377" t="inlineStr">
        <is>
          <t>Depreciation and Amortisation</t>
        </is>
      </c>
      <c r="C71" s="412">
        <f>'Capex &amp; Depreciation'!E39</f>
        <v/>
      </c>
      <c r="D71" s="412">
        <f>'Capex &amp; Depreciation'!E40</f>
        <v/>
      </c>
      <c r="E71" s="412">
        <f>'Capex &amp; Depreciation'!E41</f>
        <v/>
      </c>
      <c r="F71" s="412">
        <f>'Capex &amp; Depreciation'!E42</f>
        <v/>
      </c>
      <c r="G71" s="413">
        <f>'Capex &amp; Depreciation'!E43</f>
        <v/>
      </c>
      <c r="H71" s="370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</row>
    <row r="72">
      <c r="A72" s="355" t="n"/>
      <c r="B72" s="379" t="inlineStr">
        <is>
          <t>EBIT</t>
        </is>
      </c>
      <c r="C72" s="380">
        <f>C68-C71</f>
        <v/>
      </c>
      <c r="D72" s="380">
        <f>D68-D71</f>
        <v/>
      </c>
      <c r="E72" s="380">
        <f>E68-E71</f>
        <v/>
      </c>
      <c r="F72" s="380">
        <f>F68-F71</f>
        <v/>
      </c>
      <c r="G72" s="381">
        <f>G68-G71</f>
        <v/>
      </c>
      <c r="H72" s="408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</row>
    <row r="73">
      <c r="A73" s="355" t="n"/>
      <c r="B73" s="386" t="n"/>
      <c r="C73" s="387" t="n"/>
      <c r="D73" s="387" t="n"/>
      <c r="E73" s="388" t="n"/>
      <c r="F73" s="388" t="n"/>
      <c r="G73" s="389" t="n"/>
      <c r="H73" s="359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</row>
    <row r="74">
      <c r="A74" s="355" t="n"/>
      <c r="B74" s="377" t="inlineStr">
        <is>
          <t>Financial Costs</t>
        </is>
      </c>
      <c r="C74" s="378">
        <f>'Debt Schedule'!G3</f>
        <v/>
      </c>
      <c r="D74" s="378">
        <f>'Debt Schedule'!G4</f>
        <v/>
      </c>
      <c r="E74" s="378">
        <f>'Debt Schedule'!G5</f>
        <v/>
      </c>
      <c r="F74" s="378">
        <f>'Debt Schedule'!G6</f>
        <v/>
      </c>
      <c r="G74" s="369">
        <f>'Debt Schedule'!G7</f>
        <v/>
      </c>
      <c r="H74" s="370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</row>
    <row r="75">
      <c r="A75" s="355" t="n"/>
      <c r="B75" s="379" t="inlineStr">
        <is>
          <t>EBT/PBT</t>
        </is>
      </c>
      <c r="C75" s="380">
        <f>C72-C74</f>
        <v/>
      </c>
      <c r="D75" s="380">
        <f>D72-D74</f>
        <v/>
      </c>
      <c r="E75" s="380">
        <f>E72-E74</f>
        <v/>
      </c>
      <c r="F75" s="380">
        <f>F72-F74</f>
        <v/>
      </c>
      <c r="G75" s="381">
        <f>G72-G74</f>
        <v/>
      </c>
      <c r="H75" s="359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</row>
    <row r="76">
      <c r="A76" s="355" t="n"/>
      <c r="B76" s="386" t="n"/>
      <c r="C76" s="387" t="n"/>
      <c r="D76" s="387" t="n"/>
      <c r="E76" s="387" t="n"/>
      <c r="F76" s="387" t="n"/>
      <c r="G76" s="389" t="n"/>
      <c r="H76" s="359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</row>
    <row r="77">
      <c r="A77" s="355" t="n"/>
      <c r="B77" s="377" t="inlineStr">
        <is>
          <t>Tax</t>
        </is>
      </c>
      <c r="C77" s="378">
        <f>IF(C75&gt;0, C75*0.25,0)</f>
        <v/>
      </c>
      <c r="D77" s="378">
        <f>IF(D75&gt;0, D75*0.25,0)</f>
        <v/>
      </c>
      <c r="E77" s="378">
        <f>IF(E75&gt;0, E75*0.25,0)</f>
        <v/>
      </c>
      <c r="F77" s="378">
        <f>IF(F75&gt;0, F75*0.25,0)</f>
        <v/>
      </c>
      <c r="G77" s="369">
        <f>IF(G75&gt;0, G75*0.25,0)</f>
        <v/>
      </c>
      <c r="H77" s="359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</row>
    <row r="78">
      <c r="A78" s="355" t="n"/>
      <c r="B78" s="386" t="n"/>
      <c r="C78" s="378" t="n"/>
      <c r="D78" s="378" t="n"/>
      <c r="E78" s="378" t="n"/>
      <c r="F78" s="378" t="n"/>
      <c r="G78" s="389" t="n"/>
      <c r="H78" s="359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</row>
    <row r="79">
      <c r="A79" s="355" t="n"/>
      <c r="B79" s="379" t="inlineStr">
        <is>
          <t>PAT/EAT</t>
        </is>
      </c>
      <c r="C79" s="380">
        <f>C75-C77</f>
        <v/>
      </c>
      <c r="D79" s="380">
        <f>D75-D77</f>
        <v/>
      </c>
      <c r="E79" s="380">
        <f>E75-E77</f>
        <v/>
      </c>
      <c r="F79" s="380">
        <f>F75-F77</f>
        <v/>
      </c>
      <c r="G79" s="381">
        <f>G75-G77</f>
        <v/>
      </c>
      <c r="H79" s="359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</row>
    <row r="80">
      <c r="A80" s="355" t="n"/>
      <c r="B80" s="382" t="inlineStr">
        <is>
          <t>Net Profit Margin%</t>
        </is>
      </c>
      <c r="C80" s="384">
        <f>C79/C33</f>
        <v/>
      </c>
      <c r="D80" s="384">
        <f>D79/D33</f>
        <v/>
      </c>
      <c r="E80" s="384">
        <f>E79/E33</f>
        <v/>
      </c>
      <c r="F80" s="384">
        <f>F79/F33</f>
        <v/>
      </c>
      <c r="G80" s="385">
        <f>G79/G33</f>
        <v/>
      </c>
      <c r="H80" s="359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</row>
    <row r="81">
      <c r="A81" s="355" t="n"/>
      <c r="B81" s="414" t="n"/>
      <c r="C81" s="415" t="n"/>
      <c r="D81" s="415" t="n"/>
      <c r="E81" s="415" t="n"/>
      <c r="F81" s="415" t="n"/>
      <c r="G81" s="416" t="n"/>
      <c r="H81" s="359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</row>
    <row r="82">
      <c r="A82" s="353" t="n"/>
      <c r="B82" s="417" t="n"/>
      <c r="C82" s="418" t="n"/>
      <c r="D82" s="418" t="n"/>
      <c r="E82" s="418" t="n"/>
      <c r="F82" s="418" t="n"/>
      <c r="G82" s="418" t="n"/>
      <c r="H82" s="35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</row>
    <row r="83">
      <c r="A83" s="353" t="n"/>
      <c r="B83" s="353" t="n"/>
      <c r="C83" s="419" t="n"/>
      <c r="D83" s="419" t="n"/>
      <c r="E83" s="419" t="n"/>
      <c r="F83" s="419" t="n"/>
      <c r="G83" s="419" t="n"/>
      <c r="H83" s="35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</row>
    <row r="84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3" t="n"/>
      <c r="W84" s="13" t="n"/>
      <c r="X84" s="13" t="n"/>
      <c r="Y84" s="13" t="n"/>
      <c r="Z84" s="13" t="n"/>
    </row>
    <row r="85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  <c r="Y85" s="13" t="n"/>
      <c r="Z85" s="13" t="n"/>
    </row>
    <row r="86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13" t="n"/>
      <c r="Z86" s="13" t="n"/>
    </row>
    <row r="87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13" t="n"/>
      <c r="Z87" s="13" t="n"/>
    </row>
    <row r="88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  <c r="Y88" s="13" t="n"/>
      <c r="Z88" s="13" t="n"/>
    </row>
    <row r="89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3" t="n"/>
    </row>
    <row r="90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3" t="n"/>
      <c r="Y90" s="13" t="n"/>
      <c r="Z90" s="13" t="n"/>
    </row>
    <row r="9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  <c r="Y91" s="13" t="n"/>
      <c r="Z91" s="13" t="n"/>
    </row>
    <row r="92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13" t="n"/>
      <c r="Z92" s="13" t="n"/>
    </row>
    <row r="93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3" t="n"/>
    </row>
    <row r="94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13" t="n"/>
      <c r="Z94" s="13" t="n"/>
    </row>
    <row r="95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3" t="n"/>
    </row>
    <row r="96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  <c r="Y96" s="13" t="n"/>
      <c r="Z96" s="13" t="n"/>
    </row>
    <row r="97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13" t="n"/>
      <c r="Z97" s="13" t="n"/>
    </row>
    <row r="98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3" t="n"/>
    </row>
    <row r="99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  <c r="Y99" s="13" t="n"/>
      <c r="Z99" s="13" t="n"/>
    </row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3" t="n"/>
    </row>
    <row r="10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3" t="n"/>
    </row>
    <row r="102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3" t="n"/>
    </row>
    <row r="103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  <c r="Y103" s="13" t="n"/>
      <c r="Z103" s="13" t="n"/>
    </row>
    <row r="104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3" t="n"/>
    </row>
    <row r="105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3" t="n"/>
    </row>
    <row r="106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3" t="n"/>
    </row>
    <row r="107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3" t="n"/>
    </row>
    <row r="108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3" t="n"/>
    </row>
    <row r="109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13" t="n"/>
      <c r="Z109" s="13" t="n"/>
    </row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3" t="n"/>
    </row>
    <row r="11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13" t="n"/>
      <c r="Z111" s="13" t="n"/>
    </row>
    <row r="112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</row>
    <row r="113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/>
      <c r="Z113" s="13" t="n"/>
    </row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  <c r="Z114" s="13" t="n"/>
    </row>
    <row r="115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3" t="n"/>
    </row>
    <row r="116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13" t="n"/>
      <c r="Z116" s="13" t="n"/>
    </row>
    <row r="117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3" t="n"/>
    </row>
    <row r="118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  <c r="Y118" s="13" t="n"/>
      <c r="Z118" s="13" t="n"/>
    </row>
    <row r="119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  <c r="Y119" s="13" t="n"/>
      <c r="Z119" s="13" t="n"/>
    </row>
    <row r="120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3" t="n"/>
      <c r="Y120" s="13" t="n"/>
      <c r="Z120" s="13" t="n"/>
    </row>
    <row r="12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  <c r="Z121" s="13" t="n"/>
    </row>
    <row r="122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3" t="n"/>
      <c r="Y122" s="13" t="n"/>
      <c r="Z122" s="13" t="n"/>
    </row>
    <row r="123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  <c r="Y123" s="13" t="n"/>
      <c r="Z123" s="13" t="n"/>
    </row>
    <row r="124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13" t="n"/>
      <c r="Z124" s="13" t="n"/>
    </row>
    <row r="125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  <c r="Z125" s="13" t="n"/>
    </row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  <c r="Z126" s="13" t="n"/>
    </row>
    <row r="127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  <c r="Z127" s="13" t="n"/>
    </row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  <c r="Z128" s="13" t="n"/>
    </row>
    <row r="129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Y129" s="13" t="n"/>
      <c r="Z129" s="13" t="n"/>
    </row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3" t="n"/>
      <c r="Y130" s="13" t="n"/>
      <c r="Z130" s="13" t="n"/>
    </row>
    <row r="13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  <c r="Z131" s="13" t="n"/>
    </row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  <c r="Y132" s="13" t="n"/>
      <c r="Z132" s="13" t="n"/>
    </row>
    <row r="133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  <c r="Z133" s="13" t="n"/>
    </row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3" t="n"/>
      <c r="Y134" s="13" t="n"/>
      <c r="Z134" s="13" t="n"/>
    </row>
    <row r="135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  <c r="Z135" s="13" t="n"/>
    </row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  <c r="Y136" s="13" t="n"/>
      <c r="Z136" s="13" t="n"/>
    </row>
    <row r="137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  <c r="Y137" s="13" t="n"/>
      <c r="Z137" s="13" t="n"/>
    </row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  <c r="V138" s="13" t="n"/>
      <c r="W138" s="13" t="n"/>
      <c r="X138" s="13" t="n"/>
      <c r="Y138" s="13" t="n"/>
      <c r="Z138" s="13" t="n"/>
    </row>
    <row r="139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3" t="n"/>
      <c r="Y139" s="13" t="n"/>
      <c r="Z139" s="13" t="n"/>
    </row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3" t="n"/>
      <c r="W140" s="13" t="n"/>
      <c r="X140" s="13" t="n"/>
      <c r="Y140" s="13" t="n"/>
      <c r="Z140" s="13" t="n"/>
    </row>
    <row r="14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3" t="n"/>
      <c r="Y141" s="13" t="n"/>
      <c r="Z141" s="13" t="n"/>
    </row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V142" s="13" t="n"/>
      <c r="W142" s="13" t="n"/>
      <c r="X142" s="13" t="n"/>
      <c r="Y142" s="13" t="n"/>
      <c r="Z142" s="13" t="n"/>
    </row>
    <row r="143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3" t="n"/>
      <c r="Y143" s="13" t="n"/>
      <c r="Z143" s="13" t="n"/>
    </row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  <c r="V144" s="13" t="n"/>
      <c r="W144" s="13" t="n"/>
      <c r="X144" s="13" t="n"/>
      <c r="Y144" s="13" t="n"/>
      <c r="Z144" s="13" t="n"/>
    </row>
    <row r="145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  <c r="X145" s="13" t="n"/>
      <c r="Y145" s="13" t="n"/>
      <c r="Z145" s="13" t="n"/>
    </row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3" t="n"/>
      <c r="W146" s="13" t="n"/>
      <c r="X146" s="13" t="n"/>
      <c r="Y146" s="13" t="n"/>
      <c r="Z146" s="13" t="n"/>
    </row>
    <row r="147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  <c r="Y147" s="13" t="n"/>
      <c r="Z147" s="13" t="n"/>
    </row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  <c r="V148" s="13" t="n"/>
      <c r="W148" s="13" t="n"/>
      <c r="X148" s="13" t="n"/>
      <c r="Y148" s="13" t="n"/>
      <c r="Z148" s="13" t="n"/>
    </row>
    <row r="149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  <c r="X149" s="13" t="n"/>
      <c r="Y149" s="13" t="n"/>
      <c r="Z149" s="13" t="n"/>
    </row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  <c r="V150" s="13" t="n"/>
      <c r="W150" s="13" t="n"/>
      <c r="X150" s="13" t="n"/>
      <c r="Y150" s="13" t="n"/>
      <c r="Z150" s="13" t="n"/>
    </row>
    <row r="15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  <c r="X151" s="13" t="n"/>
      <c r="Y151" s="13" t="n"/>
      <c r="Z151" s="13" t="n"/>
    </row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  <c r="V152" s="13" t="n"/>
      <c r="W152" s="13" t="n"/>
      <c r="X152" s="13" t="n"/>
      <c r="Y152" s="13" t="n"/>
      <c r="Z152" s="13" t="n"/>
    </row>
    <row r="153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3" t="n"/>
      <c r="Y153" s="13" t="n"/>
      <c r="Z153" s="13" t="n"/>
    </row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3" t="n"/>
      <c r="W154" s="13" t="n"/>
      <c r="X154" s="13" t="n"/>
      <c r="Y154" s="13" t="n"/>
      <c r="Z154" s="13" t="n"/>
    </row>
    <row r="155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  <c r="Y155" s="13" t="n"/>
      <c r="Z155" s="13" t="n"/>
    </row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  <c r="V156" s="13" t="n"/>
      <c r="W156" s="13" t="n"/>
      <c r="X156" s="13" t="n"/>
      <c r="Y156" s="13" t="n"/>
      <c r="Z156" s="13" t="n"/>
    </row>
    <row r="157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3" t="n"/>
      <c r="Y157" s="13" t="n"/>
      <c r="Z157" s="13" t="n"/>
    </row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V158" s="13" t="n"/>
      <c r="W158" s="13" t="n"/>
      <c r="X158" s="13" t="n"/>
      <c r="Y158" s="13" t="n"/>
      <c r="Z158" s="13" t="n"/>
    </row>
    <row r="159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  <c r="V159" s="13" t="n"/>
      <c r="W159" s="13" t="n"/>
      <c r="X159" s="13" t="n"/>
      <c r="Y159" s="13" t="n"/>
      <c r="Z159" s="13" t="n"/>
    </row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  <c r="W160" s="13" t="n"/>
      <c r="X160" s="13" t="n"/>
      <c r="Y160" s="13" t="n"/>
      <c r="Z160" s="13" t="n"/>
    </row>
    <row r="16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3" t="n"/>
      <c r="Y161" s="13" t="n"/>
      <c r="Z161" s="13" t="n"/>
    </row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3" t="n"/>
      <c r="W162" s="13" t="n"/>
      <c r="X162" s="13" t="n"/>
      <c r="Y162" s="13" t="n"/>
      <c r="Z162" s="13" t="n"/>
    </row>
    <row r="163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3" t="n"/>
      <c r="Y163" s="13" t="n"/>
      <c r="Z163" s="13" t="n"/>
    </row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  <c r="V164" s="13" t="n"/>
      <c r="W164" s="13" t="n"/>
      <c r="X164" s="13" t="n"/>
      <c r="Y164" s="13" t="n"/>
      <c r="Z164" s="13" t="n"/>
    </row>
    <row r="165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  <c r="Y165" s="13" t="n"/>
      <c r="Z165" s="13" t="n"/>
    </row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3" t="n"/>
      <c r="Y166" s="13" t="n"/>
      <c r="Z166" s="13" t="n"/>
    </row>
    <row r="167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  <c r="Y167" s="13" t="n"/>
      <c r="Z167" s="13" t="n"/>
    </row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  <c r="Y168" s="13" t="n"/>
      <c r="Z168" s="13" t="n"/>
    </row>
    <row r="169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  <c r="Y169" s="13" t="n"/>
      <c r="Z169" s="13" t="n"/>
    </row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3" t="n"/>
      <c r="Y170" s="13" t="n"/>
      <c r="Z170" s="13" t="n"/>
    </row>
    <row r="17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  <c r="Z171" s="13" t="n"/>
    </row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  <c r="Z172" s="13" t="n"/>
    </row>
    <row r="173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  <c r="Y173" s="13" t="n"/>
      <c r="Z173" s="13" t="n"/>
    </row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3" t="n"/>
      <c r="Y174" s="13" t="n"/>
      <c r="Z174" s="13" t="n"/>
    </row>
    <row r="175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  <c r="Y175" s="13" t="n"/>
      <c r="Z175" s="13" t="n"/>
    </row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3" t="n"/>
      <c r="Y176" s="13" t="n"/>
      <c r="Z176" s="13" t="n"/>
    </row>
    <row r="177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  <c r="Y177" s="13" t="n"/>
      <c r="Z177" s="13" t="n"/>
    </row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3" t="n"/>
      <c r="Y178" s="13" t="n"/>
      <c r="Z178" s="13" t="n"/>
    </row>
    <row r="179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  <c r="Z179" s="13" t="n"/>
    </row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  <c r="V180" s="13" t="n"/>
      <c r="W180" s="13" t="n"/>
      <c r="X180" s="13" t="n"/>
      <c r="Y180" s="13" t="n"/>
      <c r="Z180" s="13" t="n"/>
    </row>
    <row r="18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  <c r="Y181" s="13" t="n"/>
      <c r="Z181" s="13" t="n"/>
    </row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3" t="n"/>
      <c r="W182" s="13" t="n"/>
      <c r="X182" s="13" t="n"/>
      <c r="Y182" s="13" t="n"/>
      <c r="Z182" s="13" t="n"/>
    </row>
    <row r="183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  <c r="Y183" s="13" t="n"/>
      <c r="Z183" s="13" t="n"/>
    </row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3" t="n"/>
      <c r="W184" s="13" t="n"/>
      <c r="X184" s="13" t="n"/>
      <c r="Y184" s="13" t="n"/>
      <c r="Z184" s="13" t="n"/>
    </row>
    <row r="185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3" t="n"/>
    </row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  <c r="V186" s="13" t="n"/>
      <c r="W186" s="13" t="n"/>
      <c r="X186" s="13" t="n"/>
      <c r="Y186" s="13" t="n"/>
      <c r="Z186" s="13" t="n"/>
    </row>
    <row r="187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  <c r="Z187" s="13" t="n"/>
    </row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3" t="n"/>
      <c r="Y188" s="13" t="n"/>
      <c r="Z188" s="13" t="n"/>
    </row>
    <row r="189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  <c r="Y189" s="13" t="n"/>
      <c r="Z189" s="13" t="n"/>
    </row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3" t="n"/>
    </row>
    <row r="19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3" t="n"/>
    </row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  <c r="V192" s="13" t="n"/>
      <c r="W192" s="13" t="n"/>
      <c r="X192" s="13" t="n"/>
      <c r="Y192" s="13" t="n"/>
      <c r="Z192" s="13" t="n"/>
    </row>
    <row r="193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  <c r="Y193" s="13" t="n"/>
      <c r="Z193" s="13" t="n"/>
    </row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3" t="n"/>
      <c r="Y194" s="13" t="n"/>
      <c r="Z194" s="13" t="n"/>
    </row>
    <row r="195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3" t="n"/>
      <c r="Y195" s="13" t="n"/>
      <c r="Z195" s="13" t="n"/>
    </row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3" t="n"/>
      <c r="Y196" s="13" t="n"/>
      <c r="Z196" s="13" t="n"/>
    </row>
    <row r="197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  <c r="Y197" s="13" t="n"/>
      <c r="Z197" s="13" t="n"/>
    </row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  <c r="Y198" s="13" t="n"/>
      <c r="Z198" s="13" t="n"/>
    </row>
    <row r="199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  <c r="Y199" s="13" t="n"/>
      <c r="Z199" s="13" t="n"/>
    </row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3" t="n"/>
      <c r="W200" s="13" t="n"/>
      <c r="X200" s="13" t="n"/>
      <c r="Y200" s="13" t="n"/>
      <c r="Z200" s="13" t="n"/>
    </row>
    <row r="20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  <c r="Y201" s="13" t="n"/>
      <c r="Z201" s="13" t="n"/>
    </row>
    <row r="202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  <c r="V202" s="13" t="n"/>
      <c r="W202" s="13" t="n"/>
      <c r="X202" s="13" t="n"/>
      <c r="Y202" s="13" t="n"/>
      <c r="Z202" s="13" t="n"/>
    </row>
    <row r="203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3" t="n"/>
      <c r="Y203" s="13" t="n"/>
      <c r="Z203" s="13" t="n"/>
    </row>
    <row r="204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  <c r="V204" s="13" t="n"/>
      <c r="W204" s="13" t="n"/>
      <c r="X204" s="13" t="n"/>
      <c r="Y204" s="13" t="n"/>
      <c r="Z204" s="13" t="n"/>
    </row>
    <row r="205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  <c r="Y205" s="13" t="n"/>
      <c r="Z205" s="13" t="n"/>
    </row>
    <row r="206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  <c r="V206" s="13" t="n"/>
      <c r="W206" s="13" t="n"/>
      <c r="X206" s="13" t="n"/>
      <c r="Y206" s="13" t="n"/>
      <c r="Z206" s="13" t="n"/>
    </row>
    <row r="207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  <c r="Y207" s="13" t="n"/>
      <c r="Z207" s="13" t="n"/>
    </row>
    <row r="208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  <c r="V208" s="13" t="n"/>
      <c r="W208" s="13" t="n"/>
      <c r="X208" s="13" t="n"/>
      <c r="Y208" s="13" t="n"/>
      <c r="Z208" s="13" t="n"/>
    </row>
    <row r="209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3" t="n"/>
      <c r="Y209" s="13" t="n"/>
      <c r="Z209" s="13" t="n"/>
    </row>
    <row r="210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  <c r="X210" s="13" t="n"/>
      <c r="Y210" s="13" t="n"/>
      <c r="Z210" s="13" t="n"/>
    </row>
    <row r="211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  <c r="Z211" s="13" t="n"/>
    </row>
    <row r="212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  <c r="V212" s="13" t="n"/>
      <c r="W212" s="13" t="n"/>
      <c r="X212" s="13" t="n"/>
      <c r="Y212" s="13" t="n"/>
      <c r="Z212" s="13" t="n"/>
    </row>
    <row r="213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  <c r="V213" s="13" t="n"/>
      <c r="W213" s="13" t="n"/>
      <c r="X213" s="13" t="n"/>
      <c r="Y213" s="13" t="n"/>
      <c r="Z213" s="13" t="n"/>
    </row>
    <row r="214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  <c r="V214" s="13" t="n"/>
      <c r="W214" s="13" t="n"/>
      <c r="X214" s="13" t="n"/>
      <c r="Y214" s="13" t="n"/>
      <c r="Z214" s="13" t="n"/>
    </row>
    <row r="215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  <c r="V215" s="13" t="n"/>
      <c r="W215" s="13" t="n"/>
      <c r="X215" s="13" t="n"/>
      <c r="Y215" s="13" t="n"/>
      <c r="Z215" s="13" t="n"/>
    </row>
    <row r="216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  <c r="V216" s="13" t="n"/>
      <c r="W216" s="13" t="n"/>
      <c r="X216" s="13" t="n"/>
      <c r="Y216" s="13" t="n"/>
      <c r="Z216" s="13" t="n"/>
    </row>
    <row r="217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  <c r="Y217" s="13" t="n"/>
      <c r="Z217" s="13" t="n"/>
    </row>
    <row r="218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  <c r="V218" s="13" t="n"/>
      <c r="W218" s="13" t="n"/>
      <c r="X218" s="13" t="n"/>
      <c r="Y218" s="13" t="n"/>
      <c r="Z218" s="13" t="n"/>
    </row>
    <row r="219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  <c r="Y219" s="13" t="n"/>
      <c r="Z219" s="13" t="n"/>
    </row>
    <row r="220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  <c r="V220" s="13" t="n"/>
      <c r="W220" s="13" t="n"/>
      <c r="X220" s="13" t="n"/>
      <c r="Y220" s="13" t="n"/>
      <c r="Z220" s="13" t="n"/>
    </row>
    <row r="221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  <c r="V221" s="13" t="n"/>
      <c r="W221" s="13" t="n"/>
      <c r="X221" s="13" t="n"/>
      <c r="Y221" s="13" t="n"/>
      <c r="Z221" s="13" t="n"/>
    </row>
    <row r="222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  <c r="V222" s="13" t="n"/>
      <c r="W222" s="13" t="n"/>
      <c r="X222" s="13" t="n"/>
      <c r="Y222" s="13" t="n"/>
      <c r="Z222" s="13" t="n"/>
    </row>
    <row r="223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  <c r="Y223" s="13" t="n"/>
      <c r="Z223" s="13" t="n"/>
    </row>
    <row r="224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  <c r="Y224" s="13" t="n"/>
      <c r="Z224" s="13" t="n"/>
    </row>
    <row r="225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  <c r="Y225" s="13" t="n"/>
      <c r="Z225" s="13" t="n"/>
    </row>
    <row r="226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  <c r="Y226" s="13" t="n"/>
      <c r="Z226" s="13" t="n"/>
    </row>
    <row r="227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  <c r="Z227" s="13" t="n"/>
    </row>
    <row r="228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  <c r="V228" s="13" t="n"/>
      <c r="W228" s="13" t="n"/>
      <c r="X228" s="13" t="n"/>
      <c r="Y228" s="13" t="n"/>
      <c r="Z228" s="13" t="n"/>
    </row>
    <row r="229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  <c r="Y229" s="13" t="n"/>
      <c r="Z229" s="13" t="n"/>
    </row>
    <row r="230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  <c r="V230" s="13" t="n"/>
      <c r="W230" s="13" t="n"/>
      <c r="X230" s="13" t="n"/>
      <c r="Y230" s="13" t="n"/>
      <c r="Z230" s="13" t="n"/>
    </row>
    <row r="231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  <c r="Z231" s="13" t="n"/>
    </row>
    <row r="232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  <c r="V232" s="13" t="n"/>
      <c r="W232" s="13" t="n"/>
      <c r="X232" s="13" t="n"/>
      <c r="Y232" s="13" t="n"/>
      <c r="Z232" s="13" t="n"/>
    </row>
    <row r="233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  <c r="Y233" s="13" t="n"/>
      <c r="Z233" s="13" t="n"/>
    </row>
    <row r="234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  <c r="V234" s="13" t="n"/>
      <c r="W234" s="13" t="n"/>
      <c r="X234" s="13" t="n"/>
      <c r="Y234" s="13" t="n"/>
      <c r="Z234" s="13" t="n"/>
    </row>
    <row r="235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  <c r="Y235" s="13" t="n"/>
      <c r="Z235" s="13" t="n"/>
    </row>
    <row r="236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  <c r="Y236" s="13" t="n"/>
      <c r="Z236" s="13" t="n"/>
    </row>
    <row r="237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  <c r="Y237" s="13" t="n"/>
      <c r="Z237" s="13" t="n"/>
    </row>
    <row r="238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  <c r="V238" s="13" t="n"/>
      <c r="W238" s="13" t="n"/>
      <c r="X238" s="13" t="n"/>
      <c r="Y238" s="13" t="n"/>
      <c r="Z238" s="13" t="n"/>
    </row>
    <row r="239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  <c r="Y239" s="13" t="n"/>
      <c r="Z239" s="13" t="n"/>
    </row>
    <row r="240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3" t="n"/>
      <c r="Y240" s="13" t="n"/>
      <c r="Z240" s="13" t="n"/>
    </row>
    <row r="241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  <c r="Y241" s="13" t="n"/>
      <c r="Z241" s="13" t="n"/>
    </row>
    <row r="242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  <c r="V242" s="13" t="n"/>
      <c r="W242" s="13" t="n"/>
      <c r="X242" s="13" t="n"/>
      <c r="Y242" s="13" t="n"/>
      <c r="Z242" s="13" t="n"/>
    </row>
    <row r="243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3" t="n"/>
      <c r="Y243" s="13" t="n"/>
      <c r="Z243" s="13" t="n"/>
    </row>
    <row r="244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  <c r="V244" s="13" t="n"/>
      <c r="W244" s="13" t="n"/>
      <c r="X244" s="13" t="n"/>
      <c r="Y244" s="13" t="n"/>
      <c r="Z244" s="13" t="n"/>
    </row>
    <row r="245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  <c r="Y245" s="13" t="n"/>
      <c r="Z245" s="13" t="n"/>
    </row>
    <row r="246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  <c r="V246" s="13" t="n"/>
      <c r="W246" s="13" t="n"/>
      <c r="X246" s="13" t="n"/>
      <c r="Y246" s="13" t="n"/>
      <c r="Z246" s="13" t="n"/>
    </row>
    <row r="247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3" t="n"/>
      <c r="Y247" s="13" t="n"/>
      <c r="Z247" s="13" t="n"/>
    </row>
    <row r="248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  <c r="V248" s="13" t="n"/>
      <c r="W248" s="13" t="n"/>
      <c r="X248" s="13" t="n"/>
      <c r="Y248" s="13" t="n"/>
      <c r="Z248" s="13" t="n"/>
    </row>
    <row r="249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3" t="n"/>
      <c r="Y249" s="13" t="n"/>
      <c r="Z249" s="13" t="n"/>
    </row>
    <row r="250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  <c r="V250" s="13" t="n"/>
      <c r="W250" s="13" t="n"/>
      <c r="X250" s="13" t="n"/>
      <c r="Y250" s="13" t="n"/>
      <c r="Z250" s="13" t="n"/>
    </row>
    <row r="251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3" t="n"/>
      <c r="Y251" s="13" t="n"/>
      <c r="Z251" s="13" t="n"/>
    </row>
    <row r="252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3" t="n"/>
      <c r="Y252" s="13" t="n"/>
      <c r="Z252" s="13" t="n"/>
    </row>
    <row r="253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  <c r="V253" s="13" t="n"/>
      <c r="W253" s="13" t="n"/>
      <c r="X253" s="13" t="n"/>
      <c r="Y253" s="13" t="n"/>
      <c r="Z253" s="13" t="n"/>
    </row>
    <row r="254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  <c r="V254" s="13" t="n"/>
      <c r="W254" s="13" t="n"/>
      <c r="X254" s="13" t="n"/>
      <c r="Y254" s="13" t="n"/>
      <c r="Z254" s="13" t="n"/>
    </row>
    <row r="255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3" t="n"/>
      <c r="Y255" s="13" t="n"/>
      <c r="Z255" s="13" t="n"/>
    </row>
    <row r="256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  <c r="V256" s="13" t="n"/>
      <c r="W256" s="13" t="n"/>
      <c r="X256" s="13" t="n"/>
      <c r="Y256" s="13" t="n"/>
      <c r="Z256" s="13" t="n"/>
    </row>
    <row r="257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  <c r="Y257" s="13" t="n"/>
      <c r="Z257" s="13" t="n"/>
    </row>
    <row r="258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  <c r="V258" s="13" t="n"/>
      <c r="W258" s="13" t="n"/>
      <c r="X258" s="13" t="n"/>
      <c r="Y258" s="13" t="n"/>
      <c r="Z258" s="13" t="n"/>
    </row>
    <row r="259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  <c r="Y259" s="13" t="n"/>
      <c r="Z259" s="13" t="n"/>
    </row>
    <row r="260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  <c r="V260" s="13" t="n"/>
      <c r="W260" s="13" t="n"/>
      <c r="X260" s="13" t="n"/>
      <c r="Y260" s="13" t="n"/>
      <c r="Z260" s="13" t="n"/>
    </row>
    <row r="261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3" t="n"/>
      <c r="Y261" s="13" t="n"/>
      <c r="Z261" s="13" t="n"/>
    </row>
    <row r="262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3" t="n"/>
      <c r="Y262" s="13" t="n"/>
      <c r="Z262" s="13" t="n"/>
    </row>
    <row r="263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3" t="n"/>
      <c r="Y263" s="13" t="n"/>
      <c r="Z263" s="13" t="n"/>
    </row>
    <row r="264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  <c r="Y264" s="13" t="n"/>
      <c r="Z264" s="13" t="n"/>
    </row>
    <row r="265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  <c r="Y265" s="13" t="n"/>
      <c r="Z265" s="13" t="n"/>
    </row>
    <row r="266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  <c r="Y266" s="13" t="n"/>
      <c r="Z266" s="13" t="n"/>
    </row>
    <row r="267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3" t="n"/>
      <c r="Y267" s="13" t="n"/>
      <c r="Z267" s="13" t="n"/>
    </row>
    <row r="268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13" t="n"/>
      <c r="W268" s="13" t="n"/>
      <c r="X268" s="13" t="n"/>
      <c r="Y268" s="13" t="n"/>
      <c r="Z268" s="13" t="n"/>
    </row>
    <row r="269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  <c r="Y269" s="13" t="n"/>
      <c r="Z269" s="13" t="n"/>
    </row>
    <row r="270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  <c r="V270" s="13" t="n"/>
      <c r="W270" s="13" t="n"/>
      <c r="X270" s="13" t="n"/>
      <c r="Y270" s="13" t="n"/>
      <c r="Z270" s="13" t="n"/>
    </row>
    <row r="271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3" t="n"/>
      <c r="Y271" s="13" t="n"/>
      <c r="Z271" s="13" t="n"/>
    </row>
    <row r="272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  <c r="V272" s="13" t="n"/>
      <c r="W272" s="13" t="n"/>
      <c r="X272" s="13" t="n"/>
      <c r="Y272" s="13" t="n"/>
      <c r="Z272" s="13" t="n"/>
    </row>
    <row r="273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3" t="n"/>
      <c r="Y273" s="13" t="n"/>
      <c r="Z273" s="13" t="n"/>
    </row>
    <row r="274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  <c r="V274" s="13" t="n"/>
      <c r="W274" s="13" t="n"/>
      <c r="X274" s="13" t="n"/>
      <c r="Y274" s="13" t="n"/>
      <c r="Z274" s="13" t="n"/>
    </row>
    <row r="275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3" t="n"/>
      <c r="Y275" s="13" t="n"/>
      <c r="Z275" s="13" t="n"/>
    </row>
    <row r="276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3" t="n"/>
      <c r="Y276" s="13" t="n"/>
      <c r="Z276" s="13" t="n"/>
    </row>
    <row r="277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  <c r="Y277" s="13" t="n"/>
      <c r="Z277" s="13" t="n"/>
    </row>
    <row r="278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  <c r="V278" s="13" t="n"/>
      <c r="W278" s="13" t="n"/>
      <c r="X278" s="13" t="n"/>
      <c r="Y278" s="13" t="n"/>
      <c r="Z278" s="13" t="n"/>
    </row>
    <row r="279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3" t="n"/>
      <c r="Y279" s="13" t="n"/>
      <c r="Z279" s="13" t="n"/>
    </row>
    <row r="280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  <c r="V280" s="13" t="n"/>
      <c r="W280" s="13" t="n"/>
      <c r="X280" s="13" t="n"/>
      <c r="Y280" s="13" t="n"/>
      <c r="Z280" s="13" t="n"/>
    </row>
    <row r="281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3" t="n"/>
      <c r="Y281" s="13" t="n"/>
      <c r="Z281" s="13" t="n"/>
    </row>
    <row r="282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  <c r="V282" s="13" t="n"/>
      <c r="W282" s="13" t="n"/>
      <c r="X282" s="13" t="n"/>
      <c r="Y282" s="13" t="n"/>
      <c r="Z282" s="13" t="n"/>
    </row>
    <row r="283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3" t="n"/>
      <c r="Y283" s="13" t="n"/>
      <c r="Z283" s="13" t="n"/>
    </row>
    <row r="284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13" t="n"/>
      <c r="W284" s="13" t="n"/>
      <c r="X284" s="13" t="n"/>
      <c r="Y284" s="13" t="n"/>
      <c r="Z284" s="13" t="n"/>
    </row>
    <row r="285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3" t="n"/>
      <c r="Y285" s="13" t="n"/>
      <c r="Z285" s="13" t="n"/>
    </row>
    <row r="286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  <c r="V286" s="13" t="n"/>
      <c r="W286" s="13" t="n"/>
      <c r="X286" s="13" t="n"/>
      <c r="Y286" s="13" t="n"/>
      <c r="Z286" s="13" t="n"/>
    </row>
    <row r="287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  <c r="Y287" s="13" t="n"/>
      <c r="Z287" s="13" t="n"/>
    </row>
    <row r="288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  <c r="V288" s="13" t="n"/>
      <c r="W288" s="13" t="n"/>
      <c r="X288" s="13" t="n"/>
      <c r="Y288" s="13" t="n"/>
      <c r="Z288" s="13" t="n"/>
    </row>
    <row r="289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  <c r="Y289" s="13" t="n"/>
      <c r="Z289" s="13" t="n"/>
    </row>
    <row r="290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13" t="n"/>
      <c r="W290" s="13" t="n"/>
      <c r="X290" s="13" t="n"/>
      <c r="Y290" s="13" t="n"/>
      <c r="Z290" s="13" t="n"/>
    </row>
    <row r="291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  <c r="Y291" s="13" t="n"/>
      <c r="Z291" s="13" t="n"/>
    </row>
    <row r="292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3" t="n"/>
      <c r="Y292" s="13" t="n"/>
      <c r="Z292" s="13" t="n"/>
    </row>
    <row r="293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  <c r="Y293" s="13" t="n"/>
      <c r="Z293" s="13" t="n"/>
    </row>
    <row r="294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  <c r="V294" s="13" t="n"/>
      <c r="W294" s="13" t="n"/>
      <c r="X294" s="13" t="n"/>
      <c r="Y294" s="13" t="n"/>
      <c r="Z294" s="13" t="n"/>
    </row>
    <row r="295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  <c r="Y295" s="13" t="n"/>
      <c r="Z295" s="13" t="n"/>
    </row>
    <row r="296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  <c r="V296" s="13" t="n"/>
      <c r="W296" s="13" t="n"/>
      <c r="X296" s="13" t="n"/>
      <c r="Y296" s="13" t="n"/>
      <c r="Z296" s="13" t="n"/>
    </row>
    <row r="297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3" t="n"/>
      <c r="Y297" s="13" t="n"/>
      <c r="Z297" s="13" t="n"/>
    </row>
    <row r="298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  <c r="V298" s="13" t="n"/>
      <c r="W298" s="13" t="n"/>
      <c r="X298" s="13" t="n"/>
      <c r="Y298" s="13" t="n"/>
      <c r="Z298" s="13" t="n"/>
    </row>
    <row r="299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3" t="n"/>
      <c r="Y299" s="13" t="n"/>
      <c r="Z299" s="13" t="n"/>
    </row>
    <row r="300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3" t="n"/>
      <c r="Y300" s="13" t="n"/>
      <c r="Z300" s="13" t="n"/>
    </row>
    <row r="301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  <c r="Y301" s="13" t="n"/>
      <c r="Z301" s="13" t="n"/>
    </row>
    <row r="302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  <c r="V302" s="13" t="n"/>
      <c r="W302" s="13" t="n"/>
      <c r="X302" s="13" t="n"/>
      <c r="Y302" s="13" t="n"/>
      <c r="Z302" s="13" t="n"/>
    </row>
    <row r="303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  <c r="V303" s="13" t="n"/>
      <c r="W303" s="13" t="n"/>
      <c r="X303" s="13" t="n"/>
      <c r="Y303" s="13" t="n"/>
      <c r="Z303" s="13" t="n"/>
    </row>
    <row r="304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  <c r="V304" s="13" t="n"/>
      <c r="W304" s="13" t="n"/>
      <c r="X304" s="13" t="n"/>
      <c r="Y304" s="13" t="n"/>
      <c r="Z304" s="13" t="n"/>
    </row>
    <row r="305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  <c r="V305" s="13" t="n"/>
      <c r="W305" s="13" t="n"/>
      <c r="X305" s="13" t="n"/>
      <c r="Y305" s="13" t="n"/>
      <c r="Z305" s="13" t="n"/>
    </row>
    <row r="306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  <c r="V306" s="13" t="n"/>
      <c r="W306" s="13" t="n"/>
      <c r="X306" s="13" t="n"/>
      <c r="Y306" s="13" t="n"/>
      <c r="Z306" s="13" t="n"/>
    </row>
    <row r="307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  <c r="V307" s="13" t="n"/>
      <c r="W307" s="13" t="n"/>
      <c r="X307" s="13" t="n"/>
      <c r="Y307" s="13" t="n"/>
      <c r="Z307" s="13" t="n"/>
    </row>
    <row r="308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  <c r="V308" s="13" t="n"/>
      <c r="W308" s="13" t="n"/>
      <c r="X308" s="13" t="n"/>
      <c r="Y308" s="13" t="n"/>
      <c r="Z308" s="13" t="n"/>
    </row>
    <row r="309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  <c r="V309" s="13" t="n"/>
      <c r="W309" s="13" t="n"/>
      <c r="X309" s="13" t="n"/>
      <c r="Y309" s="13" t="n"/>
      <c r="Z309" s="13" t="n"/>
    </row>
    <row r="310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  <c r="V310" s="13" t="n"/>
      <c r="W310" s="13" t="n"/>
      <c r="X310" s="13" t="n"/>
      <c r="Y310" s="13" t="n"/>
      <c r="Z310" s="13" t="n"/>
    </row>
    <row r="311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  <c r="V311" s="13" t="n"/>
      <c r="W311" s="13" t="n"/>
      <c r="X311" s="13" t="n"/>
      <c r="Y311" s="13" t="n"/>
      <c r="Z311" s="13" t="n"/>
    </row>
    <row r="312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  <c r="V312" s="13" t="n"/>
      <c r="W312" s="13" t="n"/>
      <c r="X312" s="13" t="n"/>
      <c r="Y312" s="13" t="n"/>
      <c r="Z312" s="13" t="n"/>
    </row>
    <row r="313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  <c r="V313" s="13" t="n"/>
      <c r="W313" s="13" t="n"/>
      <c r="X313" s="13" t="n"/>
      <c r="Y313" s="13" t="n"/>
      <c r="Z313" s="13" t="n"/>
    </row>
    <row r="314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  <c r="V314" s="13" t="n"/>
      <c r="W314" s="13" t="n"/>
      <c r="X314" s="13" t="n"/>
      <c r="Y314" s="13" t="n"/>
      <c r="Z314" s="13" t="n"/>
    </row>
    <row r="315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  <c r="V315" s="13" t="n"/>
      <c r="W315" s="13" t="n"/>
      <c r="X315" s="13" t="n"/>
      <c r="Y315" s="13" t="n"/>
      <c r="Z315" s="13" t="n"/>
    </row>
    <row r="316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  <c r="V316" s="13" t="n"/>
      <c r="W316" s="13" t="n"/>
      <c r="X316" s="13" t="n"/>
      <c r="Y316" s="13" t="n"/>
      <c r="Z316" s="13" t="n"/>
    </row>
    <row r="317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  <c r="V317" s="13" t="n"/>
      <c r="W317" s="13" t="n"/>
      <c r="X317" s="13" t="n"/>
      <c r="Y317" s="13" t="n"/>
      <c r="Z317" s="13" t="n"/>
    </row>
    <row r="318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  <c r="V318" s="13" t="n"/>
      <c r="W318" s="13" t="n"/>
      <c r="X318" s="13" t="n"/>
      <c r="Y318" s="13" t="n"/>
      <c r="Z318" s="13" t="n"/>
    </row>
    <row r="319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  <c r="V319" s="13" t="n"/>
      <c r="W319" s="13" t="n"/>
      <c r="X319" s="13" t="n"/>
      <c r="Y319" s="13" t="n"/>
      <c r="Z319" s="13" t="n"/>
    </row>
    <row r="320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  <c r="V320" s="13" t="n"/>
      <c r="W320" s="13" t="n"/>
      <c r="X320" s="13" t="n"/>
      <c r="Y320" s="13" t="n"/>
      <c r="Z320" s="13" t="n"/>
    </row>
    <row r="321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  <c r="V321" s="13" t="n"/>
      <c r="W321" s="13" t="n"/>
      <c r="X321" s="13" t="n"/>
      <c r="Y321" s="13" t="n"/>
      <c r="Z321" s="13" t="n"/>
    </row>
    <row r="322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  <c r="V322" s="13" t="n"/>
      <c r="W322" s="13" t="n"/>
      <c r="X322" s="13" t="n"/>
      <c r="Y322" s="13" t="n"/>
      <c r="Z322" s="13" t="n"/>
    </row>
    <row r="323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  <c r="V323" s="13" t="n"/>
      <c r="W323" s="13" t="n"/>
      <c r="X323" s="13" t="n"/>
      <c r="Y323" s="13" t="n"/>
      <c r="Z323" s="13" t="n"/>
    </row>
    <row r="324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  <c r="V324" s="13" t="n"/>
      <c r="W324" s="13" t="n"/>
      <c r="X324" s="13" t="n"/>
      <c r="Y324" s="13" t="n"/>
      <c r="Z324" s="13" t="n"/>
    </row>
    <row r="325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  <c r="V325" s="13" t="n"/>
      <c r="W325" s="13" t="n"/>
      <c r="X325" s="13" t="n"/>
      <c r="Y325" s="13" t="n"/>
      <c r="Z325" s="13" t="n"/>
    </row>
    <row r="326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  <c r="V326" s="13" t="n"/>
      <c r="W326" s="13" t="n"/>
      <c r="X326" s="13" t="n"/>
      <c r="Y326" s="13" t="n"/>
      <c r="Z326" s="13" t="n"/>
    </row>
    <row r="327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  <c r="V327" s="13" t="n"/>
      <c r="W327" s="13" t="n"/>
      <c r="X327" s="13" t="n"/>
      <c r="Y327" s="13" t="n"/>
      <c r="Z327" s="13" t="n"/>
    </row>
    <row r="328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  <c r="V328" s="13" t="n"/>
      <c r="W328" s="13" t="n"/>
      <c r="X328" s="13" t="n"/>
      <c r="Y328" s="13" t="n"/>
      <c r="Z328" s="13" t="n"/>
    </row>
    <row r="329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  <c r="V329" s="13" t="n"/>
      <c r="W329" s="13" t="n"/>
      <c r="X329" s="13" t="n"/>
      <c r="Y329" s="13" t="n"/>
      <c r="Z329" s="13" t="n"/>
    </row>
    <row r="330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  <c r="V330" s="13" t="n"/>
      <c r="W330" s="13" t="n"/>
      <c r="X330" s="13" t="n"/>
      <c r="Y330" s="13" t="n"/>
      <c r="Z330" s="13" t="n"/>
    </row>
    <row r="331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  <c r="V331" s="13" t="n"/>
      <c r="W331" s="13" t="n"/>
      <c r="X331" s="13" t="n"/>
      <c r="Y331" s="13" t="n"/>
      <c r="Z331" s="13" t="n"/>
    </row>
    <row r="332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  <c r="V332" s="13" t="n"/>
      <c r="W332" s="13" t="n"/>
      <c r="X332" s="13" t="n"/>
      <c r="Y332" s="13" t="n"/>
      <c r="Z332" s="13" t="n"/>
    </row>
    <row r="333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  <c r="V333" s="13" t="n"/>
      <c r="W333" s="13" t="n"/>
      <c r="X333" s="13" t="n"/>
      <c r="Y333" s="13" t="n"/>
      <c r="Z333" s="13" t="n"/>
    </row>
    <row r="334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  <c r="V334" s="13" t="n"/>
      <c r="W334" s="13" t="n"/>
      <c r="X334" s="13" t="n"/>
      <c r="Y334" s="13" t="n"/>
      <c r="Z334" s="13" t="n"/>
    </row>
    <row r="335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  <c r="V335" s="13" t="n"/>
      <c r="W335" s="13" t="n"/>
      <c r="X335" s="13" t="n"/>
      <c r="Y335" s="13" t="n"/>
      <c r="Z335" s="13" t="n"/>
    </row>
    <row r="336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  <c r="V336" s="13" t="n"/>
      <c r="W336" s="13" t="n"/>
      <c r="X336" s="13" t="n"/>
      <c r="Y336" s="13" t="n"/>
      <c r="Z336" s="13" t="n"/>
    </row>
    <row r="337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  <c r="V337" s="13" t="n"/>
      <c r="W337" s="13" t="n"/>
      <c r="X337" s="13" t="n"/>
      <c r="Y337" s="13" t="n"/>
      <c r="Z337" s="13" t="n"/>
    </row>
    <row r="338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  <c r="V338" s="13" t="n"/>
      <c r="W338" s="13" t="n"/>
      <c r="X338" s="13" t="n"/>
      <c r="Y338" s="13" t="n"/>
      <c r="Z338" s="13" t="n"/>
    </row>
    <row r="339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  <c r="V339" s="13" t="n"/>
      <c r="W339" s="13" t="n"/>
      <c r="X339" s="13" t="n"/>
      <c r="Y339" s="13" t="n"/>
      <c r="Z339" s="13" t="n"/>
    </row>
    <row r="340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  <c r="V340" s="13" t="n"/>
      <c r="W340" s="13" t="n"/>
      <c r="X340" s="13" t="n"/>
      <c r="Y340" s="13" t="n"/>
      <c r="Z340" s="13" t="n"/>
    </row>
    <row r="341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  <c r="V341" s="13" t="n"/>
      <c r="W341" s="13" t="n"/>
      <c r="X341" s="13" t="n"/>
      <c r="Y341" s="13" t="n"/>
      <c r="Z341" s="13" t="n"/>
    </row>
    <row r="342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  <c r="V342" s="13" t="n"/>
      <c r="W342" s="13" t="n"/>
      <c r="X342" s="13" t="n"/>
      <c r="Y342" s="13" t="n"/>
      <c r="Z342" s="13" t="n"/>
    </row>
    <row r="343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  <c r="V343" s="13" t="n"/>
      <c r="W343" s="13" t="n"/>
      <c r="X343" s="13" t="n"/>
      <c r="Y343" s="13" t="n"/>
      <c r="Z343" s="13" t="n"/>
    </row>
    <row r="344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  <c r="V344" s="13" t="n"/>
      <c r="W344" s="13" t="n"/>
      <c r="X344" s="13" t="n"/>
      <c r="Y344" s="13" t="n"/>
      <c r="Z344" s="13" t="n"/>
    </row>
    <row r="345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  <c r="V345" s="13" t="n"/>
      <c r="W345" s="13" t="n"/>
      <c r="X345" s="13" t="n"/>
      <c r="Y345" s="13" t="n"/>
      <c r="Z345" s="13" t="n"/>
    </row>
    <row r="346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  <c r="V346" s="13" t="n"/>
      <c r="W346" s="13" t="n"/>
      <c r="X346" s="13" t="n"/>
      <c r="Y346" s="13" t="n"/>
      <c r="Z346" s="13" t="n"/>
    </row>
    <row r="347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  <c r="V347" s="13" t="n"/>
      <c r="W347" s="13" t="n"/>
      <c r="X347" s="13" t="n"/>
      <c r="Y347" s="13" t="n"/>
      <c r="Z347" s="13" t="n"/>
    </row>
    <row r="348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  <c r="V348" s="13" t="n"/>
      <c r="W348" s="13" t="n"/>
      <c r="X348" s="13" t="n"/>
      <c r="Y348" s="13" t="n"/>
      <c r="Z348" s="13" t="n"/>
    </row>
    <row r="349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  <c r="V349" s="13" t="n"/>
      <c r="W349" s="13" t="n"/>
      <c r="X349" s="13" t="n"/>
      <c r="Y349" s="13" t="n"/>
      <c r="Z349" s="13" t="n"/>
    </row>
    <row r="350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  <c r="V350" s="13" t="n"/>
      <c r="W350" s="13" t="n"/>
      <c r="X350" s="13" t="n"/>
      <c r="Y350" s="13" t="n"/>
      <c r="Z350" s="13" t="n"/>
    </row>
    <row r="351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  <c r="V351" s="13" t="n"/>
      <c r="W351" s="13" t="n"/>
      <c r="X351" s="13" t="n"/>
      <c r="Y351" s="13" t="n"/>
      <c r="Z351" s="13" t="n"/>
    </row>
    <row r="352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  <c r="V352" s="13" t="n"/>
      <c r="W352" s="13" t="n"/>
      <c r="X352" s="13" t="n"/>
      <c r="Y352" s="13" t="n"/>
      <c r="Z352" s="13" t="n"/>
    </row>
    <row r="353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  <c r="V353" s="13" t="n"/>
      <c r="W353" s="13" t="n"/>
      <c r="X353" s="13" t="n"/>
      <c r="Y353" s="13" t="n"/>
      <c r="Z353" s="13" t="n"/>
    </row>
    <row r="354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  <c r="V354" s="13" t="n"/>
      <c r="W354" s="13" t="n"/>
      <c r="X354" s="13" t="n"/>
      <c r="Y354" s="13" t="n"/>
      <c r="Z354" s="13" t="n"/>
    </row>
    <row r="355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  <c r="V355" s="13" t="n"/>
      <c r="W355" s="13" t="n"/>
      <c r="X355" s="13" t="n"/>
      <c r="Y355" s="13" t="n"/>
      <c r="Z355" s="13" t="n"/>
    </row>
    <row r="356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  <c r="V356" s="13" t="n"/>
      <c r="W356" s="13" t="n"/>
      <c r="X356" s="13" t="n"/>
      <c r="Y356" s="13" t="n"/>
      <c r="Z356" s="13" t="n"/>
    </row>
    <row r="357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  <c r="V357" s="13" t="n"/>
      <c r="W357" s="13" t="n"/>
      <c r="X357" s="13" t="n"/>
      <c r="Y357" s="13" t="n"/>
      <c r="Z357" s="13" t="n"/>
    </row>
    <row r="358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  <c r="V358" s="13" t="n"/>
      <c r="W358" s="13" t="n"/>
      <c r="X358" s="13" t="n"/>
      <c r="Y358" s="13" t="n"/>
      <c r="Z358" s="13" t="n"/>
    </row>
    <row r="359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  <c r="V359" s="13" t="n"/>
      <c r="W359" s="13" t="n"/>
      <c r="X359" s="13" t="n"/>
      <c r="Y359" s="13" t="n"/>
      <c r="Z359" s="13" t="n"/>
    </row>
    <row r="360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  <c r="V360" s="13" t="n"/>
      <c r="W360" s="13" t="n"/>
      <c r="X360" s="13" t="n"/>
      <c r="Y360" s="13" t="n"/>
      <c r="Z360" s="13" t="n"/>
    </row>
    <row r="361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  <c r="V361" s="13" t="n"/>
      <c r="W361" s="13" t="n"/>
      <c r="X361" s="13" t="n"/>
      <c r="Y361" s="13" t="n"/>
      <c r="Z361" s="13" t="n"/>
    </row>
    <row r="362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  <c r="V362" s="13" t="n"/>
      <c r="W362" s="13" t="n"/>
      <c r="X362" s="13" t="n"/>
      <c r="Y362" s="13" t="n"/>
      <c r="Z362" s="13" t="n"/>
    </row>
    <row r="363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  <c r="V363" s="13" t="n"/>
      <c r="W363" s="13" t="n"/>
      <c r="X363" s="13" t="n"/>
      <c r="Y363" s="13" t="n"/>
      <c r="Z363" s="13" t="n"/>
    </row>
    <row r="364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  <c r="V364" s="13" t="n"/>
      <c r="W364" s="13" t="n"/>
      <c r="X364" s="13" t="n"/>
      <c r="Y364" s="13" t="n"/>
      <c r="Z364" s="13" t="n"/>
    </row>
    <row r="365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  <c r="V365" s="13" t="n"/>
      <c r="W365" s="13" t="n"/>
      <c r="X365" s="13" t="n"/>
      <c r="Y365" s="13" t="n"/>
      <c r="Z365" s="13" t="n"/>
    </row>
    <row r="366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  <c r="V366" s="13" t="n"/>
      <c r="W366" s="13" t="n"/>
      <c r="X366" s="13" t="n"/>
      <c r="Y366" s="13" t="n"/>
      <c r="Z366" s="13" t="n"/>
    </row>
    <row r="367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  <c r="V367" s="13" t="n"/>
      <c r="W367" s="13" t="n"/>
      <c r="X367" s="13" t="n"/>
      <c r="Y367" s="13" t="n"/>
      <c r="Z367" s="13" t="n"/>
    </row>
    <row r="368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  <c r="V368" s="13" t="n"/>
      <c r="W368" s="13" t="n"/>
      <c r="X368" s="13" t="n"/>
      <c r="Y368" s="13" t="n"/>
      <c r="Z368" s="13" t="n"/>
    </row>
    <row r="369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  <c r="V369" s="13" t="n"/>
      <c r="W369" s="13" t="n"/>
      <c r="X369" s="13" t="n"/>
      <c r="Y369" s="13" t="n"/>
      <c r="Z369" s="13" t="n"/>
    </row>
    <row r="370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  <c r="V370" s="13" t="n"/>
      <c r="W370" s="13" t="n"/>
      <c r="X370" s="13" t="n"/>
      <c r="Y370" s="13" t="n"/>
      <c r="Z370" s="13" t="n"/>
    </row>
    <row r="371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  <c r="V371" s="13" t="n"/>
      <c r="W371" s="13" t="n"/>
      <c r="X371" s="13" t="n"/>
      <c r="Y371" s="13" t="n"/>
      <c r="Z371" s="13" t="n"/>
    </row>
    <row r="372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  <c r="V372" s="13" t="n"/>
      <c r="W372" s="13" t="n"/>
      <c r="X372" s="13" t="n"/>
      <c r="Y372" s="13" t="n"/>
      <c r="Z372" s="13" t="n"/>
    </row>
    <row r="373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  <c r="V373" s="13" t="n"/>
      <c r="W373" s="13" t="n"/>
      <c r="X373" s="13" t="n"/>
      <c r="Y373" s="13" t="n"/>
      <c r="Z373" s="13" t="n"/>
    </row>
    <row r="374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  <c r="V374" s="13" t="n"/>
      <c r="W374" s="13" t="n"/>
      <c r="X374" s="13" t="n"/>
      <c r="Y374" s="13" t="n"/>
      <c r="Z374" s="13" t="n"/>
    </row>
    <row r="375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  <c r="V375" s="13" t="n"/>
      <c r="W375" s="13" t="n"/>
      <c r="X375" s="13" t="n"/>
      <c r="Y375" s="13" t="n"/>
      <c r="Z375" s="13" t="n"/>
    </row>
    <row r="376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  <c r="V376" s="13" t="n"/>
      <c r="W376" s="13" t="n"/>
      <c r="X376" s="13" t="n"/>
      <c r="Y376" s="13" t="n"/>
      <c r="Z376" s="13" t="n"/>
    </row>
    <row r="377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  <c r="V377" s="13" t="n"/>
      <c r="W377" s="13" t="n"/>
      <c r="X377" s="13" t="n"/>
      <c r="Y377" s="13" t="n"/>
      <c r="Z377" s="13" t="n"/>
    </row>
    <row r="378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  <c r="V378" s="13" t="n"/>
      <c r="W378" s="13" t="n"/>
      <c r="X378" s="13" t="n"/>
      <c r="Y378" s="13" t="n"/>
      <c r="Z378" s="13" t="n"/>
    </row>
    <row r="379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  <c r="V379" s="13" t="n"/>
      <c r="W379" s="13" t="n"/>
      <c r="X379" s="13" t="n"/>
      <c r="Y379" s="13" t="n"/>
      <c r="Z379" s="13" t="n"/>
    </row>
    <row r="380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  <c r="V380" s="13" t="n"/>
      <c r="W380" s="13" t="n"/>
      <c r="X380" s="13" t="n"/>
      <c r="Y380" s="13" t="n"/>
      <c r="Z380" s="13" t="n"/>
    </row>
    <row r="381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  <c r="V381" s="13" t="n"/>
      <c r="W381" s="13" t="n"/>
      <c r="X381" s="13" t="n"/>
      <c r="Y381" s="13" t="n"/>
      <c r="Z381" s="13" t="n"/>
    </row>
    <row r="382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  <c r="V382" s="13" t="n"/>
      <c r="W382" s="13" t="n"/>
      <c r="X382" s="13" t="n"/>
      <c r="Y382" s="13" t="n"/>
      <c r="Z382" s="13" t="n"/>
    </row>
    <row r="383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  <c r="V383" s="13" t="n"/>
      <c r="W383" s="13" t="n"/>
      <c r="X383" s="13" t="n"/>
      <c r="Y383" s="13" t="n"/>
      <c r="Z383" s="13" t="n"/>
    </row>
    <row r="384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  <c r="V384" s="13" t="n"/>
      <c r="W384" s="13" t="n"/>
      <c r="X384" s="13" t="n"/>
      <c r="Y384" s="13" t="n"/>
      <c r="Z384" s="13" t="n"/>
    </row>
    <row r="385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  <c r="V385" s="13" t="n"/>
      <c r="W385" s="13" t="n"/>
      <c r="X385" s="13" t="n"/>
      <c r="Y385" s="13" t="n"/>
      <c r="Z385" s="13" t="n"/>
    </row>
    <row r="386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  <c r="V386" s="13" t="n"/>
      <c r="W386" s="13" t="n"/>
      <c r="X386" s="13" t="n"/>
      <c r="Y386" s="13" t="n"/>
      <c r="Z386" s="13" t="n"/>
    </row>
    <row r="387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  <c r="V387" s="13" t="n"/>
      <c r="W387" s="13" t="n"/>
      <c r="X387" s="13" t="n"/>
      <c r="Y387" s="13" t="n"/>
      <c r="Z387" s="13" t="n"/>
    </row>
    <row r="388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  <c r="V388" s="13" t="n"/>
      <c r="W388" s="13" t="n"/>
      <c r="X388" s="13" t="n"/>
      <c r="Y388" s="13" t="n"/>
      <c r="Z388" s="13" t="n"/>
    </row>
    <row r="389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  <c r="V389" s="13" t="n"/>
      <c r="W389" s="13" t="n"/>
      <c r="X389" s="13" t="n"/>
      <c r="Y389" s="13" t="n"/>
      <c r="Z389" s="13" t="n"/>
    </row>
    <row r="390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  <c r="V390" s="13" t="n"/>
      <c r="W390" s="13" t="n"/>
      <c r="X390" s="13" t="n"/>
      <c r="Y390" s="13" t="n"/>
      <c r="Z390" s="13" t="n"/>
    </row>
    <row r="391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  <c r="V391" s="13" t="n"/>
      <c r="W391" s="13" t="n"/>
      <c r="X391" s="13" t="n"/>
      <c r="Y391" s="13" t="n"/>
      <c r="Z391" s="13" t="n"/>
    </row>
    <row r="392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  <c r="V392" s="13" t="n"/>
      <c r="W392" s="13" t="n"/>
      <c r="X392" s="13" t="n"/>
      <c r="Y392" s="13" t="n"/>
      <c r="Z392" s="13" t="n"/>
    </row>
    <row r="393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  <c r="V393" s="13" t="n"/>
      <c r="W393" s="13" t="n"/>
      <c r="X393" s="13" t="n"/>
      <c r="Y393" s="13" t="n"/>
      <c r="Z393" s="13" t="n"/>
    </row>
    <row r="394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  <c r="V394" s="13" t="n"/>
      <c r="W394" s="13" t="n"/>
      <c r="X394" s="13" t="n"/>
      <c r="Y394" s="13" t="n"/>
      <c r="Z394" s="13" t="n"/>
    </row>
    <row r="395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  <c r="V395" s="13" t="n"/>
      <c r="W395" s="13" t="n"/>
      <c r="X395" s="13" t="n"/>
      <c r="Y395" s="13" t="n"/>
      <c r="Z395" s="13" t="n"/>
    </row>
    <row r="396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  <c r="V396" s="13" t="n"/>
      <c r="W396" s="13" t="n"/>
      <c r="X396" s="13" t="n"/>
      <c r="Y396" s="13" t="n"/>
      <c r="Z396" s="13" t="n"/>
    </row>
    <row r="397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  <c r="V397" s="13" t="n"/>
      <c r="W397" s="13" t="n"/>
      <c r="X397" s="13" t="n"/>
      <c r="Y397" s="13" t="n"/>
      <c r="Z397" s="13" t="n"/>
    </row>
    <row r="398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  <c r="V398" s="13" t="n"/>
      <c r="W398" s="13" t="n"/>
      <c r="X398" s="13" t="n"/>
      <c r="Y398" s="13" t="n"/>
      <c r="Z398" s="13" t="n"/>
    </row>
    <row r="399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  <c r="V399" s="13" t="n"/>
      <c r="W399" s="13" t="n"/>
      <c r="X399" s="13" t="n"/>
      <c r="Y399" s="13" t="n"/>
      <c r="Z399" s="13" t="n"/>
    </row>
    <row r="400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  <c r="V400" s="13" t="n"/>
      <c r="W400" s="13" t="n"/>
      <c r="X400" s="13" t="n"/>
      <c r="Y400" s="13" t="n"/>
      <c r="Z400" s="13" t="n"/>
    </row>
    <row r="401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  <c r="V401" s="13" t="n"/>
      <c r="W401" s="13" t="n"/>
      <c r="X401" s="13" t="n"/>
      <c r="Y401" s="13" t="n"/>
      <c r="Z401" s="13" t="n"/>
    </row>
    <row r="402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13" t="n"/>
      <c r="V402" s="13" t="n"/>
      <c r="W402" s="13" t="n"/>
      <c r="X402" s="13" t="n"/>
      <c r="Y402" s="13" t="n"/>
      <c r="Z402" s="13" t="n"/>
    </row>
    <row r="403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  <c r="V403" s="13" t="n"/>
      <c r="W403" s="13" t="n"/>
      <c r="X403" s="13" t="n"/>
      <c r="Y403" s="13" t="n"/>
      <c r="Z403" s="13" t="n"/>
    </row>
    <row r="404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  <c r="V404" s="13" t="n"/>
      <c r="W404" s="13" t="n"/>
      <c r="X404" s="13" t="n"/>
      <c r="Y404" s="13" t="n"/>
      <c r="Z404" s="13" t="n"/>
    </row>
    <row r="405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  <c r="V405" s="13" t="n"/>
      <c r="W405" s="13" t="n"/>
      <c r="X405" s="13" t="n"/>
      <c r="Y405" s="13" t="n"/>
      <c r="Z405" s="13" t="n"/>
    </row>
    <row r="406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  <c r="V406" s="13" t="n"/>
      <c r="W406" s="13" t="n"/>
      <c r="X406" s="13" t="n"/>
      <c r="Y406" s="13" t="n"/>
      <c r="Z406" s="13" t="n"/>
    </row>
    <row r="407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  <c r="V407" s="13" t="n"/>
      <c r="W407" s="13" t="n"/>
      <c r="X407" s="13" t="n"/>
      <c r="Y407" s="13" t="n"/>
      <c r="Z407" s="13" t="n"/>
    </row>
    <row r="408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  <c r="V408" s="13" t="n"/>
      <c r="W408" s="13" t="n"/>
      <c r="X408" s="13" t="n"/>
      <c r="Y408" s="13" t="n"/>
      <c r="Z408" s="13" t="n"/>
    </row>
    <row r="409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  <c r="V409" s="13" t="n"/>
      <c r="W409" s="13" t="n"/>
      <c r="X409" s="13" t="n"/>
      <c r="Y409" s="13" t="n"/>
      <c r="Z409" s="13" t="n"/>
    </row>
    <row r="410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13" t="n"/>
      <c r="V410" s="13" t="n"/>
      <c r="W410" s="13" t="n"/>
      <c r="X410" s="13" t="n"/>
      <c r="Y410" s="13" t="n"/>
      <c r="Z410" s="13" t="n"/>
    </row>
    <row r="411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  <c r="V411" s="13" t="n"/>
      <c r="W411" s="13" t="n"/>
      <c r="X411" s="13" t="n"/>
      <c r="Y411" s="13" t="n"/>
      <c r="Z411" s="13" t="n"/>
    </row>
    <row r="412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13" t="n"/>
      <c r="V412" s="13" t="n"/>
      <c r="W412" s="13" t="n"/>
      <c r="X412" s="13" t="n"/>
      <c r="Y412" s="13" t="n"/>
      <c r="Z412" s="13" t="n"/>
    </row>
    <row r="413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  <c r="V413" s="13" t="n"/>
      <c r="W413" s="13" t="n"/>
      <c r="X413" s="13" t="n"/>
      <c r="Y413" s="13" t="n"/>
      <c r="Z413" s="13" t="n"/>
    </row>
    <row r="414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13" t="n"/>
      <c r="V414" s="13" t="n"/>
      <c r="W414" s="13" t="n"/>
      <c r="X414" s="13" t="n"/>
      <c r="Y414" s="13" t="n"/>
      <c r="Z414" s="13" t="n"/>
    </row>
    <row r="415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  <c r="V415" s="13" t="n"/>
      <c r="W415" s="13" t="n"/>
      <c r="X415" s="13" t="n"/>
      <c r="Y415" s="13" t="n"/>
      <c r="Z415" s="13" t="n"/>
    </row>
    <row r="416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13" t="n"/>
      <c r="V416" s="13" t="n"/>
      <c r="W416" s="13" t="n"/>
      <c r="X416" s="13" t="n"/>
      <c r="Y416" s="13" t="n"/>
      <c r="Z416" s="13" t="n"/>
    </row>
    <row r="417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  <c r="V417" s="13" t="n"/>
      <c r="W417" s="13" t="n"/>
      <c r="X417" s="13" t="n"/>
      <c r="Y417" s="13" t="n"/>
      <c r="Z417" s="13" t="n"/>
    </row>
    <row r="418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  <c r="V418" s="13" t="n"/>
      <c r="W418" s="13" t="n"/>
      <c r="X418" s="13" t="n"/>
      <c r="Y418" s="13" t="n"/>
      <c r="Z418" s="13" t="n"/>
    </row>
    <row r="419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  <c r="V419" s="13" t="n"/>
      <c r="W419" s="13" t="n"/>
      <c r="X419" s="13" t="n"/>
      <c r="Y419" s="13" t="n"/>
      <c r="Z419" s="13" t="n"/>
    </row>
    <row r="420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  <c r="V420" s="13" t="n"/>
      <c r="W420" s="13" t="n"/>
      <c r="X420" s="13" t="n"/>
      <c r="Y420" s="13" t="n"/>
      <c r="Z420" s="13" t="n"/>
    </row>
    <row r="421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  <c r="V421" s="13" t="n"/>
      <c r="W421" s="13" t="n"/>
      <c r="X421" s="13" t="n"/>
      <c r="Y421" s="13" t="n"/>
      <c r="Z421" s="13" t="n"/>
    </row>
    <row r="422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  <c r="V422" s="13" t="n"/>
      <c r="W422" s="13" t="n"/>
      <c r="X422" s="13" t="n"/>
      <c r="Y422" s="13" t="n"/>
      <c r="Z422" s="13" t="n"/>
    </row>
    <row r="423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  <c r="V423" s="13" t="n"/>
      <c r="W423" s="13" t="n"/>
      <c r="X423" s="13" t="n"/>
      <c r="Y423" s="13" t="n"/>
      <c r="Z423" s="13" t="n"/>
    </row>
    <row r="424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  <c r="V424" s="13" t="n"/>
      <c r="W424" s="13" t="n"/>
      <c r="X424" s="13" t="n"/>
      <c r="Y424" s="13" t="n"/>
      <c r="Z424" s="13" t="n"/>
    </row>
    <row r="425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  <c r="V425" s="13" t="n"/>
      <c r="W425" s="13" t="n"/>
      <c r="X425" s="13" t="n"/>
      <c r="Y425" s="13" t="n"/>
      <c r="Z425" s="13" t="n"/>
    </row>
    <row r="426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  <c r="V426" s="13" t="n"/>
      <c r="W426" s="13" t="n"/>
      <c r="X426" s="13" t="n"/>
      <c r="Y426" s="13" t="n"/>
      <c r="Z426" s="13" t="n"/>
    </row>
    <row r="427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  <c r="V427" s="13" t="n"/>
      <c r="W427" s="13" t="n"/>
      <c r="X427" s="13" t="n"/>
      <c r="Y427" s="13" t="n"/>
      <c r="Z427" s="13" t="n"/>
    </row>
    <row r="428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13" t="n"/>
      <c r="V428" s="13" t="n"/>
      <c r="W428" s="13" t="n"/>
      <c r="X428" s="13" t="n"/>
      <c r="Y428" s="13" t="n"/>
      <c r="Z428" s="13" t="n"/>
    </row>
    <row r="429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  <c r="V429" s="13" t="n"/>
      <c r="W429" s="13" t="n"/>
      <c r="X429" s="13" t="n"/>
      <c r="Y429" s="13" t="n"/>
      <c r="Z429" s="13" t="n"/>
    </row>
    <row r="430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13" t="n"/>
      <c r="V430" s="13" t="n"/>
      <c r="W430" s="13" t="n"/>
      <c r="X430" s="13" t="n"/>
      <c r="Y430" s="13" t="n"/>
      <c r="Z430" s="13" t="n"/>
    </row>
    <row r="431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  <c r="V431" s="13" t="n"/>
      <c r="W431" s="13" t="n"/>
      <c r="X431" s="13" t="n"/>
      <c r="Y431" s="13" t="n"/>
      <c r="Z431" s="13" t="n"/>
    </row>
    <row r="432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13" t="n"/>
      <c r="V432" s="13" t="n"/>
      <c r="W432" s="13" t="n"/>
      <c r="X432" s="13" t="n"/>
      <c r="Y432" s="13" t="n"/>
      <c r="Z432" s="13" t="n"/>
    </row>
    <row r="433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  <c r="V433" s="13" t="n"/>
      <c r="W433" s="13" t="n"/>
      <c r="X433" s="13" t="n"/>
      <c r="Y433" s="13" t="n"/>
      <c r="Z433" s="13" t="n"/>
    </row>
    <row r="434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13" t="n"/>
      <c r="V434" s="13" t="n"/>
      <c r="W434" s="13" t="n"/>
      <c r="X434" s="13" t="n"/>
      <c r="Y434" s="13" t="n"/>
      <c r="Z434" s="13" t="n"/>
    </row>
    <row r="435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  <c r="V435" s="13" t="n"/>
      <c r="W435" s="13" t="n"/>
      <c r="X435" s="13" t="n"/>
      <c r="Y435" s="13" t="n"/>
      <c r="Z435" s="13" t="n"/>
    </row>
    <row r="436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13" t="n"/>
      <c r="V436" s="13" t="n"/>
      <c r="W436" s="13" t="n"/>
      <c r="X436" s="13" t="n"/>
      <c r="Y436" s="13" t="n"/>
      <c r="Z436" s="13" t="n"/>
    </row>
    <row r="437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  <c r="V437" s="13" t="n"/>
      <c r="W437" s="13" t="n"/>
      <c r="X437" s="13" t="n"/>
      <c r="Y437" s="13" t="n"/>
      <c r="Z437" s="13" t="n"/>
    </row>
    <row r="438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13" t="n"/>
      <c r="V438" s="13" t="n"/>
      <c r="W438" s="13" t="n"/>
      <c r="X438" s="13" t="n"/>
      <c r="Y438" s="13" t="n"/>
      <c r="Z438" s="13" t="n"/>
    </row>
    <row r="439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  <c r="V439" s="13" t="n"/>
      <c r="W439" s="13" t="n"/>
      <c r="X439" s="13" t="n"/>
      <c r="Y439" s="13" t="n"/>
      <c r="Z439" s="13" t="n"/>
    </row>
    <row r="440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13" t="n"/>
      <c r="V440" s="13" t="n"/>
      <c r="W440" s="13" t="n"/>
      <c r="X440" s="13" t="n"/>
      <c r="Y440" s="13" t="n"/>
      <c r="Z440" s="13" t="n"/>
    </row>
    <row r="441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  <c r="V441" s="13" t="n"/>
      <c r="W441" s="13" t="n"/>
      <c r="X441" s="13" t="n"/>
      <c r="Y441" s="13" t="n"/>
      <c r="Z441" s="13" t="n"/>
    </row>
    <row r="442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13" t="n"/>
      <c r="V442" s="13" t="n"/>
      <c r="W442" s="13" t="n"/>
      <c r="X442" s="13" t="n"/>
      <c r="Y442" s="13" t="n"/>
      <c r="Z442" s="13" t="n"/>
    </row>
    <row r="443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  <c r="V443" s="13" t="n"/>
      <c r="W443" s="13" t="n"/>
      <c r="X443" s="13" t="n"/>
      <c r="Y443" s="13" t="n"/>
      <c r="Z443" s="13" t="n"/>
    </row>
    <row r="444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13" t="n"/>
      <c r="V444" s="13" t="n"/>
      <c r="W444" s="13" t="n"/>
      <c r="X444" s="13" t="n"/>
      <c r="Y444" s="13" t="n"/>
      <c r="Z444" s="13" t="n"/>
    </row>
    <row r="445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  <c r="V445" s="13" t="n"/>
      <c r="W445" s="13" t="n"/>
      <c r="X445" s="13" t="n"/>
      <c r="Y445" s="13" t="n"/>
      <c r="Z445" s="13" t="n"/>
    </row>
    <row r="446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/>
      <c r="V446" s="13" t="n"/>
      <c r="W446" s="13" t="n"/>
      <c r="X446" s="13" t="n"/>
      <c r="Y446" s="13" t="n"/>
      <c r="Z446" s="13" t="n"/>
    </row>
    <row r="447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  <c r="V447" s="13" t="n"/>
      <c r="W447" s="13" t="n"/>
      <c r="X447" s="13" t="n"/>
      <c r="Y447" s="13" t="n"/>
      <c r="Z447" s="13" t="n"/>
    </row>
    <row r="448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13" t="n"/>
      <c r="V448" s="13" t="n"/>
      <c r="W448" s="13" t="n"/>
      <c r="X448" s="13" t="n"/>
      <c r="Y448" s="13" t="n"/>
      <c r="Z448" s="13" t="n"/>
    </row>
    <row r="449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  <c r="V449" s="13" t="n"/>
      <c r="W449" s="13" t="n"/>
      <c r="X449" s="13" t="n"/>
      <c r="Y449" s="13" t="n"/>
      <c r="Z449" s="13" t="n"/>
    </row>
    <row r="450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13" t="n"/>
      <c r="V450" s="13" t="n"/>
      <c r="W450" s="13" t="n"/>
      <c r="X450" s="13" t="n"/>
      <c r="Y450" s="13" t="n"/>
      <c r="Z450" s="13" t="n"/>
    </row>
    <row r="451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  <c r="V451" s="13" t="n"/>
      <c r="W451" s="13" t="n"/>
      <c r="X451" s="13" t="n"/>
      <c r="Y451" s="13" t="n"/>
      <c r="Z451" s="13" t="n"/>
    </row>
    <row r="452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13" t="n"/>
      <c r="V452" s="13" t="n"/>
      <c r="W452" s="13" t="n"/>
      <c r="X452" s="13" t="n"/>
      <c r="Y452" s="13" t="n"/>
      <c r="Z452" s="13" t="n"/>
    </row>
    <row r="453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  <c r="V453" s="13" t="n"/>
      <c r="W453" s="13" t="n"/>
      <c r="X453" s="13" t="n"/>
      <c r="Y453" s="13" t="n"/>
      <c r="Z453" s="13" t="n"/>
    </row>
    <row r="454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13" t="n"/>
      <c r="V454" s="13" t="n"/>
      <c r="W454" s="13" t="n"/>
      <c r="X454" s="13" t="n"/>
      <c r="Y454" s="13" t="n"/>
      <c r="Z454" s="13" t="n"/>
    </row>
    <row r="455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  <c r="V455" s="13" t="n"/>
      <c r="W455" s="13" t="n"/>
      <c r="X455" s="13" t="n"/>
      <c r="Y455" s="13" t="n"/>
      <c r="Z455" s="13" t="n"/>
    </row>
    <row r="456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13" t="n"/>
      <c r="V456" s="13" t="n"/>
      <c r="W456" s="13" t="n"/>
      <c r="X456" s="13" t="n"/>
      <c r="Y456" s="13" t="n"/>
      <c r="Z456" s="13" t="n"/>
    </row>
    <row r="457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  <c r="V457" s="13" t="n"/>
      <c r="W457" s="13" t="n"/>
      <c r="X457" s="13" t="n"/>
      <c r="Y457" s="13" t="n"/>
      <c r="Z457" s="13" t="n"/>
    </row>
    <row r="458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13" t="n"/>
      <c r="V458" s="13" t="n"/>
      <c r="W458" s="13" t="n"/>
      <c r="X458" s="13" t="n"/>
      <c r="Y458" s="13" t="n"/>
      <c r="Z458" s="13" t="n"/>
    </row>
    <row r="459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  <c r="V459" s="13" t="n"/>
      <c r="W459" s="13" t="n"/>
      <c r="X459" s="13" t="n"/>
      <c r="Y459" s="13" t="n"/>
      <c r="Z459" s="13" t="n"/>
    </row>
    <row r="460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  <c r="V460" s="13" t="n"/>
      <c r="W460" s="13" t="n"/>
      <c r="X460" s="13" t="n"/>
      <c r="Y460" s="13" t="n"/>
      <c r="Z460" s="13" t="n"/>
    </row>
    <row r="461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  <c r="V461" s="13" t="n"/>
      <c r="W461" s="13" t="n"/>
      <c r="X461" s="13" t="n"/>
      <c r="Y461" s="13" t="n"/>
      <c r="Z461" s="13" t="n"/>
    </row>
    <row r="462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13" t="n"/>
      <c r="V462" s="13" t="n"/>
      <c r="W462" s="13" t="n"/>
      <c r="X462" s="13" t="n"/>
      <c r="Y462" s="13" t="n"/>
      <c r="Z462" s="13" t="n"/>
    </row>
    <row r="463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  <c r="V463" s="13" t="n"/>
      <c r="W463" s="13" t="n"/>
      <c r="X463" s="13" t="n"/>
      <c r="Y463" s="13" t="n"/>
      <c r="Z463" s="13" t="n"/>
    </row>
    <row r="464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13" t="n"/>
      <c r="V464" s="13" t="n"/>
      <c r="W464" s="13" t="n"/>
      <c r="X464" s="13" t="n"/>
      <c r="Y464" s="13" t="n"/>
      <c r="Z464" s="13" t="n"/>
    </row>
    <row r="465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  <c r="V465" s="13" t="n"/>
      <c r="W465" s="13" t="n"/>
      <c r="X465" s="13" t="n"/>
      <c r="Y465" s="13" t="n"/>
      <c r="Z465" s="13" t="n"/>
    </row>
    <row r="466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  <c r="V466" s="13" t="n"/>
      <c r="W466" s="13" t="n"/>
      <c r="X466" s="13" t="n"/>
      <c r="Y466" s="13" t="n"/>
      <c r="Z466" s="13" t="n"/>
    </row>
    <row r="467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  <c r="V467" s="13" t="n"/>
      <c r="W467" s="13" t="n"/>
      <c r="X467" s="13" t="n"/>
      <c r="Y467" s="13" t="n"/>
      <c r="Z467" s="13" t="n"/>
    </row>
    <row r="468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13" t="n"/>
      <c r="V468" s="13" t="n"/>
      <c r="W468" s="13" t="n"/>
      <c r="X468" s="13" t="n"/>
      <c r="Y468" s="13" t="n"/>
      <c r="Z468" s="13" t="n"/>
    </row>
    <row r="469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  <c r="V469" s="13" t="n"/>
      <c r="W469" s="13" t="n"/>
      <c r="X469" s="13" t="n"/>
      <c r="Y469" s="13" t="n"/>
      <c r="Z469" s="13" t="n"/>
    </row>
    <row r="470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13" t="n"/>
      <c r="V470" s="13" t="n"/>
      <c r="W470" s="13" t="n"/>
      <c r="X470" s="13" t="n"/>
      <c r="Y470" s="13" t="n"/>
      <c r="Z470" s="13" t="n"/>
    </row>
    <row r="471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  <c r="V471" s="13" t="n"/>
      <c r="W471" s="13" t="n"/>
      <c r="X471" s="13" t="n"/>
      <c r="Y471" s="13" t="n"/>
      <c r="Z471" s="13" t="n"/>
    </row>
    <row r="472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13" t="n"/>
      <c r="V472" s="13" t="n"/>
      <c r="W472" s="13" t="n"/>
      <c r="X472" s="13" t="n"/>
      <c r="Y472" s="13" t="n"/>
      <c r="Z472" s="13" t="n"/>
    </row>
    <row r="473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  <c r="V473" s="13" t="n"/>
      <c r="W473" s="13" t="n"/>
      <c r="X473" s="13" t="n"/>
      <c r="Y473" s="13" t="n"/>
      <c r="Z473" s="13" t="n"/>
    </row>
    <row r="474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13" t="n"/>
      <c r="V474" s="13" t="n"/>
      <c r="W474" s="13" t="n"/>
      <c r="X474" s="13" t="n"/>
      <c r="Y474" s="13" t="n"/>
      <c r="Z474" s="13" t="n"/>
    </row>
    <row r="475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  <c r="V475" s="13" t="n"/>
      <c r="W475" s="13" t="n"/>
      <c r="X475" s="13" t="n"/>
      <c r="Y475" s="13" t="n"/>
      <c r="Z475" s="13" t="n"/>
    </row>
    <row r="476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13" t="n"/>
      <c r="V476" s="13" t="n"/>
      <c r="W476" s="13" t="n"/>
      <c r="X476" s="13" t="n"/>
      <c r="Y476" s="13" t="n"/>
      <c r="Z476" s="13" t="n"/>
    </row>
    <row r="477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  <c r="V477" s="13" t="n"/>
      <c r="W477" s="13" t="n"/>
      <c r="X477" s="13" t="n"/>
      <c r="Y477" s="13" t="n"/>
      <c r="Z477" s="13" t="n"/>
    </row>
    <row r="478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  <c r="V478" s="13" t="n"/>
      <c r="W478" s="13" t="n"/>
      <c r="X478" s="13" t="n"/>
      <c r="Y478" s="13" t="n"/>
      <c r="Z478" s="13" t="n"/>
    </row>
    <row r="479">
      <c r="A479" s="13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  <c r="V479" s="13" t="n"/>
      <c r="W479" s="13" t="n"/>
      <c r="X479" s="13" t="n"/>
      <c r="Y479" s="13" t="n"/>
      <c r="Z479" s="13" t="n"/>
    </row>
    <row r="480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  <c r="V480" s="13" t="n"/>
      <c r="W480" s="13" t="n"/>
      <c r="X480" s="13" t="n"/>
      <c r="Y480" s="13" t="n"/>
      <c r="Z480" s="13" t="n"/>
    </row>
    <row r="481">
      <c r="A481" s="13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  <c r="V481" s="13" t="n"/>
      <c r="W481" s="13" t="n"/>
      <c r="X481" s="13" t="n"/>
      <c r="Y481" s="13" t="n"/>
      <c r="Z481" s="13" t="n"/>
    </row>
    <row r="482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  <c r="V482" s="13" t="n"/>
      <c r="W482" s="13" t="n"/>
      <c r="X482" s="13" t="n"/>
      <c r="Y482" s="13" t="n"/>
      <c r="Z482" s="13" t="n"/>
    </row>
    <row r="483">
      <c r="A483" s="13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  <c r="V483" s="13" t="n"/>
      <c r="W483" s="13" t="n"/>
      <c r="X483" s="13" t="n"/>
      <c r="Y483" s="13" t="n"/>
      <c r="Z483" s="13" t="n"/>
    </row>
    <row r="484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  <c r="V484" s="13" t="n"/>
      <c r="W484" s="13" t="n"/>
      <c r="X484" s="13" t="n"/>
      <c r="Y484" s="13" t="n"/>
      <c r="Z484" s="13" t="n"/>
    </row>
    <row r="485">
      <c r="A485" s="13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  <c r="V485" s="13" t="n"/>
      <c r="W485" s="13" t="n"/>
      <c r="X485" s="13" t="n"/>
      <c r="Y485" s="13" t="n"/>
      <c r="Z485" s="13" t="n"/>
    </row>
    <row r="486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13" t="n"/>
      <c r="V486" s="13" t="n"/>
      <c r="W486" s="13" t="n"/>
      <c r="X486" s="13" t="n"/>
      <c r="Y486" s="13" t="n"/>
      <c r="Z486" s="13" t="n"/>
    </row>
    <row r="487">
      <c r="A487" s="13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  <c r="V487" s="13" t="n"/>
      <c r="W487" s="13" t="n"/>
      <c r="X487" s="13" t="n"/>
      <c r="Y487" s="13" t="n"/>
      <c r="Z487" s="13" t="n"/>
    </row>
    <row r="488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  <c r="V488" s="13" t="n"/>
      <c r="W488" s="13" t="n"/>
      <c r="X488" s="13" t="n"/>
      <c r="Y488" s="13" t="n"/>
      <c r="Z488" s="13" t="n"/>
    </row>
    <row r="489">
      <c r="A489" s="13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  <c r="V489" s="13" t="n"/>
      <c r="W489" s="13" t="n"/>
      <c r="X489" s="13" t="n"/>
      <c r="Y489" s="13" t="n"/>
      <c r="Z489" s="13" t="n"/>
    </row>
    <row r="490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  <c r="V490" s="13" t="n"/>
      <c r="W490" s="13" t="n"/>
      <c r="X490" s="13" t="n"/>
      <c r="Y490" s="13" t="n"/>
      <c r="Z490" s="13" t="n"/>
    </row>
    <row r="491">
      <c r="A491" s="13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  <c r="V491" s="13" t="n"/>
      <c r="W491" s="13" t="n"/>
      <c r="X491" s="13" t="n"/>
      <c r="Y491" s="13" t="n"/>
      <c r="Z491" s="13" t="n"/>
    </row>
    <row r="492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13" t="n"/>
      <c r="V492" s="13" t="n"/>
      <c r="W492" s="13" t="n"/>
      <c r="X492" s="13" t="n"/>
      <c r="Y492" s="13" t="n"/>
      <c r="Z492" s="13" t="n"/>
    </row>
    <row r="493">
      <c r="A493" s="13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  <c r="V493" s="13" t="n"/>
      <c r="W493" s="13" t="n"/>
      <c r="X493" s="13" t="n"/>
      <c r="Y493" s="13" t="n"/>
      <c r="Z493" s="13" t="n"/>
    </row>
    <row r="494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13" t="n"/>
      <c r="V494" s="13" t="n"/>
      <c r="W494" s="13" t="n"/>
      <c r="X494" s="13" t="n"/>
      <c r="Y494" s="13" t="n"/>
      <c r="Z494" s="13" t="n"/>
    </row>
    <row r="495">
      <c r="A495" s="13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  <c r="V495" s="13" t="n"/>
      <c r="W495" s="13" t="n"/>
      <c r="X495" s="13" t="n"/>
      <c r="Y495" s="13" t="n"/>
      <c r="Z495" s="13" t="n"/>
    </row>
    <row r="496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13" t="n"/>
      <c r="V496" s="13" t="n"/>
      <c r="W496" s="13" t="n"/>
      <c r="X496" s="13" t="n"/>
      <c r="Y496" s="13" t="n"/>
      <c r="Z496" s="13" t="n"/>
    </row>
    <row r="497">
      <c r="A497" s="13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  <c r="V497" s="13" t="n"/>
      <c r="W497" s="13" t="n"/>
      <c r="X497" s="13" t="n"/>
      <c r="Y497" s="13" t="n"/>
      <c r="Z497" s="13" t="n"/>
    </row>
    <row r="498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13" t="n"/>
      <c r="V498" s="13" t="n"/>
      <c r="W498" s="13" t="n"/>
      <c r="X498" s="13" t="n"/>
      <c r="Y498" s="13" t="n"/>
      <c r="Z498" s="13" t="n"/>
    </row>
    <row r="499">
      <c r="A499" s="13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  <c r="V499" s="13" t="n"/>
      <c r="W499" s="13" t="n"/>
      <c r="X499" s="13" t="n"/>
      <c r="Y499" s="13" t="n"/>
      <c r="Z499" s="13" t="n"/>
    </row>
    <row r="500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  <c r="V500" s="13" t="n"/>
      <c r="W500" s="13" t="n"/>
      <c r="X500" s="13" t="n"/>
      <c r="Y500" s="13" t="n"/>
      <c r="Z500" s="13" t="n"/>
    </row>
    <row r="501">
      <c r="A501" s="13" t="n"/>
      <c r="B501" s="13" t="n"/>
      <c r="C501" s="13" t="n"/>
      <c r="D501" s="13" t="n"/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  <c r="Q501" s="13" t="n"/>
      <c r="R501" s="13" t="n"/>
      <c r="S501" s="13" t="n"/>
      <c r="T501" s="13" t="n"/>
      <c r="U501" s="13" t="n"/>
      <c r="V501" s="13" t="n"/>
      <c r="W501" s="13" t="n"/>
      <c r="X501" s="13" t="n"/>
      <c r="Y501" s="13" t="n"/>
      <c r="Z501" s="13" t="n"/>
    </row>
    <row r="502">
      <c r="A502" s="13" t="n"/>
      <c r="B502" s="13" t="n"/>
      <c r="C502" s="13" t="n"/>
      <c r="D502" s="13" t="n"/>
      <c r="E502" s="13" t="n"/>
      <c r="F502" s="13" t="n"/>
      <c r="G502" s="13" t="n"/>
      <c r="H502" s="13" t="n"/>
      <c r="I502" s="13" t="n"/>
      <c r="J502" s="13" t="n"/>
      <c r="K502" s="13" t="n"/>
      <c r="L502" s="13" t="n"/>
      <c r="M502" s="13" t="n"/>
      <c r="N502" s="13" t="n"/>
      <c r="O502" s="13" t="n"/>
      <c r="P502" s="13" t="n"/>
      <c r="Q502" s="13" t="n"/>
      <c r="R502" s="13" t="n"/>
      <c r="S502" s="13" t="n"/>
      <c r="T502" s="13" t="n"/>
      <c r="U502" s="13" t="n"/>
      <c r="V502" s="13" t="n"/>
      <c r="W502" s="13" t="n"/>
      <c r="X502" s="13" t="n"/>
      <c r="Y502" s="13" t="n"/>
      <c r="Z502" s="13" t="n"/>
    </row>
    <row r="503">
      <c r="A503" s="13" t="n"/>
      <c r="B503" s="13" t="n"/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  <c r="O503" s="13" t="n"/>
      <c r="P503" s="13" t="n"/>
      <c r="Q503" s="13" t="n"/>
      <c r="R503" s="13" t="n"/>
      <c r="S503" s="13" t="n"/>
      <c r="T503" s="13" t="n"/>
      <c r="U503" s="13" t="n"/>
      <c r="V503" s="13" t="n"/>
      <c r="W503" s="13" t="n"/>
      <c r="X503" s="13" t="n"/>
      <c r="Y503" s="13" t="n"/>
      <c r="Z503" s="13" t="n"/>
    </row>
    <row r="504">
      <c r="A504" s="13" t="n"/>
      <c r="B504" s="13" t="n"/>
      <c r="C504" s="13" t="n"/>
      <c r="D504" s="13" t="n"/>
      <c r="E504" s="13" t="n"/>
      <c r="F504" s="13" t="n"/>
      <c r="G504" s="13" t="n"/>
      <c r="H504" s="13" t="n"/>
      <c r="I504" s="13" t="n"/>
      <c r="J504" s="13" t="n"/>
      <c r="K504" s="13" t="n"/>
      <c r="L504" s="13" t="n"/>
      <c r="M504" s="13" t="n"/>
      <c r="N504" s="13" t="n"/>
      <c r="O504" s="13" t="n"/>
      <c r="P504" s="13" t="n"/>
      <c r="Q504" s="13" t="n"/>
      <c r="R504" s="13" t="n"/>
      <c r="S504" s="13" t="n"/>
      <c r="T504" s="13" t="n"/>
      <c r="U504" s="13" t="n"/>
      <c r="V504" s="13" t="n"/>
      <c r="W504" s="13" t="n"/>
      <c r="X504" s="13" t="n"/>
      <c r="Y504" s="13" t="n"/>
      <c r="Z504" s="13" t="n"/>
    </row>
    <row r="505">
      <c r="A505" s="13" t="n"/>
      <c r="B505" s="13" t="n"/>
      <c r="C505" s="13" t="n"/>
      <c r="D505" s="13" t="n"/>
      <c r="E505" s="13" t="n"/>
      <c r="F505" s="13" t="n"/>
      <c r="G505" s="13" t="n"/>
      <c r="H505" s="13" t="n"/>
      <c r="I505" s="13" t="n"/>
      <c r="J505" s="13" t="n"/>
      <c r="K505" s="13" t="n"/>
      <c r="L505" s="13" t="n"/>
      <c r="M505" s="13" t="n"/>
      <c r="N505" s="13" t="n"/>
      <c r="O505" s="13" t="n"/>
      <c r="P505" s="13" t="n"/>
      <c r="Q505" s="13" t="n"/>
      <c r="R505" s="13" t="n"/>
      <c r="S505" s="13" t="n"/>
      <c r="T505" s="13" t="n"/>
      <c r="U505" s="13" t="n"/>
      <c r="V505" s="13" t="n"/>
      <c r="W505" s="13" t="n"/>
      <c r="X505" s="13" t="n"/>
      <c r="Y505" s="13" t="n"/>
      <c r="Z505" s="13" t="n"/>
    </row>
    <row r="506">
      <c r="A506" s="13" t="n"/>
      <c r="B506" s="13" t="n"/>
      <c r="C506" s="13" t="n"/>
      <c r="D506" s="13" t="n"/>
      <c r="E506" s="13" t="n"/>
      <c r="F506" s="13" t="n"/>
      <c r="G506" s="13" t="n"/>
      <c r="H506" s="13" t="n"/>
      <c r="I506" s="13" t="n"/>
      <c r="J506" s="13" t="n"/>
      <c r="K506" s="13" t="n"/>
      <c r="L506" s="13" t="n"/>
      <c r="M506" s="13" t="n"/>
      <c r="N506" s="13" t="n"/>
      <c r="O506" s="13" t="n"/>
      <c r="P506" s="13" t="n"/>
      <c r="Q506" s="13" t="n"/>
      <c r="R506" s="13" t="n"/>
      <c r="S506" s="13" t="n"/>
      <c r="T506" s="13" t="n"/>
      <c r="U506" s="13" t="n"/>
      <c r="V506" s="13" t="n"/>
      <c r="W506" s="13" t="n"/>
      <c r="X506" s="13" t="n"/>
      <c r="Y506" s="13" t="n"/>
      <c r="Z506" s="13" t="n"/>
    </row>
    <row r="507">
      <c r="A507" s="13" t="n"/>
      <c r="B507" s="13" t="n"/>
      <c r="C507" s="13" t="n"/>
      <c r="D507" s="13" t="n"/>
      <c r="E507" s="13" t="n"/>
      <c r="F507" s="13" t="n"/>
      <c r="G507" s="13" t="n"/>
      <c r="H507" s="13" t="n"/>
      <c r="I507" s="13" t="n"/>
      <c r="J507" s="13" t="n"/>
      <c r="K507" s="13" t="n"/>
      <c r="L507" s="13" t="n"/>
      <c r="M507" s="13" t="n"/>
      <c r="N507" s="13" t="n"/>
      <c r="O507" s="13" t="n"/>
      <c r="P507" s="13" t="n"/>
      <c r="Q507" s="13" t="n"/>
      <c r="R507" s="13" t="n"/>
      <c r="S507" s="13" t="n"/>
      <c r="T507" s="13" t="n"/>
      <c r="U507" s="13" t="n"/>
      <c r="V507" s="13" t="n"/>
      <c r="W507" s="13" t="n"/>
      <c r="X507" s="13" t="n"/>
      <c r="Y507" s="13" t="n"/>
      <c r="Z507" s="13" t="n"/>
    </row>
    <row r="508">
      <c r="A508" s="13" t="n"/>
      <c r="B508" s="13" t="n"/>
      <c r="C508" s="13" t="n"/>
      <c r="D508" s="13" t="n"/>
      <c r="E508" s="13" t="n"/>
      <c r="F508" s="13" t="n"/>
      <c r="G508" s="13" t="n"/>
      <c r="H508" s="13" t="n"/>
      <c r="I508" s="13" t="n"/>
      <c r="J508" s="13" t="n"/>
      <c r="K508" s="13" t="n"/>
      <c r="L508" s="13" t="n"/>
      <c r="M508" s="13" t="n"/>
      <c r="N508" s="13" t="n"/>
      <c r="O508" s="13" t="n"/>
      <c r="P508" s="13" t="n"/>
      <c r="Q508" s="13" t="n"/>
      <c r="R508" s="13" t="n"/>
      <c r="S508" s="13" t="n"/>
      <c r="T508" s="13" t="n"/>
      <c r="U508" s="13" t="n"/>
      <c r="V508" s="13" t="n"/>
      <c r="W508" s="13" t="n"/>
      <c r="X508" s="13" t="n"/>
      <c r="Y508" s="13" t="n"/>
      <c r="Z508" s="13" t="n"/>
    </row>
    <row r="509">
      <c r="A509" s="13" t="n"/>
      <c r="B509" s="13" t="n"/>
      <c r="C509" s="13" t="n"/>
      <c r="D509" s="13" t="n"/>
      <c r="E509" s="13" t="n"/>
      <c r="F509" s="13" t="n"/>
      <c r="G509" s="13" t="n"/>
      <c r="H509" s="13" t="n"/>
      <c r="I509" s="13" t="n"/>
      <c r="J509" s="13" t="n"/>
      <c r="K509" s="13" t="n"/>
      <c r="L509" s="13" t="n"/>
      <c r="M509" s="13" t="n"/>
      <c r="N509" s="13" t="n"/>
      <c r="O509" s="13" t="n"/>
      <c r="P509" s="13" t="n"/>
      <c r="Q509" s="13" t="n"/>
      <c r="R509" s="13" t="n"/>
      <c r="S509" s="13" t="n"/>
      <c r="T509" s="13" t="n"/>
      <c r="U509" s="13" t="n"/>
      <c r="V509" s="13" t="n"/>
      <c r="W509" s="13" t="n"/>
      <c r="X509" s="13" t="n"/>
      <c r="Y509" s="13" t="n"/>
      <c r="Z509" s="13" t="n"/>
    </row>
    <row r="510">
      <c r="A510" s="13" t="n"/>
      <c r="B510" s="13" t="n"/>
      <c r="C510" s="13" t="n"/>
      <c r="D510" s="13" t="n"/>
      <c r="E510" s="13" t="n"/>
      <c r="F510" s="13" t="n"/>
      <c r="G510" s="13" t="n"/>
      <c r="H510" s="13" t="n"/>
      <c r="I510" s="13" t="n"/>
      <c r="J510" s="13" t="n"/>
      <c r="K510" s="13" t="n"/>
      <c r="L510" s="13" t="n"/>
      <c r="M510" s="13" t="n"/>
      <c r="N510" s="13" t="n"/>
      <c r="O510" s="13" t="n"/>
      <c r="P510" s="13" t="n"/>
      <c r="Q510" s="13" t="n"/>
      <c r="R510" s="13" t="n"/>
      <c r="S510" s="13" t="n"/>
      <c r="T510" s="13" t="n"/>
      <c r="U510" s="13" t="n"/>
      <c r="V510" s="13" t="n"/>
      <c r="W510" s="13" t="n"/>
      <c r="X510" s="13" t="n"/>
      <c r="Y510" s="13" t="n"/>
      <c r="Z510" s="13" t="n"/>
    </row>
    <row r="511">
      <c r="A511" s="13" t="n"/>
      <c r="B511" s="13" t="n"/>
      <c r="C511" s="13" t="n"/>
      <c r="D511" s="13" t="n"/>
      <c r="E511" s="13" t="n"/>
      <c r="F511" s="13" t="n"/>
      <c r="G511" s="13" t="n"/>
      <c r="H511" s="13" t="n"/>
      <c r="I511" s="13" t="n"/>
      <c r="J511" s="13" t="n"/>
      <c r="K511" s="13" t="n"/>
      <c r="L511" s="13" t="n"/>
      <c r="M511" s="13" t="n"/>
      <c r="N511" s="13" t="n"/>
      <c r="O511" s="13" t="n"/>
      <c r="P511" s="13" t="n"/>
      <c r="Q511" s="13" t="n"/>
      <c r="R511" s="13" t="n"/>
      <c r="S511" s="13" t="n"/>
      <c r="T511" s="13" t="n"/>
      <c r="U511" s="13" t="n"/>
      <c r="V511" s="13" t="n"/>
      <c r="W511" s="13" t="n"/>
      <c r="X511" s="13" t="n"/>
      <c r="Y511" s="13" t="n"/>
      <c r="Z511" s="13" t="n"/>
    </row>
    <row r="512">
      <c r="A512" s="13" t="n"/>
      <c r="B512" s="13" t="n"/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  <c r="O512" s="13" t="n"/>
      <c r="P512" s="13" t="n"/>
      <c r="Q512" s="13" t="n"/>
      <c r="R512" s="13" t="n"/>
      <c r="S512" s="13" t="n"/>
      <c r="T512" s="13" t="n"/>
      <c r="U512" s="13" t="n"/>
      <c r="V512" s="13" t="n"/>
      <c r="W512" s="13" t="n"/>
      <c r="X512" s="13" t="n"/>
      <c r="Y512" s="13" t="n"/>
      <c r="Z512" s="13" t="n"/>
    </row>
    <row r="513">
      <c r="A513" s="13" t="n"/>
      <c r="B513" s="13" t="n"/>
      <c r="C513" s="13" t="n"/>
      <c r="D513" s="13" t="n"/>
      <c r="E513" s="13" t="n"/>
      <c r="F513" s="13" t="n"/>
      <c r="G513" s="13" t="n"/>
      <c r="H513" s="13" t="n"/>
      <c r="I513" s="13" t="n"/>
      <c r="J513" s="13" t="n"/>
      <c r="K513" s="13" t="n"/>
      <c r="L513" s="13" t="n"/>
      <c r="M513" s="13" t="n"/>
      <c r="N513" s="13" t="n"/>
      <c r="O513" s="13" t="n"/>
      <c r="P513" s="13" t="n"/>
      <c r="Q513" s="13" t="n"/>
      <c r="R513" s="13" t="n"/>
      <c r="S513" s="13" t="n"/>
      <c r="T513" s="13" t="n"/>
      <c r="U513" s="13" t="n"/>
      <c r="V513" s="13" t="n"/>
      <c r="W513" s="13" t="n"/>
      <c r="X513" s="13" t="n"/>
      <c r="Y513" s="13" t="n"/>
      <c r="Z513" s="13" t="n"/>
    </row>
    <row r="514">
      <c r="A514" s="13" t="n"/>
      <c r="B514" s="13" t="n"/>
      <c r="C514" s="13" t="n"/>
      <c r="D514" s="13" t="n"/>
      <c r="E514" s="13" t="n"/>
      <c r="F514" s="13" t="n"/>
      <c r="G514" s="13" t="n"/>
      <c r="H514" s="13" t="n"/>
      <c r="I514" s="13" t="n"/>
      <c r="J514" s="13" t="n"/>
      <c r="K514" s="13" t="n"/>
      <c r="L514" s="13" t="n"/>
      <c r="M514" s="13" t="n"/>
      <c r="N514" s="13" t="n"/>
      <c r="O514" s="13" t="n"/>
      <c r="P514" s="13" t="n"/>
      <c r="Q514" s="13" t="n"/>
      <c r="R514" s="13" t="n"/>
      <c r="S514" s="13" t="n"/>
      <c r="T514" s="13" t="n"/>
      <c r="U514" s="13" t="n"/>
      <c r="V514" s="13" t="n"/>
      <c r="W514" s="13" t="n"/>
      <c r="X514" s="13" t="n"/>
      <c r="Y514" s="13" t="n"/>
      <c r="Z514" s="13" t="n"/>
    </row>
    <row r="515">
      <c r="A515" s="13" t="n"/>
      <c r="B515" s="13" t="n"/>
      <c r="C515" s="13" t="n"/>
      <c r="D515" s="13" t="n"/>
      <c r="E515" s="13" t="n"/>
      <c r="F515" s="13" t="n"/>
      <c r="G515" s="13" t="n"/>
      <c r="H515" s="13" t="n"/>
      <c r="I515" s="13" t="n"/>
      <c r="J515" s="13" t="n"/>
      <c r="K515" s="13" t="n"/>
      <c r="L515" s="13" t="n"/>
      <c r="M515" s="13" t="n"/>
      <c r="N515" s="13" t="n"/>
      <c r="O515" s="13" t="n"/>
      <c r="P515" s="13" t="n"/>
      <c r="Q515" s="13" t="n"/>
      <c r="R515" s="13" t="n"/>
      <c r="S515" s="13" t="n"/>
      <c r="T515" s="13" t="n"/>
      <c r="U515" s="13" t="n"/>
      <c r="V515" s="13" t="n"/>
      <c r="W515" s="13" t="n"/>
      <c r="X515" s="13" t="n"/>
      <c r="Y515" s="13" t="n"/>
      <c r="Z515" s="13" t="n"/>
    </row>
    <row r="516">
      <c r="A516" s="13" t="n"/>
      <c r="B516" s="13" t="n"/>
      <c r="C516" s="13" t="n"/>
      <c r="D516" s="13" t="n"/>
      <c r="E516" s="13" t="n"/>
      <c r="F516" s="13" t="n"/>
      <c r="G516" s="13" t="n"/>
      <c r="H516" s="13" t="n"/>
      <c r="I516" s="13" t="n"/>
      <c r="J516" s="13" t="n"/>
      <c r="K516" s="13" t="n"/>
      <c r="L516" s="13" t="n"/>
      <c r="M516" s="13" t="n"/>
      <c r="N516" s="13" t="n"/>
      <c r="O516" s="13" t="n"/>
      <c r="P516" s="13" t="n"/>
      <c r="Q516" s="13" t="n"/>
      <c r="R516" s="13" t="n"/>
      <c r="S516" s="13" t="n"/>
      <c r="T516" s="13" t="n"/>
      <c r="U516" s="13" t="n"/>
      <c r="V516" s="13" t="n"/>
      <c r="W516" s="13" t="n"/>
      <c r="X516" s="13" t="n"/>
      <c r="Y516" s="13" t="n"/>
      <c r="Z516" s="13" t="n"/>
    </row>
    <row r="517">
      <c r="A517" s="13" t="n"/>
      <c r="B517" s="13" t="n"/>
      <c r="C517" s="13" t="n"/>
      <c r="D517" s="13" t="n"/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  <c r="P517" s="13" t="n"/>
      <c r="Q517" s="13" t="n"/>
      <c r="R517" s="13" t="n"/>
      <c r="S517" s="13" t="n"/>
      <c r="T517" s="13" t="n"/>
      <c r="U517" s="13" t="n"/>
      <c r="V517" s="13" t="n"/>
      <c r="W517" s="13" t="n"/>
      <c r="X517" s="13" t="n"/>
      <c r="Y517" s="13" t="n"/>
      <c r="Z517" s="13" t="n"/>
    </row>
    <row r="518">
      <c r="A518" s="13" t="n"/>
      <c r="B518" s="13" t="n"/>
      <c r="C518" s="13" t="n"/>
      <c r="D518" s="13" t="n"/>
      <c r="E518" s="13" t="n"/>
      <c r="F518" s="13" t="n"/>
      <c r="G518" s="13" t="n"/>
      <c r="H518" s="13" t="n"/>
      <c r="I518" s="13" t="n"/>
      <c r="J518" s="13" t="n"/>
      <c r="K518" s="13" t="n"/>
      <c r="L518" s="13" t="n"/>
      <c r="M518" s="13" t="n"/>
      <c r="N518" s="13" t="n"/>
      <c r="O518" s="13" t="n"/>
      <c r="P518" s="13" t="n"/>
      <c r="Q518" s="13" t="n"/>
      <c r="R518" s="13" t="n"/>
      <c r="S518" s="13" t="n"/>
      <c r="T518" s="13" t="n"/>
      <c r="U518" s="13" t="n"/>
      <c r="V518" s="13" t="n"/>
      <c r="W518" s="13" t="n"/>
      <c r="X518" s="13" t="n"/>
      <c r="Y518" s="13" t="n"/>
      <c r="Z518" s="13" t="n"/>
    </row>
    <row r="519">
      <c r="A519" s="13" t="n"/>
      <c r="B519" s="13" t="n"/>
      <c r="C519" s="13" t="n"/>
      <c r="D519" s="13" t="n"/>
      <c r="E519" s="13" t="n"/>
      <c r="F519" s="13" t="n"/>
      <c r="G519" s="13" t="n"/>
      <c r="H519" s="13" t="n"/>
      <c r="I519" s="13" t="n"/>
      <c r="J519" s="13" t="n"/>
      <c r="K519" s="13" t="n"/>
      <c r="L519" s="13" t="n"/>
      <c r="M519" s="13" t="n"/>
      <c r="N519" s="13" t="n"/>
      <c r="O519" s="13" t="n"/>
      <c r="P519" s="13" t="n"/>
      <c r="Q519" s="13" t="n"/>
      <c r="R519" s="13" t="n"/>
      <c r="S519" s="13" t="n"/>
      <c r="T519" s="13" t="n"/>
      <c r="U519" s="13" t="n"/>
      <c r="V519" s="13" t="n"/>
      <c r="W519" s="13" t="n"/>
      <c r="X519" s="13" t="n"/>
      <c r="Y519" s="13" t="n"/>
      <c r="Z519" s="13" t="n"/>
    </row>
    <row r="520">
      <c r="A520" s="13" t="n"/>
      <c r="B520" s="13" t="n"/>
      <c r="C520" s="13" t="n"/>
      <c r="D520" s="13" t="n"/>
      <c r="E520" s="13" t="n"/>
      <c r="F520" s="13" t="n"/>
      <c r="G520" s="13" t="n"/>
      <c r="H520" s="13" t="n"/>
      <c r="I520" s="13" t="n"/>
      <c r="J520" s="13" t="n"/>
      <c r="K520" s="13" t="n"/>
      <c r="L520" s="13" t="n"/>
      <c r="M520" s="13" t="n"/>
      <c r="N520" s="13" t="n"/>
      <c r="O520" s="13" t="n"/>
      <c r="P520" s="13" t="n"/>
      <c r="Q520" s="13" t="n"/>
      <c r="R520" s="13" t="n"/>
      <c r="S520" s="13" t="n"/>
      <c r="T520" s="13" t="n"/>
      <c r="U520" s="13" t="n"/>
      <c r="V520" s="13" t="n"/>
      <c r="W520" s="13" t="n"/>
      <c r="X520" s="13" t="n"/>
      <c r="Y520" s="13" t="n"/>
      <c r="Z520" s="13" t="n"/>
    </row>
    <row r="521">
      <c r="A521" s="13" t="n"/>
      <c r="B521" s="13" t="n"/>
      <c r="C521" s="13" t="n"/>
      <c r="D521" s="13" t="n"/>
      <c r="E521" s="13" t="n"/>
      <c r="F521" s="13" t="n"/>
      <c r="G521" s="13" t="n"/>
      <c r="H521" s="13" t="n"/>
      <c r="I521" s="13" t="n"/>
      <c r="J521" s="13" t="n"/>
      <c r="K521" s="13" t="n"/>
      <c r="L521" s="13" t="n"/>
      <c r="M521" s="13" t="n"/>
      <c r="N521" s="13" t="n"/>
      <c r="O521" s="13" t="n"/>
      <c r="P521" s="13" t="n"/>
      <c r="Q521" s="13" t="n"/>
      <c r="R521" s="13" t="n"/>
      <c r="S521" s="13" t="n"/>
      <c r="T521" s="13" t="n"/>
      <c r="U521" s="13" t="n"/>
      <c r="V521" s="13" t="n"/>
      <c r="W521" s="13" t="n"/>
      <c r="X521" s="13" t="n"/>
      <c r="Y521" s="13" t="n"/>
      <c r="Z521" s="13" t="n"/>
    </row>
    <row r="522">
      <c r="A522" s="13" t="n"/>
      <c r="B522" s="13" t="n"/>
      <c r="C522" s="13" t="n"/>
      <c r="D522" s="13" t="n"/>
      <c r="E522" s="13" t="n"/>
      <c r="F522" s="13" t="n"/>
      <c r="G522" s="13" t="n"/>
      <c r="H522" s="13" t="n"/>
      <c r="I522" s="13" t="n"/>
      <c r="J522" s="13" t="n"/>
      <c r="K522" s="13" t="n"/>
      <c r="L522" s="13" t="n"/>
      <c r="M522" s="13" t="n"/>
      <c r="N522" s="13" t="n"/>
      <c r="O522" s="13" t="n"/>
      <c r="P522" s="13" t="n"/>
      <c r="Q522" s="13" t="n"/>
      <c r="R522" s="13" t="n"/>
      <c r="S522" s="13" t="n"/>
      <c r="T522" s="13" t="n"/>
      <c r="U522" s="13" t="n"/>
      <c r="V522" s="13" t="n"/>
      <c r="W522" s="13" t="n"/>
      <c r="X522" s="13" t="n"/>
      <c r="Y522" s="13" t="n"/>
      <c r="Z522" s="13" t="n"/>
    </row>
    <row r="523">
      <c r="A523" s="13" t="n"/>
      <c r="B523" s="13" t="n"/>
      <c r="C523" s="13" t="n"/>
      <c r="D523" s="13" t="n"/>
      <c r="E523" s="13" t="n"/>
      <c r="F523" s="13" t="n"/>
      <c r="G523" s="13" t="n"/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  <c r="Q523" s="13" t="n"/>
      <c r="R523" s="13" t="n"/>
      <c r="S523" s="13" t="n"/>
      <c r="T523" s="13" t="n"/>
      <c r="U523" s="13" t="n"/>
      <c r="V523" s="13" t="n"/>
      <c r="W523" s="13" t="n"/>
      <c r="X523" s="13" t="n"/>
      <c r="Y523" s="13" t="n"/>
      <c r="Z523" s="13" t="n"/>
    </row>
    <row r="524">
      <c r="A524" s="13" t="n"/>
      <c r="B524" s="13" t="n"/>
      <c r="C524" s="13" t="n"/>
      <c r="D524" s="13" t="n"/>
      <c r="E524" s="13" t="n"/>
      <c r="F524" s="13" t="n"/>
      <c r="G524" s="13" t="n"/>
      <c r="H524" s="13" t="n"/>
      <c r="I524" s="13" t="n"/>
      <c r="J524" s="13" t="n"/>
      <c r="K524" s="13" t="n"/>
      <c r="L524" s="13" t="n"/>
      <c r="M524" s="13" t="n"/>
      <c r="N524" s="13" t="n"/>
      <c r="O524" s="13" t="n"/>
      <c r="P524" s="13" t="n"/>
      <c r="Q524" s="13" t="n"/>
      <c r="R524" s="13" t="n"/>
      <c r="S524" s="13" t="n"/>
      <c r="T524" s="13" t="n"/>
      <c r="U524" s="13" t="n"/>
      <c r="V524" s="13" t="n"/>
      <c r="W524" s="13" t="n"/>
      <c r="X524" s="13" t="n"/>
      <c r="Y524" s="13" t="n"/>
      <c r="Z524" s="13" t="n"/>
    </row>
    <row r="525">
      <c r="A525" s="13" t="n"/>
      <c r="B525" s="13" t="n"/>
      <c r="C525" s="13" t="n"/>
      <c r="D525" s="13" t="n"/>
      <c r="E525" s="13" t="n"/>
      <c r="F525" s="13" t="n"/>
      <c r="G525" s="13" t="n"/>
      <c r="H525" s="13" t="n"/>
      <c r="I525" s="13" t="n"/>
      <c r="J525" s="13" t="n"/>
      <c r="K525" s="13" t="n"/>
      <c r="L525" s="13" t="n"/>
      <c r="M525" s="13" t="n"/>
      <c r="N525" s="13" t="n"/>
      <c r="O525" s="13" t="n"/>
      <c r="P525" s="13" t="n"/>
      <c r="Q525" s="13" t="n"/>
      <c r="R525" s="13" t="n"/>
      <c r="S525" s="13" t="n"/>
      <c r="T525" s="13" t="n"/>
      <c r="U525" s="13" t="n"/>
      <c r="V525" s="13" t="n"/>
      <c r="W525" s="13" t="n"/>
      <c r="X525" s="13" t="n"/>
      <c r="Y525" s="13" t="n"/>
      <c r="Z525" s="13" t="n"/>
    </row>
    <row r="526">
      <c r="A526" s="13" t="n"/>
      <c r="B526" s="13" t="n"/>
      <c r="C526" s="13" t="n"/>
      <c r="D526" s="13" t="n"/>
      <c r="E526" s="13" t="n"/>
      <c r="F526" s="13" t="n"/>
      <c r="G526" s="13" t="n"/>
      <c r="H526" s="13" t="n"/>
      <c r="I526" s="13" t="n"/>
      <c r="J526" s="13" t="n"/>
      <c r="K526" s="13" t="n"/>
      <c r="L526" s="13" t="n"/>
      <c r="M526" s="13" t="n"/>
      <c r="N526" s="13" t="n"/>
      <c r="O526" s="13" t="n"/>
      <c r="P526" s="13" t="n"/>
      <c r="Q526" s="13" t="n"/>
      <c r="R526" s="13" t="n"/>
      <c r="S526" s="13" t="n"/>
      <c r="T526" s="13" t="n"/>
      <c r="U526" s="13" t="n"/>
      <c r="V526" s="13" t="n"/>
      <c r="W526" s="13" t="n"/>
      <c r="X526" s="13" t="n"/>
      <c r="Y526" s="13" t="n"/>
      <c r="Z526" s="13" t="n"/>
    </row>
    <row r="527">
      <c r="A527" s="13" t="n"/>
      <c r="B527" s="13" t="n"/>
      <c r="C527" s="13" t="n"/>
      <c r="D527" s="13" t="n"/>
      <c r="E527" s="13" t="n"/>
      <c r="F527" s="13" t="n"/>
      <c r="G527" s="13" t="n"/>
      <c r="H527" s="13" t="n"/>
      <c r="I527" s="13" t="n"/>
      <c r="J527" s="13" t="n"/>
      <c r="K527" s="13" t="n"/>
      <c r="L527" s="13" t="n"/>
      <c r="M527" s="13" t="n"/>
      <c r="N527" s="13" t="n"/>
      <c r="O527" s="13" t="n"/>
      <c r="P527" s="13" t="n"/>
      <c r="Q527" s="13" t="n"/>
      <c r="R527" s="13" t="n"/>
      <c r="S527" s="13" t="n"/>
      <c r="T527" s="13" t="n"/>
      <c r="U527" s="13" t="n"/>
      <c r="V527" s="13" t="n"/>
      <c r="W527" s="13" t="n"/>
      <c r="X527" s="13" t="n"/>
      <c r="Y527" s="13" t="n"/>
      <c r="Z527" s="13" t="n"/>
    </row>
    <row r="528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  <c r="M528" s="13" t="n"/>
      <c r="N528" s="13" t="n"/>
      <c r="O528" s="13" t="n"/>
      <c r="P528" s="13" t="n"/>
      <c r="Q528" s="13" t="n"/>
      <c r="R528" s="13" t="n"/>
      <c r="S528" s="13" t="n"/>
      <c r="T528" s="13" t="n"/>
      <c r="U528" s="13" t="n"/>
      <c r="V528" s="13" t="n"/>
      <c r="W528" s="13" t="n"/>
      <c r="X528" s="13" t="n"/>
      <c r="Y528" s="13" t="n"/>
      <c r="Z528" s="13" t="n"/>
    </row>
    <row r="529">
      <c r="A529" s="13" t="n"/>
      <c r="B529" s="13" t="n"/>
      <c r="C529" s="13" t="n"/>
      <c r="D529" s="13" t="n"/>
      <c r="E529" s="13" t="n"/>
      <c r="F529" s="13" t="n"/>
      <c r="G529" s="13" t="n"/>
      <c r="H529" s="13" t="n"/>
      <c r="I529" s="13" t="n"/>
      <c r="J529" s="13" t="n"/>
      <c r="K529" s="13" t="n"/>
      <c r="L529" s="13" t="n"/>
      <c r="M529" s="13" t="n"/>
      <c r="N529" s="13" t="n"/>
      <c r="O529" s="13" t="n"/>
      <c r="P529" s="13" t="n"/>
      <c r="Q529" s="13" t="n"/>
      <c r="R529" s="13" t="n"/>
      <c r="S529" s="13" t="n"/>
      <c r="T529" s="13" t="n"/>
      <c r="U529" s="13" t="n"/>
      <c r="V529" s="13" t="n"/>
      <c r="W529" s="13" t="n"/>
      <c r="X529" s="13" t="n"/>
      <c r="Y529" s="13" t="n"/>
      <c r="Z529" s="13" t="n"/>
    </row>
    <row r="530">
      <c r="A530" s="13" t="n"/>
      <c r="B530" s="13" t="n"/>
      <c r="C530" s="13" t="n"/>
      <c r="D530" s="13" t="n"/>
      <c r="E530" s="13" t="n"/>
      <c r="F530" s="13" t="n"/>
      <c r="G530" s="13" t="n"/>
      <c r="H530" s="13" t="n"/>
      <c r="I530" s="13" t="n"/>
      <c r="J530" s="13" t="n"/>
      <c r="K530" s="13" t="n"/>
      <c r="L530" s="13" t="n"/>
      <c r="M530" s="13" t="n"/>
      <c r="N530" s="13" t="n"/>
      <c r="O530" s="13" t="n"/>
      <c r="P530" s="13" t="n"/>
      <c r="Q530" s="13" t="n"/>
      <c r="R530" s="13" t="n"/>
      <c r="S530" s="13" t="n"/>
      <c r="T530" s="13" t="n"/>
      <c r="U530" s="13" t="n"/>
      <c r="V530" s="13" t="n"/>
      <c r="W530" s="13" t="n"/>
      <c r="X530" s="13" t="n"/>
      <c r="Y530" s="13" t="n"/>
      <c r="Z530" s="13" t="n"/>
    </row>
    <row r="531">
      <c r="A531" s="13" t="n"/>
      <c r="B531" s="13" t="n"/>
      <c r="C531" s="13" t="n"/>
      <c r="D531" s="13" t="n"/>
      <c r="E531" s="13" t="n"/>
      <c r="F531" s="13" t="n"/>
      <c r="G531" s="13" t="n"/>
      <c r="H531" s="13" t="n"/>
      <c r="I531" s="13" t="n"/>
      <c r="J531" s="13" t="n"/>
      <c r="K531" s="13" t="n"/>
      <c r="L531" s="13" t="n"/>
      <c r="M531" s="13" t="n"/>
      <c r="N531" s="13" t="n"/>
      <c r="O531" s="13" t="n"/>
      <c r="P531" s="13" t="n"/>
      <c r="Q531" s="13" t="n"/>
      <c r="R531" s="13" t="n"/>
      <c r="S531" s="13" t="n"/>
      <c r="T531" s="13" t="n"/>
      <c r="U531" s="13" t="n"/>
      <c r="V531" s="13" t="n"/>
      <c r="W531" s="13" t="n"/>
      <c r="X531" s="13" t="n"/>
      <c r="Y531" s="13" t="n"/>
      <c r="Z531" s="13" t="n"/>
    </row>
    <row r="532">
      <c r="A532" s="13" t="n"/>
      <c r="B532" s="13" t="n"/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  <c r="O532" s="13" t="n"/>
      <c r="P532" s="13" t="n"/>
      <c r="Q532" s="13" t="n"/>
      <c r="R532" s="13" t="n"/>
      <c r="S532" s="13" t="n"/>
      <c r="T532" s="13" t="n"/>
      <c r="U532" s="13" t="n"/>
      <c r="V532" s="13" t="n"/>
      <c r="W532" s="13" t="n"/>
      <c r="X532" s="13" t="n"/>
      <c r="Y532" s="13" t="n"/>
      <c r="Z532" s="13" t="n"/>
    </row>
    <row r="533">
      <c r="A533" s="13" t="n"/>
      <c r="B533" s="13" t="n"/>
      <c r="C533" s="13" t="n"/>
      <c r="D533" s="13" t="n"/>
      <c r="E533" s="13" t="n"/>
      <c r="F533" s="13" t="n"/>
      <c r="G533" s="13" t="n"/>
      <c r="H533" s="13" t="n"/>
      <c r="I533" s="13" t="n"/>
      <c r="J533" s="13" t="n"/>
      <c r="K533" s="13" t="n"/>
      <c r="L533" s="13" t="n"/>
      <c r="M533" s="13" t="n"/>
      <c r="N533" s="13" t="n"/>
      <c r="O533" s="13" t="n"/>
      <c r="P533" s="13" t="n"/>
      <c r="Q533" s="13" t="n"/>
      <c r="R533" s="13" t="n"/>
      <c r="S533" s="13" t="n"/>
      <c r="T533" s="13" t="n"/>
      <c r="U533" s="13" t="n"/>
      <c r="V533" s="13" t="n"/>
      <c r="W533" s="13" t="n"/>
      <c r="X533" s="13" t="n"/>
      <c r="Y533" s="13" t="n"/>
      <c r="Z533" s="13" t="n"/>
    </row>
    <row r="534">
      <c r="A534" s="13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  <c r="M534" s="13" t="n"/>
      <c r="N534" s="13" t="n"/>
      <c r="O534" s="13" t="n"/>
      <c r="P534" s="13" t="n"/>
      <c r="Q534" s="13" t="n"/>
      <c r="R534" s="13" t="n"/>
      <c r="S534" s="13" t="n"/>
      <c r="T534" s="13" t="n"/>
      <c r="U534" s="13" t="n"/>
      <c r="V534" s="13" t="n"/>
      <c r="W534" s="13" t="n"/>
      <c r="X534" s="13" t="n"/>
      <c r="Y534" s="13" t="n"/>
      <c r="Z534" s="13" t="n"/>
    </row>
    <row r="535">
      <c r="A535" s="13" t="n"/>
      <c r="B535" s="13" t="n"/>
      <c r="C535" s="13" t="n"/>
      <c r="D535" s="13" t="n"/>
      <c r="E535" s="13" t="n"/>
      <c r="F535" s="13" t="n"/>
      <c r="G535" s="13" t="n"/>
      <c r="H535" s="13" t="n"/>
      <c r="I535" s="13" t="n"/>
      <c r="J535" s="13" t="n"/>
      <c r="K535" s="13" t="n"/>
      <c r="L535" s="13" t="n"/>
      <c r="M535" s="13" t="n"/>
      <c r="N535" s="13" t="n"/>
      <c r="O535" s="13" t="n"/>
      <c r="P535" s="13" t="n"/>
      <c r="Q535" s="13" t="n"/>
      <c r="R535" s="13" t="n"/>
      <c r="S535" s="13" t="n"/>
      <c r="T535" s="13" t="n"/>
      <c r="U535" s="13" t="n"/>
      <c r="V535" s="13" t="n"/>
      <c r="W535" s="13" t="n"/>
      <c r="X535" s="13" t="n"/>
      <c r="Y535" s="13" t="n"/>
      <c r="Z535" s="13" t="n"/>
    </row>
    <row r="536">
      <c r="A536" s="13" t="n"/>
      <c r="B536" s="13" t="n"/>
      <c r="C536" s="13" t="n"/>
      <c r="D536" s="13" t="n"/>
      <c r="E536" s="13" t="n"/>
      <c r="F536" s="13" t="n"/>
      <c r="G536" s="13" t="n"/>
      <c r="H536" s="13" t="n"/>
      <c r="I536" s="13" t="n"/>
      <c r="J536" s="13" t="n"/>
      <c r="K536" s="13" t="n"/>
      <c r="L536" s="13" t="n"/>
      <c r="M536" s="13" t="n"/>
      <c r="N536" s="13" t="n"/>
      <c r="O536" s="13" t="n"/>
      <c r="P536" s="13" t="n"/>
      <c r="Q536" s="13" t="n"/>
      <c r="R536" s="13" t="n"/>
      <c r="S536" s="13" t="n"/>
      <c r="T536" s="13" t="n"/>
      <c r="U536" s="13" t="n"/>
      <c r="V536" s="13" t="n"/>
      <c r="W536" s="13" t="n"/>
      <c r="X536" s="13" t="n"/>
      <c r="Y536" s="13" t="n"/>
      <c r="Z536" s="13" t="n"/>
    </row>
    <row r="537">
      <c r="A537" s="13" t="n"/>
      <c r="B537" s="13" t="n"/>
      <c r="C537" s="13" t="n"/>
      <c r="D537" s="13" t="n"/>
      <c r="E537" s="13" t="n"/>
      <c r="F537" s="13" t="n"/>
      <c r="G537" s="13" t="n"/>
      <c r="H537" s="13" t="n"/>
      <c r="I537" s="13" t="n"/>
      <c r="J537" s="13" t="n"/>
      <c r="K537" s="13" t="n"/>
      <c r="L537" s="13" t="n"/>
      <c r="M537" s="13" t="n"/>
      <c r="N537" s="13" t="n"/>
      <c r="O537" s="13" t="n"/>
      <c r="P537" s="13" t="n"/>
      <c r="Q537" s="13" t="n"/>
      <c r="R537" s="13" t="n"/>
      <c r="S537" s="13" t="n"/>
      <c r="T537" s="13" t="n"/>
      <c r="U537" s="13" t="n"/>
      <c r="V537" s="13" t="n"/>
      <c r="W537" s="13" t="n"/>
      <c r="X537" s="13" t="n"/>
      <c r="Y537" s="13" t="n"/>
      <c r="Z537" s="13" t="n"/>
    </row>
    <row r="538">
      <c r="A538" s="13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  <c r="M538" s="13" t="n"/>
      <c r="N538" s="13" t="n"/>
      <c r="O538" s="13" t="n"/>
      <c r="P538" s="13" t="n"/>
      <c r="Q538" s="13" t="n"/>
      <c r="R538" s="13" t="n"/>
      <c r="S538" s="13" t="n"/>
      <c r="T538" s="13" t="n"/>
      <c r="U538" s="13" t="n"/>
      <c r="V538" s="13" t="n"/>
      <c r="W538" s="13" t="n"/>
      <c r="X538" s="13" t="n"/>
      <c r="Y538" s="13" t="n"/>
      <c r="Z538" s="13" t="n"/>
    </row>
    <row r="539">
      <c r="A539" s="13" t="n"/>
      <c r="B539" s="13" t="n"/>
      <c r="C539" s="13" t="n"/>
      <c r="D539" s="13" t="n"/>
      <c r="E539" s="13" t="n"/>
      <c r="F539" s="13" t="n"/>
      <c r="G539" s="13" t="n"/>
      <c r="H539" s="13" t="n"/>
      <c r="I539" s="13" t="n"/>
      <c r="J539" s="13" t="n"/>
      <c r="K539" s="13" t="n"/>
      <c r="L539" s="13" t="n"/>
      <c r="M539" s="13" t="n"/>
      <c r="N539" s="13" t="n"/>
      <c r="O539" s="13" t="n"/>
      <c r="P539" s="13" t="n"/>
      <c r="Q539" s="13" t="n"/>
      <c r="R539" s="13" t="n"/>
      <c r="S539" s="13" t="n"/>
      <c r="T539" s="13" t="n"/>
      <c r="U539" s="13" t="n"/>
      <c r="V539" s="13" t="n"/>
      <c r="W539" s="13" t="n"/>
      <c r="X539" s="13" t="n"/>
      <c r="Y539" s="13" t="n"/>
      <c r="Z539" s="13" t="n"/>
    </row>
    <row r="540">
      <c r="A540" s="13" t="n"/>
      <c r="B540" s="13" t="n"/>
      <c r="C540" s="13" t="n"/>
      <c r="D540" s="13" t="n"/>
      <c r="E540" s="13" t="n"/>
      <c r="F540" s="13" t="n"/>
      <c r="G540" s="13" t="n"/>
      <c r="H540" s="13" t="n"/>
      <c r="I540" s="13" t="n"/>
      <c r="J540" s="13" t="n"/>
      <c r="K540" s="13" t="n"/>
      <c r="L540" s="13" t="n"/>
      <c r="M540" s="13" t="n"/>
      <c r="N540" s="13" t="n"/>
      <c r="O540" s="13" t="n"/>
      <c r="P540" s="13" t="n"/>
      <c r="Q540" s="13" t="n"/>
      <c r="R540" s="13" t="n"/>
      <c r="S540" s="13" t="n"/>
      <c r="T540" s="13" t="n"/>
      <c r="U540" s="13" t="n"/>
      <c r="V540" s="13" t="n"/>
      <c r="W540" s="13" t="n"/>
      <c r="X540" s="13" t="n"/>
      <c r="Y540" s="13" t="n"/>
      <c r="Z540" s="13" t="n"/>
    </row>
    <row r="541">
      <c r="A541" s="13" t="n"/>
      <c r="B541" s="13" t="n"/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  <c r="O541" s="13" t="n"/>
      <c r="P541" s="13" t="n"/>
      <c r="Q541" s="13" t="n"/>
      <c r="R541" s="13" t="n"/>
      <c r="S541" s="13" t="n"/>
      <c r="T541" s="13" t="n"/>
      <c r="U541" s="13" t="n"/>
      <c r="V541" s="13" t="n"/>
      <c r="W541" s="13" t="n"/>
      <c r="X541" s="13" t="n"/>
      <c r="Y541" s="13" t="n"/>
      <c r="Z541" s="13" t="n"/>
    </row>
    <row r="542">
      <c r="A542" s="13" t="n"/>
      <c r="B542" s="13" t="n"/>
      <c r="C542" s="13" t="n"/>
      <c r="D542" s="13" t="n"/>
      <c r="E542" s="13" t="n"/>
      <c r="F542" s="13" t="n"/>
      <c r="G542" s="13" t="n"/>
      <c r="H542" s="13" t="n"/>
      <c r="I542" s="13" t="n"/>
      <c r="J542" s="13" t="n"/>
      <c r="K542" s="13" t="n"/>
      <c r="L542" s="13" t="n"/>
      <c r="M542" s="13" t="n"/>
      <c r="N542" s="13" t="n"/>
      <c r="O542" s="13" t="n"/>
      <c r="P542" s="13" t="n"/>
      <c r="Q542" s="13" t="n"/>
      <c r="R542" s="13" t="n"/>
      <c r="S542" s="13" t="n"/>
      <c r="T542" s="13" t="n"/>
      <c r="U542" s="13" t="n"/>
      <c r="V542" s="13" t="n"/>
      <c r="W542" s="13" t="n"/>
      <c r="X542" s="13" t="n"/>
      <c r="Y542" s="13" t="n"/>
      <c r="Z542" s="13" t="n"/>
    </row>
    <row r="543">
      <c r="A543" s="13" t="n"/>
      <c r="B543" s="13" t="n"/>
      <c r="C543" s="13" t="n"/>
      <c r="D543" s="13" t="n"/>
      <c r="E543" s="13" t="n"/>
      <c r="F543" s="13" t="n"/>
      <c r="G543" s="13" t="n"/>
      <c r="H543" s="13" t="n"/>
      <c r="I543" s="13" t="n"/>
      <c r="J543" s="13" t="n"/>
      <c r="K543" s="13" t="n"/>
      <c r="L543" s="13" t="n"/>
      <c r="M543" s="13" t="n"/>
      <c r="N543" s="13" t="n"/>
      <c r="O543" s="13" t="n"/>
      <c r="P543" s="13" t="n"/>
      <c r="Q543" s="13" t="n"/>
      <c r="R543" s="13" t="n"/>
      <c r="S543" s="13" t="n"/>
      <c r="T543" s="13" t="n"/>
      <c r="U543" s="13" t="n"/>
      <c r="V543" s="13" t="n"/>
      <c r="W543" s="13" t="n"/>
      <c r="X543" s="13" t="n"/>
      <c r="Y543" s="13" t="n"/>
      <c r="Z543" s="13" t="n"/>
    </row>
    <row r="544">
      <c r="A544" s="13" t="n"/>
      <c r="B544" s="13" t="n"/>
      <c r="C544" s="13" t="n"/>
      <c r="D544" s="13" t="n"/>
      <c r="E544" s="13" t="n"/>
      <c r="F544" s="13" t="n"/>
      <c r="G544" s="13" t="n"/>
      <c r="H544" s="13" t="n"/>
      <c r="I544" s="13" t="n"/>
      <c r="J544" s="13" t="n"/>
      <c r="K544" s="13" t="n"/>
      <c r="L544" s="13" t="n"/>
      <c r="M544" s="13" t="n"/>
      <c r="N544" s="13" t="n"/>
      <c r="O544" s="13" t="n"/>
      <c r="P544" s="13" t="n"/>
      <c r="Q544" s="13" t="n"/>
      <c r="R544" s="13" t="n"/>
      <c r="S544" s="13" t="n"/>
      <c r="T544" s="13" t="n"/>
      <c r="U544" s="13" t="n"/>
      <c r="V544" s="13" t="n"/>
      <c r="W544" s="13" t="n"/>
      <c r="X544" s="13" t="n"/>
      <c r="Y544" s="13" t="n"/>
      <c r="Z544" s="13" t="n"/>
    </row>
    <row r="545">
      <c r="A545" s="13" t="n"/>
      <c r="B545" s="13" t="n"/>
      <c r="C545" s="13" t="n"/>
      <c r="D545" s="13" t="n"/>
      <c r="E545" s="13" t="n"/>
      <c r="F545" s="13" t="n"/>
      <c r="G545" s="13" t="n"/>
      <c r="H545" s="13" t="n"/>
      <c r="I545" s="13" t="n"/>
      <c r="J545" s="13" t="n"/>
      <c r="K545" s="13" t="n"/>
      <c r="L545" s="13" t="n"/>
      <c r="M545" s="13" t="n"/>
      <c r="N545" s="13" t="n"/>
      <c r="O545" s="13" t="n"/>
      <c r="P545" s="13" t="n"/>
      <c r="Q545" s="13" t="n"/>
      <c r="R545" s="13" t="n"/>
      <c r="S545" s="13" t="n"/>
      <c r="T545" s="13" t="n"/>
      <c r="U545" s="13" t="n"/>
      <c r="V545" s="13" t="n"/>
      <c r="W545" s="13" t="n"/>
      <c r="X545" s="13" t="n"/>
      <c r="Y545" s="13" t="n"/>
      <c r="Z545" s="13" t="n"/>
    </row>
    <row r="546">
      <c r="A546" s="13" t="n"/>
      <c r="B546" s="13" t="n"/>
      <c r="C546" s="13" t="n"/>
      <c r="D546" s="13" t="n"/>
      <c r="E546" s="13" t="n"/>
      <c r="F546" s="13" t="n"/>
      <c r="G546" s="13" t="n"/>
      <c r="H546" s="13" t="n"/>
      <c r="I546" s="13" t="n"/>
      <c r="J546" s="13" t="n"/>
      <c r="K546" s="13" t="n"/>
      <c r="L546" s="13" t="n"/>
      <c r="M546" s="13" t="n"/>
      <c r="N546" s="13" t="n"/>
      <c r="O546" s="13" t="n"/>
      <c r="P546" s="13" t="n"/>
      <c r="Q546" s="13" t="n"/>
      <c r="R546" s="13" t="n"/>
      <c r="S546" s="13" t="n"/>
      <c r="T546" s="13" t="n"/>
      <c r="U546" s="13" t="n"/>
      <c r="V546" s="13" t="n"/>
      <c r="W546" s="13" t="n"/>
      <c r="X546" s="13" t="n"/>
      <c r="Y546" s="13" t="n"/>
      <c r="Z546" s="13" t="n"/>
    </row>
    <row r="547">
      <c r="A547" s="13" t="n"/>
      <c r="B547" s="13" t="n"/>
      <c r="C547" s="13" t="n"/>
      <c r="D547" s="13" t="n"/>
      <c r="E547" s="13" t="n"/>
      <c r="F547" s="13" t="n"/>
      <c r="G547" s="13" t="n"/>
      <c r="H547" s="13" t="n"/>
      <c r="I547" s="13" t="n"/>
      <c r="J547" s="13" t="n"/>
      <c r="K547" s="13" t="n"/>
      <c r="L547" s="13" t="n"/>
      <c r="M547" s="13" t="n"/>
      <c r="N547" s="13" t="n"/>
      <c r="O547" s="13" t="n"/>
      <c r="P547" s="13" t="n"/>
      <c r="Q547" s="13" t="n"/>
      <c r="R547" s="13" t="n"/>
      <c r="S547" s="13" t="n"/>
      <c r="T547" s="13" t="n"/>
      <c r="U547" s="13" t="n"/>
      <c r="V547" s="13" t="n"/>
      <c r="W547" s="13" t="n"/>
      <c r="X547" s="13" t="n"/>
      <c r="Y547" s="13" t="n"/>
      <c r="Z547" s="13" t="n"/>
    </row>
    <row r="548">
      <c r="A548" s="13" t="n"/>
      <c r="B548" s="13" t="n"/>
      <c r="C548" s="13" t="n"/>
      <c r="D548" s="13" t="n"/>
      <c r="E548" s="13" t="n"/>
      <c r="F548" s="13" t="n"/>
      <c r="G548" s="13" t="n"/>
      <c r="H548" s="13" t="n"/>
      <c r="I548" s="13" t="n"/>
      <c r="J548" s="13" t="n"/>
      <c r="K548" s="13" t="n"/>
      <c r="L548" s="13" t="n"/>
      <c r="M548" s="13" t="n"/>
      <c r="N548" s="13" t="n"/>
      <c r="O548" s="13" t="n"/>
      <c r="P548" s="13" t="n"/>
      <c r="Q548" s="13" t="n"/>
      <c r="R548" s="13" t="n"/>
      <c r="S548" s="13" t="n"/>
      <c r="T548" s="13" t="n"/>
      <c r="U548" s="13" t="n"/>
      <c r="V548" s="13" t="n"/>
      <c r="W548" s="13" t="n"/>
      <c r="X548" s="13" t="n"/>
      <c r="Y548" s="13" t="n"/>
      <c r="Z548" s="13" t="n"/>
    </row>
    <row r="549">
      <c r="A549" s="13" t="n"/>
      <c r="B549" s="13" t="n"/>
      <c r="C549" s="13" t="n"/>
      <c r="D549" s="13" t="n"/>
      <c r="E549" s="13" t="n"/>
      <c r="F549" s="13" t="n"/>
      <c r="G549" s="13" t="n"/>
      <c r="H549" s="13" t="n"/>
      <c r="I549" s="13" t="n"/>
      <c r="J549" s="13" t="n"/>
      <c r="K549" s="13" t="n"/>
      <c r="L549" s="13" t="n"/>
      <c r="M549" s="13" t="n"/>
      <c r="N549" s="13" t="n"/>
      <c r="O549" s="13" t="n"/>
      <c r="P549" s="13" t="n"/>
      <c r="Q549" s="13" t="n"/>
      <c r="R549" s="13" t="n"/>
      <c r="S549" s="13" t="n"/>
      <c r="T549" s="13" t="n"/>
      <c r="U549" s="13" t="n"/>
      <c r="V549" s="13" t="n"/>
      <c r="W549" s="13" t="n"/>
      <c r="X549" s="13" t="n"/>
      <c r="Y549" s="13" t="n"/>
      <c r="Z549" s="13" t="n"/>
    </row>
    <row r="550">
      <c r="A550" s="13" t="n"/>
      <c r="B550" s="13" t="n"/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  <c r="O550" s="13" t="n"/>
      <c r="P550" s="13" t="n"/>
      <c r="Q550" s="13" t="n"/>
      <c r="R550" s="13" t="n"/>
      <c r="S550" s="13" t="n"/>
      <c r="T550" s="13" t="n"/>
      <c r="U550" s="13" t="n"/>
      <c r="V550" s="13" t="n"/>
      <c r="W550" s="13" t="n"/>
      <c r="X550" s="13" t="n"/>
      <c r="Y550" s="13" t="n"/>
      <c r="Z550" s="13" t="n"/>
    </row>
    <row r="551">
      <c r="A551" s="13" t="n"/>
      <c r="B551" s="13" t="n"/>
      <c r="C551" s="13" t="n"/>
      <c r="D551" s="13" t="n"/>
      <c r="E551" s="13" t="n"/>
      <c r="F551" s="13" t="n"/>
      <c r="G551" s="13" t="n"/>
      <c r="H551" s="13" t="n"/>
      <c r="I551" s="13" t="n"/>
      <c r="J551" s="13" t="n"/>
      <c r="K551" s="13" t="n"/>
      <c r="L551" s="13" t="n"/>
      <c r="M551" s="13" t="n"/>
      <c r="N551" s="13" t="n"/>
      <c r="O551" s="13" t="n"/>
      <c r="P551" s="13" t="n"/>
      <c r="Q551" s="13" t="n"/>
      <c r="R551" s="13" t="n"/>
      <c r="S551" s="13" t="n"/>
      <c r="T551" s="13" t="n"/>
      <c r="U551" s="13" t="n"/>
      <c r="V551" s="13" t="n"/>
      <c r="W551" s="13" t="n"/>
      <c r="X551" s="13" t="n"/>
      <c r="Y551" s="13" t="n"/>
      <c r="Z551" s="13" t="n"/>
    </row>
    <row r="552">
      <c r="A552" s="13" t="n"/>
      <c r="B552" s="13" t="n"/>
      <c r="C552" s="13" t="n"/>
      <c r="D552" s="13" t="n"/>
      <c r="E552" s="13" t="n"/>
      <c r="F552" s="13" t="n"/>
      <c r="G552" s="13" t="n"/>
      <c r="H552" s="13" t="n"/>
      <c r="I552" s="13" t="n"/>
      <c r="J552" s="13" t="n"/>
      <c r="K552" s="13" t="n"/>
      <c r="L552" s="13" t="n"/>
      <c r="M552" s="13" t="n"/>
      <c r="N552" s="13" t="n"/>
      <c r="O552" s="13" t="n"/>
      <c r="P552" s="13" t="n"/>
      <c r="Q552" s="13" t="n"/>
      <c r="R552" s="13" t="n"/>
      <c r="S552" s="13" t="n"/>
      <c r="T552" s="13" t="n"/>
      <c r="U552" s="13" t="n"/>
      <c r="V552" s="13" t="n"/>
      <c r="W552" s="13" t="n"/>
      <c r="X552" s="13" t="n"/>
      <c r="Y552" s="13" t="n"/>
      <c r="Z552" s="13" t="n"/>
    </row>
    <row r="553">
      <c r="A553" s="13" t="n"/>
      <c r="B553" s="13" t="n"/>
      <c r="C553" s="13" t="n"/>
      <c r="D553" s="13" t="n"/>
      <c r="E553" s="13" t="n"/>
      <c r="F553" s="13" t="n"/>
      <c r="G553" s="13" t="n"/>
      <c r="H553" s="13" t="n"/>
      <c r="I553" s="13" t="n"/>
      <c r="J553" s="13" t="n"/>
      <c r="K553" s="13" t="n"/>
      <c r="L553" s="13" t="n"/>
      <c r="M553" s="13" t="n"/>
      <c r="N553" s="13" t="n"/>
      <c r="O553" s="13" t="n"/>
      <c r="P553" s="13" t="n"/>
      <c r="Q553" s="13" t="n"/>
      <c r="R553" s="13" t="n"/>
      <c r="S553" s="13" t="n"/>
      <c r="T553" s="13" t="n"/>
      <c r="U553" s="13" t="n"/>
      <c r="V553" s="13" t="n"/>
      <c r="W553" s="13" t="n"/>
      <c r="X553" s="13" t="n"/>
      <c r="Y553" s="13" t="n"/>
      <c r="Z553" s="13" t="n"/>
    </row>
    <row r="554">
      <c r="A554" s="13" t="n"/>
      <c r="B554" s="13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  <c r="Q554" s="13" t="n"/>
      <c r="R554" s="13" t="n"/>
      <c r="S554" s="13" t="n"/>
      <c r="T554" s="13" t="n"/>
      <c r="U554" s="13" t="n"/>
      <c r="V554" s="13" t="n"/>
      <c r="W554" s="13" t="n"/>
      <c r="X554" s="13" t="n"/>
      <c r="Y554" s="13" t="n"/>
      <c r="Z554" s="13" t="n"/>
    </row>
    <row r="555">
      <c r="A555" s="13" t="n"/>
      <c r="B555" s="13" t="n"/>
      <c r="C555" s="13" t="n"/>
      <c r="D555" s="13" t="n"/>
      <c r="E555" s="13" t="n"/>
      <c r="F555" s="13" t="n"/>
      <c r="G555" s="13" t="n"/>
      <c r="H555" s="13" t="n"/>
      <c r="I555" s="13" t="n"/>
      <c r="J555" s="13" t="n"/>
      <c r="K555" s="13" t="n"/>
      <c r="L555" s="13" t="n"/>
      <c r="M555" s="13" t="n"/>
      <c r="N555" s="13" t="n"/>
      <c r="O555" s="13" t="n"/>
      <c r="P555" s="13" t="n"/>
      <c r="Q555" s="13" t="n"/>
      <c r="R555" s="13" t="n"/>
      <c r="S555" s="13" t="n"/>
      <c r="T555" s="13" t="n"/>
      <c r="U555" s="13" t="n"/>
      <c r="V555" s="13" t="n"/>
      <c r="W555" s="13" t="n"/>
      <c r="X555" s="13" t="n"/>
      <c r="Y555" s="13" t="n"/>
      <c r="Z555" s="13" t="n"/>
    </row>
    <row r="556">
      <c r="A556" s="13" t="n"/>
      <c r="B556" s="13" t="n"/>
      <c r="C556" s="13" t="n"/>
      <c r="D556" s="13" t="n"/>
      <c r="E556" s="13" t="n"/>
      <c r="F556" s="13" t="n"/>
      <c r="G556" s="13" t="n"/>
      <c r="H556" s="13" t="n"/>
      <c r="I556" s="13" t="n"/>
      <c r="J556" s="13" t="n"/>
      <c r="K556" s="13" t="n"/>
      <c r="L556" s="13" t="n"/>
      <c r="M556" s="13" t="n"/>
      <c r="N556" s="13" t="n"/>
      <c r="O556" s="13" t="n"/>
      <c r="P556" s="13" t="n"/>
      <c r="Q556" s="13" t="n"/>
      <c r="R556" s="13" t="n"/>
      <c r="S556" s="13" t="n"/>
      <c r="T556" s="13" t="n"/>
      <c r="U556" s="13" t="n"/>
      <c r="V556" s="13" t="n"/>
      <c r="W556" s="13" t="n"/>
      <c r="X556" s="13" t="n"/>
      <c r="Y556" s="13" t="n"/>
      <c r="Z556" s="13" t="n"/>
    </row>
    <row r="557">
      <c r="A557" s="13" t="n"/>
      <c r="B557" s="13" t="n"/>
      <c r="C557" s="13" t="n"/>
      <c r="D557" s="13" t="n"/>
      <c r="E557" s="13" t="n"/>
      <c r="F557" s="13" t="n"/>
      <c r="G557" s="13" t="n"/>
      <c r="H557" s="13" t="n"/>
      <c r="I557" s="13" t="n"/>
      <c r="J557" s="13" t="n"/>
      <c r="K557" s="13" t="n"/>
      <c r="L557" s="13" t="n"/>
      <c r="M557" s="13" t="n"/>
      <c r="N557" s="13" t="n"/>
      <c r="O557" s="13" t="n"/>
      <c r="P557" s="13" t="n"/>
      <c r="Q557" s="13" t="n"/>
      <c r="R557" s="13" t="n"/>
      <c r="S557" s="13" t="n"/>
      <c r="T557" s="13" t="n"/>
      <c r="U557" s="13" t="n"/>
      <c r="V557" s="13" t="n"/>
      <c r="W557" s="13" t="n"/>
      <c r="X557" s="13" t="n"/>
      <c r="Y557" s="13" t="n"/>
      <c r="Z557" s="13" t="n"/>
    </row>
    <row r="558">
      <c r="A558" s="13" t="n"/>
      <c r="B558" s="13" t="n"/>
      <c r="C558" s="13" t="n"/>
      <c r="D558" s="13" t="n"/>
      <c r="E558" s="13" t="n"/>
      <c r="F558" s="13" t="n"/>
      <c r="G558" s="13" t="n"/>
      <c r="H558" s="13" t="n"/>
      <c r="I558" s="13" t="n"/>
      <c r="J558" s="13" t="n"/>
      <c r="K558" s="13" t="n"/>
      <c r="L558" s="13" t="n"/>
      <c r="M558" s="13" t="n"/>
      <c r="N558" s="13" t="n"/>
      <c r="O558" s="13" t="n"/>
      <c r="P558" s="13" t="n"/>
      <c r="Q558" s="13" t="n"/>
      <c r="R558" s="13" t="n"/>
      <c r="S558" s="13" t="n"/>
      <c r="T558" s="13" t="n"/>
      <c r="U558" s="13" t="n"/>
      <c r="V558" s="13" t="n"/>
      <c r="W558" s="13" t="n"/>
      <c r="X558" s="13" t="n"/>
      <c r="Y558" s="13" t="n"/>
      <c r="Z558" s="13" t="n"/>
    </row>
    <row r="559">
      <c r="A559" s="13" t="n"/>
      <c r="B559" s="13" t="n"/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  <c r="O559" s="13" t="n"/>
      <c r="P559" s="13" t="n"/>
      <c r="Q559" s="13" t="n"/>
      <c r="R559" s="13" t="n"/>
      <c r="S559" s="13" t="n"/>
      <c r="T559" s="13" t="n"/>
      <c r="U559" s="13" t="n"/>
      <c r="V559" s="13" t="n"/>
      <c r="W559" s="13" t="n"/>
      <c r="X559" s="13" t="n"/>
      <c r="Y559" s="13" t="n"/>
      <c r="Z559" s="13" t="n"/>
    </row>
    <row r="560">
      <c r="A560" s="13" t="n"/>
      <c r="B560" s="13" t="n"/>
      <c r="C560" s="13" t="n"/>
      <c r="D560" s="13" t="n"/>
      <c r="E560" s="13" t="n"/>
      <c r="F560" s="13" t="n"/>
      <c r="G560" s="13" t="n"/>
      <c r="H560" s="13" t="n"/>
      <c r="I560" s="13" t="n"/>
      <c r="J560" s="13" t="n"/>
      <c r="K560" s="13" t="n"/>
      <c r="L560" s="13" t="n"/>
      <c r="M560" s="13" t="n"/>
      <c r="N560" s="13" t="n"/>
      <c r="O560" s="13" t="n"/>
      <c r="P560" s="13" t="n"/>
      <c r="Q560" s="13" t="n"/>
      <c r="R560" s="13" t="n"/>
      <c r="S560" s="13" t="n"/>
      <c r="T560" s="13" t="n"/>
      <c r="U560" s="13" t="n"/>
      <c r="V560" s="13" t="n"/>
      <c r="W560" s="13" t="n"/>
      <c r="X560" s="13" t="n"/>
      <c r="Y560" s="13" t="n"/>
      <c r="Z560" s="13" t="n"/>
    </row>
    <row r="561">
      <c r="A561" s="13" t="n"/>
      <c r="B561" s="13" t="n"/>
      <c r="C561" s="13" t="n"/>
      <c r="D561" s="13" t="n"/>
      <c r="E561" s="13" t="n"/>
      <c r="F561" s="13" t="n"/>
      <c r="G561" s="13" t="n"/>
      <c r="H561" s="13" t="n"/>
      <c r="I561" s="13" t="n"/>
      <c r="J561" s="13" t="n"/>
      <c r="K561" s="13" t="n"/>
      <c r="L561" s="13" t="n"/>
      <c r="M561" s="13" t="n"/>
      <c r="N561" s="13" t="n"/>
      <c r="O561" s="13" t="n"/>
      <c r="P561" s="13" t="n"/>
      <c r="Q561" s="13" t="n"/>
      <c r="R561" s="13" t="n"/>
      <c r="S561" s="13" t="n"/>
      <c r="T561" s="13" t="n"/>
      <c r="U561" s="13" t="n"/>
      <c r="V561" s="13" t="n"/>
      <c r="W561" s="13" t="n"/>
      <c r="X561" s="13" t="n"/>
      <c r="Y561" s="13" t="n"/>
      <c r="Z561" s="13" t="n"/>
    </row>
    <row r="562">
      <c r="A562" s="13" t="n"/>
      <c r="B562" s="13" t="n"/>
      <c r="C562" s="13" t="n"/>
      <c r="D562" s="13" t="n"/>
      <c r="E562" s="13" t="n"/>
      <c r="F562" s="13" t="n"/>
      <c r="G562" s="13" t="n"/>
      <c r="H562" s="13" t="n"/>
      <c r="I562" s="13" t="n"/>
      <c r="J562" s="13" t="n"/>
      <c r="K562" s="13" t="n"/>
      <c r="L562" s="13" t="n"/>
      <c r="M562" s="13" t="n"/>
      <c r="N562" s="13" t="n"/>
      <c r="O562" s="13" t="n"/>
      <c r="P562" s="13" t="n"/>
      <c r="Q562" s="13" t="n"/>
      <c r="R562" s="13" t="n"/>
      <c r="S562" s="13" t="n"/>
      <c r="T562" s="13" t="n"/>
      <c r="U562" s="13" t="n"/>
      <c r="V562" s="13" t="n"/>
      <c r="W562" s="13" t="n"/>
      <c r="X562" s="13" t="n"/>
      <c r="Y562" s="13" t="n"/>
      <c r="Z562" s="13" t="n"/>
    </row>
    <row r="563">
      <c r="A563" s="13" t="n"/>
      <c r="B563" s="13" t="n"/>
      <c r="C563" s="13" t="n"/>
      <c r="D563" s="13" t="n"/>
      <c r="E563" s="13" t="n"/>
      <c r="F563" s="13" t="n"/>
      <c r="G563" s="13" t="n"/>
      <c r="H563" s="13" t="n"/>
      <c r="I563" s="13" t="n"/>
      <c r="J563" s="13" t="n"/>
      <c r="K563" s="13" t="n"/>
      <c r="L563" s="13" t="n"/>
      <c r="M563" s="13" t="n"/>
      <c r="N563" s="13" t="n"/>
      <c r="O563" s="13" t="n"/>
      <c r="P563" s="13" t="n"/>
      <c r="Q563" s="13" t="n"/>
      <c r="R563" s="13" t="n"/>
      <c r="S563" s="13" t="n"/>
      <c r="T563" s="13" t="n"/>
      <c r="U563" s="13" t="n"/>
      <c r="V563" s="13" t="n"/>
      <c r="W563" s="13" t="n"/>
      <c r="X563" s="13" t="n"/>
      <c r="Y563" s="13" t="n"/>
      <c r="Z563" s="13" t="n"/>
    </row>
    <row r="564">
      <c r="A564" s="13" t="n"/>
      <c r="B564" s="13" t="n"/>
      <c r="C564" s="13" t="n"/>
      <c r="D564" s="13" t="n"/>
      <c r="E564" s="13" t="n"/>
      <c r="F564" s="13" t="n"/>
      <c r="G564" s="13" t="n"/>
      <c r="H564" s="13" t="n"/>
      <c r="I564" s="13" t="n"/>
      <c r="J564" s="13" t="n"/>
      <c r="K564" s="13" t="n"/>
      <c r="L564" s="13" t="n"/>
      <c r="M564" s="13" t="n"/>
      <c r="N564" s="13" t="n"/>
      <c r="O564" s="13" t="n"/>
      <c r="P564" s="13" t="n"/>
      <c r="Q564" s="13" t="n"/>
      <c r="R564" s="13" t="n"/>
      <c r="S564" s="13" t="n"/>
      <c r="T564" s="13" t="n"/>
      <c r="U564" s="13" t="n"/>
      <c r="V564" s="13" t="n"/>
      <c r="W564" s="13" t="n"/>
      <c r="X564" s="13" t="n"/>
      <c r="Y564" s="13" t="n"/>
      <c r="Z564" s="13" t="n"/>
    </row>
    <row r="565">
      <c r="A565" s="13" t="n"/>
      <c r="B565" s="13" t="n"/>
      <c r="C565" s="13" t="n"/>
      <c r="D565" s="13" t="n"/>
      <c r="E565" s="13" t="n"/>
      <c r="F565" s="13" t="n"/>
      <c r="G565" s="13" t="n"/>
      <c r="H565" s="13" t="n"/>
      <c r="I565" s="13" t="n"/>
      <c r="J565" s="13" t="n"/>
      <c r="K565" s="13" t="n"/>
      <c r="L565" s="13" t="n"/>
      <c r="M565" s="13" t="n"/>
      <c r="N565" s="13" t="n"/>
      <c r="O565" s="13" t="n"/>
      <c r="P565" s="13" t="n"/>
      <c r="Q565" s="13" t="n"/>
      <c r="R565" s="13" t="n"/>
      <c r="S565" s="13" t="n"/>
      <c r="T565" s="13" t="n"/>
      <c r="U565" s="13" t="n"/>
      <c r="V565" s="13" t="n"/>
      <c r="W565" s="13" t="n"/>
      <c r="X565" s="13" t="n"/>
      <c r="Y565" s="13" t="n"/>
      <c r="Z565" s="13" t="n"/>
    </row>
    <row r="566">
      <c r="A566" s="13" t="n"/>
      <c r="B566" s="13" t="n"/>
      <c r="C566" s="13" t="n"/>
      <c r="D566" s="13" t="n"/>
      <c r="E566" s="13" t="n"/>
      <c r="F566" s="13" t="n"/>
      <c r="G566" s="13" t="n"/>
      <c r="H566" s="13" t="n"/>
      <c r="I566" s="13" t="n"/>
      <c r="J566" s="13" t="n"/>
      <c r="K566" s="13" t="n"/>
      <c r="L566" s="13" t="n"/>
      <c r="M566" s="13" t="n"/>
      <c r="N566" s="13" t="n"/>
      <c r="O566" s="13" t="n"/>
      <c r="P566" s="13" t="n"/>
      <c r="Q566" s="13" t="n"/>
      <c r="R566" s="13" t="n"/>
      <c r="S566" s="13" t="n"/>
      <c r="T566" s="13" t="n"/>
      <c r="U566" s="13" t="n"/>
      <c r="V566" s="13" t="n"/>
      <c r="W566" s="13" t="n"/>
      <c r="X566" s="13" t="n"/>
      <c r="Y566" s="13" t="n"/>
      <c r="Z566" s="13" t="n"/>
    </row>
    <row r="567">
      <c r="A567" s="13" t="n"/>
      <c r="B567" s="13" t="n"/>
      <c r="C567" s="13" t="n"/>
      <c r="D567" s="13" t="n"/>
      <c r="E567" s="13" t="n"/>
      <c r="F567" s="13" t="n"/>
      <c r="G567" s="13" t="n"/>
      <c r="H567" s="13" t="n"/>
      <c r="I567" s="13" t="n"/>
      <c r="J567" s="13" t="n"/>
      <c r="K567" s="13" t="n"/>
      <c r="L567" s="13" t="n"/>
      <c r="M567" s="13" t="n"/>
      <c r="N567" s="13" t="n"/>
      <c r="O567" s="13" t="n"/>
      <c r="P567" s="13" t="n"/>
      <c r="Q567" s="13" t="n"/>
      <c r="R567" s="13" t="n"/>
      <c r="S567" s="13" t="n"/>
      <c r="T567" s="13" t="n"/>
      <c r="U567" s="13" t="n"/>
      <c r="V567" s="13" t="n"/>
      <c r="W567" s="13" t="n"/>
      <c r="X567" s="13" t="n"/>
      <c r="Y567" s="13" t="n"/>
      <c r="Z567" s="13" t="n"/>
    </row>
    <row r="568">
      <c r="A568" s="13" t="n"/>
      <c r="B568" s="13" t="n"/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  <c r="O568" s="13" t="n"/>
      <c r="P568" s="13" t="n"/>
      <c r="Q568" s="13" t="n"/>
      <c r="R568" s="13" t="n"/>
      <c r="S568" s="13" t="n"/>
      <c r="T568" s="13" t="n"/>
      <c r="U568" s="13" t="n"/>
      <c r="V568" s="13" t="n"/>
      <c r="W568" s="13" t="n"/>
      <c r="X568" s="13" t="n"/>
      <c r="Y568" s="13" t="n"/>
      <c r="Z568" s="13" t="n"/>
    </row>
    <row r="569">
      <c r="A569" s="13" t="n"/>
      <c r="B569" s="13" t="n"/>
      <c r="C569" s="13" t="n"/>
      <c r="D569" s="13" t="n"/>
      <c r="E569" s="13" t="n"/>
      <c r="F569" s="13" t="n"/>
      <c r="G569" s="13" t="n"/>
      <c r="H569" s="13" t="n"/>
      <c r="I569" s="13" t="n"/>
      <c r="J569" s="13" t="n"/>
      <c r="K569" s="13" t="n"/>
      <c r="L569" s="13" t="n"/>
      <c r="M569" s="13" t="n"/>
      <c r="N569" s="13" t="n"/>
      <c r="O569" s="13" t="n"/>
      <c r="P569" s="13" t="n"/>
      <c r="Q569" s="13" t="n"/>
      <c r="R569" s="13" t="n"/>
      <c r="S569" s="13" t="n"/>
      <c r="T569" s="13" t="n"/>
      <c r="U569" s="13" t="n"/>
      <c r="V569" s="13" t="n"/>
      <c r="W569" s="13" t="n"/>
      <c r="X569" s="13" t="n"/>
      <c r="Y569" s="13" t="n"/>
      <c r="Z569" s="13" t="n"/>
    </row>
    <row r="570">
      <c r="A570" s="13" t="n"/>
      <c r="B570" s="13" t="n"/>
      <c r="C570" s="13" t="n"/>
      <c r="D570" s="13" t="n"/>
      <c r="E570" s="13" t="n"/>
      <c r="F570" s="13" t="n"/>
      <c r="G570" s="13" t="n"/>
      <c r="H570" s="13" t="n"/>
      <c r="I570" s="13" t="n"/>
      <c r="J570" s="13" t="n"/>
      <c r="K570" s="13" t="n"/>
      <c r="L570" s="13" t="n"/>
      <c r="M570" s="13" t="n"/>
      <c r="N570" s="13" t="n"/>
      <c r="O570" s="13" t="n"/>
      <c r="P570" s="13" t="n"/>
      <c r="Q570" s="13" t="n"/>
      <c r="R570" s="13" t="n"/>
      <c r="S570" s="13" t="n"/>
      <c r="T570" s="13" t="n"/>
      <c r="U570" s="13" t="n"/>
      <c r="V570" s="13" t="n"/>
      <c r="W570" s="13" t="n"/>
      <c r="X570" s="13" t="n"/>
      <c r="Y570" s="13" t="n"/>
      <c r="Z570" s="13" t="n"/>
    </row>
    <row r="571">
      <c r="A571" s="13" t="n"/>
      <c r="B571" s="13" t="n"/>
      <c r="C571" s="13" t="n"/>
      <c r="D571" s="13" t="n"/>
      <c r="E571" s="13" t="n"/>
      <c r="F571" s="13" t="n"/>
      <c r="G571" s="13" t="n"/>
      <c r="H571" s="13" t="n"/>
      <c r="I571" s="13" t="n"/>
      <c r="J571" s="13" t="n"/>
      <c r="K571" s="13" t="n"/>
      <c r="L571" s="13" t="n"/>
      <c r="M571" s="13" t="n"/>
      <c r="N571" s="13" t="n"/>
      <c r="O571" s="13" t="n"/>
      <c r="P571" s="13" t="n"/>
      <c r="Q571" s="13" t="n"/>
      <c r="R571" s="13" t="n"/>
      <c r="S571" s="13" t="n"/>
      <c r="T571" s="13" t="n"/>
      <c r="U571" s="13" t="n"/>
      <c r="V571" s="13" t="n"/>
      <c r="W571" s="13" t="n"/>
      <c r="X571" s="13" t="n"/>
      <c r="Y571" s="13" t="n"/>
      <c r="Z571" s="13" t="n"/>
    </row>
    <row r="572">
      <c r="A572" s="13" t="n"/>
      <c r="B572" s="13" t="n"/>
      <c r="C572" s="13" t="n"/>
      <c r="D572" s="13" t="n"/>
      <c r="E572" s="13" t="n"/>
      <c r="F572" s="13" t="n"/>
      <c r="G572" s="13" t="n"/>
      <c r="H572" s="13" t="n"/>
      <c r="I572" s="13" t="n"/>
      <c r="J572" s="13" t="n"/>
      <c r="K572" s="13" t="n"/>
      <c r="L572" s="13" t="n"/>
      <c r="M572" s="13" t="n"/>
      <c r="N572" s="13" t="n"/>
      <c r="O572" s="13" t="n"/>
      <c r="P572" s="13" t="n"/>
      <c r="Q572" s="13" t="n"/>
      <c r="R572" s="13" t="n"/>
      <c r="S572" s="13" t="n"/>
      <c r="T572" s="13" t="n"/>
      <c r="U572" s="13" t="n"/>
      <c r="V572" s="13" t="n"/>
      <c r="W572" s="13" t="n"/>
      <c r="X572" s="13" t="n"/>
      <c r="Y572" s="13" t="n"/>
      <c r="Z572" s="13" t="n"/>
    </row>
    <row r="573">
      <c r="A573" s="13" t="n"/>
      <c r="B573" s="13" t="n"/>
      <c r="C573" s="13" t="n"/>
      <c r="D573" s="13" t="n"/>
      <c r="E573" s="13" t="n"/>
      <c r="F573" s="13" t="n"/>
      <c r="G573" s="13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  <c r="Q573" s="13" t="n"/>
      <c r="R573" s="13" t="n"/>
      <c r="S573" s="13" t="n"/>
      <c r="T573" s="13" t="n"/>
      <c r="U573" s="13" t="n"/>
      <c r="V573" s="13" t="n"/>
      <c r="W573" s="13" t="n"/>
      <c r="X573" s="13" t="n"/>
      <c r="Y573" s="13" t="n"/>
      <c r="Z573" s="13" t="n"/>
    </row>
    <row r="574">
      <c r="A574" s="13" t="n"/>
      <c r="B574" s="13" t="n"/>
      <c r="C574" s="13" t="n"/>
      <c r="D574" s="13" t="n"/>
      <c r="E574" s="13" t="n"/>
      <c r="F574" s="13" t="n"/>
      <c r="G574" s="13" t="n"/>
      <c r="H574" s="13" t="n"/>
      <c r="I574" s="13" t="n"/>
      <c r="J574" s="13" t="n"/>
      <c r="K574" s="13" t="n"/>
      <c r="L574" s="13" t="n"/>
      <c r="M574" s="13" t="n"/>
      <c r="N574" s="13" t="n"/>
      <c r="O574" s="13" t="n"/>
      <c r="P574" s="13" t="n"/>
      <c r="Q574" s="13" t="n"/>
      <c r="R574" s="13" t="n"/>
      <c r="S574" s="13" t="n"/>
      <c r="T574" s="13" t="n"/>
      <c r="U574" s="13" t="n"/>
      <c r="V574" s="13" t="n"/>
      <c r="W574" s="13" t="n"/>
      <c r="X574" s="13" t="n"/>
      <c r="Y574" s="13" t="n"/>
      <c r="Z574" s="13" t="n"/>
    </row>
    <row r="575">
      <c r="A575" s="13" t="n"/>
      <c r="B575" s="13" t="n"/>
      <c r="C575" s="13" t="n"/>
      <c r="D575" s="13" t="n"/>
      <c r="E575" s="13" t="n"/>
      <c r="F575" s="13" t="n"/>
      <c r="G575" s="13" t="n"/>
      <c r="H575" s="13" t="n"/>
      <c r="I575" s="13" t="n"/>
      <c r="J575" s="13" t="n"/>
      <c r="K575" s="13" t="n"/>
      <c r="L575" s="13" t="n"/>
      <c r="M575" s="13" t="n"/>
      <c r="N575" s="13" t="n"/>
      <c r="O575" s="13" t="n"/>
      <c r="P575" s="13" t="n"/>
      <c r="Q575" s="13" t="n"/>
      <c r="R575" s="13" t="n"/>
      <c r="S575" s="13" t="n"/>
      <c r="T575" s="13" t="n"/>
      <c r="U575" s="13" t="n"/>
      <c r="V575" s="13" t="n"/>
      <c r="W575" s="13" t="n"/>
      <c r="X575" s="13" t="n"/>
      <c r="Y575" s="13" t="n"/>
      <c r="Z575" s="13" t="n"/>
    </row>
    <row r="576">
      <c r="A576" s="13" t="n"/>
      <c r="B576" s="13" t="n"/>
      <c r="C576" s="13" t="n"/>
      <c r="D576" s="13" t="n"/>
      <c r="E576" s="13" t="n"/>
      <c r="F576" s="13" t="n"/>
      <c r="G576" s="13" t="n"/>
      <c r="H576" s="13" t="n"/>
      <c r="I576" s="13" t="n"/>
      <c r="J576" s="13" t="n"/>
      <c r="K576" s="13" t="n"/>
      <c r="L576" s="13" t="n"/>
      <c r="M576" s="13" t="n"/>
      <c r="N576" s="13" t="n"/>
      <c r="O576" s="13" t="n"/>
      <c r="P576" s="13" t="n"/>
      <c r="Q576" s="13" t="n"/>
      <c r="R576" s="13" t="n"/>
      <c r="S576" s="13" t="n"/>
      <c r="T576" s="13" t="n"/>
      <c r="U576" s="13" t="n"/>
      <c r="V576" s="13" t="n"/>
      <c r="W576" s="13" t="n"/>
      <c r="X576" s="13" t="n"/>
      <c r="Y576" s="13" t="n"/>
      <c r="Z576" s="13" t="n"/>
    </row>
    <row r="577">
      <c r="A577" s="13" t="n"/>
      <c r="B577" s="13" t="n"/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  <c r="O577" s="13" t="n"/>
      <c r="P577" s="13" t="n"/>
      <c r="Q577" s="13" t="n"/>
      <c r="R577" s="13" t="n"/>
      <c r="S577" s="13" t="n"/>
      <c r="T577" s="13" t="n"/>
      <c r="U577" s="13" t="n"/>
      <c r="V577" s="13" t="n"/>
      <c r="W577" s="13" t="n"/>
      <c r="X577" s="13" t="n"/>
      <c r="Y577" s="13" t="n"/>
      <c r="Z577" s="13" t="n"/>
    </row>
    <row r="578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  <c r="M578" s="13" t="n"/>
      <c r="N578" s="13" t="n"/>
      <c r="O578" s="13" t="n"/>
      <c r="P578" s="13" t="n"/>
      <c r="Q578" s="13" t="n"/>
      <c r="R578" s="13" t="n"/>
      <c r="S578" s="13" t="n"/>
      <c r="T578" s="13" t="n"/>
      <c r="U578" s="13" t="n"/>
      <c r="V578" s="13" t="n"/>
      <c r="W578" s="13" t="n"/>
      <c r="X578" s="13" t="n"/>
      <c r="Y578" s="13" t="n"/>
      <c r="Z578" s="13" t="n"/>
    </row>
    <row r="579">
      <c r="A579" s="13" t="n"/>
      <c r="B579" s="13" t="n"/>
      <c r="C579" s="13" t="n"/>
      <c r="D579" s="13" t="n"/>
      <c r="E579" s="13" t="n"/>
      <c r="F579" s="13" t="n"/>
      <c r="G579" s="13" t="n"/>
      <c r="H579" s="13" t="n"/>
      <c r="I579" s="13" t="n"/>
      <c r="J579" s="13" t="n"/>
      <c r="K579" s="13" t="n"/>
      <c r="L579" s="13" t="n"/>
      <c r="M579" s="13" t="n"/>
      <c r="N579" s="13" t="n"/>
      <c r="O579" s="13" t="n"/>
      <c r="P579" s="13" t="n"/>
      <c r="Q579" s="13" t="n"/>
      <c r="R579" s="13" t="n"/>
      <c r="S579" s="13" t="n"/>
      <c r="T579" s="13" t="n"/>
      <c r="U579" s="13" t="n"/>
      <c r="V579" s="13" t="n"/>
      <c r="W579" s="13" t="n"/>
      <c r="X579" s="13" t="n"/>
      <c r="Y579" s="13" t="n"/>
      <c r="Z579" s="13" t="n"/>
    </row>
    <row r="580">
      <c r="A580" s="13" t="n"/>
      <c r="B580" s="13" t="n"/>
      <c r="C580" s="13" t="n"/>
      <c r="D580" s="13" t="n"/>
      <c r="E580" s="13" t="n"/>
      <c r="F580" s="13" t="n"/>
      <c r="G580" s="13" t="n"/>
      <c r="H580" s="13" t="n"/>
      <c r="I580" s="13" t="n"/>
      <c r="J580" s="13" t="n"/>
      <c r="K580" s="13" t="n"/>
      <c r="L580" s="13" t="n"/>
      <c r="M580" s="13" t="n"/>
      <c r="N580" s="13" t="n"/>
      <c r="O580" s="13" t="n"/>
      <c r="P580" s="13" t="n"/>
      <c r="Q580" s="13" t="n"/>
      <c r="R580" s="13" t="n"/>
      <c r="S580" s="13" t="n"/>
      <c r="T580" s="13" t="n"/>
      <c r="U580" s="13" t="n"/>
      <c r="V580" s="13" t="n"/>
      <c r="W580" s="13" t="n"/>
      <c r="X580" s="13" t="n"/>
      <c r="Y580" s="13" t="n"/>
      <c r="Z580" s="13" t="n"/>
    </row>
    <row r="581">
      <c r="A581" s="13" t="n"/>
      <c r="B581" s="13" t="n"/>
      <c r="C581" s="13" t="n"/>
      <c r="D581" s="13" t="n"/>
      <c r="E581" s="13" t="n"/>
      <c r="F581" s="13" t="n"/>
      <c r="G581" s="13" t="n"/>
      <c r="H581" s="13" t="n"/>
      <c r="I581" s="13" t="n"/>
      <c r="J581" s="13" t="n"/>
      <c r="K581" s="13" t="n"/>
      <c r="L581" s="13" t="n"/>
      <c r="M581" s="13" t="n"/>
      <c r="N581" s="13" t="n"/>
      <c r="O581" s="13" t="n"/>
      <c r="P581" s="13" t="n"/>
      <c r="Q581" s="13" t="n"/>
      <c r="R581" s="13" t="n"/>
      <c r="S581" s="13" t="n"/>
      <c r="T581" s="13" t="n"/>
      <c r="U581" s="13" t="n"/>
      <c r="V581" s="13" t="n"/>
      <c r="W581" s="13" t="n"/>
      <c r="X581" s="13" t="n"/>
      <c r="Y581" s="13" t="n"/>
      <c r="Z581" s="13" t="n"/>
    </row>
    <row r="582">
      <c r="A582" s="13" t="n"/>
      <c r="B582" s="13" t="n"/>
      <c r="C582" s="13" t="n"/>
      <c r="D582" s="13" t="n"/>
      <c r="E582" s="13" t="n"/>
      <c r="F582" s="13" t="n"/>
      <c r="G582" s="13" t="n"/>
      <c r="H582" s="13" t="n"/>
      <c r="I582" s="13" t="n"/>
      <c r="J582" s="13" t="n"/>
      <c r="K582" s="13" t="n"/>
      <c r="L582" s="13" t="n"/>
      <c r="M582" s="13" t="n"/>
      <c r="N582" s="13" t="n"/>
      <c r="O582" s="13" t="n"/>
      <c r="P582" s="13" t="n"/>
      <c r="Q582" s="13" t="n"/>
      <c r="R582" s="13" t="n"/>
      <c r="S582" s="13" t="n"/>
      <c r="T582" s="13" t="n"/>
      <c r="U582" s="13" t="n"/>
      <c r="V582" s="13" t="n"/>
      <c r="W582" s="13" t="n"/>
      <c r="X582" s="13" t="n"/>
      <c r="Y582" s="13" t="n"/>
      <c r="Z582" s="13" t="n"/>
    </row>
    <row r="583">
      <c r="A583" s="13" t="n"/>
      <c r="B583" s="13" t="n"/>
      <c r="C583" s="13" t="n"/>
      <c r="D583" s="13" t="n"/>
      <c r="E583" s="13" t="n"/>
      <c r="F583" s="13" t="n"/>
      <c r="G583" s="13" t="n"/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/>
      <c r="Q583" s="13" t="n"/>
      <c r="R583" s="13" t="n"/>
      <c r="S583" s="13" t="n"/>
      <c r="T583" s="13" t="n"/>
      <c r="U583" s="13" t="n"/>
      <c r="V583" s="13" t="n"/>
      <c r="W583" s="13" t="n"/>
      <c r="X583" s="13" t="n"/>
      <c r="Y583" s="13" t="n"/>
      <c r="Z583" s="13" t="n"/>
    </row>
    <row r="584">
      <c r="A584" s="13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3" t="n"/>
      <c r="M584" s="13" t="n"/>
      <c r="N584" s="13" t="n"/>
      <c r="O584" s="13" t="n"/>
      <c r="P584" s="13" t="n"/>
      <c r="Q584" s="13" t="n"/>
      <c r="R584" s="13" t="n"/>
      <c r="S584" s="13" t="n"/>
      <c r="T584" s="13" t="n"/>
      <c r="U584" s="13" t="n"/>
      <c r="V584" s="13" t="n"/>
      <c r="W584" s="13" t="n"/>
      <c r="X584" s="13" t="n"/>
      <c r="Y584" s="13" t="n"/>
      <c r="Z584" s="13" t="n"/>
    </row>
    <row r="585">
      <c r="A585" s="13" t="n"/>
      <c r="B585" s="13" t="n"/>
      <c r="C585" s="13" t="n"/>
      <c r="D585" s="13" t="n"/>
      <c r="E585" s="13" t="n"/>
      <c r="F585" s="13" t="n"/>
      <c r="G585" s="13" t="n"/>
      <c r="H585" s="13" t="n"/>
      <c r="I585" s="13" t="n"/>
      <c r="J585" s="13" t="n"/>
      <c r="K585" s="13" t="n"/>
      <c r="L585" s="13" t="n"/>
      <c r="M585" s="13" t="n"/>
      <c r="N585" s="13" t="n"/>
      <c r="O585" s="13" t="n"/>
      <c r="P585" s="13" t="n"/>
      <c r="Q585" s="13" t="n"/>
      <c r="R585" s="13" t="n"/>
      <c r="S585" s="13" t="n"/>
      <c r="T585" s="13" t="n"/>
      <c r="U585" s="13" t="n"/>
      <c r="V585" s="13" t="n"/>
      <c r="W585" s="13" t="n"/>
      <c r="X585" s="13" t="n"/>
      <c r="Y585" s="13" t="n"/>
      <c r="Z585" s="13" t="n"/>
    </row>
    <row r="586">
      <c r="A586" s="13" t="n"/>
      <c r="B586" s="13" t="n"/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  <c r="O586" s="13" t="n"/>
      <c r="P586" s="13" t="n"/>
      <c r="Q586" s="13" t="n"/>
      <c r="R586" s="13" t="n"/>
      <c r="S586" s="13" t="n"/>
      <c r="T586" s="13" t="n"/>
      <c r="U586" s="13" t="n"/>
      <c r="V586" s="13" t="n"/>
      <c r="W586" s="13" t="n"/>
      <c r="X586" s="13" t="n"/>
      <c r="Y586" s="13" t="n"/>
      <c r="Z586" s="13" t="n"/>
    </row>
    <row r="587">
      <c r="A587" s="13" t="n"/>
      <c r="B587" s="13" t="n"/>
      <c r="C587" s="13" t="n"/>
      <c r="D587" s="13" t="n"/>
      <c r="E587" s="13" t="n"/>
      <c r="F587" s="13" t="n"/>
      <c r="G587" s="13" t="n"/>
      <c r="H587" s="13" t="n"/>
      <c r="I587" s="13" t="n"/>
      <c r="J587" s="13" t="n"/>
      <c r="K587" s="13" t="n"/>
      <c r="L587" s="13" t="n"/>
      <c r="M587" s="13" t="n"/>
      <c r="N587" s="13" t="n"/>
      <c r="O587" s="13" t="n"/>
      <c r="P587" s="13" t="n"/>
      <c r="Q587" s="13" t="n"/>
      <c r="R587" s="13" t="n"/>
      <c r="S587" s="13" t="n"/>
      <c r="T587" s="13" t="n"/>
      <c r="U587" s="13" t="n"/>
      <c r="V587" s="13" t="n"/>
      <c r="W587" s="13" t="n"/>
      <c r="X587" s="13" t="n"/>
      <c r="Y587" s="13" t="n"/>
      <c r="Z587" s="13" t="n"/>
    </row>
    <row r="588">
      <c r="A588" s="13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3" t="n"/>
      <c r="M588" s="13" t="n"/>
      <c r="N588" s="13" t="n"/>
      <c r="O588" s="13" t="n"/>
      <c r="P588" s="13" t="n"/>
      <c r="Q588" s="13" t="n"/>
      <c r="R588" s="13" t="n"/>
      <c r="S588" s="13" t="n"/>
      <c r="T588" s="13" t="n"/>
      <c r="U588" s="13" t="n"/>
      <c r="V588" s="13" t="n"/>
      <c r="W588" s="13" t="n"/>
      <c r="X588" s="13" t="n"/>
      <c r="Y588" s="13" t="n"/>
      <c r="Z588" s="13" t="n"/>
    </row>
    <row r="589">
      <c r="A589" s="13" t="n"/>
      <c r="B589" s="13" t="n"/>
      <c r="C589" s="13" t="n"/>
      <c r="D589" s="13" t="n"/>
      <c r="E589" s="13" t="n"/>
      <c r="F589" s="13" t="n"/>
      <c r="G589" s="13" t="n"/>
      <c r="H589" s="13" t="n"/>
      <c r="I589" s="13" t="n"/>
      <c r="J589" s="13" t="n"/>
      <c r="K589" s="13" t="n"/>
      <c r="L589" s="13" t="n"/>
      <c r="M589" s="13" t="n"/>
      <c r="N589" s="13" t="n"/>
      <c r="O589" s="13" t="n"/>
      <c r="P589" s="13" t="n"/>
      <c r="Q589" s="13" t="n"/>
      <c r="R589" s="13" t="n"/>
      <c r="S589" s="13" t="n"/>
      <c r="T589" s="13" t="n"/>
      <c r="U589" s="13" t="n"/>
      <c r="V589" s="13" t="n"/>
      <c r="W589" s="13" t="n"/>
      <c r="X589" s="13" t="n"/>
      <c r="Y589" s="13" t="n"/>
      <c r="Z589" s="13" t="n"/>
    </row>
    <row r="590">
      <c r="A590" s="13" t="n"/>
      <c r="B590" s="13" t="n"/>
      <c r="C590" s="13" t="n"/>
      <c r="D590" s="13" t="n"/>
      <c r="E590" s="13" t="n"/>
      <c r="F590" s="13" t="n"/>
      <c r="G590" s="13" t="n"/>
      <c r="H590" s="13" t="n"/>
      <c r="I590" s="13" t="n"/>
      <c r="J590" s="13" t="n"/>
      <c r="K590" s="13" t="n"/>
      <c r="L590" s="13" t="n"/>
      <c r="M590" s="13" t="n"/>
      <c r="N590" s="13" t="n"/>
      <c r="O590" s="13" t="n"/>
      <c r="P590" s="13" t="n"/>
      <c r="Q590" s="13" t="n"/>
      <c r="R590" s="13" t="n"/>
      <c r="S590" s="13" t="n"/>
      <c r="T590" s="13" t="n"/>
      <c r="U590" s="13" t="n"/>
      <c r="V590" s="13" t="n"/>
      <c r="W590" s="13" t="n"/>
      <c r="X590" s="13" t="n"/>
      <c r="Y590" s="13" t="n"/>
      <c r="Z590" s="13" t="n"/>
    </row>
    <row r="591">
      <c r="A591" s="13" t="n"/>
      <c r="B591" s="13" t="n"/>
      <c r="C591" s="13" t="n"/>
      <c r="D591" s="13" t="n"/>
      <c r="E591" s="13" t="n"/>
      <c r="F591" s="13" t="n"/>
      <c r="G591" s="13" t="n"/>
      <c r="H591" s="13" t="n"/>
      <c r="I591" s="13" t="n"/>
      <c r="J591" s="13" t="n"/>
      <c r="K591" s="13" t="n"/>
      <c r="L591" s="13" t="n"/>
      <c r="M591" s="13" t="n"/>
      <c r="N591" s="13" t="n"/>
      <c r="O591" s="13" t="n"/>
      <c r="P591" s="13" t="n"/>
      <c r="Q591" s="13" t="n"/>
      <c r="R591" s="13" t="n"/>
      <c r="S591" s="13" t="n"/>
      <c r="T591" s="13" t="n"/>
      <c r="U591" s="13" t="n"/>
      <c r="V591" s="13" t="n"/>
      <c r="W591" s="13" t="n"/>
      <c r="X591" s="13" t="n"/>
      <c r="Y591" s="13" t="n"/>
      <c r="Z591" s="13" t="n"/>
    </row>
    <row r="592">
      <c r="A592" s="13" t="n"/>
      <c r="B592" s="13" t="n"/>
      <c r="C592" s="13" t="n"/>
      <c r="D592" s="13" t="n"/>
      <c r="E592" s="13" t="n"/>
      <c r="F592" s="13" t="n"/>
      <c r="G592" s="13" t="n"/>
      <c r="H592" s="13" t="n"/>
      <c r="I592" s="13" t="n"/>
      <c r="J592" s="13" t="n"/>
      <c r="K592" s="13" t="n"/>
      <c r="L592" s="13" t="n"/>
      <c r="M592" s="13" t="n"/>
      <c r="N592" s="13" t="n"/>
      <c r="O592" s="13" t="n"/>
      <c r="P592" s="13" t="n"/>
      <c r="Q592" s="13" t="n"/>
      <c r="R592" s="13" t="n"/>
      <c r="S592" s="13" t="n"/>
      <c r="T592" s="13" t="n"/>
      <c r="U592" s="13" t="n"/>
      <c r="V592" s="13" t="n"/>
      <c r="W592" s="13" t="n"/>
      <c r="X592" s="13" t="n"/>
      <c r="Y592" s="13" t="n"/>
      <c r="Z592" s="13" t="n"/>
    </row>
    <row r="593">
      <c r="A593" s="13" t="n"/>
      <c r="B593" s="13" t="n"/>
      <c r="C593" s="13" t="n"/>
      <c r="D593" s="13" t="n"/>
      <c r="E593" s="13" t="n"/>
      <c r="F593" s="13" t="n"/>
      <c r="G593" s="13" t="n"/>
      <c r="H593" s="13" t="n"/>
      <c r="I593" s="13" t="n"/>
      <c r="J593" s="13" t="n"/>
      <c r="K593" s="13" t="n"/>
      <c r="L593" s="13" t="n"/>
      <c r="M593" s="13" t="n"/>
      <c r="N593" s="13" t="n"/>
      <c r="O593" s="13" t="n"/>
      <c r="P593" s="13" t="n"/>
      <c r="Q593" s="13" t="n"/>
      <c r="R593" s="13" t="n"/>
      <c r="S593" s="13" t="n"/>
      <c r="T593" s="13" t="n"/>
      <c r="U593" s="13" t="n"/>
      <c r="V593" s="13" t="n"/>
      <c r="W593" s="13" t="n"/>
      <c r="X593" s="13" t="n"/>
      <c r="Y593" s="13" t="n"/>
      <c r="Z593" s="13" t="n"/>
    </row>
    <row r="594">
      <c r="A594" s="13" t="n"/>
      <c r="B594" s="13" t="n"/>
      <c r="C594" s="13" t="n"/>
      <c r="D594" s="13" t="n"/>
      <c r="E594" s="13" t="n"/>
      <c r="F594" s="13" t="n"/>
      <c r="G594" s="13" t="n"/>
      <c r="H594" s="13" t="n"/>
      <c r="I594" s="13" t="n"/>
      <c r="J594" s="13" t="n"/>
      <c r="K594" s="13" t="n"/>
      <c r="L594" s="13" t="n"/>
      <c r="M594" s="13" t="n"/>
      <c r="N594" s="13" t="n"/>
      <c r="O594" s="13" t="n"/>
      <c r="P594" s="13" t="n"/>
      <c r="Q594" s="13" t="n"/>
      <c r="R594" s="13" t="n"/>
      <c r="S594" s="13" t="n"/>
      <c r="T594" s="13" t="n"/>
      <c r="U594" s="13" t="n"/>
      <c r="V594" s="13" t="n"/>
      <c r="W594" s="13" t="n"/>
      <c r="X594" s="13" t="n"/>
      <c r="Y594" s="13" t="n"/>
      <c r="Z594" s="13" t="n"/>
    </row>
    <row r="595">
      <c r="A595" s="13" t="n"/>
      <c r="B595" s="13" t="n"/>
      <c r="C595" s="13" t="n"/>
      <c r="D595" s="13" t="n"/>
      <c r="E595" s="13" t="n"/>
      <c r="F595" s="13" t="n"/>
      <c r="G595" s="13" t="n"/>
      <c r="H595" s="13" t="n"/>
      <c r="I595" s="13" t="n"/>
      <c r="J595" s="13" t="n"/>
      <c r="K595" s="13" t="n"/>
      <c r="L595" s="13" t="n"/>
      <c r="M595" s="13" t="n"/>
      <c r="N595" s="13" t="n"/>
      <c r="O595" s="13" t="n"/>
      <c r="P595" s="13" t="n"/>
      <c r="Q595" s="13" t="n"/>
      <c r="R595" s="13" t="n"/>
      <c r="S595" s="13" t="n"/>
      <c r="T595" s="13" t="n"/>
      <c r="U595" s="13" t="n"/>
      <c r="V595" s="13" t="n"/>
      <c r="W595" s="13" t="n"/>
      <c r="X595" s="13" t="n"/>
      <c r="Y595" s="13" t="n"/>
      <c r="Z595" s="13" t="n"/>
    </row>
    <row r="596">
      <c r="A596" s="13" t="n"/>
      <c r="B596" s="13" t="n"/>
      <c r="C596" s="13" t="n"/>
      <c r="D596" s="13" t="n"/>
      <c r="E596" s="13" t="n"/>
      <c r="F596" s="13" t="n"/>
      <c r="G596" s="13" t="n"/>
      <c r="H596" s="13" t="n"/>
      <c r="I596" s="13" t="n"/>
      <c r="J596" s="13" t="n"/>
      <c r="K596" s="13" t="n"/>
      <c r="L596" s="13" t="n"/>
      <c r="M596" s="13" t="n"/>
      <c r="N596" s="13" t="n"/>
      <c r="O596" s="13" t="n"/>
      <c r="P596" s="13" t="n"/>
      <c r="Q596" s="13" t="n"/>
      <c r="R596" s="13" t="n"/>
      <c r="S596" s="13" t="n"/>
      <c r="T596" s="13" t="n"/>
      <c r="U596" s="13" t="n"/>
      <c r="V596" s="13" t="n"/>
      <c r="W596" s="13" t="n"/>
      <c r="X596" s="13" t="n"/>
      <c r="Y596" s="13" t="n"/>
      <c r="Z596" s="13" t="n"/>
    </row>
    <row r="597">
      <c r="A597" s="13" t="n"/>
      <c r="B597" s="13" t="n"/>
      <c r="C597" s="13" t="n"/>
      <c r="D597" s="13" t="n"/>
      <c r="E597" s="13" t="n"/>
      <c r="F597" s="13" t="n"/>
      <c r="G597" s="13" t="n"/>
      <c r="H597" s="13" t="n"/>
      <c r="I597" s="13" t="n"/>
      <c r="J597" s="13" t="n"/>
      <c r="K597" s="13" t="n"/>
      <c r="L597" s="13" t="n"/>
      <c r="M597" s="13" t="n"/>
      <c r="N597" s="13" t="n"/>
      <c r="O597" s="13" t="n"/>
      <c r="P597" s="13" t="n"/>
      <c r="Q597" s="13" t="n"/>
      <c r="R597" s="13" t="n"/>
      <c r="S597" s="13" t="n"/>
      <c r="T597" s="13" t="n"/>
      <c r="U597" s="13" t="n"/>
      <c r="V597" s="13" t="n"/>
      <c r="W597" s="13" t="n"/>
      <c r="X597" s="13" t="n"/>
      <c r="Y597" s="13" t="n"/>
      <c r="Z597" s="13" t="n"/>
    </row>
    <row r="598">
      <c r="A598" s="13" t="n"/>
      <c r="B598" s="13" t="n"/>
      <c r="C598" s="13" t="n"/>
      <c r="D598" s="13" t="n"/>
      <c r="E598" s="13" t="n"/>
      <c r="F598" s="13" t="n"/>
      <c r="G598" s="13" t="n"/>
      <c r="H598" s="13" t="n"/>
      <c r="I598" s="13" t="n"/>
      <c r="J598" s="13" t="n"/>
      <c r="K598" s="13" t="n"/>
      <c r="L598" s="13" t="n"/>
      <c r="M598" s="13" t="n"/>
      <c r="N598" s="13" t="n"/>
      <c r="O598" s="13" t="n"/>
      <c r="P598" s="13" t="n"/>
      <c r="Q598" s="13" t="n"/>
      <c r="R598" s="13" t="n"/>
      <c r="S598" s="13" t="n"/>
      <c r="T598" s="13" t="n"/>
      <c r="U598" s="13" t="n"/>
      <c r="V598" s="13" t="n"/>
      <c r="W598" s="13" t="n"/>
      <c r="X598" s="13" t="n"/>
      <c r="Y598" s="13" t="n"/>
      <c r="Z598" s="13" t="n"/>
    </row>
    <row r="599">
      <c r="A599" s="13" t="n"/>
      <c r="B599" s="13" t="n"/>
      <c r="C599" s="13" t="n"/>
      <c r="D599" s="13" t="n"/>
      <c r="E599" s="13" t="n"/>
      <c r="F599" s="13" t="n"/>
      <c r="G599" s="13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  <c r="Q599" s="13" t="n"/>
      <c r="R599" s="13" t="n"/>
      <c r="S599" s="13" t="n"/>
      <c r="T599" s="13" t="n"/>
      <c r="U599" s="13" t="n"/>
      <c r="V599" s="13" t="n"/>
      <c r="W599" s="13" t="n"/>
      <c r="X599" s="13" t="n"/>
      <c r="Y599" s="13" t="n"/>
      <c r="Z599" s="13" t="n"/>
    </row>
    <row r="600">
      <c r="A600" s="13" t="n"/>
      <c r="B600" s="13" t="n"/>
      <c r="C600" s="13" t="n"/>
      <c r="D600" s="13" t="n"/>
      <c r="E600" s="13" t="n"/>
      <c r="F600" s="13" t="n"/>
      <c r="G600" s="13" t="n"/>
      <c r="H600" s="13" t="n"/>
      <c r="I600" s="13" t="n"/>
      <c r="J600" s="13" t="n"/>
      <c r="K600" s="13" t="n"/>
      <c r="L600" s="13" t="n"/>
      <c r="M600" s="13" t="n"/>
      <c r="N600" s="13" t="n"/>
      <c r="O600" s="13" t="n"/>
      <c r="P600" s="13" t="n"/>
      <c r="Q600" s="13" t="n"/>
      <c r="R600" s="13" t="n"/>
      <c r="S600" s="13" t="n"/>
      <c r="T600" s="13" t="n"/>
      <c r="U600" s="13" t="n"/>
      <c r="V600" s="13" t="n"/>
      <c r="W600" s="13" t="n"/>
      <c r="X600" s="13" t="n"/>
      <c r="Y600" s="13" t="n"/>
      <c r="Z600" s="13" t="n"/>
    </row>
    <row r="601">
      <c r="A601" s="13" t="n"/>
      <c r="B601" s="13" t="n"/>
      <c r="C601" s="13" t="n"/>
      <c r="D601" s="13" t="n"/>
      <c r="E601" s="13" t="n"/>
      <c r="F601" s="13" t="n"/>
      <c r="G601" s="13" t="n"/>
      <c r="H601" s="13" t="n"/>
      <c r="I601" s="13" t="n"/>
      <c r="J601" s="13" t="n"/>
      <c r="K601" s="13" t="n"/>
      <c r="L601" s="13" t="n"/>
      <c r="M601" s="13" t="n"/>
      <c r="N601" s="13" t="n"/>
      <c r="O601" s="13" t="n"/>
      <c r="P601" s="13" t="n"/>
      <c r="Q601" s="13" t="n"/>
      <c r="R601" s="13" t="n"/>
      <c r="S601" s="13" t="n"/>
      <c r="T601" s="13" t="n"/>
      <c r="U601" s="13" t="n"/>
      <c r="V601" s="13" t="n"/>
      <c r="W601" s="13" t="n"/>
      <c r="X601" s="13" t="n"/>
      <c r="Y601" s="13" t="n"/>
      <c r="Z601" s="13" t="n"/>
    </row>
    <row r="602">
      <c r="A602" s="13" t="n"/>
      <c r="B602" s="13" t="n"/>
      <c r="C602" s="13" t="n"/>
      <c r="D602" s="13" t="n"/>
      <c r="E602" s="13" t="n"/>
      <c r="F602" s="13" t="n"/>
      <c r="G602" s="13" t="n"/>
      <c r="H602" s="13" t="n"/>
      <c r="I602" s="13" t="n"/>
      <c r="J602" s="13" t="n"/>
      <c r="K602" s="13" t="n"/>
      <c r="L602" s="13" t="n"/>
      <c r="M602" s="13" t="n"/>
      <c r="N602" s="13" t="n"/>
      <c r="O602" s="13" t="n"/>
      <c r="P602" s="13" t="n"/>
      <c r="Q602" s="13" t="n"/>
      <c r="R602" s="13" t="n"/>
      <c r="S602" s="13" t="n"/>
      <c r="T602" s="13" t="n"/>
      <c r="U602" s="13" t="n"/>
      <c r="V602" s="13" t="n"/>
      <c r="W602" s="13" t="n"/>
      <c r="X602" s="13" t="n"/>
      <c r="Y602" s="13" t="n"/>
      <c r="Z602" s="13" t="n"/>
    </row>
    <row r="603">
      <c r="A603" s="13" t="n"/>
      <c r="B603" s="13" t="n"/>
      <c r="C603" s="13" t="n"/>
      <c r="D603" s="13" t="n"/>
      <c r="E603" s="13" t="n"/>
      <c r="F603" s="13" t="n"/>
      <c r="G603" s="13" t="n"/>
      <c r="H603" s="13" t="n"/>
      <c r="I603" s="13" t="n"/>
      <c r="J603" s="13" t="n"/>
      <c r="K603" s="13" t="n"/>
      <c r="L603" s="13" t="n"/>
      <c r="M603" s="13" t="n"/>
      <c r="N603" s="13" t="n"/>
      <c r="O603" s="13" t="n"/>
      <c r="P603" s="13" t="n"/>
      <c r="Q603" s="13" t="n"/>
      <c r="R603" s="13" t="n"/>
      <c r="S603" s="13" t="n"/>
      <c r="T603" s="13" t="n"/>
      <c r="U603" s="13" t="n"/>
      <c r="V603" s="13" t="n"/>
      <c r="W603" s="13" t="n"/>
      <c r="X603" s="13" t="n"/>
      <c r="Y603" s="13" t="n"/>
      <c r="Z603" s="13" t="n"/>
    </row>
    <row r="604">
      <c r="A604" s="13" t="n"/>
      <c r="B604" s="13" t="n"/>
      <c r="C604" s="13" t="n"/>
      <c r="D604" s="13" t="n"/>
      <c r="E604" s="13" t="n"/>
      <c r="F604" s="13" t="n"/>
      <c r="G604" s="13" t="n"/>
      <c r="H604" s="13" t="n"/>
      <c r="I604" s="13" t="n"/>
      <c r="J604" s="13" t="n"/>
      <c r="K604" s="13" t="n"/>
      <c r="L604" s="13" t="n"/>
      <c r="M604" s="13" t="n"/>
      <c r="N604" s="13" t="n"/>
      <c r="O604" s="13" t="n"/>
      <c r="P604" s="13" t="n"/>
      <c r="Q604" s="13" t="n"/>
      <c r="R604" s="13" t="n"/>
      <c r="S604" s="13" t="n"/>
      <c r="T604" s="13" t="n"/>
      <c r="U604" s="13" t="n"/>
      <c r="V604" s="13" t="n"/>
      <c r="W604" s="13" t="n"/>
      <c r="X604" s="13" t="n"/>
      <c r="Y604" s="13" t="n"/>
      <c r="Z604" s="13" t="n"/>
    </row>
    <row r="605">
      <c r="A605" s="13" t="n"/>
      <c r="B605" s="13" t="n"/>
      <c r="C605" s="13" t="n"/>
      <c r="D605" s="13" t="n"/>
      <c r="E605" s="13" t="n"/>
      <c r="F605" s="13" t="n"/>
      <c r="G605" s="13" t="n"/>
      <c r="H605" s="13" t="n"/>
      <c r="I605" s="13" t="n"/>
      <c r="J605" s="13" t="n"/>
      <c r="K605" s="13" t="n"/>
      <c r="L605" s="13" t="n"/>
      <c r="M605" s="13" t="n"/>
      <c r="N605" s="13" t="n"/>
      <c r="O605" s="13" t="n"/>
      <c r="P605" s="13" t="n"/>
      <c r="Q605" s="13" t="n"/>
      <c r="R605" s="13" t="n"/>
      <c r="S605" s="13" t="n"/>
      <c r="T605" s="13" t="n"/>
      <c r="U605" s="13" t="n"/>
      <c r="V605" s="13" t="n"/>
      <c r="W605" s="13" t="n"/>
      <c r="X605" s="13" t="n"/>
      <c r="Y605" s="13" t="n"/>
      <c r="Z605" s="13" t="n"/>
    </row>
    <row r="606">
      <c r="A606" s="13" t="n"/>
      <c r="B606" s="13" t="n"/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  <c r="O606" s="13" t="n"/>
      <c r="P606" s="13" t="n"/>
      <c r="Q606" s="13" t="n"/>
      <c r="R606" s="13" t="n"/>
      <c r="S606" s="13" t="n"/>
      <c r="T606" s="13" t="n"/>
      <c r="U606" s="13" t="n"/>
      <c r="V606" s="13" t="n"/>
      <c r="W606" s="13" t="n"/>
      <c r="X606" s="13" t="n"/>
      <c r="Y606" s="13" t="n"/>
      <c r="Z606" s="13" t="n"/>
    </row>
    <row r="607">
      <c r="A607" s="13" t="n"/>
      <c r="B607" s="13" t="n"/>
      <c r="C607" s="13" t="n"/>
      <c r="D607" s="13" t="n"/>
      <c r="E607" s="13" t="n"/>
      <c r="F607" s="13" t="n"/>
      <c r="G607" s="13" t="n"/>
      <c r="H607" s="13" t="n"/>
      <c r="I607" s="13" t="n"/>
      <c r="J607" s="13" t="n"/>
      <c r="K607" s="13" t="n"/>
      <c r="L607" s="13" t="n"/>
      <c r="M607" s="13" t="n"/>
      <c r="N607" s="13" t="n"/>
      <c r="O607" s="13" t="n"/>
      <c r="P607" s="13" t="n"/>
      <c r="Q607" s="13" t="n"/>
      <c r="R607" s="13" t="n"/>
      <c r="S607" s="13" t="n"/>
      <c r="T607" s="13" t="n"/>
      <c r="U607" s="13" t="n"/>
      <c r="V607" s="13" t="n"/>
      <c r="W607" s="13" t="n"/>
      <c r="X607" s="13" t="n"/>
      <c r="Y607" s="13" t="n"/>
      <c r="Z607" s="13" t="n"/>
    </row>
    <row r="608">
      <c r="A608" s="13" t="n"/>
      <c r="B608" s="13" t="n"/>
      <c r="C608" s="13" t="n"/>
      <c r="D608" s="13" t="n"/>
      <c r="E608" s="13" t="n"/>
      <c r="F608" s="13" t="n"/>
      <c r="G608" s="13" t="n"/>
      <c r="H608" s="13" t="n"/>
      <c r="I608" s="13" t="n"/>
      <c r="J608" s="13" t="n"/>
      <c r="K608" s="13" t="n"/>
      <c r="L608" s="13" t="n"/>
      <c r="M608" s="13" t="n"/>
      <c r="N608" s="13" t="n"/>
      <c r="O608" s="13" t="n"/>
      <c r="P608" s="13" t="n"/>
      <c r="Q608" s="13" t="n"/>
      <c r="R608" s="13" t="n"/>
      <c r="S608" s="13" t="n"/>
      <c r="T608" s="13" t="n"/>
      <c r="U608" s="13" t="n"/>
      <c r="V608" s="13" t="n"/>
      <c r="W608" s="13" t="n"/>
      <c r="X608" s="13" t="n"/>
      <c r="Y608" s="13" t="n"/>
      <c r="Z608" s="13" t="n"/>
    </row>
    <row r="609">
      <c r="A609" s="13" t="n"/>
      <c r="B609" s="13" t="n"/>
      <c r="C609" s="13" t="n"/>
      <c r="D609" s="13" t="n"/>
      <c r="E609" s="13" t="n"/>
      <c r="F609" s="13" t="n"/>
      <c r="G609" s="13" t="n"/>
      <c r="H609" s="13" t="n"/>
      <c r="I609" s="13" t="n"/>
      <c r="J609" s="13" t="n"/>
      <c r="K609" s="13" t="n"/>
      <c r="L609" s="13" t="n"/>
      <c r="M609" s="13" t="n"/>
      <c r="N609" s="13" t="n"/>
      <c r="O609" s="13" t="n"/>
      <c r="P609" s="13" t="n"/>
      <c r="Q609" s="13" t="n"/>
      <c r="R609" s="13" t="n"/>
      <c r="S609" s="13" t="n"/>
      <c r="T609" s="13" t="n"/>
      <c r="U609" s="13" t="n"/>
      <c r="V609" s="13" t="n"/>
      <c r="W609" s="13" t="n"/>
      <c r="X609" s="13" t="n"/>
      <c r="Y609" s="13" t="n"/>
      <c r="Z609" s="13" t="n"/>
    </row>
    <row r="610">
      <c r="A610" s="13" t="n"/>
      <c r="B610" s="13" t="n"/>
      <c r="C610" s="13" t="n"/>
      <c r="D610" s="13" t="n"/>
      <c r="E610" s="13" t="n"/>
      <c r="F610" s="13" t="n"/>
      <c r="G610" s="13" t="n"/>
      <c r="H610" s="13" t="n"/>
      <c r="I610" s="13" t="n"/>
      <c r="J610" s="13" t="n"/>
      <c r="K610" s="13" t="n"/>
      <c r="L610" s="13" t="n"/>
      <c r="M610" s="13" t="n"/>
      <c r="N610" s="13" t="n"/>
      <c r="O610" s="13" t="n"/>
      <c r="P610" s="13" t="n"/>
      <c r="Q610" s="13" t="n"/>
      <c r="R610" s="13" t="n"/>
      <c r="S610" s="13" t="n"/>
      <c r="T610" s="13" t="n"/>
      <c r="U610" s="13" t="n"/>
      <c r="V610" s="13" t="n"/>
      <c r="W610" s="13" t="n"/>
      <c r="X610" s="13" t="n"/>
      <c r="Y610" s="13" t="n"/>
      <c r="Z610" s="13" t="n"/>
    </row>
    <row r="611">
      <c r="A611" s="13" t="n"/>
      <c r="B611" s="13" t="n"/>
      <c r="C611" s="13" t="n"/>
      <c r="D611" s="13" t="n"/>
      <c r="E611" s="13" t="n"/>
      <c r="F611" s="13" t="n"/>
      <c r="G611" s="13" t="n"/>
      <c r="H611" s="13" t="n"/>
      <c r="I611" s="13" t="n"/>
      <c r="J611" s="13" t="n"/>
      <c r="K611" s="13" t="n"/>
      <c r="L611" s="13" t="n"/>
      <c r="M611" s="13" t="n"/>
      <c r="N611" s="13" t="n"/>
      <c r="O611" s="13" t="n"/>
      <c r="P611" s="13" t="n"/>
      <c r="Q611" s="13" t="n"/>
      <c r="R611" s="13" t="n"/>
      <c r="S611" s="13" t="n"/>
      <c r="T611" s="13" t="n"/>
      <c r="U611" s="13" t="n"/>
      <c r="V611" s="13" t="n"/>
      <c r="W611" s="13" t="n"/>
      <c r="X611" s="13" t="n"/>
      <c r="Y611" s="13" t="n"/>
      <c r="Z611" s="13" t="n"/>
    </row>
    <row r="612">
      <c r="A612" s="13" t="n"/>
      <c r="B612" s="13" t="n"/>
      <c r="C612" s="13" t="n"/>
      <c r="D612" s="13" t="n"/>
      <c r="E612" s="13" t="n"/>
      <c r="F612" s="13" t="n"/>
      <c r="G612" s="13" t="n"/>
      <c r="H612" s="13" t="n"/>
      <c r="I612" s="13" t="n"/>
      <c r="J612" s="13" t="n"/>
      <c r="K612" s="13" t="n"/>
      <c r="L612" s="13" t="n"/>
      <c r="M612" s="13" t="n"/>
      <c r="N612" s="13" t="n"/>
      <c r="O612" s="13" t="n"/>
      <c r="P612" s="13" t="n"/>
      <c r="Q612" s="13" t="n"/>
      <c r="R612" s="13" t="n"/>
      <c r="S612" s="13" t="n"/>
      <c r="T612" s="13" t="n"/>
      <c r="U612" s="13" t="n"/>
      <c r="V612" s="13" t="n"/>
      <c r="W612" s="13" t="n"/>
      <c r="X612" s="13" t="n"/>
      <c r="Y612" s="13" t="n"/>
      <c r="Z612" s="13" t="n"/>
    </row>
    <row r="613">
      <c r="A613" s="13" t="n"/>
      <c r="B613" s="13" t="n"/>
      <c r="C613" s="13" t="n"/>
      <c r="D613" s="13" t="n"/>
      <c r="E613" s="13" t="n"/>
      <c r="F613" s="13" t="n"/>
      <c r="G613" s="13" t="n"/>
      <c r="H613" s="13" t="n"/>
      <c r="I613" s="13" t="n"/>
      <c r="J613" s="13" t="n"/>
      <c r="K613" s="13" t="n"/>
      <c r="L613" s="13" t="n"/>
      <c r="M613" s="13" t="n"/>
      <c r="N613" s="13" t="n"/>
      <c r="O613" s="13" t="n"/>
      <c r="P613" s="13" t="n"/>
      <c r="Q613" s="13" t="n"/>
      <c r="R613" s="13" t="n"/>
      <c r="S613" s="13" t="n"/>
      <c r="T613" s="13" t="n"/>
      <c r="U613" s="13" t="n"/>
      <c r="V613" s="13" t="n"/>
      <c r="W613" s="13" t="n"/>
      <c r="X613" s="13" t="n"/>
      <c r="Y613" s="13" t="n"/>
      <c r="Z613" s="13" t="n"/>
    </row>
    <row r="614">
      <c r="A614" s="13" t="n"/>
      <c r="B614" s="13" t="n"/>
      <c r="C614" s="13" t="n"/>
      <c r="D614" s="13" t="n"/>
      <c r="E614" s="13" t="n"/>
      <c r="F614" s="13" t="n"/>
      <c r="G614" s="13" t="n"/>
      <c r="H614" s="13" t="n"/>
      <c r="I614" s="13" t="n"/>
      <c r="J614" s="13" t="n"/>
      <c r="K614" s="13" t="n"/>
      <c r="L614" s="13" t="n"/>
      <c r="M614" s="13" t="n"/>
      <c r="N614" s="13" t="n"/>
      <c r="O614" s="13" t="n"/>
      <c r="P614" s="13" t="n"/>
      <c r="Q614" s="13" t="n"/>
      <c r="R614" s="13" t="n"/>
      <c r="S614" s="13" t="n"/>
      <c r="T614" s="13" t="n"/>
      <c r="U614" s="13" t="n"/>
      <c r="V614" s="13" t="n"/>
      <c r="W614" s="13" t="n"/>
      <c r="X614" s="13" t="n"/>
      <c r="Y614" s="13" t="n"/>
      <c r="Z614" s="13" t="n"/>
    </row>
    <row r="615">
      <c r="A615" s="13" t="n"/>
      <c r="B615" s="13" t="n"/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  <c r="O615" s="13" t="n"/>
      <c r="P615" s="13" t="n"/>
      <c r="Q615" s="13" t="n"/>
      <c r="R615" s="13" t="n"/>
      <c r="S615" s="13" t="n"/>
      <c r="T615" s="13" t="n"/>
      <c r="U615" s="13" t="n"/>
      <c r="V615" s="13" t="n"/>
      <c r="W615" s="13" t="n"/>
      <c r="X615" s="13" t="n"/>
      <c r="Y615" s="13" t="n"/>
      <c r="Z615" s="13" t="n"/>
    </row>
    <row r="616">
      <c r="A616" s="13" t="n"/>
      <c r="B616" s="13" t="n"/>
      <c r="C616" s="13" t="n"/>
      <c r="D616" s="13" t="n"/>
      <c r="E616" s="13" t="n"/>
      <c r="F616" s="13" t="n"/>
      <c r="G616" s="13" t="n"/>
      <c r="H616" s="13" t="n"/>
      <c r="I616" s="13" t="n"/>
      <c r="J616" s="13" t="n"/>
      <c r="K616" s="13" t="n"/>
      <c r="L616" s="13" t="n"/>
      <c r="M616" s="13" t="n"/>
      <c r="N616" s="13" t="n"/>
      <c r="O616" s="13" t="n"/>
      <c r="P616" s="13" t="n"/>
      <c r="Q616" s="13" t="n"/>
      <c r="R616" s="13" t="n"/>
      <c r="S616" s="13" t="n"/>
      <c r="T616" s="13" t="n"/>
      <c r="U616" s="13" t="n"/>
      <c r="V616" s="13" t="n"/>
      <c r="W616" s="13" t="n"/>
      <c r="X616" s="13" t="n"/>
      <c r="Y616" s="13" t="n"/>
      <c r="Z616" s="13" t="n"/>
    </row>
    <row r="617">
      <c r="A617" s="13" t="n"/>
      <c r="B617" s="13" t="n"/>
      <c r="C617" s="13" t="n"/>
      <c r="D617" s="13" t="n"/>
      <c r="E617" s="13" t="n"/>
      <c r="F617" s="13" t="n"/>
      <c r="G617" s="13" t="n"/>
      <c r="H617" s="13" t="n"/>
      <c r="I617" s="13" t="n"/>
      <c r="J617" s="13" t="n"/>
      <c r="K617" s="13" t="n"/>
      <c r="L617" s="13" t="n"/>
      <c r="M617" s="13" t="n"/>
      <c r="N617" s="13" t="n"/>
      <c r="O617" s="13" t="n"/>
      <c r="P617" s="13" t="n"/>
      <c r="Q617" s="13" t="n"/>
      <c r="R617" s="13" t="n"/>
      <c r="S617" s="13" t="n"/>
      <c r="T617" s="13" t="n"/>
      <c r="U617" s="13" t="n"/>
      <c r="V617" s="13" t="n"/>
      <c r="W617" s="13" t="n"/>
      <c r="X617" s="13" t="n"/>
      <c r="Y617" s="13" t="n"/>
      <c r="Z617" s="13" t="n"/>
    </row>
    <row r="618">
      <c r="A618" s="13" t="n"/>
      <c r="B618" s="13" t="n"/>
      <c r="C618" s="13" t="n"/>
      <c r="D618" s="13" t="n"/>
      <c r="E618" s="13" t="n"/>
      <c r="F618" s="13" t="n"/>
      <c r="G618" s="13" t="n"/>
      <c r="H618" s="13" t="n"/>
      <c r="I618" s="13" t="n"/>
      <c r="J618" s="13" t="n"/>
      <c r="K618" s="13" t="n"/>
      <c r="L618" s="13" t="n"/>
      <c r="M618" s="13" t="n"/>
      <c r="N618" s="13" t="n"/>
      <c r="O618" s="13" t="n"/>
      <c r="P618" s="13" t="n"/>
      <c r="Q618" s="13" t="n"/>
      <c r="R618" s="13" t="n"/>
      <c r="S618" s="13" t="n"/>
      <c r="T618" s="13" t="n"/>
      <c r="U618" s="13" t="n"/>
      <c r="V618" s="13" t="n"/>
      <c r="W618" s="13" t="n"/>
      <c r="X618" s="13" t="n"/>
      <c r="Y618" s="13" t="n"/>
      <c r="Z618" s="13" t="n"/>
    </row>
    <row r="619">
      <c r="A619" s="13" t="n"/>
      <c r="B619" s="13" t="n"/>
      <c r="C619" s="13" t="n"/>
      <c r="D619" s="13" t="n"/>
      <c r="E619" s="13" t="n"/>
      <c r="F619" s="13" t="n"/>
      <c r="G619" s="13" t="n"/>
      <c r="H619" s="13" t="n"/>
      <c r="I619" s="13" t="n"/>
      <c r="J619" s="13" t="n"/>
      <c r="K619" s="13" t="n"/>
      <c r="L619" s="13" t="n"/>
      <c r="M619" s="13" t="n"/>
      <c r="N619" s="13" t="n"/>
      <c r="O619" s="13" t="n"/>
      <c r="P619" s="13" t="n"/>
      <c r="Q619" s="13" t="n"/>
      <c r="R619" s="13" t="n"/>
      <c r="S619" s="13" t="n"/>
      <c r="T619" s="13" t="n"/>
      <c r="U619" s="13" t="n"/>
      <c r="V619" s="13" t="n"/>
      <c r="W619" s="13" t="n"/>
      <c r="X619" s="13" t="n"/>
      <c r="Y619" s="13" t="n"/>
      <c r="Z619" s="13" t="n"/>
    </row>
    <row r="620">
      <c r="A620" s="13" t="n"/>
      <c r="B620" s="13" t="n"/>
      <c r="C620" s="13" t="n"/>
      <c r="D620" s="13" t="n"/>
      <c r="E620" s="13" t="n"/>
      <c r="F620" s="13" t="n"/>
      <c r="G620" s="13" t="n"/>
      <c r="H620" s="13" t="n"/>
      <c r="I620" s="13" t="n"/>
      <c r="J620" s="13" t="n"/>
      <c r="K620" s="13" t="n"/>
      <c r="L620" s="13" t="n"/>
      <c r="M620" s="13" t="n"/>
      <c r="N620" s="13" t="n"/>
      <c r="O620" s="13" t="n"/>
      <c r="P620" s="13" t="n"/>
      <c r="Q620" s="13" t="n"/>
      <c r="R620" s="13" t="n"/>
      <c r="S620" s="13" t="n"/>
      <c r="T620" s="13" t="n"/>
      <c r="U620" s="13" t="n"/>
      <c r="V620" s="13" t="n"/>
      <c r="W620" s="13" t="n"/>
      <c r="X620" s="13" t="n"/>
      <c r="Y620" s="13" t="n"/>
      <c r="Z620" s="13" t="n"/>
    </row>
    <row r="621">
      <c r="A621" s="13" t="n"/>
      <c r="B621" s="13" t="n"/>
      <c r="C621" s="13" t="n"/>
      <c r="D621" s="13" t="n"/>
      <c r="E621" s="13" t="n"/>
      <c r="F621" s="13" t="n"/>
      <c r="G621" s="13" t="n"/>
      <c r="H621" s="13" t="n"/>
      <c r="I621" s="13" t="n"/>
      <c r="J621" s="13" t="n"/>
      <c r="K621" s="13" t="n"/>
      <c r="L621" s="13" t="n"/>
      <c r="M621" s="13" t="n"/>
      <c r="N621" s="13" t="n"/>
      <c r="O621" s="13" t="n"/>
      <c r="P621" s="13" t="n"/>
      <c r="Q621" s="13" t="n"/>
      <c r="R621" s="13" t="n"/>
      <c r="S621" s="13" t="n"/>
      <c r="T621" s="13" t="n"/>
      <c r="U621" s="13" t="n"/>
      <c r="V621" s="13" t="n"/>
      <c r="W621" s="13" t="n"/>
      <c r="X621" s="13" t="n"/>
      <c r="Y621" s="13" t="n"/>
      <c r="Z621" s="13" t="n"/>
    </row>
    <row r="622">
      <c r="A622" s="13" t="n"/>
      <c r="B622" s="13" t="n"/>
      <c r="C622" s="13" t="n"/>
      <c r="D622" s="13" t="n"/>
      <c r="E622" s="13" t="n"/>
      <c r="F622" s="13" t="n"/>
      <c r="G622" s="13" t="n"/>
      <c r="H622" s="13" t="n"/>
      <c r="I622" s="13" t="n"/>
      <c r="J622" s="13" t="n"/>
      <c r="K622" s="13" t="n"/>
      <c r="L622" s="13" t="n"/>
      <c r="M622" s="13" t="n"/>
      <c r="N622" s="13" t="n"/>
      <c r="O622" s="13" t="n"/>
      <c r="P622" s="13" t="n"/>
      <c r="Q622" s="13" t="n"/>
      <c r="R622" s="13" t="n"/>
      <c r="S622" s="13" t="n"/>
      <c r="T622" s="13" t="n"/>
      <c r="U622" s="13" t="n"/>
      <c r="V622" s="13" t="n"/>
      <c r="W622" s="13" t="n"/>
      <c r="X622" s="13" t="n"/>
      <c r="Y622" s="13" t="n"/>
      <c r="Z622" s="13" t="n"/>
    </row>
    <row r="623">
      <c r="A623" s="13" t="n"/>
      <c r="B623" s="13" t="n"/>
      <c r="C623" s="13" t="n"/>
      <c r="D623" s="13" t="n"/>
      <c r="E623" s="13" t="n"/>
      <c r="F623" s="13" t="n"/>
      <c r="G623" s="13" t="n"/>
      <c r="H623" s="13" t="n"/>
      <c r="I623" s="13" t="n"/>
      <c r="J623" s="13" t="n"/>
      <c r="K623" s="13" t="n"/>
      <c r="L623" s="13" t="n"/>
      <c r="M623" s="13" t="n"/>
      <c r="N623" s="13" t="n"/>
      <c r="O623" s="13" t="n"/>
      <c r="P623" s="13" t="n"/>
      <c r="Q623" s="13" t="n"/>
      <c r="R623" s="13" t="n"/>
      <c r="S623" s="13" t="n"/>
      <c r="T623" s="13" t="n"/>
      <c r="U623" s="13" t="n"/>
      <c r="V623" s="13" t="n"/>
      <c r="W623" s="13" t="n"/>
      <c r="X623" s="13" t="n"/>
      <c r="Y623" s="13" t="n"/>
      <c r="Z623" s="13" t="n"/>
    </row>
    <row r="624">
      <c r="A624" s="13" t="n"/>
      <c r="B624" s="13" t="n"/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  <c r="O624" s="13" t="n"/>
      <c r="P624" s="13" t="n"/>
      <c r="Q624" s="13" t="n"/>
      <c r="R624" s="13" t="n"/>
      <c r="S624" s="13" t="n"/>
      <c r="T624" s="13" t="n"/>
      <c r="U624" s="13" t="n"/>
      <c r="V624" s="13" t="n"/>
      <c r="W624" s="13" t="n"/>
      <c r="X624" s="13" t="n"/>
      <c r="Y624" s="13" t="n"/>
      <c r="Z624" s="13" t="n"/>
    </row>
    <row r="625">
      <c r="A625" s="13" t="n"/>
      <c r="B625" s="13" t="n"/>
      <c r="C625" s="13" t="n"/>
      <c r="D625" s="13" t="n"/>
      <c r="E625" s="13" t="n"/>
      <c r="F625" s="13" t="n"/>
      <c r="G625" s="13" t="n"/>
      <c r="H625" s="13" t="n"/>
      <c r="I625" s="13" t="n"/>
      <c r="J625" s="13" t="n"/>
      <c r="K625" s="13" t="n"/>
      <c r="L625" s="13" t="n"/>
      <c r="M625" s="13" t="n"/>
      <c r="N625" s="13" t="n"/>
      <c r="O625" s="13" t="n"/>
      <c r="P625" s="13" t="n"/>
      <c r="Q625" s="13" t="n"/>
      <c r="R625" s="13" t="n"/>
      <c r="S625" s="13" t="n"/>
      <c r="T625" s="13" t="n"/>
      <c r="U625" s="13" t="n"/>
      <c r="V625" s="13" t="n"/>
      <c r="W625" s="13" t="n"/>
      <c r="X625" s="13" t="n"/>
      <c r="Y625" s="13" t="n"/>
      <c r="Z625" s="13" t="n"/>
    </row>
    <row r="626">
      <c r="A626" s="13" t="n"/>
      <c r="B626" s="13" t="n"/>
      <c r="C626" s="13" t="n"/>
      <c r="D626" s="13" t="n"/>
      <c r="E626" s="13" t="n"/>
      <c r="F626" s="13" t="n"/>
      <c r="G626" s="13" t="n"/>
      <c r="H626" s="13" t="n"/>
      <c r="I626" s="13" t="n"/>
      <c r="J626" s="13" t="n"/>
      <c r="K626" s="13" t="n"/>
      <c r="L626" s="13" t="n"/>
      <c r="M626" s="13" t="n"/>
      <c r="N626" s="13" t="n"/>
      <c r="O626" s="13" t="n"/>
      <c r="P626" s="13" t="n"/>
      <c r="Q626" s="13" t="n"/>
      <c r="R626" s="13" t="n"/>
      <c r="S626" s="13" t="n"/>
      <c r="T626" s="13" t="n"/>
      <c r="U626" s="13" t="n"/>
      <c r="V626" s="13" t="n"/>
      <c r="W626" s="13" t="n"/>
      <c r="X626" s="13" t="n"/>
      <c r="Y626" s="13" t="n"/>
      <c r="Z626" s="13" t="n"/>
    </row>
    <row r="627">
      <c r="A627" s="13" t="n"/>
      <c r="B627" s="13" t="n"/>
      <c r="C627" s="13" t="n"/>
      <c r="D627" s="13" t="n"/>
      <c r="E627" s="13" t="n"/>
      <c r="F627" s="13" t="n"/>
      <c r="G627" s="13" t="n"/>
      <c r="H627" s="13" t="n"/>
      <c r="I627" s="13" t="n"/>
      <c r="J627" s="13" t="n"/>
      <c r="K627" s="13" t="n"/>
      <c r="L627" s="13" t="n"/>
      <c r="M627" s="13" t="n"/>
      <c r="N627" s="13" t="n"/>
      <c r="O627" s="13" t="n"/>
      <c r="P627" s="13" t="n"/>
      <c r="Q627" s="13" t="n"/>
      <c r="R627" s="13" t="n"/>
      <c r="S627" s="13" t="n"/>
      <c r="T627" s="13" t="n"/>
      <c r="U627" s="13" t="n"/>
      <c r="V627" s="13" t="n"/>
      <c r="W627" s="13" t="n"/>
      <c r="X627" s="13" t="n"/>
      <c r="Y627" s="13" t="n"/>
      <c r="Z627" s="13" t="n"/>
    </row>
    <row r="628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  <c r="M628" s="13" t="n"/>
      <c r="N628" s="13" t="n"/>
      <c r="O628" s="13" t="n"/>
      <c r="P628" s="13" t="n"/>
      <c r="Q628" s="13" t="n"/>
      <c r="R628" s="13" t="n"/>
      <c r="S628" s="13" t="n"/>
      <c r="T628" s="13" t="n"/>
      <c r="U628" s="13" t="n"/>
      <c r="V628" s="13" t="n"/>
      <c r="W628" s="13" t="n"/>
      <c r="X628" s="13" t="n"/>
      <c r="Y628" s="13" t="n"/>
      <c r="Z628" s="13" t="n"/>
    </row>
    <row r="629">
      <c r="A629" s="13" t="n"/>
      <c r="B629" s="13" t="n"/>
      <c r="C629" s="13" t="n"/>
      <c r="D629" s="13" t="n"/>
      <c r="E629" s="13" t="n"/>
      <c r="F629" s="13" t="n"/>
      <c r="G629" s="13" t="n"/>
      <c r="H629" s="13" t="n"/>
      <c r="I629" s="13" t="n"/>
      <c r="J629" s="13" t="n"/>
      <c r="K629" s="13" t="n"/>
      <c r="L629" s="13" t="n"/>
      <c r="M629" s="13" t="n"/>
      <c r="N629" s="13" t="n"/>
      <c r="O629" s="13" t="n"/>
      <c r="P629" s="13" t="n"/>
      <c r="Q629" s="13" t="n"/>
      <c r="R629" s="13" t="n"/>
      <c r="S629" s="13" t="n"/>
      <c r="T629" s="13" t="n"/>
      <c r="U629" s="13" t="n"/>
      <c r="V629" s="13" t="n"/>
      <c r="W629" s="13" t="n"/>
      <c r="X629" s="13" t="n"/>
      <c r="Y629" s="13" t="n"/>
      <c r="Z629" s="13" t="n"/>
    </row>
    <row r="630">
      <c r="A630" s="13" t="n"/>
      <c r="B630" s="13" t="n"/>
      <c r="C630" s="13" t="n"/>
      <c r="D630" s="13" t="n"/>
      <c r="E630" s="13" t="n"/>
      <c r="F630" s="13" t="n"/>
      <c r="G630" s="13" t="n"/>
      <c r="H630" s="13" t="n"/>
      <c r="I630" s="13" t="n"/>
      <c r="J630" s="13" t="n"/>
      <c r="K630" s="13" t="n"/>
      <c r="L630" s="13" t="n"/>
      <c r="M630" s="13" t="n"/>
      <c r="N630" s="13" t="n"/>
      <c r="O630" s="13" t="n"/>
      <c r="P630" s="13" t="n"/>
      <c r="Q630" s="13" t="n"/>
      <c r="R630" s="13" t="n"/>
      <c r="S630" s="13" t="n"/>
      <c r="T630" s="13" t="n"/>
      <c r="U630" s="13" t="n"/>
      <c r="V630" s="13" t="n"/>
      <c r="W630" s="13" t="n"/>
      <c r="X630" s="13" t="n"/>
      <c r="Y630" s="13" t="n"/>
      <c r="Z630" s="13" t="n"/>
    </row>
    <row r="631">
      <c r="A631" s="13" t="n"/>
      <c r="B631" s="13" t="n"/>
      <c r="C631" s="13" t="n"/>
      <c r="D631" s="13" t="n"/>
      <c r="E631" s="13" t="n"/>
      <c r="F631" s="13" t="n"/>
      <c r="G631" s="13" t="n"/>
      <c r="H631" s="13" t="n"/>
      <c r="I631" s="13" t="n"/>
      <c r="J631" s="13" t="n"/>
      <c r="K631" s="13" t="n"/>
      <c r="L631" s="13" t="n"/>
      <c r="M631" s="13" t="n"/>
      <c r="N631" s="13" t="n"/>
      <c r="O631" s="13" t="n"/>
      <c r="P631" s="13" t="n"/>
      <c r="Q631" s="13" t="n"/>
      <c r="R631" s="13" t="n"/>
      <c r="S631" s="13" t="n"/>
      <c r="T631" s="13" t="n"/>
      <c r="U631" s="13" t="n"/>
      <c r="V631" s="13" t="n"/>
      <c r="W631" s="13" t="n"/>
      <c r="X631" s="13" t="n"/>
      <c r="Y631" s="13" t="n"/>
      <c r="Z631" s="13" t="n"/>
    </row>
    <row r="632">
      <c r="A632" s="13" t="n"/>
      <c r="B632" s="13" t="n"/>
      <c r="C632" s="13" t="n"/>
      <c r="D632" s="13" t="n"/>
      <c r="E632" s="13" t="n"/>
      <c r="F632" s="13" t="n"/>
      <c r="G632" s="13" t="n"/>
      <c r="H632" s="13" t="n"/>
      <c r="I632" s="13" t="n"/>
      <c r="J632" s="13" t="n"/>
      <c r="K632" s="13" t="n"/>
      <c r="L632" s="13" t="n"/>
      <c r="M632" s="13" t="n"/>
      <c r="N632" s="13" t="n"/>
      <c r="O632" s="13" t="n"/>
      <c r="P632" s="13" t="n"/>
      <c r="Q632" s="13" t="n"/>
      <c r="R632" s="13" t="n"/>
      <c r="S632" s="13" t="n"/>
      <c r="T632" s="13" t="n"/>
      <c r="U632" s="13" t="n"/>
      <c r="V632" s="13" t="n"/>
      <c r="W632" s="13" t="n"/>
      <c r="X632" s="13" t="n"/>
      <c r="Y632" s="13" t="n"/>
      <c r="Z632" s="13" t="n"/>
    </row>
    <row r="633">
      <c r="A633" s="13" t="n"/>
      <c r="B633" s="13" t="n"/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  <c r="O633" s="13" t="n"/>
      <c r="P633" s="13" t="n"/>
      <c r="Q633" s="13" t="n"/>
      <c r="R633" s="13" t="n"/>
      <c r="S633" s="13" t="n"/>
      <c r="T633" s="13" t="n"/>
      <c r="U633" s="13" t="n"/>
      <c r="V633" s="13" t="n"/>
      <c r="W633" s="13" t="n"/>
      <c r="X633" s="13" t="n"/>
      <c r="Y633" s="13" t="n"/>
      <c r="Z633" s="13" t="n"/>
    </row>
    <row r="634">
      <c r="A634" s="13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  <c r="M634" s="13" t="n"/>
      <c r="N634" s="13" t="n"/>
      <c r="O634" s="13" t="n"/>
      <c r="P634" s="13" t="n"/>
      <c r="Q634" s="13" t="n"/>
      <c r="R634" s="13" t="n"/>
      <c r="S634" s="13" t="n"/>
      <c r="T634" s="13" t="n"/>
      <c r="U634" s="13" t="n"/>
      <c r="V634" s="13" t="n"/>
      <c r="W634" s="13" t="n"/>
      <c r="X634" s="13" t="n"/>
      <c r="Y634" s="13" t="n"/>
      <c r="Z634" s="13" t="n"/>
    </row>
    <row r="635">
      <c r="A635" s="13" t="n"/>
      <c r="B635" s="13" t="n"/>
      <c r="C635" s="13" t="n"/>
      <c r="D635" s="13" t="n"/>
      <c r="E635" s="13" t="n"/>
      <c r="F635" s="13" t="n"/>
      <c r="G635" s="13" t="n"/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3" t="n"/>
      <c r="Q635" s="13" t="n"/>
      <c r="R635" s="13" t="n"/>
      <c r="S635" s="13" t="n"/>
      <c r="T635" s="13" t="n"/>
      <c r="U635" s="13" t="n"/>
      <c r="V635" s="13" t="n"/>
      <c r="W635" s="13" t="n"/>
      <c r="X635" s="13" t="n"/>
      <c r="Y635" s="13" t="n"/>
      <c r="Z635" s="13" t="n"/>
    </row>
    <row r="636">
      <c r="A636" s="13" t="n"/>
      <c r="B636" s="13" t="n"/>
      <c r="C636" s="13" t="n"/>
      <c r="D636" s="13" t="n"/>
      <c r="E636" s="13" t="n"/>
      <c r="F636" s="13" t="n"/>
      <c r="G636" s="13" t="n"/>
      <c r="H636" s="13" t="n"/>
      <c r="I636" s="13" t="n"/>
      <c r="J636" s="13" t="n"/>
      <c r="K636" s="13" t="n"/>
      <c r="L636" s="13" t="n"/>
      <c r="M636" s="13" t="n"/>
      <c r="N636" s="13" t="n"/>
      <c r="O636" s="13" t="n"/>
      <c r="P636" s="13" t="n"/>
      <c r="Q636" s="13" t="n"/>
      <c r="R636" s="13" t="n"/>
      <c r="S636" s="13" t="n"/>
      <c r="T636" s="13" t="n"/>
      <c r="U636" s="13" t="n"/>
      <c r="V636" s="13" t="n"/>
      <c r="W636" s="13" t="n"/>
      <c r="X636" s="13" t="n"/>
      <c r="Y636" s="13" t="n"/>
      <c r="Z636" s="13" t="n"/>
    </row>
    <row r="637">
      <c r="A637" s="13" t="n"/>
      <c r="B637" s="13" t="n"/>
      <c r="C637" s="13" t="n"/>
      <c r="D637" s="13" t="n"/>
      <c r="E637" s="13" t="n"/>
      <c r="F637" s="13" t="n"/>
      <c r="G637" s="13" t="n"/>
      <c r="H637" s="13" t="n"/>
      <c r="I637" s="13" t="n"/>
      <c r="J637" s="13" t="n"/>
      <c r="K637" s="13" t="n"/>
      <c r="L637" s="13" t="n"/>
      <c r="M637" s="13" t="n"/>
      <c r="N637" s="13" t="n"/>
      <c r="O637" s="13" t="n"/>
      <c r="P637" s="13" t="n"/>
      <c r="Q637" s="13" t="n"/>
      <c r="R637" s="13" t="n"/>
      <c r="S637" s="13" t="n"/>
      <c r="T637" s="13" t="n"/>
      <c r="U637" s="13" t="n"/>
      <c r="V637" s="13" t="n"/>
      <c r="W637" s="13" t="n"/>
      <c r="X637" s="13" t="n"/>
      <c r="Y637" s="13" t="n"/>
      <c r="Z637" s="13" t="n"/>
    </row>
    <row r="638">
      <c r="A638" s="13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  <c r="M638" s="13" t="n"/>
      <c r="N638" s="13" t="n"/>
      <c r="O638" s="13" t="n"/>
      <c r="P638" s="13" t="n"/>
      <c r="Q638" s="13" t="n"/>
      <c r="R638" s="13" t="n"/>
      <c r="S638" s="13" t="n"/>
      <c r="T638" s="13" t="n"/>
      <c r="U638" s="13" t="n"/>
      <c r="V638" s="13" t="n"/>
      <c r="W638" s="13" t="n"/>
      <c r="X638" s="13" t="n"/>
      <c r="Y638" s="13" t="n"/>
      <c r="Z638" s="13" t="n"/>
    </row>
    <row r="639">
      <c r="A639" s="13" t="n"/>
      <c r="B639" s="13" t="n"/>
      <c r="C639" s="13" t="n"/>
      <c r="D639" s="13" t="n"/>
      <c r="E639" s="13" t="n"/>
      <c r="F639" s="13" t="n"/>
      <c r="G639" s="13" t="n"/>
      <c r="H639" s="13" t="n"/>
      <c r="I639" s="13" t="n"/>
      <c r="J639" s="13" t="n"/>
      <c r="K639" s="13" t="n"/>
      <c r="L639" s="13" t="n"/>
      <c r="M639" s="13" t="n"/>
      <c r="N639" s="13" t="n"/>
      <c r="O639" s="13" t="n"/>
      <c r="P639" s="13" t="n"/>
      <c r="Q639" s="13" t="n"/>
      <c r="R639" s="13" t="n"/>
      <c r="S639" s="13" t="n"/>
      <c r="T639" s="13" t="n"/>
      <c r="U639" s="13" t="n"/>
      <c r="V639" s="13" t="n"/>
      <c r="W639" s="13" t="n"/>
      <c r="X639" s="13" t="n"/>
      <c r="Y639" s="13" t="n"/>
      <c r="Z639" s="13" t="n"/>
    </row>
    <row r="640">
      <c r="A640" s="13" t="n"/>
      <c r="B640" s="13" t="n"/>
      <c r="C640" s="13" t="n"/>
      <c r="D640" s="13" t="n"/>
      <c r="E640" s="13" t="n"/>
      <c r="F640" s="13" t="n"/>
      <c r="G640" s="13" t="n"/>
      <c r="H640" s="13" t="n"/>
      <c r="I640" s="13" t="n"/>
      <c r="J640" s="13" t="n"/>
      <c r="K640" s="13" t="n"/>
      <c r="L640" s="13" t="n"/>
      <c r="M640" s="13" t="n"/>
      <c r="N640" s="13" t="n"/>
      <c r="O640" s="13" t="n"/>
      <c r="P640" s="13" t="n"/>
      <c r="Q640" s="13" t="n"/>
      <c r="R640" s="13" t="n"/>
      <c r="S640" s="13" t="n"/>
      <c r="T640" s="13" t="n"/>
      <c r="U640" s="13" t="n"/>
      <c r="V640" s="13" t="n"/>
      <c r="W640" s="13" t="n"/>
      <c r="X640" s="13" t="n"/>
      <c r="Y640" s="13" t="n"/>
      <c r="Z640" s="13" t="n"/>
    </row>
    <row r="641">
      <c r="A641" s="13" t="n"/>
      <c r="B641" s="13" t="n"/>
      <c r="C641" s="13" t="n"/>
      <c r="D641" s="13" t="n"/>
      <c r="E641" s="13" t="n"/>
      <c r="F641" s="13" t="n"/>
      <c r="G641" s="13" t="n"/>
      <c r="H641" s="13" t="n"/>
      <c r="I641" s="13" t="n"/>
      <c r="J641" s="13" t="n"/>
      <c r="K641" s="13" t="n"/>
      <c r="L641" s="13" t="n"/>
      <c r="M641" s="13" t="n"/>
      <c r="N641" s="13" t="n"/>
      <c r="O641" s="13" t="n"/>
      <c r="P641" s="13" t="n"/>
      <c r="Q641" s="13" t="n"/>
      <c r="R641" s="13" t="n"/>
      <c r="S641" s="13" t="n"/>
      <c r="T641" s="13" t="n"/>
      <c r="U641" s="13" t="n"/>
      <c r="V641" s="13" t="n"/>
      <c r="W641" s="13" t="n"/>
      <c r="X641" s="13" t="n"/>
      <c r="Y641" s="13" t="n"/>
      <c r="Z641" s="13" t="n"/>
    </row>
    <row r="642">
      <c r="A642" s="13" t="n"/>
      <c r="B642" s="13" t="n"/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  <c r="O642" s="13" t="n"/>
      <c r="P642" s="13" t="n"/>
      <c r="Q642" s="13" t="n"/>
      <c r="R642" s="13" t="n"/>
      <c r="S642" s="13" t="n"/>
      <c r="T642" s="13" t="n"/>
      <c r="U642" s="13" t="n"/>
      <c r="V642" s="13" t="n"/>
      <c r="W642" s="13" t="n"/>
      <c r="X642" s="13" t="n"/>
      <c r="Y642" s="13" t="n"/>
      <c r="Z642" s="13" t="n"/>
    </row>
    <row r="643">
      <c r="A643" s="13" t="n"/>
      <c r="B643" s="13" t="n"/>
      <c r="C643" s="13" t="n"/>
      <c r="D643" s="13" t="n"/>
      <c r="E643" s="13" t="n"/>
      <c r="F643" s="13" t="n"/>
      <c r="G643" s="13" t="n"/>
      <c r="H643" s="13" t="n"/>
      <c r="I643" s="13" t="n"/>
      <c r="J643" s="13" t="n"/>
      <c r="K643" s="13" t="n"/>
      <c r="L643" s="13" t="n"/>
      <c r="M643" s="13" t="n"/>
      <c r="N643" s="13" t="n"/>
      <c r="O643" s="13" t="n"/>
      <c r="P643" s="13" t="n"/>
      <c r="Q643" s="13" t="n"/>
      <c r="R643" s="13" t="n"/>
      <c r="S643" s="13" t="n"/>
      <c r="T643" s="13" t="n"/>
      <c r="U643" s="13" t="n"/>
      <c r="V643" s="13" t="n"/>
      <c r="W643" s="13" t="n"/>
      <c r="X643" s="13" t="n"/>
      <c r="Y643" s="13" t="n"/>
      <c r="Z643" s="13" t="n"/>
    </row>
    <row r="644">
      <c r="A644" s="13" t="n"/>
      <c r="B644" s="13" t="n"/>
      <c r="C644" s="13" t="n"/>
      <c r="D644" s="13" t="n"/>
      <c r="E644" s="13" t="n"/>
      <c r="F644" s="13" t="n"/>
      <c r="G644" s="13" t="n"/>
      <c r="H644" s="13" t="n"/>
      <c r="I644" s="13" t="n"/>
      <c r="J644" s="13" t="n"/>
      <c r="K644" s="13" t="n"/>
      <c r="L644" s="13" t="n"/>
      <c r="M644" s="13" t="n"/>
      <c r="N644" s="13" t="n"/>
      <c r="O644" s="13" t="n"/>
      <c r="P644" s="13" t="n"/>
      <c r="Q644" s="13" t="n"/>
      <c r="R644" s="13" t="n"/>
      <c r="S644" s="13" t="n"/>
      <c r="T644" s="13" t="n"/>
      <c r="U644" s="13" t="n"/>
      <c r="V644" s="13" t="n"/>
      <c r="W644" s="13" t="n"/>
      <c r="X644" s="13" t="n"/>
      <c r="Y644" s="13" t="n"/>
      <c r="Z644" s="13" t="n"/>
    </row>
    <row r="645">
      <c r="A645" s="13" t="n"/>
      <c r="B645" s="13" t="n"/>
      <c r="C645" s="13" t="n"/>
      <c r="D645" s="13" t="n"/>
      <c r="E645" s="13" t="n"/>
      <c r="F645" s="13" t="n"/>
      <c r="G645" s="13" t="n"/>
      <c r="H645" s="13" t="n"/>
      <c r="I645" s="13" t="n"/>
      <c r="J645" s="13" t="n"/>
      <c r="K645" s="13" t="n"/>
      <c r="L645" s="13" t="n"/>
      <c r="M645" s="13" t="n"/>
      <c r="N645" s="13" t="n"/>
      <c r="O645" s="13" t="n"/>
      <c r="P645" s="13" t="n"/>
      <c r="Q645" s="13" t="n"/>
      <c r="R645" s="13" t="n"/>
      <c r="S645" s="13" t="n"/>
      <c r="T645" s="13" t="n"/>
      <c r="U645" s="13" t="n"/>
      <c r="V645" s="13" t="n"/>
      <c r="W645" s="13" t="n"/>
      <c r="X645" s="13" t="n"/>
      <c r="Y645" s="13" t="n"/>
      <c r="Z645" s="13" t="n"/>
    </row>
    <row r="646">
      <c r="A646" s="13" t="n"/>
      <c r="B646" s="13" t="n"/>
      <c r="C646" s="13" t="n"/>
      <c r="D646" s="13" t="n"/>
      <c r="E646" s="13" t="n"/>
      <c r="F646" s="13" t="n"/>
      <c r="G646" s="13" t="n"/>
      <c r="H646" s="13" t="n"/>
      <c r="I646" s="13" t="n"/>
      <c r="J646" s="13" t="n"/>
      <c r="K646" s="13" t="n"/>
      <c r="L646" s="13" t="n"/>
      <c r="M646" s="13" t="n"/>
      <c r="N646" s="13" t="n"/>
      <c r="O646" s="13" t="n"/>
      <c r="P646" s="13" t="n"/>
      <c r="Q646" s="13" t="n"/>
      <c r="R646" s="13" t="n"/>
      <c r="S646" s="13" t="n"/>
      <c r="T646" s="13" t="n"/>
      <c r="U646" s="13" t="n"/>
      <c r="V646" s="13" t="n"/>
      <c r="W646" s="13" t="n"/>
      <c r="X646" s="13" t="n"/>
      <c r="Y646" s="13" t="n"/>
      <c r="Z646" s="13" t="n"/>
    </row>
    <row r="647">
      <c r="A647" s="13" t="n"/>
      <c r="B647" s="13" t="n"/>
      <c r="C647" s="13" t="n"/>
      <c r="D647" s="13" t="n"/>
      <c r="E647" s="13" t="n"/>
      <c r="F647" s="13" t="n"/>
      <c r="G647" s="13" t="n"/>
      <c r="H647" s="13" t="n"/>
      <c r="I647" s="13" t="n"/>
      <c r="J647" s="13" t="n"/>
      <c r="K647" s="13" t="n"/>
      <c r="L647" s="13" t="n"/>
      <c r="M647" s="13" t="n"/>
      <c r="N647" s="13" t="n"/>
      <c r="O647" s="13" t="n"/>
      <c r="P647" s="13" t="n"/>
      <c r="Q647" s="13" t="n"/>
      <c r="R647" s="13" t="n"/>
      <c r="S647" s="13" t="n"/>
      <c r="T647" s="13" t="n"/>
      <c r="U647" s="13" t="n"/>
      <c r="V647" s="13" t="n"/>
      <c r="W647" s="13" t="n"/>
      <c r="X647" s="13" t="n"/>
      <c r="Y647" s="13" t="n"/>
      <c r="Z647" s="13" t="n"/>
    </row>
    <row r="648">
      <c r="A648" s="13" t="n"/>
      <c r="B648" s="13" t="n"/>
      <c r="C648" s="13" t="n"/>
      <c r="D648" s="13" t="n"/>
      <c r="E648" s="13" t="n"/>
      <c r="F648" s="13" t="n"/>
      <c r="G648" s="13" t="n"/>
      <c r="H648" s="13" t="n"/>
      <c r="I648" s="13" t="n"/>
      <c r="J648" s="13" t="n"/>
      <c r="K648" s="13" t="n"/>
      <c r="L648" s="13" t="n"/>
      <c r="M648" s="13" t="n"/>
      <c r="N648" s="13" t="n"/>
      <c r="O648" s="13" t="n"/>
      <c r="P648" s="13" t="n"/>
      <c r="Q648" s="13" t="n"/>
      <c r="R648" s="13" t="n"/>
      <c r="S648" s="13" t="n"/>
      <c r="T648" s="13" t="n"/>
      <c r="U648" s="13" t="n"/>
      <c r="V648" s="13" t="n"/>
      <c r="W648" s="13" t="n"/>
      <c r="X648" s="13" t="n"/>
      <c r="Y648" s="13" t="n"/>
      <c r="Z648" s="13" t="n"/>
    </row>
    <row r="649">
      <c r="A649" s="13" t="n"/>
      <c r="B649" s="13" t="n"/>
      <c r="C649" s="13" t="n"/>
      <c r="D649" s="13" t="n"/>
      <c r="E649" s="13" t="n"/>
      <c r="F649" s="13" t="n"/>
      <c r="G649" s="13" t="n"/>
      <c r="H649" s="13" t="n"/>
      <c r="I649" s="13" t="n"/>
      <c r="J649" s="13" t="n"/>
      <c r="K649" s="13" t="n"/>
      <c r="L649" s="13" t="n"/>
      <c r="M649" s="13" t="n"/>
      <c r="N649" s="13" t="n"/>
      <c r="O649" s="13" t="n"/>
      <c r="P649" s="13" t="n"/>
      <c r="Q649" s="13" t="n"/>
      <c r="R649" s="13" t="n"/>
      <c r="S649" s="13" t="n"/>
      <c r="T649" s="13" t="n"/>
      <c r="U649" s="13" t="n"/>
      <c r="V649" s="13" t="n"/>
      <c r="W649" s="13" t="n"/>
      <c r="X649" s="13" t="n"/>
      <c r="Y649" s="13" t="n"/>
      <c r="Z649" s="13" t="n"/>
    </row>
    <row r="650">
      <c r="A650" s="13" t="n"/>
      <c r="B650" s="13" t="n"/>
      <c r="C650" s="13" t="n"/>
      <c r="D650" s="13" t="n"/>
      <c r="E650" s="13" t="n"/>
      <c r="F650" s="13" t="n"/>
      <c r="G650" s="13" t="n"/>
      <c r="H650" s="13" t="n"/>
      <c r="I650" s="13" t="n"/>
      <c r="J650" s="13" t="n"/>
      <c r="K650" s="13" t="n"/>
      <c r="L650" s="13" t="n"/>
      <c r="M650" s="13" t="n"/>
      <c r="N650" s="13" t="n"/>
      <c r="O650" s="13" t="n"/>
      <c r="P650" s="13" t="n"/>
      <c r="Q650" s="13" t="n"/>
      <c r="R650" s="13" t="n"/>
      <c r="S650" s="13" t="n"/>
      <c r="T650" s="13" t="n"/>
      <c r="U650" s="13" t="n"/>
      <c r="V650" s="13" t="n"/>
      <c r="W650" s="13" t="n"/>
      <c r="X650" s="13" t="n"/>
      <c r="Y650" s="13" t="n"/>
      <c r="Z650" s="13" t="n"/>
    </row>
    <row r="651">
      <c r="A651" s="13" t="n"/>
      <c r="B651" s="13" t="n"/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  <c r="O651" s="13" t="n"/>
      <c r="P651" s="13" t="n"/>
      <c r="Q651" s="13" t="n"/>
      <c r="R651" s="13" t="n"/>
      <c r="S651" s="13" t="n"/>
      <c r="T651" s="13" t="n"/>
      <c r="U651" s="13" t="n"/>
      <c r="V651" s="13" t="n"/>
      <c r="W651" s="13" t="n"/>
      <c r="X651" s="13" t="n"/>
      <c r="Y651" s="13" t="n"/>
      <c r="Z651" s="13" t="n"/>
    </row>
    <row r="652">
      <c r="A652" s="13" t="n"/>
      <c r="B652" s="13" t="n"/>
      <c r="C652" s="13" t="n"/>
      <c r="D652" s="13" t="n"/>
      <c r="E652" s="13" t="n"/>
      <c r="F652" s="13" t="n"/>
      <c r="G652" s="13" t="n"/>
      <c r="H652" s="13" t="n"/>
      <c r="I652" s="13" t="n"/>
      <c r="J652" s="13" t="n"/>
      <c r="K652" s="13" t="n"/>
      <c r="L652" s="13" t="n"/>
      <c r="M652" s="13" t="n"/>
      <c r="N652" s="13" t="n"/>
      <c r="O652" s="13" t="n"/>
      <c r="P652" s="13" t="n"/>
      <c r="Q652" s="13" t="n"/>
      <c r="R652" s="13" t="n"/>
      <c r="S652" s="13" t="n"/>
      <c r="T652" s="13" t="n"/>
      <c r="U652" s="13" t="n"/>
      <c r="V652" s="13" t="n"/>
      <c r="W652" s="13" t="n"/>
      <c r="X652" s="13" t="n"/>
      <c r="Y652" s="13" t="n"/>
      <c r="Z652" s="13" t="n"/>
    </row>
    <row r="653">
      <c r="A653" s="13" t="n"/>
      <c r="B653" s="13" t="n"/>
      <c r="C653" s="13" t="n"/>
      <c r="D653" s="13" t="n"/>
      <c r="E653" s="13" t="n"/>
      <c r="F653" s="13" t="n"/>
      <c r="G653" s="13" t="n"/>
      <c r="H653" s="13" t="n"/>
      <c r="I653" s="13" t="n"/>
      <c r="J653" s="13" t="n"/>
      <c r="K653" s="13" t="n"/>
      <c r="L653" s="13" t="n"/>
      <c r="M653" s="13" t="n"/>
      <c r="N653" s="13" t="n"/>
      <c r="O653" s="13" t="n"/>
      <c r="P653" s="13" t="n"/>
      <c r="Q653" s="13" t="n"/>
      <c r="R653" s="13" t="n"/>
      <c r="S653" s="13" t="n"/>
      <c r="T653" s="13" t="n"/>
      <c r="U653" s="13" t="n"/>
      <c r="V653" s="13" t="n"/>
      <c r="W653" s="13" t="n"/>
      <c r="X653" s="13" t="n"/>
      <c r="Y653" s="13" t="n"/>
      <c r="Z653" s="13" t="n"/>
    </row>
    <row r="654">
      <c r="A654" s="13" t="n"/>
      <c r="B654" s="13" t="n"/>
      <c r="C654" s="13" t="n"/>
      <c r="D654" s="13" t="n"/>
      <c r="E654" s="13" t="n"/>
      <c r="F654" s="13" t="n"/>
      <c r="G654" s="13" t="n"/>
      <c r="H654" s="13" t="n"/>
      <c r="I654" s="13" t="n"/>
      <c r="J654" s="13" t="n"/>
      <c r="K654" s="13" t="n"/>
      <c r="L654" s="13" t="n"/>
      <c r="M654" s="13" t="n"/>
      <c r="N654" s="13" t="n"/>
      <c r="O654" s="13" t="n"/>
      <c r="P654" s="13" t="n"/>
      <c r="Q654" s="13" t="n"/>
      <c r="R654" s="13" t="n"/>
      <c r="S654" s="13" t="n"/>
      <c r="T654" s="13" t="n"/>
      <c r="U654" s="13" t="n"/>
      <c r="V654" s="13" t="n"/>
      <c r="W654" s="13" t="n"/>
      <c r="X654" s="13" t="n"/>
      <c r="Y654" s="13" t="n"/>
      <c r="Z654" s="13" t="n"/>
    </row>
    <row r="655">
      <c r="A655" s="13" t="n"/>
      <c r="B655" s="13" t="n"/>
      <c r="C655" s="13" t="n"/>
      <c r="D655" s="13" t="n"/>
      <c r="E655" s="13" t="n"/>
      <c r="F655" s="13" t="n"/>
      <c r="G655" s="13" t="n"/>
      <c r="H655" s="13" t="n"/>
      <c r="I655" s="13" t="n"/>
      <c r="J655" s="13" t="n"/>
      <c r="K655" s="13" t="n"/>
      <c r="L655" s="13" t="n"/>
      <c r="M655" s="13" t="n"/>
      <c r="N655" s="13" t="n"/>
      <c r="O655" s="13" t="n"/>
      <c r="P655" s="13" t="n"/>
      <c r="Q655" s="13" t="n"/>
      <c r="R655" s="13" t="n"/>
      <c r="S655" s="13" t="n"/>
      <c r="T655" s="13" t="n"/>
      <c r="U655" s="13" t="n"/>
      <c r="V655" s="13" t="n"/>
      <c r="W655" s="13" t="n"/>
      <c r="X655" s="13" t="n"/>
      <c r="Y655" s="13" t="n"/>
      <c r="Z655" s="13" t="n"/>
    </row>
    <row r="656">
      <c r="A656" s="13" t="n"/>
      <c r="B656" s="13" t="n"/>
      <c r="C656" s="13" t="n"/>
      <c r="D656" s="13" t="n"/>
      <c r="E656" s="13" t="n"/>
      <c r="F656" s="13" t="n"/>
      <c r="G656" s="13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  <c r="Q656" s="13" t="n"/>
      <c r="R656" s="13" t="n"/>
      <c r="S656" s="13" t="n"/>
      <c r="T656" s="13" t="n"/>
      <c r="U656" s="13" t="n"/>
      <c r="V656" s="13" t="n"/>
      <c r="W656" s="13" t="n"/>
      <c r="X656" s="13" t="n"/>
      <c r="Y656" s="13" t="n"/>
      <c r="Z656" s="13" t="n"/>
    </row>
    <row r="657">
      <c r="A657" s="13" t="n"/>
      <c r="B657" s="13" t="n"/>
      <c r="C657" s="13" t="n"/>
      <c r="D657" s="13" t="n"/>
      <c r="E657" s="13" t="n"/>
      <c r="F657" s="13" t="n"/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  <c r="Q657" s="13" t="n"/>
      <c r="R657" s="13" t="n"/>
      <c r="S657" s="13" t="n"/>
      <c r="T657" s="13" t="n"/>
      <c r="U657" s="13" t="n"/>
      <c r="V657" s="13" t="n"/>
      <c r="W657" s="13" t="n"/>
      <c r="X657" s="13" t="n"/>
      <c r="Y657" s="13" t="n"/>
      <c r="Z657" s="13" t="n"/>
    </row>
    <row r="658">
      <c r="A658" s="13" t="n"/>
      <c r="B658" s="13" t="n"/>
      <c r="C658" s="13" t="n"/>
      <c r="D658" s="13" t="n"/>
      <c r="E658" s="13" t="n"/>
      <c r="F658" s="13" t="n"/>
      <c r="G658" s="13" t="n"/>
      <c r="H658" s="13" t="n"/>
      <c r="I658" s="13" t="n"/>
      <c r="J658" s="13" t="n"/>
      <c r="K658" s="13" t="n"/>
      <c r="L658" s="13" t="n"/>
      <c r="M658" s="13" t="n"/>
      <c r="N658" s="13" t="n"/>
      <c r="O658" s="13" t="n"/>
      <c r="P658" s="13" t="n"/>
      <c r="Q658" s="13" t="n"/>
      <c r="R658" s="13" t="n"/>
      <c r="S658" s="13" t="n"/>
      <c r="T658" s="13" t="n"/>
      <c r="U658" s="13" t="n"/>
      <c r="V658" s="13" t="n"/>
      <c r="W658" s="13" t="n"/>
      <c r="X658" s="13" t="n"/>
      <c r="Y658" s="13" t="n"/>
      <c r="Z658" s="13" t="n"/>
    </row>
    <row r="659">
      <c r="A659" s="13" t="n"/>
      <c r="B659" s="13" t="n"/>
      <c r="C659" s="13" t="n"/>
      <c r="D659" s="13" t="n"/>
      <c r="E659" s="13" t="n"/>
      <c r="F659" s="13" t="n"/>
      <c r="G659" s="13" t="n"/>
      <c r="H659" s="13" t="n"/>
      <c r="I659" s="13" t="n"/>
      <c r="J659" s="13" t="n"/>
      <c r="K659" s="13" t="n"/>
      <c r="L659" s="13" t="n"/>
      <c r="M659" s="13" t="n"/>
      <c r="N659" s="13" t="n"/>
      <c r="O659" s="13" t="n"/>
      <c r="P659" s="13" t="n"/>
      <c r="Q659" s="13" t="n"/>
      <c r="R659" s="13" t="n"/>
      <c r="S659" s="13" t="n"/>
      <c r="T659" s="13" t="n"/>
      <c r="U659" s="13" t="n"/>
      <c r="V659" s="13" t="n"/>
      <c r="W659" s="13" t="n"/>
      <c r="X659" s="13" t="n"/>
      <c r="Y659" s="13" t="n"/>
      <c r="Z659" s="13" t="n"/>
    </row>
    <row r="660">
      <c r="A660" s="13" t="n"/>
      <c r="B660" s="13" t="n"/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  <c r="O660" s="13" t="n"/>
      <c r="P660" s="13" t="n"/>
      <c r="Q660" s="13" t="n"/>
      <c r="R660" s="13" t="n"/>
      <c r="S660" s="13" t="n"/>
      <c r="T660" s="13" t="n"/>
      <c r="U660" s="13" t="n"/>
      <c r="V660" s="13" t="n"/>
      <c r="W660" s="13" t="n"/>
      <c r="X660" s="13" t="n"/>
      <c r="Y660" s="13" t="n"/>
      <c r="Z660" s="13" t="n"/>
    </row>
    <row r="661">
      <c r="A661" s="13" t="n"/>
      <c r="B661" s="13" t="n"/>
      <c r="C661" s="13" t="n"/>
      <c r="D661" s="13" t="n"/>
      <c r="E661" s="13" t="n"/>
      <c r="F661" s="13" t="n"/>
      <c r="G661" s="13" t="n"/>
      <c r="H661" s="13" t="n"/>
      <c r="I661" s="13" t="n"/>
      <c r="J661" s="13" t="n"/>
      <c r="K661" s="13" t="n"/>
      <c r="L661" s="13" t="n"/>
      <c r="M661" s="13" t="n"/>
      <c r="N661" s="13" t="n"/>
      <c r="O661" s="13" t="n"/>
      <c r="P661" s="13" t="n"/>
      <c r="Q661" s="13" t="n"/>
      <c r="R661" s="13" t="n"/>
      <c r="S661" s="13" t="n"/>
      <c r="T661" s="13" t="n"/>
      <c r="U661" s="13" t="n"/>
      <c r="V661" s="13" t="n"/>
      <c r="W661" s="13" t="n"/>
      <c r="X661" s="13" t="n"/>
      <c r="Y661" s="13" t="n"/>
      <c r="Z661" s="13" t="n"/>
    </row>
    <row r="662">
      <c r="A662" s="13" t="n"/>
      <c r="B662" s="13" t="n"/>
      <c r="C662" s="13" t="n"/>
      <c r="D662" s="13" t="n"/>
      <c r="E662" s="13" t="n"/>
      <c r="F662" s="13" t="n"/>
      <c r="G662" s="13" t="n"/>
      <c r="H662" s="13" t="n"/>
      <c r="I662" s="13" t="n"/>
      <c r="J662" s="13" t="n"/>
      <c r="K662" s="13" t="n"/>
      <c r="L662" s="13" t="n"/>
      <c r="M662" s="13" t="n"/>
      <c r="N662" s="13" t="n"/>
      <c r="O662" s="13" t="n"/>
      <c r="P662" s="13" t="n"/>
      <c r="Q662" s="13" t="n"/>
      <c r="R662" s="13" t="n"/>
      <c r="S662" s="13" t="n"/>
      <c r="T662" s="13" t="n"/>
      <c r="U662" s="13" t="n"/>
      <c r="V662" s="13" t="n"/>
      <c r="W662" s="13" t="n"/>
      <c r="X662" s="13" t="n"/>
      <c r="Y662" s="13" t="n"/>
      <c r="Z662" s="13" t="n"/>
    </row>
    <row r="663">
      <c r="A663" s="13" t="n"/>
      <c r="B663" s="13" t="n"/>
      <c r="C663" s="13" t="n"/>
      <c r="D663" s="13" t="n"/>
      <c r="E663" s="13" t="n"/>
      <c r="F663" s="13" t="n"/>
      <c r="G663" s="13" t="n"/>
      <c r="H663" s="13" t="n"/>
      <c r="I663" s="13" t="n"/>
      <c r="J663" s="13" t="n"/>
      <c r="K663" s="13" t="n"/>
      <c r="L663" s="13" t="n"/>
      <c r="M663" s="13" t="n"/>
      <c r="N663" s="13" t="n"/>
      <c r="O663" s="13" t="n"/>
      <c r="P663" s="13" t="n"/>
      <c r="Q663" s="13" t="n"/>
      <c r="R663" s="13" t="n"/>
      <c r="S663" s="13" t="n"/>
      <c r="T663" s="13" t="n"/>
      <c r="U663" s="13" t="n"/>
      <c r="V663" s="13" t="n"/>
      <c r="W663" s="13" t="n"/>
      <c r="X663" s="13" t="n"/>
      <c r="Y663" s="13" t="n"/>
      <c r="Z663" s="13" t="n"/>
    </row>
    <row r="664">
      <c r="A664" s="13" t="n"/>
      <c r="B664" s="13" t="n"/>
      <c r="C664" s="13" t="n"/>
      <c r="D664" s="13" t="n"/>
      <c r="E664" s="13" t="n"/>
      <c r="F664" s="13" t="n"/>
      <c r="G664" s="13" t="n"/>
      <c r="H664" s="13" t="n"/>
      <c r="I664" s="13" t="n"/>
      <c r="J664" s="13" t="n"/>
      <c r="K664" s="13" t="n"/>
      <c r="L664" s="13" t="n"/>
      <c r="M664" s="13" t="n"/>
      <c r="N664" s="13" t="n"/>
      <c r="O664" s="13" t="n"/>
      <c r="P664" s="13" t="n"/>
      <c r="Q664" s="13" t="n"/>
      <c r="R664" s="13" t="n"/>
      <c r="S664" s="13" t="n"/>
      <c r="T664" s="13" t="n"/>
      <c r="U664" s="13" t="n"/>
      <c r="V664" s="13" t="n"/>
      <c r="W664" s="13" t="n"/>
      <c r="X664" s="13" t="n"/>
      <c r="Y664" s="13" t="n"/>
      <c r="Z664" s="13" t="n"/>
    </row>
    <row r="665">
      <c r="A665" s="13" t="n"/>
      <c r="B665" s="13" t="n"/>
      <c r="C665" s="13" t="n"/>
      <c r="D665" s="13" t="n"/>
      <c r="E665" s="13" t="n"/>
      <c r="F665" s="13" t="n"/>
      <c r="G665" s="13" t="n"/>
      <c r="H665" s="13" t="n"/>
      <c r="I665" s="13" t="n"/>
      <c r="J665" s="13" t="n"/>
      <c r="K665" s="13" t="n"/>
      <c r="L665" s="13" t="n"/>
      <c r="M665" s="13" t="n"/>
      <c r="N665" s="13" t="n"/>
      <c r="O665" s="13" t="n"/>
      <c r="P665" s="13" t="n"/>
      <c r="Q665" s="13" t="n"/>
      <c r="R665" s="13" t="n"/>
      <c r="S665" s="13" t="n"/>
      <c r="T665" s="13" t="n"/>
      <c r="U665" s="13" t="n"/>
      <c r="V665" s="13" t="n"/>
      <c r="W665" s="13" t="n"/>
      <c r="X665" s="13" t="n"/>
      <c r="Y665" s="13" t="n"/>
      <c r="Z665" s="13" t="n"/>
    </row>
    <row r="666">
      <c r="A666" s="13" t="n"/>
      <c r="B666" s="13" t="n"/>
      <c r="C666" s="13" t="n"/>
      <c r="D666" s="13" t="n"/>
      <c r="E666" s="13" t="n"/>
      <c r="F666" s="13" t="n"/>
      <c r="G666" s="13" t="n"/>
      <c r="H666" s="13" t="n"/>
      <c r="I666" s="13" t="n"/>
      <c r="J666" s="13" t="n"/>
      <c r="K666" s="13" t="n"/>
      <c r="L666" s="13" t="n"/>
      <c r="M666" s="13" t="n"/>
      <c r="N666" s="13" t="n"/>
      <c r="O666" s="13" t="n"/>
      <c r="P666" s="13" t="n"/>
      <c r="Q666" s="13" t="n"/>
      <c r="R666" s="13" t="n"/>
      <c r="S666" s="13" t="n"/>
      <c r="T666" s="13" t="n"/>
      <c r="U666" s="13" t="n"/>
      <c r="V666" s="13" t="n"/>
      <c r="W666" s="13" t="n"/>
      <c r="X666" s="13" t="n"/>
      <c r="Y666" s="13" t="n"/>
      <c r="Z666" s="13" t="n"/>
    </row>
    <row r="667">
      <c r="A667" s="13" t="n"/>
      <c r="B667" s="13" t="n"/>
      <c r="C667" s="13" t="n"/>
      <c r="D667" s="13" t="n"/>
      <c r="E667" s="13" t="n"/>
      <c r="F667" s="13" t="n"/>
      <c r="G667" s="13" t="n"/>
      <c r="H667" s="13" t="n"/>
      <c r="I667" s="13" t="n"/>
      <c r="J667" s="13" t="n"/>
      <c r="K667" s="13" t="n"/>
      <c r="L667" s="13" t="n"/>
      <c r="M667" s="13" t="n"/>
      <c r="N667" s="13" t="n"/>
      <c r="O667" s="13" t="n"/>
      <c r="P667" s="13" t="n"/>
      <c r="Q667" s="13" t="n"/>
      <c r="R667" s="13" t="n"/>
      <c r="S667" s="13" t="n"/>
      <c r="T667" s="13" t="n"/>
      <c r="U667" s="13" t="n"/>
      <c r="V667" s="13" t="n"/>
      <c r="W667" s="13" t="n"/>
      <c r="X667" s="13" t="n"/>
      <c r="Y667" s="13" t="n"/>
      <c r="Z667" s="13" t="n"/>
    </row>
    <row r="668">
      <c r="A668" s="13" t="n"/>
      <c r="B668" s="13" t="n"/>
      <c r="C668" s="13" t="n"/>
      <c r="D668" s="13" t="n"/>
      <c r="E668" s="13" t="n"/>
      <c r="F668" s="13" t="n"/>
      <c r="G668" s="13" t="n"/>
      <c r="H668" s="13" t="n"/>
      <c r="I668" s="13" t="n"/>
      <c r="J668" s="13" t="n"/>
      <c r="K668" s="13" t="n"/>
      <c r="L668" s="13" t="n"/>
      <c r="M668" s="13" t="n"/>
      <c r="N668" s="13" t="n"/>
      <c r="O668" s="13" t="n"/>
      <c r="P668" s="13" t="n"/>
      <c r="Q668" s="13" t="n"/>
      <c r="R668" s="13" t="n"/>
      <c r="S668" s="13" t="n"/>
      <c r="T668" s="13" t="n"/>
      <c r="U668" s="13" t="n"/>
      <c r="V668" s="13" t="n"/>
      <c r="W668" s="13" t="n"/>
      <c r="X668" s="13" t="n"/>
      <c r="Y668" s="13" t="n"/>
      <c r="Z668" s="13" t="n"/>
    </row>
    <row r="669">
      <c r="A669" s="13" t="n"/>
      <c r="B669" s="13" t="n"/>
      <c r="C669" s="13" t="n"/>
      <c r="D669" s="13" t="n"/>
      <c r="E669" s="13" t="n"/>
      <c r="F669" s="13" t="n"/>
      <c r="G669" s="13" t="n"/>
      <c r="H669" s="13" t="n"/>
      <c r="I669" s="13" t="n"/>
      <c r="J669" s="13" t="n"/>
      <c r="K669" s="13" t="n"/>
      <c r="L669" s="13" t="n"/>
      <c r="M669" s="13" t="n"/>
      <c r="N669" s="13" t="n"/>
      <c r="O669" s="13" t="n"/>
      <c r="P669" s="13" t="n"/>
      <c r="Q669" s="13" t="n"/>
      <c r="R669" s="13" t="n"/>
      <c r="S669" s="13" t="n"/>
      <c r="T669" s="13" t="n"/>
      <c r="U669" s="13" t="n"/>
      <c r="V669" s="13" t="n"/>
      <c r="W669" s="13" t="n"/>
      <c r="X669" s="13" t="n"/>
      <c r="Y669" s="13" t="n"/>
      <c r="Z669" s="13" t="n"/>
    </row>
    <row r="670">
      <c r="A670" s="13" t="n"/>
      <c r="B670" s="13" t="n"/>
      <c r="C670" s="13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3" t="n"/>
      <c r="M670" s="13" t="n"/>
      <c r="N670" s="13" t="n"/>
      <c r="O670" s="13" t="n"/>
      <c r="P670" s="13" t="n"/>
      <c r="Q670" s="13" t="n"/>
      <c r="R670" s="13" t="n"/>
      <c r="S670" s="13" t="n"/>
      <c r="T670" s="13" t="n"/>
      <c r="U670" s="13" t="n"/>
      <c r="V670" s="13" t="n"/>
      <c r="W670" s="13" t="n"/>
      <c r="X670" s="13" t="n"/>
      <c r="Y670" s="13" t="n"/>
      <c r="Z670" s="13" t="n"/>
    </row>
    <row r="671">
      <c r="A671" s="13" t="n"/>
      <c r="B671" s="13" t="n"/>
      <c r="C671" s="13" t="n"/>
      <c r="D671" s="13" t="n"/>
      <c r="E671" s="13" t="n"/>
      <c r="F671" s="13" t="n"/>
      <c r="G671" s="13" t="n"/>
      <c r="H671" s="13" t="n"/>
      <c r="I671" s="13" t="n"/>
      <c r="J671" s="13" t="n"/>
      <c r="K671" s="13" t="n"/>
      <c r="L671" s="13" t="n"/>
      <c r="M671" s="13" t="n"/>
      <c r="N671" s="13" t="n"/>
      <c r="O671" s="13" t="n"/>
      <c r="P671" s="13" t="n"/>
      <c r="Q671" s="13" t="n"/>
      <c r="R671" s="13" t="n"/>
      <c r="S671" s="13" t="n"/>
      <c r="T671" s="13" t="n"/>
      <c r="U671" s="13" t="n"/>
      <c r="V671" s="13" t="n"/>
      <c r="W671" s="13" t="n"/>
      <c r="X671" s="13" t="n"/>
      <c r="Y671" s="13" t="n"/>
      <c r="Z671" s="13" t="n"/>
    </row>
    <row r="672">
      <c r="A672" s="13" t="n"/>
      <c r="B672" s="13" t="n"/>
      <c r="C672" s="13" t="n"/>
      <c r="D672" s="13" t="n"/>
      <c r="E672" s="13" t="n"/>
      <c r="F672" s="13" t="n"/>
      <c r="G672" s="13" t="n"/>
      <c r="H672" s="13" t="n"/>
      <c r="I672" s="13" t="n"/>
      <c r="J672" s="13" t="n"/>
      <c r="K672" s="13" t="n"/>
      <c r="L672" s="13" t="n"/>
      <c r="M672" s="13" t="n"/>
      <c r="N672" s="13" t="n"/>
      <c r="O672" s="13" t="n"/>
      <c r="P672" s="13" t="n"/>
      <c r="Q672" s="13" t="n"/>
      <c r="R672" s="13" t="n"/>
      <c r="S672" s="13" t="n"/>
      <c r="T672" s="13" t="n"/>
      <c r="U672" s="13" t="n"/>
      <c r="V672" s="13" t="n"/>
      <c r="W672" s="13" t="n"/>
      <c r="X672" s="13" t="n"/>
      <c r="Y672" s="13" t="n"/>
      <c r="Z672" s="13" t="n"/>
    </row>
    <row r="673">
      <c r="A673" s="13" t="n"/>
      <c r="B673" s="13" t="n"/>
      <c r="C673" s="13" t="n"/>
      <c r="D673" s="13" t="n"/>
      <c r="E673" s="13" t="n"/>
      <c r="F673" s="13" t="n"/>
      <c r="G673" s="13" t="n"/>
      <c r="H673" s="13" t="n"/>
      <c r="I673" s="13" t="n"/>
      <c r="J673" s="13" t="n"/>
      <c r="K673" s="13" t="n"/>
      <c r="L673" s="13" t="n"/>
      <c r="M673" s="13" t="n"/>
      <c r="N673" s="13" t="n"/>
      <c r="O673" s="13" t="n"/>
      <c r="P673" s="13" t="n"/>
      <c r="Q673" s="13" t="n"/>
      <c r="R673" s="13" t="n"/>
      <c r="S673" s="13" t="n"/>
      <c r="T673" s="13" t="n"/>
      <c r="U673" s="13" t="n"/>
      <c r="V673" s="13" t="n"/>
      <c r="W673" s="13" t="n"/>
      <c r="X673" s="13" t="n"/>
      <c r="Y673" s="13" t="n"/>
      <c r="Z673" s="13" t="n"/>
    </row>
    <row r="674">
      <c r="A674" s="13" t="n"/>
      <c r="B674" s="13" t="n"/>
      <c r="C674" s="13" t="n"/>
      <c r="D674" s="13" t="n"/>
      <c r="E674" s="13" t="n"/>
      <c r="F674" s="13" t="n"/>
      <c r="G674" s="13" t="n"/>
      <c r="H674" s="13" t="n"/>
      <c r="I674" s="13" t="n"/>
      <c r="J674" s="13" t="n"/>
      <c r="K674" s="13" t="n"/>
      <c r="L674" s="13" t="n"/>
      <c r="M674" s="13" t="n"/>
      <c r="N674" s="13" t="n"/>
      <c r="O674" s="13" t="n"/>
      <c r="P674" s="13" t="n"/>
      <c r="Q674" s="13" t="n"/>
      <c r="R674" s="13" t="n"/>
      <c r="S674" s="13" t="n"/>
      <c r="T674" s="13" t="n"/>
      <c r="U674" s="13" t="n"/>
      <c r="V674" s="13" t="n"/>
      <c r="W674" s="13" t="n"/>
      <c r="X674" s="13" t="n"/>
      <c r="Y674" s="13" t="n"/>
      <c r="Z674" s="13" t="n"/>
    </row>
    <row r="675">
      <c r="A675" s="13" t="n"/>
      <c r="B675" s="13" t="n"/>
      <c r="C675" s="13" t="n"/>
      <c r="D675" s="13" t="n"/>
      <c r="E675" s="13" t="n"/>
      <c r="F675" s="13" t="n"/>
      <c r="G675" s="13" t="n"/>
      <c r="H675" s="13" t="n"/>
      <c r="I675" s="13" t="n"/>
      <c r="J675" s="13" t="n"/>
      <c r="K675" s="13" t="n"/>
      <c r="L675" s="13" t="n"/>
      <c r="M675" s="13" t="n"/>
      <c r="N675" s="13" t="n"/>
      <c r="O675" s="13" t="n"/>
      <c r="P675" s="13" t="n"/>
      <c r="Q675" s="13" t="n"/>
      <c r="R675" s="13" t="n"/>
      <c r="S675" s="13" t="n"/>
      <c r="T675" s="13" t="n"/>
      <c r="U675" s="13" t="n"/>
      <c r="V675" s="13" t="n"/>
      <c r="W675" s="13" t="n"/>
      <c r="X675" s="13" t="n"/>
      <c r="Y675" s="13" t="n"/>
      <c r="Z675" s="13" t="n"/>
    </row>
    <row r="676">
      <c r="A676" s="13" t="n"/>
      <c r="B676" s="13" t="n"/>
      <c r="C676" s="13" t="n"/>
      <c r="D676" s="13" t="n"/>
      <c r="E676" s="13" t="n"/>
      <c r="F676" s="13" t="n"/>
      <c r="G676" s="13" t="n"/>
      <c r="H676" s="13" t="n"/>
      <c r="I676" s="13" t="n"/>
      <c r="J676" s="13" t="n"/>
      <c r="K676" s="13" t="n"/>
      <c r="L676" s="13" t="n"/>
      <c r="M676" s="13" t="n"/>
      <c r="N676" s="13" t="n"/>
      <c r="O676" s="13" t="n"/>
      <c r="P676" s="13" t="n"/>
      <c r="Q676" s="13" t="n"/>
      <c r="R676" s="13" t="n"/>
      <c r="S676" s="13" t="n"/>
      <c r="T676" s="13" t="n"/>
      <c r="U676" s="13" t="n"/>
      <c r="V676" s="13" t="n"/>
      <c r="W676" s="13" t="n"/>
      <c r="X676" s="13" t="n"/>
      <c r="Y676" s="13" t="n"/>
      <c r="Z676" s="13" t="n"/>
    </row>
    <row r="677">
      <c r="A677" s="13" t="n"/>
      <c r="B677" s="13" t="n"/>
      <c r="C677" s="13" t="n"/>
      <c r="D677" s="13" t="n"/>
      <c r="E677" s="13" t="n"/>
      <c r="F677" s="13" t="n"/>
      <c r="G677" s="13" t="n"/>
      <c r="H677" s="13" t="n"/>
      <c r="I677" s="13" t="n"/>
      <c r="J677" s="13" t="n"/>
      <c r="K677" s="13" t="n"/>
      <c r="L677" s="13" t="n"/>
      <c r="M677" s="13" t="n"/>
      <c r="N677" s="13" t="n"/>
      <c r="O677" s="13" t="n"/>
      <c r="P677" s="13" t="n"/>
      <c r="Q677" s="13" t="n"/>
      <c r="R677" s="13" t="n"/>
      <c r="S677" s="13" t="n"/>
      <c r="T677" s="13" t="n"/>
      <c r="U677" s="13" t="n"/>
      <c r="V677" s="13" t="n"/>
      <c r="W677" s="13" t="n"/>
      <c r="X677" s="13" t="n"/>
      <c r="Y677" s="13" t="n"/>
      <c r="Z677" s="13" t="n"/>
    </row>
    <row r="678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  <c r="M678" s="13" t="n"/>
      <c r="N678" s="13" t="n"/>
      <c r="O678" s="13" t="n"/>
      <c r="P678" s="13" t="n"/>
      <c r="Q678" s="13" t="n"/>
      <c r="R678" s="13" t="n"/>
      <c r="S678" s="13" t="n"/>
      <c r="T678" s="13" t="n"/>
      <c r="U678" s="13" t="n"/>
      <c r="V678" s="13" t="n"/>
      <c r="W678" s="13" t="n"/>
      <c r="X678" s="13" t="n"/>
      <c r="Y678" s="13" t="n"/>
      <c r="Z678" s="13" t="n"/>
    </row>
    <row r="679">
      <c r="A679" s="13" t="n"/>
      <c r="B679" s="13" t="n"/>
      <c r="C679" s="13" t="n"/>
      <c r="D679" s="13" t="n"/>
      <c r="E679" s="13" t="n"/>
      <c r="F679" s="13" t="n"/>
      <c r="G679" s="13" t="n"/>
      <c r="H679" s="13" t="n"/>
      <c r="I679" s="13" t="n"/>
      <c r="J679" s="13" t="n"/>
      <c r="K679" s="13" t="n"/>
      <c r="L679" s="13" t="n"/>
      <c r="M679" s="13" t="n"/>
      <c r="N679" s="13" t="n"/>
      <c r="O679" s="13" t="n"/>
      <c r="P679" s="13" t="n"/>
      <c r="Q679" s="13" t="n"/>
      <c r="R679" s="13" t="n"/>
      <c r="S679" s="13" t="n"/>
      <c r="T679" s="13" t="n"/>
      <c r="U679" s="13" t="n"/>
      <c r="V679" s="13" t="n"/>
      <c r="W679" s="13" t="n"/>
      <c r="X679" s="13" t="n"/>
      <c r="Y679" s="13" t="n"/>
      <c r="Z679" s="13" t="n"/>
    </row>
    <row r="680">
      <c r="A680" s="13" t="n"/>
      <c r="B680" s="13" t="n"/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  <c r="O680" s="13" t="n"/>
      <c r="P680" s="13" t="n"/>
      <c r="Q680" s="13" t="n"/>
      <c r="R680" s="13" t="n"/>
      <c r="S680" s="13" t="n"/>
      <c r="T680" s="13" t="n"/>
      <c r="U680" s="13" t="n"/>
      <c r="V680" s="13" t="n"/>
      <c r="W680" s="13" t="n"/>
      <c r="X680" s="13" t="n"/>
      <c r="Y680" s="13" t="n"/>
      <c r="Z680" s="13" t="n"/>
    </row>
    <row r="681">
      <c r="A681" s="13" t="n"/>
      <c r="B681" s="13" t="n"/>
      <c r="C681" s="13" t="n"/>
      <c r="D681" s="13" t="n"/>
      <c r="E681" s="13" t="n"/>
      <c r="F681" s="13" t="n"/>
      <c r="G681" s="13" t="n"/>
      <c r="H681" s="13" t="n"/>
      <c r="I681" s="13" t="n"/>
      <c r="J681" s="13" t="n"/>
      <c r="K681" s="13" t="n"/>
      <c r="L681" s="13" t="n"/>
      <c r="M681" s="13" t="n"/>
      <c r="N681" s="13" t="n"/>
      <c r="O681" s="13" t="n"/>
      <c r="P681" s="13" t="n"/>
      <c r="Q681" s="13" t="n"/>
      <c r="R681" s="13" t="n"/>
      <c r="S681" s="13" t="n"/>
      <c r="T681" s="13" t="n"/>
      <c r="U681" s="13" t="n"/>
      <c r="V681" s="13" t="n"/>
      <c r="W681" s="13" t="n"/>
      <c r="X681" s="13" t="n"/>
      <c r="Y681" s="13" t="n"/>
      <c r="Z681" s="13" t="n"/>
    </row>
    <row r="682">
      <c r="A682" s="13" t="n"/>
      <c r="B682" s="13" t="n"/>
      <c r="C682" s="13" t="n"/>
      <c r="D682" s="13" t="n"/>
      <c r="E682" s="13" t="n"/>
      <c r="F682" s="13" t="n"/>
      <c r="G682" s="13" t="n"/>
      <c r="H682" s="13" t="n"/>
      <c r="I682" s="13" t="n"/>
      <c r="J682" s="13" t="n"/>
      <c r="K682" s="13" t="n"/>
      <c r="L682" s="13" t="n"/>
      <c r="M682" s="13" t="n"/>
      <c r="N682" s="13" t="n"/>
      <c r="O682" s="13" t="n"/>
      <c r="P682" s="13" t="n"/>
      <c r="Q682" s="13" t="n"/>
      <c r="R682" s="13" t="n"/>
      <c r="S682" s="13" t="n"/>
      <c r="T682" s="13" t="n"/>
      <c r="U682" s="13" t="n"/>
      <c r="V682" s="13" t="n"/>
      <c r="W682" s="13" t="n"/>
      <c r="X682" s="13" t="n"/>
      <c r="Y682" s="13" t="n"/>
      <c r="Z682" s="13" t="n"/>
    </row>
    <row r="683">
      <c r="A683" s="13" t="n"/>
      <c r="B683" s="13" t="n"/>
      <c r="C683" s="13" t="n"/>
      <c r="D683" s="13" t="n"/>
      <c r="E683" s="13" t="n"/>
      <c r="F683" s="13" t="n"/>
      <c r="G683" s="13" t="n"/>
      <c r="H683" s="13" t="n"/>
      <c r="I683" s="13" t="n"/>
      <c r="J683" s="13" t="n"/>
      <c r="K683" s="13" t="n"/>
      <c r="L683" s="13" t="n"/>
      <c r="M683" s="13" t="n"/>
      <c r="N683" s="13" t="n"/>
      <c r="O683" s="13" t="n"/>
      <c r="P683" s="13" t="n"/>
      <c r="Q683" s="13" t="n"/>
      <c r="R683" s="13" t="n"/>
      <c r="S683" s="13" t="n"/>
      <c r="T683" s="13" t="n"/>
      <c r="U683" s="13" t="n"/>
      <c r="V683" s="13" t="n"/>
      <c r="W683" s="13" t="n"/>
      <c r="X683" s="13" t="n"/>
      <c r="Y683" s="13" t="n"/>
      <c r="Z683" s="13" t="n"/>
    </row>
    <row r="684">
      <c r="A684" s="13" t="n"/>
      <c r="B684" s="13" t="n"/>
      <c r="C684" s="13" t="n"/>
      <c r="D684" s="13" t="n"/>
      <c r="E684" s="13" t="n"/>
      <c r="F684" s="13" t="n"/>
      <c r="G684" s="13" t="n"/>
      <c r="H684" s="13" t="n"/>
      <c r="I684" s="13" t="n"/>
      <c r="J684" s="13" t="n"/>
      <c r="K684" s="13" t="n"/>
      <c r="L684" s="13" t="n"/>
      <c r="M684" s="13" t="n"/>
      <c r="N684" s="13" t="n"/>
      <c r="O684" s="13" t="n"/>
      <c r="P684" s="13" t="n"/>
      <c r="Q684" s="13" t="n"/>
      <c r="R684" s="13" t="n"/>
      <c r="S684" s="13" t="n"/>
      <c r="T684" s="13" t="n"/>
      <c r="U684" s="13" t="n"/>
      <c r="V684" s="13" t="n"/>
      <c r="W684" s="13" t="n"/>
      <c r="X684" s="13" t="n"/>
      <c r="Y684" s="13" t="n"/>
      <c r="Z684" s="13" t="n"/>
    </row>
    <row r="685">
      <c r="A685" s="13" t="n"/>
      <c r="B685" s="13" t="n"/>
      <c r="C685" s="13" t="n"/>
      <c r="D685" s="13" t="n"/>
      <c r="E685" s="13" t="n"/>
      <c r="F685" s="13" t="n"/>
      <c r="G685" s="13" t="n"/>
      <c r="H685" s="13" t="n"/>
      <c r="I685" s="13" t="n"/>
      <c r="J685" s="13" t="n"/>
      <c r="K685" s="13" t="n"/>
      <c r="L685" s="13" t="n"/>
      <c r="M685" s="13" t="n"/>
      <c r="N685" s="13" t="n"/>
      <c r="O685" s="13" t="n"/>
      <c r="P685" s="13" t="n"/>
      <c r="Q685" s="13" t="n"/>
      <c r="R685" s="13" t="n"/>
      <c r="S685" s="13" t="n"/>
      <c r="T685" s="13" t="n"/>
      <c r="U685" s="13" t="n"/>
      <c r="V685" s="13" t="n"/>
      <c r="W685" s="13" t="n"/>
      <c r="X685" s="13" t="n"/>
      <c r="Y685" s="13" t="n"/>
      <c r="Z685" s="13" t="n"/>
    </row>
    <row r="686">
      <c r="A686" s="13" t="n"/>
      <c r="B686" s="13" t="n"/>
      <c r="C686" s="13" t="n"/>
      <c r="D686" s="13" t="n"/>
      <c r="E686" s="13" t="n"/>
      <c r="F686" s="13" t="n"/>
      <c r="G686" s="13" t="n"/>
      <c r="H686" s="13" t="n"/>
      <c r="I686" s="13" t="n"/>
      <c r="J686" s="13" t="n"/>
      <c r="K686" s="13" t="n"/>
      <c r="L686" s="13" t="n"/>
      <c r="M686" s="13" t="n"/>
      <c r="N686" s="13" t="n"/>
      <c r="O686" s="13" t="n"/>
      <c r="P686" s="13" t="n"/>
      <c r="Q686" s="13" t="n"/>
      <c r="R686" s="13" t="n"/>
      <c r="S686" s="13" t="n"/>
      <c r="T686" s="13" t="n"/>
      <c r="U686" s="13" t="n"/>
      <c r="V686" s="13" t="n"/>
      <c r="W686" s="13" t="n"/>
      <c r="X686" s="13" t="n"/>
      <c r="Y686" s="13" t="n"/>
      <c r="Z686" s="13" t="n"/>
    </row>
    <row r="687">
      <c r="A687" s="13" t="n"/>
      <c r="B687" s="13" t="n"/>
      <c r="C687" s="13" t="n"/>
      <c r="D687" s="13" t="n"/>
      <c r="E687" s="13" t="n"/>
      <c r="F687" s="13" t="n"/>
      <c r="G687" s="13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3" t="n"/>
      <c r="Q687" s="13" t="n"/>
      <c r="R687" s="13" t="n"/>
      <c r="S687" s="13" t="n"/>
      <c r="T687" s="13" t="n"/>
      <c r="U687" s="13" t="n"/>
      <c r="V687" s="13" t="n"/>
      <c r="W687" s="13" t="n"/>
      <c r="X687" s="13" t="n"/>
      <c r="Y687" s="13" t="n"/>
      <c r="Z687" s="13" t="n"/>
    </row>
    <row r="688">
      <c r="A688" s="13" t="n"/>
      <c r="B688" s="13" t="n"/>
      <c r="C688" s="13" t="n"/>
      <c r="D688" s="13" t="n"/>
      <c r="E688" s="13" t="n"/>
      <c r="F688" s="13" t="n"/>
      <c r="G688" s="13" t="n"/>
      <c r="H688" s="13" t="n"/>
      <c r="I688" s="13" t="n"/>
      <c r="J688" s="13" t="n"/>
      <c r="K688" s="13" t="n"/>
      <c r="L688" s="13" t="n"/>
      <c r="M688" s="13" t="n"/>
      <c r="N688" s="13" t="n"/>
      <c r="O688" s="13" t="n"/>
      <c r="P688" s="13" t="n"/>
      <c r="Q688" s="13" t="n"/>
      <c r="R688" s="13" t="n"/>
      <c r="S688" s="13" t="n"/>
      <c r="T688" s="13" t="n"/>
      <c r="U688" s="13" t="n"/>
      <c r="V688" s="13" t="n"/>
      <c r="W688" s="13" t="n"/>
      <c r="X688" s="13" t="n"/>
      <c r="Y688" s="13" t="n"/>
      <c r="Z688" s="13" t="n"/>
    </row>
    <row r="689">
      <c r="A689" s="13" t="n"/>
      <c r="B689" s="13" t="n"/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  <c r="O689" s="13" t="n"/>
      <c r="P689" s="13" t="n"/>
      <c r="Q689" s="13" t="n"/>
      <c r="R689" s="13" t="n"/>
      <c r="S689" s="13" t="n"/>
      <c r="T689" s="13" t="n"/>
      <c r="U689" s="13" t="n"/>
      <c r="V689" s="13" t="n"/>
      <c r="W689" s="13" t="n"/>
      <c r="X689" s="13" t="n"/>
      <c r="Y689" s="13" t="n"/>
      <c r="Z689" s="13" t="n"/>
    </row>
    <row r="690">
      <c r="A690" s="13" t="n"/>
      <c r="B690" s="13" t="n"/>
      <c r="C690" s="13" t="n"/>
      <c r="D690" s="13" t="n"/>
      <c r="E690" s="13" t="n"/>
      <c r="F690" s="13" t="n"/>
      <c r="G690" s="13" t="n"/>
      <c r="H690" s="13" t="n"/>
      <c r="I690" s="13" t="n"/>
      <c r="J690" s="13" t="n"/>
      <c r="K690" s="13" t="n"/>
      <c r="L690" s="13" t="n"/>
      <c r="M690" s="13" t="n"/>
      <c r="N690" s="13" t="n"/>
      <c r="O690" s="13" t="n"/>
      <c r="P690" s="13" t="n"/>
      <c r="Q690" s="13" t="n"/>
      <c r="R690" s="13" t="n"/>
      <c r="S690" s="13" t="n"/>
      <c r="T690" s="13" t="n"/>
      <c r="U690" s="13" t="n"/>
      <c r="V690" s="13" t="n"/>
      <c r="W690" s="13" t="n"/>
      <c r="X690" s="13" t="n"/>
      <c r="Y690" s="13" t="n"/>
      <c r="Z690" s="13" t="n"/>
    </row>
    <row r="691">
      <c r="A691" s="13" t="n"/>
      <c r="B691" s="13" t="n"/>
      <c r="C691" s="13" t="n"/>
      <c r="D691" s="13" t="n"/>
      <c r="E691" s="13" t="n"/>
      <c r="F691" s="13" t="n"/>
      <c r="G691" s="13" t="n"/>
      <c r="H691" s="13" t="n"/>
      <c r="I691" s="13" t="n"/>
      <c r="J691" s="13" t="n"/>
      <c r="K691" s="13" t="n"/>
      <c r="L691" s="13" t="n"/>
      <c r="M691" s="13" t="n"/>
      <c r="N691" s="13" t="n"/>
      <c r="O691" s="13" t="n"/>
      <c r="P691" s="13" t="n"/>
      <c r="Q691" s="13" t="n"/>
      <c r="R691" s="13" t="n"/>
      <c r="S691" s="13" t="n"/>
      <c r="T691" s="13" t="n"/>
      <c r="U691" s="13" t="n"/>
      <c r="V691" s="13" t="n"/>
      <c r="W691" s="13" t="n"/>
      <c r="X691" s="13" t="n"/>
      <c r="Y691" s="13" t="n"/>
      <c r="Z691" s="13" t="n"/>
    </row>
    <row r="692">
      <c r="A692" s="13" t="n"/>
      <c r="B692" s="13" t="n"/>
      <c r="C692" s="13" t="n"/>
      <c r="D692" s="13" t="n"/>
      <c r="E692" s="13" t="n"/>
      <c r="F692" s="13" t="n"/>
      <c r="G692" s="13" t="n"/>
      <c r="H692" s="13" t="n"/>
      <c r="I692" s="13" t="n"/>
      <c r="J692" s="13" t="n"/>
      <c r="K692" s="13" t="n"/>
      <c r="L692" s="13" t="n"/>
      <c r="M692" s="13" t="n"/>
      <c r="N692" s="13" t="n"/>
      <c r="O692" s="13" t="n"/>
      <c r="P692" s="13" t="n"/>
      <c r="Q692" s="13" t="n"/>
      <c r="R692" s="13" t="n"/>
      <c r="S692" s="13" t="n"/>
      <c r="T692" s="13" t="n"/>
      <c r="U692" s="13" t="n"/>
      <c r="V692" s="13" t="n"/>
      <c r="W692" s="13" t="n"/>
      <c r="X692" s="13" t="n"/>
      <c r="Y692" s="13" t="n"/>
      <c r="Z692" s="13" t="n"/>
    </row>
    <row r="693">
      <c r="A693" s="13" t="n"/>
      <c r="B693" s="13" t="n"/>
      <c r="C693" s="13" t="n"/>
      <c r="D693" s="13" t="n"/>
      <c r="E693" s="13" t="n"/>
      <c r="F693" s="13" t="n"/>
      <c r="G693" s="13" t="n"/>
      <c r="H693" s="13" t="n"/>
      <c r="I693" s="13" t="n"/>
      <c r="J693" s="13" t="n"/>
      <c r="K693" s="13" t="n"/>
      <c r="L693" s="13" t="n"/>
      <c r="M693" s="13" t="n"/>
      <c r="N693" s="13" t="n"/>
      <c r="O693" s="13" t="n"/>
      <c r="P693" s="13" t="n"/>
      <c r="Q693" s="13" t="n"/>
      <c r="R693" s="13" t="n"/>
      <c r="S693" s="13" t="n"/>
      <c r="T693" s="13" t="n"/>
      <c r="U693" s="13" t="n"/>
      <c r="V693" s="13" t="n"/>
      <c r="W693" s="13" t="n"/>
      <c r="X693" s="13" t="n"/>
      <c r="Y693" s="13" t="n"/>
      <c r="Z693" s="13" t="n"/>
    </row>
    <row r="694">
      <c r="A694" s="13" t="n"/>
      <c r="B694" s="13" t="n"/>
      <c r="C694" s="13" t="n"/>
      <c r="D694" s="13" t="n"/>
      <c r="E694" s="13" t="n"/>
      <c r="F694" s="13" t="n"/>
      <c r="G694" s="13" t="n"/>
      <c r="H694" s="13" t="n"/>
      <c r="I694" s="13" t="n"/>
      <c r="J694" s="13" t="n"/>
      <c r="K694" s="13" t="n"/>
      <c r="L694" s="13" t="n"/>
      <c r="M694" s="13" t="n"/>
      <c r="N694" s="13" t="n"/>
      <c r="O694" s="13" t="n"/>
      <c r="P694" s="13" t="n"/>
      <c r="Q694" s="13" t="n"/>
      <c r="R694" s="13" t="n"/>
      <c r="S694" s="13" t="n"/>
      <c r="T694" s="13" t="n"/>
      <c r="U694" s="13" t="n"/>
      <c r="V694" s="13" t="n"/>
      <c r="W694" s="13" t="n"/>
      <c r="X694" s="13" t="n"/>
      <c r="Y694" s="13" t="n"/>
      <c r="Z694" s="13" t="n"/>
    </row>
    <row r="695">
      <c r="A695" s="13" t="n"/>
      <c r="B695" s="13" t="n"/>
      <c r="C695" s="13" t="n"/>
      <c r="D695" s="13" t="n"/>
      <c r="E695" s="13" t="n"/>
      <c r="F695" s="13" t="n"/>
      <c r="G695" s="13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  <c r="Q695" s="13" t="n"/>
      <c r="R695" s="13" t="n"/>
      <c r="S695" s="13" t="n"/>
      <c r="T695" s="13" t="n"/>
      <c r="U695" s="13" t="n"/>
      <c r="V695" s="13" t="n"/>
      <c r="W695" s="13" t="n"/>
      <c r="X695" s="13" t="n"/>
      <c r="Y695" s="13" t="n"/>
      <c r="Z695" s="13" t="n"/>
    </row>
    <row r="696">
      <c r="A696" s="13" t="n"/>
      <c r="B696" s="13" t="n"/>
      <c r="C696" s="13" t="n"/>
      <c r="D696" s="13" t="n"/>
      <c r="E696" s="13" t="n"/>
      <c r="F696" s="13" t="n"/>
      <c r="G696" s="13" t="n"/>
      <c r="H696" s="13" t="n"/>
      <c r="I696" s="13" t="n"/>
      <c r="J696" s="13" t="n"/>
      <c r="K696" s="13" t="n"/>
      <c r="L696" s="13" t="n"/>
      <c r="M696" s="13" t="n"/>
      <c r="N696" s="13" t="n"/>
      <c r="O696" s="13" t="n"/>
      <c r="P696" s="13" t="n"/>
      <c r="Q696" s="13" t="n"/>
      <c r="R696" s="13" t="n"/>
      <c r="S696" s="13" t="n"/>
      <c r="T696" s="13" t="n"/>
      <c r="U696" s="13" t="n"/>
      <c r="V696" s="13" t="n"/>
      <c r="W696" s="13" t="n"/>
      <c r="X696" s="13" t="n"/>
      <c r="Y696" s="13" t="n"/>
      <c r="Z696" s="13" t="n"/>
    </row>
    <row r="697">
      <c r="A697" s="13" t="n"/>
      <c r="B697" s="13" t="n"/>
      <c r="C697" s="13" t="n"/>
      <c r="D697" s="13" t="n"/>
      <c r="E697" s="13" t="n"/>
      <c r="F697" s="13" t="n"/>
      <c r="G697" s="13" t="n"/>
      <c r="H697" s="13" t="n"/>
      <c r="I697" s="13" t="n"/>
      <c r="J697" s="13" t="n"/>
      <c r="K697" s="13" t="n"/>
      <c r="L697" s="13" t="n"/>
      <c r="M697" s="13" t="n"/>
      <c r="N697" s="13" t="n"/>
      <c r="O697" s="13" t="n"/>
      <c r="P697" s="13" t="n"/>
      <c r="Q697" s="13" t="n"/>
      <c r="R697" s="13" t="n"/>
      <c r="S697" s="13" t="n"/>
      <c r="T697" s="13" t="n"/>
      <c r="U697" s="13" t="n"/>
      <c r="V697" s="13" t="n"/>
      <c r="W697" s="13" t="n"/>
      <c r="X697" s="13" t="n"/>
      <c r="Y697" s="13" t="n"/>
      <c r="Z697" s="13" t="n"/>
    </row>
    <row r="698">
      <c r="A698" s="13" t="n"/>
      <c r="B698" s="13" t="n"/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  <c r="O698" s="13" t="n"/>
      <c r="P698" s="13" t="n"/>
      <c r="Q698" s="13" t="n"/>
      <c r="R698" s="13" t="n"/>
      <c r="S698" s="13" t="n"/>
      <c r="T698" s="13" t="n"/>
      <c r="U698" s="13" t="n"/>
      <c r="V698" s="13" t="n"/>
      <c r="W698" s="13" t="n"/>
      <c r="X698" s="13" t="n"/>
      <c r="Y698" s="13" t="n"/>
      <c r="Z698" s="13" t="n"/>
    </row>
    <row r="699">
      <c r="A699" s="13" t="n"/>
      <c r="B699" s="13" t="n"/>
      <c r="C699" s="13" t="n"/>
      <c r="D699" s="13" t="n"/>
      <c r="E699" s="13" t="n"/>
      <c r="F699" s="13" t="n"/>
      <c r="G699" s="13" t="n"/>
      <c r="H699" s="13" t="n"/>
      <c r="I699" s="13" t="n"/>
      <c r="J699" s="13" t="n"/>
      <c r="K699" s="13" t="n"/>
      <c r="L699" s="13" t="n"/>
      <c r="M699" s="13" t="n"/>
      <c r="N699" s="13" t="n"/>
      <c r="O699" s="13" t="n"/>
      <c r="P699" s="13" t="n"/>
      <c r="Q699" s="13" t="n"/>
      <c r="R699" s="13" t="n"/>
      <c r="S699" s="13" t="n"/>
      <c r="T699" s="13" t="n"/>
      <c r="U699" s="13" t="n"/>
      <c r="V699" s="13" t="n"/>
      <c r="W699" s="13" t="n"/>
      <c r="X699" s="13" t="n"/>
      <c r="Y699" s="13" t="n"/>
      <c r="Z699" s="13" t="n"/>
    </row>
    <row r="700">
      <c r="A700" s="13" t="n"/>
      <c r="B700" s="13" t="n"/>
      <c r="C700" s="13" t="n"/>
      <c r="D700" s="13" t="n"/>
      <c r="E700" s="13" t="n"/>
      <c r="F700" s="13" t="n"/>
      <c r="G700" s="13" t="n"/>
      <c r="H700" s="13" t="n"/>
      <c r="I700" s="13" t="n"/>
      <c r="J700" s="13" t="n"/>
      <c r="K700" s="13" t="n"/>
      <c r="L700" s="13" t="n"/>
      <c r="M700" s="13" t="n"/>
      <c r="N700" s="13" t="n"/>
      <c r="O700" s="13" t="n"/>
      <c r="P700" s="13" t="n"/>
      <c r="Q700" s="13" t="n"/>
      <c r="R700" s="13" t="n"/>
      <c r="S700" s="13" t="n"/>
      <c r="T700" s="13" t="n"/>
      <c r="U700" s="13" t="n"/>
      <c r="V700" s="13" t="n"/>
      <c r="W700" s="13" t="n"/>
      <c r="X700" s="13" t="n"/>
      <c r="Y700" s="13" t="n"/>
      <c r="Z700" s="13" t="n"/>
    </row>
    <row r="701">
      <c r="A701" s="13" t="n"/>
      <c r="B701" s="13" t="n"/>
      <c r="C701" s="13" t="n"/>
      <c r="D701" s="13" t="n"/>
      <c r="E701" s="13" t="n"/>
      <c r="F701" s="13" t="n"/>
      <c r="G701" s="13" t="n"/>
      <c r="H701" s="13" t="n"/>
      <c r="I701" s="13" t="n"/>
      <c r="J701" s="13" t="n"/>
      <c r="K701" s="13" t="n"/>
      <c r="L701" s="13" t="n"/>
      <c r="M701" s="13" t="n"/>
      <c r="N701" s="13" t="n"/>
      <c r="O701" s="13" t="n"/>
      <c r="P701" s="13" t="n"/>
      <c r="Q701" s="13" t="n"/>
      <c r="R701" s="13" t="n"/>
      <c r="S701" s="13" t="n"/>
      <c r="T701" s="13" t="n"/>
      <c r="U701" s="13" t="n"/>
      <c r="V701" s="13" t="n"/>
      <c r="W701" s="13" t="n"/>
      <c r="X701" s="13" t="n"/>
      <c r="Y701" s="13" t="n"/>
      <c r="Z701" s="13" t="n"/>
    </row>
    <row r="702">
      <c r="A702" s="13" t="n"/>
      <c r="B702" s="13" t="n"/>
      <c r="C702" s="13" t="n"/>
      <c r="D702" s="13" t="n"/>
      <c r="E702" s="13" t="n"/>
      <c r="F702" s="13" t="n"/>
      <c r="G702" s="13" t="n"/>
      <c r="H702" s="13" t="n"/>
      <c r="I702" s="13" t="n"/>
      <c r="J702" s="13" t="n"/>
      <c r="K702" s="13" t="n"/>
      <c r="L702" s="13" t="n"/>
      <c r="M702" s="13" t="n"/>
      <c r="N702" s="13" t="n"/>
      <c r="O702" s="13" t="n"/>
      <c r="P702" s="13" t="n"/>
      <c r="Q702" s="13" t="n"/>
      <c r="R702" s="13" t="n"/>
      <c r="S702" s="13" t="n"/>
      <c r="T702" s="13" t="n"/>
      <c r="U702" s="13" t="n"/>
      <c r="V702" s="13" t="n"/>
      <c r="W702" s="13" t="n"/>
      <c r="X702" s="13" t="n"/>
      <c r="Y702" s="13" t="n"/>
      <c r="Z702" s="13" t="n"/>
    </row>
    <row r="703">
      <c r="A703" s="13" t="n"/>
      <c r="B703" s="13" t="n"/>
      <c r="C703" s="13" t="n"/>
      <c r="D703" s="13" t="n"/>
      <c r="E703" s="13" t="n"/>
      <c r="F703" s="13" t="n"/>
      <c r="G703" s="13" t="n"/>
      <c r="H703" s="13" t="n"/>
      <c r="I703" s="13" t="n"/>
      <c r="J703" s="13" t="n"/>
      <c r="K703" s="13" t="n"/>
      <c r="L703" s="13" t="n"/>
      <c r="M703" s="13" t="n"/>
      <c r="N703" s="13" t="n"/>
      <c r="O703" s="13" t="n"/>
      <c r="P703" s="13" t="n"/>
      <c r="Q703" s="13" t="n"/>
      <c r="R703" s="13" t="n"/>
      <c r="S703" s="13" t="n"/>
      <c r="T703" s="13" t="n"/>
      <c r="U703" s="13" t="n"/>
      <c r="V703" s="13" t="n"/>
      <c r="W703" s="13" t="n"/>
      <c r="X703" s="13" t="n"/>
      <c r="Y703" s="13" t="n"/>
      <c r="Z703" s="13" t="n"/>
    </row>
    <row r="704">
      <c r="A704" s="13" t="n"/>
      <c r="B704" s="13" t="n"/>
      <c r="C704" s="13" t="n"/>
      <c r="D704" s="13" t="n"/>
      <c r="E704" s="13" t="n"/>
      <c r="F704" s="13" t="n"/>
      <c r="G704" s="13" t="n"/>
      <c r="H704" s="13" t="n"/>
      <c r="I704" s="13" t="n"/>
      <c r="J704" s="13" t="n"/>
      <c r="K704" s="13" t="n"/>
      <c r="L704" s="13" t="n"/>
      <c r="M704" s="13" t="n"/>
      <c r="N704" s="13" t="n"/>
      <c r="O704" s="13" t="n"/>
      <c r="P704" s="13" t="n"/>
      <c r="Q704" s="13" t="n"/>
      <c r="R704" s="13" t="n"/>
      <c r="S704" s="13" t="n"/>
      <c r="T704" s="13" t="n"/>
      <c r="U704" s="13" t="n"/>
      <c r="V704" s="13" t="n"/>
      <c r="W704" s="13" t="n"/>
      <c r="X704" s="13" t="n"/>
      <c r="Y704" s="13" t="n"/>
      <c r="Z704" s="13" t="n"/>
    </row>
    <row r="705">
      <c r="A705" s="13" t="n"/>
      <c r="B705" s="13" t="n"/>
      <c r="C705" s="13" t="n"/>
      <c r="D705" s="13" t="n"/>
      <c r="E705" s="13" t="n"/>
      <c r="F705" s="13" t="n"/>
      <c r="G705" s="13" t="n"/>
      <c r="H705" s="13" t="n"/>
      <c r="I705" s="13" t="n"/>
      <c r="J705" s="13" t="n"/>
      <c r="K705" s="13" t="n"/>
      <c r="L705" s="13" t="n"/>
      <c r="M705" s="13" t="n"/>
      <c r="N705" s="13" t="n"/>
      <c r="O705" s="13" t="n"/>
      <c r="P705" s="13" t="n"/>
      <c r="Q705" s="13" t="n"/>
      <c r="R705" s="13" t="n"/>
      <c r="S705" s="13" t="n"/>
      <c r="T705" s="13" t="n"/>
      <c r="U705" s="13" t="n"/>
      <c r="V705" s="13" t="n"/>
      <c r="W705" s="13" t="n"/>
      <c r="X705" s="13" t="n"/>
      <c r="Y705" s="13" t="n"/>
      <c r="Z705" s="13" t="n"/>
    </row>
    <row r="706">
      <c r="A706" s="13" t="n"/>
      <c r="B706" s="13" t="n"/>
      <c r="C706" s="13" t="n"/>
      <c r="D706" s="13" t="n"/>
      <c r="E706" s="13" t="n"/>
      <c r="F706" s="13" t="n"/>
      <c r="G706" s="13" t="n"/>
      <c r="H706" s="13" t="n"/>
      <c r="I706" s="13" t="n"/>
      <c r="J706" s="13" t="n"/>
      <c r="K706" s="13" t="n"/>
      <c r="L706" s="13" t="n"/>
      <c r="M706" s="13" t="n"/>
      <c r="N706" s="13" t="n"/>
      <c r="O706" s="13" t="n"/>
      <c r="P706" s="13" t="n"/>
      <c r="Q706" s="13" t="n"/>
      <c r="R706" s="13" t="n"/>
      <c r="S706" s="13" t="n"/>
      <c r="T706" s="13" t="n"/>
      <c r="U706" s="13" t="n"/>
      <c r="V706" s="13" t="n"/>
      <c r="W706" s="13" t="n"/>
      <c r="X706" s="13" t="n"/>
      <c r="Y706" s="13" t="n"/>
      <c r="Z706" s="13" t="n"/>
    </row>
    <row r="707">
      <c r="A707" s="13" t="n"/>
      <c r="B707" s="13" t="n"/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  <c r="O707" s="13" t="n"/>
      <c r="P707" s="13" t="n"/>
      <c r="Q707" s="13" t="n"/>
      <c r="R707" s="13" t="n"/>
      <c r="S707" s="13" t="n"/>
      <c r="T707" s="13" t="n"/>
      <c r="U707" s="13" t="n"/>
      <c r="V707" s="13" t="n"/>
      <c r="W707" s="13" t="n"/>
      <c r="X707" s="13" t="n"/>
      <c r="Y707" s="13" t="n"/>
      <c r="Z707" s="13" t="n"/>
    </row>
    <row r="708">
      <c r="A708" s="13" t="n"/>
      <c r="B708" s="13" t="n"/>
      <c r="C708" s="13" t="n"/>
      <c r="D708" s="13" t="n"/>
      <c r="E708" s="13" t="n"/>
      <c r="F708" s="13" t="n"/>
      <c r="G708" s="13" t="n"/>
      <c r="H708" s="13" t="n"/>
      <c r="I708" s="13" t="n"/>
      <c r="J708" s="13" t="n"/>
      <c r="K708" s="13" t="n"/>
      <c r="L708" s="13" t="n"/>
      <c r="M708" s="13" t="n"/>
      <c r="N708" s="13" t="n"/>
      <c r="O708" s="13" t="n"/>
      <c r="P708" s="13" t="n"/>
      <c r="Q708" s="13" t="n"/>
      <c r="R708" s="13" t="n"/>
      <c r="S708" s="13" t="n"/>
      <c r="T708" s="13" t="n"/>
      <c r="U708" s="13" t="n"/>
      <c r="V708" s="13" t="n"/>
      <c r="W708" s="13" t="n"/>
      <c r="X708" s="13" t="n"/>
      <c r="Y708" s="13" t="n"/>
      <c r="Z708" s="13" t="n"/>
    </row>
    <row r="709">
      <c r="A709" s="13" t="n"/>
      <c r="B709" s="13" t="n"/>
      <c r="C709" s="13" t="n"/>
      <c r="D709" s="13" t="n"/>
      <c r="E709" s="13" t="n"/>
      <c r="F709" s="13" t="n"/>
      <c r="G709" s="13" t="n"/>
      <c r="H709" s="13" t="n"/>
      <c r="I709" s="13" t="n"/>
      <c r="J709" s="13" t="n"/>
      <c r="K709" s="13" t="n"/>
      <c r="L709" s="13" t="n"/>
      <c r="M709" s="13" t="n"/>
      <c r="N709" s="13" t="n"/>
      <c r="O709" s="13" t="n"/>
      <c r="P709" s="13" t="n"/>
      <c r="Q709" s="13" t="n"/>
      <c r="R709" s="13" t="n"/>
      <c r="S709" s="13" t="n"/>
      <c r="T709" s="13" t="n"/>
      <c r="U709" s="13" t="n"/>
      <c r="V709" s="13" t="n"/>
      <c r="W709" s="13" t="n"/>
      <c r="X709" s="13" t="n"/>
      <c r="Y709" s="13" t="n"/>
      <c r="Z709" s="13" t="n"/>
    </row>
    <row r="710">
      <c r="A710" s="13" t="n"/>
      <c r="B710" s="13" t="n"/>
      <c r="C710" s="13" t="n"/>
      <c r="D710" s="13" t="n"/>
      <c r="E710" s="13" t="n"/>
      <c r="F710" s="13" t="n"/>
      <c r="G710" s="13" t="n"/>
      <c r="H710" s="13" t="n"/>
      <c r="I710" s="13" t="n"/>
      <c r="J710" s="13" t="n"/>
      <c r="K710" s="13" t="n"/>
      <c r="L710" s="13" t="n"/>
      <c r="M710" s="13" t="n"/>
      <c r="N710" s="13" t="n"/>
      <c r="O710" s="13" t="n"/>
      <c r="P710" s="13" t="n"/>
      <c r="Q710" s="13" t="n"/>
      <c r="R710" s="13" t="n"/>
      <c r="S710" s="13" t="n"/>
      <c r="T710" s="13" t="n"/>
      <c r="U710" s="13" t="n"/>
      <c r="V710" s="13" t="n"/>
      <c r="W710" s="13" t="n"/>
      <c r="X710" s="13" t="n"/>
      <c r="Y710" s="13" t="n"/>
      <c r="Z710" s="13" t="n"/>
    </row>
    <row r="711">
      <c r="A711" s="13" t="n"/>
      <c r="B711" s="13" t="n"/>
      <c r="C711" s="13" t="n"/>
      <c r="D711" s="13" t="n"/>
      <c r="E711" s="13" t="n"/>
      <c r="F711" s="13" t="n"/>
      <c r="G711" s="13" t="n"/>
      <c r="H711" s="13" t="n"/>
      <c r="I711" s="13" t="n"/>
      <c r="J711" s="13" t="n"/>
      <c r="K711" s="13" t="n"/>
      <c r="L711" s="13" t="n"/>
      <c r="M711" s="13" t="n"/>
      <c r="N711" s="13" t="n"/>
      <c r="O711" s="13" t="n"/>
      <c r="P711" s="13" t="n"/>
      <c r="Q711" s="13" t="n"/>
      <c r="R711" s="13" t="n"/>
      <c r="S711" s="13" t="n"/>
      <c r="T711" s="13" t="n"/>
      <c r="U711" s="13" t="n"/>
      <c r="V711" s="13" t="n"/>
      <c r="W711" s="13" t="n"/>
      <c r="X711" s="13" t="n"/>
      <c r="Y711" s="13" t="n"/>
      <c r="Z711" s="13" t="n"/>
    </row>
    <row r="712">
      <c r="A712" s="13" t="n"/>
      <c r="B712" s="13" t="n"/>
      <c r="C712" s="13" t="n"/>
      <c r="D712" s="13" t="n"/>
      <c r="E712" s="13" t="n"/>
      <c r="F712" s="13" t="n"/>
      <c r="G712" s="13" t="n"/>
      <c r="H712" s="13" t="n"/>
      <c r="I712" s="13" t="n"/>
      <c r="J712" s="13" t="n"/>
      <c r="K712" s="13" t="n"/>
      <c r="L712" s="13" t="n"/>
      <c r="M712" s="13" t="n"/>
      <c r="N712" s="13" t="n"/>
      <c r="O712" s="13" t="n"/>
      <c r="P712" s="13" t="n"/>
      <c r="Q712" s="13" t="n"/>
      <c r="R712" s="13" t="n"/>
      <c r="S712" s="13" t="n"/>
      <c r="T712" s="13" t="n"/>
      <c r="U712" s="13" t="n"/>
      <c r="V712" s="13" t="n"/>
      <c r="W712" s="13" t="n"/>
      <c r="X712" s="13" t="n"/>
      <c r="Y712" s="13" t="n"/>
      <c r="Z712" s="13" t="n"/>
    </row>
    <row r="713">
      <c r="A713" s="13" t="n"/>
      <c r="B713" s="13" t="n"/>
      <c r="C713" s="13" t="n"/>
      <c r="D713" s="13" t="n"/>
      <c r="E713" s="13" t="n"/>
      <c r="F713" s="13" t="n"/>
      <c r="G713" s="13" t="n"/>
      <c r="H713" s="13" t="n"/>
      <c r="I713" s="13" t="n"/>
      <c r="J713" s="13" t="n"/>
      <c r="K713" s="13" t="n"/>
      <c r="L713" s="13" t="n"/>
      <c r="M713" s="13" t="n"/>
      <c r="N713" s="13" t="n"/>
      <c r="O713" s="13" t="n"/>
      <c r="P713" s="13" t="n"/>
      <c r="Q713" s="13" t="n"/>
      <c r="R713" s="13" t="n"/>
      <c r="S713" s="13" t="n"/>
      <c r="T713" s="13" t="n"/>
      <c r="U713" s="13" t="n"/>
      <c r="V713" s="13" t="n"/>
      <c r="W713" s="13" t="n"/>
      <c r="X713" s="13" t="n"/>
      <c r="Y713" s="13" t="n"/>
      <c r="Z713" s="13" t="n"/>
    </row>
    <row r="714">
      <c r="A714" s="13" t="n"/>
      <c r="B714" s="13" t="n"/>
      <c r="C714" s="13" t="n"/>
      <c r="D714" s="13" t="n"/>
      <c r="E714" s="13" t="n"/>
      <c r="F714" s="13" t="n"/>
      <c r="G714" s="13" t="n"/>
      <c r="H714" s="13" t="n"/>
      <c r="I714" s="13" t="n"/>
      <c r="J714" s="13" t="n"/>
      <c r="K714" s="13" t="n"/>
      <c r="L714" s="13" t="n"/>
      <c r="M714" s="13" t="n"/>
      <c r="N714" s="13" t="n"/>
      <c r="O714" s="13" t="n"/>
      <c r="P714" s="13" t="n"/>
      <c r="Q714" s="13" t="n"/>
      <c r="R714" s="13" t="n"/>
      <c r="S714" s="13" t="n"/>
      <c r="T714" s="13" t="n"/>
      <c r="U714" s="13" t="n"/>
      <c r="V714" s="13" t="n"/>
      <c r="W714" s="13" t="n"/>
      <c r="X714" s="13" t="n"/>
      <c r="Y714" s="13" t="n"/>
      <c r="Z714" s="13" t="n"/>
    </row>
    <row r="715">
      <c r="A715" s="13" t="n"/>
      <c r="B715" s="13" t="n"/>
      <c r="C715" s="13" t="n"/>
      <c r="D715" s="13" t="n"/>
      <c r="E715" s="13" t="n"/>
      <c r="F715" s="13" t="n"/>
      <c r="G715" s="13" t="n"/>
      <c r="H715" s="13" t="n"/>
      <c r="I715" s="13" t="n"/>
      <c r="J715" s="13" t="n"/>
      <c r="K715" s="13" t="n"/>
      <c r="L715" s="13" t="n"/>
      <c r="M715" s="13" t="n"/>
      <c r="N715" s="13" t="n"/>
      <c r="O715" s="13" t="n"/>
      <c r="P715" s="13" t="n"/>
      <c r="Q715" s="13" t="n"/>
      <c r="R715" s="13" t="n"/>
      <c r="S715" s="13" t="n"/>
      <c r="T715" s="13" t="n"/>
      <c r="U715" s="13" t="n"/>
      <c r="V715" s="13" t="n"/>
      <c r="W715" s="13" t="n"/>
      <c r="X715" s="13" t="n"/>
      <c r="Y715" s="13" t="n"/>
      <c r="Z715" s="13" t="n"/>
    </row>
    <row r="716">
      <c r="A716" s="13" t="n"/>
      <c r="B716" s="13" t="n"/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  <c r="O716" s="13" t="n"/>
      <c r="P716" s="13" t="n"/>
      <c r="Q716" s="13" t="n"/>
      <c r="R716" s="13" t="n"/>
      <c r="S716" s="13" t="n"/>
      <c r="T716" s="13" t="n"/>
      <c r="U716" s="13" t="n"/>
      <c r="V716" s="13" t="n"/>
      <c r="W716" s="13" t="n"/>
      <c r="X716" s="13" t="n"/>
      <c r="Y716" s="13" t="n"/>
      <c r="Z716" s="13" t="n"/>
    </row>
    <row r="717">
      <c r="A717" s="13" t="n"/>
      <c r="B717" s="13" t="n"/>
      <c r="C717" s="13" t="n"/>
      <c r="D717" s="13" t="n"/>
      <c r="E717" s="13" t="n"/>
      <c r="F717" s="13" t="n"/>
      <c r="G717" s="13" t="n"/>
      <c r="H717" s="13" t="n"/>
      <c r="I717" s="13" t="n"/>
      <c r="J717" s="13" t="n"/>
      <c r="K717" s="13" t="n"/>
      <c r="L717" s="13" t="n"/>
      <c r="M717" s="13" t="n"/>
      <c r="N717" s="13" t="n"/>
      <c r="O717" s="13" t="n"/>
      <c r="P717" s="13" t="n"/>
      <c r="Q717" s="13" t="n"/>
      <c r="R717" s="13" t="n"/>
      <c r="S717" s="13" t="n"/>
      <c r="T717" s="13" t="n"/>
      <c r="U717" s="13" t="n"/>
      <c r="V717" s="13" t="n"/>
      <c r="W717" s="13" t="n"/>
      <c r="X717" s="13" t="n"/>
      <c r="Y717" s="13" t="n"/>
      <c r="Z717" s="13" t="n"/>
    </row>
    <row r="718">
      <c r="A718" s="13" t="n"/>
      <c r="B718" s="13" t="n"/>
      <c r="C718" s="13" t="n"/>
      <c r="D718" s="13" t="n"/>
      <c r="E718" s="13" t="n"/>
      <c r="F718" s="13" t="n"/>
      <c r="G718" s="13" t="n"/>
      <c r="H718" s="13" t="n"/>
      <c r="I718" s="13" t="n"/>
      <c r="J718" s="13" t="n"/>
      <c r="K718" s="13" t="n"/>
      <c r="L718" s="13" t="n"/>
      <c r="M718" s="13" t="n"/>
      <c r="N718" s="13" t="n"/>
      <c r="O718" s="13" t="n"/>
      <c r="P718" s="13" t="n"/>
      <c r="Q718" s="13" t="n"/>
      <c r="R718" s="13" t="n"/>
      <c r="S718" s="13" t="n"/>
      <c r="T718" s="13" t="n"/>
      <c r="U718" s="13" t="n"/>
      <c r="V718" s="13" t="n"/>
      <c r="W718" s="13" t="n"/>
      <c r="X718" s="13" t="n"/>
      <c r="Y718" s="13" t="n"/>
      <c r="Z718" s="13" t="n"/>
    </row>
    <row r="719">
      <c r="A719" s="13" t="n"/>
      <c r="B719" s="13" t="n"/>
      <c r="C719" s="13" t="n"/>
      <c r="D719" s="13" t="n"/>
      <c r="E719" s="13" t="n"/>
      <c r="F719" s="13" t="n"/>
      <c r="G719" s="13" t="n"/>
      <c r="H719" s="13" t="n"/>
      <c r="I719" s="13" t="n"/>
      <c r="J719" s="13" t="n"/>
      <c r="K719" s="13" t="n"/>
      <c r="L719" s="13" t="n"/>
      <c r="M719" s="13" t="n"/>
      <c r="N719" s="13" t="n"/>
      <c r="O719" s="13" t="n"/>
      <c r="P719" s="13" t="n"/>
      <c r="Q719" s="13" t="n"/>
      <c r="R719" s="13" t="n"/>
      <c r="S719" s="13" t="n"/>
      <c r="T719" s="13" t="n"/>
      <c r="U719" s="13" t="n"/>
      <c r="V719" s="13" t="n"/>
      <c r="W719" s="13" t="n"/>
      <c r="X719" s="13" t="n"/>
      <c r="Y719" s="13" t="n"/>
      <c r="Z719" s="13" t="n"/>
    </row>
    <row r="720">
      <c r="A720" s="13" t="n"/>
      <c r="B720" s="13" t="n"/>
      <c r="C720" s="13" t="n"/>
      <c r="D720" s="13" t="n"/>
      <c r="E720" s="13" t="n"/>
      <c r="F720" s="13" t="n"/>
      <c r="G720" s="13" t="n"/>
      <c r="H720" s="13" t="n"/>
      <c r="I720" s="13" t="n"/>
      <c r="J720" s="13" t="n"/>
      <c r="K720" s="13" t="n"/>
      <c r="L720" s="13" t="n"/>
      <c r="M720" s="13" t="n"/>
      <c r="N720" s="13" t="n"/>
      <c r="O720" s="13" t="n"/>
      <c r="P720" s="13" t="n"/>
      <c r="Q720" s="13" t="n"/>
      <c r="R720" s="13" t="n"/>
      <c r="S720" s="13" t="n"/>
      <c r="T720" s="13" t="n"/>
      <c r="U720" s="13" t="n"/>
      <c r="V720" s="13" t="n"/>
      <c r="W720" s="13" t="n"/>
      <c r="X720" s="13" t="n"/>
      <c r="Y720" s="13" t="n"/>
      <c r="Z720" s="13" t="n"/>
    </row>
    <row r="721">
      <c r="A721" s="13" t="n"/>
      <c r="B721" s="13" t="n"/>
      <c r="C721" s="13" t="n"/>
      <c r="D721" s="13" t="n"/>
      <c r="E721" s="13" t="n"/>
      <c r="F721" s="13" t="n"/>
      <c r="G721" s="13" t="n"/>
      <c r="H721" s="13" t="n"/>
      <c r="I721" s="13" t="n"/>
      <c r="J721" s="13" t="n"/>
      <c r="K721" s="13" t="n"/>
      <c r="L721" s="13" t="n"/>
      <c r="M721" s="13" t="n"/>
      <c r="N721" s="13" t="n"/>
      <c r="O721" s="13" t="n"/>
      <c r="P721" s="13" t="n"/>
      <c r="Q721" s="13" t="n"/>
      <c r="R721" s="13" t="n"/>
      <c r="S721" s="13" t="n"/>
      <c r="T721" s="13" t="n"/>
      <c r="U721" s="13" t="n"/>
      <c r="V721" s="13" t="n"/>
      <c r="W721" s="13" t="n"/>
      <c r="X721" s="13" t="n"/>
      <c r="Y721" s="13" t="n"/>
      <c r="Z721" s="13" t="n"/>
    </row>
    <row r="722">
      <c r="A722" s="13" t="n"/>
      <c r="B722" s="13" t="n"/>
      <c r="C722" s="13" t="n"/>
      <c r="D722" s="13" t="n"/>
      <c r="E722" s="13" t="n"/>
      <c r="F722" s="13" t="n"/>
      <c r="G722" s="13" t="n"/>
      <c r="H722" s="13" t="n"/>
      <c r="I722" s="13" t="n"/>
      <c r="J722" s="13" t="n"/>
      <c r="K722" s="13" t="n"/>
      <c r="L722" s="13" t="n"/>
      <c r="M722" s="13" t="n"/>
      <c r="N722" s="13" t="n"/>
      <c r="O722" s="13" t="n"/>
      <c r="P722" s="13" t="n"/>
      <c r="Q722" s="13" t="n"/>
      <c r="R722" s="13" t="n"/>
      <c r="S722" s="13" t="n"/>
      <c r="T722" s="13" t="n"/>
      <c r="U722" s="13" t="n"/>
      <c r="V722" s="13" t="n"/>
      <c r="W722" s="13" t="n"/>
      <c r="X722" s="13" t="n"/>
      <c r="Y722" s="13" t="n"/>
      <c r="Z722" s="13" t="n"/>
    </row>
    <row r="723">
      <c r="A723" s="13" t="n"/>
      <c r="B723" s="13" t="n"/>
      <c r="C723" s="13" t="n"/>
      <c r="D723" s="13" t="n"/>
      <c r="E723" s="13" t="n"/>
      <c r="F723" s="13" t="n"/>
      <c r="G723" s="13" t="n"/>
      <c r="H723" s="13" t="n"/>
      <c r="I723" s="13" t="n"/>
      <c r="J723" s="13" t="n"/>
      <c r="K723" s="13" t="n"/>
      <c r="L723" s="13" t="n"/>
      <c r="M723" s="13" t="n"/>
      <c r="N723" s="13" t="n"/>
      <c r="O723" s="13" t="n"/>
      <c r="P723" s="13" t="n"/>
      <c r="Q723" s="13" t="n"/>
      <c r="R723" s="13" t="n"/>
      <c r="S723" s="13" t="n"/>
      <c r="T723" s="13" t="n"/>
      <c r="U723" s="13" t="n"/>
      <c r="V723" s="13" t="n"/>
      <c r="W723" s="13" t="n"/>
      <c r="X723" s="13" t="n"/>
      <c r="Y723" s="13" t="n"/>
      <c r="Z723" s="13" t="n"/>
    </row>
    <row r="724">
      <c r="A724" s="13" t="n"/>
      <c r="B724" s="13" t="n"/>
      <c r="C724" s="13" t="n"/>
      <c r="D724" s="13" t="n"/>
      <c r="E724" s="13" t="n"/>
      <c r="F724" s="13" t="n"/>
      <c r="G724" s="13" t="n"/>
      <c r="H724" s="13" t="n"/>
      <c r="I724" s="13" t="n"/>
      <c r="J724" s="13" t="n"/>
      <c r="K724" s="13" t="n"/>
      <c r="L724" s="13" t="n"/>
      <c r="M724" s="13" t="n"/>
      <c r="N724" s="13" t="n"/>
      <c r="O724" s="13" t="n"/>
      <c r="P724" s="13" t="n"/>
      <c r="Q724" s="13" t="n"/>
      <c r="R724" s="13" t="n"/>
      <c r="S724" s="13" t="n"/>
      <c r="T724" s="13" t="n"/>
      <c r="U724" s="13" t="n"/>
      <c r="V724" s="13" t="n"/>
      <c r="W724" s="13" t="n"/>
      <c r="X724" s="13" t="n"/>
      <c r="Y724" s="13" t="n"/>
      <c r="Z724" s="13" t="n"/>
    </row>
    <row r="725">
      <c r="A725" s="13" t="n"/>
      <c r="B725" s="13" t="n"/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  <c r="O725" s="13" t="n"/>
      <c r="P725" s="13" t="n"/>
      <c r="Q725" s="13" t="n"/>
      <c r="R725" s="13" t="n"/>
      <c r="S725" s="13" t="n"/>
      <c r="T725" s="13" t="n"/>
      <c r="U725" s="13" t="n"/>
      <c r="V725" s="13" t="n"/>
      <c r="W725" s="13" t="n"/>
      <c r="X725" s="13" t="n"/>
      <c r="Y725" s="13" t="n"/>
      <c r="Z725" s="13" t="n"/>
    </row>
    <row r="726">
      <c r="A726" s="13" t="n"/>
      <c r="B726" s="13" t="n"/>
      <c r="C726" s="13" t="n"/>
      <c r="D726" s="13" t="n"/>
      <c r="E726" s="13" t="n"/>
      <c r="F726" s="13" t="n"/>
      <c r="G726" s="13" t="n"/>
      <c r="H726" s="13" t="n"/>
      <c r="I726" s="13" t="n"/>
      <c r="J726" s="13" t="n"/>
      <c r="K726" s="13" t="n"/>
      <c r="L726" s="13" t="n"/>
      <c r="M726" s="13" t="n"/>
      <c r="N726" s="13" t="n"/>
      <c r="O726" s="13" t="n"/>
      <c r="P726" s="13" t="n"/>
      <c r="Q726" s="13" t="n"/>
      <c r="R726" s="13" t="n"/>
      <c r="S726" s="13" t="n"/>
      <c r="T726" s="13" t="n"/>
      <c r="U726" s="13" t="n"/>
      <c r="V726" s="13" t="n"/>
      <c r="W726" s="13" t="n"/>
      <c r="X726" s="13" t="n"/>
      <c r="Y726" s="13" t="n"/>
      <c r="Z726" s="13" t="n"/>
    </row>
    <row r="727">
      <c r="A727" s="13" t="n"/>
      <c r="B727" s="13" t="n"/>
      <c r="C727" s="13" t="n"/>
      <c r="D727" s="13" t="n"/>
      <c r="E727" s="13" t="n"/>
      <c r="F727" s="13" t="n"/>
      <c r="G727" s="13" t="n"/>
      <c r="H727" s="13" t="n"/>
      <c r="I727" s="13" t="n"/>
      <c r="J727" s="13" t="n"/>
      <c r="K727" s="13" t="n"/>
      <c r="L727" s="13" t="n"/>
      <c r="M727" s="13" t="n"/>
      <c r="N727" s="13" t="n"/>
      <c r="O727" s="13" t="n"/>
      <c r="P727" s="13" t="n"/>
      <c r="Q727" s="13" t="n"/>
      <c r="R727" s="13" t="n"/>
      <c r="S727" s="13" t="n"/>
      <c r="T727" s="13" t="n"/>
      <c r="U727" s="13" t="n"/>
      <c r="V727" s="13" t="n"/>
      <c r="W727" s="13" t="n"/>
      <c r="X727" s="13" t="n"/>
      <c r="Y727" s="13" t="n"/>
      <c r="Z727" s="13" t="n"/>
    </row>
    <row r="728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  <c r="M728" s="13" t="n"/>
      <c r="N728" s="13" t="n"/>
      <c r="O728" s="13" t="n"/>
      <c r="P728" s="13" t="n"/>
      <c r="Q728" s="13" t="n"/>
      <c r="R728" s="13" t="n"/>
      <c r="S728" s="13" t="n"/>
      <c r="T728" s="13" t="n"/>
      <c r="U728" s="13" t="n"/>
      <c r="V728" s="13" t="n"/>
      <c r="W728" s="13" t="n"/>
      <c r="X728" s="13" t="n"/>
      <c r="Y728" s="13" t="n"/>
      <c r="Z728" s="13" t="n"/>
    </row>
    <row r="729">
      <c r="A729" s="13" t="n"/>
      <c r="B729" s="13" t="n"/>
      <c r="C729" s="13" t="n"/>
      <c r="D729" s="13" t="n"/>
      <c r="E729" s="13" t="n"/>
      <c r="F729" s="13" t="n"/>
      <c r="G729" s="13" t="n"/>
      <c r="H729" s="13" t="n"/>
      <c r="I729" s="13" t="n"/>
      <c r="J729" s="13" t="n"/>
      <c r="K729" s="13" t="n"/>
      <c r="L729" s="13" t="n"/>
      <c r="M729" s="13" t="n"/>
      <c r="N729" s="13" t="n"/>
      <c r="O729" s="13" t="n"/>
      <c r="P729" s="13" t="n"/>
      <c r="Q729" s="13" t="n"/>
      <c r="R729" s="13" t="n"/>
      <c r="S729" s="13" t="n"/>
      <c r="T729" s="13" t="n"/>
      <c r="U729" s="13" t="n"/>
      <c r="V729" s="13" t="n"/>
      <c r="W729" s="13" t="n"/>
      <c r="X729" s="13" t="n"/>
      <c r="Y729" s="13" t="n"/>
      <c r="Z729" s="13" t="n"/>
    </row>
    <row r="730">
      <c r="A730" s="13" t="n"/>
      <c r="B730" s="13" t="n"/>
      <c r="C730" s="13" t="n"/>
      <c r="D730" s="13" t="n"/>
      <c r="E730" s="13" t="n"/>
      <c r="F730" s="13" t="n"/>
      <c r="G730" s="13" t="n"/>
      <c r="H730" s="13" t="n"/>
      <c r="I730" s="13" t="n"/>
      <c r="J730" s="13" t="n"/>
      <c r="K730" s="13" t="n"/>
      <c r="L730" s="13" t="n"/>
      <c r="M730" s="13" t="n"/>
      <c r="N730" s="13" t="n"/>
      <c r="O730" s="13" t="n"/>
      <c r="P730" s="13" t="n"/>
      <c r="Q730" s="13" t="n"/>
      <c r="R730" s="13" t="n"/>
      <c r="S730" s="13" t="n"/>
      <c r="T730" s="13" t="n"/>
      <c r="U730" s="13" t="n"/>
      <c r="V730" s="13" t="n"/>
      <c r="W730" s="13" t="n"/>
      <c r="X730" s="13" t="n"/>
      <c r="Y730" s="13" t="n"/>
      <c r="Z730" s="13" t="n"/>
    </row>
    <row r="731">
      <c r="A731" s="13" t="n"/>
      <c r="B731" s="13" t="n"/>
      <c r="C731" s="13" t="n"/>
      <c r="D731" s="13" t="n"/>
      <c r="E731" s="13" t="n"/>
      <c r="F731" s="13" t="n"/>
      <c r="G731" s="13" t="n"/>
      <c r="H731" s="13" t="n"/>
      <c r="I731" s="13" t="n"/>
      <c r="J731" s="13" t="n"/>
      <c r="K731" s="13" t="n"/>
      <c r="L731" s="13" t="n"/>
      <c r="M731" s="13" t="n"/>
      <c r="N731" s="13" t="n"/>
      <c r="O731" s="13" t="n"/>
      <c r="P731" s="13" t="n"/>
      <c r="Q731" s="13" t="n"/>
      <c r="R731" s="13" t="n"/>
      <c r="S731" s="13" t="n"/>
      <c r="T731" s="13" t="n"/>
      <c r="U731" s="13" t="n"/>
      <c r="V731" s="13" t="n"/>
      <c r="W731" s="13" t="n"/>
      <c r="X731" s="13" t="n"/>
      <c r="Y731" s="13" t="n"/>
      <c r="Z731" s="13" t="n"/>
    </row>
    <row r="732">
      <c r="A732" s="13" t="n"/>
      <c r="B732" s="13" t="n"/>
      <c r="C732" s="13" t="n"/>
      <c r="D732" s="13" t="n"/>
      <c r="E732" s="13" t="n"/>
      <c r="F732" s="13" t="n"/>
      <c r="G732" s="13" t="n"/>
      <c r="H732" s="13" t="n"/>
      <c r="I732" s="13" t="n"/>
      <c r="J732" s="13" t="n"/>
      <c r="K732" s="13" t="n"/>
      <c r="L732" s="13" t="n"/>
      <c r="M732" s="13" t="n"/>
      <c r="N732" s="13" t="n"/>
      <c r="O732" s="13" t="n"/>
      <c r="P732" s="13" t="n"/>
      <c r="Q732" s="13" t="n"/>
      <c r="R732" s="13" t="n"/>
      <c r="S732" s="13" t="n"/>
      <c r="T732" s="13" t="n"/>
      <c r="U732" s="13" t="n"/>
      <c r="V732" s="13" t="n"/>
      <c r="W732" s="13" t="n"/>
      <c r="X732" s="13" t="n"/>
      <c r="Y732" s="13" t="n"/>
      <c r="Z732" s="13" t="n"/>
    </row>
    <row r="733">
      <c r="A733" s="13" t="n"/>
      <c r="B733" s="13" t="n"/>
      <c r="C733" s="13" t="n"/>
      <c r="D733" s="13" t="n"/>
      <c r="E733" s="13" t="n"/>
      <c r="F733" s="13" t="n"/>
      <c r="G733" s="13" t="n"/>
      <c r="H733" s="13" t="n"/>
      <c r="I733" s="13" t="n"/>
      <c r="J733" s="13" t="n"/>
      <c r="K733" s="13" t="n"/>
      <c r="L733" s="13" t="n"/>
      <c r="M733" s="13" t="n"/>
      <c r="N733" s="13" t="n"/>
      <c r="O733" s="13" t="n"/>
      <c r="P733" s="13" t="n"/>
      <c r="Q733" s="13" t="n"/>
      <c r="R733" s="13" t="n"/>
      <c r="S733" s="13" t="n"/>
      <c r="T733" s="13" t="n"/>
      <c r="U733" s="13" t="n"/>
      <c r="V733" s="13" t="n"/>
      <c r="W733" s="13" t="n"/>
      <c r="X733" s="13" t="n"/>
      <c r="Y733" s="13" t="n"/>
      <c r="Z733" s="13" t="n"/>
    </row>
    <row r="734">
      <c r="A734" s="13" t="n"/>
      <c r="B734" s="13" t="n"/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  <c r="O734" s="13" t="n"/>
      <c r="P734" s="13" t="n"/>
      <c r="Q734" s="13" t="n"/>
      <c r="R734" s="13" t="n"/>
      <c r="S734" s="13" t="n"/>
      <c r="T734" s="13" t="n"/>
      <c r="U734" s="13" t="n"/>
      <c r="V734" s="13" t="n"/>
      <c r="W734" s="13" t="n"/>
      <c r="X734" s="13" t="n"/>
      <c r="Y734" s="13" t="n"/>
      <c r="Z734" s="13" t="n"/>
    </row>
    <row r="735">
      <c r="A735" s="13" t="n"/>
      <c r="B735" s="13" t="n"/>
      <c r="C735" s="13" t="n"/>
      <c r="D735" s="13" t="n"/>
      <c r="E735" s="13" t="n"/>
      <c r="F735" s="13" t="n"/>
      <c r="G735" s="13" t="n"/>
      <c r="H735" s="13" t="n"/>
      <c r="I735" s="13" t="n"/>
      <c r="J735" s="13" t="n"/>
      <c r="K735" s="13" t="n"/>
      <c r="L735" s="13" t="n"/>
      <c r="M735" s="13" t="n"/>
      <c r="N735" s="13" t="n"/>
      <c r="O735" s="13" t="n"/>
      <c r="P735" s="13" t="n"/>
      <c r="Q735" s="13" t="n"/>
      <c r="R735" s="13" t="n"/>
      <c r="S735" s="13" t="n"/>
      <c r="T735" s="13" t="n"/>
      <c r="U735" s="13" t="n"/>
      <c r="V735" s="13" t="n"/>
      <c r="W735" s="13" t="n"/>
      <c r="X735" s="13" t="n"/>
      <c r="Y735" s="13" t="n"/>
      <c r="Z735" s="13" t="n"/>
    </row>
    <row r="736">
      <c r="A736" s="13" t="n"/>
      <c r="B736" s="13" t="n"/>
      <c r="C736" s="13" t="n"/>
      <c r="D736" s="13" t="n"/>
      <c r="E736" s="13" t="n"/>
      <c r="F736" s="13" t="n"/>
      <c r="G736" s="13" t="n"/>
      <c r="H736" s="13" t="n"/>
      <c r="I736" s="13" t="n"/>
      <c r="J736" s="13" t="n"/>
      <c r="K736" s="13" t="n"/>
      <c r="L736" s="13" t="n"/>
      <c r="M736" s="13" t="n"/>
      <c r="N736" s="13" t="n"/>
      <c r="O736" s="13" t="n"/>
      <c r="P736" s="13" t="n"/>
      <c r="Q736" s="13" t="n"/>
      <c r="R736" s="13" t="n"/>
      <c r="S736" s="13" t="n"/>
      <c r="T736" s="13" t="n"/>
      <c r="U736" s="13" t="n"/>
      <c r="V736" s="13" t="n"/>
      <c r="W736" s="13" t="n"/>
      <c r="X736" s="13" t="n"/>
      <c r="Y736" s="13" t="n"/>
      <c r="Z736" s="13" t="n"/>
    </row>
    <row r="737">
      <c r="A737" s="13" t="n"/>
      <c r="B737" s="13" t="n"/>
      <c r="C737" s="13" t="n"/>
      <c r="D737" s="13" t="n"/>
      <c r="E737" s="13" t="n"/>
      <c r="F737" s="13" t="n"/>
      <c r="G737" s="13" t="n"/>
      <c r="H737" s="13" t="n"/>
      <c r="I737" s="13" t="n"/>
      <c r="J737" s="13" t="n"/>
      <c r="K737" s="13" t="n"/>
      <c r="L737" s="13" t="n"/>
      <c r="M737" s="13" t="n"/>
      <c r="N737" s="13" t="n"/>
      <c r="O737" s="13" t="n"/>
      <c r="P737" s="13" t="n"/>
      <c r="Q737" s="13" t="n"/>
      <c r="R737" s="13" t="n"/>
      <c r="S737" s="13" t="n"/>
      <c r="T737" s="13" t="n"/>
      <c r="U737" s="13" t="n"/>
      <c r="V737" s="13" t="n"/>
      <c r="W737" s="13" t="n"/>
      <c r="X737" s="13" t="n"/>
      <c r="Y737" s="13" t="n"/>
      <c r="Z737" s="13" t="n"/>
    </row>
    <row r="738">
      <c r="A738" s="13" t="n"/>
      <c r="B738" s="13" t="n"/>
      <c r="C738" s="13" t="n"/>
      <c r="D738" s="13" t="n"/>
      <c r="E738" s="13" t="n"/>
      <c r="F738" s="13" t="n"/>
      <c r="G738" s="13" t="n"/>
      <c r="H738" s="13" t="n"/>
      <c r="I738" s="13" t="n"/>
      <c r="J738" s="13" t="n"/>
      <c r="K738" s="13" t="n"/>
      <c r="L738" s="13" t="n"/>
      <c r="M738" s="13" t="n"/>
      <c r="N738" s="13" t="n"/>
      <c r="O738" s="13" t="n"/>
      <c r="P738" s="13" t="n"/>
      <c r="Q738" s="13" t="n"/>
      <c r="R738" s="13" t="n"/>
      <c r="S738" s="13" t="n"/>
      <c r="T738" s="13" t="n"/>
      <c r="U738" s="13" t="n"/>
      <c r="V738" s="13" t="n"/>
      <c r="W738" s="13" t="n"/>
      <c r="X738" s="13" t="n"/>
      <c r="Y738" s="13" t="n"/>
      <c r="Z738" s="13" t="n"/>
    </row>
    <row r="739">
      <c r="A739" s="13" t="n"/>
      <c r="B739" s="13" t="n"/>
      <c r="C739" s="13" t="n"/>
      <c r="D739" s="13" t="n"/>
      <c r="E739" s="13" t="n"/>
      <c r="F739" s="13" t="n"/>
      <c r="G739" s="13" t="n"/>
      <c r="H739" s="13" t="n"/>
      <c r="I739" s="13" t="n"/>
      <c r="J739" s="13" t="n"/>
      <c r="K739" s="13" t="n"/>
      <c r="L739" s="13" t="n"/>
      <c r="M739" s="13" t="n"/>
      <c r="N739" s="13" t="n"/>
      <c r="O739" s="13" t="n"/>
      <c r="P739" s="13" t="n"/>
      <c r="Q739" s="13" t="n"/>
      <c r="R739" s="13" t="n"/>
      <c r="S739" s="13" t="n"/>
      <c r="T739" s="13" t="n"/>
      <c r="U739" s="13" t="n"/>
      <c r="V739" s="13" t="n"/>
      <c r="W739" s="13" t="n"/>
      <c r="X739" s="13" t="n"/>
      <c r="Y739" s="13" t="n"/>
      <c r="Z739" s="13" t="n"/>
    </row>
    <row r="740">
      <c r="A740" s="13" t="n"/>
      <c r="B740" s="13" t="n"/>
      <c r="C740" s="13" t="n"/>
      <c r="D740" s="13" t="n"/>
      <c r="E740" s="13" t="n"/>
      <c r="F740" s="13" t="n"/>
      <c r="G740" s="13" t="n"/>
      <c r="H740" s="13" t="n"/>
      <c r="I740" s="13" t="n"/>
      <c r="J740" s="13" t="n"/>
      <c r="K740" s="13" t="n"/>
      <c r="L740" s="13" t="n"/>
      <c r="M740" s="13" t="n"/>
      <c r="N740" s="13" t="n"/>
      <c r="O740" s="13" t="n"/>
      <c r="P740" s="13" t="n"/>
      <c r="Q740" s="13" t="n"/>
      <c r="R740" s="13" t="n"/>
      <c r="S740" s="13" t="n"/>
      <c r="T740" s="13" t="n"/>
      <c r="U740" s="13" t="n"/>
      <c r="V740" s="13" t="n"/>
      <c r="W740" s="13" t="n"/>
      <c r="X740" s="13" t="n"/>
      <c r="Y740" s="13" t="n"/>
      <c r="Z740" s="13" t="n"/>
    </row>
    <row r="741">
      <c r="A741" s="13" t="n"/>
      <c r="B741" s="13" t="n"/>
      <c r="C741" s="13" t="n"/>
      <c r="D741" s="13" t="n"/>
      <c r="E741" s="13" t="n"/>
      <c r="F741" s="13" t="n"/>
      <c r="G741" s="13" t="n"/>
      <c r="H741" s="13" t="n"/>
      <c r="I741" s="13" t="n"/>
      <c r="J741" s="13" t="n"/>
      <c r="K741" s="13" t="n"/>
      <c r="L741" s="13" t="n"/>
      <c r="M741" s="13" t="n"/>
      <c r="N741" s="13" t="n"/>
      <c r="O741" s="13" t="n"/>
      <c r="P741" s="13" t="n"/>
      <c r="Q741" s="13" t="n"/>
      <c r="R741" s="13" t="n"/>
      <c r="S741" s="13" t="n"/>
      <c r="T741" s="13" t="n"/>
      <c r="U741" s="13" t="n"/>
      <c r="V741" s="13" t="n"/>
      <c r="W741" s="13" t="n"/>
      <c r="X741" s="13" t="n"/>
      <c r="Y741" s="13" t="n"/>
      <c r="Z741" s="13" t="n"/>
    </row>
    <row r="742">
      <c r="A742" s="13" t="n"/>
      <c r="B742" s="13" t="n"/>
      <c r="C742" s="13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3" t="n"/>
      <c r="M742" s="13" t="n"/>
      <c r="N742" s="13" t="n"/>
      <c r="O742" s="13" t="n"/>
      <c r="P742" s="13" t="n"/>
      <c r="Q742" s="13" t="n"/>
      <c r="R742" s="13" t="n"/>
      <c r="S742" s="13" t="n"/>
      <c r="T742" s="13" t="n"/>
      <c r="U742" s="13" t="n"/>
      <c r="V742" s="13" t="n"/>
      <c r="W742" s="13" t="n"/>
      <c r="X742" s="13" t="n"/>
      <c r="Y742" s="13" t="n"/>
      <c r="Z742" s="13" t="n"/>
    </row>
    <row r="743">
      <c r="A743" s="13" t="n"/>
      <c r="B743" s="13" t="n"/>
      <c r="C743" s="13" t="n"/>
      <c r="D743" s="13" t="n"/>
      <c r="E743" s="13" t="n"/>
      <c r="F743" s="13" t="n"/>
      <c r="G743" s="13" t="n"/>
      <c r="H743" s="13" t="n"/>
      <c r="I743" s="13" t="n"/>
      <c r="J743" s="13" t="n"/>
      <c r="K743" s="13" t="n"/>
      <c r="L743" s="13" t="n"/>
      <c r="M743" s="13" t="n"/>
      <c r="N743" s="13" t="n"/>
      <c r="O743" s="13" t="n"/>
      <c r="P743" s="13" t="n"/>
      <c r="Q743" s="13" t="n"/>
      <c r="R743" s="13" t="n"/>
      <c r="S743" s="13" t="n"/>
      <c r="T743" s="13" t="n"/>
      <c r="U743" s="13" t="n"/>
      <c r="V743" s="13" t="n"/>
      <c r="W743" s="13" t="n"/>
      <c r="X743" s="13" t="n"/>
      <c r="Y743" s="13" t="n"/>
      <c r="Z743" s="13" t="n"/>
    </row>
    <row r="744">
      <c r="A744" s="13" t="n"/>
      <c r="B744" s="13" t="n"/>
      <c r="C744" s="13" t="n"/>
      <c r="D744" s="13" t="n"/>
      <c r="E744" s="13" t="n"/>
      <c r="F744" s="13" t="n"/>
      <c r="G744" s="13" t="n"/>
      <c r="H744" s="13" t="n"/>
      <c r="I744" s="13" t="n"/>
      <c r="J744" s="13" t="n"/>
      <c r="K744" s="13" t="n"/>
      <c r="L744" s="13" t="n"/>
      <c r="M744" s="13" t="n"/>
      <c r="N744" s="13" t="n"/>
      <c r="O744" s="13" t="n"/>
      <c r="P744" s="13" t="n"/>
      <c r="Q744" s="13" t="n"/>
      <c r="R744" s="13" t="n"/>
      <c r="S744" s="13" t="n"/>
      <c r="T744" s="13" t="n"/>
      <c r="U744" s="13" t="n"/>
      <c r="V744" s="13" t="n"/>
      <c r="W744" s="13" t="n"/>
      <c r="X744" s="13" t="n"/>
      <c r="Y744" s="13" t="n"/>
      <c r="Z744" s="13" t="n"/>
    </row>
    <row r="745">
      <c r="A745" s="13" t="n"/>
      <c r="B745" s="13" t="n"/>
      <c r="C745" s="13" t="n"/>
      <c r="D745" s="13" t="n"/>
      <c r="E745" s="13" t="n"/>
      <c r="F745" s="13" t="n"/>
      <c r="G745" s="13" t="n"/>
      <c r="H745" s="13" t="n"/>
      <c r="I745" s="13" t="n"/>
      <c r="J745" s="13" t="n"/>
      <c r="K745" s="13" t="n"/>
      <c r="L745" s="13" t="n"/>
      <c r="M745" s="13" t="n"/>
      <c r="N745" s="13" t="n"/>
      <c r="O745" s="13" t="n"/>
      <c r="P745" s="13" t="n"/>
      <c r="Q745" s="13" t="n"/>
      <c r="R745" s="13" t="n"/>
      <c r="S745" s="13" t="n"/>
      <c r="T745" s="13" t="n"/>
      <c r="U745" s="13" t="n"/>
      <c r="V745" s="13" t="n"/>
      <c r="W745" s="13" t="n"/>
      <c r="X745" s="13" t="n"/>
      <c r="Y745" s="13" t="n"/>
      <c r="Z745" s="13" t="n"/>
    </row>
    <row r="746">
      <c r="A746" s="13" t="n"/>
      <c r="B746" s="13" t="n"/>
      <c r="C746" s="13" t="n"/>
      <c r="D746" s="13" t="n"/>
      <c r="E746" s="13" t="n"/>
      <c r="F746" s="13" t="n"/>
      <c r="G746" s="13" t="n"/>
      <c r="H746" s="13" t="n"/>
      <c r="I746" s="13" t="n"/>
      <c r="J746" s="13" t="n"/>
      <c r="K746" s="13" t="n"/>
      <c r="L746" s="13" t="n"/>
      <c r="M746" s="13" t="n"/>
      <c r="N746" s="13" t="n"/>
      <c r="O746" s="13" t="n"/>
      <c r="P746" s="13" t="n"/>
      <c r="Q746" s="13" t="n"/>
      <c r="R746" s="13" t="n"/>
      <c r="S746" s="13" t="n"/>
      <c r="T746" s="13" t="n"/>
      <c r="U746" s="13" t="n"/>
      <c r="V746" s="13" t="n"/>
      <c r="W746" s="13" t="n"/>
      <c r="X746" s="13" t="n"/>
      <c r="Y746" s="13" t="n"/>
      <c r="Z746" s="13" t="n"/>
    </row>
    <row r="747">
      <c r="A747" s="13" t="n"/>
      <c r="B747" s="13" t="n"/>
      <c r="C747" s="13" t="n"/>
      <c r="D747" s="13" t="n"/>
      <c r="E747" s="13" t="n"/>
      <c r="F747" s="13" t="n"/>
      <c r="G747" s="13" t="n"/>
      <c r="H747" s="13" t="n"/>
      <c r="I747" s="13" t="n"/>
      <c r="J747" s="13" t="n"/>
      <c r="K747" s="13" t="n"/>
      <c r="L747" s="13" t="n"/>
      <c r="M747" s="13" t="n"/>
      <c r="N747" s="13" t="n"/>
      <c r="O747" s="13" t="n"/>
      <c r="P747" s="13" t="n"/>
      <c r="Q747" s="13" t="n"/>
      <c r="R747" s="13" t="n"/>
      <c r="S747" s="13" t="n"/>
      <c r="T747" s="13" t="n"/>
      <c r="U747" s="13" t="n"/>
      <c r="V747" s="13" t="n"/>
      <c r="W747" s="13" t="n"/>
      <c r="X747" s="13" t="n"/>
      <c r="Y747" s="13" t="n"/>
      <c r="Z747" s="13" t="n"/>
    </row>
    <row r="748">
      <c r="A748" s="13" t="n"/>
      <c r="B748" s="13" t="n"/>
      <c r="C748" s="13" t="n"/>
      <c r="D748" s="13" t="n"/>
      <c r="E748" s="13" t="n"/>
      <c r="F748" s="13" t="n"/>
      <c r="G748" s="13" t="n"/>
      <c r="H748" s="13" t="n"/>
      <c r="I748" s="13" t="n"/>
      <c r="J748" s="13" t="n"/>
      <c r="K748" s="13" t="n"/>
      <c r="L748" s="13" t="n"/>
      <c r="M748" s="13" t="n"/>
      <c r="N748" s="13" t="n"/>
      <c r="O748" s="13" t="n"/>
      <c r="P748" s="13" t="n"/>
      <c r="Q748" s="13" t="n"/>
      <c r="R748" s="13" t="n"/>
      <c r="S748" s="13" t="n"/>
      <c r="T748" s="13" t="n"/>
      <c r="U748" s="13" t="n"/>
      <c r="V748" s="13" t="n"/>
      <c r="W748" s="13" t="n"/>
      <c r="X748" s="13" t="n"/>
      <c r="Y748" s="13" t="n"/>
      <c r="Z748" s="13" t="n"/>
    </row>
    <row r="749">
      <c r="A749" s="13" t="n"/>
      <c r="B749" s="13" t="n"/>
      <c r="C749" s="13" t="n"/>
      <c r="D749" s="13" t="n"/>
      <c r="E749" s="13" t="n"/>
      <c r="F749" s="13" t="n"/>
      <c r="G749" s="13" t="n"/>
      <c r="H749" s="13" t="n"/>
      <c r="I749" s="13" t="n"/>
      <c r="J749" s="13" t="n"/>
      <c r="K749" s="13" t="n"/>
      <c r="L749" s="13" t="n"/>
      <c r="M749" s="13" t="n"/>
      <c r="N749" s="13" t="n"/>
      <c r="O749" s="13" t="n"/>
      <c r="P749" s="13" t="n"/>
      <c r="Q749" s="13" t="n"/>
      <c r="R749" s="13" t="n"/>
      <c r="S749" s="13" t="n"/>
      <c r="T749" s="13" t="n"/>
      <c r="U749" s="13" t="n"/>
      <c r="V749" s="13" t="n"/>
      <c r="W749" s="13" t="n"/>
      <c r="X749" s="13" t="n"/>
      <c r="Y749" s="13" t="n"/>
      <c r="Z749" s="13" t="n"/>
    </row>
    <row r="750">
      <c r="A750" s="13" t="n"/>
      <c r="B750" s="13" t="n"/>
      <c r="C750" s="13" t="n"/>
      <c r="D750" s="13" t="n"/>
      <c r="E750" s="13" t="n"/>
      <c r="F750" s="13" t="n"/>
      <c r="G750" s="13" t="n"/>
      <c r="H750" s="13" t="n"/>
      <c r="I750" s="13" t="n"/>
      <c r="J750" s="13" t="n"/>
      <c r="K750" s="13" t="n"/>
      <c r="L750" s="13" t="n"/>
      <c r="M750" s="13" t="n"/>
      <c r="N750" s="13" t="n"/>
      <c r="O750" s="13" t="n"/>
      <c r="P750" s="13" t="n"/>
      <c r="Q750" s="13" t="n"/>
      <c r="R750" s="13" t="n"/>
      <c r="S750" s="13" t="n"/>
      <c r="T750" s="13" t="n"/>
      <c r="U750" s="13" t="n"/>
      <c r="V750" s="13" t="n"/>
      <c r="W750" s="13" t="n"/>
      <c r="X750" s="13" t="n"/>
      <c r="Y750" s="13" t="n"/>
      <c r="Z750" s="13" t="n"/>
    </row>
    <row r="751">
      <c r="A751" s="13" t="n"/>
      <c r="B751" s="13" t="n"/>
      <c r="C751" s="13" t="n"/>
      <c r="D751" s="13" t="n"/>
      <c r="E751" s="13" t="n"/>
      <c r="F751" s="13" t="n"/>
      <c r="G751" s="13" t="n"/>
      <c r="H751" s="13" t="n"/>
      <c r="I751" s="13" t="n"/>
      <c r="J751" s="13" t="n"/>
      <c r="K751" s="13" t="n"/>
      <c r="L751" s="13" t="n"/>
      <c r="M751" s="13" t="n"/>
      <c r="N751" s="13" t="n"/>
      <c r="O751" s="13" t="n"/>
      <c r="P751" s="13" t="n"/>
      <c r="Q751" s="13" t="n"/>
      <c r="R751" s="13" t="n"/>
      <c r="S751" s="13" t="n"/>
      <c r="T751" s="13" t="n"/>
      <c r="U751" s="13" t="n"/>
      <c r="V751" s="13" t="n"/>
      <c r="W751" s="13" t="n"/>
      <c r="X751" s="13" t="n"/>
      <c r="Y751" s="13" t="n"/>
      <c r="Z751" s="13" t="n"/>
    </row>
    <row r="752">
      <c r="A752" s="13" t="n"/>
      <c r="B752" s="13" t="n"/>
      <c r="C752" s="13" t="n"/>
      <c r="D752" s="13" t="n"/>
      <c r="E752" s="13" t="n"/>
      <c r="F752" s="13" t="n"/>
      <c r="G752" s="13" t="n"/>
      <c r="H752" s="13" t="n"/>
      <c r="I752" s="13" t="n"/>
      <c r="J752" s="13" t="n"/>
      <c r="K752" s="13" t="n"/>
      <c r="L752" s="13" t="n"/>
      <c r="M752" s="13" t="n"/>
      <c r="N752" s="13" t="n"/>
      <c r="O752" s="13" t="n"/>
      <c r="P752" s="13" t="n"/>
      <c r="Q752" s="13" t="n"/>
      <c r="R752" s="13" t="n"/>
      <c r="S752" s="13" t="n"/>
      <c r="T752" s="13" t="n"/>
      <c r="U752" s="13" t="n"/>
      <c r="V752" s="13" t="n"/>
      <c r="W752" s="13" t="n"/>
      <c r="X752" s="13" t="n"/>
      <c r="Y752" s="13" t="n"/>
      <c r="Z752" s="13" t="n"/>
    </row>
    <row r="753">
      <c r="A753" s="13" t="n"/>
      <c r="B753" s="13" t="n"/>
      <c r="C753" s="13" t="n"/>
      <c r="D753" s="13" t="n"/>
      <c r="E753" s="13" t="n"/>
      <c r="F753" s="13" t="n"/>
      <c r="G753" s="13" t="n"/>
      <c r="H753" s="13" t="n"/>
      <c r="I753" s="13" t="n"/>
      <c r="J753" s="13" t="n"/>
      <c r="K753" s="13" t="n"/>
      <c r="L753" s="13" t="n"/>
      <c r="M753" s="13" t="n"/>
      <c r="N753" s="13" t="n"/>
      <c r="O753" s="13" t="n"/>
      <c r="P753" s="13" t="n"/>
      <c r="Q753" s="13" t="n"/>
      <c r="R753" s="13" t="n"/>
      <c r="S753" s="13" t="n"/>
      <c r="T753" s="13" t="n"/>
      <c r="U753" s="13" t="n"/>
      <c r="V753" s="13" t="n"/>
      <c r="W753" s="13" t="n"/>
      <c r="X753" s="13" t="n"/>
      <c r="Y753" s="13" t="n"/>
      <c r="Z753" s="13" t="n"/>
    </row>
    <row r="754">
      <c r="A754" s="13" t="n"/>
      <c r="B754" s="13" t="n"/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  <c r="O754" s="13" t="n"/>
      <c r="P754" s="13" t="n"/>
      <c r="Q754" s="13" t="n"/>
      <c r="R754" s="13" t="n"/>
      <c r="S754" s="13" t="n"/>
      <c r="T754" s="13" t="n"/>
      <c r="U754" s="13" t="n"/>
      <c r="V754" s="13" t="n"/>
      <c r="W754" s="13" t="n"/>
      <c r="X754" s="13" t="n"/>
      <c r="Y754" s="13" t="n"/>
      <c r="Z754" s="13" t="n"/>
    </row>
    <row r="755">
      <c r="A755" s="13" t="n"/>
      <c r="B755" s="13" t="n"/>
      <c r="C755" s="13" t="n"/>
      <c r="D755" s="13" t="n"/>
      <c r="E755" s="13" t="n"/>
      <c r="F755" s="13" t="n"/>
      <c r="G755" s="13" t="n"/>
      <c r="H755" s="13" t="n"/>
      <c r="I755" s="13" t="n"/>
      <c r="J755" s="13" t="n"/>
      <c r="K755" s="13" t="n"/>
      <c r="L755" s="13" t="n"/>
      <c r="M755" s="13" t="n"/>
      <c r="N755" s="13" t="n"/>
      <c r="O755" s="13" t="n"/>
      <c r="P755" s="13" t="n"/>
      <c r="Q755" s="13" t="n"/>
      <c r="R755" s="13" t="n"/>
      <c r="S755" s="13" t="n"/>
      <c r="T755" s="13" t="n"/>
      <c r="U755" s="13" t="n"/>
      <c r="V755" s="13" t="n"/>
      <c r="W755" s="13" t="n"/>
      <c r="X755" s="13" t="n"/>
      <c r="Y755" s="13" t="n"/>
      <c r="Z755" s="13" t="n"/>
    </row>
    <row r="756">
      <c r="A756" s="13" t="n"/>
      <c r="B756" s="13" t="n"/>
      <c r="C756" s="13" t="n"/>
      <c r="D756" s="13" t="n"/>
      <c r="E756" s="13" t="n"/>
      <c r="F756" s="13" t="n"/>
      <c r="G756" s="13" t="n"/>
      <c r="H756" s="13" t="n"/>
      <c r="I756" s="13" t="n"/>
      <c r="J756" s="13" t="n"/>
      <c r="K756" s="13" t="n"/>
      <c r="L756" s="13" t="n"/>
      <c r="M756" s="13" t="n"/>
      <c r="N756" s="13" t="n"/>
      <c r="O756" s="13" t="n"/>
      <c r="P756" s="13" t="n"/>
      <c r="Q756" s="13" t="n"/>
      <c r="R756" s="13" t="n"/>
      <c r="S756" s="13" t="n"/>
      <c r="T756" s="13" t="n"/>
      <c r="U756" s="13" t="n"/>
      <c r="V756" s="13" t="n"/>
      <c r="W756" s="13" t="n"/>
      <c r="X756" s="13" t="n"/>
      <c r="Y756" s="13" t="n"/>
      <c r="Z756" s="13" t="n"/>
    </row>
    <row r="757">
      <c r="A757" s="13" t="n"/>
      <c r="B757" s="13" t="n"/>
      <c r="C757" s="13" t="n"/>
      <c r="D757" s="13" t="n"/>
      <c r="E757" s="13" t="n"/>
      <c r="F757" s="13" t="n"/>
      <c r="G757" s="13" t="n"/>
      <c r="H757" s="13" t="n"/>
      <c r="I757" s="13" t="n"/>
      <c r="J757" s="13" t="n"/>
      <c r="K757" s="13" t="n"/>
      <c r="L757" s="13" t="n"/>
      <c r="M757" s="13" t="n"/>
      <c r="N757" s="13" t="n"/>
      <c r="O757" s="13" t="n"/>
      <c r="P757" s="13" t="n"/>
      <c r="Q757" s="13" t="n"/>
      <c r="R757" s="13" t="n"/>
      <c r="S757" s="13" t="n"/>
      <c r="T757" s="13" t="n"/>
      <c r="U757" s="13" t="n"/>
      <c r="V757" s="13" t="n"/>
      <c r="W757" s="13" t="n"/>
      <c r="X757" s="13" t="n"/>
      <c r="Y757" s="13" t="n"/>
      <c r="Z757" s="13" t="n"/>
    </row>
    <row r="758">
      <c r="A758" s="13" t="n"/>
      <c r="B758" s="13" t="n"/>
      <c r="C758" s="13" t="n"/>
      <c r="D758" s="13" t="n"/>
      <c r="E758" s="13" t="n"/>
      <c r="F758" s="13" t="n"/>
      <c r="G758" s="13" t="n"/>
      <c r="H758" s="13" t="n"/>
      <c r="I758" s="13" t="n"/>
      <c r="J758" s="13" t="n"/>
      <c r="K758" s="13" t="n"/>
      <c r="L758" s="13" t="n"/>
      <c r="M758" s="13" t="n"/>
      <c r="N758" s="13" t="n"/>
      <c r="O758" s="13" t="n"/>
      <c r="P758" s="13" t="n"/>
      <c r="Q758" s="13" t="n"/>
      <c r="R758" s="13" t="n"/>
      <c r="S758" s="13" t="n"/>
      <c r="T758" s="13" t="n"/>
      <c r="U758" s="13" t="n"/>
      <c r="V758" s="13" t="n"/>
      <c r="W758" s="13" t="n"/>
      <c r="X758" s="13" t="n"/>
      <c r="Y758" s="13" t="n"/>
      <c r="Z758" s="13" t="n"/>
    </row>
    <row r="759">
      <c r="A759" s="13" t="n"/>
      <c r="B759" s="13" t="n"/>
      <c r="C759" s="13" t="n"/>
      <c r="D759" s="13" t="n"/>
      <c r="E759" s="13" t="n"/>
      <c r="F759" s="13" t="n"/>
      <c r="G759" s="13" t="n"/>
      <c r="H759" s="13" t="n"/>
      <c r="I759" s="13" t="n"/>
      <c r="J759" s="13" t="n"/>
      <c r="K759" s="13" t="n"/>
      <c r="L759" s="13" t="n"/>
      <c r="M759" s="13" t="n"/>
      <c r="N759" s="13" t="n"/>
      <c r="O759" s="13" t="n"/>
      <c r="P759" s="13" t="n"/>
      <c r="Q759" s="13" t="n"/>
      <c r="R759" s="13" t="n"/>
      <c r="S759" s="13" t="n"/>
      <c r="T759" s="13" t="n"/>
      <c r="U759" s="13" t="n"/>
      <c r="V759" s="13" t="n"/>
      <c r="W759" s="13" t="n"/>
      <c r="X759" s="13" t="n"/>
      <c r="Y759" s="13" t="n"/>
      <c r="Z759" s="13" t="n"/>
    </row>
    <row r="760">
      <c r="A760" s="13" t="n"/>
      <c r="B760" s="13" t="n"/>
      <c r="C760" s="13" t="n"/>
      <c r="D760" s="13" t="n"/>
      <c r="E760" s="13" t="n"/>
      <c r="F760" s="13" t="n"/>
      <c r="G760" s="13" t="n"/>
      <c r="H760" s="13" t="n"/>
      <c r="I760" s="13" t="n"/>
      <c r="J760" s="13" t="n"/>
      <c r="K760" s="13" t="n"/>
      <c r="L760" s="13" t="n"/>
      <c r="M760" s="13" t="n"/>
      <c r="N760" s="13" t="n"/>
      <c r="O760" s="13" t="n"/>
      <c r="P760" s="13" t="n"/>
      <c r="Q760" s="13" t="n"/>
      <c r="R760" s="13" t="n"/>
      <c r="S760" s="13" t="n"/>
      <c r="T760" s="13" t="n"/>
      <c r="U760" s="13" t="n"/>
      <c r="V760" s="13" t="n"/>
      <c r="W760" s="13" t="n"/>
      <c r="X760" s="13" t="n"/>
      <c r="Y760" s="13" t="n"/>
      <c r="Z760" s="13" t="n"/>
    </row>
    <row r="761">
      <c r="A761" s="13" t="n"/>
      <c r="B761" s="13" t="n"/>
      <c r="C761" s="13" t="n"/>
      <c r="D761" s="13" t="n"/>
      <c r="E761" s="13" t="n"/>
      <c r="F761" s="13" t="n"/>
      <c r="G761" s="13" t="n"/>
      <c r="H761" s="13" t="n"/>
      <c r="I761" s="13" t="n"/>
      <c r="J761" s="13" t="n"/>
      <c r="K761" s="13" t="n"/>
      <c r="L761" s="13" t="n"/>
      <c r="M761" s="13" t="n"/>
      <c r="N761" s="13" t="n"/>
      <c r="O761" s="13" t="n"/>
      <c r="P761" s="13" t="n"/>
      <c r="Q761" s="13" t="n"/>
      <c r="R761" s="13" t="n"/>
      <c r="S761" s="13" t="n"/>
      <c r="T761" s="13" t="n"/>
      <c r="U761" s="13" t="n"/>
      <c r="V761" s="13" t="n"/>
      <c r="W761" s="13" t="n"/>
      <c r="X761" s="13" t="n"/>
      <c r="Y761" s="13" t="n"/>
      <c r="Z761" s="13" t="n"/>
    </row>
    <row r="762">
      <c r="A762" s="13" t="n"/>
      <c r="B762" s="13" t="n"/>
      <c r="C762" s="13" t="n"/>
      <c r="D762" s="13" t="n"/>
      <c r="E762" s="13" t="n"/>
      <c r="F762" s="13" t="n"/>
      <c r="G762" s="13" t="n"/>
      <c r="H762" s="13" t="n"/>
      <c r="I762" s="13" t="n"/>
      <c r="J762" s="13" t="n"/>
      <c r="K762" s="13" t="n"/>
      <c r="L762" s="13" t="n"/>
      <c r="M762" s="13" t="n"/>
      <c r="N762" s="13" t="n"/>
      <c r="O762" s="13" t="n"/>
      <c r="P762" s="13" t="n"/>
      <c r="Q762" s="13" t="n"/>
      <c r="R762" s="13" t="n"/>
      <c r="S762" s="13" t="n"/>
      <c r="T762" s="13" t="n"/>
      <c r="U762" s="13" t="n"/>
      <c r="V762" s="13" t="n"/>
      <c r="W762" s="13" t="n"/>
      <c r="X762" s="13" t="n"/>
      <c r="Y762" s="13" t="n"/>
      <c r="Z762" s="13" t="n"/>
    </row>
    <row r="763">
      <c r="A763" s="13" t="n"/>
      <c r="B763" s="13" t="n"/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  <c r="O763" s="13" t="n"/>
      <c r="P763" s="13" t="n"/>
      <c r="Q763" s="13" t="n"/>
      <c r="R763" s="13" t="n"/>
      <c r="S763" s="13" t="n"/>
      <c r="T763" s="13" t="n"/>
      <c r="U763" s="13" t="n"/>
      <c r="V763" s="13" t="n"/>
      <c r="W763" s="13" t="n"/>
      <c r="X763" s="13" t="n"/>
      <c r="Y763" s="13" t="n"/>
      <c r="Z763" s="13" t="n"/>
    </row>
    <row r="764">
      <c r="A764" s="13" t="n"/>
      <c r="B764" s="13" t="n"/>
      <c r="C764" s="13" t="n"/>
      <c r="D764" s="13" t="n"/>
      <c r="E764" s="13" t="n"/>
      <c r="F764" s="13" t="n"/>
      <c r="G764" s="13" t="n"/>
      <c r="H764" s="13" t="n"/>
      <c r="I764" s="13" t="n"/>
      <c r="J764" s="13" t="n"/>
      <c r="K764" s="13" t="n"/>
      <c r="L764" s="13" t="n"/>
      <c r="M764" s="13" t="n"/>
      <c r="N764" s="13" t="n"/>
      <c r="O764" s="13" t="n"/>
      <c r="P764" s="13" t="n"/>
      <c r="Q764" s="13" t="n"/>
      <c r="R764" s="13" t="n"/>
      <c r="S764" s="13" t="n"/>
      <c r="T764" s="13" t="n"/>
      <c r="U764" s="13" t="n"/>
      <c r="V764" s="13" t="n"/>
      <c r="W764" s="13" t="n"/>
      <c r="X764" s="13" t="n"/>
      <c r="Y764" s="13" t="n"/>
      <c r="Z764" s="13" t="n"/>
    </row>
    <row r="765">
      <c r="A765" s="13" t="n"/>
      <c r="B765" s="13" t="n"/>
      <c r="C765" s="13" t="n"/>
      <c r="D765" s="13" t="n"/>
      <c r="E765" s="13" t="n"/>
      <c r="F765" s="13" t="n"/>
      <c r="G765" s="13" t="n"/>
      <c r="H765" s="13" t="n"/>
      <c r="I765" s="13" t="n"/>
      <c r="J765" s="13" t="n"/>
      <c r="K765" s="13" t="n"/>
      <c r="L765" s="13" t="n"/>
      <c r="M765" s="13" t="n"/>
      <c r="N765" s="13" t="n"/>
      <c r="O765" s="13" t="n"/>
      <c r="P765" s="13" t="n"/>
      <c r="Q765" s="13" t="n"/>
      <c r="R765" s="13" t="n"/>
      <c r="S765" s="13" t="n"/>
      <c r="T765" s="13" t="n"/>
      <c r="U765" s="13" t="n"/>
      <c r="V765" s="13" t="n"/>
      <c r="W765" s="13" t="n"/>
      <c r="X765" s="13" t="n"/>
      <c r="Y765" s="13" t="n"/>
      <c r="Z765" s="13" t="n"/>
    </row>
    <row r="766">
      <c r="A766" s="13" t="n"/>
      <c r="B766" s="13" t="n"/>
      <c r="C766" s="13" t="n"/>
      <c r="D766" s="13" t="n"/>
      <c r="E766" s="13" t="n"/>
      <c r="F766" s="13" t="n"/>
      <c r="G766" s="13" t="n"/>
      <c r="H766" s="13" t="n"/>
      <c r="I766" s="13" t="n"/>
      <c r="J766" s="13" t="n"/>
      <c r="K766" s="13" t="n"/>
      <c r="L766" s="13" t="n"/>
      <c r="M766" s="13" t="n"/>
      <c r="N766" s="13" t="n"/>
      <c r="O766" s="13" t="n"/>
      <c r="P766" s="13" t="n"/>
      <c r="Q766" s="13" t="n"/>
      <c r="R766" s="13" t="n"/>
      <c r="S766" s="13" t="n"/>
      <c r="T766" s="13" t="n"/>
      <c r="U766" s="13" t="n"/>
      <c r="V766" s="13" t="n"/>
      <c r="W766" s="13" t="n"/>
      <c r="X766" s="13" t="n"/>
      <c r="Y766" s="13" t="n"/>
      <c r="Z766" s="13" t="n"/>
    </row>
    <row r="767">
      <c r="A767" s="13" t="n"/>
      <c r="B767" s="13" t="n"/>
      <c r="C767" s="13" t="n"/>
      <c r="D767" s="13" t="n"/>
      <c r="E767" s="13" t="n"/>
      <c r="F767" s="13" t="n"/>
      <c r="G767" s="13" t="n"/>
      <c r="H767" s="13" t="n"/>
      <c r="I767" s="13" t="n"/>
      <c r="J767" s="13" t="n"/>
      <c r="K767" s="13" t="n"/>
      <c r="L767" s="13" t="n"/>
      <c r="M767" s="13" t="n"/>
      <c r="N767" s="13" t="n"/>
      <c r="O767" s="13" t="n"/>
      <c r="P767" s="13" t="n"/>
      <c r="Q767" s="13" t="n"/>
      <c r="R767" s="13" t="n"/>
      <c r="S767" s="13" t="n"/>
      <c r="T767" s="13" t="n"/>
      <c r="U767" s="13" t="n"/>
      <c r="V767" s="13" t="n"/>
      <c r="W767" s="13" t="n"/>
      <c r="X767" s="13" t="n"/>
      <c r="Y767" s="13" t="n"/>
      <c r="Z767" s="13" t="n"/>
    </row>
    <row r="768">
      <c r="A768" s="13" t="n"/>
      <c r="B768" s="13" t="n"/>
      <c r="C768" s="13" t="n"/>
      <c r="D768" s="13" t="n"/>
      <c r="E768" s="13" t="n"/>
      <c r="F768" s="13" t="n"/>
      <c r="G768" s="13" t="n"/>
      <c r="H768" s="13" t="n"/>
      <c r="I768" s="13" t="n"/>
      <c r="J768" s="13" t="n"/>
      <c r="K768" s="13" t="n"/>
      <c r="L768" s="13" t="n"/>
      <c r="M768" s="13" t="n"/>
      <c r="N768" s="13" t="n"/>
      <c r="O768" s="13" t="n"/>
      <c r="P768" s="13" t="n"/>
      <c r="Q768" s="13" t="n"/>
      <c r="R768" s="13" t="n"/>
      <c r="S768" s="13" t="n"/>
      <c r="T768" s="13" t="n"/>
      <c r="U768" s="13" t="n"/>
      <c r="V768" s="13" t="n"/>
      <c r="W768" s="13" t="n"/>
      <c r="X768" s="13" t="n"/>
      <c r="Y768" s="13" t="n"/>
      <c r="Z768" s="13" t="n"/>
    </row>
    <row r="769">
      <c r="A769" s="13" t="n"/>
      <c r="B769" s="13" t="n"/>
      <c r="C769" s="13" t="n"/>
      <c r="D769" s="13" t="n"/>
      <c r="E769" s="13" t="n"/>
      <c r="F769" s="13" t="n"/>
      <c r="G769" s="13" t="n"/>
      <c r="H769" s="13" t="n"/>
      <c r="I769" s="13" t="n"/>
      <c r="J769" s="13" t="n"/>
      <c r="K769" s="13" t="n"/>
      <c r="L769" s="13" t="n"/>
      <c r="M769" s="13" t="n"/>
      <c r="N769" s="13" t="n"/>
      <c r="O769" s="13" t="n"/>
      <c r="P769" s="13" t="n"/>
      <c r="Q769" s="13" t="n"/>
      <c r="R769" s="13" t="n"/>
      <c r="S769" s="13" t="n"/>
      <c r="T769" s="13" t="n"/>
      <c r="U769" s="13" t="n"/>
      <c r="V769" s="13" t="n"/>
      <c r="W769" s="13" t="n"/>
      <c r="X769" s="13" t="n"/>
      <c r="Y769" s="13" t="n"/>
      <c r="Z769" s="13" t="n"/>
    </row>
    <row r="770">
      <c r="A770" s="13" t="n"/>
      <c r="B770" s="13" t="n"/>
      <c r="C770" s="13" t="n"/>
      <c r="D770" s="13" t="n"/>
      <c r="E770" s="13" t="n"/>
      <c r="F770" s="13" t="n"/>
      <c r="G770" s="13" t="n"/>
      <c r="H770" s="13" t="n"/>
      <c r="I770" s="13" t="n"/>
      <c r="J770" s="13" t="n"/>
      <c r="K770" s="13" t="n"/>
      <c r="L770" s="13" t="n"/>
      <c r="M770" s="13" t="n"/>
      <c r="N770" s="13" t="n"/>
      <c r="O770" s="13" t="n"/>
      <c r="P770" s="13" t="n"/>
      <c r="Q770" s="13" t="n"/>
      <c r="R770" s="13" t="n"/>
      <c r="S770" s="13" t="n"/>
      <c r="T770" s="13" t="n"/>
      <c r="U770" s="13" t="n"/>
      <c r="V770" s="13" t="n"/>
      <c r="W770" s="13" t="n"/>
      <c r="X770" s="13" t="n"/>
      <c r="Y770" s="13" t="n"/>
      <c r="Z770" s="13" t="n"/>
    </row>
    <row r="771">
      <c r="A771" s="13" t="n"/>
      <c r="B771" s="13" t="n"/>
      <c r="C771" s="13" t="n"/>
      <c r="D771" s="13" t="n"/>
      <c r="E771" s="13" t="n"/>
      <c r="F771" s="13" t="n"/>
      <c r="G771" s="13" t="n"/>
      <c r="H771" s="13" t="n"/>
      <c r="I771" s="13" t="n"/>
      <c r="J771" s="13" t="n"/>
      <c r="K771" s="13" t="n"/>
      <c r="L771" s="13" t="n"/>
      <c r="M771" s="13" t="n"/>
      <c r="N771" s="13" t="n"/>
      <c r="O771" s="13" t="n"/>
      <c r="P771" s="13" t="n"/>
      <c r="Q771" s="13" t="n"/>
      <c r="R771" s="13" t="n"/>
      <c r="S771" s="13" t="n"/>
      <c r="T771" s="13" t="n"/>
      <c r="U771" s="13" t="n"/>
      <c r="V771" s="13" t="n"/>
      <c r="W771" s="13" t="n"/>
      <c r="X771" s="13" t="n"/>
      <c r="Y771" s="13" t="n"/>
      <c r="Z771" s="13" t="n"/>
    </row>
    <row r="772">
      <c r="A772" s="13" t="n"/>
      <c r="B772" s="13" t="n"/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  <c r="O772" s="13" t="n"/>
      <c r="P772" s="13" t="n"/>
      <c r="Q772" s="13" t="n"/>
      <c r="R772" s="13" t="n"/>
      <c r="S772" s="13" t="n"/>
      <c r="T772" s="13" t="n"/>
      <c r="U772" s="13" t="n"/>
      <c r="V772" s="13" t="n"/>
      <c r="W772" s="13" t="n"/>
      <c r="X772" s="13" t="n"/>
      <c r="Y772" s="13" t="n"/>
      <c r="Z772" s="13" t="n"/>
    </row>
    <row r="773">
      <c r="A773" s="13" t="n"/>
      <c r="B773" s="13" t="n"/>
      <c r="C773" s="13" t="n"/>
      <c r="D773" s="13" t="n"/>
      <c r="E773" s="13" t="n"/>
      <c r="F773" s="13" t="n"/>
      <c r="G773" s="13" t="n"/>
      <c r="H773" s="13" t="n"/>
      <c r="I773" s="13" t="n"/>
      <c r="J773" s="13" t="n"/>
      <c r="K773" s="13" t="n"/>
      <c r="L773" s="13" t="n"/>
      <c r="M773" s="13" t="n"/>
      <c r="N773" s="13" t="n"/>
      <c r="O773" s="13" t="n"/>
      <c r="P773" s="13" t="n"/>
      <c r="Q773" s="13" t="n"/>
      <c r="R773" s="13" t="n"/>
      <c r="S773" s="13" t="n"/>
      <c r="T773" s="13" t="n"/>
      <c r="U773" s="13" t="n"/>
      <c r="V773" s="13" t="n"/>
      <c r="W773" s="13" t="n"/>
      <c r="X773" s="13" t="n"/>
      <c r="Y773" s="13" t="n"/>
      <c r="Z773" s="13" t="n"/>
    </row>
    <row r="774">
      <c r="A774" s="13" t="n"/>
      <c r="B774" s="13" t="n"/>
      <c r="C774" s="13" t="n"/>
      <c r="D774" s="13" t="n"/>
      <c r="E774" s="13" t="n"/>
      <c r="F774" s="13" t="n"/>
      <c r="G774" s="13" t="n"/>
      <c r="H774" s="13" t="n"/>
      <c r="I774" s="13" t="n"/>
      <c r="J774" s="13" t="n"/>
      <c r="K774" s="13" t="n"/>
      <c r="L774" s="13" t="n"/>
      <c r="M774" s="13" t="n"/>
      <c r="N774" s="13" t="n"/>
      <c r="O774" s="13" t="n"/>
      <c r="P774" s="13" t="n"/>
      <c r="Q774" s="13" t="n"/>
      <c r="R774" s="13" t="n"/>
      <c r="S774" s="13" t="n"/>
      <c r="T774" s="13" t="n"/>
      <c r="U774" s="13" t="n"/>
      <c r="V774" s="13" t="n"/>
      <c r="W774" s="13" t="n"/>
      <c r="X774" s="13" t="n"/>
      <c r="Y774" s="13" t="n"/>
      <c r="Z774" s="13" t="n"/>
    </row>
    <row r="775">
      <c r="A775" s="13" t="n"/>
      <c r="B775" s="13" t="n"/>
      <c r="C775" s="13" t="n"/>
      <c r="D775" s="13" t="n"/>
      <c r="E775" s="13" t="n"/>
      <c r="F775" s="13" t="n"/>
      <c r="G775" s="13" t="n"/>
      <c r="H775" s="13" t="n"/>
      <c r="I775" s="13" t="n"/>
      <c r="J775" s="13" t="n"/>
      <c r="K775" s="13" t="n"/>
      <c r="L775" s="13" t="n"/>
      <c r="M775" s="13" t="n"/>
      <c r="N775" s="13" t="n"/>
      <c r="O775" s="13" t="n"/>
      <c r="P775" s="13" t="n"/>
      <c r="Q775" s="13" t="n"/>
      <c r="R775" s="13" t="n"/>
      <c r="S775" s="13" t="n"/>
      <c r="T775" s="13" t="n"/>
      <c r="U775" s="13" t="n"/>
      <c r="V775" s="13" t="n"/>
      <c r="W775" s="13" t="n"/>
      <c r="X775" s="13" t="n"/>
      <c r="Y775" s="13" t="n"/>
      <c r="Z775" s="13" t="n"/>
    </row>
    <row r="776">
      <c r="A776" s="13" t="n"/>
      <c r="B776" s="13" t="n"/>
      <c r="C776" s="13" t="n"/>
      <c r="D776" s="13" t="n"/>
      <c r="E776" s="13" t="n"/>
      <c r="F776" s="13" t="n"/>
      <c r="G776" s="13" t="n"/>
      <c r="H776" s="13" t="n"/>
      <c r="I776" s="13" t="n"/>
      <c r="J776" s="13" t="n"/>
      <c r="K776" s="13" t="n"/>
      <c r="L776" s="13" t="n"/>
      <c r="M776" s="13" t="n"/>
      <c r="N776" s="13" t="n"/>
      <c r="O776" s="13" t="n"/>
      <c r="P776" s="13" t="n"/>
      <c r="Q776" s="13" t="n"/>
      <c r="R776" s="13" t="n"/>
      <c r="S776" s="13" t="n"/>
      <c r="T776" s="13" t="n"/>
      <c r="U776" s="13" t="n"/>
      <c r="V776" s="13" t="n"/>
      <c r="W776" s="13" t="n"/>
      <c r="X776" s="13" t="n"/>
      <c r="Y776" s="13" t="n"/>
      <c r="Z776" s="13" t="n"/>
    </row>
    <row r="777">
      <c r="A777" s="13" t="n"/>
      <c r="B777" s="13" t="n"/>
      <c r="C777" s="13" t="n"/>
      <c r="D777" s="13" t="n"/>
      <c r="E777" s="13" t="n"/>
      <c r="F777" s="13" t="n"/>
      <c r="G777" s="13" t="n"/>
      <c r="H777" s="13" t="n"/>
      <c r="I777" s="13" t="n"/>
      <c r="J777" s="13" t="n"/>
      <c r="K777" s="13" t="n"/>
      <c r="L777" s="13" t="n"/>
      <c r="M777" s="13" t="n"/>
      <c r="N777" s="13" t="n"/>
      <c r="O777" s="13" t="n"/>
      <c r="P777" s="13" t="n"/>
      <c r="Q777" s="13" t="n"/>
      <c r="R777" s="13" t="n"/>
      <c r="S777" s="13" t="n"/>
      <c r="T777" s="13" t="n"/>
      <c r="U777" s="13" t="n"/>
      <c r="V777" s="13" t="n"/>
      <c r="W777" s="13" t="n"/>
      <c r="X777" s="13" t="n"/>
      <c r="Y777" s="13" t="n"/>
      <c r="Z777" s="13" t="n"/>
    </row>
    <row r="778">
      <c r="A778" s="13" t="n"/>
      <c r="B778" s="13" t="n"/>
      <c r="C778" s="13" t="n"/>
      <c r="D778" s="13" t="n"/>
      <c r="E778" s="13" t="n"/>
      <c r="F778" s="13" t="n"/>
      <c r="G778" s="13" t="n"/>
      <c r="H778" s="13" t="n"/>
      <c r="I778" s="13" t="n"/>
      <c r="J778" s="13" t="n"/>
      <c r="K778" s="13" t="n"/>
      <c r="L778" s="13" t="n"/>
      <c r="M778" s="13" t="n"/>
      <c r="N778" s="13" t="n"/>
      <c r="O778" s="13" t="n"/>
      <c r="P778" s="13" t="n"/>
      <c r="Q778" s="13" t="n"/>
      <c r="R778" s="13" t="n"/>
      <c r="S778" s="13" t="n"/>
      <c r="T778" s="13" t="n"/>
      <c r="U778" s="13" t="n"/>
      <c r="V778" s="13" t="n"/>
      <c r="W778" s="13" t="n"/>
      <c r="X778" s="13" t="n"/>
      <c r="Y778" s="13" t="n"/>
      <c r="Z778" s="13" t="n"/>
    </row>
    <row r="779">
      <c r="A779" s="13" t="n"/>
      <c r="B779" s="13" t="n"/>
      <c r="C779" s="13" t="n"/>
      <c r="D779" s="13" t="n"/>
      <c r="E779" s="13" t="n"/>
      <c r="F779" s="13" t="n"/>
      <c r="G779" s="13" t="n"/>
      <c r="H779" s="13" t="n"/>
      <c r="I779" s="13" t="n"/>
      <c r="J779" s="13" t="n"/>
      <c r="K779" s="13" t="n"/>
      <c r="L779" s="13" t="n"/>
      <c r="M779" s="13" t="n"/>
      <c r="N779" s="13" t="n"/>
      <c r="O779" s="13" t="n"/>
      <c r="P779" s="13" t="n"/>
      <c r="Q779" s="13" t="n"/>
      <c r="R779" s="13" t="n"/>
      <c r="S779" s="13" t="n"/>
      <c r="T779" s="13" t="n"/>
      <c r="U779" s="13" t="n"/>
      <c r="V779" s="13" t="n"/>
      <c r="W779" s="13" t="n"/>
      <c r="X779" s="13" t="n"/>
      <c r="Y779" s="13" t="n"/>
      <c r="Z779" s="13" t="n"/>
    </row>
    <row r="780">
      <c r="A780" s="13" t="n"/>
      <c r="B780" s="13" t="n"/>
      <c r="C780" s="13" t="n"/>
      <c r="D780" s="13" t="n"/>
      <c r="E780" s="13" t="n"/>
      <c r="F780" s="13" t="n"/>
      <c r="G780" s="13" t="n"/>
      <c r="H780" s="13" t="n"/>
      <c r="I780" s="13" t="n"/>
      <c r="J780" s="13" t="n"/>
      <c r="K780" s="13" t="n"/>
      <c r="L780" s="13" t="n"/>
      <c r="M780" s="13" t="n"/>
      <c r="N780" s="13" t="n"/>
      <c r="O780" s="13" t="n"/>
      <c r="P780" s="13" t="n"/>
      <c r="Q780" s="13" t="n"/>
      <c r="R780" s="13" t="n"/>
      <c r="S780" s="13" t="n"/>
      <c r="T780" s="13" t="n"/>
      <c r="U780" s="13" t="n"/>
      <c r="V780" s="13" t="n"/>
      <c r="W780" s="13" t="n"/>
      <c r="X780" s="13" t="n"/>
      <c r="Y780" s="13" t="n"/>
      <c r="Z780" s="13" t="n"/>
    </row>
    <row r="781">
      <c r="A781" s="13" t="n"/>
      <c r="B781" s="13" t="n"/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  <c r="O781" s="13" t="n"/>
      <c r="P781" s="13" t="n"/>
      <c r="Q781" s="13" t="n"/>
      <c r="R781" s="13" t="n"/>
      <c r="S781" s="13" t="n"/>
      <c r="T781" s="13" t="n"/>
      <c r="U781" s="13" t="n"/>
      <c r="V781" s="13" t="n"/>
      <c r="W781" s="13" t="n"/>
      <c r="X781" s="13" t="n"/>
      <c r="Y781" s="13" t="n"/>
      <c r="Z781" s="13" t="n"/>
    </row>
    <row r="782">
      <c r="A782" s="13" t="n"/>
      <c r="B782" s="13" t="n"/>
      <c r="C782" s="13" t="n"/>
      <c r="D782" s="13" t="n"/>
      <c r="E782" s="13" t="n"/>
      <c r="F782" s="13" t="n"/>
      <c r="G782" s="13" t="n"/>
      <c r="H782" s="13" t="n"/>
      <c r="I782" s="13" t="n"/>
      <c r="J782" s="13" t="n"/>
      <c r="K782" s="13" t="n"/>
      <c r="L782" s="13" t="n"/>
      <c r="M782" s="13" t="n"/>
      <c r="N782" s="13" t="n"/>
      <c r="O782" s="13" t="n"/>
      <c r="P782" s="13" t="n"/>
      <c r="Q782" s="13" t="n"/>
      <c r="R782" s="13" t="n"/>
      <c r="S782" s="13" t="n"/>
      <c r="T782" s="13" t="n"/>
      <c r="U782" s="13" t="n"/>
      <c r="V782" s="13" t="n"/>
      <c r="W782" s="13" t="n"/>
      <c r="X782" s="13" t="n"/>
      <c r="Y782" s="13" t="n"/>
      <c r="Z782" s="13" t="n"/>
    </row>
    <row r="783">
      <c r="A783" s="13" t="n"/>
      <c r="B783" s="13" t="n"/>
      <c r="C783" s="13" t="n"/>
      <c r="D783" s="13" t="n"/>
      <c r="E783" s="13" t="n"/>
      <c r="F783" s="13" t="n"/>
      <c r="G783" s="13" t="n"/>
      <c r="H783" s="13" t="n"/>
      <c r="I783" s="13" t="n"/>
      <c r="J783" s="13" t="n"/>
      <c r="K783" s="13" t="n"/>
      <c r="L783" s="13" t="n"/>
      <c r="M783" s="13" t="n"/>
      <c r="N783" s="13" t="n"/>
      <c r="O783" s="13" t="n"/>
      <c r="P783" s="13" t="n"/>
      <c r="Q783" s="13" t="n"/>
      <c r="R783" s="13" t="n"/>
      <c r="S783" s="13" t="n"/>
      <c r="T783" s="13" t="n"/>
      <c r="U783" s="13" t="n"/>
      <c r="V783" s="13" t="n"/>
      <c r="W783" s="13" t="n"/>
      <c r="X783" s="13" t="n"/>
      <c r="Y783" s="13" t="n"/>
      <c r="Z783" s="13" t="n"/>
    </row>
    <row r="784">
      <c r="A784" s="13" t="n"/>
      <c r="B784" s="13" t="n"/>
      <c r="C784" s="13" t="n"/>
      <c r="D784" s="13" t="n"/>
      <c r="E784" s="13" t="n"/>
      <c r="F784" s="13" t="n"/>
      <c r="G784" s="13" t="n"/>
      <c r="H784" s="13" t="n"/>
      <c r="I784" s="13" t="n"/>
      <c r="J784" s="13" t="n"/>
      <c r="K784" s="13" t="n"/>
      <c r="L784" s="13" t="n"/>
      <c r="M784" s="13" t="n"/>
      <c r="N784" s="13" t="n"/>
      <c r="O784" s="13" t="n"/>
      <c r="P784" s="13" t="n"/>
      <c r="Q784" s="13" t="n"/>
      <c r="R784" s="13" t="n"/>
      <c r="S784" s="13" t="n"/>
      <c r="T784" s="13" t="n"/>
      <c r="U784" s="13" t="n"/>
      <c r="V784" s="13" t="n"/>
      <c r="W784" s="13" t="n"/>
      <c r="X784" s="13" t="n"/>
      <c r="Y784" s="13" t="n"/>
      <c r="Z784" s="13" t="n"/>
    </row>
    <row r="785">
      <c r="A785" s="13" t="n"/>
      <c r="B785" s="13" t="n"/>
      <c r="C785" s="13" t="n"/>
      <c r="D785" s="13" t="n"/>
      <c r="E785" s="13" t="n"/>
      <c r="F785" s="13" t="n"/>
      <c r="G785" s="13" t="n"/>
      <c r="H785" s="13" t="n"/>
      <c r="I785" s="13" t="n"/>
      <c r="J785" s="13" t="n"/>
      <c r="K785" s="13" t="n"/>
      <c r="L785" s="13" t="n"/>
      <c r="M785" s="13" t="n"/>
      <c r="N785" s="13" t="n"/>
      <c r="O785" s="13" t="n"/>
      <c r="P785" s="13" t="n"/>
      <c r="Q785" s="13" t="n"/>
      <c r="R785" s="13" t="n"/>
      <c r="S785" s="13" t="n"/>
      <c r="T785" s="13" t="n"/>
      <c r="U785" s="13" t="n"/>
      <c r="V785" s="13" t="n"/>
      <c r="W785" s="13" t="n"/>
      <c r="X785" s="13" t="n"/>
      <c r="Y785" s="13" t="n"/>
      <c r="Z785" s="13" t="n"/>
    </row>
    <row r="786">
      <c r="A786" s="13" t="n"/>
      <c r="B786" s="13" t="n"/>
      <c r="C786" s="13" t="n"/>
      <c r="D786" s="13" t="n"/>
      <c r="E786" s="13" t="n"/>
      <c r="F786" s="13" t="n"/>
      <c r="G786" s="13" t="n"/>
      <c r="H786" s="13" t="n"/>
      <c r="I786" s="13" t="n"/>
      <c r="J786" s="13" t="n"/>
      <c r="K786" s="13" t="n"/>
      <c r="L786" s="13" t="n"/>
      <c r="M786" s="13" t="n"/>
      <c r="N786" s="13" t="n"/>
      <c r="O786" s="13" t="n"/>
      <c r="P786" s="13" t="n"/>
      <c r="Q786" s="13" t="n"/>
      <c r="R786" s="13" t="n"/>
      <c r="S786" s="13" t="n"/>
      <c r="T786" s="13" t="n"/>
      <c r="U786" s="13" t="n"/>
      <c r="V786" s="13" t="n"/>
      <c r="W786" s="13" t="n"/>
      <c r="X786" s="13" t="n"/>
      <c r="Y786" s="13" t="n"/>
      <c r="Z786" s="13" t="n"/>
    </row>
    <row r="787">
      <c r="A787" s="13" t="n"/>
      <c r="B787" s="13" t="n"/>
      <c r="C787" s="13" t="n"/>
      <c r="D787" s="13" t="n"/>
      <c r="E787" s="13" t="n"/>
      <c r="F787" s="13" t="n"/>
      <c r="G787" s="13" t="n"/>
      <c r="H787" s="13" t="n"/>
      <c r="I787" s="13" t="n"/>
      <c r="J787" s="13" t="n"/>
      <c r="K787" s="13" t="n"/>
      <c r="L787" s="13" t="n"/>
      <c r="M787" s="13" t="n"/>
      <c r="N787" s="13" t="n"/>
      <c r="O787" s="13" t="n"/>
      <c r="P787" s="13" t="n"/>
      <c r="Q787" s="13" t="n"/>
      <c r="R787" s="13" t="n"/>
      <c r="S787" s="13" t="n"/>
      <c r="T787" s="13" t="n"/>
      <c r="U787" s="13" t="n"/>
      <c r="V787" s="13" t="n"/>
      <c r="W787" s="13" t="n"/>
      <c r="X787" s="13" t="n"/>
      <c r="Y787" s="13" t="n"/>
      <c r="Z787" s="13" t="n"/>
    </row>
    <row r="788">
      <c r="A788" s="13" t="n"/>
      <c r="B788" s="13" t="n"/>
      <c r="C788" s="13" t="n"/>
      <c r="D788" s="13" t="n"/>
      <c r="E788" s="13" t="n"/>
      <c r="F788" s="13" t="n"/>
      <c r="G788" s="13" t="n"/>
      <c r="H788" s="13" t="n"/>
      <c r="I788" s="13" t="n"/>
      <c r="J788" s="13" t="n"/>
      <c r="K788" s="13" t="n"/>
      <c r="L788" s="13" t="n"/>
      <c r="M788" s="13" t="n"/>
      <c r="N788" s="13" t="n"/>
      <c r="O788" s="13" t="n"/>
      <c r="P788" s="13" t="n"/>
      <c r="Q788" s="13" t="n"/>
      <c r="R788" s="13" t="n"/>
      <c r="S788" s="13" t="n"/>
      <c r="T788" s="13" t="n"/>
      <c r="U788" s="13" t="n"/>
      <c r="V788" s="13" t="n"/>
      <c r="W788" s="13" t="n"/>
      <c r="X788" s="13" t="n"/>
      <c r="Y788" s="13" t="n"/>
      <c r="Z788" s="13" t="n"/>
    </row>
    <row r="789">
      <c r="A789" s="13" t="n"/>
      <c r="B789" s="13" t="n"/>
      <c r="C789" s="13" t="n"/>
      <c r="D789" s="13" t="n"/>
      <c r="E789" s="13" t="n"/>
      <c r="F789" s="13" t="n"/>
      <c r="G789" s="13" t="n"/>
      <c r="H789" s="13" t="n"/>
      <c r="I789" s="13" t="n"/>
      <c r="J789" s="13" t="n"/>
      <c r="K789" s="13" t="n"/>
      <c r="L789" s="13" t="n"/>
      <c r="M789" s="13" t="n"/>
      <c r="N789" s="13" t="n"/>
      <c r="O789" s="13" t="n"/>
      <c r="P789" s="13" t="n"/>
      <c r="Q789" s="13" t="n"/>
      <c r="R789" s="13" t="n"/>
      <c r="S789" s="13" t="n"/>
      <c r="T789" s="13" t="n"/>
      <c r="U789" s="13" t="n"/>
      <c r="V789" s="13" t="n"/>
      <c r="W789" s="13" t="n"/>
      <c r="X789" s="13" t="n"/>
      <c r="Y789" s="13" t="n"/>
      <c r="Z789" s="13" t="n"/>
    </row>
    <row r="790">
      <c r="A790" s="13" t="n"/>
      <c r="B790" s="13" t="n"/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  <c r="O790" s="13" t="n"/>
      <c r="P790" s="13" t="n"/>
      <c r="Q790" s="13" t="n"/>
      <c r="R790" s="13" t="n"/>
      <c r="S790" s="13" t="n"/>
      <c r="T790" s="13" t="n"/>
      <c r="U790" s="13" t="n"/>
      <c r="V790" s="13" t="n"/>
      <c r="W790" s="13" t="n"/>
      <c r="X790" s="13" t="n"/>
      <c r="Y790" s="13" t="n"/>
      <c r="Z790" s="13" t="n"/>
    </row>
    <row r="791">
      <c r="A791" s="13" t="n"/>
      <c r="B791" s="13" t="n"/>
      <c r="C791" s="13" t="n"/>
      <c r="D791" s="13" t="n"/>
      <c r="E791" s="13" t="n"/>
      <c r="F791" s="13" t="n"/>
      <c r="G791" s="13" t="n"/>
      <c r="H791" s="13" t="n"/>
      <c r="I791" s="13" t="n"/>
      <c r="J791" s="13" t="n"/>
      <c r="K791" s="13" t="n"/>
      <c r="L791" s="13" t="n"/>
      <c r="M791" s="13" t="n"/>
      <c r="N791" s="13" t="n"/>
      <c r="O791" s="13" t="n"/>
      <c r="P791" s="13" t="n"/>
      <c r="Q791" s="13" t="n"/>
      <c r="R791" s="13" t="n"/>
      <c r="S791" s="13" t="n"/>
      <c r="T791" s="13" t="n"/>
      <c r="U791" s="13" t="n"/>
      <c r="V791" s="13" t="n"/>
      <c r="W791" s="13" t="n"/>
      <c r="X791" s="13" t="n"/>
      <c r="Y791" s="13" t="n"/>
      <c r="Z791" s="13" t="n"/>
    </row>
    <row r="792">
      <c r="A792" s="13" t="n"/>
      <c r="B792" s="13" t="n"/>
      <c r="C792" s="13" t="n"/>
      <c r="D792" s="13" t="n"/>
      <c r="E792" s="13" t="n"/>
      <c r="F792" s="13" t="n"/>
      <c r="G792" s="13" t="n"/>
      <c r="H792" s="13" t="n"/>
      <c r="I792" s="13" t="n"/>
      <c r="J792" s="13" t="n"/>
      <c r="K792" s="13" t="n"/>
      <c r="L792" s="13" t="n"/>
      <c r="M792" s="13" t="n"/>
      <c r="N792" s="13" t="n"/>
      <c r="O792" s="13" t="n"/>
      <c r="P792" s="13" t="n"/>
      <c r="Q792" s="13" t="n"/>
      <c r="R792" s="13" t="n"/>
      <c r="S792" s="13" t="n"/>
      <c r="T792" s="13" t="n"/>
      <c r="U792" s="13" t="n"/>
      <c r="V792" s="13" t="n"/>
      <c r="W792" s="13" t="n"/>
      <c r="X792" s="13" t="n"/>
      <c r="Y792" s="13" t="n"/>
      <c r="Z792" s="13" t="n"/>
    </row>
    <row r="793">
      <c r="A793" s="13" t="n"/>
      <c r="B793" s="13" t="n"/>
      <c r="C793" s="13" t="n"/>
      <c r="D793" s="13" t="n"/>
      <c r="E793" s="13" t="n"/>
      <c r="F793" s="13" t="n"/>
      <c r="G793" s="13" t="n"/>
      <c r="H793" s="13" t="n"/>
      <c r="I793" s="13" t="n"/>
      <c r="J793" s="13" t="n"/>
      <c r="K793" s="13" t="n"/>
      <c r="L793" s="13" t="n"/>
      <c r="M793" s="13" t="n"/>
      <c r="N793" s="13" t="n"/>
      <c r="O793" s="13" t="n"/>
      <c r="P793" s="13" t="n"/>
      <c r="Q793" s="13" t="n"/>
      <c r="R793" s="13" t="n"/>
      <c r="S793" s="13" t="n"/>
      <c r="T793" s="13" t="n"/>
      <c r="U793" s="13" t="n"/>
      <c r="V793" s="13" t="n"/>
      <c r="W793" s="13" t="n"/>
      <c r="X793" s="13" t="n"/>
      <c r="Y793" s="13" t="n"/>
      <c r="Z793" s="13" t="n"/>
    </row>
    <row r="794">
      <c r="A794" s="13" t="n"/>
      <c r="B794" s="13" t="n"/>
      <c r="C794" s="13" t="n"/>
      <c r="D794" s="13" t="n"/>
      <c r="E794" s="13" t="n"/>
      <c r="F794" s="13" t="n"/>
      <c r="G794" s="13" t="n"/>
      <c r="H794" s="13" t="n"/>
      <c r="I794" s="13" t="n"/>
      <c r="J794" s="13" t="n"/>
      <c r="K794" s="13" t="n"/>
      <c r="L794" s="13" t="n"/>
      <c r="M794" s="13" t="n"/>
      <c r="N794" s="13" t="n"/>
      <c r="O794" s="13" t="n"/>
      <c r="P794" s="13" t="n"/>
      <c r="Q794" s="13" t="n"/>
      <c r="R794" s="13" t="n"/>
      <c r="S794" s="13" t="n"/>
      <c r="T794" s="13" t="n"/>
      <c r="U794" s="13" t="n"/>
      <c r="V794" s="13" t="n"/>
      <c r="W794" s="13" t="n"/>
      <c r="X794" s="13" t="n"/>
      <c r="Y794" s="13" t="n"/>
      <c r="Z794" s="13" t="n"/>
    </row>
    <row r="795">
      <c r="A795" s="13" t="n"/>
      <c r="B795" s="13" t="n"/>
      <c r="C795" s="13" t="n"/>
      <c r="D795" s="13" t="n"/>
      <c r="E795" s="13" t="n"/>
      <c r="F795" s="13" t="n"/>
      <c r="G795" s="13" t="n"/>
      <c r="H795" s="13" t="n"/>
      <c r="I795" s="13" t="n"/>
      <c r="J795" s="13" t="n"/>
      <c r="K795" s="13" t="n"/>
      <c r="L795" s="13" t="n"/>
      <c r="M795" s="13" t="n"/>
      <c r="N795" s="13" t="n"/>
      <c r="O795" s="13" t="n"/>
      <c r="P795" s="13" t="n"/>
      <c r="Q795" s="13" t="n"/>
      <c r="R795" s="13" t="n"/>
      <c r="S795" s="13" t="n"/>
      <c r="T795" s="13" t="n"/>
      <c r="U795" s="13" t="n"/>
      <c r="V795" s="13" t="n"/>
      <c r="W795" s="13" t="n"/>
      <c r="X795" s="13" t="n"/>
      <c r="Y795" s="13" t="n"/>
      <c r="Z795" s="13" t="n"/>
    </row>
    <row r="796">
      <c r="A796" s="13" t="n"/>
      <c r="B796" s="13" t="n"/>
      <c r="C796" s="13" t="n"/>
      <c r="D796" s="13" t="n"/>
      <c r="E796" s="13" t="n"/>
      <c r="F796" s="13" t="n"/>
      <c r="G796" s="13" t="n"/>
      <c r="H796" s="13" t="n"/>
      <c r="I796" s="13" t="n"/>
      <c r="J796" s="13" t="n"/>
      <c r="K796" s="13" t="n"/>
      <c r="L796" s="13" t="n"/>
      <c r="M796" s="13" t="n"/>
      <c r="N796" s="13" t="n"/>
      <c r="O796" s="13" t="n"/>
      <c r="P796" s="13" t="n"/>
      <c r="Q796" s="13" t="n"/>
      <c r="R796" s="13" t="n"/>
      <c r="S796" s="13" t="n"/>
      <c r="T796" s="13" t="n"/>
      <c r="U796" s="13" t="n"/>
      <c r="V796" s="13" t="n"/>
      <c r="W796" s="13" t="n"/>
      <c r="X796" s="13" t="n"/>
      <c r="Y796" s="13" t="n"/>
      <c r="Z796" s="13" t="n"/>
    </row>
    <row r="797">
      <c r="A797" s="13" t="n"/>
      <c r="B797" s="13" t="n"/>
      <c r="C797" s="13" t="n"/>
      <c r="D797" s="13" t="n"/>
      <c r="E797" s="13" t="n"/>
      <c r="F797" s="13" t="n"/>
      <c r="G797" s="13" t="n"/>
      <c r="H797" s="13" t="n"/>
      <c r="I797" s="13" t="n"/>
      <c r="J797" s="13" t="n"/>
      <c r="K797" s="13" t="n"/>
      <c r="L797" s="13" t="n"/>
      <c r="M797" s="13" t="n"/>
      <c r="N797" s="13" t="n"/>
      <c r="O797" s="13" t="n"/>
      <c r="P797" s="13" t="n"/>
      <c r="Q797" s="13" t="n"/>
      <c r="R797" s="13" t="n"/>
      <c r="S797" s="13" t="n"/>
      <c r="T797" s="13" t="n"/>
      <c r="U797" s="13" t="n"/>
      <c r="V797" s="13" t="n"/>
      <c r="W797" s="13" t="n"/>
      <c r="X797" s="13" t="n"/>
      <c r="Y797" s="13" t="n"/>
      <c r="Z797" s="13" t="n"/>
    </row>
    <row r="798">
      <c r="A798" s="13" t="n"/>
      <c r="B798" s="13" t="n"/>
      <c r="C798" s="13" t="n"/>
      <c r="D798" s="13" t="n"/>
      <c r="E798" s="13" t="n"/>
      <c r="F798" s="13" t="n"/>
      <c r="G798" s="13" t="n"/>
      <c r="H798" s="13" t="n"/>
      <c r="I798" s="13" t="n"/>
      <c r="J798" s="13" t="n"/>
      <c r="K798" s="13" t="n"/>
      <c r="L798" s="13" t="n"/>
      <c r="M798" s="13" t="n"/>
      <c r="N798" s="13" t="n"/>
      <c r="O798" s="13" t="n"/>
      <c r="P798" s="13" t="n"/>
      <c r="Q798" s="13" t="n"/>
      <c r="R798" s="13" t="n"/>
      <c r="S798" s="13" t="n"/>
      <c r="T798" s="13" t="n"/>
      <c r="U798" s="13" t="n"/>
      <c r="V798" s="13" t="n"/>
      <c r="W798" s="13" t="n"/>
      <c r="X798" s="13" t="n"/>
      <c r="Y798" s="13" t="n"/>
      <c r="Z798" s="13" t="n"/>
    </row>
    <row r="799">
      <c r="A799" s="13" t="n"/>
      <c r="B799" s="13" t="n"/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  <c r="O799" s="13" t="n"/>
      <c r="P799" s="13" t="n"/>
      <c r="Q799" s="13" t="n"/>
      <c r="R799" s="13" t="n"/>
      <c r="S799" s="13" t="n"/>
      <c r="T799" s="13" t="n"/>
      <c r="U799" s="13" t="n"/>
      <c r="V799" s="13" t="n"/>
      <c r="W799" s="13" t="n"/>
      <c r="X799" s="13" t="n"/>
      <c r="Y799" s="13" t="n"/>
      <c r="Z799" s="13" t="n"/>
    </row>
    <row r="800">
      <c r="A800" s="13" t="n"/>
      <c r="B800" s="13" t="n"/>
      <c r="C800" s="13" t="n"/>
      <c r="D800" s="13" t="n"/>
      <c r="E800" s="13" t="n"/>
      <c r="F800" s="13" t="n"/>
      <c r="G800" s="13" t="n"/>
      <c r="H800" s="13" t="n"/>
      <c r="I800" s="13" t="n"/>
      <c r="J800" s="13" t="n"/>
      <c r="K800" s="13" t="n"/>
      <c r="L800" s="13" t="n"/>
      <c r="M800" s="13" t="n"/>
      <c r="N800" s="13" t="n"/>
      <c r="O800" s="13" t="n"/>
      <c r="P800" s="13" t="n"/>
      <c r="Q800" s="13" t="n"/>
      <c r="R800" s="13" t="n"/>
      <c r="S800" s="13" t="n"/>
      <c r="T800" s="13" t="n"/>
      <c r="U800" s="13" t="n"/>
      <c r="V800" s="13" t="n"/>
      <c r="W800" s="13" t="n"/>
      <c r="X800" s="13" t="n"/>
      <c r="Y800" s="13" t="n"/>
      <c r="Z800" s="13" t="n"/>
    </row>
    <row r="801">
      <c r="A801" s="13" t="n"/>
      <c r="B801" s="13" t="n"/>
      <c r="C801" s="13" t="n"/>
      <c r="D801" s="13" t="n"/>
      <c r="E801" s="13" t="n"/>
      <c r="F801" s="13" t="n"/>
      <c r="G801" s="13" t="n"/>
      <c r="H801" s="13" t="n"/>
      <c r="I801" s="13" t="n"/>
      <c r="J801" s="13" t="n"/>
      <c r="K801" s="13" t="n"/>
      <c r="L801" s="13" t="n"/>
      <c r="M801" s="13" t="n"/>
      <c r="N801" s="13" t="n"/>
      <c r="O801" s="13" t="n"/>
      <c r="P801" s="13" t="n"/>
      <c r="Q801" s="13" t="n"/>
      <c r="R801" s="13" t="n"/>
      <c r="S801" s="13" t="n"/>
      <c r="T801" s="13" t="n"/>
      <c r="U801" s="13" t="n"/>
      <c r="V801" s="13" t="n"/>
      <c r="W801" s="13" t="n"/>
      <c r="X801" s="13" t="n"/>
      <c r="Y801" s="13" t="n"/>
      <c r="Z801" s="13" t="n"/>
    </row>
    <row r="802">
      <c r="A802" s="13" t="n"/>
      <c r="B802" s="13" t="n"/>
      <c r="C802" s="13" t="n"/>
      <c r="D802" s="13" t="n"/>
      <c r="E802" s="13" t="n"/>
      <c r="F802" s="13" t="n"/>
      <c r="G802" s="13" t="n"/>
      <c r="H802" s="13" t="n"/>
      <c r="I802" s="13" t="n"/>
      <c r="J802" s="13" t="n"/>
      <c r="K802" s="13" t="n"/>
      <c r="L802" s="13" t="n"/>
      <c r="M802" s="13" t="n"/>
      <c r="N802" s="13" t="n"/>
      <c r="O802" s="13" t="n"/>
      <c r="P802" s="13" t="n"/>
      <c r="Q802" s="13" t="n"/>
      <c r="R802" s="13" t="n"/>
      <c r="S802" s="13" t="n"/>
      <c r="T802" s="13" t="n"/>
      <c r="U802" s="13" t="n"/>
      <c r="V802" s="13" t="n"/>
      <c r="W802" s="13" t="n"/>
      <c r="X802" s="13" t="n"/>
      <c r="Y802" s="13" t="n"/>
      <c r="Z802" s="13" t="n"/>
    </row>
    <row r="803">
      <c r="A803" s="13" t="n"/>
      <c r="B803" s="13" t="n"/>
      <c r="C803" s="13" t="n"/>
      <c r="D803" s="13" t="n"/>
      <c r="E803" s="13" t="n"/>
      <c r="F803" s="13" t="n"/>
      <c r="G803" s="13" t="n"/>
      <c r="H803" s="13" t="n"/>
      <c r="I803" s="13" t="n"/>
      <c r="J803" s="13" t="n"/>
      <c r="K803" s="13" t="n"/>
      <c r="L803" s="13" t="n"/>
      <c r="M803" s="13" t="n"/>
      <c r="N803" s="13" t="n"/>
      <c r="O803" s="13" t="n"/>
      <c r="P803" s="13" t="n"/>
      <c r="Q803" s="13" t="n"/>
      <c r="R803" s="13" t="n"/>
      <c r="S803" s="13" t="n"/>
      <c r="T803" s="13" t="n"/>
      <c r="U803" s="13" t="n"/>
      <c r="V803" s="13" t="n"/>
      <c r="W803" s="13" t="n"/>
      <c r="X803" s="13" t="n"/>
      <c r="Y803" s="13" t="n"/>
      <c r="Z803" s="13" t="n"/>
    </row>
    <row r="804">
      <c r="A804" s="13" t="n"/>
      <c r="B804" s="13" t="n"/>
      <c r="C804" s="13" t="n"/>
      <c r="D804" s="13" t="n"/>
      <c r="E804" s="13" t="n"/>
      <c r="F804" s="13" t="n"/>
      <c r="G804" s="13" t="n"/>
      <c r="H804" s="13" t="n"/>
      <c r="I804" s="13" t="n"/>
      <c r="J804" s="13" t="n"/>
      <c r="K804" s="13" t="n"/>
      <c r="L804" s="13" t="n"/>
      <c r="M804" s="13" t="n"/>
      <c r="N804" s="13" t="n"/>
      <c r="O804" s="13" t="n"/>
      <c r="P804" s="13" t="n"/>
      <c r="Q804" s="13" t="n"/>
      <c r="R804" s="13" t="n"/>
      <c r="S804" s="13" t="n"/>
      <c r="T804" s="13" t="n"/>
      <c r="U804" s="13" t="n"/>
      <c r="V804" s="13" t="n"/>
      <c r="W804" s="13" t="n"/>
      <c r="X804" s="13" t="n"/>
      <c r="Y804" s="13" t="n"/>
      <c r="Z804" s="13" t="n"/>
    </row>
    <row r="805">
      <c r="A805" s="13" t="n"/>
      <c r="B805" s="13" t="n"/>
      <c r="C805" s="13" t="n"/>
      <c r="D805" s="13" t="n"/>
      <c r="E805" s="13" t="n"/>
      <c r="F805" s="13" t="n"/>
      <c r="G805" s="13" t="n"/>
      <c r="H805" s="13" t="n"/>
      <c r="I805" s="13" t="n"/>
      <c r="J805" s="13" t="n"/>
      <c r="K805" s="13" t="n"/>
      <c r="L805" s="13" t="n"/>
      <c r="M805" s="13" t="n"/>
      <c r="N805" s="13" t="n"/>
      <c r="O805" s="13" t="n"/>
      <c r="P805" s="13" t="n"/>
      <c r="Q805" s="13" t="n"/>
      <c r="R805" s="13" t="n"/>
      <c r="S805" s="13" t="n"/>
      <c r="T805" s="13" t="n"/>
      <c r="U805" s="13" t="n"/>
      <c r="V805" s="13" t="n"/>
      <c r="W805" s="13" t="n"/>
      <c r="X805" s="13" t="n"/>
      <c r="Y805" s="13" t="n"/>
      <c r="Z805" s="13" t="n"/>
    </row>
    <row r="806">
      <c r="A806" s="13" t="n"/>
      <c r="B806" s="13" t="n"/>
      <c r="C806" s="13" t="n"/>
      <c r="D806" s="13" t="n"/>
      <c r="E806" s="13" t="n"/>
      <c r="F806" s="13" t="n"/>
      <c r="G806" s="13" t="n"/>
      <c r="H806" s="13" t="n"/>
      <c r="I806" s="13" t="n"/>
      <c r="J806" s="13" t="n"/>
      <c r="K806" s="13" t="n"/>
      <c r="L806" s="13" t="n"/>
      <c r="M806" s="13" t="n"/>
      <c r="N806" s="13" t="n"/>
      <c r="O806" s="13" t="n"/>
      <c r="P806" s="13" t="n"/>
      <c r="Q806" s="13" t="n"/>
      <c r="R806" s="13" t="n"/>
      <c r="S806" s="13" t="n"/>
      <c r="T806" s="13" t="n"/>
      <c r="U806" s="13" t="n"/>
      <c r="V806" s="13" t="n"/>
      <c r="W806" s="13" t="n"/>
      <c r="X806" s="13" t="n"/>
      <c r="Y806" s="13" t="n"/>
      <c r="Z806" s="13" t="n"/>
    </row>
    <row r="807">
      <c r="A807" s="13" t="n"/>
      <c r="B807" s="13" t="n"/>
      <c r="C807" s="13" t="n"/>
      <c r="D807" s="13" t="n"/>
      <c r="E807" s="13" t="n"/>
      <c r="F807" s="13" t="n"/>
      <c r="G807" s="13" t="n"/>
      <c r="H807" s="13" t="n"/>
      <c r="I807" s="13" t="n"/>
      <c r="J807" s="13" t="n"/>
      <c r="K807" s="13" t="n"/>
      <c r="L807" s="13" t="n"/>
      <c r="M807" s="13" t="n"/>
      <c r="N807" s="13" t="n"/>
      <c r="O807" s="13" t="n"/>
      <c r="P807" s="13" t="n"/>
      <c r="Q807" s="13" t="n"/>
      <c r="R807" s="13" t="n"/>
      <c r="S807" s="13" t="n"/>
      <c r="T807" s="13" t="n"/>
      <c r="U807" s="13" t="n"/>
      <c r="V807" s="13" t="n"/>
      <c r="W807" s="13" t="n"/>
      <c r="X807" s="13" t="n"/>
      <c r="Y807" s="13" t="n"/>
      <c r="Z807" s="13" t="n"/>
    </row>
    <row r="808">
      <c r="A808" s="13" t="n"/>
      <c r="B808" s="13" t="n"/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  <c r="O808" s="13" t="n"/>
      <c r="P808" s="13" t="n"/>
      <c r="Q808" s="13" t="n"/>
      <c r="R808" s="13" t="n"/>
      <c r="S808" s="13" t="n"/>
      <c r="T808" s="13" t="n"/>
      <c r="U808" s="13" t="n"/>
      <c r="V808" s="13" t="n"/>
      <c r="W808" s="13" t="n"/>
      <c r="X808" s="13" t="n"/>
      <c r="Y808" s="13" t="n"/>
      <c r="Z808" s="13" t="n"/>
    </row>
    <row r="809">
      <c r="A809" s="13" t="n"/>
      <c r="B809" s="13" t="n"/>
      <c r="C809" s="13" t="n"/>
      <c r="D809" s="13" t="n"/>
      <c r="E809" s="13" t="n"/>
      <c r="F809" s="13" t="n"/>
      <c r="G809" s="13" t="n"/>
      <c r="H809" s="13" t="n"/>
      <c r="I809" s="13" t="n"/>
      <c r="J809" s="13" t="n"/>
      <c r="K809" s="13" t="n"/>
      <c r="L809" s="13" t="n"/>
      <c r="M809" s="13" t="n"/>
      <c r="N809" s="13" t="n"/>
      <c r="O809" s="13" t="n"/>
      <c r="P809" s="13" t="n"/>
      <c r="Q809" s="13" t="n"/>
      <c r="R809" s="13" t="n"/>
      <c r="S809" s="13" t="n"/>
      <c r="T809" s="13" t="n"/>
      <c r="U809" s="13" t="n"/>
      <c r="V809" s="13" t="n"/>
      <c r="W809" s="13" t="n"/>
      <c r="X809" s="13" t="n"/>
      <c r="Y809" s="13" t="n"/>
      <c r="Z809" s="13" t="n"/>
    </row>
    <row r="810">
      <c r="A810" s="13" t="n"/>
      <c r="B810" s="13" t="n"/>
      <c r="C810" s="13" t="n"/>
      <c r="D810" s="13" t="n"/>
      <c r="E810" s="13" t="n"/>
      <c r="F810" s="13" t="n"/>
      <c r="G810" s="13" t="n"/>
      <c r="H810" s="13" t="n"/>
      <c r="I810" s="13" t="n"/>
      <c r="J810" s="13" t="n"/>
      <c r="K810" s="13" t="n"/>
      <c r="L810" s="13" t="n"/>
      <c r="M810" s="13" t="n"/>
      <c r="N810" s="13" t="n"/>
      <c r="O810" s="13" t="n"/>
      <c r="P810" s="13" t="n"/>
      <c r="Q810" s="13" t="n"/>
      <c r="R810" s="13" t="n"/>
      <c r="S810" s="13" t="n"/>
      <c r="T810" s="13" t="n"/>
      <c r="U810" s="13" t="n"/>
      <c r="V810" s="13" t="n"/>
      <c r="W810" s="13" t="n"/>
      <c r="X810" s="13" t="n"/>
      <c r="Y810" s="13" t="n"/>
      <c r="Z810" s="13" t="n"/>
    </row>
    <row r="811">
      <c r="A811" s="13" t="n"/>
      <c r="B811" s="13" t="n"/>
      <c r="C811" s="13" t="n"/>
      <c r="D811" s="13" t="n"/>
      <c r="E811" s="13" t="n"/>
      <c r="F811" s="13" t="n"/>
      <c r="G811" s="13" t="n"/>
      <c r="H811" s="13" t="n"/>
      <c r="I811" s="13" t="n"/>
      <c r="J811" s="13" t="n"/>
      <c r="K811" s="13" t="n"/>
      <c r="L811" s="13" t="n"/>
      <c r="M811" s="13" t="n"/>
      <c r="N811" s="13" t="n"/>
      <c r="O811" s="13" t="n"/>
      <c r="P811" s="13" t="n"/>
      <c r="Q811" s="13" t="n"/>
      <c r="R811" s="13" t="n"/>
      <c r="S811" s="13" t="n"/>
      <c r="T811" s="13" t="n"/>
      <c r="U811" s="13" t="n"/>
      <c r="V811" s="13" t="n"/>
      <c r="W811" s="13" t="n"/>
      <c r="X811" s="13" t="n"/>
      <c r="Y811" s="13" t="n"/>
      <c r="Z811" s="13" t="n"/>
    </row>
    <row r="812">
      <c r="A812" s="13" t="n"/>
      <c r="B812" s="13" t="n"/>
      <c r="C812" s="13" t="n"/>
      <c r="D812" s="13" t="n"/>
      <c r="E812" s="13" t="n"/>
      <c r="F812" s="13" t="n"/>
      <c r="G812" s="13" t="n"/>
      <c r="H812" s="13" t="n"/>
      <c r="I812" s="13" t="n"/>
      <c r="J812" s="13" t="n"/>
      <c r="K812" s="13" t="n"/>
      <c r="L812" s="13" t="n"/>
      <c r="M812" s="13" t="n"/>
      <c r="N812" s="13" t="n"/>
      <c r="O812" s="13" t="n"/>
      <c r="P812" s="13" t="n"/>
      <c r="Q812" s="13" t="n"/>
      <c r="R812" s="13" t="n"/>
      <c r="S812" s="13" t="n"/>
      <c r="T812" s="13" t="n"/>
      <c r="U812" s="13" t="n"/>
      <c r="V812" s="13" t="n"/>
      <c r="W812" s="13" t="n"/>
      <c r="X812" s="13" t="n"/>
      <c r="Y812" s="13" t="n"/>
      <c r="Z812" s="13" t="n"/>
    </row>
    <row r="813">
      <c r="A813" s="13" t="n"/>
      <c r="B813" s="13" t="n"/>
      <c r="C813" s="13" t="n"/>
      <c r="D813" s="13" t="n"/>
      <c r="E813" s="13" t="n"/>
      <c r="F813" s="13" t="n"/>
      <c r="G813" s="13" t="n"/>
      <c r="H813" s="13" t="n"/>
      <c r="I813" s="13" t="n"/>
      <c r="J813" s="13" t="n"/>
      <c r="K813" s="13" t="n"/>
      <c r="L813" s="13" t="n"/>
      <c r="M813" s="13" t="n"/>
      <c r="N813" s="13" t="n"/>
      <c r="O813" s="13" t="n"/>
      <c r="P813" s="13" t="n"/>
      <c r="Q813" s="13" t="n"/>
      <c r="R813" s="13" t="n"/>
      <c r="S813" s="13" t="n"/>
      <c r="T813" s="13" t="n"/>
      <c r="U813" s="13" t="n"/>
      <c r="V813" s="13" t="n"/>
      <c r="W813" s="13" t="n"/>
      <c r="X813" s="13" t="n"/>
      <c r="Y813" s="13" t="n"/>
      <c r="Z813" s="13" t="n"/>
    </row>
    <row r="814">
      <c r="A814" s="13" t="n"/>
      <c r="B814" s="13" t="n"/>
      <c r="C814" s="13" t="n"/>
      <c r="D814" s="13" t="n"/>
      <c r="E814" s="13" t="n"/>
      <c r="F814" s="13" t="n"/>
      <c r="G814" s="13" t="n"/>
      <c r="H814" s="13" t="n"/>
      <c r="I814" s="13" t="n"/>
      <c r="J814" s="13" t="n"/>
      <c r="K814" s="13" t="n"/>
      <c r="L814" s="13" t="n"/>
      <c r="M814" s="13" t="n"/>
      <c r="N814" s="13" t="n"/>
      <c r="O814" s="13" t="n"/>
      <c r="P814" s="13" t="n"/>
      <c r="Q814" s="13" t="n"/>
      <c r="R814" s="13" t="n"/>
      <c r="S814" s="13" t="n"/>
      <c r="T814" s="13" t="n"/>
      <c r="U814" s="13" t="n"/>
      <c r="V814" s="13" t="n"/>
      <c r="W814" s="13" t="n"/>
      <c r="X814" s="13" t="n"/>
      <c r="Y814" s="13" t="n"/>
      <c r="Z814" s="13" t="n"/>
    </row>
    <row r="815">
      <c r="A815" s="13" t="n"/>
      <c r="B815" s="13" t="n"/>
      <c r="C815" s="13" t="n"/>
      <c r="D815" s="13" t="n"/>
      <c r="E815" s="13" t="n"/>
      <c r="F815" s="13" t="n"/>
      <c r="G815" s="13" t="n"/>
      <c r="H815" s="13" t="n"/>
      <c r="I815" s="13" t="n"/>
      <c r="J815" s="13" t="n"/>
      <c r="K815" s="13" t="n"/>
      <c r="L815" s="13" t="n"/>
      <c r="M815" s="13" t="n"/>
      <c r="N815" s="13" t="n"/>
      <c r="O815" s="13" t="n"/>
      <c r="P815" s="13" t="n"/>
      <c r="Q815" s="13" t="n"/>
      <c r="R815" s="13" t="n"/>
      <c r="S815" s="13" t="n"/>
      <c r="T815" s="13" t="n"/>
      <c r="U815" s="13" t="n"/>
      <c r="V815" s="13" t="n"/>
      <c r="W815" s="13" t="n"/>
      <c r="X815" s="13" t="n"/>
      <c r="Y815" s="13" t="n"/>
      <c r="Z815" s="13" t="n"/>
    </row>
    <row r="816">
      <c r="A816" s="13" t="n"/>
      <c r="B816" s="13" t="n"/>
      <c r="C816" s="13" t="n"/>
      <c r="D816" s="13" t="n"/>
      <c r="E816" s="13" t="n"/>
      <c r="F816" s="13" t="n"/>
      <c r="G816" s="13" t="n"/>
      <c r="H816" s="13" t="n"/>
      <c r="I816" s="13" t="n"/>
      <c r="J816" s="13" t="n"/>
      <c r="K816" s="13" t="n"/>
      <c r="L816" s="13" t="n"/>
      <c r="M816" s="13" t="n"/>
      <c r="N816" s="13" t="n"/>
      <c r="O816" s="13" t="n"/>
      <c r="P816" s="13" t="n"/>
      <c r="Q816" s="13" t="n"/>
      <c r="R816" s="13" t="n"/>
      <c r="S816" s="13" t="n"/>
      <c r="T816" s="13" t="n"/>
      <c r="U816" s="13" t="n"/>
      <c r="V816" s="13" t="n"/>
      <c r="W816" s="13" t="n"/>
      <c r="X816" s="13" t="n"/>
      <c r="Y816" s="13" t="n"/>
      <c r="Z816" s="13" t="n"/>
    </row>
    <row r="817">
      <c r="A817" s="13" t="n"/>
      <c r="B817" s="13" t="n"/>
      <c r="C817" s="13" t="n"/>
      <c r="D817" s="13" t="n"/>
      <c r="E817" s="13" t="n"/>
      <c r="F817" s="13" t="n"/>
      <c r="G817" s="13" t="n"/>
      <c r="H817" s="13" t="n"/>
      <c r="I817" s="13" t="n"/>
      <c r="J817" s="13" t="n"/>
      <c r="K817" s="13" t="n"/>
      <c r="L817" s="13" t="n"/>
      <c r="M817" s="13" t="n"/>
      <c r="N817" s="13" t="n"/>
      <c r="O817" s="13" t="n"/>
      <c r="P817" s="13" t="n"/>
      <c r="Q817" s="13" t="n"/>
      <c r="R817" s="13" t="n"/>
      <c r="S817" s="13" t="n"/>
      <c r="T817" s="13" t="n"/>
      <c r="U817" s="13" t="n"/>
      <c r="V817" s="13" t="n"/>
      <c r="W817" s="13" t="n"/>
      <c r="X817" s="13" t="n"/>
      <c r="Y817" s="13" t="n"/>
      <c r="Z817" s="13" t="n"/>
    </row>
    <row r="818">
      <c r="A818" s="13" t="n"/>
      <c r="B818" s="13" t="n"/>
      <c r="C818" s="13" t="n"/>
      <c r="D818" s="13" t="n"/>
      <c r="E818" s="13" t="n"/>
      <c r="F818" s="13" t="n"/>
      <c r="G818" s="13" t="n"/>
      <c r="H818" s="13" t="n"/>
      <c r="I818" s="13" t="n"/>
      <c r="J818" s="13" t="n"/>
      <c r="K818" s="13" t="n"/>
      <c r="L818" s="13" t="n"/>
      <c r="M818" s="13" t="n"/>
      <c r="N818" s="13" t="n"/>
      <c r="O818" s="13" t="n"/>
      <c r="P818" s="13" t="n"/>
      <c r="Q818" s="13" t="n"/>
      <c r="R818" s="13" t="n"/>
      <c r="S818" s="13" t="n"/>
      <c r="T818" s="13" t="n"/>
      <c r="U818" s="13" t="n"/>
      <c r="V818" s="13" t="n"/>
      <c r="W818" s="13" t="n"/>
      <c r="X818" s="13" t="n"/>
      <c r="Y818" s="13" t="n"/>
      <c r="Z818" s="13" t="n"/>
    </row>
    <row r="819">
      <c r="A819" s="13" t="n"/>
      <c r="B819" s="13" t="n"/>
      <c r="C819" s="13" t="n"/>
      <c r="D819" s="13" t="n"/>
      <c r="E819" s="13" t="n"/>
      <c r="F819" s="13" t="n"/>
      <c r="G819" s="13" t="n"/>
      <c r="H819" s="13" t="n"/>
      <c r="I819" s="13" t="n"/>
      <c r="J819" s="13" t="n"/>
      <c r="K819" s="13" t="n"/>
      <c r="L819" s="13" t="n"/>
      <c r="M819" s="13" t="n"/>
      <c r="N819" s="13" t="n"/>
      <c r="O819" s="13" t="n"/>
      <c r="P819" s="13" t="n"/>
      <c r="Q819" s="13" t="n"/>
      <c r="R819" s="13" t="n"/>
      <c r="S819" s="13" t="n"/>
      <c r="T819" s="13" t="n"/>
      <c r="U819" s="13" t="n"/>
      <c r="V819" s="13" t="n"/>
      <c r="W819" s="13" t="n"/>
      <c r="X819" s="13" t="n"/>
      <c r="Y819" s="13" t="n"/>
      <c r="Z819" s="13" t="n"/>
    </row>
    <row r="820">
      <c r="A820" s="13" t="n"/>
      <c r="B820" s="13" t="n"/>
      <c r="C820" s="13" t="n"/>
      <c r="D820" s="13" t="n"/>
      <c r="E820" s="13" t="n"/>
      <c r="F820" s="13" t="n"/>
      <c r="G820" s="13" t="n"/>
      <c r="H820" s="13" t="n"/>
      <c r="I820" s="13" t="n"/>
      <c r="J820" s="13" t="n"/>
      <c r="K820" s="13" t="n"/>
      <c r="L820" s="13" t="n"/>
      <c r="M820" s="13" t="n"/>
      <c r="N820" s="13" t="n"/>
      <c r="O820" s="13" t="n"/>
      <c r="P820" s="13" t="n"/>
      <c r="Q820" s="13" t="n"/>
      <c r="R820" s="13" t="n"/>
      <c r="S820" s="13" t="n"/>
      <c r="T820" s="13" t="n"/>
      <c r="U820" s="13" t="n"/>
      <c r="V820" s="13" t="n"/>
      <c r="W820" s="13" t="n"/>
      <c r="X820" s="13" t="n"/>
      <c r="Y820" s="13" t="n"/>
      <c r="Z820" s="13" t="n"/>
    </row>
    <row r="821">
      <c r="A821" s="13" t="n"/>
      <c r="B821" s="13" t="n"/>
      <c r="C821" s="13" t="n"/>
      <c r="D821" s="13" t="n"/>
      <c r="E821" s="13" t="n"/>
      <c r="F821" s="13" t="n"/>
      <c r="G821" s="13" t="n"/>
      <c r="H821" s="13" t="n"/>
      <c r="I821" s="13" t="n"/>
      <c r="J821" s="13" t="n"/>
      <c r="K821" s="13" t="n"/>
      <c r="L821" s="13" t="n"/>
      <c r="M821" s="13" t="n"/>
      <c r="N821" s="13" t="n"/>
      <c r="O821" s="13" t="n"/>
      <c r="P821" s="13" t="n"/>
      <c r="Q821" s="13" t="n"/>
      <c r="R821" s="13" t="n"/>
      <c r="S821" s="13" t="n"/>
      <c r="T821" s="13" t="n"/>
      <c r="U821" s="13" t="n"/>
      <c r="V821" s="13" t="n"/>
      <c r="W821" s="13" t="n"/>
      <c r="X821" s="13" t="n"/>
      <c r="Y821" s="13" t="n"/>
      <c r="Z821" s="13" t="n"/>
    </row>
    <row r="822">
      <c r="A822" s="13" t="n"/>
      <c r="B822" s="13" t="n"/>
      <c r="C822" s="13" t="n"/>
      <c r="D822" s="13" t="n"/>
      <c r="E822" s="13" t="n"/>
      <c r="F822" s="13" t="n"/>
      <c r="G822" s="13" t="n"/>
      <c r="H822" s="13" t="n"/>
      <c r="I822" s="13" t="n"/>
      <c r="J822" s="13" t="n"/>
      <c r="K822" s="13" t="n"/>
      <c r="L822" s="13" t="n"/>
      <c r="M822" s="13" t="n"/>
      <c r="N822" s="13" t="n"/>
      <c r="O822" s="13" t="n"/>
      <c r="P822" s="13" t="n"/>
      <c r="Q822" s="13" t="n"/>
      <c r="R822" s="13" t="n"/>
      <c r="S822" s="13" t="n"/>
      <c r="T822" s="13" t="n"/>
      <c r="U822" s="13" t="n"/>
      <c r="V822" s="13" t="n"/>
      <c r="W822" s="13" t="n"/>
      <c r="X822" s="13" t="n"/>
      <c r="Y822" s="13" t="n"/>
      <c r="Z822" s="13" t="n"/>
    </row>
    <row r="823">
      <c r="A823" s="13" t="n"/>
      <c r="B823" s="13" t="n"/>
      <c r="C823" s="13" t="n"/>
      <c r="D823" s="13" t="n"/>
      <c r="E823" s="13" t="n"/>
      <c r="F823" s="13" t="n"/>
      <c r="G823" s="13" t="n"/>
      <c r="H823" s="13" t="n"/>
      <c r="I823" s="13" t="n"/>
      <c r="J823" s="13" t="n"/>
      <c r="K823" s="13" t="n"/>
      <c r="L823" s="13" t="n"/>
      <c r="M823" s="13" t="n"/>
      <c r="N823" s="13" t="n"/>
      <c r="O823" s="13" t="n"/>
      <c r="P823" s="13" t="n"/>
      <c r="Q823" s="13" t="n"/>
      <c r="R823" s="13" t="n"/>
      <c r="S823" s="13" t="n"/>
      <c r="T823" s="13" t="n"/>
      <c r="U823" s="13" t="n"/>
      <c r="V823" s="13" t="n"/>
      <c r="W823" s="13" t="n"/>
      <c r="X823" s="13" t="n"/>
      <c r="Y823" s="13" t="n"/>
      <c r="Z823" s="13" t="n"/>
    </row>
    <row r="824">
      <c r="A824" s="13" t="n"/>
      <c r="B824" s="13" t="n"/>
      <c r="C824" s="13" t="n"/>
      <c r="D824" s="13" t="n"/>
      <c r="E824" s="13" t="n"/>
      <c r="F824" s="13" t="n"/>
      <c r="G824" s="13" t="n"/>
      <c r="H824" s="13" t="n"/>
      <c r="I824" s="13" t="n"/>
      <c r="J824" s="13" t="n"/>
      <c r="K824" s="13" t="n"/>
      <c r="L824" s="13" t="n"/>
      <c r="M824" s="13" t="n"/>
      <c r="N824" s="13" t="n"/>
      <c r="O824" s="13" t="n"/>
      <c r="P824" s="13" t="n"/>
      <c r="Q824" s="13" t="n"/>
      <c r="R824" s="13" t="n"/>
      <c r="S824" s="13" t="n"/>
      <c r="T824" s="13" t="n"/>
      <c r="U824" s="13" t="n"/>
      <c r="V824" s="13" t="n"/>
      <c r="W824" s="13" t="n"/>
      <c r="X824" s="13" t="n"/>
      <c r="Y824" s="13" t="n"/>
      <c r="Z824" s="13" t="n"/>
    </row>
    <row r="825">
      <c r="A825" s="13" t="n"/>
      <c r="B825" s="13" t="n"/>
      <c r="C825" s="13" t="n"/>
      <c r="D825" s="13" t="n"/>
      <c r="E825" s="13" t="n"/>
      <c r="F825" s="13" t="n"/>
      <c r="G825" s="13" t="n"/>
      <c r="H825" s="13" t="n"/>
      <c r="I825" s="13" t="n"/>
      <c r="J825" s="13" t="n"/>
      <c r="K825" s="13" t="n"/>
      <c r="L825" s="13" t="n"/>
      <c r="M825" s="13" t="n"/>
      <c r="N825" s="13" t="n"/>
      <c r="O825" s="13" t="n"/>
      <c r="P825" s="13" t="n"/>
      <c r="Q825" s="13" t="n"/>
      <c r="R825" s="13" t="n"/>
      <c r="S825" s="13" t="n"/>
      <c r="T825" s="13" t="n"/>
      <c r="U825" s="13" t="n"/>
      <c r="V825" s="13" t="n"/>
      <c r="W825" s="13" t="n"/>
      <c r="X825" s="13" t="n"/>
      <c r="Y825" s="13" t="n"/>
      <c r="Z825" s="13" t="n"/>
    </row>
    <row r="826">
      <c r="A826" s="13" t="n"/>
      <c r="B826" s="13" t="n"/>
      <c r="C826" s="13" t="n"/>
      <c r="D826" s="13" t="n"/>
      <c r="E826" s="13" t="n"/>
      <c r="F826" s="13" t="n"/>
      <c r="G826" s="13" t="n"/>
      <c r="H826" s="13" t="n"/>
      <c r="I826" s="13" t="n"/>
      <c r="J826" s="13" t="n"/>
      <c r="K826" s="13" t="n"/>
      <c r="L826" s="13" t="n"/>
      <c r="M826" s="13" t="n"/>
      <c r="N826" s="13" t="n"/>
      <c r="O826" s="13" t="n"/>
      <c r="P826" s="13" t="n"/>
      <c r="Q826" s="13" t="n"/>
      <c r="R826" s="13" t="n"/>
      <c r="S826" s="13" t="n"/>
      <c r="T826" s="13" t="n"/>
      <c r="U826" s="13" t="n"/>
      <c r="V826" s="13" t="n"/>
      <c r="W826" s="13" t="n"/>
      <c r="X826" s="13" t="n"/>
      <c r="Y826" s="13" t="n"/>
      <c r="Z826" s="13" t="n"/>
    </row>
    <row r="827">
      <c r="A827" s="13" t="n"/>
      <c r="B827" s="13" t="n"/>
      <c r="C827" s="13" t="n"/>
      <c r="D827" s="13" t="n"/>
      <c r="E827" s="13" t="n"/>
      <c r="F827" s="13" t="n"/>
      <c r="G827" s="13" t="n"/>
      <c r="H827" s="13" t="n"/>
      <c r="I827" s="13" t="n"/>
      <c r="J827" s="13" t="n"/>
      <c r="K827" s="13" t="n"/>
      <c r="L827" s="13" t="n"/>
      <c r="M827" s="13" t="n"/>
      <c r="N827" s="13" t="n"/>
      <c r="O827" s="13" t="n"/>
      <c r="P827" s="13" t="n"/>
      <c r="Q827" s="13" t="n"/>
      <c r="R827" s="13" t="n"/>
      <c r="S827" s="13" t="n"/>
      <c r="T827" s="13" t="n"/>
      <c r="U827" s="13" t="n"/>
      <c r="V827" s="13" t="n"/>
      <c r="W827" s="13" t="n"/>
      <c r="X827" s="13" t="n"/>
      <c r="Y827" s="13" t="n"/>
      <c r="Z827" s="13" t="n"/>
    </row>
    <row r="828">
      <c r="A828" s="13" t="n"/>
      <c r="B828" s="13" t="n"/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  <c r="O828" s="13" t="n"/>
      <c r="P828" s="13" t="n"/>
      <c r="Q828" s="13" t="n"/>
      <c r="R828" s="13" t="n"/>
      <c r="S828" s="13" t="n"/>
      <c r="T828" s="13" t="n"/>
      <c r="U828" s="13" t="n"/>
      <c r="V828" s="13" t="n"/>
      <c r="W828" s="13" t="n"/>
      <c r="X828" s="13" t="n"/>
      <c r="Y828" s="13" t="n"/>
      <c r="Z828" s="13" t="n"/>
    </row>
    <row r="829">
      <c r="A829" s="13" t="n"/>
      <c r="B829" s="13" t="n"/>
      <c r="C829" s="13" t="n"/>
      <c r="D829" s="13" t="n"/>
      <c r="E829" s="13" t="n"/>
      <c r="F829" s="13" t="n"/>
      <c r="G829" s="13" t="n"/>
      <c r="H829" s="13" t="n"/>
      <c r="I829" s="13" t="n"/>
      <c r="J829" s="13" t="n"/>
      <c r="K829" s="13" t="n"/>
      <c r="L829" s="13" t="n"/>
      <c r="M829" s="13" t="n"/>
      <c r="N829" s="13" t="n"/>
      <c r="O829" s="13" t="n"/>
      <c r="P829" s="13" t="n"/>
      <c r="Q829" s="13" t="n"/>
      <c r="R829" s="13" t="n"/>
      <c r="S829" s="13" t="n"/>
      <c r="T829" s="13" t="n"/>
      <c r="U829" s="13" t="n"/>
      <c r="V829" s="13" t="n"/>
      <c r="W829" s="13" t="n"/>
      <c r="X829" s="13" t="n"/>
      <c r="Y829" s="13" t="n"/>
      <c r="Z829" s="13" t="n"/>
    </row>
    <row r="830">
      <c r="A830" s="13" t="n"/>
      <c r="B830" s="13" t="n"/>
      <c r="C830" s="13" t="n"/>
      <c r="D830" s="13" t="n"/>
      <c r="E830" s="13" t="n"/>
      <c r="F830" s="13" t="n"/>
      <c r="G830" s="13" t="n"/>
      <c r="H830" s="13" t="n"/>
      <c r="I830" s="13" t="n"/>
      <c r="J830" s="13" t="n"/>
      <c r="K830" s="13" t="n"/>
      <c r="L830" s="13" t="n"/>
      <c r="M830" s="13" t="n"/>
      <c r="N830" s="13" t="n"/>
      <c r="O830" s="13" t="n"/>
      <c r="P830" s="13" t="n"/>
      <c r="Q830" s="13" t="n"/>
      <c r="R830" s="13" t="n"/>
      <c r="S830" s="13" t="n"/>
      <c r="T830" s="13" t="n"/>
      <c r="U830" s="13" t="n"/>
      <c r="V830" s="13" t="n"/>
      <c r="W830" s="13" t="n"/>
      <c r="X830" s="13" t="n"/>
      <c r="Y830" s="13" t="n"/>
      <c r="Z830" s="13" t="n"/>
    </row>
    <row r="831">
      <c r="A831" s="13" t="n"/>
      <c r="B831" s="13" t="n"/>
      <c r="C831" s="13" t="n"/>
      <c r="D831" s="13" t="n"/>
      <c r="E831" s="13" t="n"/>
      <c r="F831" s="13" t="n"/>
      <c r="G831" s="13" t="n"/>
      <c r="H831" s="13" t="n"/>
      <c r="I831" s="13" t="n"/>
      <c r="J831" s="13" t="n"/>
      <c r="K831" s="13" t="n"/>
      <c r="L831" s="13" t="n"/>
      <c r="M831" s="13" t="n"/>
      <c r="N831" s="13" t="n"/>
      <c r="O831" s="13" t="n"/>
      <c r="P831" s="13" t="n"/>
      <c r="Q831" s="13" t="n"/>
      <c r="R831" s="13" t="n"/>
      <c r="S831" s="13" t="n"/>
      <c r="T831" s="13" t="n"/>
      <c r="U831" s="13" t="n"/>
      <c r="V831" s="13" t="n"/>
      <c r="W831" s="13" t="n"/>
      <c r="X831" s="13" t="n"/>
      <c r="Y831" s="13" t="n"/>
      <c r="Z831" s="13" t="n"/>
    </row>
    <row r="832">
      <c r="A832" s="13" t="n"/>
      <c r="B832" s="13" t="n"/>
      <c r="C832" s="13" t="n"/>
      <c r="D832" s="13" t="n"/>
      <c r="E832" s="13" t="n"/>
      <c r="F832" s="13" t="n"/>
      <c r="G832" s="13" t="n"/>
      <c r="H832" s="13" t="n"/>
      <c r="I832" s="13" t="n"/>
      <c r="J832" s="13" t="n"/>
      <c r="K832" s="13" t="n"/>
      <c r="L832" s="13" t="n"/>
      <c r="M832" s="13" t="n"/>
      <c r="N832" s="13" t="n"/>
      <c r="O832" s="13" t="n"/>
      <c r="P832" s="13" t="n"/>
      <c r="Q832" s="13" t="n"/>
      <c r="R832" s="13" t="n"/>
      <c r="S832" s="13" t="n"/>
      <c r="T832" s="13" t="n"/>
      <c r="U832" s="13" t="n"/>
      <c r="V832" s="13" t="n"/>
      <c r="W832" s="13" t="n"/>
      <c r="X832" s="13" t="n"/>
      <c r="Y832" s="13" t="n"/>
      <c r="Z832" s="13" t="n"/>
    </row>
    <row r="833">
      <c r="A833" s="13" t="n"/>
      <c r="B833" s="13" t="n"/>
      <c r="C833" s="13" t="n"/>
      <c r="D833" s="13" t="n"/>
      <c r="E833" s="13" t="n"/>
      <c r="F833" s="13" t="n"/>
      <c r="G833" s="13" t="n"/>
      <c r="H833" s="13" t="n"/>
      <c r="I833" s="13" t="n"/>
      <c r="J833" s="13" t="n"/>
      <c r="K833" s="13" t="n"/>
      <c r="L833" s="13" t="n"/>
      <c r="M833" s="13" t="n"/>
      <c r="N833" s="13" t="n"/>
      <c r="O833" s="13" t="n"/>
      <c r="P833" s="13" t="n"/>
      <c r="Q833" s="13" t="n"/>
      <c r="R833" s="13" t="n"/>
      <c r="S833" s="13" t="n"/>
      <c r="T833" s="13" t="n"/>
      <c r="U833" s="13" t="n"/>
      <c r="V833" s="13" t="n"/>
      <c r="W833" s="13" t="n"/>
      <c r="X833" s="13" t="n"/>
      <c r="Y833" s="13" t="n"/>
      <c r="Z833" s="13" t="n"/>
    </row>
    <row r="834">
      <c r="A834" s="13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J834" s="13" t="n"/>
      <c r="K834" s="13" t="n"/>
      <c r="L834" s="13" t="n"/>
      <c r="M834" s="13" t="n"/>
      <c r="N834" s="13" t="n"/>
      <c r="O834" s="13" t="n"/>
      <c r="P834" s="13" t="n"/>
      <c r="Q834" s="13" t="n"/>
      <c r="R834" s="13" t="n"/>
      <c r="S834" s="13" t="n"/>
      <c r="T834" s="13" t="n"/>
      <c r="U834" s="13" t="n"/>
      <c r="V834" s="13" t="n"/>
      <c r="W834" s="13" t="n"/>
      <c r="X834" s="13" t="n"/>
      <c r="Y834" s="13" t="n"/>
      <c r="Z834" s="13" t="n"/>
    </row>
    <row r="835">
      <c r="A835" s="13" t="n"/>
      <c r="B835" s="13" t="n"/>
      <c r="C835" s="13" t="n"/>
      <c r="D835" s="13" t="n"/>
      <c r="E835" s="13" t="n"/>
      <c r="F835" s="13" t="n"/>
      <c r="G835" s="13" t="n"/>
      <c r="H835" s="13" t="n"/>
      <c r="I835" s="13" t="n"/>
      <c r="J835" s="13" t="n"/>
      <c r="K835" s="13" t="n"/>
      <c r="L835" s="13" t="n"/>
      <c r="M835" s="13" t="n"/>
      <c r="N835" s="13" t="n"/>
      <c r="O835" s="13" t="n"/>
      <c r="P835" s="13" t="n"/>
      <c r="Q835" s="13" t="n"/>
      <c r="R835" s="13" t="n"/>
      <c r="S835" s="13" t="n"/>
      <c r="T835" s="13" t="n"/>
      <c r="U835" s="13" t="n"/>
      <c r="V835" s="13" t="n"/>
      <c r="W835" s="13" t="n"/>
      <c r="X835" s="13" t="n"/>
      <c r="Y835" s="13" t="n"/>
      <c r="Z835" s="13" t="n"/>
    </row>
    <row r="836">
      <c r="A836" s="13" t="n"/>
      <c r="B836" s="13" t="n"/>
      <c r="C836" s="13" t="n"/>
      <c r="D836" s="13" t="n"/>
      <c r="E836" s="13" t="n"/>
      <c r="F836" s="13" t="n"/>
      <c r="G836" s="13" t="n"/>
      <c r="H836" s="13" t="n"/>
      <c r="I836" s="13" t="n"/>
      <c r="J836" s="13" t="n"/>
      <c r="K836" s="13" t="n"/>
      <c r="L836" s="13" t="n"/>
      <c r="M836" s="13" t="n"/>
      <c r="N836" s="13" t="n"/>
      <c r="O836" s="13" t="n"/>
      <c r="P836" s="13" t="n"/>
      <c r="Q836" s="13" t="n"/>
      <c r="R836" s="13" t="n"/>
      <c r="S836" s="13" t="n"/>
      <c r="T836" s="13" t="n"/>
      <c r="U836" s="13" t="n"/>
      <c r="V836" s="13" t="n"/>
      <c r="W836" s="13" t="n"/>
      <c r="X836" s="13" t="n"/>
      <c r="Y836" s="13" t="n"/>
      <c r="Z836" s="13" t="n"/>
    </row>
    <row r="837">
      <c r="A837" s="13" t="n"/>
      <c r="B837" s="13" t="n"/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  <c r="O837" s="13" t="n"/>
      <c r="P837" s="13" t="n"/>
      <c r="Q837" s="13" t="n"/>
      <c r="R837" s="13" t="n"/>
      <c r="S837" s="13" t="n"/>
      <c r="T837" s="13" t="n"/>
      <c r="U837" s="13" t="n"/>
      <c r="V837" s="13" t="n"/>
      <c r="W837" s="13" t="n"/>
      <c r="X837" s="13" t="n"/>
      <c r="Y837" s="13" t="n"/>
      <c r="Z837" s="13" t="n"/>
    </row>
    <row r="838">
      <c r="A838" s="13" t="n"/>
      <c r="B838" s="13" t="n"/>
      <c r="C838" s="13" t="n"/>
      <c r="D838" s="13" t="n"/>
      <c r="E838" s="13" t="n"/>
      <c r="F838" s="13" t="n"/>
      <c r="G838" s="13" t="n"/>
      <c r="H838" s="13" t="n"/>
      <c r="I838" s="13" t="n"/>
      <c r="J838" s="13" t="n"/>
      <c r="K838" s="13" t="n"/>
      <c r="L838" s="13" t="n"/>
      <c r="M838" s="13" t="n"/>
      <c r="N838" s="13" t="n"/>
      <c r="O838" s="13" t="n"/>
      <c r="P838" s="13" t="n"/>
      <c r="Q838" s="13" t="n"/>
      <c r="R838" s="13" t="n"/>
      <c r="S838" s="13" t="n"/>
      <c r="T838" s="13" t="n"/>
      <c r="U838" s="13" t="n"/>
      <c r="V838" s="13" t="n"/>
      <c r="W838" s="13" t="n"/>
      <c r="X838" s="13" t="n"/>
      <c r="Y838" s="13" t="n"/>
      <c r="Z838" s="13" t="n"/>
    </row>
    <row r="839">
      <c r="A839" s="13" t="n"/>
      <c r="B839" s="13" t="n"/>
      <c r="C839" s="13" t="n"/>
      <c r="D839" s="13" t="n"/>
      <c r="E839" s="13" t="n"/>
      <c r="F839" s="13" t="n"/>
      <c r="G839" s="13" t="n"/>
      <c r="H839" s="13" t="n"/>
      <c r="I839" s="13" t="n"/>
      <c r="J839" s="13" t="n"/>
      <c r="K839" s="13" t="n"/>
      <c r="L839" s="13" t="n"/>
      <c r="M839" s="13" t="n"/>
      <c r="N839" s="13" t="n"/>
      <c r="O839" s="13" t="n"/>
      <c r="P839" s="13" t="n"/>
      <c r="Q839" s="13" t="n"/>
      <c r="R839" s="13" t="n"/>
      <c r="S839" s="13" t="n"/>
      <c r="T839" s="13" t="n"/>
      <c r="U839" s="13" t="n"/>
      <c r="V839" s="13" t="n"/>
      <c r="W839" s="13" t="n"/>
      <c r="X839" s="13" t="n"/>
      <c r="Y839" s="13" t="n"/>
      <c r="Z839" s="13" t="n"/>
    </row>
    <row r="840">
      <c r="A840" s="13" t="n"/>
      <c r="B840" s="13" t="n"/>
      <c r="C840" s="13" t="n"/>
      <c r="D840" s="13" t="n"/>
      <c r="E840" s="13" t="n"/>
      <c r="F840" s="13" t="n"/>
      <c r="G840" s="13" t="n"/>
      <c r="H840" s="13" t="n"/>
      <c r="I840" s="13" t="n"/>
      <c r="J840" s="13" t="n"/>
      <c r="K840" s="13" t="n"/>
      <c r="L840" s="13" t="n"/>
      <c r="M840" s="13" t="n"/>
      <c r="N840" s="13" t="n"/>
      <c r="O840" s="13" t="n"/>
      <c r="P840" s="13" t="n"/>
      <c r="Q840" s="13" t="n"/>
      <c r="R840" s="13" t="n"/>
      <c r="S840" s="13" t="n"/>
      <c r="T840" s="13" t="n"/>
      <c r="U840" s="13" t="n"/>
      <c r="V840" s="13" t="n"/>
      <c r="W840" s="13" t="n"/>
      <c r="X840" s="13" t="n"/>
      <c r="Y840" s="13" t="n"/>
      <c r="Z840" s="13" t="n"/>
    </row>
    <row r="841">
      <c r="A841" s="13" t="n"/>
      <c r="B841" s="13" t="n"/>
      <c r="C841" s="13" t="n"/>
      <c r="D841" s="13" t="n"/>
      <c r="E841" s="13" t="n"/>
      <c r="F841" s="13" t="n"/>
      <c r="G841" s="13" t="n"/>
      <c r="H841" s="13" t="n"/>
      <c r="I841" s="13" t="n"/>
      <c r="J841" s="13" t="n"/>
      <c r="K841" s="13" t="n"/>
      <c r="L841" s="13" t="n"/>
      <c r="M841" s="13" t="n"/>
      <c r="N841" s="13" t="n"/>
      <c r="O841" s="13" t="n"/>
      <c r="P841" s="13" t="n"/>
      <c r="Q841" s="13" t="n"/>
      <c r="R841" s="13" t="n"/>
      <c r="S841" s="13" t="n"/>
      <c r="T841" s="13" t="n"/>
      <c r="U841" s="13" t="n"/>
      <c r="V841" s="13" t="n"/>
      <c r="W841" s="13" t="n"/>
      <c r="X841" s="13" t="n"/>
      <c r="Y841" s="13" t="n"/>
      <c r="Z841" s="13" t="n"/>
    </row>
    <row r="842">
      <c r="A842" s="13" t="n"/>
      <c r="B842" s="13" t="n"/>
      <c r="C842" s="13" t="n"/>
      <c r="D842" s="13" t="n"/>
      <c r="E842" s="13" t="n"/>
      <c r="F842" s="13" t="n"/>
      <c r="G842" s="13" t="n"/>
      <c r="H842" s="13" t="n"/>
      <c r="I842" s="13" t="n"/>
      <c r="J842" s="13" t="n"/>
      <c r="K842" s="13" t="n"/>
      <c r="L842" s="13" t="n"/>
      <c r="M842" s="13" t="n"/>
      <c r="N842" s="13" t="n"/>
      <c r="O842" s="13" t="n"/>
      <c r="P842" s="13" t="n"/>
      <c r="Q842" s="13" t="n"/>
      <c r="R842" s="13" t="n"/>
      <c r="S842" s="13" t="n"/>
      <c r="T842" s="13" t="n"/>
      <c r="U842" s="13" t="n"/>
      <c r="V842" s="13" t="n"/>
      <c r="W842" s="13" t="n"/>
      <c r="X842" s="13" t="n"/>
      <c r="Y842" s="13" t="n"/>
      <c r="Z842" s="13" t="n"/>
    </row>
    <row r="843">
      <c r="A843" s="13" t="n"/>
      <c r="B843" s="13" t="n"/>
      <c r="C843" s="13" t="n"/>
      <c r="D843" s="13" t="n"/>
      <c r="E843" s="13" t="n"/>
      <c r="F843" s="13" t="n"/>
      <c r="G843" s="13" t="n"/>
      <c r="H843" s="13" t="n"/>
      <c r="I843" s="13" t="n"/>
      <c r="J843" s="13" t="n"/>
      <c r="K843" s="13" t="n"/>
      <c r="L843" s="13" t="n"/>
      <c r="M843" s="13" t="n"/>
      <c r="N843" s="13" t="n"/>
      <c r="O843" s="13" t="n"/>
      <c r="P843" s="13" t="n"/>
      <c r="Q843" s="13" t="n"/>
      <c r="R843" s="13" t="n"/>
      <c r="S843" s="13" t="n"/>
      <c r="T843" s="13" t="n"/>
      <c r="U843" s="13" t="n"/>
      <c r="V843" s="13" t="n"/>
      <c r="W843" s="13" t="n"/>
      <c r="X843" s="13" t="n"/>
      <c r="Y843" s="13" t="n"/>
      <c r="Z843" s="13" t="n"/>
    </row>
    <row r="844">
      <c r="A844" s="13" t="n"/>
      <c r="B844" s="13" t="n"/>
      <c r="C844" s="13" t="n"/>
      <c r="D844" s="13" t="n"/>
      <c r="E844" s="13" t="n"/>
      <c r="F844" s="13" t="n"/>
      <c r="G844" s="13" t="n"/>
      <c r="H844" s="13" t="n"/>
      <c r="I844" s="13" t="n"/>
      <c r="J844" s="13" t="n"/>
      <c r="K844" s="13" t="n"/>
      <c r="L844" s="13" t="n"/>
      <c r="M844" s="13" t="n"/>
      <c r="N844" s="13" t="n"/>
      <c r="O844" s="13" t="n"/>
      <c r="P844" s="13" t="n"/>
      <c r="Q844" s="13" t="n"/>
      <c r="R844" s="13" t="n"/>
      <c r="S844" s="13" t="n"/>
      <c r="T844" s="13" t="n"/>
      <c r="U844" s="13" t="n"/>
      <c r="V844" s="13" t="n"/>
      <c r="W844" s="13" t="n"/>
      <c r="X844" s="13" t="n"/>
      <c r="Y844" s="13" t="n"/>
      <c r="Z844" s="13" t="n"/>
    </row>
    <row r="845">
      <c r="A845" s="13" t="n"/>
      <c r="B845" s="13" t="n"/>
      <c r="C845" s="13" t="n"/>
      <c r="D845" s="13" t="n"/>
      <c r="E845" s="13" t="n"/>
      <c r="F845" s="13" t="n"/>
      <c r="G845" s="13" t="n"/>
      <c r="H845" s="13" t="n"/>
      <c r="I845" s="13" t="n"/>
      <c r="J845" s="13" t="n"/>
      <c r="K845" s="13" t="n"/>
      <c r="L845" s="13" t="n"/>
      <c r="M845" s="13" t="n"/>
      <c r="N845" s="13" t="n"/>
      <c r="O845" s="13" t="n"/>
      <c r="P845" s="13" t="n"/>
      <c r="Q845" s="13" t="n"/>
      <c r="R845" s="13" t="n"/>
      <c r="S845" s="13" t="n"/>
      <c r="T845" s="13" t="n"/>
      <c r="U845" s="13" t="n"/>
      <c r="V845" s="13" t="n"/>
      <c r="W845" s="13" t="n"/>
      <c r="X845" s="13" t="n"/>
      <c r="Y845" s="13" t="n"/>
      <c r="Z845" s="13" t="n"/>
    </row>
    <row r="846">
      <c r="A846" s="13" t="n"/>
      <c r="B846" s="13" t="n"/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  <c r="O846" s="13" t="n"/>
      <c r="P846" s="13" t="n"/>
      <c r="Q846" s="13" t="n"/>
      <c r="R846" s="13" t="n"/>
      <c r="S846" s="13" t="n"/>
      <c r="T846" s="13" t="n"/>
      <c r="U846" s="13" t="n"/>
      <c r="V846" s="13" t="n"/>
      <c r="W846" s="13" t="n"/>
      <c r="X846" s="13" t="n"/>
      <c r="Y846" s="13" t="n"/>
      <c r="Z846" s="13" t="n"/>
    </row>
    <row r="847">
      <c r="A847" s="13" t="n"/>
      <c r="B847" s="13" t="n"/>
      <c r="C847" s="13" t="n"/>
      <c r="D847" s="13" t="n"/>
      <c r="E847" s="13" t="n"/>
      <c r="F847" s="13" t="n"/>
      <c r="G847" s="13" t="n"/>
      <c r="H847" s="13" t="n"/>
      <c r="I847" s="13" t="n"/>
      <c r="J847" s="13" t="n"/>
      <c r="K847" s="13" t="n"/>
      <c r="L847" s="13" t="n"/>
      <c r="M847" s="13" t="n"/>
      <c r="N847" s="13" t="n"/>
      <c r="O847" s="13" t="n"/>
      <c r="P847" s="13" t="n"/>
      <c r="Q847" s="13" t="n"/>
      <c r="R847" s="13" t="n"/>
      <c r="S847" s="13" t="n"/>
      <c r="T847" s="13" t="n"/>
      <c r="U847" s="13" t="n"/>
      <c r="V847" s="13" t="n"/>
      <c r="W847" s="13" t="n"/>
      <c r="X847" s="13" t="n"/>
      <c r="Y847" s="13" t="n"/>
      <c r="Z847" s="13" t="n"/>
    </row>
    <row r="848">
      <c r="A848" s="13" t="n"/>
      <c r="B848" s="13" t="n"/>
      <c r="C848" s="13" t="n"/>
      <c r="D848" s="13" t="n"/>
      <c r="E848" s="13" t="n"/>
      <c r="F848" s="13" t="n"/>
      <c r="G848" s="13" t="n"/>
      <c r="H848" s="13" t="n"/>
      <c r="I848" s="13" t="n"/>
      <c r="J848" s="13" t="n"/>
      <c r="K848" s="13" t="n"/>
      <c r="L848" s="13" t="n"/>
      <c r="M848" s="13" t="n"/>
      <c r="N848" s="13" t="n"/>
      <c r="O848" s="13" t="n"/>
      <c r="P848" s="13" t="n"/>
      <c r="Q848" s="13" t="n"/>
      <c r="R848" s="13" t="n"/>
      <c r="S848" s="13" t="n"/>
      <c r="T848" s="13" t="n"/>
      <c r="U848" s="13" t="n"/>
      <c r="V848" s="13" t="n"/>
      <c r="W848" s="13" t="n"/>
      <c r="X848" s="13" t="n"/>
      <c r="Y848" s="13" t="n"/>
      <c r="Z848" s="13" t="n"/>
    </row>
    <row r="849">
      <c r="A849" s="13" t="n"/>
      <c r="B849" s="13" t="n"/>
      <c r="C849" s="13" t="n"/>
      <c r="D849" s="13" t="n"/>
      <c r="E849" s="13" t="n"/>
      <c r="F849" s="13" t="n"/>
      <c r="G849" s="13" t="n"/>
      <c r="H849" s="13" t="n"/>
      <c r="I849" s="13" t="n"/>
      <c r="J849" s="13" t="n"/>
      <c r="K849" s="13" t="n"/>
      <c r="L849" s="13" t="n"/>
      <c r="M849" s="13" t="n"/>
      <c r="N849" s="13" t="n"/>
      <c r="O849" s="13" t="n"/>
      <c r="P849" s="13" t="n"/>
      <c r="Q849" s="13" t="n"/>
      <c r="R849" s="13" t="n"/>
      <c r="S849" s="13" t="n"/>
      <c r="T849" s="13" t="n"/>
      <c r="U849" s="13" t="n"/>
      <c r="V849" s="13" t="n"/>
      <c r="W849" s="13" t="n"/>
      <c r="X849" s="13" t="n"/>
      <c r="Y849" s="13" t="n"/>
      <c r="Z849" s="13" t="n"/>
    </row>
    <row r="850">
      <c r="A850" s="13" t="n"/>
      <c r="B850" s="13" t="n"/>
      <c r="C850" s="13" t="n"/>
      <c r="D850" s="13" t="n"/>
      <c r="E850" s="13" t="n"/>
      <c r="F850" s="13" t="n"/>
      <c r="G850" s="13" t="n"/>
      <c r="H850" s="13" t="n"/>
      <c r="I850" s="13" t="n"/>
      <c r="J850" s="13" t="n"/>
      <c r="K850" s="13" t="n"/>
      <c r="L850" s="13" t="n"/>
      <c r="M850" s="13" t="n"/>
      <c r="N850" s="13" t="n"/>
      <c r="O850" s="13" t="n"/>
      <c r="P850" s="13" t="n"/>
      <c r="Q850" s="13" t="n"/>
      <c r="R850" s="13" t="n"/>
      <c r="S850" s="13" t="n"/>
      <c r="T850" s="13" t="n"/>
      <c r="U850" s="13" t="n"/>
      <c r="V850" s="13" t="n"/>
      <c r="W850" s="13" t="n"/>
      <c r="X850" s="13" t="n"/>
      <c r="Y850" s="13" t="n"/>
      <c r="Z850" s="13" t="n"/>
    </row>
    <row r="851">
      <c r="A851" s="13" t="n"/>
      <c r="B851" s="13" t="n"/>
      <c r="C851" s="13" t="n"/>
      <c r="D851" s="13" t="n"/>
      <c r="E851" s="13" t="n"/>
      <c r="F851" s="13" t="n"/>
      <c r="G851" s="13" t="n"/>
      <c r="H851" s="13" t="n"/>
      <c r="I851" s="13" t="n"/>
      <c r="J851" s="13" t="n"/>
      <c r="K851" s="13" t="n"/>
      <c r="L851" s="13" t="n"/>
      <c r="M851" s="13" t="n"/>
      <c r="N851" s="13" t="n"/>
      <c r="O851" s="13" t="n"/>
      <c r="P851" s="13" t="n"/>
      <c r="Q851" s="13" t="n"/>
      <c r="R851" s="13" t="n"/>
      <c r="S851" s="13" t="n"/>
      <c r="T851" s="13" t="n"/>
      <c r="U851" s="13" t="n"/>
      <c r="V851" s="13" t="n"/>
      <c r="W851" s="13" t="n"/>
      <c r="X851" s="13" t="n"/>
      <c r="Y851" s="13" t="n"/>
      <c r="Z851" s="13" t="n"/>
    </row>
    <row r="852">
      <c r="A852" s="13" t="n"/>
      <c r="B852" s="13" t="n"/>
      <c r="C852" s="13" t="n"/>
      <c r="D852" s="13" t="n"/>
      <c r="E852" s="13" t="n"/>
      <c r="F852" s="13" t="n"/>
      <c r="G852" s="13" t="n"/>
      <c r="H852" s="13" t="n"/>
      <c r="I852" s="13" t="n"/>
      <c r="J852" s="13" t="n"/>
      <c r="K852" s="13" t="n"/>
      <c r="L852" s="13" t="n"/>
      <c r="M852" s="13" t="n"/>
      <c r="N852" s="13" t="n"/>
      <c r="O852" s="13" t="n"/>
      <c r="P852" s="13" t="n"/>
      <c r="Q852" s="13" t="n"/>
      <c r="R852" s="13" t="n"/>
      <c r="S852" s="13" t="n"/>
      <c r="T852" s="13" t="n"/>
      <c r="U852" s="13" t="n"/>
      <c r="V852" s="13" t="n"/>
      <c r="W852" s="13" t="n"/>
      <c r="X852" s="13" t="n"/>
      <c r="Y852" s="13" t="n"/>
      <c r="Z852" s="13" t="n"/>
    </row>
    <row r="853">
      <c r="A853" s="13" t="n"/>
      <c r="B853" s="13" t="n"/>
      <c r="C853" s="13" t="n"/>
      <c r="D853" s="13" t="n"/>
      <c r="E853" s="13" t="n"/>
      <c r="F853" s="13" t="n"/>
      <c r="G853" s="13" t="n"/>
      <c r="H853" s="13" t="n"/>
      <c r="I853" s="13" t="n"/>
      <c r="J853" s="13" t="n"/>
      <c r="K853" s="13" t="n"/>
      <c r="L853" s="13" t="n"/>
      <c r="M853" s="13" t="n"/>
      <c r="N853" s="13" t="n"/>
      <c r="O853" s="13" t="n"/>
      <c r="P853" s="13" t="n"/>
      <c r="Q853" s="13" t="n"/>
      <c r="R853" s="13" t="n"/>
      <c r="S853" s="13" t="n"/>
      <c r="T853" s="13" t="n"/>
      <c r="U853" s="13" t="n"/>
      <c r="V853" s="13" t="n"/>
      <c r="W853" s="13" t="n"/>
      <c r="X853" s="13" t="n"/>
      <c r="Y853" s="13" t="n"/>
      <c r="Z853" s="13" t="n"/>
    </row>
    <row r="854">
      <c r="A854" s="13" t="n"/>
      <c r="B854" s="13" t="n"/>
      <c r="C854" s="13" t="n"/>
      <c r="D854" s="13" t="n"/>
      <c r="E854" s="13" t="n"/>
      <c r="F854" s="13" t="n"/>
      <c r="G854" s="13" t="n"/>
      <c r="H854" s="13" t="n"/>
      <c r="I854" s="13" t="n"/>
      <c r="J854" s="13" t="n"/>
      <c r="K854" s="13" t="n"/>
      <c r="L854" s="13" t="n"/>
      <c r="M854" s="13" t="n"/>
      <c r="N854" s="13" t="n"/>
      <c r="O854" s="13" t="n"/>
      <c r="P854" s="13" t="n"/>
      <c r="Q854" s="13" t="n"/>
      <c r="R854" s="13" t="n"/>
      <c r="S854" s="13" t="n"/>
      <c r="T854" s="13" t="n"/>
      <c r="U854" s="13" t="n"/>
      <c r="V854" s="13" t="n"/>
      <c r="W854" s="13" t="n"/>
      <c r="X854" s="13" t="n"/>
      <c r="Y854" s="13" t="n"/>
      <c r="Z854" s="13" t="n"/>
    </row>
    <row r="855">
      <c r="A855" s="13" t="n"/>
      <c r="B855" s="13" t="n"/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  <c r="O855" s="13" t="n"/>
      <c r="P855" s="13" t="n"/>
      <c r="Q855" s="13" t="n"/>
      <c r="R855" s="13" t="n"/>
      <c r="S855" s="13" t="n"/>
      <c r="T855" s="13" t="n"/>
      <c r="U855" s="13" t="n"/>
      <c r="V855" s="13" t="n"/>
      <c r="W855" s="13" t="n"/>
      <c r="X855" s="13" t="n"/>
      <c r="Y855" s="13" t="n"/>
      <c r="Z855" s="13" t="n"/>
    </row>
    <row r="856">
      <c r="A856" s="13" t="n"/>
      <c r="B856" s="13" t="n"/>
      <c r="C856" s="13" t="n"/>
      <c r="D856" s="13" t="n"/>
      <c r="E856" s="13" t="n"/>
      <c r="F856" s="13" t="n"/>
      <c r="G856" s="13" t="n"/>
      <c r="H856" s="13" t="n"/>
      <c r="I856" s="13" t="n"/>
      <c r="J856" s="13" t="n"/>
      <c r="K856" s="13" t="n"/>
      <c r="L856" s="13" t="n"/>
      <c r="M856" s="13" t="n"/>
      <c r="N856" s="13" t="n"/>
      <c r="O856" s="13" t="n"/>
      <c r="P856" s="13" t="n"/>
      <c r="Q856" s="13" t="n"/>
      <c r="R856" s="13" t="n"/>
      <c r="S856" s="13" t="n"/>
      <c r="T856" s="13" t="n"/>
      <c r="U856" s="13" t="n"/>
      <c r="V856" s="13" t="n"/>
      <c r="W856" s="13" t="n"/>
      <c r="X856" s="13" t="n"/>
      <c r="Y856" s="13" t="n"/>
      <c r="Z856" s="13" t="n"/>
    </row>
    <row r="857">
      <c r="A857" s="13" t="n"/>
      <c r="B857" s="13" t="n"/>
      <c r="C857" s="13" t="n"/>
      <c r="D857" s="13" t="n"/>
      <c r="E857" s="13" t="n"/>
      <c r="F857" s="13" t="n"/>
      <c r="G857" s="13" t="n"/>
      <c r="H857" s="13" t="n"/>
      <c r="I857" s="13" t="n"/>
      <c r="J857" s="13" t="n"/>
      <c r="K857" s="13" t="n"/>
      <c r="L857" s="13" t="n"/>
      <c r="M857" s="13" t="n"/>
      <c r="N857" s="13" t="n"/>
      <c r="O857" s="13" t="n"/>
      <c r="P857" s="13" t="n"/>
      <c r="Q857" s="13" t="n"/>
      <c r="R857" s="13" t="n"/>
      <c r="S857" s="13" t="n"/>
      <c r="T857" s="13" t="n"/>
      <c r="U857" s="13" t="n"/>
      <c r="V857" s="13" t="n"/>
      <c r="W857" s="13" t="n"/>
      <c r="X857" s="13" t="n"/>
      <c r="Y857" s="13" t="n"/>
      <c r="Z857" s="13" t="n"/>
    </row>
    <row r="858">
      <c r="A858" s="13" t="n"/>
      <c r="B858" s="13" t="n"/>
      <c r="C858" s="13" t="n"/>
      <c r="D858" s="13" t="n"/>
      <c r="E858" s="13" t="n"/>
      <c r="F858" s="13" t="n"/>
      <c r="G858" s="13" t="n"/>
      <c r="H858" s="13" t="n"/>
      <c r="I858" s="13" t="n"/>
      <c r="J858" s="13" t="n"/>
      <c r="K858" s="13" t="n"/>
      <c r="L858" s="13" t="n"/>
      <c r="M858" s="13" t="n"/>
      <c r="N858" s="13" t="n"/>
      <c r="O858" s="13" t="n"/>
      <c r="P858" s="13" t="n"/>
      <c r="Q858" s="13" t="n"/>
      <c r="R858" s="13" t="n"/>
      <c r="S858" s="13" t="n"/>
      <c r="T858" s="13" t="n"/>
      <c r="U858" s="13" t="n"/>
      <c r="V858" s="13" t="n"/>
      <c r="W858" s="13" t="n"/>
      <c r="X858" s="13" t="n"/>
      <c r="Y858" s="13" t="n"/>
      <c r="Z858" s="13" t="n"/>
    </row>
    <row r="859">
      <c r="A859" s="13" t="n"/>
      <c r="B859" s="13" t="n"/>
      <c r="C859" s="13" t="n"/>
      <c r="D859" s="13" t="n"/>
      <c r="E859" s="13" t="n"/>
      <c r="F859" s="13" t="n"/>
      <c r="G859" s="13" t="n"/>
      <c r="H859" s="13" t="n"/>
      <c r="I859" s="13" t="n"/>
      <c r="J859" s="13" t="n"/>
      <c r="K859" s="13" t="n"/>
      <c r="L859" s="13" t="n"/>
      <c r="M859" s="13" t="n"/>
      <c r="N859" s="13" t="n"/>
      <c r="O859" s="13" t="n"/>
      <c r="P859" s="13" t="n"/>
      <c r="Q859" s="13" t="n"/>
      <c r="R859" s="13" t="n"/>
      <c r="S859" s="13" t="n"/>
      <c r="T859" s="13" t="n"/>
      <c r="U859" s="13" t="n"/>
      <c r="V859" s="13" t="n"/>
      <c r="W859" s="13" t="n"/>
      <c r="X859" s="13" t="n"/>
      <c r="Y859" s="13" t="n"/>
      <c r="Z859" s="13" t="n"/>
    </row>
    <row r="860">
      <c r="A860" s="13" t="n"/>
      <c r="B860" s="13" t="n"/>
      <c r="C860" s="13" t="n"/>
      <c r="D860" s="13" t="n"/>
      <c r="E860" s="13" t="n"/>
      <c r="F860" s="13" t="n"/>
      <c r="G860" s="13" t="n"/>
      <c r="H860" s="13" t="n"/>
      <c r="I860" s="13" t="n"/>
      <c r="J860" s="13" t="n"/>
      <c r="K860" s="13" t="n"/>
      <c r="L860" s="13" t="n"/>
      <c r="M860" s="13" t="n"/>
      <c r="N860" s="13" t="n"/>
      <c r="O860" s="13" t="n"/>
      <c r="P860" s="13" t="n"/>
      <c r="Q860" s="13" t="n"/>
      <c r="R860" s="13" t="n"/>
      <c r="S860" s="13" t="n"/>
      <c r="T860" s="13" t="n"/>
      <c r="U860" s="13" t="n"/>
      <c r="V860" s="13" t="n"/>
      <c r="W860" s="13" t="n"/>
      <c r="X860" s="13" t="n"/>
      <c r="Y860" s="13" t="n"/>
      <c r="Z860" s="13" t="n"/>
    </row>
    <row r="861">
      <c r="A861" s="13" t="n"/>
      <c r="B861" s="13" t="n"/>
      <c r="C861" s="13" t="n"/>
      <c r="D861" s="13" t="n"/>
      <c r="E861" s="13" t="n"/>
      <c r="F861" s="13" t="n"/>
      <c r="G861" s="13" t="n"/>
      <c r="H861" s="13" t="n"/>
      <c r="I861" s="13" t="n"/>
      <c r="J861" s="13" t="n"/>
      <c r="K861" s="13" t="n"/>
      <c r="L861" s="13" t="n"/>
      <c r="M861" s="13" t="n"/>
      <c r="N861" s="13" t="n"/>
      <c r="O861" s="13" t="n"/>
      <c r="P861" s="13" t="n"/>
      <c r="Q861" s="13" t="n"/>
      <c r="R861" s="13" t="n"/>
      <c r="S861" s="13" t="n"/>
      <c r="T861" s="13" t="n"/>
      <c r="U861" s="13" t="n"/>
      <c r="V861" s="13" t="n"/>
      <c r="W861" s="13" t="n"/>
      <c r="X861" s="13" t="n"/>
      <c r="Y861" s="13" t="n"/>
      <c r="Z861" s="13" t="n"/>
    </row>
    <row r="862">
      <c r="A862" s="13" t="n"/>
      <c r="B862" s="13" t="n"/>
      <c r="C862" s="13" t="n"/>
      <c r="D862" s="13" t="n"/>
      <c r="E862" s="13" t="n"/>
      <c r="F862" s="13" t="n"/>
      <c r="G862" s="13" t="n"/>
      <c r="H862" s="13" t="n"/>
      <c r="I862" s="13" t="n"/>
      <c r="J862" s="13" t="n"/>
      <c r="K862" s="13" t="n"/>
      <c r="L862" s="13" t="n"/>
      <c r="M862" s="13" t="n"/>
      <c r="N862" s="13" t="n"/>
      <c r="O862" s="13" t="n"/>
      <c r="P862" s="13" t="n"/>
      <c r="Q862" s="13" t="n"/>
      <c r="R862" s="13" t="n"/>
      <c r="S862" s="13" t="n"/>
      <c r="T862" s="13" t="n"/>
      <c r="U862" s="13" t="n"/>
      <c r="V862" s="13" t="n"/>
      <c r="W862" s="13" t="n"/>
      <c r="X862" s="13" t="n"/>
      <c r="Y862" s="13" t="n"/>
      <c r="Z862" s="13" t="n"/>
    </row>
    <row r="863">
      <c r="A863" s="13" t="n"/>
      <c r="B863" s="13" t="n"/>
      <c r="C863" s="13" t="n"/>
      <c r="D863" s="13" t="n"/>
      <c r="E863" s="13" t="n"/>
      <c r="F863" s="13" t="n"/>
      <c r="G863" s="13" t="n"/>
      <c r="H863" s="13" t="n"/>
      <c r="I863" s="13" t="n"/>
      <c r="J863" s="13" t="n"/>
      <c r="K863" s="13" t="n"/>
      <c r="L863" s="13" t="n"/>
      <c r="M863" s="13" t="n"/>
      <c r="N863" s="13" t="n"/>
      <c r="O863" s="13" t="n"/>
      <c r="P863" s="13" t="n"/>
      <c r="Q863" s="13" t="n"/>
      <c r="R863" s="13" t="n"/>
      <c r="S863" s="13" t="n"/>
      <c r="T863" s="13" t="n"/>
      <c r="U863" s="13" t="n"/>
      <c r="V863" s="13" t="n"/>
      <c r="W863" s="13" t="n"/>
      <c r="X863" s="13" t="n"/>
      <c r="Y863" s="13" t="n"/>
      <c r="Z863" s="13" t="n"/>
    </row>
    <row r="864">
      <c r="A864" s="13" t="n"/>
      <c r="B864" s="13" t="n"/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  <c r="O864" s="13" t="n"/>
      <c r="P864" s="13" t="n"/>
      <c r="Q864" s="13" t="n"/>
      <c r="R864" s="13" t="n"/>
      <c r="S864" s="13" t="n"/>
      <c r="T864" s="13" t="n"/>
      <c r="U864" s="13" t="n"/>
      <c r="V864" s="13" t="n"/>
      <c r="W864" s="13" t="n"/>
      <c r="X864" s="13" t="n"/>
      <c r="Y864" s="13" t="n"/>
      <c r="Z864" s="13" t="n"/>
    </row>
    <row r="865">
      <c r="A865" s="13" t="n"/>
      <c r="B865" s="13" t="n"/>
      <c r="C865" s="13" t="n"/>
      <c r="D865" s="13" t="n"/>
      <c r="E865" s="13" t="n"/>
      <c r="F865" s="13" t="n"/>
      <c r="G865" s="13" t="n"/>
      <c r="H865" s="13" t="n"/>
      <c r="I865" s="13" t="n"/>
      <c r="J865" s="13" t="n"/>
      <c r="K865" s="13" t="n"/>
      <c r="L865" s="13" t="n"/>
      <c r="M865" s="13" t="n"/>
      <c r="N865" s="13" t="n"/>
      <c r="O865" s="13" t="n"/>
      <c r="P865" s="13" t="n"/>
      <c r="Q865" s="13" t="n"/>
      <c r="R865" s="13" t="n"/>
      <c r="S865" s="13" t="n"/>
      <c r="T865" s="13" t="n"/>
      <c r="U865" s="13" t="n"/>
      <c r="V865" s="13" t="n"/>
      <c r="W865" s="13" t="n"/>
      <c r="X865" s="13" t="n"/>
      <c r="Y865" s="13" t="n"/>
      <c r="Z865" s="13" t="n"/>
    </row>
    <row r="866">
      <c r="A866" s="13" t="n"/>
      <c r="B866" s="13" t="n"/>
      <c r="C866" s="13" t="n"/>
      <c r="D866" s="13" t="n"/>
      <c r="E866" s="13" t="n"/>
      <c r="F866" s="13" t="n"/>
      <c r="G866" s="13" t="n"/>
      <c r="H866" s="13" t="n"/>
      <c r="I866" s="13" t="n"/>
      <c r="J866" s="13" t="n"/>
      <c r="K866" s="13" t="n"/>
      <c r="L866" s="13" t="n"/>
      <c r="M866" s="13" t="n"/>
      <c r="N866" s="13" t="n"/>
      <c r="O866" s="13" t="n"/>
      <c r="P866" s="13" t="n"/>
      <c r="Q866" s="13" t="n"/>
      <c r="R866" s="13" t="n"/>
      <c r="S866" s="13" t="n"/>
      <c r="T866" s="13" t="n"/>
      <c r="U866" s="13" t="n"/>
      <c r="V866" s="13" t="n"/>
      <c r="W866" s="13" t="n"/>
      <c r="X866" s="13" t="n"/>
      <c r="Y866" s="13" t="n"/>
      <c r="Z866" s="13" t="n"/>
    </row>
    <row r="867">
      <c r="A867" s="13" t="n"/>
      <c r="B867" s="13" t="n"/>
      <c r="C867" s="13" t="n"/>
      <c r="D867" s="13" t="n"/>
      <c r="E867" s="13" t="n"/>
      <c r="F867" s="13" t="n"/>
      <c r="G867" s="13" t="n"/>
      <c r="H867" s="13" t="n"/>
      <c r="I867" s="13" t="n"/>
      <c r="J867" s="13" t="n"/>
      <c r="K867" s="13" t="n"/>
      <c r="L867" s="13" t="n"/>
      <c r="M867" s="13" t="n"/>
      <c r="N867" s="13" t="n"/>
      <c r="O867" s="13" t="n"/>
      <c r="P867" s="13" t="n"/>
      <c r="Q867" s="13" t="n"/>
      <c r="R867" s="13" t="n"/>
      <c r="S867" s="13" t="n"/>
      <c r="T867" s="13" t="n"/>
      <c r="U867" s="13" t="n"/>
      <c r="V867" s="13" t="n"/>
      <c r="W867" s="13" t="n"/>
      <c r="X867" s="13" t="n"/>
      <c r="Y867" s="13" t="n"/>
      <c r="Z867" s="13" t="n"/>
    </row>
    <row r="868">
      <c r="A868" s="13" t="n"/>
      <c r="B868" s="13" t="n"/>
      <c r="C868" s="13" t="n"/>
      <c r="D868" s="13" t="n"/>
      <c r="E868" s="13" t="n"/>
      <c r="F868" s="13" t="n"/>
      <c r="G868" s="13" t="n"/>
      <c r="H868" s="13" t="n"/>
      <c r="I868" s="13" t="n"/>
      <c r="J868" s="13" t="n"/>
      <c r="K868" s="13" t="n"/>
      <c r="L868" s="13" t="n"/>
      <c r="M868" s="13" t="n"/>
      <c r="N868" s="13" t="n"/>
      <c r="O868" s="13" t="n"/>
      <c r="P868" s="13" t="n"/>
      <c r="Q868" s="13" t="n"/>
      <c r="R868" s="13" t="n"/>
      <c r="S868" s="13" t="n"/>
      <c r="T868" s="13" t="n"/>
      <c r="U868" s="13" t="n"/>
      <c r="V868" s="13" t="n"/>
      <c r="W868" s="13" t="n"/>
      <c r="X868" s="13" t="n"/>
      <c r="Y868" s="13" t="n"/>
      <c r="Z868" s="13" t="n"/>
    </row>
    <row r="869">
      <c r="A869" s="13" t="n"/>
      <c r="B869" s="13" t="n"/>
      <c r="C869" s="13" t="n"/>
      <c r="D869" s="13" t="n"/>
      <c r="E869" s="13" t="n"/>
      <c r="F869" s="13" t="n"/>
      <c r="G869" s="13" t="n"/>
      <c r="H869" s="13" t="n"/>
      <c r="I869" s="13" t="n"/>
      <c r="J869" s="13" t="n"/>
      <c r="K869" s="13" t="n"/>
      <c r="L869" s="13" t="n"/>
      <c r="M869" s="13" t="n"/>
      <c r="N869" s="13" t="n"/>
      <c r="O869" s="13" t="n"/>
      <c r="P869" s="13" t="n"/>
      <c r="Q869" s="13" t="n"/>
      <c r="R869" s="13" t="n"/>
      <c r="S869" s="13" t="n"/>
      <c r="T869" s="13" t="n"/>
      <c r="U869" s="13" t="n"/>
      <c r="V869" s="13" t="n"/>
      <c r="W869" s="13" t="n"/>
      <c r="X869" s="13" t="n"/>
      <c r="Y869" s="13" t="n"/>
      <c r="Z869" s="13" t="n"/>
    </row>
    <row r="870">
      <c r="A870" s="13" t="n"/>
      <c r="B870" s="13" t="n"/>
      <c r="C870" s="13" t="n"/>
      <c r="D870" s="13" t="n"/>
      <c r="E870" s="13" t="n"/>
      <c r="F870" s="13" t="n"/>
      <c r="G870" s="13" t="n"/>
      <c r="H870" s="13" t="n"/>
      <c r="I870" s="13" t="n"/>
      <c r="J870" s="13" t="n"/>
      <c r="K870" s="13" t="n"/>
      <c r="L870" s="13" t="n"/>
      <c r="M870" s="13" t="n"/>
      <c r="N870" s="13" t="n"/>
      <c r="O870" s="13" t="n"/>
      <c r="P870" s="13" t="n"/>
      <c r="Q870" s="13" t="n"/>
      <c r="R870" s="13" t="n"/>
      <c r="S870" s="13" t="n"/>
      <c r="T870" s="13" t="n"/>
      <c r="U870" s="13" t="n"/>
      <c r="V870" s="13" t="n"/>
      <c r="W870" s="13" t="n"/>
      <c r="X870" s="13" t="n"/>
      <c r="Y870" s="13" t="n"/>
      <c r="Z870" s="13" t="n"/>
    </row>
    <row r="871">
      <c r="A871" s="13" t="n"/>
      <c r="B871" s="13" t="n"/>
      <c r="C871" s="13" t="n"/>
      <c r="D871" s="13" t="n"/>
      <c r="E871" s="13" t="n"/>
      <c r="F871" s="13" t="n"/>
      <c r="G871" s="13" t="n"/>
      <c r="H871" s="13" t="n"/>
      <c r="I871" s="13" t="n"/>
      <c r="J871" s="13" t="n"/>
      <c r="K871" s="13" t="n"/>
      <c r="L871" s="13" t="n"/>
      <c r="M871" s="13" t="n"/>
      <c r="N871" s="13" t="n"/>
      <c r="O871" s="13" t="n"/>
      <c r="P871" s="13" t="n"/>
      <c r="Q871" s="13" t="n"/>
      <c r="R871" s="13" t="n"/>
      <c r="S871" s="13" t="n"/>
      <c r="T871" s="13" t="n"/>
      <c r="U871" s="13" t="n"/>
      <c r="V871" s="13" t="n"/>
      <c r="W871" s="13" t="n"/>
      <c r="X871" s="13" t="n"/>
      <c r="Y871" s="13" t="n"/>
      <c r="Z871" s="13" t="n"/>
    </row>
    <row r="872">
      <c r="A872" s="13" t="n"/>
      <c r="B872" s="13" t="n"/>
      <c r="C872" s="13" t="n"/>
      <c r="D872" s="13" t="n"/>
      <c r="E872" s="13" t="n"/>
      <c r="F872" s="13" t="n"/>
      <c r="G872" s="13" t="n"/>
      <c r="H872" s="13" t="n"/>
      <c r="I872" s="13" t="n"/>
      <c r="J872" s="13" t="n"/>
      <c r="K872" s="13" t="n"/>
      <c r="L872" s="13" t="n"/>
      <c r="M872" s="13" t="n"/>
      <c r="N872" s="13" t="n"/>
      <c r="O872" s="13" t="n"/>
      <c r="P872" s="13" t="n"/>
      <c r="Q872" s="13" t="n"/>
      <c r="R872" s="13" t="n"/>
      <c r="S872" s="13" t="n"/>
      <c r="T872" s="13" t="n"/>
      <c r="U872" s="13" t="n"/>
      <c r="V872" s="13" t="n"/>
      <c r="W872" s="13" t="n"/>
      <c r="X872" s="13" t="n"/>
      <c r="Y872" s="13" t="n"/>
      <c r="Z872" s="13" t="n"/>
    </row>
    <row r="873">
      <c r="A873" s="13" t="n"/>
      <c r="B873" s="13" t="n"/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  <c r="O873" s="13" t="n"/>
      <c r="P873" s="13" t="n"/>
      <c r="Q873" s="13" t="n"/>
      <c r="R873" s="13" t="n"/>
      <c r="S873" s="13" t="n"/>
      <c r="T873" s="13" t="n"/>
      <c r="U873" s="13" t="n"/>
      <c r="V873" s="13" t="n"/>
      <c r="W873" s="13" t="n"/>
      <c r="X873" s="13" t="n"/>
      <c r="Y873" s="13" t="n"/>
      <c r="Z873" s="13" t="n"/>
    </row>
    <row r="874">
      <c r="A874" s="13" t="n"/>
      <c r="B874" s="13" t="n"/>
      <c r="C874" s="13" t="n"/>
      <c r="D874" s="13" t="n"/>
      <c r="E874" s="13" t="n"/>
      <c r="F874" s="13" t="n"/>
      <c r="G874" s="13" t="n"/>
      <c r="H874" s="13" t="n"/>
      <c r="I874" s="13" t="n"/>
      <c r="J874" s="13" t="n"/>
      <c r="K874" s="13" t="n"/>
      <c r="L874" s="13" t="n"/>
      <c r="M874" s="13" t="n"/>
      <c r="N874" s="13" t="n"/>
      <c r="O874" s="13" t="n"/>
      <c r="P874" s="13" t="n"/>
      <c r="Q874" s="13" t="n"/>
      <c r="R874" s="13" t="n"/>
      <c r="S874" s="13" t="n"/>
      <c r="T874" s="13" t="n"/>
      <c r="U874" s="13" t="n"/>
      <c r="V874" s="13" t="n"/>
      <c r="W874" s="13" t="n"/>
      <c r="X874" s="13" t="n"/>
      <c r="Y874" s="13" t="n"/>
      <c r="Z874" s="13" t="n"/>
    </row>
    <row r="875">
      <c r="A875" s="13" t="n"/>
      <c r="B875" s="13" t="n"/>
      <c r="C875" s="13" t="n"/>
      <c r="D875" s="13" t="n"/>
      <c r="E875" s="13" t="n"/>
      <c r="F875" s="13" t="n"/>
      <c r="G875" s="13" t="n"/>
      <c r="H875" s="13" t="n"/>
      <c r="I875" s="13" t="n"/>
      <c r="J875" s="13" t="n"/>
      <c r="K875" s="13" t="n"/>
      <c r="L875" s="13" t="n"/>
      <c r="M875" s="13" t="n"/>
      <c r="N875" s="13" t="n"/>
      <c r="O875" s="13" t="n"/>
      <c r="P875" s="13" t="n"/>
      <c r="Q875" s="13" t="n"/>
      <c r="R875" s="13" t="n"/>
      <c r="S875" s="13" t="n"/>
      <c r="T875" s="13" t="n"/>
      <c r="U875" s="13" t="n"/>
      <c r="V875" s="13" t="n"/>
      <c r="W875" s="13" t="n"/>
      <c r="X875" s="13" t="n"/>
      <c r="Y875" s="13" t="n"/>
      <c r="Z875" s="13" t="n"/>
    </row>
    <row r="876">
      <c r="A876" s="13" t="n"/>
      <c r="B876" s="13" t="n"/>
      <c r="C876" s="13" t="n"/>
      <c r="D876" s="13" t="n"/>
      <c r="E876" s="13" t="n"/>
      <c r="F876" s="13" t="n"/>
      <c r="G876" s="13" t="n"/>
      <c r="H876" s="13" t="n"/>
      <c r="I876" s="13" t="n"/>
      <c r="J876" s="13" t="n"/>
      <c r="K876" s="13" t="n"/>
      <c r="L876" s="13" t="n"/>
      <c r="M876" s="13" t="n"/>
      <c r="N876" s="13" t="n"/>
      <c r="O876" s="13" t="n"/>
      <c r="P876" s="13" t="n"/>
      <c r="Q876" s="13" t="n"/>
      <c r="R876" s="13" t="n"/>
      <c r="S876" s="13" t="n"/>
      <c r="T876" s="13" t="n"/>
      <c r="U876" s="13" t="n"/>
      <c r="V876" s="13" t="n"/>
      <c r="W876" s="13" t="n"/>
      <c r="X876" s="13" t="n"/>
      <c r="Y876" s="13" t="n"/>
      <c r="Z876" s="13" t="n"/>
    </row>
    <row r="877">
      <c r="A877" s="13" t="n"/>
      <c r="B877" s="13" t="n"/>
      <c r="C877" s="13" t="n"/>
      <c r="D877" s="13" t="n"/>
      <c r="E877" s="13" t="n"/>
      <c r="F877" s="13" t="n"/>
      <c r="G877" s="13" t="n"/>
      <c r="H877" s="13" t="n"/>
      <c r="I877" s="13" t="n"/>
      <c r="J877" s="13" t="n"/>
      <c r="K877" s="13" t="n"/>
      <c r="L877" s="13" t="n"/>
      <c r="M877" s="13" t="n"/>
      <c r="N877" s="13" t="n"/>
      <c r="O877" s="13" t="n"/>
      <c r="P877" s="13" t="n"/>
      <c r="Q877" s="13" t="n"/>
      <c r="R877" s="13" t="n"/>
      <c r="S877" s="13" t="n"/>
      <c r="T877" s="13" t="n"/>
      <c r="U877" s="13" t="n"/>
      <c r="V877" s="13" t="n"/>
      <c r="W877" s="13" t="n"/>
      <c r="X877" s="13" t="n"/>
      <c r="Y877" s="13" t="n"/>
      <c r="Z877" s="13" t="n"/>
    </row>
    <row r="878">
      <c r="A878" s="13" t="n"/>
      <c r="B878" s="13" t="n"/>
      <c r="C878" s="13" t="n"/>
      <c r="D878" s="13" t="n"/>
      <c r="E878" s="13" t="n"/>
      <c r="F878" s="13" t="n"/>
      <c r="G878" s="13" t="n"/>
      <c r="H878" s="13" t="n"/>
      <c r="I878" s="13" t="n"/>
      <c r="J878" s="13" t="n"/>
      <c r="K878" s="13" t="n"/>
      <c r="L878" s="13" t="n"/>
      <c r="M878" s="13" t="n"/>
      <c r="N878" s="13" t="n"/>
      <c r="O878" s="13" t="n"/>
      <c r="P878" s="13" t="n"/>
      <c r="Q878" s="13" t="n"/>
      <c r="R878" s="13" t="n"/>
      <c r="S878" s="13" t="n"/>
      <c r="T878" s="13" t="n"/>
      <c r="U878" s="13" t="n"/>
      <c r="V878" s="13" t="n"/>
      <c r="W878" s="13" t="n"/>
      <c r="X878" s="13" t="n"/>
      <c r="Y878" s="13" t="n"/>
      <c r="Z878" s="13" t="n"/>
    </row>
    <row r="879">
      <c r="A879" s="13" t="n"/>
      <c r="B879" s="13" t="n"/>
      <c r="C879" s="13" t="n"/>
      <c r="D879" s="13" t="n"/>
      <c r="E879" s="13" t="n"/>
      <c r="F879" s="13" t="n"/>
      <c r="G879" s="13" t="n"/>
      <c r="H879" s="13" t="n"/>
      <c r="I879" s="13" t="n"/>
      <c r="J879" s="13" t="n"/>
      <c r="K879" s="13" t="n"/>
      <c r="L879" s="13" t="n"/>
      <c r="M879" s="13" t="n"/>
      <c r="N879" s="13" t="n"/>
      <c r="O879" s="13" t="n"/>
      <c r="P879" s="13" t="n"/>
      <c r="Q879" s="13" t="n"/>
      <c r="R879" s="13" t="n"/>
      <c r="S879" s="13" t="n"/>
      <c r="T879" s="13" t="n"/>
      <c r="U879" s="13" t="n"/>
      <c r="V879" s="13" t="n"/>
      <c r="W879" s="13" t="n"/>
      <c r="X879" s="13" t="n"/>
      <c r="Y879" s="13" t="n"/>
      <c r="Z879" s="13" t="n"/>
    </row>
    <row r="880">
      <c r="A880" s="13" t="n"/>
      <c r="B880" s="13" t="n"/>
      <c r="C880" s="13" t="n"/>
      <c r="D880" s="13" t="n"/>
      <c r="E880" s="13" t="n"/>
      <c r="F880" s="13" t="n"/>
      <c r="G880" s="13" t="n"/>
      <c r="H880" s="13" t="n"/>
      <c r="I880" s="13" t="n"/>
      <c r="J880" s="13" t="n"/>
      <c r="K880" s="13" t="n"/>
      <c r="L880" s="13" t="n"/>
      <c r="M880" s="13" t="n"/>
      <c r="N880" s="13" t="n"/>
      <c r="O880" s="13" t="n"/>
      <c r="P880" s="13" t="n"/>
      <c r="Q880" s="13" t="n"/>
      <c r="R880" s="13" t="n"/>
      <c r="S880" s="13" t="n"/>
      <c r="T880" s="13" t="n"/>
      <c r="U880" s="13" t="n"/>
      <c r="V880" s="13" t="n"/>
      <c r="W880" s="13" t="n"/>
      <c r="X880" s="13" t="n"/>
      <c r="Y880" s="13" t="n"/>
      <c r="Z880" s="13" t="n"/>
    </row>
    <row r="881">
      <c r="A881" s="13" t="n"/>
      <c r="B881" s="13" t="n"/>
      <c r="C881" s="13" t="n"/>
      <c r="D881" s="13" t="n"/>
      <c r="E881" s="13" t="n"/>
      <c r="F881" s="13" t="n"/>
      <c r="G881" s="13" t="n"/>
      <c r="H881" s="13" t="n"/>
      <c r="I881" s="13" t="n"/>
      <c r="J881" s="13" t="n"/>
      <c r="K881" s="13" t="n"/>
      <c r="L881" s="13" t="n"/>
      <c r="M881" s="13" t="n"/>
      <c r="N881" s="13" t="n"/>
      <c r="O881" s="13" t="n"/>
      <c r="P881" s="13" t="n"/>
      <c r="Q881" s="13" t="n"/>
      <c r="R881" s="13" t="n"/>
      <c r="S881" s="13" t="n"/>
      <c r="T881" s="13" t="n"/>
      <c r="U881" s="13" t="n"/>
      <c r="V881" s="13" t="n"/>
      <c r="W881" s="13" t="n"/>
      <c r="X881" s="13" t="n"/>
      <c r="Y881" s="13" t="n"/>
      <c r="Z881" s="13" t="n"/>
    </row>
    <row r="882">
      <c r="A882" s="13" t="n"/>
      <c r="B882" s="13" t="n"/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  <c r="O882" s="13" t="n"/>
      <c r="P882" s="13" t="n"/>
      <c r="Q882" s="13" t="n"/>
      <c r="R882" s="13" t="n"/>
      <c r="S882" s="13" t="n"/>
      <c r="T882" s="13" t="n"/>
      <c r="U882" s="13" t="n"/>
      <c r="V882" s="13" t="n"/>
      <c r="W882" s="13" t="n"/>
      <c r="X882" s="13" t="n"/>
      <c r="Y882" s="13" t="n"/>
      <c r="Z882" s="13" t="n"/>
    </row>
    <row r="883">
      <c r="A883" s="13" t="n"/>
      <c r="B883" s="13" t="n"/>
      <c r="C883" s="13" t="n"/>
      <c r="D883" s="13" t="n"/>
      <c r="E883" s="13" t="n"/>
      <c r="F883" s="13" t="n"/>
      <c r="G883" s="13" t="n"/>
      <c r="H883" s="13" t="n"/>
      <c r="I883" s="13" t="n"/>
      <c r="J883" s="13" t="n"/>
      <c r="K883" s="13" t="n"/>
      <c r="L883" s="13" t="n"/>
      <c r="M883" s="13" t="n"/>
      <c r="N883" s="13" t="n"/>
      <c r="O883" s="13" t="n"/>
      <c r="P883" s="13" t="n"/>
      <c r="Q883" s="13" t="n"/>
      <c r="R883" s="13" t="n"/>
      <c r="S883" s="13" t="n"/>
      <c r="T883" s="13" t="n"/>
      <c r="U883" s="13" t="n"/>
      <c r="V883" s="13" t="n"/>
      <c r="W883" s="13" t="n"/>
      <c r="X883" s="13" t="n"/>
      <c r="Y883" s="13" t="n"/>
      <c r="Z883" s="13" t="n"/>
    </row>
    <row r="884">
      <c r="A884" s="13" t="n"/>
      <c r="B884" s="13" t="n"/>
      <c r="C884" s="13" t="n"/>
      <c r="D884" s="13" t="n"/>
      <c r="E884" s="13" t="n"/>
      <c r="F884" s="13" t="n"/>
      <c r="G884" s="13" t="n"/>
      <c r="H884" s="13" t="n"/>
      <c r="I884" s="13" t="n"/>
      <c r="J884" s="13" t="n"/>
      <c r="K884" s="13" t="n"/>
      <c r="L884" s="13" t="n"/>
      <c r="M884" s="13" t="n"/>
      <c r="N884" s="13" t="n"/>
      <c r="O884" s="13" t="n"/>
      <c r="P884" s="13" t="n"/>
      <c r="Q884" s="13" t="n"/>
      <c r="R884" s="13" t="n"/>
      <c r="S884" s="13" t="n"/>
      <c r="T884" s="13" t="n"/>
      <c r="U884" s="13" t="n"/>
      <c r="V884" s="13" t="n"/>
      <c r="W884" s="13" t="n"/>
      <c r="X884" s="13" t="n"/>
      <c r="Y884" s="13" t="n"/>
      <c r="Z884" s="13" t="n"/>
    </row>
    <row r="885">
      <c r="A885" s="13" t="n"/>
      <c r="B885" s="13" t="n"/>
      <c r="C885" s="13" t="n"/>
      <c r="D885" s="13" t="n"/>
      <c r="E885" s="13" t="n"/>
      <c r="F885" s="13" t="n"/>
      <c r="G885" s="13" t="n"/>
      <c r="H885" s="13" t="n"/>
      <c r="I885" s="13" t="n"/>
      <c r="J885" s="13" t="n"/>
      <c r="K885" s="13" t="n"/>
      <c r="L885" s="13" t="n"/>
      <c r="M885" s="13" t="n"/>
      <c r="N885" s="13" t="n"/>
      <c r="O885" s="13" t="n"/>
      <c r="P885" s="13" t="n"/>
      <c r="Q885" s="13" t="n"/>
      <c r="R885" s="13" t="n"/>
      <c r="S885" s="13" t="n"/>
      <c r="T885" s="13" t="n"/>
      <c r="U885" s="13" t="n"/>
      <c r="V885" s="13" t="n"/>
      <c r="W885" s="13" t="n"/>
      <c r="X885" s="13" t="n"/>
      <c r="Y885" s="13" t="n"/>
      <c r="Z885" s="13" t="n"/>
    </row>
    <row r="886">
      <c r="A886" s="13" t="n"/>
      <c r="B886" s="13" t="n"/>
      <c r="C886" s="13" t="n"/>
      <c r="D886" s="13" t="n"/>
      <c r="E886" s="13" t="n"/>
      <c r="F886" s="13" t="n"/>
      <c r="G886" s="13" t="n"/>
      <c r="H886" s="13" t="n"/>
      <c r="I886" s="13" t="n"/>
      <c r="J886" s="13" t="n"/>
      <c r="K886" s="13" t="n"/>
      <c r="L886" s="13" t="n"/>
      <c r="M886" s="13" t="n"/>
      <c r="N886" s="13" t="n"/>
      <c r="O886" s="13" t="n"/>
      <c r="P886" s="13" t="n"/>
      <c r="Q886" s="13" t="n"/>
      <c r="R886" s="13" t="n"/>
      <c r="S886" s="13" t="n"/>
      <c r="T886" s="13" t="n"/>
      <c r="U886" s="13" t="n"/>
      <c r="V886" s="13" t="n"/>
      <c r="W886" s="13" t="n"/>
      <c r="X886" s="13" t="n"/>
      <c r="Y886" s="13" t="n"/>
      <c r="Z886" s="13" t="n"/>
    </row>
    <row r="887">
      <c r="A887" s="13" t="n"/>
      <c r="B887" s="13" t="n"/>
      <c r="C887" s="13" t="n"/>
      <c r="D887" s="13" t="n"/>
      <c r="E887" s="13" t="n"/>
      <c r="F887" s="13" t="n"/>
      <c r="G887" s="13" t="n"/>
      <c r="H887" s="13" t="n"/>
      <c r="I887" s="13" t="n"/>
      <c r="J887" s="13" t="n"/>
      <c r="K887" s="13" t="n"/>
      <c r="L887" s="13" t="n"/>
      <c r="M887" s="13" t="n"/>
      <c r="N887" s="13" t="n"/>
      <c r="O887" s="13" t="n"/>
      <c r="P887" s="13" t="n"/>
      <c r="Q887" s="13" t="n"/>
      <c r="R887" s="13" t="n"/>
      <c r="S887" s="13" t="n"/>
      <c r="T887" s="13" t="n"/>
      <c r="U887" s="13" t="n"/>
      <c r="V887" s="13" t="n"/>
      <c r="W887" s="13" t="n"/>
      <c r="X887" s="13" t="n"/>
      <c r="Y887" s="13" t="n"/>
      <c r="Z887" s="13" t="n"/>
    </row>
    <row r="888">
      <c r="A888" s="13" t="n"/>
      <c r="B888" s="13" t="n"/>
      <c r="C888" s="13" t="n"/>
      <c r="D888" s="13" t="n"/>
      <c r="E888" s="13" t="n"/>
      <c r="F888" s="13" t="n"/>
      <c r="G888" s="13" t="n"/>
      <c r="H888" s="13" t="n"/>
      <c r="I888" s="13" t="n"/>
      <c r="J888" s="13" t="n"/>
      <c r="K888" s="13" t="n"/>
      <c r="L888" s="13" t="n"/>
      <c r="M888" s="13" t="n"/>
      <c r="N888" s="13" t="n"/>
      <c r="O888" s="13" t="n"/>
      <c r="P888" s="13" t="n"/>
      <c r="Q888" s="13" t="n"/>
      <c r="R888" s="13" t="n"/>
      <c r="S888" s="13" t="n"/>
      <c r="T888" s="13" t="n"/>
      <c r="U888" s="13" t="n"/>
      <c r="V888" s="13" t="n"/>
      <c r="W888" s="13" t="n"/>
      <c r="X888" s="13" t="n"/>
      <c r="Y888" s="13" t="n"/>
      <c r="Z888" s="13" t="n"/>
    </row>
    <row r="889">
      <c r="A889" s="13" t="n"/>
      <c r="B889" s="13" t="n"/>
      <c r="C889" s="13" t="n"/>
      <c r="D889" s="13" t="n"/>
      <c r="E889" s="13" t="n"/>
      <c r="F889" s="13" t="n"/>
      <c r="G889" s="13" t="n"/>
      <c r="H889" s="13" t="n"/>
      <c r="I889" s="13" t="n"/>
      <c r="J889" s="13" t="n"/>
      <c r="K889" s="13" t="n"/>
      <c r="L889" s="13" t="n"/>
      <c r="M889" s="13" t="n"/>
      <c r="N889" s="13" t="n"/>
      <c r="O889" s="13" t="n"/>
      <c r="P889" s="13" t="n"/>
      <c r="Q889" s="13" t="n"/>
      <c r="R889" s="13" t="n"/>
      <c r="S889" s="13" t="n"/>
      <c r="T889" s="13" t="n"/>
      <c r="U889" s="13" t="n"/>
      <c r="V889" s="13" t="n"/>
      <c r="W889" s="13" t="n"/>
      <c r="X889" s="13" t="n"/>
      <c r="Y889" s="13" t="n"/>
      <c r="Z889" s="13" t="n"/>
    </row>
    <row r="890">
      <c r="A890" s="13" t="n"/>
      <c r="B890" s="13" t="n"/>
      <c r="C890" s="13" t="n"/>
      <c r="D890" s="13" t="n"/>
      <c r="E890" s="13" t="n"/>
      <c r="F890" s="13" t="n"/>
      <c r="G890" s="13" t="n"/>
      <c r="H890" s="13" t="n"/>
      <c r="I890" s="13" t="n"/>
      <c r="J890" s="13" t="n"/>
      <c r="K890" s="13" t="n"/>
      <c r="L890" s="13" t="n"/>
      <c r="M890" s="13" t="n"/>
      <c r="N890" s="13" t="n"/>
      <c r="O890" s="13" t="n"/>
      <c r="P890" s="13" t="n"/>
      <c r="Q890" s="13" t="n"/>
      <c r="R890" s="13" t="n"/>
      <c r="S890" s="13" t="n"/>
      <c r="T890" s="13" t="n"/>
      <c r="U890" s="13" t="n"/>
      <c r="V890" s="13" t="n"/>
      <c r="W890" s="13" t="n"/>
      <c r="X890" s="13" t="n"/>
      <c r="Y890" s="13" t="n"/>
      <c r="Z890" s="13" t="n"/>
    </row>
    <row r="891">
      <c r="A891" s="13" t="n"/>
      <c r="B891" s="13" t="n"/>
      <c r="C891" s="13" t="n"/>
      <c r="D891" s="13" t="n"/>
      <c r="E891" s="13" t="n"/>
      <c r="F891" s="13" t="n"/>
      <c r="G891" s="13" t="n"/>
      <c r="H891" s="13" t="n"/>
      <c r="I891" s="13" t="n"/>
      <c r="J891" s="13" t="n"/>
      <c r="K891" s="13" t="n"/>
      <c r="L891" s="13" t="n"/>
      <c r="M891" s="13" t="n"/>
      <c r="N891" s="13" t="n"/>
      <c r="O891" s="13" t="n"/>
      <c r="P891" s="13" t="n"/>
      <c r="Q891" s="13" t="n"/>
      <c r="R891" s="13" t="n"/>
      <c r="S891" s="13" t="n"/>
      <c r="T891" s="13" t="n"/>
      <c r="U891" s="13" t="n"/>
      <c r="V891" s="13" t="n"/>
      <c r="W891" s="13" t="n"/>
      <c r="X891" s="13" t="n"/>
      <c r="Y891" s="13" t="n"/>
      <c r="Z891" s="13" t="n"/>
    </row>
    <row r="892">
      <c r="A892" s="13" t="n"/>
      <c r="B892" s="13" t="n"/>
      <c r="C892" s="13" t="n"/>
      <c r="D892" s="13" t="n"/>
      <c r="E892" s="13" t="n"/>
      <c r="F892" s="13" t="n"/>
      <c r="G892" s="13" t="n"/>
      <c r="H892" s="13" t="n"/>
      <c r="I892" s="13" t="n"/>
      <c r="J892" s="13" t="n"/>
      <c r="K892" s="13" t="n"/>
      <c r="L892" s="13" t="n"/>
      <c r="M892" s="13" t="n"/>
      <c r="N892" s="13" t="n"/>
      <c r="O892" s="13" t="n"/>
      <c r="P892" s="13" t="n"/>
      <c r="Q892" s="13" t="n"/>
      <c r="R892" s="13" t="n"/>
      <c r="S892" s="13" t="n"/>
      <c r="T892" s="13" t="n"/>
      <c r="U892" s="13" t="n"/>
      <c r="V892" s="13" t="n"/>
      <c r="W892" s="13" t="n"/>
      <c r="X892" s="13" t="n"/>
      <c r="Y892" s="13" t="n"/>
      <c r="Z892" s="13" t="n"/>
    </row>
    <row r="893">
      <c r="A893" s="13" t="n"/>
      <c r="B893" s="13" t="n"/>
      <c r="C893" s="13" t="n"/>
      <c r="D893" s="13" t="n"/>
      <c r="E893" s="13" t="n"/>
      <c r="F893" s="13" t="n"/>
      <c r="G893" s="13" t="n"/>
      <c r="H893" s="13" t="n"/>
      <c r="I893" s="13" t="n"/>
      <c r="J893" s="13" t="n"/>
      <c r="K893" s="13" t="n"/>
      <c r="L893" s="13" t="n"/>
      <c r="M893" s="13" t="n"/>
      <c r="N893" s="13" t="n"/>
      <c r="O893" s="13" t="n"/>
      <c r="P893" s="13" t="n"/>
      <c r="Q893" s="13" t="n"/>
      <c r="R893" s="13" t="n"/>
      <c r="S893" s="13" t="n"/>
      <c r="T893" s="13" t="n"/>
      <c r="U893" s="13" t="n"/>
      <c r="V893" s="13" t="n"/>
      <c r="W893" s="13" t="n"/>
      <c r="X893" s="13" t="n"/>
      <c r="Y893" s="13" t="n"/>
      <c r="Z893" s="13" t="n"/>
    </row>
    <row r="894">
      <c r="A894" s="13" t="n"/>
      <c r="B894" s="13" t="n"/>
      <c r="C894" s="13" t="n"/>
      <c r="D894" s="13" t="n"/>
      <c r="E894" s="13" t="n"/>
      <c r="F894" s="13" t="n"/>
      <c r="G894" s="13" t="n"/>
      <c r="H894" s="13" t="n"/>
      <c r="I894" s="13" t="n"/>
      <c r="J894" s="13" t="n"/>
      <c r="K894" s="13" t="n"/>
      <c r="L894" s="13" t="n"/>
      <c r="M894" s="13" t="n"/>
      <c r="N894" s="13" t="n"/>
      <c r="O894" s="13" t="n"/>
      <c r="P894" s="13" t="n"/>
      <c r="Q894" s="13" t="n"/>
      <c r="R894" s="13" t="n"/>
      <c r="S894" s="13" t="n"/>
      <c r="T894" s="13" t="n"/>
      <c r="U894" s="13" t="n"/>
      <c r="V894" s="13" t="n"/>
      <c r="W894" s="13" t="n"/>
      <c r="X894" s="13" t="n"/>
      <c r="Y894" s="13" t="n"/>
      <c r="Z894" s="13" t="n"/>
    </row>
    <row r="895">
      <c r="A895" s="13" t="n"/>
      <c r="B895" s="13" t="n"/>
      <c r="C895" s="13" t="n"/>
      <c r="D895" s="13" t="n"/>
      <c r="E895" s="13" t="n"/>
      <c r="F895" s="13" t="n"/>
      <c r="G895" s="13" t="n"/>
      <c r="H895" s="13" t="n"/>
      <c r="I895" s="13" t="n"/>
      <c r="J895" s="13" t="n"/>
      <c r="K895" s="13" t="n"/>
      <c r="L895" s="13" t="n"/>
      <c r="M895" s="13" t="n"/>
      <c r="N895" s="13" t="n"/>
      <c r="O895" s="13" t="n"/>
      <c r="P895" s="13" t="n"/>
      <c r="Q895" s="13" t="n"/>
      <c r="R895" s="13" t="n"/>
      <c r="S895" s="13" t="n"/>
      <c r="T895" s="13" t="n"/>
      <c r="U895" s="13" t="n"/>
      <c r="V895" s="13" t="n"/>
      <c r="W895" s="13" t="n"/>
      <c r="X895" s="13" t="n"/>
      <c r="Y895" s="13" t="n"/>
      <c r="Z895" s="13" t="n"/>
    </row>
    <row r="896">
      <c r="A896" s="13" t="n"/>
      <c r="B896" s="13" t="n"/>
      <c r="C896" s="13" t="n"/>
      <c r="D896" s="13" t="n"/>
      <c r="E896" s="13" t="n"/>
      <c r="F896" s="13" t="n"/>
      <c r="G896" s="13" t="n"/>
      <c r="H896" s="13" t="n"/>
      <c r="I896" s="13" t="n"/>
      <c r="J896" s="13" t="n"/>
      <c r="K896" s="13" t="n"/>
      <c r="L896" s="13" t="n"/>
      <c r="M896" s="13" t="n"/>
      <c r="N896" s="13" t="n"/>
      <c r="O896" s="13" t="n"/>
      <c r="P896" s="13" t="n"/>
      <c r="Q896" s="13" t="n"/>
      <c r="R896" s="13" t="n"/>
      <c r="S896" s="13" t="n"/>
      <c r="T896" s="13" t="n"/>
      <c r="U896" s="13" t="n"/>
      <c r="V896" s="13" t="n"/>
      <c r="W896" s="13" t="n"/>
      <c r="X896" s="13" t="n"/>
      <c r="Y896" s="13" t="n"/>
      <c r="Z896" s="13" t="n"/>
    </row>
    <row r="897">
      <c r="A897" s="13" t="n"/>
      <c r="B897" s="13" t="n"/>
      <c r="C897" s="13" t="n"/>
      <c r="D897" s="13" t="n"/>
      <c r="E897" s="13" t="n"/>
      <c r="F897" s="13" t="n"/>
      <c r="G897" s="13" t="n"/>
      <c r="H897" s="13" t="n"/>
      <c r="I897" s="13" t="n"/>
      <c r="J897" s="13" t="n"/>
      <c r="K897" s="13" t="n"/>
      <c r="L897" s="13" t="n"/>
      <c r="M897" s="13" t="n"/>
      <c r="N897" s="13" t="n"/>
      <c r="O897" s="13" t="n"/>
      <c r="P897" s="13" t="n"/>
      <c r="Q897" s="13" t="n"/>
      <c r="R897" s="13" t="n"/>
      <c r="S897" s="13" t="n"/>
      <c r="T897" s="13" t="n"/>
      <c r="U897" s="13" t="n"/>
      <c r="V897" s="13" t="n"/>
      <c r="W897" s="13" t="n"/>
      <c r="X897" s="13" t="n"/>
      <c r="Y897" s="13" t="n"/>
      <c r="Z897" s="13" t="n"/>
    </row>
    <row r="898">
      <c r="A898" s="13" t="n"/>
      <c r="B898" s="13" t="n"/>
      <c r="C898" s="13" t="n"/>
      <c r="D898" s="13" t="n"/>
      <c r="E898" s="13" t="n"/>
      <c r="F898" s="13" t="n"/>
      <c r="G898" s="13" t="n"/>
      <c r="H898" s="13" t="n"/>
      <c r="I898" s="13" t="n"/>
      <c r="J898" s="13" t="n"/>
      <c r="K898" s="13" t="n"/>
      <c r="L898" s="13" t="n"/>
      <c r="M898" s="13" t="n"/>
      <c r="N898" s="13" t="n"/>
      <c r="O898" s="13" t="n"/>
      <c r="P898" s="13" t="n"/>
      <c r="Q898" s="13" t="n"/>
      <c r="R898" s="13" t="n"/>
      <c r="S898" s="13" t="n"/>
      <c r="T898" s="13" t="n"/>
      <c r="U898" s="13" t="n"/>
      <c r="V898" s="13" t="n"/>
      <c r="W898" s="13" t="n"/>
      <c r="X898" s="13" t="n"/>
      <c r="Y898" s="13" t="n"/>
      <c r="Z898" s="13" t="n"/>
    </row>
    <row r="899">
      <c r="A899" s="13" t="n"/>
      <c r="B899" s="13" t="n"/>
      <c r="C899" s="13" t="n"/>
      <c r="D899" s="13" t="n"/>
      <c r="E899" s="13" t="n"/>
      <c r="F899" s="13" t="n"/>
      <c r="G899" s="13" t="n"/>
      <c r="H899" s="13" t="n"/>
      <c r="I899" s="13" t="n"/>
      <c r="J899" s="13" t="n"/>
      <c r="K899" s="13" t="n"/>
      <c r="L899" s="13" t="n"/>
      <c r="M899" s="13" t="n"/>
      <c r="N899" s="13" t="n"/>
      <c r="O899" s="13" t="n"/>
      <c r="P899" s="13" t="n"/>
      <c r="Q899" s="13" t="n"/>
      <c r="R899" s="13" t="n"/>
      <c r="S899" s="13" t="n"/>
      <c r="T899" s="13" t="n"/>
      <c r="U899" s="13" t="n"/>
      <c r="V899" s="13" t="n"/>
      <c r="W899" s="13" t="n"/>
      <c r="X899" s="13" t="n"/>
      <c r="Y899" s="13" t="n"/>
      <c r="Z899" s="13" t="n"/>
    </row>
    <row r="900">
      <c r="A900" s="13" t="n"/>
      <c r="B900" s="13" t="n"/>
      <c r="C900" s="13" t="n"/>
      <c r="D900" s="13" t="n"/>
      <c r="E900" s="13" t="n"/>
      <c r="F900" s="13" t="n"/>
      <c r="G900" s="13" t="n"/>
      <c r="H900" s="13" t="n"/>
      <c r="I900" s="13" t="n"/>
      <c r="J900" s="13" t="n"/>
      <c r="K900" s="13" t="n"/>
      <c r="L900" s="13" t="n"/>
      <c r="M900" s="13" t="n"/>
      <c r="N900" s="13" t="n"/>
      <c r="O900" s="13" t="n"/>
      <c r="P900" s="13" t="n"/>
      <c r="Q900" s="13" t="n"/>
      <c r="R900" s="13" t="n"/>
      <c r="S900" s="13" t="n"/>
      <c r="T900" s="13" t="n"/>
      <c r="U900" s="13" t="n"/>
      <c r="V900" s="13" t="n"/>
      <c r="W900" s="13" t="n"/>
      <c r="X900" s="13" t="n"/>
      <c r="Y900" s="13" t="n"/>
      <c r="Z900" s="13" t="n"/>
    </row>
    <row r="901">
      <c r="A901" s="13" t="n"/>
      <c r="B901" s="13" t="n"/>
      <c r="C901" s="13" t="n"/>
      <c r="D901" s="13" t="n"/>
      <c r="E901" s="13" t="n"/>
      <c r="F901" s="13" t="n"/>
      <c r="G901" s="13" t="n"/>
      <c r="H901" s="13" t="n"/>
      <c r="I901" s="13" t="n"/>
      <c r="J901" s="13" t="n"/>
      <c r="K901" s="13" t="n"/>
      <c r="L901" s="13" t="n"/>
      <c r="M901" s="13" t="n"/>
      <c r="N901" s="13" t="n"/>
      <c r="O901" s="13" t="n"/>
      <c r="P901" s="13" t="n"/>
      <c r="Q901" s="13" t="n"/>
      <c r="R901" s="13" t="n"/>
      <c r="S901" s="13" t="n"/>
      <c r="T901" s="13" t="n"/>
      <c r="U901" s="13" t="n"/>
      <c r="V901" s="13" t="n"/>
      <c r="W901" s="13" t="n"/>
      <c r="X901" s="13" t="n"/>
      <c r="Y901" s="13" t="n"/>
      <c r="Z901" s="13" t="n"/>
    </row>
    <row r="902">
      <c r="A902" s="13" t="n"/>
      <c r="B902" s="13" t="n"/>
      <c r="C902" s="13" t="n"/>
      <c r="D902" s="13" t="n"/>
      <c r="E902" s="13" t="n"/>
      <c r="F902" s="13" t="n"/>
      <c r="G902" s="13" t="n"/>
      <c r="H902" s="13" t="n"/>
      <c r="I902" s="13" t="n"/>
      <c r="J902" s="13" t="n"/>
      <c r="K902" s="13" t="n"/>
      <c r="L902" s="13" t="n"/>
      <c r="M902" s="13" t="n"/>
      <c r="N902" s="13" t="n"/>
      <c r="O902" s="13" t="n"/>
      <c r="P902" s="13" t="n"/>
      <c r="Q902" s="13" t="n"/>
      <c r="R902" s="13" t="n"/>
      <c r="S902" s="13" t="n"/>
      <c r="T902" s="13" t="n"/>
      <c r="U902" s="13" t="n"/>
      <c r="V902" s="13" t="n"/>
      <c r="W902" s="13" t="n"/>
      <c r="X902" s="13" t="n"/>
      <c r="Y902" s="13" t="n"/>
      <c r="Z902" s="13" t="n"/>
    </row>
    <row r="903">
      <c r="A903" s="13" t="n"/>
      <c r="B903" s="13" t="n"/>
      <c r="C903" s="13" t="n"/>
      <c r="D903" s="13" t="n"/>
      <c r="E903" s="13" t="n"/>
      <c r="F903" s="13" t="n"/>
      <c r="G903" s="13" t="n"/>
      <c r="H903" s="13" t="n"/>
      <c r="I903" s="13" t="n"/>
      <c r="J903" s="13" t="n"/>
      <c r="K903" s="13" t="n"/>
      <c r="L903" s="13" t="n"/>
      <c r="M903" s="13" t="n"/>
      <c r="N903" s="13" t="n"/>
      <c r="O903" s="13" t="n"/>
      <c r="P903" s="13" t="n"/>
      <c r="Q903" s="13" t="n"/>
      <c r="R903" s="13" t="n"/>
      <c r="S903" s="13" t="n"/>
      <c r="T903" s="13" t="n"/>
      <c r="U903" s="13" t="n"/>
      <c r="V903" s="13" t="n"/>
      <c r="W903" s="13" t="n"/>
      <c r="X903" s="13" t="n"/>
      <c r="Y903" s="13" t="n"/>
      <c r="Z903" s="13" t="n"/>
    </row>
    <row r="904">
      <c r="A904" s="13" t="n"/>
      <c r="B904" s="13" t="n"/>
      <c r="C904" s="13" t="n"/>
      <c r="D904" s="13" t="n"/>
      <c r="E904" s="13" t="n"/>
      <c r="F904" s="13" t="n"/>
      <c r="G904" s="13" t="n"/>
      <c r="H904" s="13" t="n"/>
      <c r="I904" s="13" t="n"/>
      <c r="J904" s="13" t="n"/>
      <c r="K904" s="13" t="n"/>
      <c r="L904" s="13" t="n"/>
      <c r="M904" s="13" t="n"/>
      <c r="N904" s="13" t="n"/>
      <c r="O904" s="13" t="n"/>
      <c r="P904" s="13" t="n"/>
      <c r="Q904" s="13" t="n"/>
      <c r="R904" s="13" t="n"/>
      <c r="S904" s="13" t="n"/>
      <c r="T904" s="13" t="n"/>
      <c r="U904" s="13" t="n"/>
      <c r="V904" s="13" t="n"/>
      <c r="W904" s="13" t="n"/>
      <c r="X904" s="13" t="n"/>
      <c r="Y904" s="13" t="n"/>
      <c r="Z904" s="13" t="n"/>
    </row>
    <row r="905">
      <c r="A905" s="13" t="n"/>
      <c r="B905" s="13" t="n"/>
      <c r="C905" s="13" t="n"/>
      <c r="D905" s="13" t="n"/>
      <c r="E905" s="13" t="n"/>
      <c r="F905" s="13" t="n"/>
      <c r="G905" s="13" t="n"/>
      <c r="H905" s="13" t="n"/>
      <c r="I905" s="13" t="n"/>
      <c r="J905" s="13" t="n"/>
      <c r="K905" s="13" t="n"/>
      <c r="L905" s="13" t="n"/>
      <c r="M905" s="13" t="n"/>
      <c r="N905" s="13" t="n"/>
      <c r="O905" s="13" t="n"/>
      <c r="P905" s="13" t="n"/>
      <c r="Q905" s="13" t="n"/>
      <c r="R905" s="13" t="n"/>
      <c r="S905" s="13" t="n"/>
      <c r="T905" s="13" t="n"/>
      <c r="U905" s="13" t="n"/>
      <c r="V905" s="13" t="n"/>
      <c r="W905" s="13" t="n"/>
      <c r="X905" s="13" t="n"/>
      <c r="Y905" s="13" t="n"/>
      <c r="Z905" s="13" t="n"/>
    </row>
    <row r="906">
      <c r="A906" s="13" t="n"/>
      <c r="B906" s="13" t="n"/>
      <c r="C906" s="13" t="n"/>
      <c r="D906" s="13" t="n"/>
      <c r="E906" s="13" t="n"/>
      <c r="F906" s="13" t="n"/>
      <c r="G906" s="13" t="n"/>
      <c r="H906" s="13" t="n"/>
      <c r="I906" s="13" t="n"/>
      <c r="J906" s="13" t="n"/>
      <c r="K906" s="13" t="n"/>
      <c r="L906" s="13" t="n"/>
      <c r="M906" s="13" t="n"/>
      <c r="N906" s="13" t="n"/>
      <c r="O906" s="13" t="n"/>
      <c r="P906" s="13" t="n"/>
      <c r="Q906" s="13" t="n"/>
      <c r="R906" s="13" t="n"/>
      <c r="S906" s="13" t="n"/>
      <c r="T906" s="13" t="n"/>
      <c r="U906" s="13" t="n"/>
      <c r="V906" s="13" t="n"/>
      <c r="W906" s="13" t="n"/>
      <c r="X906" s="13" t="n"/>
      <c r="Y906" s="13" t="n"/>
      <c r="Z906" s="13" t="n"/>
    </row>
    <row r="907">
      <c r="A907" s="13" t="n"/>
      <c r="B907" s="13" t="n"/>
      <c r="C907" s="13" t="n"/>
      <c r="D907" s="13" t="n"/>
      <c r="E907" s="13" t="n"/>
      <c r="F907" s="13" t="n"/>
      <c r="G907" s="13" t="n"/>
      <c r="H907" s="13" t="n"/>
      <c r="I907" s="13" t="n"/>
      <c r="J907" s="13" t="n"/>
      <c r="K907" s="13" t="n"/>
      <c r="L907" s="13" t="n"/>
      <c r="M907" s="13" t="n"/>
      <c r="N907" s="13" t="n"/>
      <c r="O907" s="13" t="n"/>
      <c r="P907" s="13" t="n"/>
      <c r="Q907" s="13" t="n"/>
      <c r="R907" s="13" t="n"/>
      <c r="S907" s="13" t="n"/>
      <c r="T907" s="13" t="n"/>
      <c r="U907" s="13" t="n"/>
      <c r="V907" s="13" t="n"/>
      <c r="W907" s="13" t="n"/>
      <c r="X907" s="13" t="n"/>
      <c r="Y907" s="13" t="n"/>
      <c r="Z907" s="13" t="n"/>
    </row>
    <row r="908">
      <c r="A908" s="13" t="n"/>
      <c r="B908" s="13" t="n"/>
      <c r="C908" s="13" t="n"/>
      <c r="D908" s="13" t="n"/>
      <c r="E908" s="13" t="n"/>
      <c r="F908" s="13" t="n"/>
      <c r="G908" s="13" t="n"/>
      <c r="H908" s="13" t="n"/>
      <c r="I908" s="13" t="n"/>
      <c r="J908" s="13" t="n"/>
      <c r="K908" s="13" t="n"/>
      <c r="L908" s="13" t="n"/>
      <c r="M908" s="13" t="n"/>
      <c r="N908" s="13" t="n"/>
      <c r="O908" s="13" t="n"/>
      <c r="P908" s="13" t="n"/>
      <c r="Q908" s="13" t="n"/>
      <c r="R908" s="13" t="n"/>
      <c r="S908" s="13" t="n"/>
      <c r="T908" s="13" t="n"/>
      <c r="U908" s="13" t="n"/>
      <c r="V908" s="13" t="n"/>
      <c r="W908" s="13" t="n"/>
      <c r="X908" s="13" t="n"/>
      <c r="Y908" s="13" t="n"/>
      <c r="Z908" s="13" t="n"/>
    </row>
    <row r="909">
      <c r="A909" s="13" t="n"/>
      <c r="B909" s="13" t="n"/>
      <c r="C909" s="13" t="n"/>
      <c r="D909" s="13" t="n"/>
      <c r="E909" s="13" t="n"/>
      <c r="F909" s="13" t="n"/>
      <c r="G909" s="13" t="n"/>
      <c r="H909" s="13" t="n"/>
      <c r="I909" s="13" t="n"/>
      <c r="J909" s="13" t="n"/>
      <c r="K909" s="13" t="n"/>
      <c r="L909" s="13" t="n"/>
      <c r="M909" s="13" t="n"/>
      <c r="N909" s="13" t="n"/>
      <c r="O909" s="13" t="n"/>
      <c r="P909" s="13" t="n"/>
      <c r="Q909" s="13" t="n"/>
      <c r="R909" s="13" t="n"/>
      <c r="S909" s="13" t="n"/>
      <c r="T909" s="13" t="n"/>
      <c r="U909" s="13" t="n"/>
      <c r="V909" s="13" t="n"/>
      <c r="W909" s="13" t="n"/>
      <c r="X909" s="13" t="n"/>
      <c r="Y909" s="13" t="n"/>
      <c r="Z909" s="13" t="n"/>
    </row>
    <row r="910">
      <c r="A910" s="13" t="n"/>
      <c r="B910" s="13" t="n"/>
      <c r="C910" s="13" t="n"/>
      <c r="D910" s="13" t="n"/>
      <c r="E910" s="13" t="n"/>
      <c r="F910" s="13" t="n"/>
      <c r="G910" s="13" t="n"/>
      <c r="H910" s="13" t="n"/>
      <c r="I910" s="13" t="n"/>
      <c r="J910" s="13" t="n"/>
      <c r="K910" s="13" t="n"/>
      <c r="L910" s="13" t="n"/>
      <c r="M910" s="13" t="n"/>
      <c r="N910" s="13" t="n"/>
      <c r="O910" s="13" t="n"/>
      <c r="P910" s="13" t="n"/>
      <c r="Q910" s="13" t="n"/>
      <c r="R910" s="13" t="n"/>
      <c r="S910" s="13" t="n"/>
      <c r="T910" s="13" t="n"/>
      <c r="U910" s="13" t="n"/>
      <c r="V910" s="13" t="n"/>
      <c r="W910" s="13" t="n"/>
      <c r="X910" s="13" t="n"/>
      <c r="Y910" s="13" t="n"/>
      <c r="Z910" s="13" t="n"/>
    </row>
    <row r="911">
      <c r="A911" s="13" t="n"/>
      <c r="B911" s="13" t="n"/>
      <c r="C911" s="13" t="n"/>
      <c r="D911" s="13" t="n"/>
      <c r="E911" s="13" t="n"/>
      <c r="F911" s="13" t="n"/>
      <c r="G911" s="13" t="n"/>
      <c r="H911" s="13" t="n"/>
      <c r="I911" s="13" t="n"/>
      <c r="J911" s="13" t="n"/>
      <c r="K911" s="13" t="n"/>
      <c r="L911" s="13" t="n"/>
      <c r="M911" s="13" t="n"/>
      <c r="N911" s="13" t="n"/>
      <c r="O911" s="13" t="n"/>
      <c r="P911" s="13" t="n"/>
      <c r="Q911" s="13" t="n"/>
      <c r="R911" s="13" t="n"/>
      <c r="S911" s="13" t="n"/>
      <c r="T911" s="13" t="n"/>
      <c r="U911" s="13" t="n"/>
      <c r="V911" s="13" t="n"/>
      <c r="W911" s="13" t="n"/>
      <c r="X911" s="13" t="n"/>
      <c r="Y911" s="13" t="n"/>
      <c r="Z911" s="13" t="n"/>
    </row>
    <row r="912">
      <c r="A912" s="13" t="n"/>
      <c r="B912" s="13" t="n"/>
      <c r="C912" s="13" t="n"/>
      <c r="D912" s="13" t="n"/>
      <c r="E912" s="13" t="n"/>
      <c r="F912" s="13" t="n"/>
      <c r="G912" s="13" t="n"/>
      <c r="H912" s="13" t="n"/>
      <c r="I912" s="13" t="n"/>
      <c r="J912" s="13" t="n"/>
      <c r="K912" s="13" t="n"/>
      <c r="L912" s="13" t="n"/>
      <c r="M912" s="13" t="n"/>
      <c r="N912" s="13" t="n"/>
      <c r="O912" s="13" t="n"/>
      <c r="P912" s="13" t="n"/>
      <c r="Q912" s="13" t="n"/>
      <c r="R912" s="13" t="n"/>
      <c r="S912" s="13" t="n"/>
      <c r="T912" s="13" t="n"/>
      <c r="U912" s="13" t="n"/>
      <c r="V912" s="13" t="n"/>
      <c r="W912" s="13" t="n"/>
      <c r="X912" s="13" t="n"/>
      <c r="Y912" s="13" t="n"/>
      <c r="Z912" s="13" t="n"/>
    </row>
    <row r="913">
      <c r="A913" s="13" t="n"/>
      <c r="B913" s="13" t="n"/>
      <c r="C913" s="13" t="n"/>
      <c r="D913" s="13" t="n"/>
      <c r="E913" s="13" t="n"/>
      <c r="F913" s="13" t="n"/>
      <c r="G913" s="13" t="n"/>
      <c r="H913" s="13" t="n"/>
      <c r="I913" s="13" t="n"/>
      <c r="J913" s="13" t="n"/>
      <c r="K913" s="13" t="n"/>
      <c r="L913" s="13" t="n"/>
      <c r="M913" s="13" t="n"/>
      <c r="N913" s="13" t="n"/>
      <c r="O913" s="13" t="n"/>
      <c r="P913" s="13" t="n"/>
      <c r="Q913" s="13" t="n"/>
      <c r="R913" s="13" t="n"/>
      <c r="S913" s="13" t="n"/>
      <c r="T913" s="13" t="n"/>
      <c r="U913" s="13" t="n"/>
      <c r="V913" s="13" t="n"/>
      <c r="W913" s="13" t="n"/>
      <c r="X913" s="13" t="n"/>
      <c r="Y913" s="13" t="n"/>
      <c r="Z913" s="13" t="n"/>
    </row>
    <row r="914">
      <c r="A914" s="13" t="n"/>
      <c r="B914" s="13" t="n"/>
      <c r="C914" s="13" t="n"/>
      <c r="D914" s="13" t="n"/>
      <c r="E914" s="13" t="n"/>
      <c r="F914" s="13" t="n"/>
      <c r="G914" s="13" t="n"/>
      <c r="H914" s="13" t="n"/>
      <c r="I914" s="13" t="n"/>
      <c r="J914" s="13" t="n"/>
      <c r="K914" s="13" t="n"/>
      <c r="L914" s="13" t="n"/>
      <c r="M914" s="13" t="n"/>
      <c r="N914" s="13" t="n"/>
      <c r="O914" s="13" t="n"/>
      <c r="P914" s="13" t="n"/>
      <c r="Q914" s="13" t="n"/>
      <c r="R914" s="13" t="n"/>
      <c r="S914" s="13" t="n"/>
      <c r="T914" s="13" t="n"/>
      <c r="U914" s="13" t="n"/>
      <c r="V914" s="13" t="n"/>
      <c r="W914" s="13" t="n"/>
      <c r="X914" s="13" t="n"/>
      <c r="Y914" s="13" t="n"/>
      <c r="Z914" s="13" t="n"/>
    </row>
    <row r="915">
      <c r="A915" s="13" t="n"/>
      <c r="B915" s="13" t="n"/>
      <c r="C915" s="13" t="n"/>
      <c r="D915" s="13" t="n"/>
      <c r="E915" s="13" t="n"/>
      <c r="F915" s="13" t="n"/>
      <c r="G915" s="13" t="n"/>
      <c r="H915" s="13" t="n"/>
      <c r="I915" s="13" t="n"/>
      <c r="J915" s="13" t="n"/>
      <c r="K915" s="13" t="n"/>
      <c r="L915" s="13" t="n"/>
      <c r="M915" s="13" t="n"/>
      <c r="N915" s="13" t="n"/>
      <c r="O915" s="13" t="n"/>
      <c r="P915" s="13" t="n"/>
      <c r="Q915" s="13" t="n"/>
      <c r="R915" s="13" t="n"/>
      <c r="S915" s="13" t="n"/>
      <c r="T915" s="13" t="n"/>
      <c r="U915" s="13" t="n"/>
      <c r="V915" s="13" t="n"/>
      <c r="W915" s="13" t="n"/>
      <c r="X915" s="13" t="n"/>
      <c r="Y915" s="13" t="n"/>
      <c r="Z915" s="13" t="n"/>
    </row>
    <row r="916">
      <c r="A916" s="13" t="n"/>
      <c r="B916" s="13" t="n"/>
      <c r="C916" s="13" t="n"/>
      <c r="D916" s="13" t="n"/>
      <c r="E916" s="13" t="n"/>
      <c r="F916" s="13" t="n"/>
      <c r="G916" s="13" t="n"/>
      <c r="H916" s="13" t="n"/>
      <c r="I916" s="13" t="n"/>
      <c r="J916" s="13" t="n"/>
      <c r="K916" s="13" t="n"/>
      <c r="L916" s="13" t="n"/>
      <c r="M916" s="13" t="n"/>
      <c r="N916" s="13" t="n"/>
      <c r="O916" s="13" t="n"/>
      <c r="P916" s="13" t="n"/>
      <c r="Q916" s="13" t="n"/>
      <c r="R916" s="13" t="n"/>
      <c r="S916" s="13" t="n"/>
      <c r="T916" s="13" t="n"/>
      <c r="U916" s="13" t="n"/>
      <c r="V916" s="13" t="n"/>
      <c r="W916" s="13" t="n"/>
      <c r="X916" s="13" t="n"/>
      <c r="Y916" s="13" t="n"/>
      <c r="Z916" s="13" t="n"/>
    </row>
    <row r="917">
      <c r="A917" s="13" t="n"/>
      <c r="B917" s="13" t="n"/>
      <c r="C917" s="13" t="n"/>
      <c r="D917" s="13" t="n"/>
      <c r="E917" s="13" t="n"/>
      <c r="F917" s="13" t="n"/>
      <c r="G917" s="13" t="n"/>
      <c r="H917" s="13" t="n"/>
      <c r="I917" s="13" t="n"/>
      <c r="J917" s="13" t="n"/>
      <c r="K917" s="13" t="n"/>
      <c r="L917" s="13" t="n"/>
      <c r="M917" s="13" t="n"/>
      <c r="N917" s="13" t="n"/>
      <c r="O917" s="13" t="n"/>
      <c r="P917" s="13" t="n"/>
      <c r="Q917" s="13" t="n"/>
      <c r="R917" s="13" t="n"/>
      <c r="S917" s="13" t="n"/>
      <c r="T917" s="13" t="n"/>
      <c r="U917" s="13" t="n"/>
      <c r="V917" s="13" t="n"/>
      <c r="W917" s="13" t="n"/>
      <c r="X917" s="13" t="n"/>
      <c r="Y917" s="13" t="n"/>
      <c r="Z917" s="13" t="n"/>
    </row>
    <row r="918">
      <c r="A918" s="13" t="n"/>
      <c r="B918" s="13" t="n"/>
      <c r="C918" s="13" t="n"/>
      <c r="D918" s="13" t="n"/>
      <c r="E918" s="13" t="n"/>
      <c r="F918" s="13" t="n"/>
      <c r="G918" s="13" t="n"/>
      <c r="H918" s="13" t="n"/>
      <c r="I918" s="13" t="n"/>
      <c r="J918" s="13" t="n"/>
      <c r="K918" s="13" t="n"/>
      <c r="L918" s="13" t="n"/>
      <c r="M918" s="13" t="n"/>
      <c r="N918" s="13" t="n"/>
      <c r="O918" s="13" t="n"/>
      <c r="P918" s="13" t="n"/>
      <c r="Q918" s="13" t="n"/>
      <c r="R918" s="13" t="n"/>
      <c r="S918" s="13" t="n"/>
      <c r="T918" s="13" t="n"/>
      <c r="U918" s="13" t="n"/>
      <c r="V918" s="13" t="n"/>
      <c r="W918" s="13" t="n"/>
      <c r="X918" s="13" t="n"/>
      <c r="Y918" s="13" t="n"/>
      <c r="Z918" s="13" t="n"/>
    </row>
    <row r="919">
      <c r="A919" s="13" t="n"/>
      <c r="B919" s="13" t="n"/>
      <c r="C919" s="13" t="n"/>
      <c r="D919" s="13" t="n"/>
      <c r="E919" s="13" t="n"/>
      <c r="F919" s="13" t="n"/>
      <c r="G919" s="13" t="n"/>
      <c r="H919" s="13" t="n"/>
      <c r="I919" s="13" t="n"/>
      <c r="J919" s="13" t="n"/>
      <c r="K919" s="13" t="n"/>
      <c r="L919" s="13" t="n"/>
      <c r="M919" s="13" t="n"/>
      <c r="N919" s="13" t="n"/>
      <c r="O919" s="13" t="n"/>
      <c r="P919" s="13" t="n"/>
      <c r="Q919" s="13" t="n"/>
      <c r="R919" s="13" t="n"/>
      <c r="S919" s="13" t="n"/>
      <c r="T919" s="13" t="n"/>
      <c r="U919" s="13" t="n"/>
      <c r="V919" s="13" t="n"/>
      <c r="W919" s="13" t="n"/>
      <c r="X919" s="13" t="n"/>
      <c r="Y919" s="13" t="n"/>
      <c r="Z919" s="13" t="n"/>
    </row>
    <row r="920">
      <c r="A920" s="13" t="n"/>
      <c r="B920" s="13" t="n"/>
      <c r="C920" s="13" t="n"/>
      <c r="D920" s="13" t="n"/>
      <c r="E920" s="13" t="n"/>
      <c r="F920" s="13" t="n"/>
      <c r="G920" s="13" t="n"/>
      <c r="H920" s="13" t="n"/>
      <c r="I920" s="13" t="n"/>
      <c r="J920" s="13" t="n"/>
      <c r="K920" s="13" t="n"/>
      <c r="L920" s="13" t="n"/>
      <c r="M920" s="13" t="n"/>
      <c r="N920" s="13" t="n"/>
      <c r="O920" s="13" t="n"/>
      <c r="P920" s="13" t="n"/>
      <c r="Q920" s="13" t="n"/>
      <c r="R920" s="13" t="n"/>
      <c r="S920" s="13" t="n"/>
      <c r="T920" s="13" t="n"/>
      <c r="U920" s="13" t="n"/>
      <c r="V920" s="13" t="n"/>
      <c r="W920" s="13" t="n"/>
      <c r="X920" s="13" t="n"/>
      <c r="Y920" s="13" t="n"/>
      <c r="Z920" s="13" t="n"/>
    </row>
    <row r="921">
      <c r="A921" s="13" t="n"/>
      <c r="B921" s="13" t="n"/>
      <c r="C921" s="13" t="n"/>
      <c r="D921" s="13" t="n"/>
      <c r="E921" s="13" t="n"/>
      <c r="F921" s="13" t="n"/>
      <c r="G921" s="13" t="n"/>
      <c r="H921" s="13" t="n"/>
      <c r="I921" s="13" t="n"/>
      <c r="J921" s="13" t="n"/>
      <c r="K921" s="13" t="n"/>
      <c r="L921" s="13" t="n"/>
      <c r="M921" s="13" t="n"/>
      <c r="N921" s="13" t="n"/>
      <c r="O921" s="13" t="n"/>
      <c r="P921" s="13" t="n"/>
      <c r="Q921" s="13" t="n"/>
      <c r="R921" s="13" t="n"/>
      <c r="S921" s="13" t="n"/>
      <c r="T921" s="13" t="n"/>
      <c r="U921" s="13" t="n"/>
      <c r="V921" s="13" t="n"/>
      <c r="W921" s="13" t="n"/>
      <c r="X921" s="13" t="n"/>
      <c r="Y921" s="13" t="n"/>
      <c r="Z921" s="13" t="n"/>
    </row>
    <row r="922">
      <c r="A922" s="13" t="n"/>
      <c r="B922" s="13" t="n"/>
      <c r="C922" s="13" t="n"/>
      <c r="D922" s="13" t="n"/>
      <c r="E922" s="13" t="n"/>
      <c r="F922" s="13" t="n"/>
      <c r="G922" s="13" t="n"/>
      <c r="H922" s="13" t="n"/>
      <c r="I922" s="13" t="n"/>
      <c r="J922" s="13" t="n"/>
      <c r="K922" s="13" t="n"/>
      <c r="L922" s="13" t="n"/>
      <c r="M922" s="13" t="n"/>
      <c r="N922" s="13" t="n"/>
      <c r="O922" s="13" t="n"/>
      <c r="P922" s="13" t="n"/>
      <c r="Q922" s="13" t="n"/>
      <c r="R922" s="13" t="n"/>
      <c r="S922" s="13" t="n"/>
      <c r="T922" s="13" t="n"/>
      <c r="U922" s="13" t="n"/>
      <c r="V922" s="13" t="n"/>
      <c r="W922" s="13" t="n"/>
      <c r="X922" s="13" t="n"/>
      <c r="Y922" s="13" t="n"/>
      <c r="Z922" s="13" t="n"/>
    </row>
    <row r="923">
      <c r="A923" s="13" t="n"/>
      <c r="B923" s="13" t="n"/>
      <c r="C923" s="13" t="n"/>
      <c r="D923" s="13" t="n"/>
      <c r="E923" s="13" t="n"/>
      <c r="F923" s="13" t="n"/>
      <c r="G923" s="13" t="n"/>
      <c r="H923" s="13" t="n"/>
      <c r="I923" s="13" t="n"/>
      <c r="J923" s="13" t="n"/>
      <c r="K923" s="13" t="n"/>
      <c r="L923" s="13" t="n"/>
      <c r="M923" s="13" t="n"/>
      <c r="N923" s="13" t="n"/>
      <c r="O923" s="13" t="n"/>
      <c r="P923" s="13" t="n"/>
      <c r="Q923" s="13" t="n"/>
      <c r="R923" s="13" t="n"/>
      <c r="S923" s="13" t="n"/>
      <c r="T923" s="13" t="n"/>
      <c r="U923" s="13" t="n"/>
      <c r="V923" s="13" t="n"/>
      <c r="W923" s="13" t="n"/>
      <c r="X923" s="13" t="n"/>
      <c r="Y923" s="13" t="n"/>
      <c r="Z923" s="13" t="n"/>
    </row>
    <row r="924">
      <c r="A924" s="13" t="n"/>
      <c r="B924" s="13" t="n"/>
      <c r="C924" s="13" t="n"/>
      <c r="D924" s="13" t="n"/>
      <c r="E924" s="13" t="n"/>
      <c r="F924" s="13" t="n"/>
      <c r="G924" s="13" t="n"/>
      <c r="H924" s="13" t="n"/>
      <c r="I924" s="13" t="n"/>
      <c r="J924" s="13" t="n"/>
      <c r="K924" s="13" t="n"/>
      <c r="L924" s="13" t="n"/>
      <c r="M924" s="13" t="n"/>
      <c r="N924" s="13" t="n"/>
      <c r="O924" s="13" t="n"/>
      <c r="P924" s="13" t="n"/>
      <c r="Q924" s="13" t="n"/>
      <c r="R924" s="13" t="n"/>
      <c r="S924" s="13" t="n"/>
      <c r="T924" s="13" t="n"/>
      <c r="U924" s="13" t="n"/>
      <c r="V924" s="13" t="n"/>
      <c r="W924" s="13" t="n"/>
      <c r="X924" s="13" t="n"/>
      <c r="Y924" s="13" t="n"/>
      <c r="Z924" s="13" t="n"/>
    </row>
    <row r="925">
      <c r="A925" s="13" t="n"/>
      <c r="B925" s="13" t="n"/>
      <c r="C925" s="13" t="n"/>
      <c r="D925" s="13" t="n"/>
      <c r="E925" s="13" t="n"/>
      <c r="F925" s="13" t="n"/>
      <c r="G925" s="13" t="n"/>
      <c r="H925" s="13" t="n"/>
      <c r="I925" s="13" t="n"/>
      <c r="J925" s="13" t="n"/>
      <c r="K925" s="13" t="n"/>
      <c r="L925" s="13" t="n"/>
      <c r="M925" s="13" t="n"/>
      <c r="N925" s="13" t="n"/>
      <c r="O925" s="13" t="n"/>
      <c r="P925" s="13" t="n"/>
      <c r="Q925" s="13" t="n"/>
      <c r="R925" s="13" t="n"/>
      <c r="S925" s="13" t="n"/>
      <c r="T925" s="13" t="n"/>
      <c r="U925" s="13" t="n"/>
      <c r="V925" s="13" t="n"/>
      <c r="W925" s="13" t="n"/>
      <c r="X925" s="13" t="n"/>
      <c r="Y925" s="13" t="n"/>
      <c r="Z925" s="13" t="n"/>
    </row>
    <row r="926">
      <c r="A926" s="13" t="n"/>
      <c r="B926" s="13" t="n"/>
      <c r="C926" s="13" t="n"/>
      <c r="D926" s="13" t="n"/>
      <c r="E926" s="13" t="n"/>
      <c r="F926" s="13" t="n"/>
      <c r="G926" s="13" t="n"/>
      <c r="H926" s="13" t="n"/>
      <c r="I926" s="13" t="n"/>
      <c r="J926" s="13" t="n"/>
      <c r="K926" s="13" t="n"/>
      <c r="L926" s="13" t="n"/>
      <c r="M926" s="13" t="n"/>
      <c r="N926" s="13" t="n"/>
      <c r="O926" s="13" t="n"/>
      <c r="P926" s="13" t="n"/>
      <c r="Q926" s="13" t="n"/>
      <c r="R926" s="13" t="n"/>
      <c r="S926" s="13" t="n"/>
      <c r="T926" s="13" t="n"/>
      <c r="U926" s="13" t="n"/>
      <c r="V926" s="13" t="n"/>
      <c r="W926" s="13" t="n"/>
      <c r="X926" s="13" t="n"/>
      <c r="Y926" s="13" t="n"/>
      <c r="Z926" s="13" t="n"/>
    </row>
    <row r="927">
      <c r="A927" s="13" t="n"/>
      <c r="B927" s="13" t="n"/>
      <c r="C927" s="13" t="n"/>
      <c r="D927" s="13" t="n"/>
      <c r="E927" s="13" t="n"/>
      <c r="F927" s="13" t="n"/>
      <c r="G927" s="13" t="n"/>
      <c r="H927" s="13" t="n"/>
      <c r="I927" s="13" t="n"/>
      <c r="J927" s="13" t="n"/>
      <c r="K927" s="13" t="n"/>
      <c r="L927" s="13" t="n"/>
      <c r="M927" s="13" t="n"/>
      <c r="N927" s="13" t="n"/>
      <c r="O927" s="13" t="n"/>
      <c r="P927" s="13" t="n"/>
      <c r="Q927" s="13" t="n"/>
      <c r="R927" s="13" t="n"/>
      <c r="S927" s="13" t="n"/>
      <c r="T927" s="13" t="n"/>
      <c r="U927" s="13" t="n"/>
      <c r="V927" s="13" t="n"/>
      <c r="W927" s="13" t="n"/>
      <c r="X927" s="13" t="n"/>
      <c r="Y927" s="13" t="n"/>
      <c r="Z927" s="13" t="n"/>
    </row>
    <row r="928">
      <c r="A928" s="13" t="n"/>
      <c r="B928" s="13" t="n"/>
      <c r="C928" s="13" t="n"/>
      <c r="D928" s="13" t="n"/>
      <c r="E928" s="13" t="n"/>
      <c r="F928" s="13" t="n"/>
      <c r="G928" s="13" t="n"/>
      <c r="H928" s="13" t="n"/>
      <c r="I928" s="13" t="n"/>
      <c r="J928" s="13" t="n"/>
      <c r="K928" s="13" t="n"/>
      <c r="L928" s="13" t="n"/>
      <c r="M928" s="13" t="n"/>
      <c r="N928" s="13" t="n"/>
      <c r="O928" s="13" t="n"/>
      <c r="P928" s="13" t="n"/>
      <c r="Q928" s="13" t="n"/>
      <c r="R928" s="13" t="n"/>
      <c r="S928" s="13" t="n"/>
      <c r="T928" s="13" t="n"/>
      <c r="U928" s="13" t="n"/>
      <c r="V928" s="13" t="n"/>
      <c r="W928" s="13" t="n"/>
      <c r="X928" s="13" t="n"/>
      <c r="Y928" s="13" t="n"/>
      <c r="Z928" s="13" t="n"/>
    </row>
    <row r="929">
      <c r="A929" s="13" t="n"/>
      <c r="B929" s="13" t="n"/>
      <c r="C929" s="13" t="n"/>
      <c r="D929" s="13" t="n"/>
      <c r="E929" s="13" t="n"/>
      <c r="F929" s="13" t="n"/>
      <c r="G929" s="13" t="n"/>
      <c r="H929" s="13" t="n"/>
      <c r="I929" s="13" t="n"/>
      <c r="J929" s="13" t="n"/>
      <c r="K929" s="13" t="n"/>
      <c r="L929" s="13" t="n"/>
      <c r="M929" s="13" t="n"/>
      <c r="N929" s="13" t="n"/>
      <c r="O929" s="13" t="n"/>
      <c r="P929" s="13" t="n"/>
      <c r="Q929" s="13" t="n"/>
      <c r="R929" s="13" t="n"/>
      <c r="S929" s="13" t="n"/>
      <c r="T929" s="13" t="n"/>
      <c r="U929" s="13" t="n"/>
      <c r="V929" s="13" t="n"/>
      <c r="W929" s="13" t="n"/>
      <c r="X929" s="13" t="n"/>
      <c r="Y929" s="13" t="n"/>
      <c r="Z929" s="13" t="n"/>
    </row>
    <row r="930">
      <c r="A930" s="13" t="n"/>
      <c r="B930" s="13" t="n"/>
      <c r="C930" s="13" t="n"/>
      <c r="D930" s="13" t="n"/>
      <c r="E930" s="13" t="n"/>
      <c r="F930" s="13" t="n"/>
      <c r="G930" s="13" t="n"/>
      <c r="H930" s="13" t="n"/>
      <c r="I930" s="13" t="n"/>
      <c r="J930" s="13" t="n"/>
      <c r="K930" s="13" t="n"/>
      <c r="L930" s="13" t="n"/>
      <c r="M930" s="13" t="n"/>
      <c r="N930" s="13" t="n"/>
      <c r="O930" s="13" t="n"/>
      <c r="P930" s="13" t="n"/>
      <c r="Q930" s="13" t="n"/>
      <c r="R930" s="13" t="n"/>
      <c r="S930" s="13" t="n"/>
      <c r="T930" s="13" t="n"/>
      <c r="U930" s="13" t="n"/>
      <c r="V930" s="13" t="n"/>
      <c r="W930" s="13" t="n"/>
      <c r="X930" s="13" t="n"/>
      <c r="Y930" s="13" t="n"/>
      <c r="Z930" s="13" t="n"/>
    </row>
    <row r="931">
      <c r="A931" s="13" t="n"/>
      <c r="B931" s="13" t="n"/>
      <c r="C931" s="13" t="n"/>
      <c r="D931" s="13" t="n"/>
      <c r="E931" s="13" t="n"/>
      <c r="F931" s="13" t="n"/>
      <c r="G931" s="13" t="n"/>
      <c r="H931" s="13" t="n"/>
      <c r="I931" s="13" t="n"/>
      <c r="J931" s="13" t="n"/>
      <c r="K931" s="13" t="n"/>
      <c r="L931" s="13" t="n"/>
      <c r="M931" s="13" t="n"/>
      <c r="N931" s="13" t="n"/>
      <c r="O931" s="13" t="n"/>
      <c r="P931" s="13" t="n"/>
      <c r="Q931" s="13" t="n"/>
      <c r="R931" s="13" t="n"/>
      <c r="S931" s="13" t="n"/>
      <c r="T931" s="13" t="n"/>
      <c r="U931" s="13" t="n"/>
      <c r="V931" s="13" t="n"/>
      <c r="W931" s="13" t="n"/>
      <c r="X931" s="13" t="n"/>
      <c r="Y931" s="13" t="n"/>
      <c r="Z931" s="13" t="n"/>
    </row>
    <row r="932">
      <c r="A932" s="13" t="n"/>
      <c r="B932" s="13" t="n"/>
      <c r="C932" s="13" t="n"/>
      <c r="D932" s="13" t="n"/>
      <c r="E932" s="13" t="n"/>
      <c r="F932" s="13" t="n"/>
      <c r="G932" s="13" t="n"/>
      <c r="H932" s="13" t="n"/>
      <c r="I932" s="13" t="n"/>
      <c r="J932" s="13" t="n"/>
      <c r="K932" s="13" t="n"/>
      <c r="L932" s="13" t="n"/>
      <c r="M932" s="13" t="n"/>
      <c r="N932" s="13" t="n"/>
      <c r="O932" s="13" t="n"/>
      <c r="P932" s="13" t="n"/>
      <c r="Q932" s="13" t="n"/>
      <c r="R932" s="13" t="n"/>
      <c r="S932" s="13" t="n"/>
      <c r="T932" s="13" t="n"/>
      <c r="U932" s="13" t="n"/>
      <c r="V932" s="13" t="n"/>
      <c r="W932" s="13" t="n"/>
      <c r="X932" s="13" t="n"/>
      <c r="Y932" s="13" t="n"/>
      <c r="Z932" s="13" t="n"/>
    </row>
    <row r="933">
      <c r="A933" s="13" t="n"/>
      <c r="B933" s="13" t="n"/>
      <c r="C933" s="13" t="n"/>
      <c r="D933" s="13" t="n"/>
      <c r="E933" s="13" t="n"/>
      <c r="F933" s="13" t="n"/>
      <c r="G933" s="13" t="n"/>
      <c r="H933" s="13" t="n"/>
      <c r="I933" s="13" t="n"/>
      <c r="J933" s="13" t="n"/>
      <c r="K933" s="13" t="n"/>
      <c r="L933" s="13" t="n"/>
      <c r="M933" s="13" t="n"/>
      <c r="N933" s="13" t="n"/>
      <c r="O933" s="13" t="n"/>
      <c r="P933" s="13" t="n"/>
      <c r="Q933" s="13" t="n"/>
      <c r="R933" s="13" t="n"/>
      <c r="S933" s="13" t="n"/>
      <c r="T933" s="13" t="n"/>
      <c r="U933" s="13" t="n"/>
      <c r="V933" s="13" t="n"/>
      <c r="W933" s="13" t="n"/>
      <c r="X933" s="13" t="n"/>
      <c r="Y933" s="13" t="n"/>
      <c r="Z933" s="13" t="n"/>
    </row>
    <row r="934">
      <c r="A934" s="13" t="n"/>
      <c r="B934" s="13" t="n"/>
      <c r="C934" s="13" t="n"/>
      <c r="D934" s="13" t="n"/>
      <c r="E934" s="13" t="n"/>
      <c r="F934" s="13" t="n"/>
      <c r="G934" s="13" t="n"/>
      <c r="H934" s="13" t="n"/>
      <c r="I934" s="13" t="n"/>
      <c r="J934" s="13" t="n"/>
      <c r="K934" s="13" t="n"/>
      <c r="L934" s="13" t="n"/>
      <c r="M934" s="13" t="n"/>
      <c r="N934" s="13" t="n"/>
      <c r="O934" s="13" t="n"/>
      <c r="P934" s="13" t="n"/>
      <c r="Q934" s="13" t="n"/>
      <c r="R934" s="13" t="n"/>
      <c r="S934" s="13" t="n"/>
      <c r="T934" s="13" t="n"/>
      <c r="U934" s="13" t="n"/>
      <c r="V934" s="13" t="n"/>
      <c r="W934" s="13" t="n"/>
      <c r="X934" s="13" t="n"/>
      <c r="Y934" s="13" t="n"/>
      <c r="Z934" s="13" t="n"/>
    </row>
    <row r="935">
      <c r="A935" s="13" t="n"/>
      <c r="B935" s="13" t="n"/>
      <c r="C935" s="13" t="n"/>
      <c r="D935" s="13" t="n"/>
      <c r="E935" s="13" t="n"/>
      <c r="F935" s="13" t="n"/>
      <c r="G935" s="13" t="n"/>
      <c r="H935" s="13" t="n"/>
      <c r="I935" s="13" t="n"/>
      <c r="J935" s="13" t="n"/>
      <c r="K935" s="13" t="n"/>
      <c r="L935" s="13" t="n"/>
      <c r="M935" s="13" t="n"/>
      <c r="N935" s="13" t="n"/>
      <c r="O935" s="13" t="n"/>
      <c r="P935" s="13" t="n"/>
      <c r="Q935" s="13" t="n"/>
      <c r="R935" s="13" t="n"/>
      <c r="S935" s="13" t="n"/>
      <c r="T935" s="13" t="n"/>
      <c r="U935" s="13" t="n"/>
      <c r="V935" s="13" t="n"/>
      <c r="W935" s="13" t="n"/>
      <c r="X935" s="13" t="n"/>
      <c r="Y935" s="13" t="n"/>
      <c r="Z935" s="13" t="n"/>
    </row>
    <row r="936">
      <c r="A936" s="13" t="n"/>
      <c r="B936" s="13" t="n"/>
      <c r="C936" s="13" t="n"/>
      <c r="D936" s="13" t="n"/>
      <c r="E936" s="13" t="n"/>
      <c r="F936" s="13" t="n"/>
      <c r="G936" s="13" t="n"/>
      <c r="H936" s="13" t="n"/>
      <c r="I936" s="13" t="n"/>
      <c r="J936" s="13" t="n"/>
      <c r="K936" s="13" t="n"/>
      <c r="L936" s="13" t="n"/>
      <c r="M936" s="13" t="n"/>
      <c r="N936" s="13" t="n"/>
      <c r="O936" s="13" t="n"/>
      <c r="P936" s="13" t="n"/>
      <c r="Q936" s="13" t="n"/>
      <c r="R936" s="13" t="n"/>
      <c r="S936" s="13" t="n"/>
      <c r="T936" s="13" t="n"/>
      <c r="U936" s="13" t="n"/>
      <c r="V936" s="13" t="n"/>
      <c r="W936" s="13" t="n"/>
      <c r="X936" s="13" t="n"/>
      <c r="Y936" s="13" t="n"/>
      <c r="Z936" s="13" t="n"/>
    </row>
    <row r="937">
      <c r="A937" s="13" t="n"/>
      <c r="B937" s="13" t="n"/>
      <c r="C937" s="13" t="n"/>
      <c r="D937" s="13" t="n"/>
      <c r="E937" s="13" t="n"/>
      <c r="F937" s="13" t="n"/>
      <c r="G937" s="13" t="n"/>
      <c r="H937" s="13" t="n"/>
      <c r="I937" s="13" t="n"/>
      <c r="J937" s="13" t="n"/>
      <c r="K937" s="13" t="n"/>
      <c r="L937" s="13" t="n"/>
      <c r="M937" s="13" t="n"/>
      <c r="N937" s="13" t="n"/>
      <c r="O937" s="13" t="n"/>
      <c r="P937" s="13" t="n"/>
      <c r="Q937" s="13" t="n"/>
      <c r="R937" s="13" t="n"/>
      <c r="S937" s="13" t="n"/>
      <c r="T937" s="13" t="n"/>
      <c r="U937" s="13" t="n"/>
      <c r="V937" s="13" t="n"/>
      <c r="W937" s="13" t="n"/>
      <c r="X937" s="13" t="n"/>
      <c r="Y937" s="13" t="n"/>
      <c r="Z937" s="13" t="n"/>
    </row>
    <row r="938">
      <c r="A938" s="13" t="n"/>
      <c r="B938" s="13" t="n"/>
      <c r="C938" s="13" t="n"/>
      <c r="D938" s="13" t="n"/>
      <c r="E938" s="13" t="n"/>
      <c r="F938" s="13" t="n"/>
      <c r="G938" s="13" t="n"/>
      <c r="H938" s="13" t="n"/>
      <c r="I938" s="13" t="n"/>
      <c r="J938" s="13" t="n"/>
      <c r="K938" s="13" t="n"/>
      <c r="L938" s="13" t="n"/>
      <c r="M938" s="13" t="n"/>
      <c r="N938" s="13" t="n"/>
      <c r="O938" s="13" t="n"/>
      <c r="P938" s="13" t="n"/>
      <c r="Q938" s="13" t="n"/>
      <c r="R938" s="13" t="n"/>
      <c r="S938" s="13" t="n"/>
      <c r="T938" s="13" t="n"/>
      <c r="U938" s="13" t="n"/>
      <c r="V938" s="13" t="n"/>
      <c r="W938" s="13" t="n"/>
      <c r="X938" s="13" t="n"/>
      <c r="Y938" s="13" t="n"/>
      <c r="Z938" s="13" t="n"/>
    </row>
    <row r="939">
      <c r="A939" s="13" t="n"/>
      <c r="B939" s="13" t="n"/>
      <c r="C939" s="13" t="n"/>
      <c r="D939" s="13" t="n"/>
      <c r="E939" s="13" t="n"/>
      <c r="F939" s="13" t="n"/>
      <c r="G939" s="13" t="n"/>
      <c r="H939" s="13" t="n"/>
      <c r="I939" s="13" t="n"/>
      <c r="J939" s="13" t="n"/>
      <c r="K939" s="13" t="n"/>
      <c r="L939" s="13" t="n"/>
      <c r="M939" s="13" t="n"/>
      <c r="N939" s="13" t="n"/>
      <c r="O939" s="13" t="n"/>
      <c r="P939" s="13" t="n"/>
      <c r="Q939" s="13" t="n"/>
      <c r="R939" s="13" t="n"/>
      <c r="S939" s="13" t="n"/>
      <c r="T939" s="13" t="n"/>
      <c r="U939" s="13" t="n"/>
      <c r="V939" s="13" t="n"/>
      <c r="W939" s="13" t="n"/>
      <c r="X939" s="13" t="n"/>
      <c r="Y939" s="13" t="n"/>
      <c r="Z939" s="13" t="n"/>
    </row>
    <row r="940">
      <c r="A940" s="13" t="n"/>
      <c r="B940" s="13" t="n"/>
      <c r="C940" s="13" t="n"/>
      <c r="D940" s="13" t="n"/>
      <c r="E940" s="13" t="n"/>
      <c r="F940" s="13" t="n"/>
      <c r="G940" s="13" t="n"/>
      <c r="H940" s="13" t="n"/>
      <c r="I940" s="13" t="n"/>
      <c r="J940" s="13" t="n"/>
      <c r="K940" s="13" t="n"/>
      <c r="L940" s="13" t="n"/>
      <c r="M940" s="13" t="n"/>
      <c r="N940" s="13" t="n"/>
      <c r="O940" s="13" t="n"/>
      <c r="P940" s="13" t="n"/>
      <c r="Q940" s="13" t="n"/>
      <c r="R940" s="13" t="n"/>
      <c r="S940" s="13" t="n"/>
      <c r="T940" s="13" t="n"/>
      <c r="U940" s="13" t="n"/>
      <c r="V940" s="13" t="n"/>
      <c r="W940" s="13" t="n"/>
      <c r="X940" s="13" t="n"/>
      <c r="Y940" s="13" t="n"/>
      <c r="Z940" s="13" t="n"/>
    </row>
    <row r="941">
      <c r="A941" s="13" t="n"/>
      <c r="B941" s="13" t="n"/>
      <c r="C941" s="13" t="n"/>
      <c r="D941" s="13" t="n"/>
      <c r="E941" s="13" t="n"/>
      <c r="F941" s="13" t="n"/>
      <c r="G941" s="13" t="n"/>
      <c r="H941" s="13" t="n"/>
      <c r="I941" s="13" t="n"/>
      <c r="J941" s="13" t="n"/>
      <c r="K941" s="13" t="n"/>
      <c r="L941" s="13" t="n"/>
      <c r="M941" s="13" t="n"/>
      <c r="N941" s="13" t="n"/>
      <c r="O941" s="13" t="n"/>
      <c r="P941" s="13" t="n"/>
      <c r="Q941" s="13" t="n"/>
      <c r="R941" s="13" t="n"/>
      <c r="S941" s="13" t="n"/>
      <c r="T941" s="13" t="n"/>
      <c r="U941" s="13" t="n"/>
      <c r="V941" s="13" t="n"/>
      <c r="W941" s="13" t="n"/>
      <c r="X941" s="13" t="n"/>
      <c r="Y941" s="13" t="n"/>
      <c r="Z941" s="13" t="n"/>
    </row>
    <row r="942">
      <c r="A942" s="13" t="n"/>
      <c r="B942" s="13" t="n"/>
      <c r="C942" s="13" t="n"/>
      <c r="D942" s="13" t="n"/>
      <c r="E942" s="13" t="n"/>
      <c r="F942" s="13" t="n"/>
      <c r="G942" s="13" t="n"/>
      <c r="H942" s="13" t="n"/>
      <c r="I942" s="13" t="n"/>
      <c r="J942" s="13" t="n"/>
      <c r="K942" s="13" t="n"/>
      <c r="L942" s="13" t="n"/>
      <c r="M942" s="13" t="n"/>
      <c r="N942" s="13" t="n"/>
      <c r="O942" s="13" t="n"/>
      <c r="P942" s="13" t="n"/>
      <c r="Q942" s="13" t="n"/>
      <c r="R942" s="13" t="n"/>
      <c r="S942" s="13" t="n"/>
      <c r="T942" s="13" t="n"/>
      <c r="U942" s="13" t="n"/>
      <c r="V942" s="13" t="n"/>
      <c r="W942" s="13" t="n"/>
      <c r="X942" s="13" t="n"/>
      <c r="Y942" s="13" t="n"/>
      <c r="Z942" s="13" t="n"/>
    </row>
    <row r="943">
      <c r="A943" s="13" t="n"/>
      <c r="B943" s="13" t="n"/>
      <c r="C943" s="13" t="n"/>
      <c r="D943" s="13" t="n"/>
      <c r="E943" s="13" t="n"/>
      <c r="F943" s="13" t="n"/>
      <c r="G943" s="13" t="n"/>
      <c r="H943" s="13" t="n"/>
      <c r="I943" s="13" t="n"/>
      <c r="J943" s="13" t="n"/>
      <c r="K943" s="13" t="n"/>
      <c r="L943" s="13" t="n"/>
      <c r="M943" s="13" t="n"/>
      <c r="N943" s="13" t="n"/>
      <c r="O943" s="13" t="n"/>
      <c r="P943" s="13" t="n"/>
      <c r="Q943" s="13" t="n"/>
      <c r="R943" s="13" t="n"/>
      <c r="S943" s="13" t="n"/>
      <c r="T943" s="13" t="n"/>
      <c r="U943" s="13" t="n"/>
      <c r="V943" s="13" t="n"/>
      <c r="W943" s="13" t="n"/>
      <c r="X943" s="13" t="n"/>
      <c r="Y943" s="13" t="n"/>
      <c r="Z943" s="13" t="n"/>
    </row>
    <row r="944">
      <c r="A944" s="13" t="n"/>
      <c r="B944" s="13" t="n"/>
      <c r="C944" s="13" t="n"/>
      <c r="D944" s="13" t="n"/>
      <c r="E944" s="13" t="n"/>
      <c r="F944" s="13" t="n"/>
      <c r="G944" s="13" t="n"/>
      <c r="H944" s="13" t="n"/>
      <c r="I944" s="13" t="n"/>
      <c r="J944" s="13" t="n"/>
      <c r="K944" s="13" t="n"/>
      <c r="L944" s="13" t="n"/>
      <c r="M944" s="13" t="n"/>
      <c r="N944" s="13" t="n"/>
      <c r="O944" s="13" t="n"/>
      <c r="P944" s="13" t="n"/>
      <c r="Q944" s="13" t="n"/>
      <c r="R944" s="13" t="n"/>
      <c r="S944" s="13" t="n"/>
      <c r="T944" s="13" t="n"/>
      <c r="U944" s="13" t="n"/>
      <c r="V944" s="13" t="n"/>
      <c r="W944" s="13" t="n"/>
      <c r="X944" s="13" t="n"/>
      <c r="Y944" s="13" t="n"/>
      <c r="Z944" s="13" t="n"/>
    </row>
    <row r="945">
      <c r="A945" s="13" t="n"/>
      <c r="B945" s="13" t="n"/>
      <c r="C945" s="13" t="n"/>
      <c r="D945" s="13" t="n"/>
      <c r="E945" s="13" t="n"/>
      <c r="F945" s="13" t="n"/>
      <c r="G945" s="13" t="n"/>
      <c r="H945" s="13" t="n"/>
      <c r="I945" s="13" t="n"/>
      <c r="J945" s="13" t="n"/>
      <c r="K945" s="13" t="n"/>
      <c r="L945" s="13" t="n"/>
      <c r="M945" s="13" t="n"/>
      <c r="N945" s="13" t="n"/>
      <c r="O945" s="13" t="n"/>
      <c r="P945" s="13" t="n"/>
      <c r="Q945" s="13" t="n"/>
      <c r="R945" s="13" t="n"/>
      <c r="S945" s="13" t="n"/>
      <c r="T945" s="13" t="n"/>
      <c r="U945" s="13" t="n"/>
      <c r="V945" s="13" t="n"/>
      <c r="W945" s="13" t="n"/>
      <c r="X945" s="13" t="n"/>
      <c r="Y945" s="13" t="n"/>
      <c r="Z945" s="13" t="n"/>
    </row>
    <row r="946">
      <c r="A946" s="13" t="n"/>
      <c r="B946" s="13" t="n"/>
      <c r="C946" s="13" t="n"/>
      <c r="D946" s="13" t="n"/>
      <c r="E946" s="13" t="n"/>
      <c r="F946" s="13" t="n"/>
      <c r="G946" s="13" t="n"/>
      <c r="H946" s="13" t="n"/>
      <c r="I946" s="13" t="n"/>
      <c r="J946" s="13" t="n"/>
      <c r="K946" s="13" t="n"/>
      <c r="L946" s="13" t="n"/>
      <c r="M946" s="13" t="n"/>
      <c r="N946" s="13" t="n"/>
      <c r="O946" s="13" t="n"/>
      <c r="P946" s="13" t="n"/>
      <c r="Q946" s="13" t="n"/>
      <c r="R946" s="13" t="n"/>
      <c r="S946" s="13" t="n"/>
      <c r="T946" s="13" t="n"/>
      <c r="U946" s="13" t="n"/>
      <c r="V946" s="13" t="n"/>
      <c r="W946" s="13" t="n"/>
      <c r="X946" s="13" t="n"/>
      <c r="Y946" s="13" t="n"/>
      <c r="Z946" s="13" t="n"/>
    </row>
    <row r="947">
      <c r="A947" s="13" t="n"/>
      <c r="B947" s="13" t="n"/>
      <c r="C947" s="13" t="n"/>
      <c r="D947" s="13" t="n"/>
      <c r="E947" s="13" t="n"/>
      <c r="F947" s="13" t="n"/>
      <c r="G947" s="13" t="n"/>
      <c r="H947" s="13" t="n"/>
      <c r="I947" s="13" t="n"/>
      <c r="J947" s="13" t="n"/>
      <c r="K947" s="13" t="n"/>
      <c r="L947" s="13" t="n"/>
      <c r="M947" s="13" t="n"/>
      <c r="N947" s="13" t="n"/>
      <c r="O947" s="13" t="n"/>
      <c r="P947" s="13" t="n"/>
      <c r="Q947" s="13" t="n"/>
      <c r="R947" s="13" t="n"/>
      <c r="S947" s="13" t="n"/>
      <c r="T947" s="13" t="n"/>
      <c r="U947" s="13" t="n"/>
      <c r="V947" s="13" t="n"/>
      <c r="W947" s="13" t="n"/>
      <c r="X947" s="13" t="n"/>
      <c r="Y947" s="13" t="n"/>
      <c r="Z947" s="13" t="n"/>
    </row>
    <row r="948">
      <c r="A948" s="13" t="n"/>
      <c r="B948" s="13" t="n"/>
      <c r="C948" s="13" t="n"/>
      <c r="D948" s="13" t="n"/>
      <c r="E948" s="13" t="n"/>
      <c r="F948" s="13" t="n"/>
      <c r="G948" s="13" t="n"/>
      <c r="H948" s="13" t="n"/>
      <c r="I948" s="13" t="n"/>
      <c r="J948" s="13" t="n"/>
      <c r="K948" s="13" t="n"/>
      <c r="L948" s="13" t="n"/>
      <c r="M948" s="13" t="n"/>
      <c r="N948" s="13" t="n"/>
      <c r="O948" s="13" t="n"/>
      <c r="P948" s="13" t="n"/>
      <c r="Q948" s="13" t="n"/>
      <c r="R948" s="13" t="n"/>
      <c r="S948" s="13" t="n"/>
      <c r="T948" s="13" t="n"/>
      <c r="U948" s="13" t="n"/>
      <c r="V948" s="13" t="n"/>
      <c r="W948" s="13" t="n"/>
      <c r="X948" s="13" t="n"/>
      <c r="Y948" s="13" t="n"/>
      <c r="Z948" s="13" t="n"/>
    </row>
    <row r="949">
      <c r="A949" s="13" t="n"/>
      <c r="B949" s="13" t="n"/>
      <c r="C949" s="13" t="n"/>
      <c r="D949" s="13" t="n"/>
      <c r="E949" s="13" t="n"/>
      <c r="F949" s="13" t="n"/>
      <c r="G949" s="13" t="n"/>
      <c r="H949" s="13" t="n"/>
      <c r="I949" s="13" t="n"/>
      <c r="J949" s="13" t="n"/>
      <c r="K949" s="13" t="n"/>
      <c r="L949" s="13" t="n"/>
      <c r="M949" s="13" t="n"/>
      <c r="N949" s="13" t="n"/>
      <c r="O949" s="13" t="n"/>
      <c r="P949" s="13" t="n"/>
      <c r="Q949" s="13" t="n"/>
      <c r="R949" s="13" t="n"/>
      <c r="S949" s="13" t="n"/>
      <c r="T949" s="13" t="n"/>
      <c r="U949" s="13" t="n"/>
      <c r="V949" s="13" t="n"/>
      <c r="W949" s="13" t="n"/>
      <c r="X949" s="13" t="n"/>
      <c r="Y949" s="13" t="n"/>
      <c r="Z949" s="13" t="n"/>
    </row>
    <row r="950">
      <c r="A950" s="13" t="n"/>
      <c r="B950" s="13" t="n"/>
      <c r="C950" s="13" t="n"/>
      <c r="D950" s="13" t="n"/>
      <c r="E950" s="13" t="n"/>
      <c r="F950" s="13" t="n"/>
      <c r="G950" s="13" t="n"/>
      <c r="H950" s="13" t="n"/>
      <c r="I950" s="13" t="n"/>
      <c r="J950" s="13" t="n"/>
      <c r="K950" s="13" t="n"/>
      <c r="L950" s="13" t="n"/>
      <c r="M950" s="13" t="n"/>
      <c r="N950" s="13" t="n"/>
      <c r="O950" s="13" t="n"/>
      <c r="P950" s="13" t="n"/>
      <c r="Q950" s="13" t="n"/>
      <c r="R950" s="13" t="n"/>
      <c r="S950" s="13" t="n"/>
      <c r="T950" s="13" t="n"/>
      <c r="U950" s="13" t="n"/>
      <c r="V950" s="13" t="n"/>
      <c r="W950" s="13" t="n"/>
      <c r="X950" s="13" t="n"/>
      <c r="Y950" s="13" t="n"/>
      <c r="Z950" s="13" t="n"/>
    </row>
    <row r="951">
      <c r="A951" s="13" t="n"/>
      <c r="B951" s="13" t="n"/>
      <c r="C951" s="13" t="n"/>
      <c r="D951" s="13" t="n"/>
      <c r="E951" s="13" t="n"/>
      <c r="F951" s="13" t="n"/>
      <c r="G951" s="13" t="n"/>
      <c r="H951" s="13" t="n"/>
      <c r="I951" s="13" t="n"/>
      <c r="J951" s="13" t="n"/>
      <c r="K951" s="13" t="n"/>
      <c r="L951" s="13" t="n"/>
      <c r="M951" s="13" t="n"/>
      <c r="N951" s="13" t="n"/>
      <c r="O951" s="13" t="n"/>
      <c r="P951" s="13" t="n"/>
      <c r="Q951" s="13" t="n"/>
      <c r="R951" s="13" t="n"/>
      <c r="S951" s="13" t="n"/>
      <c r="T951" s="13" t="n"/>
      <c r="U951" s="13" t="n"/>
      <c r="V951" s="13" t="n"/>
      <c r="W951" s="13" t="n"/>
      <c r="X951" s="13" t="n"/>
      <c r="Y951" s="13" t="n"/>
      <c r="Z951" s="13" t="n"/>
    </row>
    <row r="952">
      <c r="A952" s="13" t="n"/>
      <c r="B952" s="13" t="n"/>
      <c r="C952" s="13" t="n"/>
      <c r="D952" s="13" t="n"/>
      <c r="E952" s="13" t="n"/>
      <c r="F952" s="13" t="n"/>
      <c r="G952" s="13" t="n"/>
      <c r="H952" s="13" t="n"/>
      <c r="I952" s="13" t="n"/>
      <c r="J952" s="13" t="n"/>
      <c r="K952" s="13" t="n"/>
      <c r="L952" s="13" t="n"/>
      <c r="M952" s="13" t="n"/>
      <c r="N952" s="13" t="n"/>
      <c r="O952" s="13" t="n"/>
      <c r="P952" s="13" t="n"/>
      <c r="Q952" s="13" t="n"/>
      <c r="R952" s="13" t="n"/>
      <c r="S952" s="13" t="n"/>
      <c r="T952" s="13" t="n"/>
      <c r="U952" s="13" t="n"/>
      <c r="V952" s="13" t="n"/>
      <c r="W952" s="13" t="n"/>
      <c r="X952" s="13" t="n"/>
      <c r="Y952" s="13" t="n"/>
      <c r="Z952" s="13" t="n"/>
    </row>
    <row r="953">
      <c r="A953" s="13" t="n"/>
      <c r="B953" s="13" t="n"/>
      <c r="C953" s="13" t="n"/>
      <c r="D953" s="13" t="n"/>
      <c r="E953" s="13" t="n"/>
      <c r="F953" s="13" t="n"/>
      <c r="G953" s="13" t="n"/>
      <c r="H953" s="13" t="n"/>
      <c r="I953" s="13" t="n"/>
      <c r="J953" s="13" t="n"/>
      <c r="K953" s="13" t="n"/>
      <c r="L953" s="13" t="n"/>
      <c r="M953" s="13" t="n"/>
      <c r="N953" s="13" t="n"/>
      <c r="O953" s="13" t="n"/>
      <c r="P953" s="13" t="n"/>
      <c r="Q953" s="13" t="n"/>
      <c r="R953" s="13" t="n"/>
      <c r="S953" s="13" t="n"/>
      <c r="T953" s="13" t="n"/>
      <c r="U953" s="13" t="n"/>
      <c r="V953" s="13" t="n"/>
      <c r="W953" s="13" t="n"/>
      <c r="X953" s="13" t="n"/>
      <c r="Y953" s="13" t="n"/>
      <c r="Z953" s="13" t="n"/>
    </row>
    <row r="954">
      <c r="A954" s="13" t="n"/>
      <c r="B954" s="13" t="n"/>
      <c r="C954" s="13" t="n"/>
      <c r="D954" s="13" t="n"/>
      <c r="E954" s="13" t="n"/>
      <c r="F954" s="13" t="n"/>
      <c r="G954" s="13" t="n"/>
      <c r="H954" s="13" t="n"/>
      <c r="I954" s="13" t="n"/>
      <c r="J954" s="13" t="n"/>
      <c r="K954" s="13" t="n"/>
      <c r="L954" s="13" t="n"/>
      <c r="M954" s="13" t="n"/>
      <c r="N954" s="13" t="n"/>
      <c r="O954" s="13" t="n"/>
      <c r="P954" s="13" t="n"/>
      <c r="Q954" s="13" t="n"/>
      <c r="R954" s="13" t="n"/>
      <c r="S954" s="13" t="n"/>
      <c r="T954" s="13" t="n"/>
      <c r="U954" s="13" t="n"/>
      <c r="V954" s="13" t="n"/>
      <c r="W954" s="13" t="n"/>
      <c r="X954" s="13" t="n"/>
      <c r="Y954" s="13" t="n"/>
      <c r="Z954" s="13" t="n"/>
    </row>
    <row r="955">
      <c r="A955" s="13" t="n"/>
      <c r="B955" s="13" t="n"/>
      <c r="C955" s="13" t="n"/>
      <c r="D955" s="13" t="n"/>
      <c r="E955" s="13" t="n"/>
      <c r="F955" s="13" t="n"/>
      <c r="G955" s="13" t="n"/>
      <c r="H955" s="13" t="n"/>
      <c r="I955" s="13" t="n"/>
      <c r="J955" s="13" t="n"/>
      <c r="K955" s="13" t="n"/>
      <c r="L955" s="13" t="n"/>
      <c r="M955" s="13" t="n"/>
      <c r="N955" s="13" t="n"/>
      <c r="O955" s="13" t="n"/>
      <c r="P955" s="13" t="n"/>
      <c r="Q955" s="13" t="n"/>
      <c r="R955" s="13" t="n"/>
      <c r="S955" s="13" t="n"/>
      <c r="T955" s="13" t="n"/>
      <c r="U955" s="13" t="n"/>
      <c r="V955" s="13" t="n"/>
      <c r="W955" s="13" t="n"/>
      <c r="X955" s="13" t="n"/>
      <c r="Y955" s="13" t="n"/>
      <c r="Z955" s="13" t="n"/>
    </row>
    <row r="956">
      <c r="A956" s="13" t="n"/>
      <c r="B956" s="13" t="n"/>
      <c r="C956" s="13" t="n"/>
      <c r="D956" s="13" t="n"/>
      <c r="E956" s="13" t="n"/>
      <c r="F956" s="13" t="n"/>
      <c r="G956" s="13" t="n"/>
      <c r="H956" s="13" t="n"/>
      <c r="I956" s="13" t="n"/>
      <c r="J956" s="13" t="n"/>
      <c r="K956" s="13" t="n"/>
      <c r="L956" s="13" t="n"/>
      <c r="M956" s="13" t="n"/>
      <c r="N956" s="13" t="n"/>
      <c r="O956" s="13" t="n"/>
      <c r="P956" s="13" t="n"/>
      <c r="Q956" s="13" t="n"/>
      <c r="R956" s="13" t="n"/>
      <c r="S956" s="13" t="n"/>
      <c r="T956" s="13" t="n"/>
      <c r="U956" s="13" t="n"/>
      <c r="V956" s="13" t="n"/>
      <c r="W956" s="13" t="n"/>
      <c r="X956" s="13" t="n"/>
      <c r="Y956" s="13" t="n"/>
      <c r="Z956" s="13" t="n"/>
    </row>
    <row r="957">
      <c r="A957" s="13" t="n"/>
      <c r="B957" s="13" t="n"/>
      <c r="C957" s="13" t="n"/>
      <c r="D957" s="13" t="n"/>
      <c r="E957" s="13" t="n"/>
      <c r="F957" s="13" t="n"/>
      <c r="G957" s="13" t="n"/>
      <c r="H957" s="13" t="n"/>
      <c r="I957" s="13" t="n"/>
      <c r="J957" s="13" t="n"/>
      <c r="K957" s="13" t="n"/>
      <c r="L957" s="13" t="n"/>
      <c r="M957" s="13" t="n"/>
      <c r="N957" s="13" t="n"/>
      <c r="O957" s="13" t="n"/>
      <c r="P957" s="13" t="n"/>
      <c r="Q957" s="13" t="n"/>
      <c r="R957" s="13" t="n"/>
      <c r="S957" s="13" t="n"/>
      <c r="T957" s="13" t="n"/>
      <c r="U957" s="13" t="n"/>
      <c r="V957" s="13" t="n"/>
      <c r="W957" s="13" t="n"/>
      <c r="X957" s="13" t="n"/>
      <c r="Y957" s="13" t="n"/>
      <c r="Z957" s="13" t="n"/>
    </row>
    <row r="958">
      <c r="A958" s="13" t="n"/>
      <c r="B958" s="13" t="n"/>
      <c r="C958" s="13" t="n"/>
      <c r="D958" s="13" t="n"/>
      <c r="E958" s="13" t="n"/>
      <c r="F958" s="13" t="n"/>
      <c r="G958" s="13" t="n"/>
      <c r="H958" s="13" t="n"/>
      <c r="I958" s="13" t="n"/>
      <c r="J958" s="13" t="n"/>
      <c r="K958" s="13" t="n"/>
      <c r="L958" s="13" t="n"/>
      <c r="M958" s="13" t="n"/>
      <c r="N958" s="13" t="n"/>
      <c r="O958" s="13" t="n"/>
      <c r="P958" s="13" t="n"/>
      <c r="Q958" s="13" t="n"/>
      <c r="R958" s="13" t="n"/>
      <c r="S958" s="13" t="n"/>
      <c r="T958" s="13" t="n"/>
      <c r="U958" s="13" t="n"/>
      <c r="V958" s="13" t="n"/>
      <c r="W958" s="13" t="n"/>
      <c r="X958" s="13" t="n"/>
      <c r="Y958" s="13" t="n"/>
      <c r="Z958" s="13" t="n"/>
    </row>
    <row r="959">
      <c r="A959" s="13" t="n"/>
      <c r="B959" s="13" t="n"/>
      <c r="C959" s="13" t="n"/>
      <c r="D959" s="13" t="n"/>
      <c r="E959" s="13" t="n"/>
      <c r="F959" s="13" t="n"/>
      <c r="G959" s="13" t="n"/>
      <c r="H959" s="13" t="n"/>
      <c r="I959" s="13" t="n"/>
      <c r="J959" s="13" t="n"/>
      <c r="K959" s="13" t="n"/>
      <c r="L959" s="13" t="n"/>
      <c r="M959" s="13" t="n"/>
      <c r="N959" s="13" t="n"/>
      <c r="O959" s="13" t="n"/>
      <c r="P959" s="13" t="n"/>
      <c r="Q959" s="13" t="n"/>
      <c r="R959" s="13" t="n"/>
      <c r="S959" s="13" t="n"/>
      <c r="T959" s="13" t="n"/>
      <c r="U959" s="13" t="n"/>
      <c r="V959" s="13" t="n"/>
      <c r="W959" s="13" t="n"/>
      <c r="X959" s="13" t="n"/>
      <c r="Y959" s="13" t="n"/>
      <c r="Z959" s="13" t="n"/>
    </row>
    <row r="960">
      <c r="A960" s="13" t="n"/>
      <c r="B960" s="13" t="n"/>
      <c r="C960" s="13" t="n"/>
      <c r="D960" s="13" t="n"/>
      <c r="E960" s="13" t="n"/>
      <c r="F960" s="13" t="n"/>
      <c r="G960" s="13" t="n"/>
      <c r="H960" s="13" t="n"/>
      <c r="I960" s="13" t="n"/>
      <c r="J960" s="13" t="n"/>
      <c r="K960" s="13" t="n"/>
      <c r="L960" s="13" t="n"/>
      <c r="M960" s="13" t="n"/>
      <c r="N960" s="13" t="n"/>
      <c r="O960" s="13" t="n"/>
      <c r="P960" s="13" t="n"/>
      <c r="Q960" s="13" t="n"/>
      <c r="R960" s="13" t="n"/>
      <c r="S960" s="13" t="n"/>
      <c r="T960" s="13" t="n"/>
      <c r="U960" s="13" t="n"/>
      <c r="V960" s="13" t="n"/>
      <c r="W960" s="13" t="n"/>
      <c r="X960" s="13" t="n"/>
      <c r="Y960" s="13" t="n"/>
      <c r="Z960" s="13" t="n"/>
    </row>
    <row r="961">
      <c r="A961" s="13" t="n"/>
      <c r="B961" s="13" t="n"/>
      <c r="C961" s="13" t="n"/>
      <c r="D961" s="13" t="n"/>
      <c r="E961" s="13" t="n"/>
      <c r="F961" s="13" t="n"/>
      <c r="G961" s="13" t="n"/>
      <c r="H961" s="13" t="n"/>
      <c r="I961" s="13" t="n"/>
      <c r="J961" s="13" t="n"/>
      <c r="K961" s="13" t="n"/>
      <c r="L961" s="13" t="n"/>
      <c r="M961" s="13" t="n"/>
      <c r="N961" s="13" t="n"/>
      <c r="O961" s="13" t="n"/>
      <c r="P961" s="13" t="n"/>
      <c r="Q961" s="13" t="n"/>
      <c r="R961" s="13" t="n"/>
      <c r="S961" s="13" t="n"/>
      <c r="T961" s="13" t="n"/>
      <c r="U961" s="13" t="n"/>
      <c r="V961" s="13" t="n"/>
      <c r="W961" s="13" t="n"/>
      <c r="X961" s="13" t="n"/>
      <c r="Y961" s="13" t="n"/>
      <c r="Z961" s="13" t="n"/>
    </row>
    <row r="962">
      <c r="A962" s="13" t="n"/>
      <c r="B962" s="13" t="n"/>
      <c r="C962" s="13" t="n"/>
      <c r="D962" s="13" t="n"/>
      <c r="E962" s="13" t="n"/>
      <c r="F962" s="13" t="n"/>
      <c r="G962" s="13" t="n"/>
      <c r="H962" s="13" t="n"/>
      <c r="I962" s="13" t="n"/>
      <c r="J962" s="13" t="n"/>
      <c r="K962" s="13" t="n"/>
      <c r="L962" s="13" t="n"/>
      <c r="M962" s="13" t="n"/>
      <c r="N962" s="13" t="n"/>
      <c r="O962" s="13" t="n"/>
      <c r="P962" s="13" t="n"/>
      <c r="Q962" s="13" t="n"/>
      <c r="R962" s="13" t="n"/>
      <c r="S962" s="13" t="n"/>
      <c r="T962" s="13" t="n"/>
      <c r="U962" s="13" t="n"/>
      <c r="V962" s="13" t="n"/>
      <c r="W962" s="13" t="n"/>
      <c r="X962" s="13" t="n"/>
      <c r="Y962" s="13" t="n"/>
      <c r="Z962" s="13" t="n"/>
    </row>
    <row r="963">
      <c r="A963" s="13" t="n"/>
      <c r="B963" s="13" t="n"/>
      <c r="C963" s="13" t="n"/>
      <c r="D963" s="13" t="n"/>
      <c r="E963" s="13" t="n"/>
      <c r="F963" s="13" t="n"/>
      <c r="G963" s="13" t="n"/>
      <c r="H963" s="13" t="n"/>
      <c r="I963" s="13" t="n"/>
      <c r="J963" s="13" t="n"/>
      <c r="K963" s="13" t="n"/>
      <c r="L963" s="13" t="n"/>
      <c r="M963" s="13" t="n"/>
      <c r="N963" s="13" t="n"/>
      <c r="O963" s="13" t="n"/>
      <c r="P963" s="13" t="n"/>
      <c r="Q963" s="13" t="n"/>
      <c r="R963" s="13" t="n"/>
      <c r="S963" s="13" t="n"/>
      <c r="T963" s="13" t="n"/>
      <c r="U963" s="13" t="n"/>
      <c r="V963" s="13" t="n"/>
      <c r="W963" s="13" t="n"/>
      <c r="X963" s="13" t="n"/>
      <c r="Y963" s="13" t="n"/>
      <c r="Z963" s="13" t="n"/>
    </row>
    <row r="964">
      <c r="A964" s="13" t="n"/>
      <c r="B964" s="13" t="n"/>
      <c r="C964" s="13" t="n"/>
      <c r="D964" s="13" t="n"/>
      <c r="E964" s="13" t="n"/>
      <c r="F964" s="13" t="n"/>
      <c r="G964" s="13" t="n"/>
      <c r="H964" s="13" t="n"/>
      <c r="I964" s="13" t="n"/>
      <c r="J964" s="13" t="n"/>
      <c r="K964" s="13" t="n"/>
      <c r="L964" s="13" t="n"/>
      <c r="M964" s="13" t="n"/>
      <c r="N964" s="13" t="n"/>
      <c r="O964" s="13" t="n"/>
      <c r="P964" s="13" t="n"/>
      <c r="Q964" s="13" t="n"/>
      <c r="R964" s="13" t="n"/>
      <c r="S964" s="13" t="n"/>
      <c r="T964" s="13" t="n"/>
      <c r="U964" s="13" t="n"/>
      <c r="V964" s="13" t="n"/>
      <c r="W964" s="13" t="n"/>
      <c r="X964" s="13" t="n"/>
      <c r="Y964" s="13" t="n"/>
      <c r="Z964" s="13" t="n"/>
    </row>
    <row r="965">
      <c r="A965" s="13" t="n"/>
      <c r="B965" s="13" t="n"/>
      <c r="C965" s="13" t="n"/>
      <c r="D965" s="13" t="n"/>
      <c r="E965" s="13" t="n"/>
      <c r="F965" s="13" t="n"/>
      <c r="G965" s="13" t="n"/>
      <c r="H965" s="13" t="n"/>
      <c r="I965" s="13" t="n"/>
      <c r="J965" s="13" t="n"/>
      <c r="K965" s="13" t="n"/>
      <c r="L965" s="13" t="n"/>
      <c r="M965" s="13" t="n"/>
      <c r="N965" s="13" t="n"/>
      <c r="O965" s="13" t="n"/>
      <c r="P965" s="13" t="n"/>
      <c r="Q965" s="13" t="n"/>
      <c r="R965" s="13" t="n"/>
      <c r="S965" s="13" t="n"/>
      <c r="T965" s="13" t="n"/>
      <c r="U965" s="13" t="n"/>
      <c r="V965" s="13" t="n"/>
      <c r="W965" s="13" t="n"/>
      <c r="X965" s="13" t="n"/>
      <c r="Y965" s="13" t="n"/>
      <c r="Z965" s="13" t="n"/>
    </row>
    <row r="966">
      <c r="A966" s="13" t="n"/>
      <c r="B966" s="13" t="n"/>
      <c r="C966" s="13" t="n"/>
      <c r="D966" s="13" t="n"/>
      <c r="E966" s="13" t="n"/>
      <c r="F966" s="13" t="n"/>
      <c r="G966" s="13" t="n"/>
      <c r="H966" s="13" t="n"/>
      <c r="I966" s="13" t="n"/>
      <c r="J966" s="13" t="n"/>
      <c r="K966" s="13" t="n"/>
      <c r="L966" s="13" t="n"/>
      <c r="M966" s="13" t="n"/>
      <c r="N966" s="13" t="n"/>
      <c r="O966" s="13" t="n"/>
      <c r="P966" s="13" t="n"/>
      <c r="Q966" s="13" t="n"/>
      <c r="R966" s="13" t="n"/>
      <c r="S966" s="13" t="n"/>
      <c r="T966" s="13" t="n"/>
      <c r="U966" s="13" t="n"/>
      <c r="V966" s="13" t="n"/>
      <c r="W966" s="13" t="n"/>
      <c r="X966" s="13" t="n"/>
      <c r="Y966" s="13" t="n"/>
      <c r="Z966" s="13" t="n"/>
    </row>
    <row r="967">
      <c r="A967" s="13" t="n"/>
      <c r="B967" s="13" t="n"/>
      <c r="C967" s="13" t="n"/>
      <c r="D967" s="13" t="n"/>
      <c r="E967" s="13" t="n"/>
      <c r="F967" s="13" t="n"/>
      <c r="G967" s="13" t="n"/>
      <c r="H967" s="13" t="n"/>
      <c r="I967" s="13" t="n"/>
      <c r="J967" s="13" t="n"/>
      <c r="K967" s="13" t="n"/>
      <c r="L967" s="13" t="n"/>
      <c r="M967" s="13" t="n"/>
      <c r="N967" s="13" t="n"/>
      <c r="O967" s="13" t="n"/>
      <c r="P967" s="13" t="n"/>
      <c r="Q967" s="13" t="n"/>
      <c r="R967" s="13" t="n"/>
      <c r="S967" s="13" t="n"/>
      <c r="T967" s="13" t="n"/>
      <c r="U967" s="13" t="n"/>
      <c r="V967" s="13" t="n"/>
      <c r="W967" s="13" t="n"/>
      <c r="X967" s="13" t="n"/>
      <c r="Y967" s="13" t="n"/>
      <c r="Z967" s="13" t="n"/>
    </row>
    <row r="968">
      <c r="A968" s="13" t="n"/>
      <c r="B968" s="13" t="n"/>
      <c r="C968" s="13" t="n"/>
      <c r="D968" s="13" t="n"/>
      <c r="E968" s="13" t="n"/>
      <c r="F968" s="13" t="n"/>
      <c r="G968" s="13" t="n"/>
      <c r="H968" s="13" t="n"/>
      <c r="I968" s="13" t="n"/>
      <c r="J968" s="13" t="n"/>
      <c r="K968" s="13" t="n"/>
      <c r="L968" s="13" t="n"/>
      <c r="M968" s="13" t="n"/>
      <c r="N968" s="13" t="n"/>
      <c r="O968" s="13" t="n"/>
      <c r="P968" s="13" t="n"/>
      <c r="Q968" s="13" t="n"/>
      <c r="R968" s="13" t="n"/>
      <c r="S968" s="13" t="n"/>
      <c r="T968" s="13" t="n"/>
      <c r="U968" s="13" t="n"/>
      <c r="V968" s="13" t="n"/>
      <c r="W968" s="13" t="n"/>
      <c r="X968" s="13" t="n"/>
      <c r="Y968" s="13" t="n"/>
      <c r="Z968" s="13" t="n"/>
    </row>
    <row r="969">
      <c r="A969" s="13" t="n"/>
      <c r="B969" s="13" t="n"/>
      <c r="C969" s="13" t="n"/>
      <c r="D969" s="13" t="n"/>
      <c r="E969" s="13" t="n"/>
      <c r="F969" s="13" t="n"/>
      <c r="G969" s="13" t="n"/>
      <c r="H969" s="13" t="n"/>
      <c r="I969" s="13" t="n"/>
      <c r="J969" s="13" t="n"/>
      <c r="K969" s="13" t="n"/>
      <c r="L969" s="13" t="n"/>
      <c r="M969" s="13" t="n"/>
      <c r="N969" s="13" t="n"/>
      <c r="O969" s="13" t="n"/>
      <c r="P969" s="13" t="n"/>
      <c r="Q969" s="13" t="n"/>
      <c r="R969" s="13" t="n"/>
      <c r="S969" s="13" t="n"/>
      <c r="T969" s="13" t="n"/>
      <c r="U969" s="13" t="n"/>
      <c r="V969" s="13" t="n"/>
      <c r="W969" s="13" t="n"/>
      <c r="X969" s="13" t="n"/>
      <c r="Y969" s="13" t="n"/>
      <c r="Z969" s="13" t="n"/>
    </row>
    <row r="970">
      <c r="A970" s="13" t="n"/>
      <c r="B970" s="13" t="n"/>
      <c r="C970" s="13" t="n"/>
      <c r="D970" s="13" t="n"/>
      <c r="E970" s="13" t="n"/>
      <c r="F970" s="13" t="n"/>
      <c r="G970" s="13" t="n"/>
      <c r="H970" s="13" t="n"/>
      <c r="I970" s="13" t="n"/>
      <c r="J970" s="13" t="n"/>
      <c r="K970" s="13" t="n"/>
      <c r="L970" s="13" t="n"/>
      <c r="M970" s="13" t="n"/>
      <c r="N970" s="13" t="n"/>
      <c r="O970" s="13" t="n"/>
      <c r="P970" s="13" t="n"/>
      <c r="Q970" s="13" t="n"/>
      <c r="R970" s="13" t="n"/>
      <c r="S970" s="13" t="n"/>
      <c r="T970" s="13" t="n"/>
      <c r="U970" s="13" t="n"/>
      <c r="V970" s="13" t="n"/>
      <c r="W970" s="13" t="n"/>
      <c r="X970" s="13" t="n"/>
      <c r="Y970" s="13" t="n"/>
      <c r="Z970" s="13" t="n"/>
    </row>
    <row r="971">
      <c r="A971" s="13" t="n"/>
      <c r="B971" s="13" t="n"/>
      <c r="C971" s="13" t="n"/>
      <c r="D971" s="13" t="n"/>
      <c r="E971" s="13" t="n"/>
      <c r="F971" s="13" t="n"/>
      <c r="G971" s="13" t="n"/>
      <c r="H971" s="13" t="n"/>
      <c r="I971" s="13" t="n"/>
      <c r="J971" s="13" t="n"/>
      <c r="K971" s="13" t="n"/>
      <c r="L971" s="13" t="n"/>
      <c r="M971" s="13" t="n"/>
      <c r="N971" s="13" t="n"/>
      <c r="O971" s="13" t="n"/>
      <c r="P971" s="13" t="n"/>
      <c r="Q971" s="13" t="n"/>
      <c r="R971" s="13" t="n"/>
      <c r="S971" s="13" t="n"/>
      <c r="T971" s="13" t="n"/>
      <c r="U971" s="13" t="n"/>
      <c r="V971" s="13" t="n"/>
      <c r="W971" s="13" t="n"/>
      <c r="X971" s="13" t="n"/>
      <c r="Y971" s="13" t="n"/>
      <c r="Z971" s="13" t="n"/>
    </row>
    <row r="972">
      <c r="A972" s="13" t="n"/>
      <c r="B972" s="13" t="n"/>
      <c r="C972" s="13" t="n"/>
      <c r="D972" s="13" t="n"/>
      <c r="E972" s="13" t="n"/>
      <c r="F972" s="13" t="n"/>
      <c r="G972" s="13" t="n"/>
      <c r="H972" s="13" t="n"/>
      <c r="I972" s="13" t="n"/>
      <c r="J972" s="13" t="n"/>
      <c r="K972" s="13" t="n"/>
      <c r="L972" s="13" t="n"/>
      <c r="M972" s="13" t="n"/>
      <c r="N972" s="13" t="n"/>
      <c r="O972" s="13" t="n"/>
      <c r="P972" s="13" t="n"/>
      <c r="Q972" s="13" t="n"/>
      <c r="R972" s="13" t="n"/>
      <c r="S972" s="13" t="n"/>
      <c r="T972" s="13" t="n"/>
      <c r="U972" s="13" t="n"/>
      <c r="V972" s="13" t="n"/>
      <c r="W972" s="13" t="n"/>
      <c r="X972" s="13" t="n"/>
      <c r="Y972" s="13" t="n"/>
      <c r="Z972" s="13" t="n"/>
    </row>
    <row r="973">
      <c r="A973" s="13" t="n"/>
      <c r="B973" s="13" t="n"/>
      <c r="C973" s="13" t="n"/>
      <c r="D973" s="13" t="n"/>
      <c r="E973" s="13" t="n"/>
      <c r="F973" s="13" t="n"/>
      <c r="G973" s="13" t="n"/>
      <c r="H973" s="13" t="n"/>
      <c r="I973" s="13" t="n"/>
      <c r="J973" s="13" t="n"/>
      <c r="K973" s="13" t="n"/>
      <c r="L973" s="13" t="n"/>
      <c r="M973" s="13" t="n"/>
      <c r="N973" s="13" t="n"/>
      <c r="O973" s="13" t="n"/>
      <c r="P973" s="13" t="n"/>
      <c r="Q973" s="13" t="n"/>
      <c r="R973" s="13" t="n"/>
      <c r="S973" s="13" t="n"/>
      <c r="T973" s="13" t="n"/>
      <c r="U973" s="13" t="n"/>
      <c r="V973" s="13" t="n"/>
      <c r="W973" s="13" t="n"/>
      <c r="X973" s="13" t="n"/>
      <c r="Y973" s="13" t="n"/>
      <c r="Z973" s="13" t="n"/>
    </row>
    <row r="974">
      <c r="A974" s="13" t="n"/>
      <c r="B974" s="13" t="n"/>
      <c r="C974" s="13" t="n"/>
      <c r="D974" s="13" t="n"/>
      <c r="E974" s="13" t="n"/>
      <c r="F974" s="13" t="n"/>
      <c r="G974" s="13" t="n"/>
      <c r="H974" s="13" t="n"/>
      <c r="I974" s="13" t="n"/>
      <c r="J974" s="13" t="n"/>
      <c r="K974" s="13" t="n"/>
      <c r="L974" s="13" t="n"/>
      <c r="M974" s="13" t="n"/>
      <c r="N974" s="13" t="n"/>
      <c r="O974" s="13" t="n"/>
      <c r="P974" s="13" t="n"/>
      <c r="Q974" s="13" t="n"/>
      <c r="R974" s="13" t="n"/>
      <c r="S974" s="13" t="n"/>
      <c r="T974" s="13" t="n"/>
      <c r="U974" s="13" t="n"/>
      <c r="V974" s="13" t="n"/>
      <c r="W974" s="13" t="n"/>
      <c r="X974" s="13" t="n"/>
      <c r="Y974" s="13" t="n"/>
      <c r="Z974" s="13" t="n"/>
    </row>
    <row r="975">
      <c r="A975" s="13" t="n"/>
      <c r="B975" s="13" t="n"/>
      <c r="C975" s="13" t="n"/>
      <c r="D975" s="13" t="n"/>
      <c r="E975" s="13" t="n"/>
      <c r="F975" s="13" t="n"/>
      <c r="G975" s="13" t="n"/>
      <c r="H975" s="13" t="n"/>
      <c r="I975" s="13" t="n"/>
      <c r="J975" s="13" t="n"/>
      <c r="K975" s="13" t="n"/>
      <c r="L975" s="13" t="n"/>
      <c r="M975" s="13" t="n"/>
      <c r="N975" s="13" t="n"/>
      <c r="O975" s="13" t="n"/>
      <c r="P975" s="13" t="n"/>
      <c r="Q975" s="13" t="n"/>
      <c r="R975" s="13" t="n"/>
      <c r="S975" s="13" t="n"/>
      <c r="T975" s="13" t="n"/>
      <c r="U975" s="13" t="n"/>
      <c r="V975" s="13" t="n"/>
      <c r="W975" s="13" t="n"/>
      <c r="X975" s="13" t="n"/>
      <c r="Y975" s="13" t="n"/>
      <c r="Z975" s="13" t="n"/>
    </row>
    <row r="976">
      <c r="A976" s="13" t="n"/>
      <c r="B976" s="13" t="n"/>
      <c r="C976" s="13" t="n"/>
      <c r="D976" s="13" t="n"/>
      <c r="E976" s="13" t="n"/>
      <c r="F976" s="13" t="n"/>
      <c r="G976" s="13" t="n"/>
      <c r="H976" s="13" t="n"/>
      <c r="I976" s="13" t="n"/>
      <c r="J976" s="13" t="n"/>
      <c r="K976" s="13" t="n"/>
      <c r="L976" s="13" t="n"/>
      <c r="M976" s="13" t="n"/>
      <c r="N976" s="13" t="n"/>
      <c r="O976" s="13" t="n"/>
      <c r="P976" s="13" t="n"/>
      <c r="Q976" s="13" t="n"/>
      <c r="R976" s="13" t="n"/>
      <c r="S976" s="13" t="n"/>
      <c r="T976" s="13" t="n"/>
      <c r="U976" s="13" t="n"/>
      <c r="V976" s="13" t="n"/>
      <c r="W976" s="13" t="n"/>
      <c r="X976" s="13" t="n"/>
      <c r="Y976" s="13" t="n"/>
      <c r="Z976" s="13" t="n"/>
    </row>
    <row r="977">
      <c r="A977" s="13" t="n"/>
      <c r="B977" s="13" t="n"/>
      <c r="C977" s="13" t="n"/>
      <c r="D977" s="13" t="n"/>
      <c r="E977" s="13" t="n"/>
      <c r="F977" s="13" t="n"/>
      <c r="G977" s="13" t="n"/>
      <c r="H977" s="13" t="n"/>
      <c r="I977" s="13" t="n"/>
      <c r="J977" s="13" t="n"/>
      <c r="K977" s="13" t="n"/>
      <c r="L977" s="13" t="n"/>
      <c r="M977" s="13" t="n"/>
      <c r="N977" s="13" t="n"/>
      <c r="O977" s="13" t="n"/>
      <c r="P977" s="13" t="n"/>
      <c r="Q977" s="13" t="n"/>
      <c r="R977" s="13" t="n"/>
      <c r="S977" s="13" t="n"/>
      <c r="T977" s="13" t="n"/>
      <c r="U977" s="13" t="n"/>
      <c r="V977" s="13" t="n"/>
      <c r="W977" s="13" t="n"/>
      <c r="X977" s="13" t="n"/>
      <c r="Y977" s="13" t="n"/>
      <c r="Z977" s="13" t="n"/>
    </row>
    <row r="978">
      <c r="A978" s="13" t="n"/>
      <c r="B978" s="13" t="n"/>
      <c r="C978" s="13" t="n"/>
      <c r="D978" s="13" t="n"/>
      <c r="E978" s="13" t="n"/>
      <c r="F978" s="13" t="n"/>
      <c r="G978" s="13" t="n"/>
      <c r="H978" s="13" t="n"/>
      <c r="I978" s="13" t="n"/>
      <c r="J978" s="13" t="n"/>
      <c r="K978" s="13" t="n"/>
      <c r="L978" s="13" t="n"/>
      <c r="M978" s="13" t="n"/>
      <c r="N978" s="13" t="n"/>
      <c r="O978" s="13" t="n"/>
      <c r="P978" s="13" t="n"/>
      <c r="Q978" s="13" t="n"/>
      <c r="R978" s="13" t="n"/>
      <c r="S978" s="13" t="n"/>
      <c r="T978" s="13" t="n"/>
      <c r="U978" s="13" t="n"/>
      <c r="V978" s="13" t="n"/>
      <c r="W978" s="13" t="n"/>
      <c r="X978" s="13" t="n"/>
      <c r="Y978" s="13" t="n"/>
      <c r="Z978" s="13" t="n"/>
    </row>
    <row r="979">
      <c r="A979" s="13" t="n"/>
      <c r="B979" s="13" t="n"/>
      <c r="C979" s="13" t="n"/>
      <c r="D979" s="13" t="n"/>
      <c r="E979" s="13" t="n"/>
      <c r="F979" s="13" t="n"/>
      <c r="G979" s="13" t="n"/>
      <c r="H979" s="13" t="n"/>
      <c r="I979" s="13" t="n"/>
      <c r="J979" s="13" t="n"/>
      <c r="K979" s="13" t="n"/>
      <c r="L979" s="13" t="n"/>
      <c r="M979" s="13" t="n"/>
      <c r="N979" s="13" t="n"/>
      <c r="O979" s="13" t="n"/>
      <c r="P979" s="13" t="n"/>
      <c r="Q979" s="13" t="n"/>
      <c r="R979" s="13" t="n"/>
      <c r="S979" s="13" t="n"/>
      <c r="T979" s="13" t="n"/>
      <c r="U979" s="13" t="n"/>
      <c r="V979" s="13" t="n"/>
      <c r="W979" s="13" t="n"/>
      <c r="X979" s="13" t="n"/>
      <c r="Y979" s="13" t="n"/>
      <c r="Z979" s="13" t="n"/>
    </row>
    <row r="980">
      <c r="A980" s="13" t="n"/>
      <c r="B980" s="13" t="n"/>
      <c r="C980" s="13" t="n"/>
      <c r="D980" s="13" t="n"/>
      <c r="E980" s="13" t="n"/>
      <c r="F980" s="13" t="n"/>
      <c r="G980" s="13" t="n"/>
      <c r="H980" s="13" t="n"/>
      <c r="I980" s="13" t="n"/>
      <c r="J980" s="13" t="n"/>
      <c r="K980" s="13" t="n"/>
      <c r="L980" s="13" t="n"/>
      <c r="M980" s="13" t="n"/>
      <c r="N980" s="13" t="n"/>
      <c r="O980" s="13" t="n"/>
      <c r="P980" s="13" t="n"/>
      <c r="Q980" s="13" t="n"/>
      <c r="R980" s="13" t="n"/>
      <c r="S980" s="13" t="n"/>
      <c r="T980" s="13" t="n"/>
      <c r="U980" s="13" t="n"/>
      <c r="V980" s="13" t="n"/>
      <c r="W980" s="13" t="n"/>
      <c r="X980" s="13" t="n"/>
      <c r="Y980" s="13" t="n"/>
      <c r="Z980" s="13" t="n"/>
    </row>
    <row r="981">
      <c r="A981" s="13" t="n"/>
      <c r="B981" s="13" t="n"/>
      <c r="C981" s="13" t="n"/>
      <c r="D981" s="13" t="n"/>
      <c r="E981" s="13" t="n"/>
      <c r="F981" s="13" t="n"/>
      <c r="G981" s="13" t="n"/>
      <c r="H981" s="13" t="n"/>
      <c r="I981" s="13" t="n"/>
      <c r="J981" s="13" t="n"/>
      <c r="K981" s="13" t="n"/>
      <c r="L981" s="13" t="n"/>
      <c r="M981" s="13" t="n"/>
      <c r="N981" s="13" t="n"/>
      <c r="O981" s="13" t="n"/>
      <c r="P981" s="13" t="n"/>
      <c r="Q981" s="13" t="n"/>
      <c r="R981" s="13" t="n"/>
      <c r="S981" s="13" t="n"/>
      <c r="T981" s="13" t="n"/>
      <c r="U981" s="13" t="n"/>
      <c r="V981" s="13" t="n"/>
      <c r="W981" s="13" t="n"/>
      <c r="X981" s="13" t="n"/>
      <c r="Y981" s="13" t="n"/>
      <c r="Z981" s="13" t="n"/>
    </row>
    <row r="982">
      <c r="A982" s="13" t="n"/>
      <c r="B982" s="13" t="n"/>
      <c r="C982" s="13" t="n"/>
      <c r="D982" s="13" t="n"/>
      <c r="E982" s="13" t="n"/>
      <c r="F982" s="13" t="n"/>
      <c r="G982" s="13" t="n"/>
      <c r="H982" s="13" t="n"/>
      <c r="I982" s="13" t="n"/>
      <c r="J982" s="13" t="n"/>
      <c r="K982" s="13" t="n"/>
      <c r="L982" s="13" t="n"/>
      <c r="M982" s="13" t="n"/>
      <c r="N982" s="13" t="n"/>
      <c r="O982" s="13" t="n"/>
      <c r="P982" s="13" t="n"/>
      <c r="Q982" s="13" t="n"/>
      <c r="R982" s="13" t="n"/>
      <c r="S982" s="13" t="n"/>
      <c r="T982" s="13" t="n"/>
      <c r="U982" s="13" t="n"/>
      <c r="V982" s="13" t="n"/>
      <c r="W982" s="13" t="n"/>
      <c r="X982" s="13" t="n"/>
      <c r="Y982" s="13" t="n"/>
      <c r="Z982" s="13" t="n"/>
    </row>
    <row r="983">
      <c r="A983" s="13" t="n"/>
      <c r="B983" s="13" t="n"/>
      <c r="C983" s="13" t="n"/>
      <c r="D983" s="13" t="n"/>
      <c r="E983" s="13" t="n"/>
      <c r="F983" s="13" t="n"/>
      <c r="G983" s="13" t="n"/>
      <c r="H983" s="13" t="n"/>
      <c r="I983" s="13" t="n"/>
      <c r="J983" s="13" t="n"/>
      <c r="K983" s="13" t="n"/>
      <c r="L983" s="13" t="n"/>
      <c r="M983" s="13" t="n"/>
      <c r="N983" s="13" t="n"/>
      <c r="O983" s="13" t="n"/>
      <c r="P983" s="13" t="n"/>
      <c r="Q983" s="13" t="n"/>
      <c r="R983" s="13" t="n"/>
      <c r="S983" s="13" t="n"/>
      <c r="T983" s="13" t="n"/>
      <c r="U983" s="13" t="n"/>
      <c r="V983" s="13" t="n"/>
      <c r="W983" s="13" t="n"/>
      <c r="X983" s="13" t="n"/>
      <c r="Y983" s="13" t="n"/>
      <c r="Z983" s="13" t="n"/>
    </row>
    <row r="984">
      <c r="A984" s="13" t="n"/>
      <c r="B984" s="13" t="n"/>
      <c r="C984" s="13" t="n"/>
      <c r="D984" s="13" t="n"/>
      <c r="E984" s="13" t="n"/>
      <c r="F984" s="13" t="n"/>
      <c r="G984" s="13" t="n"/>
      <c r="H984" s="13" t="n"/>
      <c r="I984" s="13" t="n"/>
      <c r="J984" s="13" t="n"/>
      <c r="K984" s="13" t="n"/>
      <c r="L984" s="13" t="n"/>
      <c r="M984" s="13" t="n"/>
      <c r="N984" s="13" t="n"/>
      <c r="O984" s="13" t="n"/>
      <c r="P984" s="13" t="n"/>
      <c r="Q984" s="13" t="n"/>
      <c r="R984" s="13" t="n"/>
      <c r="S984" s="13" t="n"/>
      <c r="T984" s="13" t="n"/>
      <c r="U984" s="13" t="n"/>
      <c r="V984" s="13" t="n"/>
      <c r="W984" s="13" t="n"/>
      <c r="X984" s="13" t="n"/>
      <c r="Y984" s="13" t="n"/>
      <c r="Z984" s="13" t="n"/>
    </row>
    <row r="985">
      <c r="A985" s="13" t="n"/>
      <c r="B985" s="13" t="n"/>
      <c r="C985" s="13" t="n"/>
      <c r="D985" s="13" t="n"/>
      <c r="E985" s="13" t="n"/>
      <c r="F985" s="13" t="n"/>
      <c r="G985" s="13" t="n"/>
      <c r="H985" s="13" t="n"/>
      <c r="I985" s="13" t="n"/>
      <c r="J985" s="13" t="n"/>
      <c r="K985" s="13" t="n"/>
      <c r="L985" s="13" t="n"/>
      <c r="M985" s="13" t="n"/>
      <c r="N985" s="13" t="n"/>
      <c r="O985" s="13" t="n"/>
      <c r="P985" s="13" t="n"/>
      <c r="Q985" s="13" t="n"/>
      <c r="R985" s="13" t="n"/>
      <c r="S985" s="13" t="n"/>
      <c r="T985" s="13" t="n"/>
      <c r="U985" s="13" t="n"/>
      <c r="V985" s="13" t="n"/>
      <c r="W985" s="13" t="n"/>
      <c r="X985" s="13" t="n"/>
      <c r="Y985" s="13" t="n"/>
      <c r="Z985" s="13" t="n"/>
    </row>
    <row r="986">
      <c r="A986" s="13" t="n"/>
      <c r="B986" s="13" t="n"/>
      <c r="C986" s="13" t="n"/>
      <c r="D986" s="13" t="n"/>
      <c r="E986" s="13" t="n"/>
      <c r="F986" s="13" t="n"/>
      <c r="G986" s="13" t="n"/>
      <c r="H986" s="13" t="n"/>
      <c r="I986" s="13" t="n"/>
      <c r="J986" s="13" t="n"/>
      <c r="K986" s="13" t="n"/>
      <c r="L986" s="13" t="n"/>
      <c r="M986" s="13" t="n"/>
      <c r="N986" s="13" t="n"/>
      <c r="O986" s="13" t="n"/>
      <c r="P986" s="13" t="n"/>
      <c r="Q986" s="13" t="n"/>
      <c r="R986" s="13" t="n"/>
      <c r="S986" s="13" t="n"/>
      <c r="T986" s="13" t="n"/>
      <c r="U986" s="13" t="n"/>
      <c r="V986" s="13" t="n"/>
      <c r="W986" s="13" t="n"/>
      <c r="X986" s="13" t="n"/>
      <c r="Y986" s="13" t="n"/>
      <c r="Z986" s="13" t="n"/>
    </row>
    <row r="987">
      <c r="A987" s="13" t="n"/>
      <c r="B987" s="13" t="n"/>
      <c r="C987" s="13" t="n"/>
      <c r="D987" s="13" t="n"/>
      <c r="E987" s="13" t="n"/>
      <c r="F987" s="13" t="n"/>
      <c r="G987" s="13" t="n"/>
      <c r="H987" s="13" t="n"/>
      <c r="I987" s="13" t="n"/>
      <c r="J987" s="13" t="n"/>
      <c r="K987" s="13" t="n"/>
      <c r="L987" s="13" t="n"/>
      <c r="M987" s="13" t="n"/>
      <c r="N987" s="13" t="n"/>
      <c r="O987" s="13" t="n"/>
      <c r="P987" s="13" t="n"/>
      <c r="Q987" s="13" t="n"/>
      <c r="R987" s="13" t="n"/>
      <c r="S987" s="13" t="n"/>
      <c r="T987" s="13" t="n"/>
      <c r="U987" s="13" t="n"/>
      <c r="V987" s="13" t="n"/>
      <c r="W987" s="13" t="n"/>
      <c r="X987" s="13" t="n"/>
      <c r="Y987" s="13" t="n"/>
      <c r="Z987" s="13" t="n"/>
    </row>
    <row r="988">
      <c r="A988" s="13" t="n"/>
      <c r="B988" s="13" t="n"/>
      <c r="C988" s="13" t="n"/>
      <c r="D988" s="13" t="n"/>
      <c r="E988" s="13" t="n"/>
      <c r="F988" s="13" t="n"/>
      <c r="G988" s="13" t="n"/>
      <c r="H988" s="13" t="n"/>
      <c r="I988" s="13" t="n"/>
      <c r="J988" s="13" t="n"/>
      <c r="K988" s="13" t="n"/>
      <c r="L988" s="13" t="n"/>
      <c r="M988" s="13" t="n"/>
      <c r="N988" s="13" t="n"/>
      <c r="O988" s="13" t="n"/>
      <c r="P988" s="13" t="n"/>
      <c r="Q988" s="13" t="n"/>
      <c r="R988" s="13" t="n"/>
      <c r="S988" s="13" t="n"/>
      <c r="T988" s="13" t="n"/>
      <c r="U988" s="13" t="n"/>
      <c r="V988" s="13" t="n"/>
      <c r="W988" s="13" t="n"/>
      <c r="X988" s="13" t="n"/>
      <c r="Y988" s="13" t="n"/>
      <c r="Z988" s="13" t="n"/>
    </row>
    <row r="989">
      <c r="A989" s="13" t="n"/>
      <c r="B989" s="13" t="n"/>
      <c r="C989" s="13" t="n"/>
      <c r="D989" s="13" t="n"/>
      <c r="E989" s="13" t="n"/>
      <c r="F989" s="13" t="n"/>
      <c r="G989" s="13" t="n"/>
      <c r="H989" s="13" t="n"/>
      <c r="I989" s="13" t="n"/>
      <c r="J989" s="13" t="n"/>
      <c r="K989" s="13" t="n"/>
      <c r="L989" s="13" t="n"/>
      <c r="M989" s="13" t="n"/>
      <c r="N989" s="13" t="n"/>
      <c r="O989" s="13" t="n"/>
      <c r="P989" s="13" t="n"/>
      <c r="Q989" s="13" t="n"/>
      <c r="R989" s="13" t="n"/>
      <c r="S989" s="13" t="n"/>
      <c r="T989" s="13" t="n"/>
      <c r="U989" s="13" t="n"/>
      <c r="V989" s="13" t="n"/>
      <c r="W989" s="13" t="n"/>
      <c r="X989" s="13" t="n"/>
      <c r="Y989" s="13" t="n"/>
      <c r="Z989" s="13" t="n"/>
    </row>
    <row r="990">
      <c r="A990" s="13" t="n"/>
      <c r="B990" s="13" t="n"/>
      <c r="C990" s="13" t="n"/>
      <c r="D990" s="13" t="n"/>
      <c r="E990" s="13" t="n"/>
      <c r="F990" s="13" t="n"/>
      <c r="G990" s="13" t="n"/>
      <c r="H990" s="13" t="n"/>
      <c r="I990" s="13" t="n"/>
      <c r="J990" s="13" t="n"/>
      <c r="K990" s="13" t="n"/>
      <c r="L990" s="13" t="n"/>
      <c r="M990" s="13" t="n"/>
      <c r="N990" s="13" t="n"/>
      <c r="O990" s="13" t="n"/>
      <c r="P990" s="13" t="n"/>
      <c r="Q990" s="13" t="n"/>
      <c r="R990" s="13" t="n"/>
      <c r="S990" s="13" t="n"/>
      <c r="T990" s="13" t="n"/>
      <c r="U990" s="13" t="n"/>
      <c r="V990" s="13" t="n"/>
      <c r="W990" s="13" t="n"/>
      <c r="X990" s="13" t="n"/>
      <c r="Y990" s="13" t="n"/>
      <c r="Z990" s="13" t="n"/>
    </row>
    <row r="991">
      <c r="A991" s="13" t="n"/>
      <c r="B991" s="13" t="n"/>
      <c r="C991" s="13" t="n"/>
      <c r="D991" s="13" t="n"/>
      <c r="E991" s="13" t="n"/>
      <c r="F991" s="13" t="n"/>
      <c r="G991" s="13" t="n"/>
      <c r="H991" s="13" t="n"/>
      <c r="I991" s="13" t="n"/>
      <c r="J991" s="13" t="n"/>
      <c r="K991" s="13" t="n"/>
      <c r="L991" s="13" t="n"/>
      <c r="M991" s="13" t="n"/>
      <c r="N991" s="13" t="n"/>
      <c r="O991" s="13" t="n"/>
      <c r="P991" s="13" t="n"/>
      <c r="Q991" s="13" t="n"/>
      <c r="R991" s="13" t="n"/>
      <c r="S991" s="13" t="n"/>
      <c r="T991" s="13" t="n"/>
      <c r="U991" s="13" t="n"/>
      <c r="V991" s="13" t="n"/>
      <c r="W991" s="13" t="n"/>
      <c r="X991" s="13" t="n"/>
      <c r="Y991" s="13" t="n"/>
      <c r="Z991" s="13" t="n"/>
    </row>
    <row r="992">
      <c r="A992" s="13" t="n"/>
      <c r="B992" s="13" t="n"/>
      <c r="C992" s="13" t="n"/>
      <c r="D992" s="13" t="n"/>
      <c r="E992" s="13" t="n"/>
      <c r="F992" s="13" t="n"/>
      <c r="G992" s="13" t="n"/>
      <c r="H992" s="13" t="n"/>
      <c r="I992" s="13" t="n"/>
      <c r="J992" s="13" t="n"/>
      <c r="K992" s="13" t="n"/>
      <c r="L992" s="13" t="n"/>
      <c r="M992" s="13" t="n"/>
      <c r="N992" s="13" t="n"/>
      <c r="O992" s="13" t="n"/>
      <c r="P992" s="13" t="n"/>
      <c r="Q992" s="13" t="n"/>
      <c r="R992" s="13" t="n"/>
      <c r="S992" s="13" t="n"/>
      <c r="T992" s="13" t="n"/>
      <c r="U992" s="13" t="n"/>
      <c r="V992" s="13" t="n"/>
      <c r="W992" s="13" t="n"/>
      <c r="X992" s="13" t="n"/>
      <c r="Y992" s="13" t="n"/>
      <c r="Z992" s="13" t="n"/>
    </row>
    <row r="993">
      <c r="A993" s="13" t="n"/>
      <c r="B993" s="13" t="n"/>
      <c r="C993" s="13" t="n"/>
      <c r="D993" s="13" t="n"/>
      <c r="E993" s="13" t="n"/>
      <c r="F993" s="13" t="n"/>
      <c r="G993" s="13" t="n"/>
      <c r="H993" s="13" t="n"/>
      <c r="I993" s="13" t="n"/>
      <c r="J993" s="13" t="n"/>
      <c r="K993" s="13" t="n"/>
      <c r="L993" s="13" t="n"/>
      <c r="M993" s="13" t="n"/>
      <c r="N993" s="13" t="n"/>
      <c r="O993" s="13" t="n"/>
      <c r="P993" s="13" t="n"/>
      <c r="Q993" s="13" t="n"/>
      <c r="R993" s="13" t="n"/>
      <c r="S993" s="13" t="n"/>
      <c r="T993" s="13" t="n"/>
      <c r="U993" s="13" t="n"/>
      <c r="V993" s="13" t="n"/>
      <c r="W993" s="13" t="n"/>
      <c r="X993" s="13" t="n"/>
      <c r="Y993" s="13" t="n"/>
      <c r="Z993" s="13" t="n"/>
    </row>
    <row r="994">
      <c r="A994" s="13" t="n"/>
      <c r="B994" s="13" t="n"/>
      <c r="C994" s="13" t="n"/>
      <c r="D994" s="13" t="n"/>
      <c r="E994" s="13" t="n"/>
      <c r="F994" s="13" t="n"/>
      <c r="G994" s="13" t="n"/>
      <c r="H994" s="13" t="n"/>
      <c r="I994" s="13" t="n"/>
      <c r="J994" s="13" t="n"/>
      <c r="K994" s="13" t="n"/>
      <c r="L994" s="13" t="n"/>
      <c r="M994" s="13" t="n"/>
      <c r="N994" s="13" t="n"/>
      <c r="O994" s="13" t="n"/>
      <c r="P994" s="13" t="n"/>
      <c r="Q994" s="13" t="n"/>
      <c r="R994" s="13" t="n"/>
      <c r="S994" s="13" t="n"/>
      <c r="T994" s="13" t="n"/>
      <c r="U994" s="13" t="n"/>
      <c r="V994" s="13" t="n"/>
      <c r="W994" s="13" t="n"/>
      <c r="X994" s="13" t="n"/>
      <c r="Y994" s="13" t="n"/>
      <c r="Z994" s="13" t="n"/>
    </row>
    <row r="995">
      <c r="A995" s="13" t="n"/>
      <c r="B995" s="13" t="n"/>
      <c r="C995" s="13" t="n"/>
      <c r="D995" s="13" t="n"/>
      <c r="E995" s="13" t="n"/>
      <c r="F995" s="13" t="n"/>
      <c r="G995" s="13" t="n"/>
      <c r="H995" s="13" t="n"/>
      <c r="I995" s="13" t="n"/>
      <c r="J995" s="13" t="n"/>
      <c r="K995" s="13" t="n"/>
      <c r="L995" s="13" t="n"/>
      <c r="M995" s="13" t="n"/>
      <c r="N995" s="13" t="n"/>
      <c r="O995" s="13" t="n"/>
      <c r="P995" s="13" t="n"/>
      <c r="Q995" s="13" t="n"/>
      <c r="R995" s="13" t="n"/>
      <c r="S995" s="13" t="n"/>
      <c r="T995" s="13" t="n"/>
      <c r="U995" s="13" t="n"/>
      <c r="V995" s="13" t="n"/>
      <c r="W995" s="13" t="n"/>
      <c r="X995" s="13" t="n"/>
      <c r="Y995" s="13" t="n"/>
      <c r="Z995" s="13" t="n"/>
    </row>
    <row r="996">
      <c r="A996" s="13" t="n"/>
      <c r="B996" s="13" t="n"/>
      <c r="C996" s="13" t="n"/>
      <c r="D996" s="13" t="n"/>
      <c r="E996" s="13" t="n"/>
      <c r="F996" s="13" t="n"/>
      <c r="G996" s="13" t="n"/>
      <c r="H996" s="13" t="n"/>
      <c r="I996" s="13" t="n"/>
      <c r="J996" s="13" t="n"/>
      <c r="K996" s="13" t="n"/>
      <c r="L996" s="13" t="n"/>
      <c r="M996" s="13" t="n"/>
      <c r="N996" s="13" t="n"/>
      <c r="O996" s="13" t="n"/>
      <c r="P996" s="13" t="n"/>
      <c r="Q996" s="13" t="n"/>
      <c r="R996" s="13" t="n"/>
      <c r="S996" s="13" t="n"/>
      <c r="T996" s="13" t="n"/>
      <c r="U996" s="13" t="n"/>
      <c r="V996" s="13" t="n"/>
      <c r="W996" s="13" t="n"/>
      <c r="X996" s="13" t="n"/>
      <c r="Y996" s="13" t="n"/>
      <c r="Z996" s="13" t="n"/>
    </row>
    <row r="997">
      <c r="A997" s="13" t="n"/>
      <c r="B997" s="13" t="n"/>
      <c r="C997" s="13" t="n"/>
      <c r="D997" s="13" t="n"/>
      <c r="E997" s="13" t="n"/>
      <c r="F997" s="13" t="n"/>
      <c r="G997" s="13" t="n"/>
      <c r="H997" s="13" t="n"/>
      <c r="I997" s="13" t="n"/>
      <c r="J997" s="13" t="n"/>
      <c r="K997" s="13" t="n"/>
      <c r="L997" s="13" t="n"/>
      <c r="M997" s="13" t="n"/>
      <c r="N997" s="13" t="n"/>
      <c r="O997" s="13" t="n"/>
      <c r="P997" s="13" t="n"/>
      <c r="Q997" s="13" t="n"/>
      <c r="R997" s="13" t="n"/>
      <c r="S997" s="13" t="n"/>
      <c r="T997" s="13" t="n"/>
      <c r="U997" s="13" t="n"/>
      <c r="V997" s="13" t="n"/>
      <c r="W997" s="13" t="n"/>
      <c r="X997" s="13" t="n"/>
      <c r="Y997" s="13" t="n"/>
      <c r="Z997" s="13" t="n"/>
    </row>
    <row r="998">
      <c r="A998" s="13" t="n"/>
      <c r="B998" s="13" t="n"/>
      <c r="C998" s="13" t="n"/>
      <c r="D998" s="13" t="n"/>
      <c r="E998" s="13" t="n"/>
      <c r="F998" s="13" t="n"/>
      <c r="G998" s="13" t="n"/>
      <c r="H998" s="13" t="n"/>
      <c r="I998" s="13" t="n"/>
      <c r="J998" s="13" t="n"/>
      <c r="K998" s="13" t="n"/>
      <c r="L998" s="13" t="n"/>
      <c r="M998" s="13" t="n"/>
      <c r="N998" s="13" t="n"/>
      <c r="O998" s="13" t="n"/>
      <c r="P998" s="13" t="n"/>
      <c r="Q998" s="13" t="n"/>
      <c r="R998" s="13" t="n"/>
      <c r="S998" s="13" t="n"/>
      <c r="T998" s="13" t="n"/>
      <c r="U998" s="13" t="n"/>
      <c r="V998" s="13" t="n"/>
      <c r="W998" s="13" t="n"/>
      <c r="X998" s="13" t="n"/>
      <c r="Y998" s="13" t="n"/>
      <c r="Z998" s="13" t="n"/>
    </row>
    <row r="999">
      <c r="A999" s="13" t="n"/>
      <c r="B999" s="13" t="n"/>
      <c r="C999" s="13" t="n"/>
      <c r="D999" s="13" t="n"/>
      <c r="E999" s="13" t="n"/>
      <c r="F999" s="13" t="n"/>
      <c r="G999" s="13" t="n"/>
      <c r="H999" s="13" t="n"/>
      <c r="I999" s="13" t="n"/>
      <c r="J999" s="13" t="n"/>
      <c r="K999" s="13" t="n"/>
      <c r="L999" s="13" t="n"/>
      <c r="M999" s="13" t="n"/>
      <c r="N999" s="13" t="n"/>
      <c r="O999" s="13" t="n"/>
      <c r="P999" s="13" t="n"/>
      <c r="Q999" s="13" t="n"/>
      <c r="R999" s="13" t="n"/>
      <c r="S999" s="13" t="n"/>
      <c r="T999" s="13" t="n"/>
      <c r="U999" s="13" t="n"/>
      <c r="V999" s="13" t="n"/>
      <c r="W999" s="13" t="n"/>
      <c r="X999" s="13" t="n"/>
      <c r="Y999" s="13" t="n"/>
      <c r="Z999" s="13" t="n"/>
    </row>
    <row r="1000">
      <c r="A1000" s="13" t="n"/>
      <c r="B1000" s="13" t="n"/>
      <c r="C1000" s="13" t="n"/>
      <c r="D1000" s="13" t="n"/>
      <c r="E1000" s="13" t="n"/>
      <c r="F1000" s="13" t="n"/>
      <c r="G1000" s="13" t="n"/>
      <c r="H1000" s="13" t="n"/>
      <c r="I1000" s="13" t="n"/>
      <c r="J1000" s="13" t="n"/>
      <c r="K1000" s="13" t="n"/>
      <c r="L1000" s="13" t="n"/>
      <c r="M1000" s="13" t="n"/>
      <c r="N1000" s="13" t="n"/>
      <c r="O1000" s="13" t="n"/>
      <c r="P1000" s="13" t="n"/>
      <c r="Q1000" s="13" t="n"/>
      <c r="R1000" s="13" t="n"/>
      <c r="S1000" s="13" t="n"/>
      <c r="T1000" s="13" t="n"/>
      <c r="U1000" s="13" t="n"/>
      <c r="V1000" s="13" t="n"/>
      <c r="W1000" s="13" t="n"/>
      <c r="X1000" s="13" t="n"/>
      <c r="Y1000" s="13" t="n"/>
      <c r="Z1000" s="13" t="n"/>
    </row>
    <row r="1001">
      <c r="A1001" s="13" t="n"/>
      <c r="B1001" s="13" t="n"/>
      <c r="C1001" s="13" t="n"/>
      <c r="D1001" s="13" t="n"/>
      <c r="E1001" s="13" t="n"/>
      <c r="F1001" s="13" t="n"/>
      <c r="G1001" s="13" t="n"/>
      <c r="H1001" s="13" t="n"/>
      <c r="I1001" s="13" t="n"/>
      <c r="J1001" s="13" t="n"/>
      <c r="K1001" s="13" t="n"/>
      <c r="L1001" s="13" t="n"/>
      <c r="M1001" s="13" t="n"/>
      <c r="N1001" s="13" t="n"/>
      <c r="O1001" s="13" t="n"/>
      <c r="P1001" s="13" t="n"/>
      <c r="Q1001" s="13" t="n"/>
      <c r="R1001" s="13" t="n"/>
      <c r="S1001" s="13" t="n"/>
      <c r="T1001" s="13" t="n"/>
      <c r="U1001" s="13" t="n"/>
      <c r="V1001" s="13" t="n"/>
      <c r="W1001" s="13" t="n"/>
      <c r="X1001" s="13" t="n"/>
      <c r="Y1001" s="13" t="n"/>
      <c r="Z1001" s="13" t="n"/>
    </row>
    <row r="1002">
      <c r="A1002" s="13" t="n"/>
      <c r="B1002" s="13" t="n"/>
      <c r="C1002" s="13" t="n"/>
      <c r="D1002" s="13" t="n"/>
      <c r="E1002" s="13" t="n"/>
      <c r="F1002" s="13" t="n"/>
      <c r="G1002" s="13" t="n"/>
      <c r="H1002" s="13" t="n"/>
      <c r="I1002" s="13" t="n"/>
      <c r="J1002" s="13" t="n"/>
      <c r="K1002" s="13" t="n"/>
      <c r="L1002" s="13" t="n"/>
      <c r="M1002" s="13" t="n"/>
      <c r="N1002" s="13" t="n"/>
      <c r="O1002" s="13" t="n"/>
      <c r="P1002" s="13" t="n"/>
      <c r="Q1002" s="13" t="n"/>
      <c r="R1002" s="13" t="n"/>
      <c r="S1002" s="13" t="n"/>
      <c r="T1002" s="13" t="n"/>
      <c r="U1002" s="13" t="n"/>
      <c r="V1002" s="13" t="n"/>
      <c r="W1002" s="13" t="n"/>
      <c r="X1002" s="13" t="n"/>
      <c r="Y1002" s="13" t="n"/>
      <c r="Z1002" s="13" t="n"/>
    </row>
    <row r="1003">
      <c r="A1003" s="13" t="n"/>
      <c r="B1003" s="13" t="n"/>
      <c r="C1003" s="13" t="n"/>
      <c r="D1003" s="13" t="n"/>
      <c r="E1003" s="13" t="n"/>
      <c r="F1003" s="13" t="n"/>
      <c r="G1003" s="13" t="n"/>
      <c r="H1003" s="13" t="n"/>
      <c r="I1003" s="13" t="n"/>
      <c r="J1003" s="13" t="n"/>
      <c r="K1003" s="13" t="n"/>
      <c r="L1003" s="13" t="n"/>
      <c r="M1003" s="13" t="n"/>
      <c r="N1003" s="13" t="n"/>
      <c r="O1003" s="13" t="n"/>
      <c r="P1003" s="13" t="n"/>
      <c r="Q1003" s="13" t="n"/>
      <c r="R1003" s="13" t="n"/>
      <c r="S1003" s="13" t="n"/>
      <c r="T1003" s="13" t="n"/>
      <c r="U1003" s="13" t="n"/>
      <c r="V1003" s="13" t="n"/>
      <c r="W1003" s="13" t="n"/>
      <c r="X1003" s="13" t="n"/>
      <c r="Y1003" s="13" t="n"/>
      <c r="Z1003" s="13" t="n"/>
    </row>
    <row r="1004">
      <c r="A1004" s="13" t="n"/>
      <c r="B1004" s="13" t="n"/>
      <c r="C1004" s="13" t="n"/>
      <c r="D1004" s="13" t="n"/>
      <c r="E1004" s="13" t="n"/>
      <c r="F1004" s="13" t="n"/>
      <c r="G1004" s="13" t="n"/>
      <c r="H1004" s="13" t="n"/>
      <c r="I1004" s="13" t="n"/>
      <c r="J1004" s="13" t="n"/>
      <c r="K1004" s="13" t="n"/>
      <c r="L1004" s="13" t="n"/>
      <c r="M1004" s="13" t="n"/>
      <c r="N1004" s="13" t="n"/>
      <c r="O1004" s="13" t="n"/>
      <c r="P1004" s="13" t="n"/>
      <c r="Q1004" s="13" t="n"/>
      <c r="R1004" s="13" t="n"/>
      <c r="S1004" s="13" t="n"/>
      <c r="T1004" s="13" t="n"/>
      <c r="U1004" s="13" t="n"/>
      <c r="V1004" s="13" t="n"/>
      <c r="W1004" s="13" t="n"/>
      <c r="X1004" s="13" t="n"/>
      <c r="Y1004" s="13" t="n"/>
      <c r="Z1004" s="13" t="n"/>
    </row>
    <row r="1005">
      <c r="A1005" s="13" t="n"/>
      <c r="B1005" s="13" t="n"/>
      <c r="C1005" s="13" t="n"/>
      <c r="D1005" s="13" t="n"/>
      <c r="E1005" s="13" t="n"/>
      <c r="F1005" s="13" t="n"/>
      <c r="G1005" s="13" t="n"/>
      <c r="H1005" s="13" t="n"/>
      <c r="I1005" s="13" t="n"/>
      <c r="J1005" s="13" t="n"/>
      <c r="K1005" s="13" t="n"/>
      <c r="L1005" s="13" t="n"/>
      <c r="M1005" s="13" t="n"/>
      <c r="N1005" s="13" t="n"/>
      <c r="O1005" s="13" t="n"/>
      <c r="P1005" s="13" t="n"/>
      <c r="Q1005" s="13" t="n"/>
      <c r="R1005" s="13" t="n"/>
      <c r="S1005" s="13" t="n"/>
      <c r="T1005" s="13" t="n"/>
      <c r="U1005" s="13" t="n"/>
      <c r="V1005" s="13" t="n"/>
      <c r="W1005" s="13" t="n"/>
      <c r="X1005" s="13" t="n"/>
      <c r="Y1005" s="13" t="n"/>
      <c r="Z1005" s="13" t="n"/>
    </row>
    <row r="1006">
      <c r="A1006" s="13" t="n"/>
      <c r="B1006" s="13" t="n"/>
      <c r="C1006" s="13" t="n"/>
      <c r="D1006" s="13" t="n"/>
      <c r="E1006" s="13" t="n"/>
      <c r="F1006" s="13" t="n"/>
      <c r="G1006" s="13" t="n"/>
      <c r="H1006" s="13" t="n"/>
      <c r="I1006" s="13" t="n"/>
      <c r="J1006" s="13" t="n"/>
      <c r="K1006" s="13" t="n"/>
      <c r="L1006" s="13" t="n"/>
      <c r="M1006" s="13" t="n"/>
      <c r="N1006" s="13" t="n"/>
      <c r="O1006" s="13" t="n"/>
      <c r="P1006" s="13" t="n"/>
      <c r="Q1006" s="13" t="n"/>
      <c r="R1006" s="13" t="n"/>
      <c r="S1006" s="13" t="n"/>
      <c r="T1006" s="13" t="n"/>
      <c r="U1006" s="13" t="n"/>
      <c r="V1006" s="13" t="n"/>
      <c r="W1006" s="13" t="n"/>
      <c r="X1006" s="13" t="n"/>
      <c r="Y1006" s="13" t="n"/>
      <c r="Z1006" s="13" t="n"/>
    </row>
    <row r="1007">
      <c r="A1007" s="13" t="n"/>
      <c r="B1007" s="13" t="n"/>
      <c r="C1007" s="13" t="n"/>
      <c r="D1007" s="13" t="n"/>
      <c r="E1007" s="13" t="n"/>
      <c r="F1007" s="13" t="n"/>
      <c r="G1007" s="13" t="n"/>
      <c r="H1007" s="13" t="n"/>
      <c r="I1007" s="13" t="n"/>
      <c r="J1007" s="13" t="n"/>
      <c r="K1007" s="13" t="n"/>
      <c r="L1007" s="13" t="n"/>
      <c r="M1007" s="13" t="n"/>
      <c r="N1007" s="13" t="n"/>
      <c r="O1007" s="13" t="n"/>
      <c r="P1007" s="13" t="n"/>
      <c r="Q1007" s="13" t="n"/>
      <c r="R1007" s="13" t="n"/>
      <c r="S1007" s="13" t="n"/>
      <c r="T1007" s="13" t="n"/>
      <c r="U1007" s="13" t="n"/>
      <c r="V1007" s="13" t="n"/>
      <c r="W1007" s="13" t="n"/>
      <c r="X1007" s="13" t="n"/>
      <c r="Y1007" s="13" t="n"/>
      <c r="Z1007" s="13" t="n"/>
    </row>
    <row r="1008">
      <c r="A1008" s="13" t="n"/>
      <c r="B1008" s="13" t="n"/>
      <c r="C1008" s="13" t="n"/>
      <c r="D1008" s="13" t="n"/>
      <c r="E1008" s="13" t="n"/>
      <c r="F1008" s="13" t="n"/>
      <c r="G1008" s="13" t="n"/>
      <c r="H1008" s="13" t="n"/>
      <c r="I1008" s="13" t="n"/>
      <c r="J1008" s="13" t="n"/>
      <c r="K1008" s="13" t="n"/>
      <c r="L1008" s="13" t="n"/>
      <c r="M1008" s="13" t="n"/>
      <c r="N1008" s="13" t="n"/>
      <c r="O1008" s="13" t="n"/>
      <c r="P1008" s="13" t="n"/>
      <c r="Q1008" s="13" t="n"/>
      <c r="R1008" s="13" t="n"/>
      <c r="S1008" s="13" t="n"/>
      <c r="T1008" s="13" t="n"/>
      <c r="U1008" s="13" t="n"/>
      <c r="V1008" s="13" t="n"/>
      <c r="W1008" s="13" t="n"/>
      <c r="X1008" s="13" t="n"/>
      <c r="Y1008" s="13" t="n"/>
      <c r="Z1008" s="13" t="n"/>
    </row>
    <row r="1009">
      <c r="A1009" s="13" t="n"/>
      <c r="B1009" s="13" t="n"/>
      <c r="C1009" s="13" t="n"/>
      <c r="D1009" s="13" t="n"/>
      <c r="E1009" s="13" t="n"/>
      <c r="F1009" s="13" t="n"/>
      <c r="G1009" s="13" t="n"/>
      <c r="H1009" s="13" t="n"/>
      <c r="I1009" s="13" t="n"/>
      <c r="J1009" s="13" t="n"/>
      <c r="K1009" s="13" t="n"/>
      <c r="L1009" s="13" t="n"/>
      <c r="M1009" s="13" t="n"/>
      <c r="N1009" s="13" t="n"/>
      <c r="O1009" s="13" t="n"/>
      <c r="P1009" s="13" t="n"/>
      <c r="Q1009" s="13" t="n"/>
      <c r="R1009" s="13" t="n"/>
      <c r="S1009" s="13" t="n"/>
      <c r="T1009" s="13" t="n"/>
      <c r="U1009" s="13" t="n"/>
      <c r="V1009" s="13" t="n"/>
      <c r="W1009" s="13" t="n"/>
      <c r="X1009" s="13" t="n"/>
      <c r="Y1009" s="13" t="n"/>
      <c r="Z1009" s="13" t="n"/>
    </row>
    <row r="1010">
      <c r="A1010" s="13" t="n"/>
      <c r="B1010" s="13" t="n"/>
      <c r="C1010" s="13" t="n"/>
      <c r="D1010" s="13" t="n"/>
      <c r="E1010" s="13" t="n"/>
      <c r="F1010" s="13" t="n"/>
      <c r="G1010" s="13" t="n"/>
      <c r="H1010" s="13" t="n"/>
      <c r="I1010" s="13" t="n"/>
      <c r="J1010" s="13" t="n"/>
      <c r="K1010" s="13" t="n"/>
      <c r="L1010" s="13" t="n"/>
      <c r="M1010" s="13" t="n"/>
      <c r="N1010" s="13" t="n"/>
      <c r="O1010" s="13" t="n"/>
      <c r="P1010" s="13" t="n"/>
      <c r="Q1010" s="13" t="n"/>
      <c r="R1010" s="13" t="n"/>
      <c r="S1010" s="13" t="n"/>
      <c r="T1010" s="13" t="n"/>
      <c r="U1010" s="13" t="n"/>
      <c r="V1010" s="13" t="n"/>
      <c r="W1010" s="13" t="n"/>
      <c r="X1010" s="13" t="n"/>
      <c r="Y1010" s="13" t="n"/>
      <c r="Z1010" s="13" t="n"/>
    </row>
    <row r="1011">
      <c r="A1011" s="13" t="n"/>
      <c r="B1011" s="13" t="n"/>
      <c r="C1011" s="13" t="n"/>
      <c r="D1011" s="13" t="n"/>
      <c r="E1011" s="13" t="n"/>
      <c r="F1011" s="13" t="n"/>
      <c r="G1011" s="13" t="n"/>
      <c r="H1011" s="13" t="n"/>
      <c r="I1011" s="13" t="n"/>
      <c r="J1011" s="13" t="n"/>
      <c r="K1011" s="13" t="n"/>
      <c r="L1011" s="13" t="n"/>
      <c r="M1011" s="13" t="n"/>
      <c r="N1011" s="13" t="n"/>
      <c r="O1011" s="13" t="n"/>
      <c r="P1011" s="13" t="n"/>
      <c r="Q1011" s="13" t="n"/>
      <c r="R1011" s="13" t="n"/>
      <c r="S1011" s="13" t="n"/>
      <c r="T1011" s="13" t="n"/>
      <c r="U1011" s="13" t="n"/>
      <c r="V1011" s="13" t="n"/>
      <c r="W1011" s="13" t="n"/>
      <c r="X1011" s="13" t="n"/>
      <c r="Y1011" s="13" t="n"/>
      <c r="Z1011" s="13" t="n"/>
    </row>
    <row r="1012">
      <c r="A1012" s="13" t="n"/>
      <c r="B1012" s="13" t="n"/>
      <c r="C1012" s="13" t="n"/>
      <c r="D1012" s="13" t="n"/>
      <c r="E1012" s="13" t="n"/>
      <c r="F1012" s="13" t="n"/>
      <c r="G1012" s="13" t="n"/>
      <c r="H1012" s="13" t="n"/>
      <c r="I1012" s="13" t="n"/>
      <c r="J1012" s="13" t="n"/>
      <c r="K1012" s="13" t="n"/>
      <c r="L1012" s="13" t="n"/>
      <c r="M1012" s="13" t="n"/>
      <c r="N1012" s="13" t="n"/>
      <c r="O1012" s="13" t="n"/>
      <c r="P1012" s="13" t="n"/>
      <c r="Q1012" s="13" t="n"/>
      <c r="R1012" s="13" t="n"/>
      <c r="S1012" s="13" t="n"/>
      <c r="T1012" s="13" t="n"/>
      <c r="U1012" s="13" t="n"/>
      <c r="V1012" s="13" t="n"/>
      <c r="W1012" s="13" t="n"/>
      <c r="X1012" s="13" t="n"/>
      <c r="Y1012" s="13" t="n"/>
      <c r="Z1012" s="13" t="n"/>
    </row>
    <row r="1013">
      <c r="A1013" s="13" t="n"/>
      <c r="B1013" s="13" t="n"/>
      <c r="C1013" s="13" t="n"/>
      <c r="D1013" s="13" t="n"/>
      <c r="E1013" s="13" t="n"/>
      <c r="F1013" s="13" t="n"/>
      <c r="G1013" s="13" t="n"/>
      <c r="H1013" s="13" t="n"/>
      <c r="I1013" s="13" t="n"/>
      <c r="J1013" s="13" t="n"/>
      <c r="K1013" s="13" t="n"/>
      <c r="L1013" s="13" t="n"/>
      <c r="M1013" s="13" t="n"/>
      <c r="N1013" s="13" t="n"/>
      <c r="O1013" s="13" t="n"/>
      <c r="P1013" s="13" t="n"/>
      <c r="Q1013" s="13" t="n"/>
      <c r="R1013" s="13" t="n"/>
      <c r="S1013" s="13" t="n"/>
      <c r="T1013" s="13" t="n"/>
      <c r="U1013" s="13" t="n"/>
      <c r="V1013" s="13" t="n"/>
      <c r="W1013" s="13" t="n"/>
      <c r="X1013" s="13" t="n"/>
      <c r="Y1013" s="13" t="n"/>
      <c r="Z1013" s="13" t="n"/>
    </row>
    <row r="1014">
      <c r="A1014" s="13" t="n"/>
      <c r="B1014" s="13" t="n"/>
      <c r="C1014" s="13" t="n"/>
      <c r="D1014" s="13" t="n"/>
      <c r="E1014" s="13" t="n"/>
      <c r="F1014" s="13" t="n"/>
      <c r="G1014" s="13" t="n"/>
      <c r="H1014" s="13" t="n"/>
      <c r="I1014" s="13" t="n"/>
      <c r="J1014" s="13" t="n"/>
      <c r="K1014" s="13" t="n"/>
      <c r="L1014" s="13" t="n"/>
      <c r="M1014" s="13" t="n"/>
      <c r="N1014" s="13" t="n"/>
      <c r="O1014" s="13" t="n"/>
      <c r="P1014" s="13" t="n"/>
      <c r="Q1014" s="13" t="n"/>
      <c r="R1014" s="13" t="n"/>
      <c r="S1014" s="13" t="n"/>
      <c r="T1014" s="13" t="n"/>
      <c r="U1014" s="13" t="n"/>
      <c r="V1014" s="13" t="n"/>
      <c r="W1014" s="13" t="n"/>
      <c r="X1014" s="13" t="n"/>
      <c r="Y1014" s="13" t="n"/>
      <c r="Z1014" s="13" t="n"/>
    </row>
    <row r="1015">
      <c r="A1015" s="13" t="n"/>
      <c r="B1015" s="13" t="n"/>
      <c r="C1015" s="13" t="n"/>
      <c r="D1015" s="13" t="n"/>
      <c r="E1015" s="13" t="n"/>
      <c r="F1015" s="13" t="n"/>
      <c r="G1015" s="13" t="n"/>
      <c r="H1015" s="13" t="n"/>
      <c r="I1015" s="13" t="n"/>
      <c r="J1015" s="13" t="n"/>
      <c r="K1015" s="13" t="n"/>
      <c r="L1015" s="13" t="n"/>
      <c r="M1015" s="13" t="n"/>
      <c r="N1015" s="13" t="n"/>
      <c r="O1015" s="13" t="n"/>
      <c r="P1015" s="13" t="n"/>
      <c r="Q1015" s="13" t="n"/>
      <c r="R1015" s="13" t="n"/>
      <c r="S1015" s="13" t="n"/>
      <c r="T1015" s="13" t="n"/>
      <c r="U1015" s="13" t="n"/>
      <c r="V1015" s="13" t="n"/>
      <c r="W1015" s="13" t="n"/>
      <c r="X1015" s="13" t="n"/>
      <c r="Y1015" s="13" t="n"/>
      <c r="Z1015" s="13" t="n"/>
    </row>
    <row r="1016">
      <c r="A1016" s="13" t="n"/>
      <c r="B1016" s="13" t="n"/>
      <c r="C1016" s="13" t="n"/>
      <c r="D1016" s="13" t="n"/>
      <c r="E1016" s="13" t="n"/>
      <c r="F1016" s="13" t="n"/>
      <c r="G1016" s="13" t="n"/>
      <c r="H1016" s="13" t="n"/>
      <c r="I1016" s="13" t="n"/>
      <c r="J1016" s="13" t="n"/>
      <c r="K1016" s="13" t="n"/>
      <c r="L1016" s="13" t="n"/>
      <c r="M1016" s="13" t="n"/>
      <c r="N1016" s="13" t="n"/>
      <c r="O1016" s="13" t="n"/>
      <c r="P1016" s="13" t="n"/>
      <c r="Q1016" s="13" t="n"/>
      <c r="R1016" s="13" t="n"/>
      <c r="S1016" s="13" t="n"/>
      <c r="T1016" s="13" t="n"/>
      <c r="U1016" s="13" t="n"/>
      <c r="V1016" s="13" t="n"/>
      <c r="W1016" s="13" t="n"/>
      <c r="X1016" s="13" t="n"/>
      <c r="Y1016" s="13" t="n"/>
      <c r="Z1016" s="13" t="n"/>
    </row>
    <row r="1017">
      <c r="A1017" s="13" t="n"/>
      <c r="B1017" s="13" t="n"/>
      <c r="C1017" s="13" t="n"/>
      <c r="D1017" s="13" t="n"/>
      <c r="E1017" s="13" t="n"/>
      <c r="F1017" s="13" t="n"/>
      <c r="G1017" s="13" t="n"/>
      <c r="H1017" s="13" t="n"/>
      <c r="I1017" s="13" t="n"/>
      <c r="J1017" s="13" t="n"/>
      <c r="K1017" s="13" t="n"/>
      <c r="L1017" s="13" t="n"/>
      <c r="M1017" s="13" t="n"/>
      <c r="N1017" s="13" t="n"/>
      <c r="O1017" s="13" t="n"/>
      <c r="P1017" s="13" t="n"/>
      <c r="Q1017" s="13" t="n"/>
      <c r="R1017" s="13" t="n"/>
      <c r="S1017" s="13" t="n"/>
      <c r="T1017" s="13" t="n"/>
      <c r="U1017" s="13" t="n"/>
      <c r="V1017" s="13" t="n"/>
      <c r="W1017" s="13" t="n"/>
      <c r="X1017" s="13" t="n"/>
      <c r="Y1017" s="13" t="n"/>
      <c r="Z1017" s="13" t="n"/>
    </row>
    <row r="1018">
      <c r="A1018" s="13" t="n"/>
      <c r="B1018" s="13" t="n"/>
      <c r="C1018" s="13" t="n"/>
      <c r="D1018" s="13" t="n"/>
      <c r="E1018" s="13" t="n"/>
      <c r="F1018" s="13" t="n"/>
      <c r="G1018" s="13" t="n"/>
      <c r="H1018" s="13" t="n"/>
      <c r="I1018" s="13" t="n"/>
      <c r="J1018" s="13" t="n"/>
      <c r="K1018" s="13" t="n"/>
      <c r="L1018" s="13" t="n"/>
      <c r="M1018" s="13" t="n"/>
      <c r="N1018" s="13" t="n"/>
      <c r="O1018" s="13" t="n"/>
      <c r="P1018" s="13" t="n"/>
      <c r="Q1018" s="13" t="n"/>
      <c r="R1018" s="13" t="n"/>
      <c r="S1018" s="13" t="n"/>
      <c r="T1018" s="13" t="n"/>
      <c r="U1018" s="13" t="n"/>
      <c r="V1018" s="13" t="n"/>
      <c r="W1018" s="13" t="n"/>
      <c r="X1018" s="13" t="n"/>
      <c r="Y1018" s="13" t="n"/>
      <c r="Z1018" s="13" t="n"/>
    </row>
    <row r="1019">
      <c r="A1019" s="13" t="n"/>
      <c r="B1019" s="13" t="n"/>
      <c r="C1019" s="13" t="n"/>
      <c r="D1019" s="13" t="n"/>
      <c r="E1019" s="13" t="n"/>
      <c r="F1019" s="13" t="n"/>
      <c r="G1019" s="13" t="n"/>
      <c r="H1019" s="13" t="n"/>
      <c r="I1019" s="13" t="n"/>
      <c r="J1019" s="13" t="n"/>
      <c r="K1019" s="13" t="n"/>
      <c r="L1019" s="13" t="n"/>
      <c r="M1019" s="13" t="n"/>
      <c r="N1019" s="13" t="n"/>
      <c r="O1019" s="13" t="n"/>
      <c r="P1019" s="13" t="n"/>
      <c r="Q1019" s="13" t="n"/>
      <c r="R1019" s="13" t="n"/>
      <c r="S1019" s="13" t="n"/>
      <c r="T1019" s="13" t="n"/>
      <c r="U1019" s="13" t="n"/>
      <c r="V1019" s="13" t="n"/>
      <c r="W1019" s="13" t="n"/>
      <c r="X1019" s="13" t="n"/>
      <c r="Y1019" s="13" t="n"/>
      <c r="Z1019" s="13" t="n"/>
    </row>
    <row r="1020">
      <c r="A1020" s="13" t="n"/>
      <c r="B1020" s="13" t="n"/>
      <c r="C1020" s="13" t="n"/>
      <c r="D1020" s="13" t="n"/>
      <c r="E1020" s="13" t="n"/>
      <c r="F1020" s="13" t="n"/>
      <c r="G1020" s="13" t="n"/>
      <c r="H1020" s="13" t="n"/>
      <c r="I1020" s="13" t="n"/>
      <c r="J1020" s="13" t="n"/>
      <c r="K1020" s="13" t="n"/>
      <c r="L1020" s="13" t="n"/>
      <c r="M1020" s="13" t="n"/>
      <c r="N1020" s="13" t="n"/>
      <c r="O1020" s="13" t="n"/>
      <c r="P1020" s="13" t="n"/>
      <c r="Q1020" s="13" t="n"/>
      <c r="R1020" s="13" t="n"/>
      <c r="S1020" s="13" t="n"/>
      <c r="T1020" s="13" t="n"/>
      <c r="U1020" s="13" t="n"/>
      <c r="V1020" s="13" t="n"/>
      <c r="W1020" s="13" t="n"/>
      <c r="X1020" s="13" t="n"/>
      <c r="Y1020" s="13" t="n"/>
      <c r="Z1020" s="13" t="n"/>
    </row>
    <row r="1021">
      <c r="A1021" s="13" t="n"/>
      <c r="B1021" s="13" t="n"/>
      <c r="C1021" s="13" t="n"/>
      <c r="D1021" s="13" t="n"/>
      <c r="E1021" s="13" t="n"/>
      <c r="F1021" s="13" t="n"/>
      <c r="G1021" s="13" t="n"/>
      <c r="H1021" s="13" t="n"/>
      <c r="I1021" s="13" t="n"/>
      <c r="J1021" s="13" t="n"/>
      <c r="K1021" s="13" t="n"/>
      <c r="L1021" s="13" t="n"/>
      <c r="M1021" s="13" t="n"/>
      <c r="N1021" s="13" t="n"/>
      <c r="O1021" s="13" t="n"/>
      <c r="P1021" s="13" t="n"/>
      <c r="Q1021" s="13" t="n"/>
      <c r="R1021" s="13" t="n"/>
      <c r="S1021" s="13" t="n"/>
      <c r="T1021" s="13" t="n"/>
      <c r="U1021" s="13" t="n"/>
      <c r="V1021" s="13" t="n"/>
      <c r="W1021" s="13" t="n"/>
      <c r="X1021" s="13" t="n"/>
      <c r="Y1021" s="13" t="n"/>
      <c r="Z1021" s="13" t="n"/>
    </row>
    <row r="1022">
      <c r="A1022" s="13" t="n"/>
      <c r="B1022" s="13" t="n"/>
      <c r="C1022" s="13" t="n"/>
      <c r="D1022" s="13" t="n"/>
      <c r="E1022" s="13" t="n"/>
      <c r="F1022" s="13" t="n"/>
      <c r="G1022" s="13" t="n"/>
      <c r="H1022" s="13" t="n"/>
      <c r="I1022" s="13" t="n"/>
      <c r="J1022" s="13" t="n"/>
      <c r="K1022" s="13" t="n"/>
      <c r="L1022" s="13" t="n"/>
      <c r="M1022" s="13" t="n"/>
      <c r="N1022" s="13" t="n"/>
      <c r="O1022" s="13" t="n"/>
      <c r="P1022" s="13" t="n"/>
      <c r="Q1022" s="13" t="n"/>
      <c r="R1022" s="13" t="n"/>
      <c r="S1022" s="13" t="n"/>
      <c r="T1022" s="13" t="n"/>
      <c r="U1022" s="13" t="n"/>
      <c r="V1022" s="13" t="n"/>
      <c r="W1022" s="13" t="n"/>
      <c r="X1022" s="13" t="n"/>
      <c r="Y1022" s="13" t="n"/>
      <c r="Z1022" s="13" t="n"/>
    </row>
    <row r="1023">
      <c r="A1023" s="13" t="n"/>
      <c r="B1023" s="13" t="n"/>
      <c r="C1023" s="13" t="n"/>
      <c r="D1023" s="13" t="n"/>
      <c r="E1023" s="13" t="n"/>
      <c r="F1023" s="13" t="n"/>
      <c r="G1023" s="13" t="n"/>
      <c r="H1023" s="13" t="n"/>
      <c r="I1023" s="13" t="n"/>
      <c r="J1023" s="13" t="n"/>
      <c r="K1023" s="13" t="n"/>
      <c r="L1023" s="13" t="n"/>
      <c r="M1023" s="13" t="n"/>
      <c r="N1023" s="13" t="n"/>
      <c r="O1023" s="13" t="n"/>
      <c r="P1023" s="13" t="n"/>
      <c r="Q1023" s="13" t="n"/>
      <c r="R1023" s="13" t="n"/>
      <c r="S1023" s="13" t="n"/>
      <c r="T1023" s="13" t="n"/>
      <c r="U1023" s="13" t="n"/>
      <c r="V1023" s="13" t="n"/>
      <c r="W1023" s="13" t="n"/>
      <c r="X1023" s="13" t="n"/>
      <c r="Y1023" s="13" t="n"/>
      <c r="Z1023" s="13" t="n"/>
    </row>
    <row r="1024">
      <c r="A1024" s="13" t="n"/>
      <c r="B1024" s="13" t="n"/>
      <c r="C1024" s="13" t="n"/>
      <c r="D1024" s="13" t="n"/>
      <c r="E1024" s="13" t="n"/>
      <c r="F1024" s="13" t="n"/>
      <c r="G1024" s="13" t="n"/>
      <c r="H1024" s="13" t="n"/>
      <c r="I1024" s="13" t="n"/>
      <c r="J1024" s="13" t="n"/>
      <c r="K1024" s="13" t="n"/>
      <c r="L1024" s="13" t="n"/>
      <c r="M1024" s="13" t="n"/>
      <c r="N1024" s="13" t="n"/>
      <c r="O1024" s="13" t="n"/>
      <c r="P1024" s="13" t="n"/>
      <c r="Q1024" s="13" t="n"/>
      <c r="R1024" s="13" t="n"/>
      <c r="S1024" s="13" t="n"/>
      <c r="T1024" s="13" t="n"/>
      <c r="U1024" s="13" t="n"/>
      <c r="V1024" s="13" t="n"/>
      <c r="W1024" s="13" t="n"/>
      <c r="X1024" s="13" t="n"/>
      <c r="Y1024" s="13" t="n"/>
      <c r="Z1024" s="13" t="n"/>
    </row>
    <row r="1025">
      <c r="A1025" s="13" t="n"/>
      <c r="B1025" s="13" t="n"/>
      <c r="C1025" s="13" t="n"/>
      <c r="D1025" s="13" t="n"/>
      <c r="E1025" s="13" t="n"/>
      <c r="F1025" s="13" t="n"/>
      <c r="G1025" s="13" t="n"/>
      <c r="H1025" s="13" t="n"/>
      <c r="I1025" s="13" t="n"/>
      <c r="J1025" s="13" t="n"/>
      <c r="K1025" s="13" t="n"/>
      <c r="L1025" s="13" t="n"/>
      <c r="M1025" s="13" t="n"/>
      <c r="N1025" s="13" t="n"/>
      <c r="O1025" s="13" t="n"/>
      <c r="P1025" s="13" t="n"/>
      <c r="Q1025" s="13" t="n"/>
      <c r="R1025" s="13" t="n"/>
      <c r="S1025" s="13" t="n"/>
      <c r="T1025" s="13" t="n"/>
      <c r="U1025" s="13" t="n"/>
      <c r="V1025" s="13" t="n"/>
      <c r="W1025" s="13" t="n"/>
      <c r="X1025" s="13" t="n"/>
      <c r="Y1025" s="13" t="n"/>
      <c r="Z1025" s="13" t="n"/>
    </row>
    <row r="1026">
      <c r="A1026" s="13" t="n"/>
      <c r="B1026" s="13" t="n"/>
      <c r="C1026" s="13" t="n"/>
      <c r="D1026" s="13" t="n"/>
      <c r="E1026" s="13" t="n"/>
      <c r="F1026" s="13" t="n"/>
      <c r="G1026" s="13" t="n"/>
      <c r="H1026" s="13" t="n"/>
      <c r="I1026" s="13" t="n"/>
      <c r="J1026" s="13" t="n"/>
      <c r="K1026" s="13" t="n"/>
      <c r="L1026" s="13" t="n"/>
      <c r="M1026" s="13" t="n"/>
      <c r="N1026" s="13" t="n"/>
      <c r="O1026" s="13" t="n"/>
      <c r="P1026" s="13" t="n"/>
      <c r="Q1026" s="13" t="n"/>
      <c r="R1026" s="13" t="n"/>
      <c r="S1026" s="13" t="n"/>
      <c r="T1026" s="13" t="n"/>
      <c r="U1026" s="13" t="n"/>
      <c r="V1026" s="13" t="n"/>
      <c r="W1026" s="13" t="n"/>
      <c r="X1026" s="13" t="n"/>
      <c r="Y1026" s="13" t="n"/>
      <c r="Z1026" s="13" t="n"/>
    </row>
    <row r="1027">
      <c r="A1027" s="13" t="n"/>
      <c r="B1027" s="13" t="n"/>
      <c r="C1027" s="13" t="n"/>
      <c r="D1027" s="13" t="n"/>
      <c r="E1027" s="13" t="n"/>
      <c r="F1027" s="13" t="n"/>
      <c r="G1027" s="13" t="n"/>
      <c r="H1027" s="13" t="n"/>
      <c r="I1027" s="13" t="n"/>
      <c r="J1027" s="13" t="n"/>
      <c r="K1027" s="13" t="n"/>
      <c r="L1027" s="13" t="n"/>
      <c r="M1027" s="13" t="n"/>
      <c r="N1027" s="13" t="n"/>
      <c r="O1027" s="13" t="n"/>
      <c r="P1027" s="13" t="n"/>
      <c r="Q1027" s="13" t="n"/>
      <c r="R1027" s="13" t="n"/>
      <c r="S1027" s="13" t="n"/>
      <c r="T1027" s="13" t="n"/>
      <c r="U1027" s="13" t="n"/>
      <c r="V1027" s="13" t="n"/>
      <c r="W1027" s="13" t="n"/>
      <c r="X1027" s="13" t="n"/>
      <c r="Y1027" s="13" t="n"/>
      <c r="Z1027" s="13" t="n"/>
    </row>
    <row r="1028">
      <c r="A1028" s="13" t="n"/>
      <c r="B1028" s="13" t="n"/>
      <c r="C1028" s="13" t="n"/>
      <c r="D1028" s="13" t="n"/>
      <c r="E1028" s="13" t="n"/>
      <c r="F1028" s="13" t="n"/>
      <c r="G1028" s="13" t="n"/>
      <c r="H1028" s="13" t="n"/>
      <c r="I1028" s="13" t="n"/>
      <c r="J1028" s="13" t="n"/>
      <c r="K1028" s="13" t="n"/>
      <c r="L1028" s="13" t="n"/>
      <c r="M1028" s="13" t="n"/>
      <c r="N1028" s="13" t="n"/>
      <c r="O1028" s="13" t="n"/>
      <c r="P1028" s="13" t="n"/>
      <c r="Q1028" s="13" t="n"/>
      <c r="R1028" s="13" t="n"/>
      <c r="S1028" s="13" t="n"/>
      <c r="T1028" s="13" t="n"/>
      <c r="U1028" s="13" t="n"/>
      <c r="V1028" s="13" t="n"/>
      <c r="W1028" s="13" t="n"/>
      <c r="X1028" s="13" t="n"/>
      <c r="Y1028" s="13" t="n"/>
      <c r="Z1028" s="13" t="n"/>
    </row>
    <row r="1029">
      <c r="A1029" s="13" t="n"/>
      <c r="B1029" s="13" t="n"/>
      <c r="C1029" s="13" t="n"/>
      <c r="D1029" s="13" t="n"/>
      <c r="E1029" s="13" t="n"/>
      <c r="F1029" s="13" t="n"/>
      <c r="G1029" s="13" t="n"/>
      <c r="H1029" s="13" t="n"/>
      <c r="I1029" s="13" t="n"/>
      <c r="J1029" s="13" t="n"/>
      <c r="K1029" s="13" t="n"/>
      <c r="L1029" s="13" t="n"/>
      <c r="M1029" s="13" t="n"/>
      <c r="N1029" s="13" t="n"/>
      <c r="O1029" s="13" t="n"/>
      <c r="P1029" s="13" t="n"/>
      <c r="Q1029" s="13" t="n"/>
      <c r="R1029" s="13" t="n"/>
      <c r="S1029" s="13" t="n"/>
      <c r="T1029" s="13" t="n"/>
      <c r="U1029" s="13" t="n"/>
      <c r="V1029" s="13" t="n"/>
      <c r="W1029" s="13" t="n"/>
      <c r="X1029" s="13" t="n"/>
      <c r="Y1029" s="13" t="n"/>
      <c r="Z1029" s="13" t="n"/>
    </row>
    <row r="1030">
      <c r="A1030" s="13" t="n"/>
      <c r="B1030" s="13" t="n"/>
      <c r="C1030" s="13" t="n"/>
      <c r="D1030" s="13" t="n"/>
      <c r="E1030" s="13" t="n"/>
      <c r="F1030" s="13" t="n"/>
      <c r="G1030" s="13" t="n"/>
      <c r="H1030" s="13" t="n"/>
      <c r="I1030" s="13" t="n"/>
      <c r="J1030" s="13" t="n"/>
      <c r="K1030" s="13" t="n"/>
      <c r="L1030" s="13" t="n"/>
      <c r="M1030" s="13" t="n"/>
      <c r="N1030" s="13" t="n"/>
      <c r="O1030" s="13" t="n"/>
      <c r="P1030" s="13" t="n"/>
      <c r="Q1030" s="13" t="n"/>
      <c r="R1030" s="13" t="n"/>
      <c r="S1030" s="13" t="n"/>
      <c r="T1030" s="13" t="n"/>
      <c r="U1030" s="13" t="n"/>
      <c r="V1030" s="13" t="n"/>
      <c r="W1030" s="13" t="n"/>
      <c r="X1030" s="13" t="n"/>
      <c r="Y1030" s="13" t="n"/>
      <c r="Z1030" s="13" t="n"/>
    </row>
    <row r="1031">
      <c r="A1031" s="13" t="n"/>
      <c r="B1031" s="13" t="n"/>
      <c r="C1031" s="13" t="n"/>
      <c r="D1031" s="13" t="n"/>
      <c r="E1031" s="13" t="n"/>
      <c r="F1031" s="13" t="n"/>
      <c r="G1031" s="13" t="n"/>
      <c r="H1031" s="13" t="n"/>
      <c r="I1031" s="13" t="n"/>
      <c r="J1031" s="13" t="n"/>
      <c r="K1031" s="13" t="n"/>
      <c r="L1031" s="13" t="n"/>
      <c r="M1031" s="13" t="n"/>
      <c r="N1031" s="13" t="n"/>
      <c r="O1031" s="13" t="n"/>
      <c r="P1031" s="13" t="n"/>
      <c r="Q1031" s="13" t="n"/>
      <c r="R1031" s="13" t="n"/>
      <c r="S1031" s="13" t="n"/>
      <c r="T1031" s="13" t="n"/>
      <c r="U1031" s="13" t="n"/>
      <c r="V1031" s="13" t="n"/>
      <c r="W1031" s="13" t="n"/>
      <c r="X1031" s="13" t="n"/>
      <c r="Y1031" s="13" t="n"/>
      <c r="Z1031" s="13" t="n"/>
    </row>
    <row r="1032">
      <c r="A1032" s="13" t="n"/>
      <c r="B1032" s="13" t="n"/>
      <c r="C1032" s="13" t="n"/>
      <c r="D1032" s="13" t="n"/>
      <c r="E1032" s="13" t="n"/>
      <c r="F1032" s="13" t="n"/>
      <c r="G1032" s="13" t="n"/>
      <c r="H1032" s="13" t="n"/>
      <c r="I1032" s="13" t="n"/>
      <c r="J1032" s="13" t="n"/>
      <c r="K1032" s="13" t="n"/>
      <c r="L1032" s="13" t="n"/>
      <c r="M1032" s="13" t="n"/>
      <c r="N1032" s="13" t="n"/>
      <c r="O1032" s="13" t="n"/>
      <c r="P1032" s="13" t="n"/>
      <c r="Q1032" s="13" t="n"/>
      <c r="R1032" s="13" t="n"/>
      <c r="S1032" s="13" t="n"/>
      <c r="T1032" s="13" t="n"/>
      <c r="U1032" s="13" t="n"/>
      <c r="V1032" s="13" t="n"/>
      <c r="W1032" s="13" t="n"/>
      <c r="X1032" s="13" t="n"/>
      <c r="Y1032" s="13" t="n"/>
      <c r="Z1032" s="13" t="n"/>
    </row>
    <row r="1033">
      <c r="A1033" s="13" t="n"/>
      <c r="B1033" s="13" t="n"/>
      <c r="C1033" s="13" t="n"/>
      <c r="D1033" s="13" t="n"/>
      <c r="E1033" s="13" t="n"/>
      <c r="F1033" s="13" t="n"/>
      <c r="G1033" s="13" t="n"/>
      <c r="H1033" s="13" t="n"/>
      <c r="I1033" s="13" t="n"/>
      <c r="J1033" s="13" t="n"/>
      <c r="K1033" s="13" t="n"/>
      <c r="L1033" s="13" t="n"/>
      <c r="M1033" s="13" t="n"/>
      <c r="N1033" s="13" t="n"/>
      <c r="O1033" s="13" t="n"/>
      <c r="P1033" s="13" t="n"/>
      <c r="Q1033" s="13" t="n"/>
      <c r="R1033" s="13" t="n"/>
      <c r="S1033" s="13" t="n"/>
      <c r="T1033" s="13" t="n"/>
      <c r="U1033" s="13" t="n"/>
      <c r="V1033" s="13" t="n"/>
      <c r="W1033" s="13" t="n"/>
      <c r="X1033" s="13" t="n"/>
      <c r="Y1033" s="13" t="n"/>
      <c r="Z1033" s="13" t="n"/>
    </row>
    <row r="1034">
      <c r="A1034" s="13" t="n"/>
      <c r="B1034" s="13" t="n"/>
      <c r="C1034" s="13" t="n"/>
      <c r="D1034" s="13" t="n"/>
      <c r="E1034" s="13" t="n"/>
      <c r="F1034" s="13" t="n"/>
      <c r="G1034" s="13" t="n"/>
      <c r="H1034" s="13" t="n"/>
      <c r="I1034" s="13" t="n"/>
      <c r="J1034" s="13" t="n"/>
      <c r="K1034" s="13" t="n"/>
      <c r="L1034" s="13" t="n"/>
      <c r="M1034" s="13" t="n"/>
      <c r="N1034" s="13" t="n"/>
      <c r="O1034" s="13" t="n"/>
      <c r="P1034" s="13" t="n"/>
      <c r="Q1034" s="13" t="n"/>
      <c r="R1034" s="13" t="n"/>
      <c r="S1034" s="13" t="n"/>
      <c r="T1034" s="13" t="n"/>
      <c r="U1034" s="13" t="n"/>
      <c r="V1034" s="13" t="n"/>
      <c r="W1034" s="13" t="n"/>
      <c r="X1034" s="13" t="n"/>
      <c r="Y1034" s="13" t="n"/>
      <c r="Z1034" s="13" t="n"/>
    </row>
    <row r="1035">
      <c r="A1035" s="13" t="n"/>
      <c r="B1035" s="13" t="n"/>
      <c r="C1035" s="13" t="n"/>
      <c r="D1035" s="13" t="n"/>
      <c r="E1035" s="13" t="n"/>
      <c r="F1035" s="13" t="n"/>
      <c r="G1035" s="13" t="n"/>
      <c r="H1035" s="13" t="n"/>
      <c r="I1035" s="13" t="n"/>
      <c r="J1035" s="13" t="n"/>
      <c r="K1035" s="13" t="n"/>
      <c r="L1035" s="13" t="n"/>
      <c r="M1035" s="13" t="n"/>
      <c r="N1035" s="13" t="n"/>
      <c r="O1035" s="13" t="n"/>
      <c r="P1035" s="13" t="n"/>
      <c r="Q1035" s="13" t="n"/>
      <c r="R1035" s="13" t="n"/>
      <c r="S1035" s="13" t="n"/>
      <c r="T1035" s="13" t="n"/>
      <c r="U1035" s="13" t="n"/>
      <c r="V1035" s="13" t="n"/>
      <c r="W1035" s="13" t="n"/>
      <c r="X1035" s="13" t="n"/>
      <c r="Y1035" s="13" t="n"/>
      <c r="Z1035" s="13" t="n"/>
    </row>
    <row r="1036">
      <c r="A1036" s="13" t="n"/>
      <c r="B1036" s="13" t="n"/>
      <c r="C1036" s="13" t="n"/>
      <c r="D1036" s="13" t="n"/>
      <c r="E1036" s="13" t="n"/>
      <c r="F1036" s="13" t="n"/>
      <c r="G1036" s="13" t="n"/>
      <c r="H1036" s="13" t="n"/>
      <c r="I1036" s="13" t="n"/>
      <c r="J1036" s="13" t="n"/>
      <c r="K1036" s="13" t="n"/>
      <c r="L1036" s="13" t="n"/>
      <c r="M1036" s="13" t="n"/>
      <c r="N1036" s="13" t="n"/>
      <c r="O1036" s="13" t="n"/>
      <c r="P1036" s="13" t="n"/>
      <c r="Q1036" s="13" t="n"/>
      <c r="R1036" s="13" t="n"/>
      <c r="S1036" s="13" t="n"/>
      <c r="T1036" s="13" t="n"/>
      <c r="U1036" s="13" t="n"/>
      <c r="V1036" s="13" t="n"/>
      <c r="W1036" s="13" t="n"/>
      <c r="X1036" s="13" t="n"/>
      <c r="Y1036" s="13" t="n"/>
      <c r="Z1036" s="13" t="n"/>
    </row>
    <row r="1037">
      <c r="A1037" s="13" t="n"/>
      <c r="B1037" s="13" t="n"/>
      <c r="C1037" s="13" t="n"/>
      <c r="D1037" s="13" t="n"/>
      <c r="E1037" s="13" t="n"/>
      <c r="F1037" s="13" t="n"/>
      <c r="G1037" s="13" t="n"/>
      <c r="H1037" s="13" t="n"/>
      <c r="I1037" s="13" t="n"/>
      <c r="J1037" s="13" t="n"/>
      <c r="K1037" s="13" t="n"/>
      <c r="L1037" s="13" t="n"/>
      <c r="M1037" s="13" t="n"/>
      <c r="N1037" s="13" t="n"/>
      <c r="O1037" s="13" t="n"/>
      <c r="P1037" s="13" t="n"/>
      <c r="Q1037" s="13" t="n"/>
      <c r="R1037" s="13" t="n"/>
      <c r="S1037" s="13" t="n"/>
      <c r="T1037" s="13" t="n"/>
      <c r="U1037" s="13" t="n"/>
      <c r="V1037" s="13" t="n"/>
      <c r="W1037" s="13" t="n"/>
      <c r="X1037" s="13" t="n"/>
      <c r="Y1037" s="13" t="n"/>
      <c r="Z1037" s="13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B1:I1001"/>
  <sheetViews>
    <sheetView showGridLines="0" workbookViewId="0">
      <selection activeCell="A1" sqref="A1"/>
    </sheetView>
  </sheetViews>
  <sheetFormatPr baseColWidth="8" defaultColWidth="12.63" defaultRowHeight="15.75" customHeight="1"/>
  <cols>
    <col width="3" customWidth="1" style="1068" min="1" max="1"/>
    <col width="24.25" customWidth="1" style="1068" min="2" max="2"/>
    <col width="24.63" customWidth="1" style="1068" min="3" max="3"/>
    <col width="6.63" customWidth="1" style="1068" min="6" max="6"/>
    <col width="20.13" customWidth="1" style="1068" min="7" max="7"/>
    <col width="17.88" customWidth="1" style="1068" min="8" max="8"/>
  </cols>
  <sheetData>
    <row r="1">
      <c r="B1" s="871" t="n"/>
      <c r="C1" s="961" t="n"/>
      <c r="D1" s="961" t="n"/>
      <c r="E1" s="961" t="n"/>
      <c r="F1" s="961" t="n"/>
      <c r="G1" s="961" t="n"/>
      <c r="H1" s="961" t="n"/>
      <c r="I1" s="871" t="n"/>
    </row>
    <row r="2">
      <c r="B2" s="420" t="inlineStr">
        <is>
          <t>Expense Head</t>
        </is>
      </c>
      <c r="C2" s="421" t="inlineStr">
        <is>
          <t>Remarks</t>
        </is>
      </c>
      <c r="D2" s="421" t="inlineStr">
        <is>
          <t>HealthKart</t>
        </is>
      </c>
      <c r="E2" s="421" t="inlineStr">
        <is>
          <t>Kapiva</t>
        </is>
      </c>
      <c r="F2" s="421" t="inlineStr">
        <is>
          <t>OZiva</t>
        </is>
      </c>
      <c r="G2" s="421" t="inlineStr">
        <is>
          <t>Wellbeing Nutrition</t>
        </is>
      </c>
      <c r="H2" s="421" t="inlineStr">
        <is>
          <t>Early Stage Guide</t>
        </is>
      </c>
      <c r="I2" s="871" t="n"/>
    </row>
    <row r="3" ht="4.5" customHeight="1" s="1068">
      <c r="B3" s="871" t="n"/>
      <c r="C3" s="961" t="n"/>
      <c r="D3" s="961" t="n"/>
      <c r="E3" s="961" t="n"/>
      <c r="F3" s="961" t="n"/>
      <c r="G3" s="961" t="n"/>
      <c r="H3" s="961" t="n"/>
      <c r="I3" s="871" t="n"/>
    </row>
    <row r="4">
      <c r="B4" s="422" t="inlineStr">
        <is>
          <t>Marketing &amp; brand</t>
        </is>
      </c>
      <c r="C4" s="961" t="n"/>
      <c r="D4" s="961" t="n"/>
      <c r="E4" s="961" t="n"/>
      <c r="F4" s="961" t="n"/>
      <c r="G4" s="961" t="n"/>
      <c r="H4" s="961" t="n"/>
      <c r="I4" s="871" t="n"/>
    </row>
    <row r="5">
      <c r="B5" s="171" t="inlineStr">
        <is>
          <t>Advertising &amp; Promotions</t>
        </is>
      </c>
      <c r="C5" s="430" t="inlineStr">
        <is>
          <t xml:space="preserve">Digital, influencer, trade mktg        </t>
        </is>
      </c>
      <c r="D5" s="423" t="n">
        <v>0.2</v>
      </c>
      <c r="E5" s="423" t="n">
        <v>0.55</v>
      </c>
      <c r="F5" s="423" t="n">
        <v>0.47</v>
      </c>
      <c r="G5" s="424" t="inlineStr">
        <is>
          <t>~38%</t>
        </is>
      </c>
      <c r="H5" s="425" t="inlineStr">
        <is>
          <t>30 – 50%</t>
        </is>
      </c>
    </row>
    <row r="6">
      <c r="B6" s="174" t="inlineStr">
        <is>
          <t>Brand building &amp; design</t>
        </is>
      </c>
      <c r="C6" s="430" t="inlineStr">
        <is>
          <t>Identity, packaging, PR</t>
        </is>
      </c>
      <c r="D6" s="426" t="inlineStr">
        <is>
          <t>~3%</t>
        </is>
      </c>
      <c r="E6" s="426" t="inlineStr">
        <is>
          <t>~5%</t>
        </is>
      </c>
      <c r="F6" s="426" t="inlineStr">
        <is>
          <t>~4%</t>
        </is>
      </c>
      <c r="G6" s="426" t="inlineStr">
        <is>
          <t>~5%</t>
        </is>
      </c>
      <c r="H6" s="437" t="inlineStr">
        <is>
          <t>5 – 10%</t>
        </is>
      </c>
    </row>
    <row r="7">
      <c r="B7" s="5" t="inlineStr">
        <is>
          <t>Doctor detailing &amp; KOL</t>
        </is>
      </c>
      <c r="C7" s="430" t="inlineStr">
        <is>
          <t>Esp. critical for pregnancy/infant</t>
        </is>
      </c>
      <c r="D7" s="428" t="inlineStr">
        <is>
          <t>N/A</t>
        </is>
      </c>
      <c r="E7" s="428" t="inlineStr">
        <is>
          <t>N/A</t>
        </is>
      </c>
      <c r="F7" s="428" t="inlineStr">
        <is>
          <t>N/A</t>
        </is>
      </c>
      <c r="G7" s="428" t="inlineStr">
        <is>
          <t>N/A</t>
        </is>
      </c>
      <c r="H7" s="428" t="inlineStr">
        <is>
          <t>3 – 6%</t>
        </is>
      </c>
    </row>
    <row r="8" ht="4.5" customHeight="1" s="1068">
      <c r="B8" s="871" t="n"/>
      <c r="C8" s="429" t="n"/>
      <c r="D8" s="429" t="n"/>
      <c r="E8" s="429" t="n"/>
      <c r="F8" s="429" t="n"/>
      <c r="G8" s="429" t="n"/>
      <c r="H8" s="429" t="n"/>
      <c r="I8" s="871" t="n"/>
    </row>
    <row r="9">
      <c r="B9" s="422" t="inlineStr">
        <is>
          <t>Human resources</t>
        </is>
      </c>
      <c r="C9" s="429" t="n"/>
      <c r="D9" s="429" t="n"/>
      <c r="E9" s="429" t="n"/>
      <c r="F9" s="429" t="n"/>
      <c r="G9" s="429" t="n"/>
      <c r="H9" s="429" t="n"/>
      <c r="I9" s="430" t="n"/>
    </row>
    <row r="10">
      <c r="B10" s="129" t="inlineStr">
        <is>
          <t>Employee benefits</t>
        </is>
      </c>
      <c r="C10" s="430" t="inlineStr">
        <is>
          <t>Salaries, PF, ESOP</t>
        </is>
      </c>
      <c r="D10" s="431" t="n">
        <v>0.08799999999999999</v>
      </c>
      <c r="E10" s="432" t="n">
        <v>0.17</v>
      </c>
      <c r="F10" s="431" t="n">
        <v>0.089</v>
      </c>
      <c r="G10" s="433" t="inlineStr">
        <is>
          <t>~15%</t>
        </is>
      </c>
      <c r="H10" s="434" t="inlineStr">
        <is>
          <t>15 – 25%</t>
        </is>
      </c>
    </row>
    <row r="11" ht="4.5" customHeight="1" s="1068">
      <c r="B11" s="871" t="n"/>
      <c r="C11" s="871" t="n"/>
      <c r="D11" s="429" t="n"/>
      <c r="E11" s="429" t="n"/>
      <c r="F11" s="429" t="n"/>
      <c r="G11" s="429" t="n"/>
      <c r="H11" s="429" t="n"/>
    </row>
    <row r="12">
      <c r="B12" s="422" t="inlineStr">
        <is>
          <t>Sales &amp; distribution</t>
        </is>
      </c>
      <c r="C12" s="430" t="n"/>
      <c r="D12" s="429" t="n"/>
      <c r="E12" s="429" t="n"/>
      <c r="F12" s="429" t="n"/>
      <c r="G12" s="429" t="n"/>
      <c r="H12" s="429" t="n"/>
    </row>
    <row r="13">
      <c r="B13" s="171" t="inlineStr">
        <is>
          <t>Channel commissions</t>
        </is>
      </c>
      <c r="C13" s="430" t="inlineStr">
        <is>
          <t>Amazon, Flipkart, 1mg, pharmacy</t>
        </is>
      </c>
      <c r="D13" s="435" t="n">
        <v>0.062</v>
      </c>
      <c r="E13" s="424" t="inlineStr">
        <is>
          <t>~8%</t>
        </is>
      </c>
      <c r="F13" s="424" t="inlineStr">
        <is>
          <t>~10%</t>
        </is>
      </c>
      <c r="G13" s="424" t="inlineStr">
        <is>
          <t>~10%</t>
        </is>
      </c>
      <c r="H13" s="425" t="inlineStr">
        <is>
          <t>8 – 12%</t>
        </is>
      </c>
    </row>
    <row r="14">
      <c r="B14" s="5" t="inlineStr">
        <is>
          <t>Logistics &amp; fulfilment</t>
        </is>
      </c>
      <c r="C14" s="430" t="inlineStr">
        <is>
          <t>Freight, 3PL, returns</t>
        </is>
      </c>
      <c r="D14" s="436" t="inlineStr">
        <is>
          <t>~4%</t>
        </is>
      </c>
      <c r="E14" s="436" t="inlineStr">
        <is>
          <t>~6%</t>
        </is>
      </c>
      <c r="F14" s="436" t="inlineStr">
        <is>
          <t>~6%</t>
        </is>
      </c>
      <c r="G14" s="436" t="inlineStr">
        <is>
          <t>~7%</t>
        </is>
      </c>
      <c r="H14" s="428" t="inlineStr">
        <is>
          <t>5 – 8%</t>
        </is>
      </c>
    </row>
    <row r="15" ht="4.5" customHeight="1" s="1068">
      <c r="B15" s="871" t="n"/>
      <c r="C15" s="429" t="n"/>
      <c r="D15" s="429" t="n"/>
      <c r="E15" s="429" t="n"/>
      <c r="F15" s="429" t="n"/>
      <c r="G15" s="429" t="n"/>
      <c r="H15" s="429" t="n"/>
      <c r="I15" s="871" t="n"/>
    </row>
    <row r="16">
      <c r="B16" s="422" t="inlineStr">
        <is>
          <t>Overheads &amp; compliance</t>
        </is>
      </c>
      <c r="C16" s="429" t="n"/>
      <c r="D16" s="429" t="n"/>
      <c r="E16" s="429" t="n"/>
      <c r="F16" s="429" t="n"/>
      <c r="G16" s="429" t="n"/>
      <c r="H16" s="429" t="n"/>
      <c r="I16" s="430" t="n"/>
    </row>
    <row r="17">
      <c r="B17" s="171" t="inlineStr">
        <is>
          <t>Legal, regulatory &amp; FSSAI</t>
        </is>
      </c>
      <c r="C17" s="424" t="n"/>
      <c r="D17" s="424" t="inlineStr">
        <is>
          <t>~1%</t>
        </is>
      </c>
      <c r="E17" s="424" t="inlineStr">
        <is>
          <t>~2%</t>
        </is>
      </c>
      <c r="F17" s="424" t="inlineStr">
        <is>
          <t>~2%</t>
        </is>
      </c>
      <c r="G17" s="424" t="inlineStr">
        <is>
          <t>~2%</t>
        </is>
      </c>
      <c r="H17" s="425" t="inlineStr">
        <is>
          <t>2 – 4%</t>
        </is>
      </c>
      <c r="I17" s="430" t="n"/>
    </row>
    <row r="18">
      <c r="B18" s="174" t="inlineStr">
        <is>
          <t>IT, SaaS &amp; tech infra</t>
        </is>
      </c>
      <c r="C18" s="426" t="n"/>
      <c r="D18" s="426" t="inlineStr">
        <is>
          <t>~1%</t>
        </is>
      </c>
      <c r="E18" s="426" t="inlineStr">
        <is>
          <t>~2%</t>
        </is>
      </c>
      <c r="F18" s="426" t="inlineStr">
        <is>
          <t>~2%</t>
        </is>
      </c>
      <c r="G18" s="426" t="inlineStr">
        <is>
          <t>~2%</t>
        </is>
      </c>
      <c r="H18" s="437" t="inlineStr">
        <is>
          <t>2 – 4%</t>
        </is>
      </c>
      <c r="I18" s="430" t="n"/>
    </row>
    <row r="19">
      <c r="B19" s="5" t="inlineStr">
        <is>
          <t>Rent, utilities &amp; admin</t>
        </is>
      </c>
      <c r="C19" s="436" t="n"/>
      <c r="D19" s="436" t="inlineStr">
        <is>
          <t>~2%</t>
        </is>
      </c>
      <c r="E19" s="436" t="inlineStr">
        <is>
          <t>~3%</t>
        </is>
      </c>
      <c r="F19" s="436" t="inlineStr">
        <is>
          <t>~3%</t>
        </is>
      </c>
      <c r="G19" s="436" t="inlineStr">
        <is>
          <t>~4%</t>
        </is>
      </c>
      <c r="H19" s="428" t="inlineStr">
        <is>
          <t>3 – 6%</t>
        </is>
      </c>
      <c r="I19" s="430" t="n"/>
    </row>
    <row r="20" ht="4.5" customHeight="1" s="1068">
      <c r="B20" s="871" t="n"/>
      <c r="C20" s="429" t="n"/>
      <c r="D20" s="429" t="n"/>
      <c r="E20" s="429" t="n"/>
      <c r="F20" s="429" t="n"/>
      <c r="G20" s="429" t="n"/>
      <c r="H20" s="429" t="n"/>
      <c r="I20" s="871" t="n"/>
    </row>
    <row r="21">
      <c r="B21" s="422" t="inlineStr">
        <is>
          <t>R&amp;D &amp; product</t>
        </is>
      </c>
      <c r="C21" s="429" t="n"/>
      <c r="D21" s="429" t="n"/>
      <c r="E21" s="429" t="n"/>
      <c r="F21" s="429" t="n"/>
      <c r="G21" s="429" t="n"/>
      <c r="H21" s="429" t="n"/>
      <c r="I21" s="430" t="n"/>
    </row>
    <row r="22">
      <c r="B22" s="129" t="inlineStr">
        <is>
          <t>R&amp;D, testing &amp; FSSAI dossiers</t>
        </is>
      </c>
      <c r="C22" s="430" t="inlineStr">
        <is>
          <t>1.5-2x higher for infant formula</t>
        </is>
      </c>
      <c r="D22" s="433" t="inlineStr">
        <is>
          <t>~1%</t>
        </is>
      </c>
      <c r="E22" s="433" t="inlineStr">
        <is>
          <t>~1%</t>
        </is>
      </c>
      <c r="F22" s="433" t="inlineStr">
        <is>
          <t>~3%</t>
        </is>
      </c>
      <c r="G22" s="433" t="inlineStr">
        <is>
          <t>~4%</t>
        </is>
      </c>
      <c r="H22" s="434" t="inlineStr">
        <is>
          <t>2 – 5%</t>
        </is>
      </c>
    </row>
    <row r="23" ht="4.5" customHeight="1" s="1068">
      <c r="B23" s="871" t="n"/>
      <c r="C23" s="429" t="n"/>
      <c r="D23" s="429" t="n"/>
      <c r="E23" s="429" t="n"/>
      <c r="F23" s="429" t="n"/>
      <c r="G23" s="429" t="n"/>
      <c r="H23" s="429" t="n"/>
      <c r="I23" s="871" t="n"/>
    </row>
    <row r="24">
      <c r="B24" s="422" t="inlineStr">
        <is>
          <t>Profitability summary</t>
        </is>
      </c>
      <c r="C24" s="429" t="n"/>
      <c r="D24" s="429" t="n"/>
      <c r="E24" s="429" t="n"/>
      <c r="F24" s="429" t="n"/>
      <c r="G24" s="429" t="n"/>
      <c r="H24" s="429" t="n"/>
      <c r="I24" s="871" t="n"/>
    </row>
    <row r="25">
      <c r="B25" s="171" t="inlineStr">
        <is>
          <t>Gross margin</t>
        </is>
      </c>
      <c r="C25" s="429" t="n"/>
      <c r="D25" s="424" t="inlineStr">
        <is>
          <t>~51%</t>
        </is>
      </c>
      <c r="E25" s="424" t="inlineStr">
        <is>
          <t>~72%</t>
        </is>
      </c>
      <c r="F25" s="424" t="inlineStr">
        <is>
          <t>~73%</t>
        </is>
      </c>
      <c r="G25" s="424" t="inlineStr">
        <is>
          <t>~70%</t>
        </is>
      </c>
      <c r="H25" s="425" t="inlineStr">
        <is>
          <t>45 – 65%</t>
        </is>
      </c>
      <c r="I25" s="871" t="n"/>
    </row>
    <row r="26">
      <c r="B26" s="174" t="inlineStr">
        <is>
          <t>EBITDA margin</t>
        </is>
      </c>
      <c r="C26" s="429" t="n"/>
      <c r="D26" s="437">
        <f>+6%</f>
        <v/>
      </c>
      <c r="E26" s="438" t="n">
        <v>-0.21</v>
      </c>
      <c r="F26" s="439" t="n">
        <v>-0.012</v>
      </c>
      <c r="G26" s="426" t="inlineStr">
        <is>
          <t>~-5%</t>
        </is>
      </c>
      <c r="H26" s="437" t="inlineStr">
        <is>
          <t>-30 to -50%</t>
        </is>
      </c>
      <c r="I26" s="871" t="n"/>
    </row>
    <row r="27">
      <c r="B27" s="5" t="inlineStr">
        <is>
          <t>₹ spent to earn ₹1</t>
        </is>
      </c>
      <c r="C27" s="429" t="n"/>
      <c r="D27" s="428" t="inlineStr">
        <is>
          <t>₹0.97</t>
        </is>
      </c>
      <c r="E27" s="428" t="inlineStr">
        <is>
          <t>₹1.22</t>
        </is>
      </c>
      <c r="F27" s="428" t="inlineStr">
        <is>
          <t>₹1.04</t>
        </is>
      </c>
      <c r="G27" s="436" t="inlineStr">
        <is>
          <t>~₹1.10</t>
        </is>
      </c>
      <c r="H27" s="428" t="inlineStr">
        <is>
          <t>₹1.40–1.80</t>
        </is>
      </c>
      <c r="I27" s="871" t="n"/>
    </row>
    <row r="28">
      <c r="B28" s="871" t="n"/>
      <c r="C28" s="961" t="n"/>
      <c r="D28" s="961" t="n"/>
      <c r="E28" s="961" t="n"/>
      <c r="F28" s="961" t="n"/>
      <c r="G28" s="961" t="n"/>
      <c r="H28" s="961" t="n"/>
      <c r="I28" s="871" t="n"/>
    </row>
    <row r="29">
      <c r="B29" s="871" t="n"/>
      <c r="C29" s="961" t="n"/>
      <c r="D29" s="961" t="n"/>
      <c r="E29" s="961" t="n"/>
      <c r="F29" s="961" t="n"/>
      <c r="G29" s="961" t="n"/>
      <c r="H29" s="961" t="n"/>
      <c r="I29" s="871" t="n"/>
    </row>
    <row r="30">
      <c r="B30" s="871" t="n"/>
      <c r="C30" s="961" t="n"/>
      <c r="D30" s="961" t="n"/>
      <c r="E30" s="961" t="n"/>
      <c r="F30" s="961" t="n"/>
      <c r="G30" s="961" t="n"/>
      <c r="H30" s="961" t="n"/>
      <c r="I30" s="871" t="n"/>
    </row>
    <row r="31">
      <c r="B31" s="871" t="n"/>
      <c r="C31" s="961" t="n"/>
      <c r="D31" s="961" t="n"/>
      <c r="E31" s="961" t="n"/>
      <c r="F31" s="961" t="n"/>
      <c r="G31" s="961" t="n"/>
      <c r="H31" s="961" t="n"/>
      <c r="I31" s="871" t="n"/>
    </row>
    <row r="32">
      <c r="B32" s="871" t="n"/>
      <c r="C32" s="961" t="n"/>
      <c r="D32" s="961" t="n"/>
      <c r="E32" s="961" t="n"/>
      <c r="F32" s="961" t="n"/>
      <c r="G32" s="961" t="n"/>
      <c r="H32" s="961" t="n"/>
      <c r="I32" s="871" t="n"/>
    </row>
    <row r="33">
      <c r="B33" s="871" t="n"/>
      <c r="C33" s="961" t="n"/>
      <c r="D33" s="961" t="n"/>
      <c r="E33" s="961" t="n"/>
      <c r="F33" s="961" t="n"/>
      <c r="G33" s="961" t="n"/>
      <c r="H33" s="961" t="n"/>
      <c r="I33" s="871" t="n"/>
    </row>
    <row r="34">
      <c r="B34" s="871" t="n"/>
      <c r="C34" s="961" t="n"/>
      <c r="D34" s="961" t="n"/>
      <c r="E34" s="961" t="n"/>
      <c r="F34" s="961" t="n"/>
      <c r="G34" s="961" t="n"/>
      <c r="H34" s="961" t="n"/>
      <c r="I34" s="871" t="n"/>
    </row>
    <row r="35">
      <c r="B35" s="871" t="n"/>
      <c r="C35" s="961" t="n"/>
      <c r="D35" s="961" t="n"/>
      <c r="E35" s="961" t="n"/>
      <c r="F35" s="961" t="n"/>
      <c r="G35" s="961" t="n"/>
      <c r="H35" s="961" t="n"/>
      <c r="I35" s="871" t="n"/>
    </row>
    <row r="36">
      <c r="B36" s="871" t="n"/>
      <c r="C36" s="961" t="n"/>
      <c r="D36" s="961" t="n"/>
      <c r="E36" s="961" t="n"/>
      <c r="F36" s="961" t="n"/>
      <c r="G36" s="961" t="n"/>
      <c r="H36" s="961" t="n"/>
      <c r="I36" s="871" t="n"/>
    </row>
    <row r="37">
      <c r="B37" s="871" t="n"/>
      <c r="C37" s="961" t="n"/>
      <c r="D37" s="961" t="n"/>
      <c r="E37" s="961" t="n"/>
      <c r="F37" s="961" t="n"/>
      <c r="G37" s="961" t="n"/>
      <c r="H37" s="961" t="n"/>
      <c r="I37" s="871" t="n"/>
    </row>
    <row r="38">
      <c r="B38" s="871" t="n"/>
      <c r="C38" s="961" t="n"/>
      <c r="D38" s="961" t="n"/>
      <c r="E38" s="961" t="n"/>
      <c r="F38" s="961" t="n"/>
      <c r="G38" s="961" t="n"/>
      <c r="H38" s="961" t="n"/>
      <c r="I38" s="871" t="n"/>
    </row>
    <row r="39">
      <c r="B39" s="871" t="n"/>
      <c r="C39" s="961" t="n"/>
      <c r="D39" s="961" t="n"/>
      <c r="E39" s="961" t="n"/>
      <c r="F39" s="961" t="n"/>
      <c r="G39" s="961" t="n"/>
      <c r="H39" s="961" t="n"/>
      <c r="I39" s="871" t="n"/>
    </row>
    <row r="40">
      <c r="B40" s="871" t="n"/>
      <c r="C40" s="961" t="n"/>
      <c r="D40" s="961" t="n"/>
      <c r="E40" s="961" t="n"/>
      <c r="F40" s="961" t="n"/>
      <c r="G40" s="961" t="n"/>
      <c r="H40" s="961" t="n"/>
      <c r="I40" s="871" t="n"/>
    </row>
    <row r="41">
      <c r="B41" s="871" t="n"/>
      <c r="C41" s="961" t="n"/>
      <c r="D41" s="961" t="n"/>
      <c r="E41" s="961" t="n"/>
      <c r="F41" s="961" t="n"/>
      <c r="G41" s="961" t="n"/>
      <c r="H41" s="961" t="n"/>
      <c r="I41" s="871" t="n"/>
    </row>
    <row r="42">
      <c r="B42" s="871" t="n"/>
      <c r="C42" s="961" t="n"/>
      <c r="D42" s="961" t="n"/>
      <c r="E42" s="961" t="n"/>
      <c r="F42" s="961" t="n"/>
      <c r="G42" s="961" t="n"/>
      <c r="H42" s="961" t="n"/>
      <c r="I42" s="871" t="n"/>
    </row>
    <row r="43">
      <c r="B43" s="871" t="n"/>
      <c r="C43" s="961" t="n"/>
      <c r="D43" s="961" t="n"/>
      <c r="E43" s="961" t="n"/>
      <c r="F43" s="961" t="n"/>
      <c r="G43" s="961" t="n"/>
      <c r="H43" s="961" t="n"/>
      <c r="I43" s="871" t="n"/>
    </row>
    <row r="44">
      <c r="B44" s="871" t="n"/>
      <c r="C44" s="961" t="n"/>
      <c r="D44" s="961" t="n"/>
      <c r="E44" s="961" t="n"/>
      <c r="F44" s="961" t="n"/>
      <c r="G44" s="961" t="n"/>
      <c r="H44" s="961" t="n"/>
      <c r="I44" s="871" t="n"/>
    </row>
    <row r="45">
      <c r="B45" s="871" t="n"/>
      <c r="C45" s="961" t="n"/>
      <c r="D45" s="961" t="n"/>
      <c r="E45" s="961" t="n"/>
      <c r="F45" s="961" t="n"/>
      <c r="G45" s="961" t="n"/>
      <c r="H45" s="961" t="n"/>
      <c r="I45" s="871" t="n"/>
    </row>
    <row r="46">
      <c r="B46" s="871" t="n"/>
      <c r="C46" s="961" t="n"/>
      <c r="D46" s="961" t="n"/>
      <c r="E46" s="961" t="n"/>
      <c r="F46" s="961" t="n"/>
      <c r="G46" s="961" t="n"/>
      <c r="H46" s="961" t="n"/>
      <c r="I46" s="871" t="n"/>
    </row>
    <row r="47">
      <c r="B47" s="871" t="n"/>
      <c r="C47" s="961" t="n"/>
      <c r="D47" s="961" t="n"/>
      <c r="E47" s="961" t="n"/>
      <c r="F47" s="961" t="n"/>
      <c r="G47" s="961" t="n"/>
      <c r="H47" s="961" t="n"/>
      <c r="I47" s="871" t="n"/>
    </row>
    <row r="48">
      <c r="B48" s="871" t="n"/>
      <c r="C48" s="961" t="n"/>
      <c r="D48" s="961" t="n"/>
      <c r="E48" s="961" t="n"/>
      <c r="F48" s="961" t="n"/>
      <c r="G48" s="961" t="n"/>
      <c r="H48" s="961" t="n"/>
      <c r="I48" s="871" t="n"/>
    </row>
    <row r="49">
      <c r="B49" s="871" t="n"/>
      <c r="C49" s="961" t="n"/>
      <c r="D49" s="961" t="n"/>
      <c r="E49" s="961" t="n"/>
      <c r="F49" s="961" t="n"/>
      <c r="G49" s="961" t="n"/>
      <c r="H49" s="961" t="n"/>
      <c r="I49" s="871" t="n"/>
    </row>
    <row r="50">
      <c r="B50" s="871" t="n"/>
      <c r="C50" s="961" t="n"/>
      <c r="D50" s="961" t="n"/>
      <c r="E50" s="961" t="n"/>
      <c r="F50" s="961" t="n"/>
      <c r="G50" s="961" t="n"/>
      <c r="H50" s="961" t="n"/>
      <c r="I50" s="871" t="n"/>
    </row>
    <row r="51">
      <c r="B51" s="871" t="n"/>
      <c r="C51" s="961" t="n"/>
      <c r="D51" s="961" t="n"/>
      <c r="E51" s="961" t="n"/>
      <c r="F51" s="961" t="n"/>
      <c r="G51" s="961" t="n"/>
      <c r="H51" s="961" t="n"/>
      <c r="I51" s="871" t="n"/>
    </row>
    <row r="52">
      <c r="B52" s="871" t="n"/>
      <c r="C52" s="961" t="n"/>
      <c r="D52" s="961" t="n"/>
      <c r="E52" s="961" t="n"/>
      <c r="F52" s="961" t="n"/>
      <c r="G52" s="961" t="n"/>
      <c r="H52" s="961" t="n"/>
      <c r="I52" s="871" t="n"/>
    </row>
    <row r="53">
      <c r="B53" s="871" t="n"/>
      <c r="C53" s="961" t="n"/>
      <c r="D53" s="961" t="n"/>
      <c r="E53" s="961" t="n"/>
      <c r="F53" s="961" t="n"/>
      <c r="G53" s="961" t="n"/>
      <c r="H53" s="961" t="n"/>
      <c r="I53" s="871" t="n"/>
    </row>
    <row r="54">
      <c r="B54" s="871" t="n"/>
      <c r="C54" s="961" t="n"/>
      <c r="D54" s="961" t="n"/>
      <c r="E54" s="961" t="n"/>
      <c r="F54" s="961" t="n"/>
      <c r="G54" s="961" t="n"/>
      <c r="H54" s="961" t="n"/>
      <c r="I54" s="871" t="n"/>
    </row>
    <row r="55">
      <c r="B55" s="871" t="n"/>
      <c r="C55" s="961" t="n"/>
      <c r="D55" s="961" t="n"/>
      <c r="E55" s="961" t="n"/>
      <c r="F55" s="961" t="n"/>
      <c r="G55" s="961" t="n"/>
      <c r="H55" s="961" t="n"/>
      <c r="I55" s="871" t="n"/>
    </row>
    <row r="56">
      <c r="B56" s="871" t="n"/>
      <c r="C56" s="961" t="n"/>
      <c r="D56" s="961" t="n"/>
      <c r="E56" s="961" t="n"/>
      <c r="F56" s="961" t="n"/>
      <c r="G56" s="961" t="n"/>
      <c r="H56" s="961" t="n"/>
      <c r="I56" s="871" t="n"/>
    </row>
    <row r="57">
      <c r="B57" s="871" t="n"/>
      <c r="C57" s="961" t="n"/>
      <c r="D57" s="961" t="n"/>
      <c r="E57" s="961" t="n"/>
      <c r="F57" s="961" t="n"/>
      <c r="G57" s="961" t="n"/>
      <c r="H57" s="961" t="n"/>
      <c r="I57" s="871" t="n"/>
    </row>
    <row r="58">
      <c r="B58" s="871" t="n"/>
      <c r="C58" s="961" t="n"/>
      <c r="D58" s="961" t="n"/>
      <c r="E58" s="961" t="n"/>
      <c r="F58" s="961" t="n"/>
      <c r="G58" s="961" t="n"/>
      <c r="H58" s="961" t="n"/>
      <c r="I58" s="871" t="n"/>
    </row>
    <row r="59">
      <c r="B59" s="871" t="n"/>
      <c r="C59" s="961" t="n"/>
      <c r="D59" s="961" t="n"/>
      <c r="E59" s="961" t="n"/>
      <c r="F59" s="961" t="n"/>
      <c r="G59" s="961" t="n"/>
      <c r="H59" s="961" t="n"/>
      <c r="I59" s="871" t="n"/>
    </row>
    <row r="60">
      <c r="B60" s="871" t="n"/>
      <c r="C60" s="961" t="n"/>
      <c r="D60" s="961" t="n"/>
      <c r="E60" s="961" t="n"/>
      <c r="F60" s="961" t="n"/>
      <c r="G60" s="961" t="n"/>
      <c r="H60" s="961" t="n"/>
      <c r="I60" s="871" t="n"/>
    </row>
    <row r="61">
      <c r="B61" s="871" t="n"/>
      <c r="C61" s="961" t="n"/>
      <c r="D61" s="961" t="n"/>
      <c r="E61" s="961" t="n"/>
      <c r="F61" s="961" t="n"/>
      <c r="G61" s="961" t="n"/>
      <c r="H61" s="961" t="n"/>
      <c r="I61" s="871" t="n"/>
    </row>
    <row r="62">
      <c r="B62" s="871" t="n"/>
      <c r="C62" s="961" t="n"/>
      <c r="D62" s="961" t="n"/>
      <c r="E62" s="961" t="n"/>
      <c r="F62" s="961" t="n"/>
      <c r="G62" s="961" t="n"/>
      <c r="H62" s="961" t="n"/>
      <c r="I62" s="871" t="n"/>
    </row>
    <row r="63">
      <c r="B63" s="871" t="n"/>
      <c r="C63" s="961" t="n"/>
      <c r="D63" s="961" t="n"/>
      <c r="E63" s="961" t="n"/>
      <c r="F63" s="961" t="n"/>
      <c r="G63" s="961" t="n"/>
      <c r="H63" s="961" t="n"/>
      <c r="I63" s="871" t="n"/>
    </row>
    <row r="64">
      <c r="B64" s="871" t="n"/>
      <c r="C64" s="961" t="n"/>
      <c r="D64" s="961" t="n"/>
      <c r="E64" s="961" t="n"/>
      <c r="F64" s="961" t="n"/>
      <c r="G64" s="961" t="n"/>
      <c r="H64" s="961" t="n"/>
      <c r="I64" s="871" t="n"/>
    </row>
    <row r="65">
      <c r="B65" s="871" t="n"/>
      <c r="C65" s="961" t="n"/>
      <c r="D65" s="961" t="n"/>
      <c r="E65" s="961" t="n"/>
      <c r="F65" s="961" t="n"/>
      <c r="G65" s="961" t="n"/>
      <c r="H65" s="961" t="n"/>
      <c r="I65" s="871" t="n"/>
    </row>
    <row r="66">
      <c r="B66" s="871" t="n"/>
      <c r="C66" s="961" t="n"/>
      <c r="D66" s="961" t="n"/>
      <c r="E66" s="961" t="n"/>
      <c r="F66" s="961" t="n"/>
      <c r="G66" s="961" t="n"/>
      <c r="H66" s="961" t="n"/>
      <c r="I66" s="871" t="n"/>
    </row>
    <row r="67">
      <c r="B67" s="871" t="n"/>
      <c r="C67" s="961" t="n"/>
      <c r="D67" s="961" t="n"/>
      <c r="E67" s="961" t="n"/>
      <c r="F67" s="961" t="n"/>
      <c r="G67" s="961" t="n"/>
      <c r="H67" s="961" t="n"/>
      <c r="I67" s="871" t="n"/>
    </row>
    <row r="68">
      <c r="B68" s="871" t="n"/>
      <c r="C68" s="961" t="n"/>
      <c r="D68" s="961" t="n"/>
      <c r="E68" s="961" t="n"/>
      <c r="F68" s="961" t="n"/>
      <c r="G68" s="961" t="n"/>
      <c r="H68" s="961" t="n"/>
      <c r="I68" s="871" t="n"/>
    </row>
    <row r="69">
      <c r="B69" s="871" t="n"/>
      <c r="C69" s="961" t="n"/>
      <c r="D69" s="961" t="n"/>
      <c r="E69" s="961" t="n"/>
      <c r="F69" s="961" t="n"/>
      <c r="G69" s="961" t="n"/>
      <c r="H69" s="961" t="n"/>
      <c r="I69" s="871" t="n"/>
    </row>
    <row r="70">
      <c r="B70" s="871" t="n"/>
      <c r="C70" s="961" t="n"/>
      <c r="D70" s="961" t="n"/>
      <c r="E70" s="961" t="n"/>
      <c r="F70" s="961" t="n"/>
      <c r="G70" s="961" t="n"/>
      <c r="H70" s="961" t="n"/>
      <c r="I70" s="871" t="n"/>
    </row>
    <row r="71">
      <c r="B71" s="871" t="n"/>
      <c r="C71" s="961" t="n"/>
      <c r="D71" s="961" t="n"/>
      <c r="E71" s="961" t="n"/>
      <c r="F71" s="961" t="n"/>
      <c r="G71" s="961" t="n"/>
      <c r="H71" s="961" t="n"/>
      <c r="I71" s="871" t="n"/>
    </row>
    <row r="72">
      <c r="B72" s="871" t="n"/>
      <c r="C72" s="961" t="n"/>
      <c r="D72" s="961" t="n"/>
      <c r="E72" s="961" t="n"/>
      <c r="F72" s="961" t="n"/>
      <c r="G72" s="961" t="n"/>
      <c r="H72" s="961" t="n"/>
      <c r="I72" s="871" t="n"/>
    </row>
    <row r="73">
      <c r="B73" s="871" t="n"/>
      <c r="C73" s="961" t="n"/>
      <c r="D73" s="961" t="n"/>
      <c r="E73" s="961" t="n"/>
      <c r="F73" s="961" t="n"/>
      <c r="G73" s="961" t="n"/>
      <c r="H73" s="961" t="n"/>
      <c r="I73" s="871" t="n"/>
    </row>
    <row r="74">
      <c r="B74" s="871" t="n"/>
      <c r="C74" s="961" t="n"/>
      <c r="D74" s="961" t="n"/>
      <c r="E74" s="961" t="n"/>
      <c r="F74" s="961" t="n"/>
      <c r="G74" s="961" t="n"/>
      <c r="H74" s="961" t="n"/>
      <c r="I74" s="871" t="n"/>
    </row>
    <row r="75">
      <c r="B75" s="871" t="n"/>
      <c r="C75" s="961" t="n"/>
      <c r="D75" s="961" t="n"/>
      <c r="E75" s="961" t="n"/>
      <c r="F75" s="961" t="n"/>
      <c r="G75" s="961" t="n"/>
      <c r="H75" s="961" t="n"/>
      <c r="I75" s="871" t="n"/>
    </row>
    <row r="76">
      <c r="B76" s="871" t="n"/>
      <c r="C76" s="961" t="n"/>
      <c r="D76" s="961" t="n"/>
      <c r="E76" s="961" t="n"/>
      <c r="F76" s="961" t="n"/>
      <c r="G76" s="961" t="n"/>
      <c r="H76" s="961" t="n"/>
      <c r="I76" s="871" t="n"/>
    </row>
    <row r="77">
      <c r="B77" s="871" t="n"/>
      <c r="C77" s="961" t="n"/>
      <c r="D77" s="961" t="n"/>
      <c r="E77" s="961" t="n"/>
      <c r="F77" s="961" t="n"/>
      <c r="G77" s="961" t="n"/>
      <c r="H77" s="961" t="n"/>
      <c r="I77" s="871" t="n"/>
    </row>
    <row r="78">
      <c r="B78" s="871" t="n"/>
      <c r="C78" s="961" t="n"/>
      <c r="D78" s="961" t="n"/>
      <c r="E78" s="961" t="n"/>
      <c r="F78" s="961" t="n"/>
      <c r="G78" s="961" t="n"/>
      <c r="H78" s="961" t="n"/>
      <c r="I78" s="871" t="n"/>
    </row>
    <row r="79">
      <c r="B79" s="871" t="n"/>
      <c r="C79" s="961" t="n"/>
      <c r="D79" s="961" t="n"/>
      <c r="E79" s="961" t="n"/>
      <c r="F79" s="961" t="n"/>
      <c r="G79" s="961" t="n"/>
      <c r="H79" s="961" t="n"/>
      <c r="I79" s="871" t="n"/>
    </row>
    <row r="80">
      <c r="B80" s="871" t="n"/>
      <c r="C80" s="961" t="n"/>
      <c r="D80" s="961" t="n"/>
      <c r="E80" s="961" t="n"/>
      <c r="F80" s="961" t="n"/>
      <c r="G80" s="961" t="n"/>
      <c r="H80" s="961" t="n"/>
      <c r="I80" s="871" t="n"/>
    </row>
    <row r="81">
      <c r="B81" s="871" t="n"/>
      <c r="C81" s="961" t="n"/>
      <c r="D81" s="961" t="n"/>
      <c r="E81" s="961" t="n"/>
      <c r="F81" s="961" t="n"/>
      <c r="G81" s="961" t="n"/>
      <c r="H81" s="961" t="n"/>
      <c r="I81" s="871" t="n"/>
    </row>
    <row r="82">
      <c r="B82" s="871" t="n"/>
      <c r="C82" s="961" t="n"/>
      <c r="D82" s="961" t="n"/>
      <c r="E82" s="961" t="n"/>
      <c r="F82" s="961" t="n"/>
      <c r="G82" s="961" t="n"/>
      <c r="H82" s="961" t="n"/>
      <c r="I82" s="871" t="n"/>
    </row>
    <row r="83">
      <c r="B83" s="871" t="n"/>
      <c r="C83" s="961" t="n"/>
      <c r="D83" s="961" t="n"/>
      <c r="E83" s="961" t="n"/>
      <c r="F83" s="961" t="n"/>
      <c r="G83" s="961" t="n"/>
      <c r="H83" s="961" t="n"/>
      <c r="I83" s="871" t="n"/>
    </row>
    <row r="84">
      <c r="B84" s="871" t="n"/>
      <c r="C84" s="961" t="n"/>
      <c r="D84" s="961" t="n"/>
      <c r="E84" s="961" t="n"/>
      <c r="F84" s="961" t="n"/>
      <c r="G84" s="961" t="n"/>
      <c r="H84" s="961" t="n"/>
      <c r="I84" s="871" t="n"/>
    </row>
    <row r="85">
      <c r="B85" s="871" t="n"/>
      <c r="C85" s="961" t="n"/>
      <c r="D85" s="961" t="n"/>
      <c r="E85" s="961" t="n"/>
      <c r="F85" s="961" t="n"/>
      <c r="G85" s="961" t="n"/>
      <c r="H85" s="961" t="n"/>
      <c r="I85" s="871" t="n"/>
    </row>
    <row r="86">
      <c r="B86" s="871" t="n"/>
      <c r="C86" s="961" t="n"/>
      <c r="D86" s="961" t="n"/>
      <c r="E86" s="961" t="n"/>
      <c r="F86" s="961" t="n"/>
      <c r="G86" s="961" t="n"/>
      <c r="H86" s="961" t="n"/>
      <c r="I86" s="871" t="n"/>
    </row>
    <row r="87">
      <c r="B87" s="871" t="n"/>
      <c r="C87" s="961" t="n"/>
      <c r="D87" s="961" t="n"/>
      <c r="E87" s="961" t="n"/>
      <c r="F87" s="961" t="n"/>
      <c r="G87" s="961" t="n"/>
      <c r="H87" s="961" t="n"/>
      <c r="I87" s="871" t="n"/>
    </row>
    <row r="88">
      <c r="B88" s="871" t="n"/>
      <c r="C88" s="961" t="n"/>
      <c r="D88" s="961" t="n"/>
      <c r="E88" s="961" t="n"/>
      <c r="F88" s="961" t="n"/>
      <c r="G88" s="961" t="n"/>
      <c r="H88" s="961" t="n"/>
      <c r="I88" s="871" t="n"/>
    </row>
    <row r="89">
      <c r="B89" s="871" t="n"/>
      <c r="C89" s="961" t="n"/>
      <c r="D89" s="961" t="n"/>
      <c r="E89" s="961" t="n"/>
      <c r="F89" s="961" t="n"/>
      <c r="G89" s="961" t="n"/>
      <c r="H89" s="961" t="n"/>
      <c r="I89" s="871" t="n"/>
    </row>
    <row r="90">
      <c r="B90" s="871" t="n"/>
      <c r="C90" s="961" t="n"/>
      <c r="D90" s="961" t="n"/>
      <c r="E90" s="961" t="n"/>
      <c r="F90" s="961" t="n"/>
      <c r="G90" s="961" t="n"/>
      <c r="H90" s="961" t="n"/>
      <c r="I90" s="871" t="n"/>
    </row>
    <row r="91">
      <c r="B91" s="871" t="n"/>
      <c r="C91" s="961" t="n"/>
      <c r="D91" s="961" t="n"/>
      <c r="E91" s="961" t="n"/>
      <c r="F91" s="961" t="n"/>
      <c r="G91" s="961" t="n"/>
      <c r="H91" s="961" t="n"/>
      <c r="I91" s="871" t="n"/>
    </row>
    <row r="92">
      <c r="B92" s="871" t="n"/>
      <c r="C92" s="961" t="n"/>
      <c r="D92" s="961" t="n"/>
      <c r="E92" s="961" t="n"/>
      <c r="F92" s="961" t="n"/>
      <c r="G92" s="961" t="n"/>
      <c r="H92" s="961" t="n"/>
      <c r="I92" s="871" t="n"/>
    </row>
    <row r="93">
      <c r="B93" s="871" t="n"/>
      <c r="C93" s="961" t="n"/>
      <c r="D93" s="961" t="n"/>
      <c r="E93" s="961" t="n"/>
      <c r="F93" s="961" t="n"/>
      <c r="G93" s="961" t="n"/>
      <c r="H93" s="961" t="n"/>
      <c r="I93" s="871" t="n"/>
    </row>
    <row r="94">
      <c r="B94" s="871" t="n"/>
      <c r="C94" s="961" t="n"/>
      <c r="D94" s="961" t="n"/>
      <c r="E94" s="961" t="n"/>
      <c r="F94" s="961" t="n"/>
      <c r="G94" s="961" t="n"/>
      <c r="H94" s="961" t="n"/>
      <c r="I94" s="871" t="n"/>
    </row>
    <row r="95">
      <c r="B95" s="871" t="n"/>
      <c r="C95" s="961" t="n"/>
      <c r="D95" s="961" t="n"/>
      <c r="E95" s="961" t="n"/>
      <c r="F95" s="961" t="n"/>
      <c r="G95" s="961" t="n"/>
      <c r="H95" s="961" t="n"/>
      <c r="I95" s="871" t="n"/>
    </row>
    <row r="96">
      <c r="B96" s="871" t="n"/>
      <c r="C96" s="961" t="n"/>
      <c r="D96" s="961" t="n"/>
      <c r="E96" s="961" t="n"/>
      <c r="F96" s="961" t="n"/>
      <c r="G96" s="961" t="n"/>
      <c r="H96" s="961" t="n"/>
      <c r="I96" s="871" t="n"/>
    </row>
    <row r="97">
      <c r="B97" s="871" t="n"/>
      <c r="C97" s="961" t="n"/>
      <c r="D97" s="961" t="n"/>
      <c r="E97" s="961" t="n"/>
      <c r="F97" s="961" t="n"/>
      <c r="G97" s="961" t="n"/>
      <c r="H97" s="961" t="n"/>
      <c r="I97" s="871" t="n"/>
    </row>
    <row r="98">
      <c r="B98" s="871" t="n"/>
      <c r="C98" s="961" t="n"/>
      <c r="D98" s="961" t="n"/>
      <c r="E98" s="961" t="n"/>
      <c r="F98" s="961" t="n"/>
      <c r="G98" s="961" t="n"/>
      <c r="H98" s="961" t="n"/>
      <c r="I98" s="871" t="n"/>
    </row>
    <row r="99">
      <c r="B99" s="871" t="n"/>
      <c r="C99" s="961" t="n"/>
      <c r="D99" s="961" t="n"/>
      <c r="E99" s="961" t="n"/>
      <c r="F99" s="961" t="n"/>
      <c r="G99" s="961" t="n"/>
      <c r="H99" s="961" t="n"/>
      <c r="I99" s="871" t="n"/>
    </row>
    <row r="100">
      <c r="B100" s="871" t="n"/>
      <c r="C100" s="961" t="n"/>
      <c r="D100" s="961" t="n"/>
      <c r="E100" s="961" t="n"/>
      <c r="F100" s="961" t="n"/>
      <c r="G100" s="961" t="n"/>
      <c r="H100" s="961" t="n"/>
      <c r="I100" s="871" t="n"/>
    </row>
    <row r="101">
      <c r="B101" s="871" t="n"/>
      <c r="C101" s="961" t="n"/>
      <c r="D101" s="961" t="n"/>
      <c r="E101" s="961" t="n"/>
      <c r="F101" s="961" t="n"/>
      <c r="G101" s="961" t="n"/>
      <c r="H101" s="961" t="n"/>
      <c r="I101" s="871" t="n"/>
    </row>
    <row r="102">
      <c r="B102" s="871" t="n"/>
      <c r="C102" s="961" t="n"/>
      <c r="D102" s="961" t="n"/>
      <c r="E102" s="961" t="n"/>
      <c r="F102" s="961" t="n"/>
      <c r="G102" s="961" t="n"/>
      <c r="H102" s="961" t="n"/>
      <c r="I102" s="871" t="n"/>
    </row>
    <row r="103">
      <c r="B103" s="871" t="n"/>
      <c r="C103" s="961" t="n"/>
      <c r="D103" s="961" t="n"/>
      <c r="E103" s="961" t="n"/>
      <c r="F103" s="961" t="n"/>
      <c r="G103" s="961" t="n"/>
      <c r="H103" s="961" t="n"/>
      <c r="I103" s="871" t="n"/>
    </row>
    <row r="104">
      <c r="B104" s="871" t="n"/>
      <c r="C104" s="961" t="n"/>
      <c r="D104" s="961" t="n"/>
      <c r="E104" s="961" t="n"/>
      <c r="F104" s="961" t="n"/>
      <c r="G104" s="961" t="n"/>
      <c r="H104" s="961" t="n"/>
      <c r="I104" s="871" t="n"/>
    </row>
    <row r="105">
      <c r="B105" s="871" t="n"/>
      <c r="C105" s="961" t="n"/>
      <c r="D105" s="961" t="n"/>
      <c r="E105" s="961" t="n"/>
      <c r="F105" s="961" t="n"/>
      <c r="G105" s="961" t="n"/>
      <c r="H105" s="961" t="n"/>
      <c r="I105" s="871" t="n"/>
    </row>
    <row r="106">
      <c r="B106" s="871" t="n"/>
      <c r="C106" s="961" t="n"/>
      <c r="D106" s="961" t="n"/>
      <c r="E106" s="961" t="n"/>
      <c r="F106" s="961" t="n"/>
      <c r="G106" s="961" t="n"/>
      <c r="H106" s="961" t="n"/>
      <c r="I106" s="871" t="n"/>
    </row>
    <row r="107">
      <c r="B107" s="871" t="n"/>
      <c r="C107" s="961" t="n"/>
      <c r="D107" s="961" t="n"/>
      <c r="E107" s="961" t="n"/>
      <c r="F107" s="961" t="n"/>
      <c r="G107" s="961" t="n"/>
      <c r="H107" s="961" t="n"/>
      <c r="I107" s="871" t="n"/>
    </row>
    <row r="108">
      <c r="B108" s="871" t="n"/>
      <c r="C108" s="961" t="n"/>
      <c r="D108" s="961" t="n"/>
      <c r="E108" s="961" t="n"/>
      <c r="F108" s="961" t="n"/>
      <c r="G108" s="961" t="n"/>
      <c r="H108" s="961" t="n"/>
      <c r="I108" s="871" t="n"/>
    </row>
    <row r="109">
      <c r="B109" s="871" t="n"/>
      <c r="C109" s="961" t="n"/>
      <c r="D109" s="961" t="n"/>
      <c r="E109" s="961" t="n"/>
      <c r="F109" s="961" t="n"/>
      <c r="G109" s="961" t="n"/>
      <c r="H109" s="961" t="n"/>
      <c r="I109" s="871" t="n"/>
    </row>
    <row r="110">
      <c r="B110" s="871" t="n"/>
      <c r="C110" s="961" t="n"/>
      <c r="D110" s="961" t="n"/>
      <c r="E110" s="961" t="n"/>
      <c r="F110" s="961" t="n"/>
      <c r="G110" s="961" t="n"/>
      <c r="H110" s="961" t="n"/>
      <c r="I110" s="871" t="n"/>
    </row>
    <row r="111">
      <c r="B111" s="871" t="n"/>
      <c r="C111" s="961" t="n"/>
      <c r="D111" s="961" t="n"/>
      <c r="E111" s="961" t="n"/>
      <c r="F111" s="961" t="n"/>
      <c r="G111" s="961" t="n"/>
      <c r="H111" s="961" t="n"/>
      <c r="I111" s="871" t="n"/>
    </row>
    <row r="112">
      <c r="B112" s="871" t="n"/>
      <c r="C112" s="961" t="n"/>
      <c r="D112" s="961" t="n"/>
      <c r="E112" s="961" t="n"/>
      <c r="F112" s="961" t="n"/>
      <c r="G112" s="961" t="n"/>
      <c r="H112" s="961" t="n"/>
      <c r="I112" s="871" t="n"/>
    </row>
    <row r="113">
      <c r="B113" s="871" t="n"/>
      <c r="C113" s="961" t="n"/>
      <c r="D113" s="961" t="n"/>
      <c r="E113" s="961" t="n"/>
      <c r="F113" s="961" t="n"/>
      <c r="G113" s="961" t="n"/>
      <c r="H113" s="961" t="n"/>
      <c r="I113" s="871" t="n"/>
    </row>
    <row r="114">
      <c r="B114" s="871" t="n"/>
      <c r="C114" s="961" t="n"/>
      <c r="D114" s="961" t="n"/>
      <c r="E114" s="961" t="n"/>
      <c r="F114" s="961" t="n"/>
      <c r="G114" s="961" t="n"/>
      <c r="H114" s="961" t="n"/>
      <c r="I114" s="871" t="n"/>
    </row>
    <row r="115">
      <c r="B115" s="871" t="n"/>
      <c r="C115" s="961" t="n"/>
      <c r="D115" s="961" t="n"/>
      <c r="E115" s="961" t="n"/>
      <c r="F115" s="961" t="n"/>
      <c r="G115" s="961" t="n"/>
      <c r="H115" s="961" t="n"/>
      <c r="I115" s="871" t="n"/>
    </row>
    <row r="116">
      <c r="B116" s="871" t="n"/>
      <c r="C116" s="961" t="n"/>
      <c r="D116" s="961" t="n"/>
      <c r="E116" s="961" t="n"/>
      <c r="F116" s="961" t="n"/>
      <c r="G116" s="961" t="n"/>
      <c r="H116" s="961" t="n"/>
      <c r="I116" s="871" t="n"/>
    </row>
    <row r="117">
      <c r="B117" s="871" t="n"/>
      <c r="C117" s="961" t="n"/>
      <c r="D117" s="961" t="n"/>
      <c r="E117" s="961" t="n"/>
      <c r="F117" s="961" t="n"/>
      <c r="G117" s="961" t="n"/>
      <c r="H117" s="961" t="n"/>
      <c r="I117" s="871" t="n"/>
    </row>
    <row r="118">
      <c r="B118" s="871" t="n"/>
      <c r="C118" s="961" t="n"/>
      <c r="D118" s="961" t="n"/>
      <c r="E118" s="961" t="n"/>
      <c r="F118" s="961" t="n"/>
      <c r="G118" s="961" t="n"/>
      <c r="H118" s="961" t="n"/>
      <c r="I118" s="871" t="n"/>
    </row>
    <row r="119">
      <c r="B119" s="871" t="n"/>
      <c r="C119" s="961" t="n"/>
      <c r="D119" s="961" t="n"/>
      <c r="E119" s="961" t="n"/>
      <c r="F119" s="961" t="n"/>
      <c r="G119" s="961" t="n"/>
      <c r="H119" s="961" t="n"/>
      <c r="I119" s="871" t="n"/>
    </row>
    <row r="120">
      <c r="B120" s="871" t="n"/>
      <c r="C120" s="961" t="n"/>
      <c r="D120" s="961" t="n"/>
      <c r="E120" s="961" t="n"/>
      <c r="F120" s="961" t="n"/>
      <c r="G120" s="961" t="n"/>
      <c r="H120" s="961" t="n"/>
      <c r="I120" s="871" t="n"/>
    </row>
    <row r="121">
      <c r="B121" s="871" t="n"/>
      <c r="C121" s="961" t="n"/>
      <c r="D121" s="961" t="n"/>
      <c r="E121" s="961" t="n"/>
      <c r="F121" s="961" t="n"/>
      <c r="G121" s="961" t="n"/>
      <c r="H121" s="961" t="n"/>
      <c r="I121" s="871" t="n"/>
    </row>
    <row r="122">
      <c r="B122" s="871" t="n"/>
      <c r="C122" s="961" t="n"/>
      <c r="D122" s="961" t="n"/>
      <c r="E122" s="961" t="n"/>
      <c r="F122" s="961" t="n"/>
      <c r="G122" s="961" t="n"/>
      <c r="H122" s="961" t="n"/>
      <c r="I122" s="871" t="n"/>
    </row>
    <row r="123">
      <c r="B123" s="871" t="n"/>
      <c r="C123" s="961" t="n"/>
      <c r="D123" s="961" t="n"/>
      <c r="E123" s="961" t="n"/>
      <c r="F123" s="961" t="n"/>
      <c r="G123" s="961" t="n"/>
      <c r="H123" s="961" t="n"/>
      <c r="I123" s="871" t="n"/>
    </row>
    <row r="124">
      <c r="B124" s="871" t="n"/>
      <c r="C124" s="961" t="n"/>
      <c r="D124" s="961" t="n"/>
      <c r="E124" s="961" t="n"/>
      <c r="F124" s="961" t="n"/>
      <c r="G124" s="961" t="n"/>
      <c r="H124" s="961" t="n"/>
      <c r="I124" s="871" t="n"/>
    </row>
    <row r="125">
      <c r="B125" s="871" t="n"/>
      <c r="C125" s="961" t="n"/>
      <c r="D125" s="961" t="n"/>
      <c r="E125" s="961" t="n"/>
      <c r="F125" s="961" t="n"/>
      <c r="G125" s="961" t="n"/>
      <c r="H125" s="961" t="n"/>
      <c r="I125" s="871" t="n"/>
    </row>
    <row r="126">
      <c r="B126" s="871" t="n"/>
      <c r="C126" s="961" t="n"/>
      <c r="D126" s="961" t="n"/>
      <c r="E126" s="961" t="n"/>
      <c r="F126" s="961" t="n"/>
      <c r="G126" s="961" t="n"/>
      <c r="H126" s="961" t="n"/>
      <c r="I126" s="871" t="n"/>
    </row>
    <row r="127">
      <c r="B127" s="871" t="n"/>
      <c r="C127" s="961" t="n"/>
      <c r="D127" s="961" t="n"/>
      <c r="E127" s="961" t="n"/>
      <c r="F127" s="961" t="n"/>
      <c r="G127" s="961" t="n"/>
      <c r="H127" s="961" t="n"/>
      <c r="I127" s="871" t="n"/>
    </row>
    <row r="128">
      <c r="B128" s="871" t="n"/>
      <c r="C128" s="961" t="n"/>
      <c r="D128" s="961" t="n"/>
      <c r="E128" s="961" t="n"/>
      <c r="F128" s="961" t="n"/>
      <c r="G128" s="961" t="n"/>
      <c r="H128" s="961" t="n"/>
      <c r="I128" s="871" t="n"/>
    </row>
    <row r="129">
      <c r="B129" s="871" t="n"/>
      <c r="C129" s="961" t="n"/>
      <c r="D129" s="961" t="n"/>
      <c r="E129" s="961" t="n"/>
      <c r="F129" s="961" t="n"/>
      <c r="G129" s="961" t="n"/>
      <c r="H129" s="961" t="n"/>
      <c r="I129" s="871" t="n"/>
    </row>
    <row r="130">
      <c r="B130" s="871" t="n"/>
      <c r="C130" s="961" t="n"/>
      <c r="D130" s="961" t="n"/>
      <c r="E130" s="961" t="n"/>
      <c r="F130" s="961" t="n"/>
      <c r="G130" s="961" t="n"/>
      <c r="H130" s="961" t="n"/>
      <c r="I130" s="871" t="n"/>
    </row>
    <row r="131">
      <c r="B131" s="871" t="n"/>
      <c r="C131" s="961" t="n"/>
      <c r="D131" s="961" t="n"/>
      <c r="E131" s="961" t="n"/>
      <c r="F131" s="961" t="n"/>
      <c r="G131" s="961" t="n"/>
      <c r="H131" s="961" t="n"/>
      <c r="I131" s="871" t="n"/>
    </row>
    <row r="132">
      <c r="B132" s="871" t="n"/>
      <c r="C132" s="961" t="n"/>
      <c r="D132" s="961" t="n"/>
      <c r="E132" s="961" t="n"/>
      <c r="F132" s="961" t="n"/>
      <c r="G132" s="961" t="n"/>
      <c r="H132" s="961" t="n"/>
      <c r="I132" s="871" t="n"/>
    </row>
    <row r="133">
      <c r="B133" s="871" t="n"/>
      <c r="C133" s="961" t="n"/>
      <c r="D133" s="961" t="n"/>
      <c r="E133" s="961" t="n"/>
      <c r="F133" s="961" t="n"/>
      <c r="G133" s="961" t="n"/>
      <c r="H133" s="961" t="n"/>
      <c r="I133" s="871" t="n"/>
    </row>
    <row r="134">
      <c r="B134" s="871" t="n"/>
      <c r="C134" s="961" t="n"/>
      <c r="D134" s="961" t="n"/>
      <c r="E134" s="961" t="n"/>
      <c r="F134" s="961" t="n"/>
      <c r="G134" s="961" t="n"/>
      <c r="H134" s="961" t="n"/>
      <c r="I134" s="871" t="n"/>
    </row>
    <row r="135">
      <c r="B135" s="871" t="n"/>
      <c r="C135" s="961" t="n"/>
      <c r="D135" s="961" t="n"/>
      <c r="E135" s="961" t="n"/>
      <c r="F135" s="961" t="n"/>
      <c r="G135" s="961" t="n"/>
      <c r="H135" s="961" t="n"/>
      <c r="I135" s="871" t="n"/>
    </row>
    <row r="136">
      <c r="B136" s="871" t="n"/>
      <c r="C136" s="961" t="n"/>
      <c r="D136" s="961" t="n"/>
      <c r="E136" s="961" t="n"/>
      <c r="F136" s="961" t="n"/>
      <c r="G136" s="961" t="n"/>
      <c r="H136" s="961" t="n"/>
      <c r="I136" s="871" t="n"/>
    </row>
    <row r="137">
      <c r="B137" s="871" t="n"/>
      <c r="C137" s="961" t="n"/>
      <c r="D137" s="961" t="n"/>
      <c r="E137" s="961" t="n"/>
      <c r="F137" s="961" t="n"/>
      <c r="G137" s="961" t="n"/>
      <c r="H137" s="961" t="n"/>
      <c r="I137" s="871" t="n"/>
    </row>
    <row r="138">
      <c r="B138" s="871" t="n"/>
      <c r="C138" s="961" t="n"/>
      <c r="D138" s="961" t="n"/>
      <c r="E138" s="961" t="n"/>
      <c r="F138" s="961" t="n"/>
      <c r="G138" s="961" t="n"/>
      <c r="H138" s="961" t="n"/>
      <c r="I138" s="871" t="n"/>
    </row>
    <row r="139">
      <c r="B139" s="871" t="n"/>
      <c r="C139" s="961" t="n"/>
      <c r="D139" s="961" t="n"/>
      <c r="E139" s="961" t="n"/>
      <c r="F139" s="961" t="n"/>
      <c r="G139" s="961" t="n"/>
      <c r="H139" s="961" t="n"/>
      <c r="I139" s="871" t="n"/>
    </row>
    <row r="140">
      <c r="B140" s="871" t="n"/>
      <c r="C140" s="961" t="n"/>
      <c r="D140" s="961" t="n"/>
      <c r="E140" s="961" t="n"/>
      <c r="F140" s="961" t="n"/>
      <c r="G140" s="961" t="n"/>
      <c r="H140" s="961" t="n"/>
      <c r="I140" s="871" t="n"/>
    </row>
    <row r="141">
      <c r="B141" s="871" t="n"/>
      <c r="C141" s="961" t="n"/>
      <c r="D141" s="961" t="n"/>
      <c r="E141" s="961" t="n"/>
      <c r="F141" s="961" t="n"/>
      <c r="G141" s="961" t="n"/>
      <c r="H141" s="961" t="n"/>
      <c r="I141" s="871" t="n"/>
    </row>
    <row r="142">
      <c r="B142" s="871" t="n"/>
      <c r="C142" s="961" t="n"/>
      <c r="D142" s="961" t="n"/>
      <c r="E142" s="961" t="n"/>
      <c r="F142" s="961" t="n"/>
      <c r="G142" s="961" t="n"/>
      <c r="H142" s="961" t="n"/>
      <c r="I142" s="871" t="n"/>
    </row>
    <row r="143">
      <c r="B143" s="871" t="n"/>
      <c r="C143" s="961" t="n"/>
      <c r="D143" s="961" t="n"/>
      <c r="E143" s="961" t="n"/>
      <c r="F143" s="961" t="n"/>
      <c r="G143" s="961" t="n"/>
      <c r="H143" s="961" t="n"/>
      <c r="I143" s="871" t="n"/>
    </row>
    <row r="144">
      <c r="B144" s="871" t="n"/>
      <c r="C144" s="961" t="n"/>
      <c r="D144" s="961" t="n"/>
      <c r="E144" s="961" t="n"/>
      <c r="F144" s="961" t="n"/>
      <c r="G144" s="961" t="n"/>
      <c r="H144" s="961" t="n"/>
      <c r="I144" s="871" t="n"/>
    </row>
    <row r="145">
      <c r="B145" s="871" t="n"/>
      <c r="C145" s="961" t="n"/>
      <c r="D145" s="961" t="n"/>
      <c r="E145" s="961" t="n"/>
      <c r="F145" s="961" t="n"/>
      <c r="G145" s="961" t="n"/>
      <c r="H145" s="961" t="n"/>
      <c r="I145" s="871" t="n"/>
    </row>
    <row r="146">
      <c r="B146" s="871" t="n"/>
      <c r="C146" s="961" t="n"/>
      <c r="D146" s="961" t="n"/>
      <c r="E146" s="961" t="n"/>
      <c r="F146" s="961" t="n"/>
      <c r="G146" s="961" t="n"/>
      <c r="H146" s="961" t="n"/>
      <c r="I146" s="871" t="n"/>
    </row>
    <row r="147">
      <c r="B147" s="871" t="n"/>
      <c r="C147" s="961" t="n"/>
      <c r="D147" s="961" t="n"/>
      <c r="E147" s="961" t="n"/>
      <c r="F147" s="961" t="n"/>
      <c r="G147" s="961" t="n"/>
      <c r="H147" s="961" t="n"/>
      <c r="I147" s="871" t="n"/>
    </row>
    <row r="148">
      <c r="B148" s="871" t="n"/>
      <c r="C148" s="961" t="n"/>
      <c r="D148" s="961" t="n"/>
      <c r="E148" s="961" t="n"/>
      <c r="F148" s="961" t="n"/>
      <c r="G148" s="961" t="n"/>
      <c r="H148" s="961" t="n"/>
      <c r="I148" s="871" t="n"/>
    </row>
    <row r="149">
      <c r="B149" s="871" t="n"/>
      <c r="C149" s="961" t="n"/>
      <c r="D149" s="961" t="n"/>
      <c r="E149" s="961" t="n"/>
      <c r="F149" s="961" t="n"/>
      <c r="G149" s="961" t="n"/>
      <c r="H149" s="961" t="n"/>
      <c r="I149" s="871" t="n"/>
    </row>
    <row r="150">
      <c r="B150" s="871" t="n"/>
      <c r="C150" s="961" t="n"/>
      <c r="D150" s="961" t="n"/>
      <c r="E150" s="961" t="n"/>
      <c r="F150" s="961" t="n"/>
      <c r="G150" s="961" t="n"/>
      <c r="H150" s="961" t="n"/>
      <c r="I150" s="871" t="n"/>
    </row>
    <row r="151">
      <c r="B151" s="871" t="n"/>
      <c r="C151" s="961" t="n"/>
      <c r="D151" s="961" t="n"/>
      <c r="E151" s="961" t="n"/>
      <c r="F151" s="961" t="n"/>
      <c r="G151" s="961" t="n"/>
      <c r="H151" s="961" t="n"/>
      <c r="I151" s="871" t="n"/>
    </row>
    <row r="152">
      <c r="B152" s="871" t="n"/>
      <c r="C152" s="961" t="n"/>
      <c r="D152" s="961" t="n"/>
      <c r="E152" s="961" t="n"/>
      <c r="F152" s="961" t="n"/>
      <c r="G152" s="961" t="n"/>
      <c r="H152" s="961" t="n"/>
      <c r="I152" s="871" t="n"/>
    </row>
    <row r="153">
      <c r="B153" s="871" t="n"/>
      <c r="C153" s="961" t="n"/>
      <c r="D153" s="961" t="n"/>
      <c r="E153" s="961" t="n"/>
      <c r="F153" s="961" t="n"/>
      <c r="G153" s="961" t="n"/>
      <c r="H153" s="961" t="n"/>
      <c r="I153" s="871" t="n"/>
    </row>
    <row r="154">
      <c r="B154" s="871" t="n"/>
      <c r="C154" s="961" t="n"/>
      <c r="D154" s="961" t="n"/>
      <c r="E154" s="961" t="n"/>
      <c r="F154" s="961" t="n"/>
      <c r="G154" s="961" t="n"/>
      <c r="H154" s="961" t="n"/>
      <c r="I154" s="871" t="n"/>
    </row>
    <row r="155">
      <c r="B155" s="871" t="n"/>
      <c r="C155" s="961" t="n"/>
      <c r="D155" s="961" t="n"/>
      <c r="E155" s="961" t="n"/>
      <c r="F155" s="961" t="n"/>
      <c r="G155" s="961" t="n"/>
      <c r="H155" s="961" t="n"/>
      <c r="I155" s="871" t="n"/>
    </row>
    <row r="156">
      <c r="B156" s="871" t="n"/>
      <c r="C156" s="961" t="n"/>
      <c r="D156" s="961" t="n"/>
      <c r="E156" s="961" t="n"/>
      <c r="F156" s="961" t="n"/>
      <c r="G156" s="961" t="n"/>
      <c r="H156" s="961" t="n"/>
      <c r="I156" s="871" t="n"/>
    </row>
    <row r="157">
      <c r="B157" s="871" t="n"/>
      <c r="C157" s="961" t="n"/>
      <c r="D157" s="961" t="n"/>
      <c r="E157" s="961" t="n"/>
      <c r="F157" s="961" t="n"/>
      <c r="G157" s="961" t="n"/>
      <c r="H157" s="961" t="n"/>
      <c r="I157" s="871" t="n"/>
    </row>
    <row r="158">
      <c r="B158" s="871" t="n"/>
      <c r="C158" s="961" t="n"/>
      <c r="D158" s="961" t="n"/>
      <c r="E158" s="961" t="n"/>
      <c r="F158" s="961" t="n"/>
      <c r="G158" s="961" t="n"/>
      <c r="H158" s="961" t="n"/>
      <c r="I158" s="871" t="n"/>
    </row>
    <row r="159">
      <c r="B159" s="871" t="n"/>
      <c r="C159" s="961" t="n"/>
      <c r="D159" s="961" t="n"/>
      <c r="E159" s="961" t="n"/>
      <c r="F159" s="961" t="n"/>
      <c r="G159" s="961" t="n"/>
      <c r="H159" s="961" t="n"/>
      <c r="I159" s="871" t="n"/>
    </row>
    <row r="160">
      <c r="B160" s="871" t="n"/>
      <c r="C160" s="961" t="n"/>
      <c r="D160" s="961" t="n"/>
      <c r="E160" s="961" t="n"/>
      <c r="F160" s="961" t="n"/>
      <c r="G160" s="961" t="n"/>
      <c r="H160" s="961" t="n"/>
      <c r="I160" s="871" t="n"/>
    </row>
    <row r="161">
      <c r="B161" s="871" t="n"/>
      <c r="C161" s="961" t="n"/>
      <c r="D161" s="961" t="n"/>
      <c r="E161" s="961" t="n"/>
      <c r="F161" s="961" t="n"/>
      <c r="G161" s="961" t="n"/>
      <c r="H161" s="961" t="n"/>
      <c r="I161" s="871" t="n"/>
    </row>
    <row r="162">
      <c r="B162" s="871" t="n"/>
      <c r="C162" s="961" t="n"/>
      <c r="D162" s="961" t="n"/>
      <c r="E162" s="961" t="n"/>
      <c r="F162" s="961" t="n"/>
      <c r="G162" s="961" t="n"/>
      <c r="H162" s="961" t="n"/>
      <c r="I162" s="871" t="n"/>
    </row>
    <row r="163">
      <c r="B163" s="871" t="n"/>
      <c r="C163" s="961" t="n"/>
      <c r="D163" s="961" t="n"/>
      <c r="E163" s="961" t="n"/>
      <c r="F163" s="961" t="n"/>
      <c r="G163" s="961" t="n"/>
      <c r="H163" s="961" t="n"/>
      <c r="I163" s="871" t="n"/>
    </row>
    <row r="164">
      <c r="B164" s="871" t="n"/>
      <c r="C164" s="961" t="n"/>
      <c r="D164" s="961" t="n"/>
      <c r="E164" s="961" t="n"/>
      <c r="F164" s="961" t="n"/>
      <c r="G164" s="961" t="n"/>
      <c r="H164" s="961" t="n"/>
      <c r="I164" s="871" t="n"/>
    </row>
    <row r="165">
      <c r="B165" s="871" t="n"/>
      <c r="C165" s="961" t="n"/>
      <c r="D165" s="961" t="n"/>
      <c r="E165" s="961" t="n"/>
      <c r="F165" s="961" t="n"/>
      <c r="G165" s="961" t="n"/>
      <c r="H165" s="961" t="n"/>
      <c r="I165" s="871" t="n"/>
    </row>
    <row r="166">
      <c r="B166" s="871" t="n"/>
      <c r="C166" s="961" t="n"/>
      <c r="D166" s="961" t="n"/>
      <c r="E166" s="961" t="n"/>
      <c r="F166" s="961" t="n"/>
      <c r="G166" s="961" t="n"/>
      <c r="H166" s="961" t="n"/>
      <c r="I166" s="871" t="n"/>
    </row>
    <row r="167">
      <c r="B167" s="871" t="n"/>
      <c r="C167" s="961" t="n"/>
      <c r="D167" s="961" t="n"/>
      <c r="E167" s="961" t="n"/>
      <c r="F167" s="961" t="n"/>
      <c r="G167" s="961" t="n"/>
      <c r="H167" s="961" t="n"/>
      <c r="I167" s="871" t="n"/>
    </row>
    <row r="168">
      <c r="B168" s="871" t="n"/>
      <c r="C168" s="961" t="n"/>
      <c r="D168" s="961" t="n"/>
      <c r="E168" s="961" t="n"/>
      <c r="F168" s="961" t="n"/>
      <c r="G168" s="961" t="n"/>
      <c r="H168" s="961" t="n"/>
      <c r="I168" s="871" t="n"/>
    </row>
    <row r="169">
      <c r="B169" s="871" t="n"/>
      <c r="C169" s="961" t="n"/>
      <c r="D169" s="961" t="n"/>
      <c r="E169" s="961" t="n"/>
      <c r="F169" s="961" t="n"/>
      <c r="G169" s="961" t="n"/>
      <c r="H169" s="961" t="n"/>
      <c r="I169" s="871" t="n"/>
    </row>
    <row r="170">
      <c r="B170" s="871" t="n"/>
      <c r="C170" s="961" t="n"/>
      <c r="D170" s="961" t="n"/>
      <c r="E170" s="961" t="n"/>
      <c r="F170" s="961" t="n"/>
      <c r="G170" s="961" t="n"/>
      <c r="H170" s="961" t="n"/>
      <c r="I170" s="871" t="n"/>
    </row>
    <row r="171">
      <c r="B171" s="871" t="n"/>
      <c r="C171" s="961" t="n"/>
      <c r="D171" s="961" t="n"/>
      <c r="E171" s="961" t="n"/>
      <c r="F171" s="961" t="n"/>
      <c r="G171" s="961" t="n"/>
      <c r="H171" s="961" t="n"/>
      <c r="I171" s="871" t="n"/>
    </row>
    <row r="172">
      <c r="B172" s="871" t="n"/>
      <c r="C172" s="961" t="n"/>
      <c r="D172" s="961" t="n"/>
      <c r="E172" s="961" t="n"/>
      <c r="F172" s="961" t="n"/>
      <c r="G172" s="961" t="n"/>
      <c r="H172" s="961" t="n"/>
      <c r="I172" s="871" t="n"/>
    </row>
    <row r="173">
      <c r="B173" s="871" t="n"/>
      <c r="C173" s="961" t="n"/>
      <c r="D173" s="961" t="n"/>
      <c r="E173" s="961" t="n"/>
      <c r="F173" s="961" t="n"/>
      <c r="G173" s="961" t="n"/>
      <c r="H173" s="961" t="n"/>
      <c r="I173" s="871" t="n"/>
    </row>
    <row r="174">
      <c r="B174" s="871" t="n"/>
      <c r="C174" s="961" t="n"/>
      <c r="D174" s="961" t="n"/>
      <c r="E174" s="961" t="n"/>
      <c r="F174" s="961" t="n"/>
      <c r="G174" s="961" t="n"/>
      <c r="H174" s="961" t="n"/>
      <c r="I174" s="871" t="n"/>
    </row>
    <row r="175">
      <c r="B175" s="871" t="n"/>
      <c r="C175" s="961" t="n"/>
      <c r="D175" s="961" t="n"/>
      <c r="E175" s="961" t="n"/>
      <c r="F175" s="961" t="n"/>
      <c r="G175" s="961" t="n"/>
      <c r="H175" s="961" t="n"/>
      <c r="I175" s="871" t="n"/>
    </row>
    <row r="176">
      <c r="B176" s="871" t="n"/>
      <c r="C176" s="961" t="n"/>
      <c r="D176" s="961" t="n"/>
      <c r="E176" s="961" t="n"/>
      <c r="F176" s="961" t="n"/>
      <c r="G176" s="961" t="n"/>
      <c r="H176" s="961" t="n"/>
      <c r="I176" s="871" t="n"/>
    </row>
    <row r="177">
      <c r="B177" s="871" t="n"/>
      <c r="C177" s="961" t="n"/>
      <c r="D177" s="961" t="n"/>
      <c r="E177" s="961" t="n"/>
      <c r="F177" s="961" t="n"/>
      <c r="G177" s="961" t="n"/>
      <c r="H177" s="961" t="n"/>
      <c r="I177" s="871" t="n"/>
    </row>
    <row r="178">
      <c r="B178" s="871" t="n"/>
      <c r="C178" s="961" t="n"/>
      <c r="D178" s="961" t="n"/>
      <c r="E178" s="961" t="n"/>
      <c r="F178" s="961" t="n"/>
      <c r="G178" s="961" t="n"/>
      <c r="H178" s="961" t="n"/>
      <c r="I178" s="871" t="n"/>
    </row>
    <row r="179">
      <c r="B179" s="871" t="n"/>
      <c r="C179" s="961" t="n"/>
      <c r="D179" s="961" t="n"/>
      <c r="E179" s="961" t="n"/>
      <c r="F179" s="961" t="n"/>
      <c r="G179" s="961" t="n"/>
      <c r="H179" s="961" t="n"/>
      <c r="I179" s="871" t="n"/>
    </row>
    <row r="180">
      <c r="B180" s="871" t="n"/>
      <c r="C180" s="961" t="n"/>
      <c r="D180" s="961" t="n"/>
      <c r="E180" s="961" t="n"/>
      <c r="F180" s="961" t="n"/>
      <c r="G180" s="961" t="n"/>
      <c r="H180" s="961" t="n"/>
      <c r="I180" s="871" t="n"/>
    </row>
    <row r="181">
      <c r="B181" s="871" t="n"/>
      <c r="C181" s="961" t="n"/>
      <c r="D181" s="961" t="n"/>
      <c r="E181" s="961" t="n"/>
      <c r="F181" s="961" t="n"/>
      <c r="G181" s="961" t="n"/>
      <c r="H181" s="961" t="n"/>
      <c r="I181" s="871" t="n"/>
    </row>
    <row r="182">
      <c r="B182" s="871" t="n"/>
      <c r="C182" s="961" t="n"/>
      <c r="D182" s="961" t="n"/>
      <c r="E182" s="961" t="n"/>
      <c r="F182" s="961" t="n"/>
      <c r="G182" s="961" t="n"/>
      <c r="H182" s="961" t="n"/>
      <c r="I182" s="871" t="n"/>
    </row>
    <row r="183">
      <c r="B183" s="871" t="n"/>
      <c r="C183" s="961" t="n"/>
      <c r="D183" s="961" t="n"/>
      <c r="E183" s="961" t="n"/>
      <c r="F183" s="961" t="n"/>
      <c r="G183" s="961" t="n"/>
      <c r="H183" s="961" t="n"/>
      <c r="I183" s="871" t="n"/>
    </row>
    <row r="184">
      <c r="B184" s="871" t="n"/>
      <c r="C184" s="961" t="n"/>
      <c r="D184" s="961" t="n"/>
      <c r="E184" s="961" t="n"/>
      <c r="F184" s="961" t="n"/>
      <c r="G184" s="961" t="n"/>
      <c r="H184" s="961" t="n"/>
      <c r="I184" s="871" t="n"/>
    </row>
    <row r="185">
      <c r="B185" s="871" t="n"/>
      <c r="C185" s="961" t="n"/>
      <c r="D185" s="961" t="n"/>
      <c r="E185" s="961" t="n"/>
      <c r="F185" s="961" t="n"/>
      <c r="G185" s="961" t="n"/>
      <c r="H185" s="961" t="n"/>
      <c r="I185" s="871" t="n"/>
    </row>
    <row r="186">
      <c r="B186" s="871" t="n"/>
      <c r="C186" s="961" t="n"/>
      <c r="D186" s="961" t="n"/>
      <c r="E186" s="961" t="n"/>
      <c r="F186" s="961" t="n"/>
      <c r="G186" s="961" t="n"/>
      <c r="H186" s="961" t="n"/>
      <c r="I186" s="871" t="n"/>
    </row>
    <row r="187">
      <c r="B187" s="871" t="n"/>
      <c r="C187" s="961" t="n"/>
      <c r="D187" s="961" t="n"/>
      <c r="E187" s="961" t="n"/>
      <c r="F187" s="961" t="n"/>
      <c r="G187" s="961" t="n"/>
      <c r="H187" s="961" t="n"/>
      <c r="I187" s="871" t="n"/>
    </row>
    <row r="188">
      <c r="B188" s="871" t="n"/>
      <c r="C188" s="961" t="n"/>
      <c r="D188" s="961" t="n"/>
      <c r="E188" s="961" t="n"/>
      <c r="F188" s="961" t="n"/>
      <c r="G188" s="961" t="n"/>
      <c r="H188" s="961" t="n"/>
      <c r="I188" s="871" t="n"/>
    </row>
    <row r="189">
      <c r="B189" s="871" t="n"/>
      <c r="C189" s="961" t="n"/>
      <c r="D189" s="961" t="n"/>
      <c r="E189" s="961" t="n"/>
      <c r="F189" s="961" t="n"/>
      <c r="G189" s="961" t="n"/>
      <c r="H189" s="961" t="n"/>
      <c r="I189" s="871" t="n"/>
    </row>
    <row r="190">
      <c r="B190" s="871" t="n"/>
      <c r="C190" s="961" t="n"/>
      <c r="D190" s="961" t="n"/>
      <c r="E190" s="961" t="n"/>
      <c r="F190" s="961" t="n"/>
      <c r="G190" s="961" t="n"/>
      <c r="H190" s="961" t="n"/>
      <c r="I190" s="871" t="n"/>
    </row>
    <row r="191">
      <c r="B191" s="871" t="n"/>
      <c r="C191" s="961" t="n"/>
      <c r="D191" s="961" t="n"/>
      <c r="E191" s="961" t="n"/>
      <c r="F191" s="961" t="n"/>
      <c r="G191" s="961" t="n"/>
      <c r="H191" s="961" t="n"/>
      <c r="I191" s="871" t="n"/>
    </row>
    <row r="192">
      <c r="B192" s="871" t="n"/>
      <c r="C192" s="961" t="n"/>
      <c r="D192" s="961" t="n"/>
      <c r="E192" s="961" t="n"/>
      <c r="F192" s="961" t="n"/>
      <c r="G192" s="961" t="n"/>
      <c r="H192" s="961" t="n"/>
      <c r="I192" s="871" t="n"/>
    </row>
    <row r="193">
      <c r="B193" s="871" t="n"/>
      <c r="C193" s="961" t="n"/>
      <c r="D193" s="961" t="n"/>
      <c r="E193" s="961" t="n"/>
      <c r="F193" s="961" t="n"/>
      <c r="G193" s="961" t="n"/>
      <c r="H193" s="961" t="n"/>
      <c r="I193" s="871" t="n"/>
    </row>
    <row r="194">
      <c r="B194" s="871" t="n"/>
      <c r="C194" s="961" t="n"/>
      <c r="D194" s="961" t="n"/>
      <c r="E194" s="961" t="n"/>
      <c r="F194" s="961" t="n"/>
      <c r="G194" s="961" t="n"/>
      <c r="H194" s="961" t="n"/>
      <c r="I194" s="871" t="n"/>
    </row>
    <row r="195">
      <c r="B195" s="871" t="n"/>
      <c r="C195" s="961" t="n"/>
      <c r="D195" s="961" t="n"/>
      <c r="E195" s="961" t="n"/>
      <c r="F195" s="961" t="n"/>
      <c r="G195" s="961" t="n"/>
      <c r="H195" s="961" t="n"/>
      <c r="I195" s="871" t="n"/>
    </row>
    <row r="196">
      <c r="B196" s="871" t="n"/>
      <c r="C196" s="961" t="n"/>
      <c r="D196" s="961" t="n"/>
      <c r="E196" s="961" t="n"/>
      <c r="F196" s="961" t="n"/>
      <c r="G196" s="961" t="n"/>
      <c r="H196" s="961" t="n"/>
      <c r="I196" s="871" t="n"/>
    </row>
    <row r="197">
      <c r="B197" s="871" t="n"/>
      <c r="C197" s="961" t="n"/>
      <c r="D197" s="961" t="n"/>
      <c r="E197" s="961" t="n"/>
      <c r="F197" s="961" t="n"/>
      <c r="G197" s="961" t="n"/>
      <c r="H197" s="961" t="n"/>
      <c r="I197" s="871" t="n"/>
    </row>
    <row r="198">
      <c r="B198" s="871" t="n"/>
      <c r="C198" s="961" t="n"/>
      <c r="D198" s="961" t="n"/>
      <c r="E198" s="961" t="n"/>
      <c r="F198" s="961" t="n"/>
      <c r="G198" s="961" t="n"/>
      <c r="H198" s="961" t="n"/>
      <c r="I198" s="871" t="n"/>
    </row>
    <row r="199">
      <c r="B199" s="871" t="n"/>
      <c r="C199" s="961" t="n"/>
      <c r="D199" s="961" t="n"/>
      <c r="E199" s="961" t="n"/>
      <c r="F199" s="961" t="n"/>
      <c r="G199" s="961" t="n"/>
      <c r="H199" s="961" t="n"/>
      <c r="I199" s="871" t="n"/>
    </row>
    <row r="200">
      <c r="B200" s="871" t="n"/>
      <c r="C200" s="961" t="n"/>
      <c r="D200" s="961" t="n"/>
      <c r="E200" s="961" t="n"/>
      <c r="F200" s="961" t="n"/>
      <c r="G200" s="961" t="n"/>
      <c r="H200" s="961" t="n"/>
      <c r="I200" s="871" t="n"/>
    </row>
    <row r="201">
      <c r="B201" s="871" t="n"/>
      <c r="C201" s="961" t="n"/>
      <c r="D201" s="961" t="n"/>
      <c r="E201" s="961" t="n"/>
      <c r="F201" s="961" t="n"/>
      <c r="G201" s="961" t="n"/>
      <c r="H201" s="961" t="n"/>
      <c r="I201" s="871" t="n"/>
    </row>
    <row r="202">
      <c r="B202" s="871" t="n"/>
      <c r="C202" s="961" t="n"/>
      <c r="D202" s="961" t="n"/>
      <c r="E202" s="961" t="n"/>
      <c r="F202" s="961" t="n"/>
      <c r="G202" s="961" t="n"/>
      <c r="H202" s="961" t="n"/>
      <c r="I202" s="871" t="n"/>
    </row>
    <row r="203">
      <c r="B203" s="871" t="n"/>
      <c r="C203" s="961" t="n"/>
      <c r="D203" s="961" t="n"/>
      <c r="E203" s="961" t="n"/>
      <c r="F203" s="961" t="n"/>
      <c r="G203" s="961" t="n"/>
      <c r="H203" s="961" t="n"/>
      <c r="I203" s="871" t="n"/>
    </row>
    <row r="204">
      <c r="B204" s="871" t="n"/>
      <c r="C204" s="961" t="n"/>
      <c r="D204" s="961" t="n"/>
      <c r="E204" s="961" t="n"/>
      <c r="F204" s="961" t="n"/>
      <c r="G204" s="961" t="n"/>
      <c r="H204" s="961" t="n"/>
      <c r="I204" s="871" t="n"/>
    </row>
    <row r="205">
      <c r="B205" s="871" t="n"/>
      <c r="C205" s="961" t="n"/>
      <c r="D205" s="961" t="n"/>
      <c r="E205" s="961" t="n"/>
      <c r="F205" s="961" t="n"/>
      <c r="G205" s="961" t="n"/>
      <c r="H205" s="961" t="n"/>
      <c r="I205" s="871" t="n"/>
    </row>
    <row r="206">
      <c r="B206" s="871" t="n"/>
      <c r="C206" s="961" t="n"/>
      <c r="D206" s="961" t="n"/>
      <c r="E206" s="961" t="n"/>
      <c r="F206" s="961" t="n"/>
      <c r="G206" s="961" t="n"/>
      <c r="H206" s="961" t="n"/>
      <c r="I206" s="871" t="n"/>
    </row>
    <row r="207">
      <c r="B207" s="871" t="n"/>
      <c r="C207" s="961" t="n"/>
      <c r="D207" s="961" t="n"/>
      <c r="E207" s="961" t="n"/>
      <c r="F207" s="961" t="n"/>
      <c r="G207" s="961" t="n"/>
      <c r="H207" s="961" t="n"/>
      <c r="I207" s="871" t="n"/>
    </row>
    <row r="208">
      <c r="B208" s="871" t="n"/>
      <c r="C208" s="961" t="n"/>
      <c r="D208" s="961" t="n"/>
      <c r="E208" s="961" t="n"/>
      <c r="F208" s="961" t="n"/>
      <c r="G208" s="961" t="n"/>
      <c r="H208" s="961" t="n"/>
      <c r="I208" s="871" t="n"/>
    </row>
    <row r="209">
      <c r="B209" s="871" t="n"/>
      <c r="C209" s="961" t="n"/>
      <c r="D209" s="961" t="n"/>
      <c r="E209" s="961" t="n"/>
      <c r="F209" s="961" t="n"/>
      <c r="G209" s="961" t="n"/>
      <c r="H209" s="961" t="n"/>
      <c r="I209" s="871" t="n"/>
    </row>
    <row r="210">
      <c r="B210" s="871" t="n"/>
      <c r="C210" s="961" t="n"/>
      <c r="D210" s="961" t="n"/>
      <c r="E210" s="961" t="n"/>
      <c r="F210" s="961" t="n"/>
      <c r="G210" s="961" t="n"/>
      <c r="H210" s="961" t="n"/>
      <c r="I210" s="871" t="n"/>
    </row>
    <row r="211">
      <c r="B211" s="871" t="n"/>
      <c r="C211" s="961" t="n"/>
      <c r="D211" s="961" t="n"/>
      <c r="E211" s="961" t="n"/>
      <c r="F211" s="961" t="n"/>
      <c r="G211" s="961" t="n"/>
      <c r="H211" s="961" t="n"/>
      <c r="I211" s="871" t="n"/>
    </row>
    <row r="212">
      <c r="B212" s="871" t="n"/>
      <c r="C212" s="961" t="n"/>
      <c r="D212" s="961" t="n"/>
      <c r="E212" s="961" t="n"/>
      <c r="F212" s="961" t="n"/>
      <c r="G212" s="961" t="n"/>
      <c r="H212" s="961" t="n"/>
      <c r="I212" s="871" t="n"/>
    </row>
    <row r="213">
      <c r="B213" s="871" t="n"/>
      <c r="C213" s="961" t="n"/>
      <c r="D213" s="961" t="n"/>
      <c r="E213" s="961" t="n"/>
      <c r="F213" s="961" t="n"/>
      <c r="G213" s="961" t="n"/>
      <c r="H213" s="961" t="n"/>
      <c r="I213" s="871" t="n"/>
    </row>
    <row r="214">
      <c r="B214" s="871" t="n"/>
      <c r="C214" s="961" t="n"/>
      <c r="D214" s="961" t="n"/>
      <c r="E214" s="961" t="n"/>
      <c r="F214" s="961" t="n"/>
      <c r="G214" s="961" t="n"/>
      <c r="H214" s="961" t="n"/>
      <c r="I214" s="871" t="n"/>
    </row>
    <row r="215">
      <c r="B215" s="871" t="n"/>
      <c r="C215" s="961" t="n"/>
      <c r="D215" s="961" t="n"/>
      <c r="E215" s="961" t="n"/>
      <c r="F215" s="961" t="n"/>
      <c r="G215" s="961" t="n"/>
      <c r="H215" s="961" t="n"/>
      <c r="I215" s="871" t="n"/>
    </row>
    <row r="216">
      <c r="B216" s="871" t="n"/>
      <c r="C216" s="961" t="n"/>
      <c r="D216" s="961" t="n"/>
      <c r="E216" s="961" t="n"/>
      <c r="F216" s="961" t="n"/>
      <c r="G216" s="961" t="n"/>
      <c r="H216" s="961" t="n"/>
      <c r="I216" s="871" t="n"/>
    </row>
    <row r="217">
      <c r="B217" s="871" t="n"/>
      <c r="C217" s="961" t="n"/>
      <c r="D217" s="961" t="n"/>
      <c r="E217" s="961" t="n"/>
      <c r="F217" s="961" t="n"/>
      <c r="G217" s="961" t="n"/>
      <c r="H217" s="961" t="n"/>
      <c r="I217" s="871" t="n"/>
    </row>
    <row r="218">
      <c r="B218" s="871" t="n"/>
      <c r="C218" s="961" t="n"/>
      <c r="D218" s="961" t="n"/>
      <c r="E218" s="961" t="n"/>
      <c r="F218" s="961" t="n"/>
      <c r="G218" s="961" t="n"/>
      <c r="H218" s="961" t="n"/>
      <c r="I218" s="871" t="n"/>
    </row>
    <row r="219">
      <c r="B219" s="871" t="n"/>
      <c r="C219" s="961" t="n"/>
      <c r="D219" s="961" t="n"/>
      <c r="E219" s="961" t="n"/>
      <c r="F219" s="961" t="n"/>
      <c r="G219" s="961" t="n"/>
      <c r="H219" s="961" t="n"/>
      <c r="I219" s="871" t="n"/>
    </row>
    <row r="220">
      <c r="B220" s="871" t="n"/>
      <c r="C220" s="961" t="n"/>
      <c r="D220" s="961" t="n"/>
      <c r="E220" s="961" t="n"/>
      <c r="F220" s="961" t="n"/>
      <c r="G220" s="961" t="n"/>
      <c r="H220" s="961" t="n"/>
      <c r="I220" s="871" t="n"/>
    </row>
    <row r="221">
      <c r="B221" s="871" t="n"/>
      <c r="C221" s="961" t="n"/>
      <c r="D221" s="961" t="n"/>
      <c r="E221" s="961" t="n"/>
      <c r="F221" s="961" t="n"/>
      <c r="G221" s="961" t="n"/>
      <c r="H221" s="961" t="n"/>
      <c r="I221" s="871" t="n"/>
    </row>
    <row r="222">
      <c r="B222" s="871" t="n"/>
      <c r="C222" s="961" t="n"/>
      <c r="D222" s="961" t="n"/>
      <c r="E222" s="961" t="n"/>
      <c r="F222" s="961" t="n"/>
      <c r="G222" s="961" t="n"/>
      <c r="H222" s="961" t="n"/>
      <c r="I222" s="871" t="n"/>
    </row>
    <row r="223">
      <c r="B223" s="871" t="n"/>
      <c r="C223" s="961" t="n"/>
      <c r="D223" s="961" t="n"/>
      <c r="E223" s="961" t="n"/>
      <c r="F223" s="961" t="n"/>
      <c r="G223" s="961" t="n"/>
      <c r="H223" s="961" t="n"/>
      <c r="I223" s="871" t="n"/>
    </row>
    <row r="224">
      <c r="B224" s="871" t="n"/>
      <c r="C224" s="961" t="n"/>
      <c r="D224" s="961" t="n"/>
      <c r="E224" s="961" t="n"/>
      <c r="F224" s="961" t="n"/>
      <c r="G224" s="961" t="n"/>
      <c r="H224" s="961" t="n"/>
      <c r="I224" s="871" t="n"/>
    </row>
    <row r="225">
      <c r="B225" s="871" t="n"/>
      <c r="C225" s="961" t="n"/>
      <c r="D225" s="961" t="n"/>
      <c r="E225" s="961" t="n"/>
      <c r="F225" s="961" t="n"/>
      <c r="G225" s="961" t="n"/>
      <c r="H225" s="961" t="n"/>
      <c r="I225" s="871" t="n"/>
    </row>
    <row r="226">
      <c r="B226" s="871" t="n"/>
      <c r="C226" s="961" t="n"/>
      <c r="D226" s="961" t="n"/>
      <c r="E226" s="961" t="n"/>
      <c r="F226" s="961" t="n"/>
      <c r="G226" s="961" t="n"/>
      <c r="H226" s="961" t="n"/>
      <c r="I226" s="871" t="n"/>
    </row>
    <row r="227">
      <c r="B227" s="871" t="n"/>
      <c r="C227" s="961" t="n"/>
      <c r="D227" s="961" t="n"/>
      <c r="E227" s="961" t="n"/>
      <c r="F227" s="961" t="n"/>
      <c r="G227" s="961" t="n"/>
      <c r="H227" s="961" t="n"/>
      <c r="I227" s="871" t="n"/>
    </row>
    <row r="228">
      <c r="B228" s="871" t="n"/>
      <c r="C228" s="961" t="n"/>
      <c r="D228" s="961" t="n"/>
      <c r="E228" s="961" t="n"/>
      <c r="F228" s="961" t="n"/>
      <c r="G228" s="961" t="n"/>
      <c r="H228" s="961" t="n"/>
      <c r="I228" s="871" t="n"/>
    </row>
    <row r="229">
      <c r="B229" s="871" t="n"/>
      <c r="C229" s="961" t="n"/>
      <c r="D229" s="961" t="n"/>
      <c r="E229" s="961" t="n"/>
      <c r="F229" s="961" t="n"/>
      <c r="G229" s="961" t="n"/>
      <c r="H229" s="961" t="n"/>
      <c r="I229" s="871" t="n"/>
    </row>
    <row r="230">
      <c r="B230" s="871" t="n"/>
      <c r="C230" s="961" t="n"/>
      <c r="D230" s="961" t="n"/>
      <c r="E230" s="961" t="n"/>
      <c r="F230" s="961" t="n"/>
      <c r="G230" s="961" t="n"/>
      <c r="H230" s="961" t="n"/>
      <c r="I230" s="871" t="n"/>
    </row>
    <row r="231">
      <c r="B231" s="871" t="n"/>
      <c r="C231" s="961" t="n"/>
      <c r="D231" s="961" t="n"/>
      <c r="E231" s="961" t="n"/>
      <c r="F231" s="961" t="n"/>
      <c r="G231" s="961" t="n"/>
      <c r="H231" s="961" t="n"/>
      <c r="I231" s="871" t="n"/>
    </row>
    <row r="232">
      <c r="B232" s="871" t="n"/>
      <c r="C232" s="961" t="n"/>
      <c r="D232" s="961" t="n"/>
      <c r="E232" s="961" t="n"/>
      <c r="F232" s="961" t="n"/>
      <c r="G232" s="961" t="n"/>
      <c r="H232" s="961" t="n"/>
      <c r="I232" s="871" t="n"/>
    </row>
    <row r="233">
      <c r="B233" s="871" t="n"/>
      <c r="C233" s="961" t="n"/>
      <c r="D233" s="961" t="n"/>
      <c r="E233" s="961" t="n"/>
      <c r="F233" s="961" t="n"/>
      <c r="G233" s="961" t="n"/>
      <c r="H233" s="961" t="n"/>
      <c r="I233" s="871" t="n"/>
    </row>
    <row r="234">
      <c r="B234" s="871" t="n"/>
      <c r="C234" s="961" t="n"/>
      <c r="D234" s="961" t="n"/>
      <c r="E234" s="961" t="n"/>
      <c r="F234" s="961" t="n"/>
      <c r="G234" s="961" t="n"/>
      <c r="H234" s="961" t="n"/>
      <c r="I234" s="871" t="n"/>
    </row>
    <row r="235">
      <c r="B235" s="871" t="n"/>
      <c r="C235" s="961" t="n"/>
      <c r="D235" s="961" t="n"/>
      <c r="E235" s="961" t="n"/>
      <c r="F235" s="961" t="n"/>
      <c r="G235" s="961" t="n"/>
      <c r="H235" s="961" t="n"/>
      <c r="I235" s="871" t="n"/>
    </row>
    <row r="236">
      <c r="B236" s="871" t="n"/>
      <c r="C236" s="961" t="n"/>
      <c r="D236" s="961" t="n"/>
      <c r="E236" s="961" t="n"/>
      <c r="F236" s="961" t="n"/>
      <c r="G236" s="961" t="n"/>
      <c r="H236" s="961" t="n"/>
      <c r="I236" s="871" t="n"/>
    </row>
    <row r="237">
      <c r="B237" s="871" t="n"/>
      <c r="C237" s="961" t="n"/>
      <c r="D237" s="961" t="n"/>
      <c r="E237" s="961" t="n"/>
      <c r="F237" s="961" t="n"/>
      <c r="G237" s="961" t="n"/>
      <c r="H237" s="961" t="n"/>
      <c r="I237" s="871" t="n"/>
    </row>
    <row r="238">
      <c r="B238" s="871" t="n"/>
      <c r="C238" s="961" t="n"/>
      <c r="D238" s="961" t="n"/>
      <c r="E238" s="961" t="n"/>
      <c r="F238" s="961" t="n"/>
      <c r="G238" s="961" t="n"/>
      <c r="H238" s="961" t="n"/>
      <c r="I238" s="871" t="n"/>
    </row>
    <row r="239">
      <c r="B239" s="871" t="n"/>
      <c r="C239" s="961" t="n"/>
      <c r="D239" s="961" t="n"/>
      <c r="E239" s="961" t="n"/>
      <c r="F239" s="961" t="n"/>
      <c r="G239" s="961" t="n"/>
      <c r="H239" s="961" t="n"/>
      <c r="I239" s="871" t="n"/>
    </row>
    <row r="240">
      <c r="B240" s="871" t="n"/>
      <c r="C240" s="961" t="n"/>
      <c r="D240" s="961" t="n"/>
      <c r="E240" s="961" t="n"/>
      <c r="F240" s="961" t="n"/>
      <c r="G240" s="961" t="n"/>
      <c r="H240" s="961" t="n"/>
      <c r="I240" s="871" t="n"/>
    </row>
    <row r="241">
      <c r="B241" s="871" t="n"/>
      <c r="C241" s="961" t="n"/>
      <c r="D241" s="961" t="n"/>
      <c r="E241" s="961" t="n"/>
      <c r="F241" s="961" t="n"/>
      <c r="G241" s="961" t="n"/>
      <c r="H241" s="961" t="n"/>
      <c r="I241" s="871" t="n"/>
    </row>
    <row r="242">
      <c r="B242" s="871" t="n"/>
      <c r="C242" s="961" t="n"/>
      <c r="D242" s="961" t="n"/>
      <c r="E242" s="961" t="n"/>
      <c r="F242" s="961" t="n"/>
      <c r="G242" s="961" t="n"/>
      <c r="H242" s="961" t="n"/>
      <c r="I242" s="871" t="n"/>
    </row>
    <row r="243">
      <c r="B243" s="871" t="n"/>
      <c r="C243" s="961" t="n"/>
      <c r="D243" s="961" t="n"/>
      <c r="E243" s="961" t="n"/>
      <c r="F243" s="961" t="n"/>
      <c r="G243" s="961" t="n"/>
      <c r="H243" s="961" t="n"/>
      <c r="I243" s="871" t="n"/>
    </row>
    <row r="244">
      <c r="B244" s="871" t="n"/>
      <c r="C244" s="961" t="n"/>
      <c r="D244" s="961" t="n"/>
      <c r="E244" s="961" t="n"/>
      <c r="F244" s="961" t="n"/>
      <c r="G244" s="961" t="n"/>
      <c r="H244" s="961" t="n"/>
      <c r="I244" s="871" t="n"/>
    </row>
    <row r="245">
      <c r="B245" s="871" t="n"/>
      <c r="C245" s="961" t="n"/>
      <c r="D245" s="961" t="n"/>
      <c r="E245" s="961" t="n"/>
      <c r="F245" s="961" t="n"/>
      <c r="G245" s="961" t="n"/>
      <c r="H245" s="961" t="n"/>
      <c r="I245" s="871" t="n"/>
    </row>
    <row r="246">
      <c r="B246" s="871" t="n"/>
      <c r="C246" s="961" t="n"/>
      <c r="D246" s="961" t="n"/>
      <c r="E246" s="961" t="n"/>
      <c r="F246" s="961" t="n"/>
      <c r="G246" s="961" t="n"/>
      <c r="H246" s="961" t="n"/>
      <c r="I246" s="871" t="n"/>
    </row>
    <row r="247">
      <c r="B247" s="871" t="n"/>
      <c r="C247" s="961" t="n"/>
      <c r="D247" s="961" t="n"/>
      <c r="E247" s="961" t="n"/>
      <c r="F247" s="961" t="n"/>
      <c r="G247" s="961" t="n"/>
      <c r="H247" s="961" t="n"/>
      <c r="I247" s="871" t="n"/>
    </row>
    <row r="248">
      <c r="B248" s="871" t="n"/>
      <c r="C248" s="961" t="n"/>
      <c r="D248" s="961" t="n"/>
      <c r="E248" s="961" t="n"/>
      <c r="F248" s="961" t="n"/>
      <c r="G248" s="961" t="n"/>
      <c r="H248" s="961" t="n"/>
      <c r="I248" s="871" t="n"/>
    </row>
    <row r="249">
      <c r="B249" s="871" t="n"/>
      <c r="C249" s="961" t="n"/>
      <c r="D249" s="961" t="n"/>
      <c r="E249" s="961" t="n"/>
      <c r="F249" s="961" t="n"/>
      <c r="G249" s="961" t="n"/>
      <c r="H249" s="961" t="n"/>
      <c r="I249" s="871" t="n"/>
    </row>
    <row r="250">
      <c r="B250" s="871" t="n"/>
      <c r="C250" s="961" t="n"/>
      <c r="D250" s="961" t="n"/>
      <c r="E250" s="961" t="n"/>
      <c r="F250" s="961" t="n"/>
      <c r="G250" s="961" t="n"/>
      <c r="H250" s="961" t="n"/>
      <c r="I250" s="871" t="n"/>
    </row>
    <row r="251">
      <c r="B251" s="871" t="n"/>
      <c r="C251" s="961" t="n"/>
      <c r="D251" s="961" t="n"/>
      <c r="E251" s="961" t="n"/>
      <c r="F251" s="961" t="n"/>
      <c r="G251" s="961" t="n"/>
      <c r="H251" s="961" t="n"/>
      <c r="I251" s="871" t="n"/>
    </row>
    <row r="252">
      <c r="B252" s="871" t="n"/>
      <c r="C252" s="961" t="n"/>
      <c r="D252" s="961" t="n"/>
      <c r="E252" s="961" t="n"/>
      <c r="F252" s="961" t="n"/>
      <c r="G252" s="961" t="n"/>
      <c r="H252" s="961" t="n"/>
      <c r="I252" s="871" t="n"/>
    </row>
    <row r="253">
      <c r="B253" s="871" t="n"/>
      <c r="C253" s="961" t="n"/>
      <c r="D253" s="961" t="n"/>
      <c r="E253" s="961" t="n"/>
      <c r="F253" s="961" t="n"/>
      <c r="G253" s="961" t="n"/>
      <c r="H253" s="961" t="n"/>
      <c r="I253" s="871" t="n"/>
    </row>
    <row r="254">
      <c r="B254" s="871" t="n"/>
      <c r="C254" s="961" t="n"/>
      <c r="D254" s="961" t="n"/>
      <c r="E254" s="961" t="n"/>
      <c r="F254" s="961" t="n"/>
      <c r="G254" s="961" t="n"/>
      <c r="H254" s="961" t="n"/>
      <c r="I254" s="871" t="n"/>
    </row>
    <row r="255">
      <c r="B255" s="871" t="n"/>
      <c r="C255" s="961" t="n"/>
      <c r="D255" s="961" t="n"/>
      <c r="E255" s="961" t="n"/>
      <c r="F255" s="961" t="n"/>
      <c r="G255" s="961" t="n"/>
      <c r="H255" s="961" t="n"/>
      <c r="I255" s="871" t="n"/>
    </row>
    <row r="256">
      <c r="B256" s="871" t="n"/>
      <c r="C256" s="961" t="n"/>
      <c r="D256" s="961" t="n"/>
      <c r="E256" s="961" t="n"/>
      <c r="F256" s="961" t="n"/>
      <c r="G256" s="961" t="n"/>
      <c r="H256" s="961" t="n"/>
      <c r="I256" s="871" t="n"/>
    </row>
    <row r="257">
      <c r="B257" s="871" t="n"/>
      <c r="C257" s="961" t="n"/>
      <c r="D257" s="961" t="n"/>
      <c r="E257" s="961" t="n"/>
      <c r="F257" s="961" t="n"/>
      <c r="G257" s="961" t="n"/>
      <c r="H257" s="961" t="n"/>
      <c r="I257" s="871" t="n"/>
    </row>
    <row r="258">
      <c r="B258" s="871" t="n"/>
      <c r="C258" s="961" t="n"/>
      <c r="D258" s="961" t="n"/>
      <c r="E258" s="961" t="n"/>
      <c r="F258" s="961" t="n"/>
      <c r="G258" s="961" t="n"/>
      <c r="H258" s="961" t="n"/>
      <c r="I258" s="871" t="n"/>
    </row>
    <row r="259">
      <c r="B259" s="871" t="n"/>
      <c r="C259" s="961" t="n"/>
      <c r="D259" s="961" t="n"/>
      <c r="E259" s="961" t="n"/>
      <c r="F259" s="961" t="n"/>
      <c r="G259" s="961" t="n"/>
      <c r="H259" s="961" t="n"/>
      <c r="I259" s="871" t="n"/>
    </row>
    <row r="260">
      <c r="B260" s="871" t="n"/>
      <c r="C260" s="961" t="n"/>
      <c r="D260" s="961" t="n"/>
      <c r="E260" s="961" t="n"/>
      <c r="F260" s="961" t="n"/>
      <c r="G260" s="961" t="n"/>
      <c r="H260" s="961" t="n"/>
      <c r="I260" s="871" t="n"/>
    </row>
    <row r="261">
      <c r="B261" s="871" t="n"/>
      <c r="C261" s="961" t="n"/>
      <c r="D261" s="961" t="n"/>
      <c r="E261" s="961" t="n"/>
      <c r="F261" s="961" t="n"/>
      <c r="G261" s="961" t="n"/>
      <c r="H261" s="961" t="n"/>
      <c r="I261" s="871" t="n"/>
    </row>
    <row r="262">
      <c r="B262" s="871" t="n"/>
      <c r="C262" s="961" t="n"/>
      <c r="D262" s="961" t="n"/>
      <c r="E262" s="961" t="n"/>
      <c r="F262" s="961" t="n"/>
      <c r="G262" s="961" t="n"/>
      <c r="H262" s="961" t="n"/>
      <c r="I262" s="871" t="n"/>
    </row>
    <row r="263">
      <c r="B263" s="871" t="n"/>
      <c r="C263" s="961" t="n"/>
      <c r="D263" s="961" t="n"/>
      <c r="E263" s="961" t="n"/>
      <c r="F263" s="961" t="n"/>
      <c r="G263" s="961" t="n"/>
      <c r="H263" s="961" t="n"/>
      <c r="I263" s="871" t="n"/>
    </row>
    <row r="264">
      <c r="B264" s="871" t="n"/>
      <c r="C264" s="961" t="n"/>
      <c r="D264" s="961" t="n"/>
      <c r="E264" s="961" t="n"/>
      <c r="F264" s="961" t="n"/>
      <c r="G264" s="961" t="n"/>
      <c r="H264" s="961" t="n"/>
      <c r="I264" s="871" t="n"/>
    </row>
    <row r="265">
      <c r="B265" s="871" t="n"/>
      <c r="C265" s="961" t="n"/>
      <c r="D265" s="961" t="n"/>
      <c r="E265" s="961" t="n"/>
      <c r="F265" s="961" t="n"/>
      <c r="G265" s="961" t="n"/>
      <c r="H265" s="961" t="n"/>
      <c r="I265" s="871" t="n"/>
    </row>
    <row r="266">
      <c r="B266" s="871" t="n"/>
      <c r="C266" s="961" t="n"/>
      <c r="D266" s="961" t="n"/>
      <c r="E266" s="961" t="n"/>
      <c r="F266" s="961" t="n"/>
      <c r="G266" s="961" t="n"/>
      <c r="H266" s="961" t="n"/>
      <c r="I266" s="871" t="n"/>
    </row>
    <row r="267">
      <c r="B267" s="871" t="n"/>
      <c r="C267" s="961" t="n"/>
      <c r="D267" s="961" t="n"/>
      <c r="E267" s="961" t="n"/>
      <c r="F267" s="961" t="n"/>
      <c r="G267" s="961" t="n"/>
      <c r="H267" s="961" t="n"/>
      <c r="I267" s="871" t="n"/>
    </row>
    <row r="268">
      <c r="B268" s="871" t="n"/>
      <c r="C268" s="961" t="n"/>
      <c r="D268" s="961" t="n"/>
      <c r="E268" s="961" t="n"/>
      <c r="F268" s="961" t="n"/>
      <c r="G268" s="961" t="n"/>
      <c r="H268" s="961" t="n"/>
      <c r="I268" s="871" t="n"/>
    </row>
    <row r="269">
      <c r="B269" s="871" t="n"/>
      <c r="C269" s="961" t="n"/>
      <c r="D269" s="961" t="n"/>
      <c r="E269" s="961" t="n"/>
      <c r="F269" s="961" t="n"/>
      <c r="G269" s="961" t="n"/>
      <c r="H269" s="961" t="n"/>
      <c r="I269" s="871" t="n"/>
    </row>
    <row r="270">
      <c r="B270" s="871" t="n"/>
      <c r="C270" s="961" t="n"/>
      <c r="D270" s="961" t="n"/>
      <c r="E270" s="961" t="n"/>
      <c r="F270" s="961" t="n"/>
      <c r="G270" s="961" t="n"/>
      <c r="H270" s="961" t="n"/>
      <c r="I270" s="871" t="n"/>
    </row>
    <row r="271">
      <c r="B271" s="871" t="n"/>
      <c r="C271" s="961" t="n"/>
      <c r="D271" s="961" t="n"/>
      <c r="E271" s="961" t="n"/>
      <c r="F271" s="961" t="n"/>
      <c r="G271" s="961" t="n"/>
      <c r="H271" s="961" t="n"/>
      <c r="I271" s="871" t="n"/>
    </row>
    <row r="272">
      <c r="B272" s="871" t="n"/>
      <c r="C272" s="961" t="n"/>
      <c r="D272" s="961" t="n"/>
      <c r="E272" s="961" t="n"/>
      <c r="F272" s="961" t="n"/>
      <c r="G272" s="961" t="n"/>
      <c r="H272" s="961" t="n"/>
      <c r="I272" s="871" t="n"/>
    </row>
    <row r="273">
      <c r="B273" s="871" t="n"/>
      <c r="C273" s="961" t="n"/>
      <c r="D273" s="961" t="n"/>
      <c r="E273" s="961" t="n"/>
      <c r="F273" s="961" t="n"/>
      <c r="G273" s="961" t="n"/>
      <c r="H273" s="961" t="n"/>
      <c r="I273" s="871" t="n"/>
    </row>
    <row r="274">
      <c r="B274" s="871" t="n"/>
      <c r="C274" s="961" t="n"/>
      <c r="D274" s="961" t="n"/>
      <c r="E274" s="961" t="n"/>
      <c r="F274" s="961" t="n"/>
      <c r="G274" s="961" t="n"/>
      <c r="H274" s="961" t="n"/>
      <c r="I274" s="871" t="n"/>
    </row>
    <row r="275">
      <c r="B275" s="871" t="n"/>
      <c r="C275" s="961" t="n"/>
      <c r="D275" s="961" t="n"/>
      <c r="E275" s="961" t="n"/>
      <c r="F275" s="961" t="n"/>
      <c r="G275" s="961" t="n"/>
      <c r="H275" s="961" t="n"/>
      <c r="I275" s="871" t="n"/>
    </row>
    <row r="276">
      <c r="B276" s="871" t="n"/>
      <c r="C276" s="961" t="n"/>
      <c r="D276" s="961" t="n"/>
      <c r="E276" s="961" t="n"/>
      <c r="F276" s="961" t="n"/>
      <c r="G276" s="961" t="n"/>
      <c r="H276" s="961" t="n"/>
      <c r="I276" s="871" t="n"/>
    </row>
    <row r="277">
      <c r="B277" s="871" t="n"/>
      <c r="C277" s="961" t="n"/>
      <c r="D277" s="961" t="n"/>
      <c r="E277" s="961" t="n"/>
      <c r="F277" s="961" t="n"/>
      <c r="G277" s="961" t="n"/>
      <c r="H277" s="961" t="n"/>
      <c r="I277" s="871" t="n"/>
    </row>
    <row r="278">
      <c r="B278" s="871" t="n"/>
      <c r="C278" s="961" t="n"/>
      <c r="D278" s="961" t="n"/>
      <c r="E278" s="961" t="n"/>
      <c r="F278" s="961" t="n"/>
      <c r="G278" s="961" t="n"/>
      <c r="H278" s="961" t="n"/>
      <c r="I278" s="871" t="n"/>
    </row>
    <row r="279">
      <c r="B279" s="871" t="n"/>
      <c r="C279" s="961" t="n"/>
      <c r="D279" s="961" t="n"/>
      <c r="E279" s="961" t="n"/>
      <c r="F279" s="961" t="n"/>
      <c r="G279" s="961" t="n"/>
      <c r="H279" s="961" t="n"/>
      <c r="I279" s="871" t="n"/>
    </row>
    <row r="280">
      <c r="B280" s="871" t="n"/>
      <c r="C280" s="961" t="n"/>
      <c r="D280" s="961" t="n"/>
      <c r="E280" s="961" t="n"/>
      <c r="F280" s="961" t="n"/>
      <c r="G280" s="961" t="n"/>
      <c r="H280" s="961" t="n"/>
      <c r="I280" s="871" t="n"/>
    </row>
    <row r="281">
      <c r="B281" s="871" t="n"/>
      <c r="C281" s="961" t="n"/>
      <c r="D281" s="961" t="n"/>
      <c r="E281" s="961" t="n"/>
      <c r="F281" s="961" t="n"/>
      <c r="G281" s="961" t="n"/>
      <c r="H281" s="961" t="n"/>
      <c r="I281" s="871" t="n"/>
    </row>
    <row r="282">
      <c r="B282" s="871" t="n"/>
      <c r="C282" s="961" t="n"/>
      <c r="D282" s="961" t="n"/>
      <c r="E282" s="961" t="n"/>
      <c r="F282" s="961" t="n"/>
      <c r="G282" s="961" t="n"/>
      <c r="H282" s="961" t="n"/>
      <c r="I282" s="871" t="n"/>
    </row>
    <row r="283">
      <c r="B283" s="871" t="n"/>
      <c r="C283" s="961" t="n"/>
      <c r="D283" s="961" t="n"/>
      <c r="E283" s="961" t="n"/>
      <c r="F283" s="961" t="n"/>
      <c r="G283" s="961" t="n"/>
      <c r="H283" s="961" t="n"/>
      <c r="I283" s="871" t="n"/>
    </row>
    <row r="284">
      <c r="B284" s="871" t="n"/>
      <c r="C284" s="961" t="n"/>
      <c r="D284" s="961" t="n"/>
      <c r="E284" s="961" t="n"/>
      <c r="F284" s="961" t="n"/>
      <c r="G284" s="961" t="n"/>
      <c r="H284" s="961" t="n"/>
      <c r="I284" s="871" t="n"/>
    </row>
    <row r="285">
      <c r="B285" s="871" t="n"/>
      <c r="C285" s="961" t="n"/>
      <c r="D285" s="961" t="n"/>
      <c r="E285" s="961" t="n"/>
      <c r="F285" s="961" t="n"/>
      <c r="G285" s="961" t="n"/>
      <c r="H285" s="961" t="n"/>
      <c r="I285" s="871" t="n"/>
    </row>
    <row r="286">
      <c r="B286" s="871" t="n"/>
      <c r="C286" s="961" t="n"/>
      <c r="D286" s="961" t="n"/>
      <c r="E286" s="961" t="n"/>
      <c r="F286" s="961" t="n"/>
      <c r="G286" s="961" t="n"/>
      <c r="H286" s="961" t="n"/>
      <c r="I286" s="871" t="n"/>
    </row>
    <row r="287">
      <c r="B287" s="871" t="n"/>
      <c r="C287" s="961" t="n"/>
      <c r="D287" s="961" t="n"/>
      <c r="E287" s="961" t="n"/>
      <c r="F287" s="961" t="n"/>
      <c r="G287" s="961" t="n"/>
      <c r="H287" s="961" t="n"/>
      <c r="I287" s="871" t="n"/>
    </row>
    <row r="288">
      <c r="B288" s="871" t="n"/>
      <c r="C288" s="961" t="n"/>
      <c r="D288" s="961" t="n"/>
      <c r="E288" s="961" t="n"/>
      <c r="F288" s="961" t="n"/>
      <c r="G288" s="961" t="n"/>
      <c r="H288" s="961" t="n"/>
      <c r="I288" s="871" t="n"/>
    </row>
    <row r="289">
      <c r="B289" s="871" t="n"/>
      <c r="C289" s="961" t="n"/>
      <c r="D289" s="961" t="n"/>
      <c r="E289" s="961" t="n"/>
      <c r="F289" s="961" t="n"/>
      <c r="G289" s="961" t="n"/>
      <c r="H289" s="961" t="n"/>
      <c r="I289" s="871" t="n"/>
    </row>
    <row r="290">
      <c r="B290" s="871" t="n"/>
      <c r="C290" s="961" t="n"/>
      <c r="D290" s="961" t="n"/>
      <c r="E290" s="961" t="n"/>
      <c r="F290" s="961" t="n"/>
      <c r="G290" s="961" t="n"/>
      <c r="H290" s="961" t="n"/>
      <c r="I290" s="871" t="n"/>
    </row>
    <row r="291">
      <c r="B291" s="871" t="n"/>
      <c r="C291" s="961" t="n"/>
      <c r="D291" s="961" t="n"/>
      <c r="E291" s="961" t="n"/>
      <c r="F291" s="961" t="n"/>
      <c r="G291" s="961" t="n"/>
      <c r="H291" s="961" t="n"/>
      <c r="I291" s="871" t="n"/>
    </row>
    <row r="292">
      <c r="B292" s="871" t="n"/>
      <c r="C292" s="961" t="n"/>
      <c r="D292" s="961" t="n"/>
      <c r="E292" s="961" t="n"/>
      <c r="F292" s="961" t="n"/>
      <c r="G292" s="961" t="n"/>
      <c r="H292" s="961" t="n"/>
      <c r="I292" s="871" t="n"/>
    </row>
    <row r="293">
      <c r="B293" s="871" t="n"/>
      <c r="C293" s="961" t="n"/>
      <c r="D293" s="961" t="n"/>
      <c r="E293" s="961" t="n"/>
      <c r="F293" s="961" t="n"/>
      <c r="G293" s="961" t="n"/>
      <c r="H293" s="961" t="n"/>
      <c r="I293" s="871" t="n"/>
    </row>
    <row r="294">
      <c r="B294" s="871" t="n"/>
      <c r="C294" s="961" t="n"/>
      <c r="D294" s="961" t="n"/>
      <c r="E294" s="961" t="n"/>
      <c r="F294" s="961" t="n"/>
      <c r="G294" s="961" t="n"/>
      <c r="H294" s="961" t="n"/>
      <c r="I294" s="871" t="n"/>
    </row>
    <row r="295">
      <c r="B295" s="871" t="n"/>
      <c r="C295" s="961" t="n"/>
      <c r="D295" s="961" t="n"/>
      <c r="E295" s="961" t="n"/>
      <c r="F295" s="961" t="n"/>
      <c r="G295" s="961" t="n"/>
      <c r="H295" s="961" t="n"/>
      <c r="I295" s="871" t="n"/>
    </row>
    <row r="296">
      <c r="B296" s="871" t="n"/>
      <c r="C296" s="961" t="n"/>
      <c r="D296" s="961" t="n"/>
      <c r="E296" s="961" t="n"/>
      <c r="F296" s="961" t="n"/>
      <c r="G296" s="961" t="n"/>
      <c r="H296" s="961" t="n"/>
      <c r="I296" s="871" t="n"/>
    </row>
    <row r="297">
      <c r="B297" s="871" t="n"/>
      <c r="C297" s="961" t="n"/>
      <c r="D297" s="961" t="n"/>
      <c r="E297" s="961" t="n"/>
      <c r="F297" s="961" t="n"/>
      <c r="G297" s="961" t="n"/>
      <c r="H297" s="961" t="n"/>
      <c r="I297" s="871" t="n"/>
    </row>
    <row r="298">
      <c r="B298" s="871" t="n"/>
      <c r="C298" s="961" t="n"/>
      <c r="D298" s="961" t="n"/>
      <c r="E298" s="961" t="n"/>
      <c r="F298" s="961" t="n"/>
      <c r="G298" s="961" t="n"/>
      <c r="H298" s="961" t="n"/>
      <c r="I298" s="871" t="n"/>
    </row>
    <row r="299">
      <c r="B299" s="871" t="n"/>
      <c r="C299" s="961" t="n"/>
      <c r="D299" s="961" t="n"/>
      <c r="E299" s="961" t="n"/>
      <c r="F299" s="961" t="n"/>
      <c r="G299" s="961" t="n"/>
      <c r="H299" s="961" t="n"/>
      <c r="I299" s="871" t="n"/>
    </row>
    <row r="300">
      <c r="B300" s="871" t="n"/>
      <c r="C300" s="961" t="n"/>
      <c r="D300" s="961" t="n"/>
      <c r="E300" s="961" t="n"/>
      <c r="F300" s="961" t="n"/>
      <c r="G300" s="961" t="n"/>
      <c r="H300" s="961" t="n"/>
      <c r="I300" s="871" t="n"/>
    </row>
    <row r="301">
      <c r="B301" s="871" t="n"/>
      <c r="C301" s="961" t="n"/>
      <c r="D301" s="961" t="n"/>
      <c r="E301" s="961" t="n"/>
      <c r="F301" s="961" t="n"/>
      <c r="G301" s="961" t="n"/>
      <c r="H301" s="961" t="n"/>
      <c r="I301" s="871" t="n"/>
    </row>
    <row r="302">
      <c r="B302" s="871" t="n"/>
      <c r="C302" s="961" t="n"/>
      <c r="D302" s="961" t="n"/>
      <c r="E302" s="961" t="n"/>
      <c r="F302" s="961" t="n"/>
      <c r="G302" s="961" t="n"/>
      <c r="H302" s="961" t="n"/>
      <c r="I302" s="871" t="n"/>
    </row>
    <row r="303">
      <c r="B303" s="871" t="n"/>
      <c r="C303" s="961" t="n"/>
      <c r="D303" s="961" t="n"/>
      <c r="E303" s="961" t="n"/>
      <c r="F303" s="961" t="n"/>
      <c r="G303" s="961" t="n"/>
      <c r="H303" s="961" t="n"/>
      <c r="I303" s="871" t="n"/>
    </row>
    <row r="304">
      <c r="B304" s="871" t="n"/>
      <c r="C304" s="961" t="n"/>
      <c r="D304" s="961" t="n"/>
      <c r="E304" s="961" t="n"/>
      <c r="F304" s="961" t="n"/>
      <c r="G304" s="961" t="n"/>
      <c r="H304" s="961" t="n"/>
      <c r="I304" s="871" t="n"/>
    </row>
    <row r="305">
      <c r="B305" s="871" t="n"/>
      <c r="C305" s="961" t="n"/>
      <c r="D305" s="961" t="n"/>
      <c r="E305" s="961" t="n"/>
      <c r="F305" s="961" t="n"/>
      <c r="G305" s="961" t="n"/>
      <c r="H305" s="961" t="n"/>
      <c r="I305" s="871" t="n"/>
    </row>
    <row r="306">
      <c r="B306" s="871" t="n"/>
      <c r="C306" s="961" t="n"/>
      <c r="D306" s="961" t="n"/>
      <c r="E306" s="961" t="n"/>
      <c r="F306" s="961" t="n"/>
      <c r="G306" s="961" t="n"/>
      <c r="H306" s="961" t="n"/>
      <c r="I306" s="871" t="n"/>
    </row>
    <row r="307">
      <c r="B307" s="871" t="n"/>
      <c r="C307" s="961" t="n"/>
      <c r="D307" s="961" t="n"/>
      <c r="E307" s="961" t="n"/>
      <c r="F307" s="961" t="n"/>
      <c r="G307" s="961" t="n"/>
      <c r="H307" s="961" t="n"/>
      <c r="I307" s="871" t="n"/>
    </row>
    <row r="308">
      <c r="B308" s="871" t="n"/>
      <c r="C308" s="961" t="n"/>
      <c r="D308" s="961" t="n"/>
      <c r="E308" s="961" t="n"/>
      <c r="F308" s="961" t="n"/>
      <c r="G308" s="961" t="n"/>
      <c r="H308" s="961" t="n"/>
      <c r="I308" s="871" t="n"/>
    </row>
    <row r="309">
      <c r="B309" s="871" t="n"/>
      <c r="C309" s="961" t="n"/>
      <c r="D309" s="961" t="n"/>
      <c r="E309" s="961" t="n"/>
      <c r="F309" s="961" t="n"/>
      <c r="G309" s="961" t="n"/>
      <c r="H309" s="961" t="n"/>
      <c r="I309" s="871" t="n"/>
    </row>
    <row r="310">
      <c r="B310" s="871" t="n"/>
      <c r="C310" s="961" t="n"/>
      <c r="D310" s="961" t="n"/>
      <c r="E310" s="961" t="n"/>
      <c r="F310" s="961" t="n"/>
      <c r="G310" s="961" t="n"/>
      <c r="H310" s="961" t="n"/>
      <c r="I310" s="871" t="n"/>
    </row>
    <row r="311">
      <c r="B311" s="871" t="n"/>
      <c r="C311" s="961" t="n"/>
      <c r="D311" s="961" t="n"/>
      <c r="E311" s="961" t="n"/>
      <c r="F311" s="961" t="n"/>
      <c r="G311" s="961" t="n"/>
      <c r="H311" s="961" t="n"/>
      <c r="I311" s="871" t="n"/>
    </row>
    <row r="312">
      <c r="B312" s="871" t="n"/>
      <c r="C312" s="961" t="n"/>
      <c r="D312" s="961" t="n"/>
      <c r="E312" s="961" t="n"/>
      <c r="F312" s="961" t="n"/>
      <c r="G312" s="961" t="n"/>
      <c r="H312" s="961" t="n"/>
      <c r="I312" s="871" t="n"/>
    </row>
    <row r="313">
      <c r="B313" s="871" t="n"/>
      <c r="C313" s="961" t="n"/>
      <c r="D313" s="961" t="n"/>
      <c r="E313" s="961" t="n"/>
      <c r="F313" s="961" t="n"/>
      <c r="G313" s="961" t="n"/>
      <c r="H313" s="961" t="n"/>
      <c r="I313" s="871" t="n"/>
    </row>
    <row r="314">
      <c r="B314" s="871" t="n"/>
      <c r="C314" s="961" t="n"/>
      <c r="D314" s="961" t="n"/>
      <c r="E314" s="961" t="n"/>
      <c r="F314" s="961" t="n"/>
      <c r="G314" s="961" t="n"/>
      <c r="H314" s="961" t="n"/>
      <c r="I314" s="871" t="n"/>
    </row>
    <row r="315">
      <c r="B315" s="871" t="n"/>
      <c r="C315" s="961" t="n"/>
      <c r="D315" s="961" t="n"/>
      <c r="E315" s="961" t="n"/>
      <c r="F315" s="961" t="n"/>
      <c r="G315" s="961" t="n"/>
      <c r="H315" s="961" t="n"/>
      <c r="I315" s="871" t="n"/>
    </row>
    <row r="316">
      <c r="B316" s="871" t="n"/>
      <c r="C316" s="961" t="n"/>
      <c r="D316" s="961" t="n"/>
      <c r="E316" s="961" t="n"/>
      <c r="F316" s="961" t="n"/>
      <c r="G316" s="961" t="n"/>
      <c r="H316" s="961" t="n"/>
      <c r="I316" s="871" t="n"/>
    </row>
    <row r="317">
      <c r="B317" s="871" t="n"/>
      <c r="C317" s="961" t="n"/>
      <c r="D317" s="961" t="n"/>
      <c r="E317" s="961" t="n"/>
      <c r="F317" s="961" t="n"/>
      <c r="G317" s="961" t="n"/>
      <c r="H317" s="961" t="n"/>
      <c r="I317" s="871" t="n"/>
    </row>
    <row r="318">
      <c r="B318" s="871" t="n"/>
      <c r="C318" s="961" t="n"/>
      <c r="D318" s="961" t="n"/>
      <c r="E318" s="961" t="n"/>
      <c r="F318" s="961" t="n"/>
      <c r="G318" s="961" t="n"/>
      <c r="H318" s="961" t="n"/>
      <c r="I318" s="871" t="n"/>
    </row>
    <row r="319">
      <c r="B319" s="871" t="n"/>
      <c r="C319" s="961" t="n"/>
      <c r="D319" s="961" t="n"/>
      <c r="E319" s="961" t="n"/>
      <c r="F319" s="961" t="n"/>
      <c r="G319" s="961" t="n"/>
      <c r="H319" s="961" t="n"/>
      <c r="I319" s="871" t="n"/>
    </row>
    <row r="320">
      <c r="B320" s="871" t="n"/>
      <c r="C320" s="961" t="n"/>
      <c r="D320" s="961" t="n"/>
      <c r="E320" s="961" t="n"/>
      <c r="F320" s="961" t="n"/>
      <c r="G320" s="961" t="n"/>
      <c r="H320" s="961" t="n"/>
      <c r="I320" s="871" t="n"/>
    </row>
    <row r="321">
      <c r="B321" s="871" t="n"/>
      <c r="C321" s="961" t="n"/>
      <c r="D321" s="961" t="n"/>
      <c r="E321" s="961" t="n"/>
      <c r="F321" s="961" t="n"/>
      <c r="G321" s="961" t="n"/>
      <c r="H321" s="961" t="n"/>
      <c r="I321" s="871" t="n"/>
    </row>
    <row r="322">
      <c r="B322" s="871" t="n"/>
      <c r="C322" s="961" t="n"/>
      <c r="D322" s="961" t="n"/>
      <c r="E322" s="961" t="n"/>
      <c r="F322" s="961" t="n"/>
      <c r="G322" s="961" t="n"/>
      <c r="H322" s="961" t="n"/>
      <c r="I322" s="871" t="n"/>
    </row>
    <row r="323">
      <c r="B323" s="871" t="n"/>
      <c r="C323" s="961" t="n"/>
      <c r="D323" s="961" t="n"/>
      <c r="E323" s="961" t="n"/>
      <c r="F323" s="961" t="n"/>
      <c r="G323" s="961" t="n"/>
      <c r="H323" s="961" t="n"/>
      <c r="I323" s="871" t="n"/>
    </row>
    <row r="324">
      <c r="B324" s="871" t="n"/>
      <c r="C324" s="961" t="n"/>
      <c r="D324" s="961" t="n"/>
      <c r="E324" s="961" t="n"/>
      <c r="F324" s="961" t="n"/>
      <c r="G324" s="961" t="n"/>
      <c r="H324" s="961" t="n"/>
      <c r="I324" s="871" t="n"/>
    </row>
    <row r="325">
      <c r="B325" s="871" t="n"/>
      <c r="C325" s="961" t="n"/>
      <c r="D325" s="961" t="n"/>
      <c r="E325" s="961" t="n"/>
      <c r="F325" s="961" t="n"/>
      <c r="G325" s="961" t="n"/>
      <c r="H325" s="961" t="n"/>
      <c r="I325" s="871" t="n"/>
    </row>
    <row r="326">
      <c r="B326" s="871" t="n"/>
      <c r="C326" s="961" t="n"/>
      <c r="D326" s="961" t="n"/>
      <c r="E326" s="961" t="n"/>
      <c r="F326" s="961" t="n"/>
      <c r="G326" s="961" t="n"/>
      <c r="H326" s="961" t="n"/>
      <c r="I326" s="871" t="n"/>
    </row>
    <row r="327">
      <c r="B327" s="871" t="n"/>
      <c r="C327" s="961" t="n"/>
      <c r="D327" s="961" t="n"/>
      <c r="E327" s="961" t="n"/>
      <c r="F327" s="961" t="n"/>
      <c r="G327" s="961" t="n"/>
      <c r="H327" s="961" t="n"/>
      <c r="I327" s="871" t="n"/>
    </row>
    <row r="328">
      <c r="B328" s="871" t="n"/>
      <c r="C328" s="961" t="n"/>
      <c r="D328" s="961" t="n"/>
      <c r="E328" s="961" t="n"/>
      <c r="F328" s="961" t="n"/>
      <c r="G328" s="961" t="n"/>
      <c r="H328" s="961" t="n"/>
      <c r="I328" s="871" t="n"/>
    </row>
    <row r="329">
      <c r="B329" s="871" t="n"/>
      <c r="C329" s="961" t="n"/>
      <c r="D329" s="961" t="n"/>
      <c r="E329" s="961" t="n"/>
      <c r="F329" s="961" t="n"/>
      <c r="G329" s="961" t="n"/>
      <c r="H329" s="961" t="n"/>
      <c r="I329" s="871" t="n"/>
    </row>
    <row r="330">
      <c r="B330" s="871" t="n"/>
      <c r="C330" s="961" t="n"/>
      <c r="D330" s="961" t="n"/>
      <c r="E330" s="961" t="n"/>
      <c r="F330" s="961" t="n"/>
      <c r="G330" s="961" t="n"/>
      <c r="H330" s="961" t="n"/>
      <c r="I330" s="871" t="n"/>
    </row>
    <row r="331">
      <c r="B331" s="871" t="n"/>
      <c r="C331" s="961" t="n"/>
      <c r="D331" s="961" t="n"/>
      <c r="E331" s="961" t="n"/>
      <c r="F331" s="961" t="n"/>
      <c r="G331" s="961" t="n"/>
      <c r="H331" s="961" t="n"/>
      <c r="I331" s="871" t="n"/>
    </row>
    <row r="332">
      <c r="B332" s="871" t="n"/>
      <c r="C332" s="961" t="n"/>
      <c r="D332" s="961" t="n"/>
      <c r="E332" s="961" t="n"/>
      <c r="F332" s="961" t="n"/>
      <c r="G332" s="961" t="n"/>
      <c r="H332" s="961" t="n"/>
      <c r="I332" s="871" t="n"/>
    </row>
    <row r="333">
      <c r="B333" s="871" t="n"/>
      <c r="C333" s="961" t="n"/>
      <c r="D333" s="961" t="n"/>
      <c r="E333" s="961" t="n"/>
      <c r="F333" s="961" t="n"/>
      <c r="G333" s="961" t="n"/>
      <c r="H333" s="961" t="n"/>
      <c r="I333" s="871" t="n"/>
    </row>
    <row r="334">
      <c r="B334" s="871" t="n"/>
      <c r="C334" s="961" t="n"/>
      <c r="D334" s="961" t="n"/>
      <c r="E334" s="961" t="n"/>
      <c r="F334" s="961" t="n"/>
      <c r="G334" s="961" t="n"/>
      <c r="H334" s="961" t="n"/>
      <c r="I334" s="871" t="n"/>
    </row>
    <row r="335">
      <c r="B335" s="871" t="n"/>
      <c r="C335" s="961" t="n"/>
      <c r="D335" s="961" t="n"/>
      <c r="E335" s="961" t="n"/>
      <c r="F335" s="961" t="n"/>
      <c r="G335" s="961" t="n"/>
      <c r="H335" s="961" t="n"/>
      <c r="I335" s="871" t="n"/>
    </row>
    <row r="336">
      <c r="B336" s="871" t="n"/>
      <c r="C336" s="961" t="n"/>
      <c r="D336" s="961" t="n"/>
      <c r="E336" s="961" t="n"/>
      <c r="F336" s="961" t="n"/>
      <c r="G336" s="961" t="n"/>
      <c r="H336" s="961" t="n"/>
      <c r="I336" s="871" t="n"/>
    </row>
    <row r="337">
      <c r="B337" s="871" t="n"/>
      <c r="C337" s="961" t="n"/>
      <c r="D337" s="961" t="n"/>
      <c r="E337" s="961" t="n"/>
      <c r="F337" s="961" t="n"/>
      <c r="G337" s="961" t="n"/>
      <c r="H337" s="961" t="n"/>
      <c r="I337" s="871" t="n"/>
    </row>
    <row r="338">
      <c r="B338" s="871" t="n"/>
      <c r="C338" s="961" t="n"/>
      <c r="D338" s="961" t="n"/>
      <c r="E338" s="961" t="n"/>
      <c r="F338" s="961" t="n"/>
      <c r="G338" s="961" t="n"/>
      <c r="H338" s="961" t="n"/>
      <c r="I338" s="871" t="n"/>
    </row>
    <row r="339">
      <c r="B339" s="871" t="n"/>
      <c r="C339" s="961" t="n"/>
      <c r="D339" s="961" t="n"/>
      <c r="E339" s="961" t="n"/>
      <c r="F339" s="961" t="n"/>
      <c r="G339" s="961" t="n"/>
      <c r="H339" s="961" t="n"/>
      <c r="I339" s="871" t="n"/>
    </row>
    <row r="340">
      <c r="B340" s="871" t="n"/>
      <c r="C340" s="961" t="n"/>
      <c r="D340" s="961" t="n"/>
      <c r="E340" s="961" t="n"/>
      <c r="F340" s="961" t="n"/>
      <c r="G340" s="961" t="n"/>
      <c r="H340" s="961" t="n"/>
      <c r="I340" s="871" t="n"/>
    </row>
    <row r="341">
      <c r="B341" s="871" t="n"/>
      <c r="C341" s="961" t="n"/>
      <c r="D341" s="961" t="n"/>
      <c r="E341" s="961" t="n"/>
      <c r="F341" s="961" t="n"/>
      <c r="G341" s="961" t="n"/>
      <c r="H341" s="961" t="n"/>
      <c r="I341" s="871" t="n"/>
    </row>
    <row r="342">
      <c r="B342" s="871" t="n"/>
      <c r="C342" s="961" t="n"/>
      <c r="D342" s="961" t="n"/>
      <c r="E342" s="961" t="n"/>
      <c r="F342" s="961" t="n"/>
      <c r="G342" s="961" t="n"/>
      <c r="H342" s="961" t="n"/>
      <c r="I342" s="871" t="n"/>
    </row>
    <row r="343">
      <c r="B343" s="871" t="n"/>
      <c r="C343" s="961" t="n"/>
      <c r="D343" s="961" t="n"/>
      <c r="E343" s="961" t="n"/>
      <c r="F343" s="961" t="n"/>
      <c r="G343" s="961" t="n"/>
      <c r="H343" s="961" t="n"/>
      <c r="I343" s="871" t="n"/>
    </row>
    <row r="344">
      <c r="B344" s="871" t="n"/>
      <c r="C344" s="961" t="n"/>
      <c r="D344" s="961" t="n"/>
      <c r="E344" s="961" t="n"/>
      <c r="F344" s="961" t="n"/>
      <c r="G344" s="961" t="n"/>
      <c r="H344" s="961" t="n"/>
      <c r="I344" s="871" t="n"/>
    </row>
    <row r="345">
      <c r="B345" s="871" t="n"/>
      <c r="C345" s="961" t="n"/>
      <c r="D345" s="961" t="n"/>
      <c r="E345" s="961" t="n"/>
      <c r="F345" s="961" t="n"/>
      <c r="G345" s="961" t="n"/>
      <c r="H345" s="961" t="n"/>
      <c r="I345" s="871" t="n"/>
    </row>
    <row r="346">
      <c r="B346" s="871" t="n"/>
      <c r="C346" s="961" t="n"/>
      <c r="D346" s="961" t="n"/>
      <c r="E346" s="961" t="n"/>
      <c r="F346" s="961" t="n"/>
      <c r="G346" s="961" t="n"/>
      <c r="H346" s="961" t="n"/>
      <c r="I346" s="871" t="n"/>
    </row>
    <row r="347">
      <c r="B347" s="871" t="n"/>
      <c r="C347" s="961" t="n"/>
      <c r="D347" s="961" t="n"/>
      <c r="E347" s="961" t="n"/>
      <c r="F347" s="961" t="n"/>
      <c r="G347" s="961" t="n"/>
      <c r="H347" s="961" t="n"/>
      <c r="I347" s="871" t="n"/>
    </row>
    <row r="348">
      <c r="B348" s="871" t="n"/>
      <c r="C348" s="961" t="n"/>
      <c r="D348" s="961" t="n"/>
      <c r="E348" s="961" t="n"/>
      <c r="F348" s="961" t="n"/>
      <c r="G348" s="961" t="n"/>
      <c r="H348" s="961" t="n"/>
      <c r="I348" s="871" t="n"/>
    </row>
    <row r="349">
      <c r="B349" s="871" t="n"/>
      <c r="C349" s="961" t="n"/>
      <c r="D349" s="961" t="n"/>
      <c r="E349" s="961" t="n"/>
      <c r="F349" s="961" t="n"/>
      <c r="G349" s="961" t="n"/>
      <c r="H349" s="961" t="n"/>
      <c r="I349" s="871" t="n"/>
    </row>
    <row r="350">
      <c r="B350" s="871" t="n"/>
      <c r="C350" s="961" t="n"/>
      <c r="D350" s="961" t="n"/>
      <c r="E350" s="961" t="n"/>
      <c r="F350" s="961" t="n"/>
      <c r="G350" s="961" t="n"/>
      <c r="H350" s="961" t="n"/>
      <c r="I350" s="871" t="n"/>
    </row>
    <row r="351">
      <c r="B351" s="871" t="n"/>
      <c r="C351" s="961" t="n"/>
      <c r="D351" s="961" t="n"/>
      <c r="E351" s="961" t="n"/>
      <c r="F351" s="961" t="n"/>
      <c r="G351" s="961" t="n"/>
      <c r="H351" s="961" t="n"/>
      <c r="I351" s="871" t="n"/>
    </row>
    <row r="352">
      <c r="B352" s="871" t="n"/>
      <c r="C352" s="961" t="n"/>
      <c r="D352" s="961" t="n"/>
      <c r="E352" s="961" t="n"/>
      <c r="F352" s="961" t="n"/>
      <c r="G352" s="961" t="n"/>
      <c r="H352" s="961" t="n"/>
      <c r="I352" s="871" t="n"/>
    </row>
    <row r="353">
      <c r="B353" s="871" t="n"/>
      <c r="C353" s="961" t="n"/>
      <c r="D353" s="961" t="n"/>
      <c r="E353" s="961" t="n"/>
      <c r="F353" s="961" t="n"/>
      <c r="G353" s="961" t="n"/>
      <c r="H353" s="961" t="n"/>
      <c r="I353" s="871" t="n"/>
    </row>
    <row r="354">
      <c r="B354" s="871" t="n"/>
      <c r="C354" s="961" t="n"/>
      <c r="D354" s="961" t="n"/>
      <c r="E354" s="961" t="n"/>
      <c r="F354" s="961" t="n"/>
      <c r="G354" s="961" t="n"/>
      <c r="H354" s="961" t="n"/>
      <c r="I354" s="871" t="n"/>
    </row>
    <row r="355">
      <c r="B355" s="871" t="n"/>
      <c r="C355" s="961" t="n"/>
      <c r="D355" s="961" t="n"/>
      <c r="E355" s="961" t="n"/>
      <c r="F355" s="961" t="n"/>
      <c r="G355" s="961" t="n"/>
      <c r="H355" s="961" t="n"/>
      <c r="I355" s="871" t="n"/>
    </row>
    <row r="356">
      <c r="B356" s="871" t="n"/>
      <c r="C356" s="961" t="n"/>
      <c r="D356" s="961" t="n"/>
      <c r="E356" s="961" t="n"/>
      <c r="F356" s="961" t="n"/>
      <c r="G356" s="961" t="n"/>
      <c r="H356" s="961" t="n"/>
      <c r="I356" s="871" t="n"/>
    </row>
    <row r="357">
      <c r="B357" s="871" t="n"/>
      <c r="C357" s="961" t="n"/>
      <c r="D357" s="961" t="n"/>
      <c r="E357" s="961" t="n"/>
      <c r="F357" s="961" t="n"/>
      <c r="G357" s="961" t="n"/>
      <c r="H357" s="961" t="n"/>
      <c r="I357" s="871" t="n"/>
    </row>
    <row r="358">
      <c r="B358" s="871" t="n"/>
      <c r="C358" s="961" t="n"/>
      <c r="D358" s="961" t="n"/>
      <c r="E358" s="961" t="n"/>
      <c r="F358" s="961" t="n"/>
      <c r="G358" s="961" t="n"/>
      <c r="H358" s="961" t="n"/>
      <c r="I358" s="871" t="n"/>
    </row>
    <row r="359">
      <c r="B359" s="871" t="n"/>
      <c r="C359" s="961" t="n"/>
      <c r="D359" s="961" t="n"/>
      <c r="E359" s="961" t="n"/>
      <c r="F359" s="961" t="n"/>
      <c r="G359" s="961" t="n"/>
      <c r="H359" s="961" t="n"/>
      <c r="I359" s="871" t="n"/>
    </row>
    <row r="360">
      <c r="B360" s="871" t="n"/>
      <c r="C360" s="961" t="n"/>
      <c r="D360" s="961" t="n"/>
      <c r="E360" s="961" t="n"/>
      <c r="F360" s="961" t="n"/>
      <c r="G360" s="961" t="n"/>
      <c r="H360" s="961" t="n"/>
      <c r="I360" s="871" t="n"/>
    </row>
    <row r="361">
      <c r="B361" s="871" t="n"/>
      <c r="C361" s="961" t="n"/>
      <c r="D361" s="961" t="n"/>
      <c r="E361" s="961" t="n"/>
      <c r="F361" s="961" t="n"/>
      <c r="G361" s="961" t="n"/>
      <c r="H361" s="961" t="n"/>
      <c r="I361" s="871" t="n"/>
    </row>
    <row r="362">
      <c r="B362" s="871" t="n"/>
      <c r="C362" s="961" t="n"/>
      <c r="D362" s="961" t="n"/>
      <c r="E362" s="961" t="n"/>
      <c r="F362" s="961" t="n"/>
      <c r="G362" s="961" t="n"/>
      <c r="H362" s="961" t="n"/>
      <c r="I362" s="871" t="n"/>
    </row>
    <row r="363">
      <c r="B363" s="871" t="n"/>
      <c r="C363" s="961" t="n"/>
      <c r="D363" s="961" t="n"/>
      <c r="E363" s="961" t="n"/>
      <c r="F363" s="961" t="n"/>
      <c r="G363" s="961" t="n"/>
      <c r="H363" s="961" t="n"/>
      <c r="I363" s="871" t="n"/>
    </row>
    <row r="364">
      <c r="B364" s="871" t="n"/>
      <c r="C364" s="961" t="n"/>
      <c r="D364" s="961" t="n"/>
      <c r="E364" s="961" t="n"/>
      <c r="F364" s="961" t="n"/>
      <c r="G364" s="961" t="n"/>
      <c r="H364" s="961" t="n"/>
      <c r="I364" s="871" t="n"/>
    </row>
    <row r="365">
      <c r="B365" s="871" t="n"/>
      <c r="C365" s="961" t="n"/>
      <c r="D365" s="961" t="n"/>
      <c r="E365" s="961" t="n"/>
      <c r="F365" s="961" t="n"/>
      <c r="G365" s="961" t="n"/>
      <c r="H365" s="961" t="n"/>
      <c r="I365" s="871" t="n"/>
    </row>
    <row r="366">
      <c r="B366" s="871" t="n"/>
      <c r="C366" s="961" t="n"/>
      <c r="D366" s="961" t="n"/>
      <c r="E366" s="961" t="n"/>
      <c r="F366" s="961" t="n"/>
      <c r="G366" s="961" t="n"/>
      <c r="H366" s="961" t="n"/>
      <c r="I366" s="871" t="n"/>
    </row>
    <row r="367">
      <c r="B367" s="871" t="n"/>
      <c r="C367" s="961" t="n"/>
      <c r="D367" s="961" t="n"/>
      <c r="E367" s="961" t="n"/>
      <c r="F367" s="961" t="n"/>
      <c r="G367" s="961" t="n"/>
      <c r="H367" s="961" t="n"/>
      <c r="I367" s="871" t="n"/>
    </row>
    <row r="368">
      <c r="B368" s="871" t="n"/>
      <c r="C368" s="961" t="n"/>
      <c r="D368" s="961" t="n"/>
      <c r="E368" s="961" t="n"/>
      <c r="F368" s="961" t="n"/>
      <c r="G368" s="961" t="n"/>
      <c r="H368" s="961" t="n"/>
      <c r="I368" s="871" t="n"/>
    </row>
    <row r="369">
      <c r="B369" s="871" t="n"/>
      <c r="C369" s="961" t="n"/>
      <c r="D369" s="961" t="n"/>
      <c r="E369" s="961" t="n"/>
      <c r="F369" s="961" t="n"/>
      <c r="G369" s="961" t="n"/>
      <c r="H369" s="961" t="n"/>
      <c r="I369" s="871" t="n"/>
    </row>
    <row r="370">
      <c r="B370" s="871" t="n"/>
      <c r="C370" s="961" t="n"/>
      <c r="D370" s="961" t="n"/>
      <c r="E370" s="961" t="n"/>
      <c r="F370" s="961" t="n"/>
      <c r="G370" s="961" t="n"/>
      <c r="H370" s="961" t="n"/>
      <c r="I370" s="871" t="n"/>
    </row>
    <row r="371">
      <c r="B371" s="871" t="n"/>
      <c r="C371" s="961" t="n"/>
      <c r="D371" s="961" t="n"/>
      <c r="E371" s="961" t="n"/>
      <c r="F371" s="961" t="n"/>
      <c r="G371" s="961" t="n"/>
      <c r="H371" s="961" t="n"/>
      <c r="I371" s="871" t="n"/>
    </row>
    <row r="372">
      <c r="B372" s="871" t="n"/>
      <c r="C372" s="961" t="n"/>
      <c r="D372" s="961" t="n"/>
      <c r="E372" s="961" t="n"/>
      <c r="F372" s="961" t="n"/>
      <c r="G372" s="961" t="n"/>
      <c r="H372" s="961" t="n"/>
      <c r="I372" s="871" t="n"/>
    </row>
    <row r="373">
      <c r="B373" s="871" t="n"/>
      <c r="C373" s="961" t="n"/>
      <c r="D373" s="961" t="n"/>
      <c r="E373" s="961" t="n"/>
      <c r="F373" s="961" t="n"/>
      <c r="G373" s="961" t="n"/>
      <c r="H373" s="961" t="n"/>
      <c r="I373" s="871" t="n"/>
    </row>
    <row r="374">
      <c r="B374" s="871" t="n"/>
      <c r="C374" s="961" t="n"/>
      <c r="D374" s="961" t="n"/>
      <c r="E374" s="961" t="n"/>
      <c r="F374" s="961" t="n"/>
      <c r="G374" s="961" t="n"/>
      <c r="H374" s="961" t="n"/>
      <c r="I374" s="871" t="n"/>
    </row>
    <row r="375">
      <c r="B375" s="871" t="n"/>
      <c r="C375" s="961" t="n"/>
      <c r="D375" s="961" t="n"/>
      <c r="E375" s="961" t="n"/>
      <c r="F375" s="961" t="n"/>
      <c r="G375" s="961" t="n"/>
      <c r="H375" s="961" t="n"/>
      <c r="I375" s="871" t="n"/>
    </row>
    <row r="376">
      <c r="B376" s="871" t="n"/>
      <c r="C376" s="961" t="n"/>
      <c r="D376" s="961" t="n"/>
      <c r="E376" s="961" t="n"/>
      <c r="F376" s="961" t="n"/>
      <c r="G376" s="961" t="n"/>
      <c r="H376" s="961" t="n"/>
      <c r="I376" s="871" t="n"/>
    </row>
    <row r="377">
      <c r="B377" s="871" t="n"/>
      <c r="C377" s="961" t="n"/>
      <c r="D377" s="961" t="n"/>
      <c r="E377" s="961" t="n"/>
      <c r="F377" s="961" t="n"/>
      <c r="G377" s="961" t="n"/>
      <c r="H377" s="961" t="n"/>
      <c r="I377" s="871" t="n"/>
    </row>
    <row r="378">
      <c r="B378" s="871" t="n"/>
      <c r="C378" s="961" t="n"/>
      <c r="D378" s="961" t="n"/>
      <c r="E378" s="961" t="n"/>
      <c r="F378" s="961" t="n"/>
      <c r="G378" s="961" t="n"/>
      <c r="H378" s="961" t="n"/>
      <c r="I378" s="871" t="n"/>
    </row>
    <row r="379">
      <c r="B379" s="871" t="n"/>
      <c r="C379" s="961" t="n"/>
      <c r="D379" s="961" t="n"/>
      <c r="E379" s="961" t="n"/>
      <c r="F379" s="961" t="n"/>
      <c r="G379" s="961" t="n"/>
      <c r="H379" s="961" t="n"/>
      <c r="I379" s="871" t="n"/>
    </row>
    <row r="380">
      <c r="B380" s="871" t="n"/>
      <c r="C380" s="961" t="n"/>
      <c r="D380" s="961" t="n"/>
      <c r="E380" s="961" t="n"/>
      <c r="F380" s="961" t="n"/>
      <c r="G380" s="961" t="n"/>
      <c r="H380" s="961" t="n"/>
      <c r="I380" s="871" t="n"/>
    </row>
    <row r="381">
      <c r="B381" s="871" t="n"/>
      <c r="C381" s="961" t="n"/>
      <c r="D381" s="961" t="n"/>
      <c r="E381" s="961" t="n"/>
      <c r="F381" s="961" t="n"/>
      <c r="G381" s="961" t="n"/>
      <c r="H381" s="961" t="n"/>
      <c r="I381" s="871" t="n"/>
    </row>
    <row r="382">
      <c r="B382" s="871" t="n"/>
      <c r="C382" s="961" t="n"/>
      <c r="D382" s="961" t="n"/>
      <c r="E382" s="961" t="n"/>
      <c r="F382" s="961" t="n"/>
      <c r="G382" s="961" t="n"/>
      <c r="H382" s="961" t="n"/>
      <c r="I382" s="871" t="n"/>
    </row>
    <row r="383">
      <c r="B383" s="871" t="n"/>
      <c r="C383" s="961" t="n"/>
      <c r="D383" s="961" t="n"/>
      <c r="E383" s="961" t="n"/>
      <c r="F383" s="961" t="n"/>
      <c r="G383" s="961" t="n"/>
      <c r="H383" s="961" t="n"/>
      <c r="I383" s="871" t="n"/>
    </row>
    <row r="384">
      <c r="B384" s="871" t="n"/>
      <c r="C384" s="961" t="n"/>
      <c r="D384" s="961" t="n"/>
      <c r="E384" s="961" t="n"/>
      <c r="F384" s="961" t="n"/>
      <c r="G384" s="961" t="n"/>
      <c r="H384" s="961" t="n"/>
      <c r="I384" s="871" t="n"/>
    </row>
    <row r="385">
      <c r="B385" s="871" t="n"/>
      <c r="C385" s="961" t="n"/>
      <c r="D385" s="961" t="n"/>
      <c r="E385" s="961" t="n"/>
      <c r="F385" s="961" t="n"/>
      <c r="G385" s="961" t="n"/>
      <c r="H385" s="961" t="n"/>
      <c r="I385" s="871" t="n"/>
    </row>
    <row r="386">
      <c r="B386" s="871" t="n"/>
      <c r="C386" s="961" t="n"/>
      <c r="D386" s="961" t="n"/>
      <c r="E386" s="961" t="n"/>
      <c r="F386" s="961" t="n"/>
      <c r="G386" s="961" t="n"/>
      <c r="H386" s="961" t="n"/>
      <c r="I386" s="871" t="n"/>
    </row>
    <row r="387">
      <c r="B387" s="871" t="n"/>
      <c r="C387" s="961" t="n"/>
      <c r="D387" s="961" t="n"/>
      <c r="E387" s="961" t="n"/>
      <c r="F387" s="961" t="n"/>
      <c r="G387" s="961" t="n"/>
      <c r="H387" s="961" t="n"/>
      <c r="I387" s="871" t="n"/>
    </row>
    <row r="388">
      <c r="B388" s="871" t="n"/>
      <c r="C388" s="961" t="n"/>
      <c r="D388" s="961" t="n"/>
      <c r="E388" s="961" t="n"/>
      <c r="F388" s="961" t="n"/>
      <c r="G388" s="961" t="n"/>
      <c r="H388" s="961" t="n"/>
      <c r="I388" s="871" t="n"/>
    </row>
    <row r="389">
      <c r="B389" s="871" t="n"/>
      <c r="C389" s="961" t="n"/>
      <c r="D389" s="961" t="n"/>
      <c r="E389" s="961" t="n"/>
      <c r="F389" s="961" t="n"/>
      <c r="G389" s="961" t="n"/>
      <c r="H389" s="961" t="n"/>
      <c r="I389" s="871" t="n"/>
    </row>
    <row r="390">
      <c r="B390" s="871" t="n"/>
      <c r="C390" s="961" t="n"/>
      <c r="D390" s="961" t="n"/>
      <c r="E390" s="961" t="n"/>
      <c r="F390" s="961" t="n"/>
      <c r="G390" s="961" t="n"/>
      <c r="H390" s="961" t="n"/>
      <c r="I390" s="871" t="n"/>
    </row>
    <row r="391">
      <c r="B391" s="871" t="n"/>
      <c r="C391" s="961" t="n"/>
      <c r="D391" s="961" t="n"/>
      <c r="E391" s="961" t="n"/>
      <c r="F391" s="961" t="n"/>
      <c r="G391" s="961" t="n"/>
      <c r="H391" s="961" t="n"/>
      <c r="I391" s="871" t="n"/>
    </row>
    <row r="392">
      <c r="B392" s="871" t="n"/>
      <c r="C392" s="961" t="n"/>
      <c r="D392" s="961" t="n"/>
      <c r="E392" s="961" t="n"/>
      <c r="F392" s="961" t="n"/>
      <c r="G392" s="961" t="n"/>
      <c r="H392" s="961" t="n"/>
      <c r="I392" s="871" t="n"/>
    </row>
    <row r="393">
      <c r="B393" s="871" t="n"/>
      <c r="C393" s="961" t="n"/>
      <c r="D393" s="961" t="n"/>
      <c r="E393" s="961" t="n"/>
      <c r="F393" s="961" t="n"/>
      <c r="G393" s="961" t="n"/>
      <c r="H393" s="961" t="n"/>
      <c r="I393" s="871" t="n"/>
    </row>
    <row r="394">
      <c r="B394" s="871" t="n"/>
      <c r="C394" s="961" t="n"/>
      <c r="D394" s="961" t="n"/>
      <c r="E394" s="961" t="n"/>
      <c r="F394" s="961" t="n"/>
      <c r="G394" s="961" t="n"/>
      <c r="H394" s="961" t="n"/>
      <c r="I394" s="871" t="n"/>
    </row>
    <row r="395">
      <c r="B395" s="871" t="n"/>
      <c r="C395" s="961" t="n"/>
      <c r="D395" s="961" t="n"/>
      <c r="E395" s="961" t="n"/>
      <c r="F395" s="961" t="n"/>
      <c r="G395" s="961" t="n"/>
      <c r="H395" s="961" t="n"/>
      <c r="I395" s="871" t="n"/>
    </row>
    <row r="396">
      <c r="B396" s="871" t="n"/>
      <c r="C396" s="961" t="n"/>
      <c r="D396" s="961" t="n"/>
      <c r="E396" s="961" t="n"/>
      <c r="F396" s="961" t="n"/>
      <c r="G396" s="961" t="n"/>
      <c r="H396" s="961" t="n"/>
      <c r="I396" s="871" t="n"/>
    </row>
    <row r="397">
      <c r="B397" s="871" t="n"/>
      <c r="C397" s="961" t="n"/>
      <c r="D397" s="961" t="n"/>
      <c r="E397" s="961" t="n"/>
      <c r="F397" s="961" t="n"/>
      <c r="G397" s="961" t="n"/>
      <c r="H397" s="961" t="n"/>
      <c r="I397" s="871" t="n"/>
    </row>
    <row r="398">
      <c r="B398" s="871" t="n"/>
      <c r="C398" s="961" t="n"/>
      <c r="D398" s="961" t="n"/>
      <c r="E398" s="961" t="n"/>
      <c r="F398" s="961" t="n"/>
      <c r="G398" s="961" t="n"/>
      <c r="H398" s="961" t="n"/>
      <c r="I398" s="871" t="n"/>
    </row>
    <row r="399">
      <c r="B399" s="871" t="n"/>
      <c r="C399" s="961" t="n"/>
      <c r="D399" s="961" t="n"/>
      <c r="E399" s="961" t="n"/>
      <c r="F399" s="961" t="n"/>
      <c r="G399" s="961" t="n"/>
      <c r="H399" s="961" t="n"/>
      <c r="I399" s="871" t="n"/>
    </row>
    <row r="400">
      <c r="B400" s="871" t="n"/>
      <c r="C400" s="961" t="n"/>
      <c r="D400" s="961" t="n"/>
      <c r="E400" s="961" t="n"/>
      <c r="F400" s="961" t="n"/>
      <c r="G400" s="961" t="n"/>
      <c r="H400" s="961" t="n"/>
      <c r="I400" s="871" t="n"/>
    </row>
    <row r="401">
      <c r="B401" s="871" t="n"/>
      <c r="C401" s="961" t="n"/>
      <c r="D401" s="961" t="n"/>
      <c r="E401" s="961" t="n"/>
      <c r="F401" s="961" t="n"/>
      <c r="G401" s="961" t="n"/>
      <c r="H401" s="961" t="n"/>
      <c r="I401" s="871" t="n"/>
    </row>
    <row r="402">
      <c r="B402" s="871" t="n"/>
      <c r="C402" s="961" t="n"/>
      <c r="D402" s="961" t="n"/>
      <c r="E402" s="961" t="n"/>
      <c r="F402" s="961" t="n"/>
      <c r="G402" s="961" t="n"/>
      <c r="H402" s="961" t="n"/>
      <c r="I402" s="871" t="n"/>
    </row>
    <row r="403">
      <c r="B403" s="871" t="n"/>
      <c r="C403" s="961" t="n"/>
      <c r="D403" s="961" t="n"/>
      <c r="E403" s="961" t="n"/>
      <c r="F403" s="961" t="n"/>
      <c r="G403" s="961" t="n"/>
      <c r="H403" s="961" t="n"/>
      <c r="I403" s="871" t="n"/>
    </row>
    <row r="404">
      <c r="B404" s="871" t="n"/>
      <c r="C404" s="961" t="n"/>
      <c r="D404" s="961" t="n"/>
      <c r="E404" s="961" t="n"/>
      <c r="F404" s="961" t="n"/>
      <c r="G404" s="961" t="n"/>
      <c r="H404" s="961" t="n"/>
      <c r="I404" s="871" t="n"/>
    </row>
    <row r="405">
      <c r="B405" s="871" t="n"/>
      <c r="C405" s="961" t="n"/>
      <c r="D405" s="961" t="n"/>
      <c r="E405" s="961" t="n"/>
      <c r="F405" s="961" t="n"/>
      <c r="G405" s="961" t="n"/>
      <c r="H405" s="961" t="n"/>
      <c r="I405" s="871" t="n"/>
    </row>
    <row r="406">
      <c r="B406" s="871" t="n"/>
      <c r="C406" s="961" t="n"/>
      <c r="D406" s="961" t="n"/>
      <c r="E406" s="961" t="n"/>
      <c r="F406" s="961" t="n"/>
      <c r="G406" s="961" t="n"/>
      <c r="H406" s="961" t="n"/>
      <c r="I406" s="871" t="n"/>
    </row>
    <row r="407">
      <c r="B407" s="871" t="n"/>
      <c r="C407" s="961" t="n"/>
      <c r="D407" s="961" t="n"/>
      <c r="E407" s="961" t="n"/>
      <c r="F407" s="961" t="n"/>
      <c r="G407" s="961" t="n"/>
      <c r="H407" s="961" t="n"/>
      <c r="I407" s="871" t="n"/>
    </row>
    <row r="408">
      <c r="B408" s="871" t="n"/>
      <c r="C408" s="961" t="n"/>
      <c r="D408" s="961" t="n"/>
      <c r="E408" s="961" t="n"/>
      <c r="F408" s="961" t="n"/>
      <c r="G408" s="961" t="n"/>
      <c r="H408" s="961" t="n"/>
      <c r="I408" s="871" t="n"/>
    </row>
    <row r="409">
      <c r="B409" s="871" t="n"/>
      <c r="C409" s="961" t="n"/>
      <c r="D409" s="961" t="n"/>
      <c r="E409" s="961" t="n"/>
      <c r="F409" s="961" t="n"/>
      <c r="G409" s="961" t="n"/>
      <c r="H409" s="961" t="n"/>
      <c r="I409" s="871" t="n"/>
    </row>
    <row r="410">
      <c r="B410" s="871" t="n"/>
      <c r="C410" s="961" t="n"/>
      <c r="D410" s="961" t="n"/>
      <c r="E410" s="961" t="n"/>
      <c r="F410" s="961" t="n"/>
      <c r="G410" s="961" t="n"/>
      <c r="H410" s="961" t="n"/>
      <c r="I410" s="871" t="n"/>
    </row>
    <row r="411">
      <c r="B411" s="871" t="n"/>
      <c r="C411" s="961" t="n"/>
      <c r="D411" s="961" t="n"/>
      <c r="E411" s="961" t="n"/>
      <c r="F411" s="961" t="n"/>
      <c r="G411" s="961" t="n"/>
      <c r="H411" s="961" t="n"/>
      <c r="I411" s="871" t="n"/>
    </row>
    <row r="412">
      <c r="B412" s="871" t="n"/>
      <c r="C412" s="961" t="n"/>
      <c r="D412" s="961" t="n"/>
      <c r="E412" s="961" t="n"/>
      <c r="F412" s="961" t="n"/>
      <c r="G412" s="961" t="n"/>
      <c r="H412" s="961" t="n"/>
      <c r="I412" s="871" t="n"/>
    </row>
    <row r="413">
      <c r="B413" s="871" t="n"/>
      <c r="C413" s="961" t="n"/>
      <c r="D413" s="961" t="n"/>
      <c r="E413" s="961" t="n"/>
      <c r="F413" s="961" t="n"/>
      <c r="G413" s="961" t="n"/>
      <c r="H413" s="961" t="n"/>
      <c r="I413" s="871" t="n"/>
    </row>
    <row r="414">
      <c r="B414" s="871" t="n"/>
      <c r="C414" s="961" t="n"/>
      <c r="D414" s="961" t="n"/>
      <c r="E414" s="961" t="n"/>
      <c r="F414" s="961" t="n"/>
      <c r="G414" s="961" t="n"/>
      <c r="H414" s="961" t="n"/>
      <c r="I414" s="871" t="n"/>
    </row>
    <row r="415">
      <c r="B415" s="871" t="n"/>
      <c r="C415" s="961" t="n"/>
      <c r="D415" s="961" t="n"/>
      <c r="E415" s="961" t="n"/>
      <c r="F415" s="961" t="n"/>
      <c r="G415" s="961" t="n"/>
      <c r="H415" s="961" t="n"/>
      <c r="I415" s="871" t="n"/>
    </row>
    <row r="416">
      <c r="B416" s="871" t="n"/>
      <c r="C416" s="961" t="n"/>
      <c r="D416" s="961" t="n"/>
      <c r="E416" s="961" t="n"/>
      <c r="F416" s="961" t="n"/>
      <c r="G416" s="961" t="n"/>
      <c r="H416" s="961" t="n"/>
      <c r="I416" s="871" t="n"/>
    </row>
    <row r="417">
      <c r="B417" s="871" t="n"/>
      <c r="C417" s="961" t="n"/>
      <c r="D417" s="961" t="n"/>
      <c r="E417" s="961" t="n"/>
      <c r="F417" s="961" t="n"/>
      <c r="G417" s="961" t="n"/>
      <c r="H417" s="961" t="n"/>
      <c r="I417" s="871" t="n"/>
    </row>
    <row r="418">
      <c r="B418" s="871" t="n"/>
      <c r="C418" s="961" t="n"/>
      <c r="D418" s="961" t="n"/>
      <c r="E418" s="961" t="n"/>
      <c r="F418" s="961" t="n"/>
      <c r="G418" s="961" t="n"/>
      <c r="H418" s="961" t="n"/>
      <c r="I418" s="871" t="n"/>
    </row>
    <row r="419">
      <c r="B419" s="871" t="n"/>
      <c r="C419" s="961" t="n"/>
      <c r="D419" s="961" t="n"/>
      <c r="E419" s="961" t="n"/>
      <c r="F419" s="961" t="n"/>
      <c r="G419" s="961" t="n"/>
      <c r="H419" s="961" t="n"/>
      <c r="I419" s="871" t="n"/>
    </row>
    <row r="420">
      <c r="B420" s="871" t="n"/>
      <c r="C420" s="961" t="n"/>
      <c r="D420" s="961" t="n"/>
      <c r="E420" s="961" t="n"/>
      <c r="F420" s="961" t="n"/>
      <c r="G420" s="961" t="n"/>
      <c r="H420" s="961" t="n"/>
      <c r="I420" s="871" t="n"/>
    </row>
    <row r="421">
      <c r="B421" s="871" t="n"/>
      <c r="C421" s="961" t="n"/>
      <c r="D421" s="961" t="n"/>
      <c r="E421" s="961" t="n"/>
      <c r="F421" s="961" t="n"/>
      <c r="G421" s="961" t="n"/>
      <c r="H421" s="961" t="n"/>
      <c r="I421" s="871" t="n"/>
    </row>
    <row r="422">
      <c r="B422" s="871" t="n"/>
      <c r="C422" s="961" t="n"/>
      <c r="D422" s="961" t="n"/>
      <c r="E422" s="961" t="n"/>
      <c r="F422" s="961" t="n"/>
      <c r="G422" s="961" t="n"/>
      <c r="H422" s="961" t="n"/>
      <c r="I422" s="871" t="n"/>
    </row>
    <row r="423">
      <c r="B423" s="871" t="n"/>
      <c r="C423" s="961" t="n"/>
      <c r="D423" s="961" t="n"/>
      <c r="E423" s="961" t="n"/>
      <c r="F423" s="961" t="n"/>
      <c r="G423" s="961" t="n"/>
      <c r="H423" s="961" t="n"/>
      <c r="I423" s="871" t="n"/>
    </row>
    <row r="424">
      <c r="B424" s="871" t="n"/>
      <c r="C424" s="961" t="n"/>
      <c r="D424" s="961" t="n"/>
      <c r="E424" s="961" t="n"/>
      <c r="F424" s="961" t="n"/>
      <c r="G424" s="961" t="n"/>
      <c r="H424" s="961" t="n"/>
      <c r="I424" s="871" t="n"/>
    </row>
    <row r="425">
      <c r="B425" s="871" t="n"/>
      <c r="C425" s="961" t="n"/>
      <c r="D425" s="961" t="n"/>
      <c r="E425" s="961" t="n"/>
      <c r="F425" s="961" t="n"/>
      <c r="G425" s="961" t="n"/>
      <c r="H425" s="961" t="n"/>
      <c r="I425" s="871" t="n"/>
    </row>
    <row r="426">
      <c r="B426" s="871" t="n"/>
      <c r="C426" s="961" t="n"/>
      <c r="D426" s="961" t="n"/>
      <c r="E426" s="961" t="n"/>
      <c r="F426" s="961" t="n"/>
      <c r="G426" s="961" t="n"/>
      <c r="H426" s="961" t="n"/>
      <c r="I426" s="871" t="n"/>
    </row>
    <row r="427">
      <c r="B427" s="871" t="n"/>
      <c r="C427" s="961" t="n"/>
      <c r="D427" s="961" t="n"/>
      <c r="E427" s="961" t="n"/>
      <c r="F427" s="961" t="n"/>
      <c r="G427" s="961" t="n"/>
      <c r="H427" s="961" t="n"/>
      <c r="I427" s="871" t="n"/>
    </row>
    <row r="428">
      <c r="B428" s="871" t="n"/>
      <c r="C428" s="961" t="n"/>
      <c r="D428" s="961" t="n"/>
      <c r="E428" s="961" t="n"/>
      <c r="F428" s="961" t="n"/>
      <c r="G428" s="961" t="n"/>
      <c r="H428" s="961" t="n"/>
      <c r="I428" s="871" t="n"/>
    </row>
    <row r="429">
      <c r="B429" s="871" t="n"/>
      <c r="C429" s="961" t="n"/>
      <c r="D429" s="961" t="n"/>
      <c r="E429" s="961" t="n"/>
      <c r="F429" s="961" t="n"/>
      <c r="G429" s="961" t="n"/>
      <c r="H429" s="961" t="n"/>
      <c r="I429" s="871" t="n"/>
    </row>
    <row r="430">
      <c r="B430" s="871" t="n"/>
      <c r="C430" s="961" t="n"/>
      <c r="D430" s="961" t="n"/>
      <c r="E430" s="961" t="n"/>
      <c r="F430" s="961" t="n"/>
      <c r="G430" s="961" t="n"/>
      <c r="H430" s="961" t="n"/>
      <c r="I430" s="871" t="n"/>
    </row>
    <row r="431">
      <c r="B431" s="871" t="n"/>
      <c r="C431" s="961" t="n"/>
      <c r="D431" s="961" t="n"/>
      <c r="E431" s="961" t="n"/>
      <c r="F431" s="961" t="n"/>
      <c r="G431" s="961" t="n"/>
      <c r="H431" s="961" t="n"/>
      <c r="I431" s="871" t="n"/>
    </row>
    <row r="432">
      <c r="B432" s="871" t="n"/>
      <c r="C432" s="961" t="n"/>
      <c r="D432" s="961" t="n"/>
      <c r="E432" s="961" t="n"/>
      <c r="F432" s="961" t="n"/>
      <c r="G432" s="961" t="n"/>
      <c r="H432" s="961" t="n"/>
      <c r="I432" s="871" t="n"/>
    </row>
    <row r="433">
      <c r="B433" s="871" t="n"/>
      <c r="C433" s="961" t="n"/>
      <c r="D433" s="961" t="n"/>
      <c r="E433" s="961" t="n"/>
      <c r="F433" s="961" t="n"/>
      <c r="G433" s="961" t="n"/>
      <c r="H433" s="961" t="n"/>
      <c r="I433" s="871" t="n"/>
    </row>
    <row r="434">
      <c r="B434" s="871" t="n"/>
      <c r="C434" s="961" t="n"/>
      <c r="D434" s="961" t="n"/>
      <c r="E434" s="961" t="n"/>
      <c r="F434" s="961" t="n"/>
      <c r="G434" s="961" t="n"/>
      <c r="H434" s="961" t="n"/>
      <c r="I434" s="871" t="n"/>
    </row>
    <row r="435">
      <c r="B435" s="871" t="n"/>
      <c r="C435" s="961" t="n"/>
      <c r="D435" s="961" t="n"/>
      <c r="E435" s="961" t="n"/>
      <c r="F435" s="961" t="n"/>
      <c r="G435" s="961" t="n"/>
      <c r="H435" s="961" t="n"/>
      <c r="I435" s="871" t="n"/>
    </row>
    <row r="436">
      <c r="B436" s="871" t="n"/>
      <c r="C436" s="961" t="n"/>
      <c r="D436" s="961" t="n"/>
      <c r="E436" s="961" t="n"/>
      <c r="F436" s="961" t="n"/>
      <c r="G436" s="961" t="n"/>
      <c r="H436" s="961" t="n"/>
      <c r="I436" s="871" t="n"/>
    </row>
    <row r="437">
      <c r="B437" s="871" t="n"/>
      <c r="C437" s="961" t="n"/>
      <c r="D437" s="961" t="n"/>
      <c r="E437" s="961" t="n"/>
      <c r="F437" s="961" t="n"/>
      <c r="G437" s="961" t="n"/>
      <c r="H437" s="961" t="n"/>
      <c r="I437" s="871" t="n"/>
    </row>
    <row r="438">
      <c r="B438" s="871" t="n"/>
      <c r="C438" s="961" t="n"/>
      <c r="D438" s="961" t="n"/>
      <c r="E438" s="961" t="n"/>
      <c r="F438" s="961" t="n"/>
      <c r="G438" s="961" t="n"/>
      <c r="H438" s="961" t="n"/>
      <c r="I438" s="871" t="n"/>
    </row>
    <row r="439">
      <c r="B439" s="871" t="n"/>
      <c r="C439" s="961" t="n"/>
      <c r="D439" s="961" t="n"/>
      <c r="E439" s="961" t="n"/>
      <c r="F439" s="961" t="n"/>
      <c r="G439" s="961" t="n"/>
      <c r="H439" s="961" t="n"/>
      <c r="I439" s="871" t="n"/>
    </row>
    <row r="440">
      <c r="B440" s="871" t="n"/>
      <c r="C440" s="961" t="n"/>
      <c r="D440" s="961" t="n"/>
      <c r="E440" s="961" t="n"/>
      <c r="F440" s="961" t="n"/>
      <c r="G440" s="961" t="n"/>
      <c r="H440" s="961" t="n"/>
      <c r="I440" s="871" t="n"/>
    </row>
    <row r="441">
      <c r="B441" s="871" t="n"/>
      <c r="C441" s="961" t="n"/>
      <c r="D441" s="961" t="n"/>
      <c r="E441" s="961" t="n"/>
      <c r="F441" s="961" t="n"/>
      <c r="G441" s="961" t="n"/>
      <c r="H441" s="961" t="n"/>
      <c r="I441" s="871" t="n"/>
    </row>
    <row r="442">
      <c r="B442" s="871" t="n"/>
      <c r="C442" s="961" t="n"/>
      <c r="D442" s="961" t="n"/>
      <c r="E442" s="961" t="n"/>
      <c r="F442" s="961" t="n"/>
      <c r="G442" s="961" t="n"/>
      <c r="H442" s="961" t="n"/>
      <c r="I442" s="871" t="n"/>
    </row>
    <row r="443">
      <c r="B443" s="871" t="n"/>
      <c r="C443" s="961" t="n"/>
      <c r="D443" s="961" t="n"/>
      <c r="E443" s="961" t="n"/>
      <c r="F443" s="961" t="n"/>
      <c r="G443" s="961" t="n"/>
      <c r="H443" s="961" t="n"/>
      <c r="I443" s="871" t="n"/>
    </row>
    <row r="444">
      <c r="B444" s="871" t="n"/>
      <c r="C444" s="961" t="n"/>
      <c r="D444" s="961" t="n"/>
      <c r="E444" s="961" t="n"/>
      <c r="F444" s="961" t="n"/>
      <c r="G444" s="961" t="n"/>
      <c r="H444" s="961" t="n"/>
      <c r="I444" s="871" t="n"/>
    </row>
    <row r="445">
      <c r="B445" s="871" t="n"/>
      <c r="C445" s="961" t="n"/>
      <c r="D445" s="961" t="n"/>
      <c r="E445" s="961" t="n"/>
      <c r="F445" s="961" t="n"/>
      <c r="G445" s="961" t="n"/>
      <c r="H445" s="961" t="n"/>
      <c r="I445" s="871" t="n"/>
    </row>
    <row r="446">
      <c r="B446" s="871" t="n"/>
      <c r="C446" s="961" t="n"/>
      <c r="D446" s="961" t="n"/>
      <c r="E446" s="961" t="n"/>
      <c r="F446" s="961" t="n"/>
      <c r="G446" s="961" t="n"/>
      <c r="H446" s="961" t="n"/>
      <c r="I446" s="871" t="n"/>
    </row>
    <row r="447">
      <c r="B447" s="871" t="n"/>
      <c r="C447" s="961" t="n"/>
      <c r="D447" s="961" t="n"/>
      <c r="E447" s="961" t="n"/>
      <c r="F447" s="961" t="n"/>
      <c r="G447" s="961" t="n"/>
      <c r="H447" s="961" t="n"/>
      <c r="I447" s="871" t="n"/>
    </row>
    <row r="448">
      <c r="B448" s="871" t="n"/>
      <c r="C448" s="961" t="n"/>
      <c r="D448" s="961" t="n"/>
      <c r="E448" s="961" t="n"/>
      <c r="F448" s="961" t="n"/>
      <c r="G448" s="961" t="n"/>
      <c r="H448" s="961" t="n"/>
      <c r="I448" s="871" t="n"/>
    </row>
    <row r="449">
      <c r="B449" s="871" t="n"/>
      <c r="C449" s="961" t="n"/>
      <c r="D449" s="961" t="n"/>
      <c r="E449" s="961" t="n"/>
      <c r="F449" s="961" t="n"/>
      <c r="G449" s="961" t="n"/>
      <c r="H449" s="961" t="n"/>
      <c r="I449" s="871" t="n"/>
    </row>
    <row r="450">
      <c r="B450" s="871" t="n"/>
      <c r="C450" s="961" t="n"/>
      <c r="D450" s="961" t="n"/>
      <c r="E450" s="961" t="n"/>
      <c r="F450" s="961" t="n"/>
      <c r="G450" s="961" t="n"/>
      <c r="H450" s="961" t="n"/>
      <c r="I450" s="871" t="n"/>
    </row>
    <row r="451">
      <c r="B451" s="871" t="n"/>
      <c r="C451" s="961" t="n"/>
      <c r="D451" s="961" t="n"/>
      <c r="E451" s="961" t="n"/>
      <c r="F451" s="961" t="n"/>
      <c r="G451" s="961" t="n"/>
      <c r="H451" s="961" t="n"/>
      <c r="I451" s="871" t="n"/>
    </row>
    <row r="452">
      <c r="B452" s="871" t="n"/>
      <c r="C452" s="961" t="n"/>
      <c r="D452" s="961" t="n"/>
      <c r="E452" s="961" t="n"/>
      <c r="F452" s="961" t="n"/>
      <c r="G452" s="961" t="n"/>
      <c r="H452" s="961" t="n"/>
      <c r="I452" s="871" t="n"/>
    </row>
    <row r="453">
      <c r="B453" s="871" t="n"/>
      <c r="C453" s="961" t="n"/>
      <c r="D453" s="961" t="n"/>
      <c r="E453" s="961" t="n"/>
      <c r="F453" s="961" t="n"/>
      <c r="G453" s="961" t="n"/>
      <c r="H453" s="961" t="n"/>
      <c r="I453" s="871" t="n"/>
    </row>
    <row r="454">
      <c r="B454" s="871" t="n"/>
      <c r="C454" s="961" t="n"/>
      <c r="D454" s="961" t="n"/>
      <c r="E454" s="961" t="n"/>
      <c r="F454" s="961" t="n"/>
      <c r="G454" s="961" t="n"/>
      <c r="H454" s="961" t="n"/>
      <c r="I454" s="871" t="n"/>
    </row>
    <row r="455">
      <c r="B455" s="871" t="n"/>
      <c r="C455" s="961" t="n"/>
      <c r="D455" s="961" t="n"/>
      <c r="E455" s="961" t="n"/>
      <c r="F455" s="961" t="n"/>
      <c r="G455" s="961" t="n"/>
      <c r="H455" s="961" t="n"/>
      <c r="I455" s="871" t="n"/>
    </row>
    <row r="456">
      <c r="B456" s="871" t="n"/>
      <c r="C456" s="961" t="n"/>
      <c r="D456" s="961" t="n"/>
      <c r="E456" s="961" t="n"/>
      <c r="F456" s="961" t="n"/>
      <c r="G456" s="961" t="n"/>
      <c r="H456" s="961" t="n"/>
      <c r="I456" s="871" t="n"/>
    </row>
    <row r="457">
      <c r="B457" s="871" t="n"/>
      <c r="C457" s="961" t="n"/>
      <c r="D457" s="961" t="n"/>
      <c r="E457" s="961" t="n"/>
      <c r="F457" s="961" t="n"/>
      <c r="G457" s="961" t="n"/>
      <c r="H457" s="961" t="n"/>
      <c r="I457" s="871" t="n"/>
    </row>
    <row r="458">
      <c r="B458" s="871" t="n"/>
      <c r="C458" s="961" t="n"/>
      <c r="D458" s="961" t="n"/>
      <c r="E458" s="961" t="n"/>
      <c r="F458" s="961" t="n"/>
      <c r="G458" s="961" t="n"/>
      <c r="H458" s="961" t="n"/>
      <c r="I458" s="871" t="n"/>
    </row>
    <row r="459">
      <c r="B459" s="871" t="n"/>
      <c r="C459" s="961" t="n"/>
      <c r="D459" s="961" t="n"/>
      <c r="E459" s="961" t="n"/>
      <c r="F459" s="961" t="n"/>
      <c r="G459" s="961" t="n"/>
      <c r="H459" s="961" t="n"/>
      <c r="I459" s="871" t="n"/>
    </row>
    <row r="460">
      <c r="B460" s="871" t="n"/>
      <c r="C460" s="961" t="n"/>
      <c r="D460" s="961" t="n"/>
      <c r="E460" s="961" t="n"/>
      <c r="F460" s="961" t="n"/>
      <c r="G460" s="961" t="n"/>
      <c r="H460" s="961" t="n"/>
      <c r="I460" s="871" t="n"/>
    </row>
    <row r="461">
      <c r="B461" s="871" t="n"/>
      <c r="C461" s="961" t="n"/>
      <c r="D461" s="961" t="n"/>
      <c r="E461" s="961" t="n"/>
      <c r="F461" s="961" t="n"/>
      <c r="G461" s="961" t="n"/>
      <c r="H461" s="961" t="n"/>
      <c r="I461" s="871" t="n"/>
    </row>
    <row r="462">
      <c r="B462" s="871" t="n"/>
      <c r="C462" s="961" t="n"/>
      <c r="D462" s="961" t="n"/>
      <c r="E462" s="961" t="n"/>
      <c r="F462" s="961" t="n"/>
      <c r="G462" s="961" t="n"/>
      <c r="H462" s="961" t="n"/>
      <c r="I462" s="871" t="n"/>
    </row>
    <row r="463">
      <c r="B463" s="871" t="n"/>
      <c r="C463" s="961" t="n"/>
      <c r="D463" s="961" t="n"/>
      <c r="E463" s="961" t="n"/>
      <c r="F463" s="961" t="n"/>
      <c r="G463" s="961" t="n"/>
      <c r="H463" s="961" t="n"/>
      <c r="I463" s="871" t="n"/>
    </row>
    <row r="464">
      <c r="B464" s="871" t="n"/>
      <c r="C464" s="961" t="n"/>
      <c r="D464" s="961" t="n"/>
      <c r="E464" s="961" t="n"/>
      <c r="F464" s="961" t="n"/>
      <c r="G464" s="961" t="n"/>
      <c r="H464" s="961" t="n"/>
      <c r="I464" s="871" t="n"/>
    </row>
    <row r="465">
      <c r="B465" s="871" t="n"/>
      <c r="C465" s="961" t="n"/>
      <c r="D465" s="961" t="n"/>
      <c r="E465" s="961" t="n"/>
      <c r="F465" s="961" t="n"/>
      <c r="G465" s="961" t="n"/>
      <c r="H465" s="961" t="n"/>
      <c r="I465" s="871" t="n"/>
    </row>
    <row r="466">
      <c r="B466" s="871" t="n"/>
      <c r="C466" s="961" t="n"/>
      <c r="D466" s="961" t="n"/>
      <c r="E466" s="961" t="n"/>
      <c r="F466" s="961" t="n"/>
      <c r="G466" s="961" t="n"/>
      <c r="H466" s="961" t="n"/>
      <c r="I466" s="871" t="n"/>
    </row>
    <row r="467">
      <c r="B467" s="871" t="n"/>
      <c r="C467" s="961" t="n"/>
      <c r="D467" s="961" t="n"/>
      <c r="E467" s="961" t="n"/>
      <c r="F467" s="961" t="n"/>
      <c r="G467" s="961" t="n"/>
      <c r="H467" s="961" t="n"/>
      <c r="I467" s="871" t="n"/>
    </row>
    <row r="468">
      <c r="B468" s="871" t="n"/>
      <c r="C468" s="961" t="n"/>
      <c r="D468" s="961" t="n"/>
      <c r="E468" s="961" t="n"/>
      <c r="F468" s="961" t="n"/>
      <c r="G468" s="961" t="n"/>
      <c r="H468" s="961" t="n"/>
      <c r="I468" s="871" t="n"/>
    </row>
    <row r="469">
      <c r="B469" s="871" t="n"/>
      <c r="C469" s="961" t="n"/>
      <c r="D469" s="961" t="n"/>
      <c r="E469" s="961" t="n"/>
      <c r="F469" s="961" t="n"/>
      <c r="G469" s="961" t="n"/>
      <c r="H469" s="961" t="n"/>
      <c r="I469" s="871" t="n"/>
    </row>
    <row r="470">
      <c r="B470" s="871" t="n"/>
      <c r="C470" s="961" t="n"/>
      <c r="D470" s="961" t="n"/>
      <c r="E470" s="961" t="n"/>
      <c r="F470" s="961" t="n"/>
      <c r="G470" s="961" t="n"/>
      <c r="H470" s="961" t="n"/>
      <c r="I470" s="871" t="n"/>
    </row>
    <row r="471">
      <c r="B471" s="871" t="n"/>
      <c r="C471" s="961" t="n"/>
      <c r="D471" s="961" t="n"/>
      <c r="E471" s="961" t="n"/>
      <c r="F471" s="961" t="n"/>
      <c r="G471" s="961" t="n"/>
      <c r="H471" s="961" t="n"/>
      <c r="I471" s="871" t="n"/>
    </row>
    <row r="472">
      <c r="B472" s="871" t="n"/>
      <c r="C472" s="961" t="n"/>
      <c r="D472" s="961" t="n"/>
      <c r="E472" s="961" t="n"/>
      <c r="F472" s="961" t="n"/>
      <c r="G472" s="961" t="n"/>
      <c r="H472" s="961" t="n"/>
      <c r="I472" s="871" t="n"/>
    </row>
    <row r="473">
      <c r="B473" s="871" t="n"/>
      <c r="C473" s="961" t="n"/>
      <c r="D473" s="961" t="n"/>
      <c r="E473" s="961" t="n"/>
      <c r="F473" s="961" t="n"/>
      <c r="G473" s="961" t="n"/>
      <c r="H473" s="961" t="n"/>
      <c r="I473" s="871" t="n"/>
    </row>
    <row r="474">
      <c r="B474" s="871" t="n"/>
      <c r="C474" s="961" t="n"/>
      <c r="D474" s="961" t="n"/>
      <c r="E474" s="961" t="n"/>
      <c r="F474" s="961" t="n"/>
      <c r="G474" s="961" t="n"/>
      <c r="H474" s="961" t="n"/>
      <c r="I474" s="871" t="n"/>
    </row>
    <row r="475">
      <c r="B475" s="871" t="n"/>
      <c r="C475" s="961" t="n"/>
      <c r="D475" s="961" t="n"/>
      <c r="E475" s="961" t="n"/>
      <c r="F475" s="961" t="n"/>
      <c r="G475" s="961" t="n"/>
      <c r="H475" s="961" t="n"/>
      <c r="I475" s="871" t="n"/>
    </row>
    <row r="476">
      <c r="B476" s="871" t="n"/>
      <c r="C476" s="961" t="n"/>
      <c r="D476" s="961" t="n"/>
      <c r="E476" s="961" t="n"/>
      <c r="F476" s="961" t="n"/>
      <c r="G476" s="961" t="n"/>
      <c r="H476" s="961" t="n"/>
      <c r="I476" s="871" t="n"/>
    </row>
    <row r="477">
      <c r="B477" s="871" t="n"/>
      <c r="C477" s="961" t="n"/>
      <c r="D477" s="961" t="n"/>
      <c r="E477" s="961" t="n"/>
      <c r="F477" s="961" t="n"/>
      <c r="G477" s="961" t="n"/>
      <c r="H477" s="961" t="n"/>
      <c r="I477" s="871" t="n"/>
    </row>
    <row r="478">
      <c r="B478" s="871" t="n"/>
      <c r="C478" s="961" t="n"/>
      <c r="D478" s="961" t="n"/>
      <c r="E478" s="961" t="n"/>
      <c r="F478" s="961" t="n"/>
      <c r="G478" s="961" t="n"/>
      <c r="H478" s="961" t="n"/>
      <c r="I478" s="871" t="n"/>
    </row>
    <row r="479">
      <c r="B479" s="871" t="n"/>
      <c r="C479" s="961" t="n"/>
      <c r="D479" s="961" t="n"/>
      <c r="E479" s="961" t="n"/>
      <c r="F479" s="961" t="n"/>
      <c r="G479" s="961" t="n"/>
      <c r="H479" s="961" t="n"/>
      <c r="I479" s="871" t="n"/>
    </row>
    <row r="480">
      <c r="B480" s="871" t="n"/>
      <c r="C480" s="961" t="n"/>
      <c r="D480" s="961" t="n"/>
      <c r="E480" s="961" t="n"/>
      <c r="F480" s="961" t="n"/>
      <c r="G480" s="961" t="n"/>
      <c r="H480" s="961" t="n"/>
      <c r="I480" s="871" t="n"/>
    </row>
    <row r="481">
      <c r="B481" s="871" t="n"/>
      <c r="C481" s="961" t="n"/>
      <c r="D481" s="961" t="n"/>
      <c r="E481" s="961" t="n"/>
      <c r="F481" s="961" t="n"/>
      <c r="G481" s="961" t="n"/>
      <c r="H481" s="961" t="n"/>
      <c r="I481" s="871" t="n"/>
    </row>
    <row r="482">
      <c r="B482" s="871" t="n"/>
      <c r="C482" s="961" t="n"/>
      <c r="D482" s="961" t="n"/>
      <c r="E482" s="961" t="n"/>
      <c r="F482" s="961" t="n"/>
      <c r="G482" s="961" t="n"/>
      <c r="H482" s="961" t="n"/>
      <c r="I482" s="871" t="n"/>
    </row>
    <row r="483">
      <c r="B483" s="871" t="n"/>
      <c r="C483" s="961" t="n"/>
      <c r="D483" s="961" t="n"/>
      <c r="E483" s="961" t="n"/>
      <c r="F483" s="961" t="n"/>
      <c r="G483" s="961" t="n"/>
      <c r="H483" s="961" t="n"/>
      <c r="I483" s="871" t="n"/>
    </row>
    <row r="484">
      <c r="B484" s="871" t="n"/>
      <c r="C484" s="961" t="n"/>
      <c r="D484" s="961" t="n"/>
      <c r="E484" s="961" t="n"/>
      <c r="F484" s="961" t="n"/>
      <c r="G484" s="961" t="n"/>
      <c r="H484" s="961" t="n"/>
      <c r="I484" s="871" t="n"/>
    </row>
    <row r="485">
      <c r="B485" s="871" t="n"/>
      <c r="C485" s="961" t="n"/>
      <c r="D485" s="961" t="n"/>
      <c r="E485" s="961" t="n"/>
      <c r="F485" s="961" t="n"/>
      <c r="G485" s="961" t="n"/>
      <c r="H485" s="961" t="n"/>
      <c r="I485" s="871" t="n"/>
    </row>
    <row r="486">
      <c r="B486" s="871" t="n"/>
      <c r="C486" s="961" t="n"/>
      <c r="D486" s="961" t="n"/>
      <c r="E486" s="961" t="n"/>
      <c r="F486" s="961" t="n"/>
      <c r="G486" s="961" t="n"/>
      <c r="H486" s="961" t="n"/>
      <c r="I486" s="871" t="n"/>
    </row>
    <row r="487">
      <c r="B487" s="871" t="n"/>
      <c r="C487" s="961" t="n"/>
      <c r="D487" s="961" t="n"/>
      <c r="E487" s="961" t="n"/>
      <c r="F487" s="961" t="n"/>
      <c r="G487" s="961" t="n"/>
      <c r="H487" s="961" t="n"/>
      <c r="I487" s="871" t="n"/>
    </row>
    <row r="488">
      <c r="B488" s="871" t="n"/>
      <c r="C488" s="961" t="n"/>
      <c r="D488" s="961" t="n"/>
      <c r="E488" s="961" t="n"/>
      <c r="F488" s="961" t="n"/>
      <c r="G488" s="961" t="n"/>
      <c r="H488" s="961" t="n"/>
      <c r="I488" s="871" t="n"/>
    </row>
    <row r="489">
      <c r="B489" s="871" t="n"/>
      <c r="C489" s="961" t="n"/>
      <c r="D489" s="961" t="n"/>
      <c r="E489" s="961" t="n"/>
      <c r="F489" s="961" t="n"/>
      <c r="G489" s="961" t="n"/>
      <c r="H489" s="961" t="n"/>
      <c r="I489" s="871" t="n"/>
    </row>
    <row r="490">
      <c r="B490" s="871" t="n"/>
      <c r="C490" s="961" t="n"/>
      <c r="D490" s="961" t="n"/>
      <c r="E490" s="961" t="n"/>
      <c r="F490" s="961" t="n"/>
      <c r="G490" s="961" t="n"/>
      <c r="H490" s="961" t="n"/>
      <c r="I490" s="871" t="n"/>
    </row>
    <row r="491">
      <c r="B491" s="871" t="n"/>
      <c r="C491" s="961" t="n"/>
      <c r="D491" s="961" t="n"/>
      <c r="E491" s="961" t="n"/>
      <c r="F491" s="961" t="n"/>
      <c r="G491" s="961" t="n"/>
      <c r="H491" s="961" t="n"/>
      <c r="I491" s="871" t="n"/>
    </row>
    <row r="492">
      <c r="B492" s="871" t="n"/>
      <c r="C492" s="961" t="n"/>
      <c r="D492" s="961" t="n"/>
      <c r="E492" s="961" t="n"/>
      <c r="F492" s="961" t="n"/>
      <c r="G492" s="961" t="n"/>
      <c r="H492" s="961" t="n"/>
      <c r="I492" s="871" t="n"/>
    </row>
    <row r="493">
      <c r="B493" s="871" t="n"/>
      <c r="C493" s="961" t="n"/>
      <c r="D493" s="961" t="n"/>
      <c r="E493" s="961" t="n"/>
      <c r="F493" s="961" t="n"/>
      <c r="G493" s="961" t="n"/>
      <c r="H493" s="961" t="n"/>
      <c r="I493" s="871" t="n"/>
    </row>
    <row r="494">
      <c r="B494" s="871" t="n"/>
      <c r="C494" s="961" t="n"/>
      <c r="D494" s="961" t="n"/>
      <c r="E494" s="961" t="n"/>
      <c r="F494" s="961" t="n"/>
      <c r="G494" s="961" t="n"/>
      <c r="H494" s="961" t="n"/>
      <c r="I494" s="871" t="n"/>
    </row>
    <row r="495">
      <c r="B495" s="871" t="n"/>
      <c r="C495" s="961" t="n"/>
      <c r="D495" s="961" t="n"/>
      <c r="E495" s="961" t="n"/>
      <c r="F495" s="961" t="n"/>
      <c r="G495" s="961" t="n"/>
      <c r="H495" s="961" t="n"/>
      <c r="I495" s="871" t="n"/>
    </row>
    <row r="496">
      <c r="B496" s="871" t="n"/>
      <c r="C496" s="961" t="n"/>
      <c r="D496" s="961" t="n"/>
      <c r="E496" s="961" t="n"/>
      <c r="F496" s="961" t="n"/>
      <c r="G496" s="961" t="n"/>
      <c r="H496" s="961" t="n"/>
      <c r="I496" s="871" t="n"/>
    </row>
    <row r="497">
      <c r="B497" s="871" t="n"/>
      <c r="C497" s="961" t="n"/>
      <c r="D497" s="961" t="n"/>
      <c r="E497" s="961" t="n"/>
      <c r="F497" s="961" t="n"/>
      <c r="G497" s="961" t="n"/>
      <c r="H497" s="961" t="n"/>
      <c r="I497" s="871" t="n"/>
    </row>
    <row r="498">
      <c r="B498" s="871" t="n"/>
      <c r="C498" s="961" t="n"/>
      <c r="D498" s="961" t="n"/>
      <c r="E498" s="961" t="n"/>
      <c r="F498" s="961" t="n"/>
      <c r="G498" s="961" t="n"/>
      <c r="H498" s="961" t="n"/>
      <c r="I498" s="871" t="n"/>
    </row>
    <row r="499">
      <c r="B499" s="871" t="n"/>
      <c r="C499" s="961" t="n"/>
      <c r="D499" s="961" t="n"/>
      <c r="E499" s="961" t="n"/>
      <c r="F499" s="961" t="n"/>
      <c r="G499" s="961" t="n"/>
      <c r="H499" s="961" t="n"/>
      <c r="I499" s="871" t="n"/>
    </row>
    <row r="500">
      <c r="B500" s="871" t="n"/>
      <c r="C500" s="961" t="n"/>
      <c r="D500" s="961" t="n"/>
      <c r="E500" s="961" t="n"/>
      <c r="F500" s="961" t="n"/>
      <c r="G500" s="961" t="n"/>
      <c r="H500" s="961" t="n"/>
      <c r="I500" s="871" t="n"/>
    </row>
    <row r="501">
      <c r="B501" s="871" t="n"/>
      <c r="C501" s="961" t="n"/>
      <c r="D501" s="961" t="n"/>
      <c r="E501" s="961" t="n"/>
      <c r="F501" s="961" t="n"/>
      <c r="G501" s="961" t="n"/>
      <c r="H501" s="961" t="n"/>
      <c r="I501" s="871" t="n"/>
    </row>
    <row r="502">
      <c r="B502" s="871" t="n"/>
      <c r="C502" s="961" t="n"/>
      <c r="D502" s="961" t="n"/>
      <c r="E502" s="961" t="n"/>
      <c r="F502" s="961" t="n"/>
      <c r="G502" s="961" t="n"/>
      <c r="H502" s="961" t="n"/>
      <c r="I502" s="871" t="n"/>
    </row>
    <row r="503">
      <c r="B503" s="871" t="n"/>
      <c r="C503" s="961" t="n"/>
      <c r="D503" s="961" t="n"/>
      <c r="E503" s="961" t="n"/>
      <c r="F503" s="961" t="n"/>
      <c r="G503" s="961" t="n"/>
      <c r="H503" s="961" t="n"/>
      <c r="I503" s="871" t="n"/>
    </row>
    <row r="504">
      <c r="B504" s="871" t="n"/>
      <c r="C504" s="961" t="n"/>
      <c r="D504" s="961" t="n"/>
      <c r="E504" s="961" t="n"/>
      <c r="F504" s="961" t="n"/>
      <c r="G504" s="961" t="n"/>
      <c r="H504" s="961" t="n"/>
      <c r="I504" s="871" t="n"/>
    </row>
    <row r="505">
      <c r="B505" s="871" t="n"/>
      <c r="C505" s="961" t="n"/>
      <c r="D505" s="961" t="n"/>
      <c r="E505" s="961" t="n"/>
      <c r="F505" s="961" t="n"/>
      <c r="G505" s="961" t="n"/>
      <c r="H505" s="961" t="n"/>
      <c r="I505" s="871" t="n"/>
    </row>
    <row r="506">
      <c r="B506" s="871" t="n"/>
      <c r="C506" s="961" t="n"/>
      <c r="D506" s="961" t="n"/>
      <c r="E506" s="961" t="n"/>
      <c r="F506" s="961" t="n"/>
      <c r="G506" s="961" t="n"/>
      <c r="H506" s="961" t="n"/>
      <c r="I506" s="871" t="n"/>
    </row>
    <row r="507">
      <c r="B507" s="871" t="n"/>
      <c r="C507" s="961" t="n"/>
      <c r="D507" s="961" t="n"/>
      <c r="E507" s="961" t="n"/>
      <c r="F507" s="961" t="n"/>
      <c r="G507" s="961" t="n"/>
      <c r="H507" s="961" t="n"/>
      <c r="I507" s="871" t="n"/>
    </row>
    <row r="508">
      <c r="B508" s="871" t="n"/>
      <c r="C508" s="961" t="n"/>
      <c r="D508" s="961" t="n"/>
      <c r="E508" s="961" t="n"/>
      <c r="F508" s="961" t="n"/>
      <c r="G508" s="961" t="n"/>
      <c r="H508" s="961" t="n"/>
      <c r="I508" s="871" t="n"/>
    </row>
    <row r="509">
      <c r="B509" s="871" t="n"/>
      <c r="C509" s="961" t="n"/>
      <c r="D509" s="961" t="n"/>
      <c r="E509" s="961" t="n"/>
      <c r="F509" s="961" t="n"/>
      <c r="G509" s="961" t="n"/>
      <c r="H509" s="961" t="n"/>
      <c r="I509" s="871" t="n"/>
    </row>
    <row r="510">
      <c r="B510" s="871" t="n"/>
      <c r="C510" s="961" t="n"/>
      <c r="D510" s="961" t="n"/>
      <c r="E510" s="961" t="n"/>
      <c r="F510" s="961" t="n"/>
      <c r="G510" s="961" t="n"/>
      <c r="H510" s="961" t="n"/>
      <c r="I510" s="871" t="n"/>
    </row>
    <row r="511">
      <c r="B511" s="871" t="n"/>
      <c r="C511" s="961" t="n"/>
      <c r="D511" s="961" t="n"/>
      <c r="E511" s="961" t="n"/>
      <c r="F511" s="961" t="n"/>
      <c r="G511" s="961" t="n"/>
      <c r="H511" s="961" t="n"/>
      <c r="I511" s="871" t="n"/>
    </row>
    <row r="512">
      <c r="B512" s="871" t="n"/>
      <c r="C512" s="961" t="n"/>
      <c r="D512" s="961" t="n"/>
      <c r="E512" s="961" t="n"/>
      <c r="F512" s="961" t="n"/>
      <c r="G512" s="961" t="n"/>
      <c r="H512" s="961" t="n"/>
      <c r="I512" s="871" t="n"/>
    </row>
    <row r="513">
      <c r="B513" s="871" t="n"/>
      <c r="C513" s="961" t="n"/>
      <c r="D513" s="961" t="n"/>
      <c r="E513" s="961" t="n"/>
      <c r="F513" s="961" t="n"/>
      <c r="G513" s="961" t="n"/>
      <c r="H513" s="961" t="n"/>
      <c r="I513" s="871" t="n"/>
    </row>
    <row r="514">
      <c r="B514" s="871" t="n"/>
      <c r="C514" s="961" t="n"/>
      <c r="D514" s="961" t="n"/>
      <c r="E514" s="961" t="n"/>
      <c r="F514" s="961" t="n"/>
      <c r="G514" s="961" t="n"/>
      <c r="H514" s="961" t="n"/>
      <c r="I514" s="871" t="n"/>
    </row>
    <row r="515">
      <c r="B515" s="871" t="n"/>
      <c r="C515" s="961" t="n"/>
      <c r="D515" s="961" t="n"/>
      <c r="E515" s="961" t="n"/>
      <c r="F515" s="961" t="n"/>
      <c r="G515" s="961" t="n"/>
      <c r="H515" s="961" t="n"/>
      <c r="I515" s="871" t="n"/>
    </row>
    <row r="516">
      <c r="B516" s="871" t="n"/>
      <c r="C516" s="961" t="n"/>
      <c r="D516" s="961" t="n"/>
      <c r="E516" s="961" t="n"/>
      <c r="F516" s="961" t="n"/>
      <c r="G516" s="961" t="n"/>
      <c r="H516" s="961" t="n"/>
      <c r="I516" s="871" t="n"/>
    </row>
    <row r="517">
      <c r="B517" s="871" t="n"/>
      <c r="C517" s="961" t="n"/>
      <c r="D517" s="961" t="n"/>
      <c r="E517" s="961" t="n"/>
      <c r="F517" s="961" t="n"/>
      <c r="G517" s="961" t="n"/>
      <c r="H517" s="961" t="n"/>
      <c r="I517" s="871" t="n"/>
    </row>
    <row r="518">
      <c r="B518" s="871" t="n"/>
      <c r="C518" s="961" t="n"/>
      <c r="D518" s="961" t="n"/>
      <c r="E518" s="961" t="n"/>
      <c r="F518" s="961" t="n"/>
      <c r="G518" s="961" t="n"/>
      <c r="H518" s="961" t="n"/>
      <c r="I518" s="871" t="n"/>
    </row>
    <row r="519">
      <c r="B519" s="871" t="n"/>
      <c r="C519" s="961" t="n"/>
      <c r="D519" s="961" t="n"/>
      <c r="E519" s="961" t="n"/>
      <c r="F519" s="961" t="n"/>
      <c r="G519" s="961" t="n"/>
      <c r="H519" s="961" t="n"/>
      <c r="I519" s="871" t="n"/>
    </row>
    <row r="520">
      <c r="B520" s="871" t="n"/>
      <c r="C520" s="961" t="n"/>
      <c r="D520" s="961" t="n"/>
      <c r="E520" s="961" t="n"/>
      <c r="F520" s="961" t="n"/>
      <c r="G520" s="961" t="n"/>
      <c r="H520" s="961" t="n"/>
      <c r="I520" s="871" t="n"/>
    </row>
    <row r="521">
      <c r="B521" s="871" t="n"/>
      <c r="C521" s="961" t="n"/>
      <c r="D521" s="961" t="n"/>
      <c r="E521" s="961" t="n"/>
      <c r="F521" s="961" t="n"/>
      <c r="G521" s="961" t="n"/>
      <c r="H521" s="961" t="n"/>
      <c r="I521" s="871" t="n"/>
    </row>
    <row r="522">
      <c r="B522" s="871" t="n"/>
      <c r="C522" s="961" t="n"/>
      <c r="D522" s="961" t="n"/>
      <c r="E522" s="961" t="n"/>
      <c r="F522" s="961" t="n"/>
      <c r="G522" s="961" t="n"/>
      <c r="H522" s="961" t="n"/>
      <c r="I522" s="871" t="n"/>
    </row>
    <row r="523">
      <c r="B523" s="871" t="n"/>
      <c r="C523" s="961" t="n"/>
      <c r="D523" s="961" t="n"/>
      <c r="E523" s="961" t="n"/>
      <c r="F523" s="961" t="n"/>
      <c r="G523" s="961" t="n"/>
      <c r="H523" s="961" t="n"/>
      <c r="I523" s="871" t="n"/>
    </row>
    <row r="524">
      <c r="B524" s="871" t="n"/>
      <c r="C524" s="961" t="n"/>
      <c r="D524" s="961" t="n"/>
      <c r="E524" s="961" t="n"/>
      <c r="F524" s="961" t="n"/>
      <c r="G524" s="961" t="n"/>
      <c r="H524" s="961" t="n"/>
      <c r="I524" s="871" t="n"/>
    </row>
    <row r="525">
      <c r="B525" s="871" t="n"/>
      <c r="C525" s="961" t="n"/>
      <c r="D525" s="961" t="n"/>
      <c r="E525" s="961" t="n"/>
      <c r="F525" s="961" t="n"/>
      <c r="G525" s="961" t="n"/>
      <c r="H525" s="961" t="n"/>
      <c r="I525" s="871" t="n"/>
    </row>
    <row r="526">
      <c r="B526" s="871" t="n"/>
      <c r="C526" s="961" t="n"/>
      <c r="D526" s="961" t="n"/>
      <c r="E526" s="961" t="n"/>
      <c r="F526" s="961" t="n"/>
      <c r="G526" s="961" t="n"/>
      <c r="H526" s="961" t="n"/>
      <c r="I526" s="871" t="n"/>
    </row>
    <row r="527">
      <c r="B527" s="871" t="n"/>
      <c r="C527" s="961" t="n"/>
      <c r="D527" s="961" t="n"/>
      <c r="E527" s="961" t="n"/>
      <c r="F527" s="961" t="n"/>
      <c r="G527" s="961" t="n"/>
      <c r="H527" s="961" t="n"/>
      <c r="I527" s="871" t="n"/>
    </row>
    <row r="528">
      <c r="B528" s="871" t="n"/>
      <c r="C528" s="961" t="n"/>
      <c r="D528" s="961" t="n"/>
      <c r="E528" s="961" t="n"/>
      <c r="F528" s="961" t="n"/>
      <c r="G528" s="961" t="n"/>
      <c r="H528" s="961" t="n"/>
      <c r="I528" s="871" t="n"/>
    </row>
    <row r="529">
      <c r="B529" s="871" t="n"/>
      <c r="C529" s="961" t="n"/>
      <c r="D529" s="961" t="n"/>
      <c r="E529" s="961" t="n"/>
      <c r="F529" s="961" t="n"/>
      <c r="G529" s="961" t="n"/>
      <c r="H529" s="961" t="n"/>
      <c r="I529" s="871" t="n"/>
    </row>
    <row r="530">
      <c r="B530" s="871" t="n"/>
      <c r="C530" s="961" t="n"/>
      <c r="D530" s="961" t="n"/>
      <c r="E530" s="961" t="n"/>
      <c r="F530" s="961" t="n"/>
      <c r="G530" s="961" t="n"/>
      <c r="H530" s="961" t="n"/>
      <c r="I530" s="871" t="n"/>
    </row>
    <row r="531">
      <c r="B531" s="871" t="n"/>
      <c r="C531" s="961" t="n"/>
      <c r="D531" s="961" t="n"/>
      <c r="E531" s="961" t="n"/>
      <c r="F531" s="961" t="n"/>
      <c r="G531" s="961" t="n"/>
      <c r="H531" s="961" t="n"/>
      <c r="I531" s="871" t="n"/>
    </row>
    <row r="532">
      <c r="B532" s="871" t="n"/>
      <c r="C532" s="961" t="n"/>
      <c r="D532" s="961" t="n"/>
      <c r="E532" s="961" t="n"/>
      <c r="F532" s="961" t="n"/>
      <c r="G532" s="961" t="n"/>
      <c r="H532" s="961" t="n"/>
      <c r="I532" s="871" t="n"/>
    </row>
    <row r="533">
      <c r="B533" s="871" t="n"/>
      <c r="C533" s="961" t="n"/>
      <c r="D533" s="961" t="n"/>
      <c r="E533" s="961" t="n"/>
      <c r="F533" s="961" t="n"/>
      <c r="G533" s="961" t="n"/>
      <c r="H533" s="961" t="n"/>
      <c r="I533" s="871" t="n"/>
    </row>
    <row r="534">
      <c r="B534" s="871" t="n"/>
      <c r="C534" s="961" t="n"/>
      <c r="D534" s="961" t="n"/>
      <c r="E534" s="961" t="n"/>
      <c r="F534" s="961" t="n"/>
      <c r="G534" s="961" t="n"/>
      <c r="H534" s="961" t="n"/>
      <c r="I534" s="871" t="n"/>
    </row>
    <row r="535">
      <c r="B535" s="871" t="n"/>
      <c r="C535" s="961" t="n"/>
      <c r="D535" s="961" t="n"/>
      <c r="E535" s="961" t="n"/>
      <c r="F535" s="961" t="n"/>
      <c r="G535" s="961" t="n"/>
      <c r="H535" s="961" t="n"/>
      <c r="I535" s="871" t="n"/>
    </row>
    <row r="536">
      <c r="B536" s="871" t="n"/>
      <c r="C536" s="961" t="n"/>
      <c r="D536" s="961" t="n"/>
      <c r="E536" s="961" t="n"/>
      <c r="F536" s="961" t="n"/>
      <c r="G536" s="961" t="n"/>
      <c r="H536" s="961" t="n"/>
      <c r="I536" s="871" t="n"/>
    </row>
    <row r="537">
      <c r="B537" s="871" t="n"/>
      <c r="C537" s="961" t="n"/>
      <c r="D537" s="961" t="n"/>
      <c r="E537" s="961" t="n"/>
      <c r="F537" s="961" t="n"/>
      <c r="G537" s="961" t="n"/>
      <c r="H537" s="961" t="n"/>
      <c r="I537" s="871" t="n"/>
    </row>
    <row r="538">
      <c r="B538" s="871" t="n"/>
      <c r="C538" s="961" t="n"/>
      <c r="D538" s="961" t="n"/>
      <c r="E538" s="961" t="n"/>
      <c r="F538" s="961" t="n"/>
      <c r="G538" s="961" t="n"/>
      <c r="H538" s="961" t="n"/>
      <c r="I538" s="871" t="n"/>
    </row>
    <row r="539">
      <c r="B539" s="871" t="n"/>
      <c r="C539" s="961" t="n"/>
      <c r="D539" s="961" t="n"/>
      <c r="E539" s="961" t="n"/>
      <c r="F539" s="961" t="n"/>
      <c r="G539" s="961" t="n"/>
      <c r="H539" s="961" t="n"/>
      <c r="I539" s="871" t="n"/>
    </row>
    <row r="540">
      <c r="B540" s="871" t="n"/>
      <c r="C540" s="961" t="n"/>
      <c r="D540" s="961" t="n"/>
      <c r="E540" s="961" t="n"/>
      <c r="F540" s="961" t="n"/>
      <c r="G540" s="961" t="n"/>
      <c r="H540" s="961" t="n"/>
      <c r="I540" s="871" t="n"/>
    </row>
    <row r="541">
      <c r="B541" s="871" t="n"/>
      <c r="C541" s="961" t="n"/>
      <c r="D541" s="961" t="n"/>
      <c r="E541" s="961" t="n"/>
      <c r="F541" s="961" t="n"/>
      <c r="G541" s="961" t="n"/>
      <c r="H541" s="961" t="n"/>
      <c r="I541" s="871" t="n"/>
    </row>
    <row r="542">
      <c r="B542" s="871" t="n"/>
      <c r="C542" s="961" t="n"/>
      <c r="D542" s="961" t="n"/>
      <c r="E542" s="961" t="n"/>
      <c r="F542" s="961" t="n"/>
      <c r="G542" s="961" t="n"/>
      <c r="H542" s="961" t="n"/>
      <c r="I542" s="871" t="n"/>
    </row>
    <row r="543">
      <c r="B543" s="871" t="n"/>
      <c r="C543" s="961" t="n"/>
      <c r="D543" s="961" t="n"/>
      <c r="E543" s="961" t="n"/>
      <c r="F543" s="961" t="n"/>
      <c r="G543" s="961" t="n"/>
      <c r="H543" s="961" t="n"/>
      <c r="I543" s="871" t="n"/>
    </row>
    <row r="544">
      <c r="B544" s="871" t="n"/>
      <c r="C544" s="961" t="n"/>
      <c r="D544" s="961" t="n"/>
      <c r="E544" s="961" t="n"/>
      <c r="F544" s="961" t="n"/>
      <c r="G544" s="961" t="n"/>
      <c r="H544" s="961" t="n"/>
      <c r="I544" s="871" t="n"/>
    </row>
    <row r="545">
      <c r="B545" s="871" t="n"/>
      <c r="C545" s="961" t="n"/>
      <c r="D545" s="961" t="n"/>
      <c r="E545" s="961" t="n"/>
      <c r="F545" s="961" t="n"/>
      <c r="G545" s="961" t="n"/>
      <c r="H545" s="961" t="n"/>
      <c r="I545" s="871" t="n"/>
    </row>
    <row r="546">
      <c r="B546" s="871" t="n"/>
      <c r="C546" s="961" t="n"/>
      <c r="D546" s="961" t="n"/>
      <c r="E546" s="961" t="n"/>
      <c r="F546" s="961" t="n"/>
      <c r="G546" s="961" t="n"/>
      <c r="H546" s="961" t="n"/>
      <c r="I546" s="871" t="n"/>
    </row>
    <row r="547">
      <c r="B547" s="871" t="n"/>
      <c r="C547" s="961" t="n"/>
      <c r="D547" s="961" t="n"/>
      <c r="E547" s="961" t="n"/>
      <c r="F547" s="961" t="n"/>
      <c r="G547" s="961" t="n"/>
      <c r="H547" s="961" t="n"/>
      <c r="I547" s="871" t="n"/>
    </row>
    <row r="548">
      <c r="B548" s="871" t="n"/>
      <c r="C548" s="961" t="n"/>
      <c r="D548" s="961" t="n"/>
      <c r="E548" s="961" t="n"/>
      <c r="F548" s="961" t="n"/>
      <c r="G548" s="961" t="n"/>
      <c r="H548" s="961" t="n"/>
      <c r="I548" s="871" t="n"/>
    </row>
    <row r="549">
      <c r="B549" s="871" t="n"/>
      <c r="C549" s="961" t="n"/>
      <c r="D549" s="961" t="n"/>
      <c r="E549" s="961" t="n"/>
      <c r="F549" s="961" t="n"/>
      <c r="G549" s="961" t="n"/>
      <c r="H549" s="961" t="n"/>
      <c r="I549" s="871" t="n"/>
    </row>
    <row r="550">
      <c r="B550" s="871" t="n"/>
      <c r="C550" s="961" t="n"/>
      <c r="D550" s="961" t="n"/>
      <c r="E550" s="961" t="n"/>
      <c r="F550" s="961" t="n"/>
      <c r="G550" s="961" t="n"/>
      <c r="H550" s="961" t="n"/>
      <c r="I550" s="871" t="n"/>
    </row>
    <row r="551">
      <c r="B551" s="871" t="n"/>
      <c r="C551" s="961" t="n"/>
      <c r="D551" s="961" t="n"/>
      <c r="E551" s="961" t="n"/>
      <c r="F551" s="961" t="n"/>
      <c r="G551" s="961" t="n"/>
      <c r="H551" s="961" t="n"/>
      <c r="I551" s="871" t="n"/>
    </row>
    <row r="552">
      <c r="B552" s="871" t="n"/>
      <c r="C552" s="961" t="n"/>
      <c r="D552" s="961" t="n"/>
      <c r="E552" s="961" t="n"/>
      <c r="F552" s="961" t="n"/>
      <c r="G552" s="961" t="n"/>
      <c r="H552" s="961" t="n"/>
      <c r="I552" s="871" t="n"/>
    </row>
    <row r="553">
      <c r="B553" s="871" t="n"/>
      <c r="C553" s="961" t="n"/>
      <c r="D553" s="961" t="n"/>
      <c r="E553" s="961" t="n"/>
      <c r="F553" s="961" t="n"/>
      <c r="G553" s="961" t="n"/>
      <c r="H553" s="961" t="n"/>
      <c r="I553" s="871" t="n"/>
    </row>
    <row r="554">
      <c r="B554" s="871" t="n"/>
      <c r="C554" s="961" t="n"/>
      <c r="D554" s="961" t="n"/>
      <c r="E554" s="961" t="n"/>
      <c r="F554" s="961" t="n"/>
      <c r="G554" s="961" t="n"/>
      <c r="H554" s="961" t="n"/>
      <c r="I554" s="871" t="n"/>
    </row>
    <row r="555">
      <c r="B555" s="871" t="n"/>
      <c r="C555" s="961" t="n"/>
      <c r="D555" s="961" t="n"/>
      <c r="E555" s="961" t="n"/>
      <c r="F555" s="961" t="n"/>
      <c r="G555" s="961" t="n"/>
      <c r="H555" s="961" t="n"/>
      <c r="I555" s="871" t="n"/>
    </row>
    <row r="556">
      <c r="B556" s="871" t="n"/>
      <c r="C556" s="961" t="n"/>
      <c r="D556" s="961" t="n"/>
      <c r="E556" s="961" t="n"/>
      <c r="F556" s="961" t="n"/>
      <c r="G556" s="961" t="n"/>
      <c r="H556" s="961" t="n"/>
      <c r="I556" s="871" t="n"/>
    </row>
    <row r="557">
      <c r="B557" s="871" t="n"/>
      <c r="C557" s="961" t="n"/>
      <c r="D557" s="961" t="n"/>
      <c r="E557" s="961" t="n"/>
      <c r="F557" s="961" t="n"/>
      <c r="G557" s="961" t="n"/>
      <c r="H557" s="961" t="n"/>
      <c r="I557" s="871" t="n"/>
    </row>
    <row r="558">
      <c r="B558" s="871" t="n"/>
      <c r="C558" s="961" t="n"/>
      <c r="D558" s="961" t="n"/>
      <c r="E558" s="961" t="n"/>
      <c r="F558" s="961" t="n"/>
      <c r="G558" s="961" t="n"/>
      <c r="H558" s="961" t="n"/>
      <c r="I558" s="871" t="n"/>
    </row>
    <row r="559">
      <c r="B559" s="871" t="n"/>
      <c r="C559" s="961" t="n"/>
      <c r="D559" s="961" t="n"/>
      <c r="E559" s="961" t="n"/>
      <c r="F559" s="961" t="n"/>
      <c r="G559" s="961" t="n"/>
      <c r="H559" s="961" t="n"/>
      <c r="I559" s="871" t="n"/>
    </row>
    <row r="560">
      <c r="B560" s="871" t="n"/>
      <c r="C560" s="961" t="n"/>
      <c r="D560" s="961" t="n"/>
      <c r="E560" s="961" t="n"/>
      <c r="F560" s="961" t="n"/>
      <c r="G560" s="961" t="n"/>
      <c r="H560" s="961" t="n"/>
      <c r="I560" s="871" t="n"/>
    </row>
    <row r="561">
      <c r="B561" s="871" t="n"/>
      <c r="C561" s="961" t="n"/>
      <c r="D561" s="961" t="n"/>
      <c r="E561" s="961" t="n"/>
      <c r="F561" s="961" t="n"/>
      <c r="G561" s="961" t="n"/>
      <c r="H561" s="961" t="n"/>
      <c r="I561" s="871" t="n"/>
    </row>
    <row r="562">
      <c r="B562" s="871" t="n"/>
      <c r="C562" s="961" t="n"/>
      <c r="D562" s="961" t="n"/>
      <c r="E562" s="961" t="n"/>
      <c r="F562" s="961" t="n"/>
      <c r="G562" s="961" t="n"/>
      <c r="H562" s="961" t="n"/>
      <c r="I562" s="871" t="n"/>
    </row>
    <row r="563">
      <c r="B563" s="871" t="n"/>
      <c r="C563" s="961" t="n"/>
      <c r="D563" s="961" t="n"/>
      <c r="E563" s="961" t="n"/>
      <c r="F563" s="961" t="n"/>
      <c r="G563" s="961" t="n"/>
      <c r="H563" s="961" t="n"/>
      <c r="I563" s="871" t="n"/>
    </row>
    <row r="564">
      <c r="B564" s="871" t="n"/>
      <c r="C564" s="961" t="n"/>
      <c r="D564" s="961" t="n"/>
      <c r="E564" s="961" t="n"/>
      <c r="F564" s="961" t="n"/>
      <c r="G564" s="961" t="n"/>
      <c r="H564" s="961" t="n"/>
      <c r="I564" s="871" t="n"/>
    </row>
    <row r="565">
      <c r="B565" s="871" t="n"/>
      <c r="C565" s="961" t="n"/>
      <c r="D565" s="961" t="n"/>
      <c r="E565" s="961" t="n"/>
      <c r="F565" s="961" t="n"/>
      <c r="G565" s="961" t="n"/>
      <c r="H565" s="961" t="n"/>
      <c r="I565" s="871" t="n"/>
    </row>
    <row r="566">
      <c r="B566" s="871" t="n"/>
      <c r="C566" s="961" t="n"/>
      <c r="D566" s="961" t="n"/>
      <c r="E566" s="961" t="n"/>
      <c r="F566" s="961" t="n"/>
      <c r="G566" s="961" t="n"/>
      <c r="H566" s="961" t="n"/>
      <c r="I566" s="871" t="n"/>
    </row>
    <row r="567">
      <c r="B567" s="871" t="n"/>
      <c r="C567" s="961" t="n"/>
      <c r="D567" s="961" t="n"/>
      <c r="E567" s="961" t="n"/>
      <c r="F567" s="961" t="n"/>
      <c r="G567" s="961" t="n"/>
      <c r="H567" s="961" t="n"/>
      <c r="I567" s="871" t="n"/>
    </row>
    <row r="568">
      <c r="B568" s="871" t="n"/>
      <c r="C568" s="961" t="n"/>
      <c r="D568" s="961" t="n"/>
      <c r="E568" s="961" t="n"/>
      <c r="F568" s="961" t="n"/>
      <c r="G568" s="961" t="n"/>
      <c r="H568" s="961" t="n"/>
      <c r="I568" s="871" t="n"/>
    </row>
    <row r="569">
      <c r="B569" s="871" t="n"/>
      <c r="C569" s="961" t="n"/>
      <c r="D569" s="961" t="n"/>
      <c r="E569" s="961" t="n"/>
      <c r="F569" s="961" t="n"/>
      <c r="G569" s="961" t="n"/>
      <c r="H569" s="961" t="n"/>
      <c r="I569" s="871" t="n"/>
    </row>
    <row r="570">
      <c r="B570" s="871" t="n"/>
      <c r="C570" s="961" t="n"/>
      <c r="D570" s="961" t="n"/>
      <c r="E570" s="961" t="n"/>
      <c r="F570" s="961" t="n"/>
      <c r="G570" s="961" t="n"/>
      <c r="H570" s="961" t="n"/>
      <c r="I570" s="871" t="n"/>
    </row>
    <row r="571">
      <c r="B571" s="871" t="n"/>
      <c r="C571" s="961" t="n"/>
      <c r="D571" s="961" t="n"/>
      <c r="E571" s="961" t="n"/>
      <c r="F571" s="961" t="n"/>
      <c r="G571" s="961" t="n"/>
      <c r="H571" s="961" t="n"/>
      <c r="I571" s="871" t="n"/>
    </row>
    <row r="572">
      <c r="B572" s="871" t="n"/>
      <c r="C572" s="961" t="n"/>
      <c r="D572" s="961" t="n"/>
      <c r="E572" s="961" t="n"/>
      <c r="F572" s="961" t="n"/>
      <c r="G572" s="961" t="n"/>
      <c r="H572" s="961" t="n"/>
      <c r="I572" s="871" t="n"/>
    </row>
    <row r="573">
      <c r="B573" s="871" t="n"/>
      <c r="C573" s="961" t="n"/>
      <c r="D573" s="961" t="n"/>
      <c r="E573" s="961" t="n"/>
      <c r="F573" s="961" t="n"/>
      <c r="G573" s="961" t="n"/>
      <c r="H573" s="961" t="n"/>
      <c r="I573" s="871" t="n"/>
    </row>
    <row r="574">
      <c r="B574" s="871" t="n"/>
      <c r="C574" s="961" t="n"/>
      <c r="D574" s="961" t="n"/>
      <c r="E574" s="961" t="n"/>
      <c r="F574" s="961" t="n"/>
      <c r="G574" s="961" t="n"/>
      <c r="H574" s="961" t="n"/>
      <c r="I574" s="871" t="n"/>
    </row>
    <row r="575">
      <c r="B575" s="871" t="n"/>
      <c r="C575" s="961" t="n"/>
      <c r="D575" s="961" t="n"/>
      <c r="E575" s="961" t="n"/>
      <c r="F575" s="961" t="n"/>
      <c r="G575" s="961" t="n"/>
      <c r="H575" s="961" t="n"/>
      <c r="I575" s="871" t="n"/>
    </row>
    <row r="576">
      <c r="B576" s="871" t="n"/>
      <c r="C576" s="961" t="n"/>
      <c r="D576" s="961" t="n"/>
      <c r="E576" s="961" t="n"/>
      <c r="F576" s="961" t="n"/>
      <c r="G576" s="961" t="n"/>
      <c r="H576" s="961" t="n"/>
      <c r="I576" s="871" t="n"/>
    </row>
    <row r="577">
      <c r="B577" s="871" t="n"/>
      <c r="C577" s="961" t="n"/>
      <c r="D577" s="961" t="n"/>
      <c r="E577" s="961" t="n"/>
      <c r="F577" s="961" t="n"/>
      <c r="G577" s="961" t="n"/>
      <c r="H577" s="961" t="n"/>
      <c r="I577" s="871" t="n"/>
    </row>
    <row r="578">
      <c r="B578" s="871" t="n"/>
      <c r="C578" s="961" t="n"/>
      <c r="D578" s="961" t="n"/>
      <c r="E578" s="961" t="n"/>
      <c r="F578" s="961" t="n"/>
      <c r="G578" s="961" t="n"/>
      <c r="H578" s="961" t="n"/>
      <c r="I578" s="871" t="n"/>
    </row>
    <row r="579">
      <c r="B579" s="871" t="n"/>
      <c r="C579" s="961" t="n"/>
      <c r="D579" s="961" t="n"/>
      <c r="E579" s="961" t="n"/>
      <c r="F579" s="961" t="n"/>
      <c r="G579" s="961" t="n"/>
      <c r="H579" s="961" t="n"/>
      <c r="I579" s="871" t="n"/>
    </row>
    <row r="580">
      <c r="B580" s="871" t="n"/>
      <c r="C580" s="961" t="n"/>
      <c r="D580" s="961" t="n"/>
      <c r="E580" s="961" t="n"/>
      <c r="F580" s="961" t="n"/>
      <c r="G580" s="961" t="n"/>
      <c r="H580" s="961" t="n"/>
      <c r="I580" s="871" t="n"/>
    </row>
    <row r="581">
      <c r="B581" s="871" t="n"/>
      <c r="C581" s="961" t="n"/>
      <c r="D581" s="961" t="n"/>
      <c r="E581" s="961" t="n"/>
      <c r="F581" s="961" t="n"/>
      <c r="G581" s="961" t="n"/>
      <c r="H581" s="961" t="n"/>
      <c r="I581" s="871" t="n"/>
    </row>
    <row r="582">
      <c r="B582" s="871" t="n"/>
      <c r="C582" s="961" t="n"/>
      <c r="D582" s="961" t="n"/>
      <c r="E582" s="961" t="n"/>
      <c r="F582" s="961" t="n"/>
      <c r="G582" s="961" t="n"/>
      <c r="H582" s="961" t="n"/>
      <c r="I582" s="871" t="n"/>
    </row>
    <row r="583">
      <c r="B583" s="871" t="n"/>
      <c r="C583" s="961" t="n"/>
      <c r="D583" s="961" t="n"/>
      <c r="E583" s="961" t="n"/>
      <c r="F583" s="961" t="n"/>
      <c r="G583" s="961" t="n"/>
      <c r="H583" s="961" t="n"/>
      <c r="I583" s="871" t="n"/>
    </row>
    <row r="584">
      <c r="B584" s="871" t="n"/>
      <c r="C584" s="961" t="n"/>
      <c r="D584" s="961" t="n"/>
      <c r="E584" s="961" t="n"/>
      <c r="F584" s="961" t="n"/>
      <c r="G584" s="961" t="n"/>
      <c r="H584" s="961" t="n"/>
      <c r="I584" s="871" t="n"/>
    </row>
    <row r="585">
      <c r="B585" s="871" t="n"/>
      <c r="C585" s="961" t="n"/>
      <c r="D585" s="961" t="n"/>
      <c r="E585" s="961" t="n"/>
      <c r="F585" s="961" t="n"/>
      <c r="G585" s="961" t="n"/>
      <c r="H585" s="961" t="n"/>
      <c r="I585" s="871" t="n"/>
    </row>
    <row r="586">
      <c r="B586" s="871" t="n"/>
      <c r="C586" s="961" t="n"/>
      <c r="D586" s="961" t="n"/>
      <c r="E586" s="961" t="n"/>
      <c r="F586" s="961" t="n"/>
      <c r="G586" s="961" t="n"/>
      <c r="H586" s="961" t="n"/>
      <c r="I586" s="871" t="n"/>
    </row>
    <row r="587">
      <c r="B587" s="871" t="n"/>
      <c r="C587" s="961" t="n"/>
      <c r="D587" s="961" t="n"/>
      <c r="E587" s="961" t="n"/>
      <c r="F587" s="961" t="n"/>
      <c r="G587" s="961" t="n"/>
      <c r="H587" s="961" t="n"/>
      <c r="I587" s="871" t="n"/>
    </row>
    <row r="588">
      <c r="B588" s="871" t="n"/>
      <c r="C588" s="961" t="n"/>
      <c r="D588" s="961" t="n"/>
      <c r="E588" s="961" t="n"/>
      <c r="F588" s="961" t="n"/>
      <c r="G588" s="961" t="n"/>
      <c r="H588" s="961" t="n"/>
      <c r="I588" s="871" t="n"/>
    </row>
    <row r="589">
      <c r="B589" s="871" t="n"/>
      <c r="C589" s="961" t="n"/>
      <c r="D589" s="961" t="n"/>
      <c r="E589" s="961" t="n"/>
      <c r="F589" s="961" t="n"/>
      <c r="G589" s="961" t="n"/>
      <c r="H589" s="961" t="n"/>
      <c r="I589" s="871" t="n"/>
    </row>
    <row r="590">
      <c r="B590" s="871" t="n"/>
      <c r="C590" s="961" t="n"/>
      <c r="D590" s="961" t="n"/>
      <c r="E590" s="961" t="n"/>
      <c r="F590" s="961" t="n"/>
      <c r="G590" s="961" t="n"/>
      <c r="H590" s="961" t="n"/>
      <c r="I590" s="871" t="n"/>
    </row>
    <row r="591">
      <c r="B591" s="871" t="n"/>
      <c r="C591" s="961" t="n"/>
      <c r="D591" s="961" t="n"/>
      <c r="E591" s="961" t="n"/>
      <c r="F591" s="961" t="n"/>
      <c r="G591" s="961" t="n"/>
      <c r="H591" s="961" t="n"/>
      <c r="I591" s="871" t="n"/>
    </row>
    <row r="592">
      <c r="B592" s="871" t="n"/>
      <c r="C592" s="961" t="n"/>
      <c r="D592" s="961" t="n"/>
      <c r="E592" s="961" t="n"/>
      <c r="F592" s="961" t="n"/>
      <c r="G592" s="961" t="n"/>
      <c r="H592" s="961" t="n"/>
      <c r="I592" s="871" t="n"/>
    </row>
    <row r="593">
      <c r="B593" s="871" t="n"/>
      <c r="C593" s="961" t="n"/>
      <c r="D593" s="961" t="n"/>
      <c r="E593" s="961" t="n"/>
      <c r="F593" s="961" t="n"/>
      <c r="G593" s="961" t="n"/>
      <c r="H593" s="961" t="n"/>
      <c r="I593" s="871" t="n"/>
    </row>
    <row r="594">
      <c r="B594" s="871" t="n"/>
      <c r="C594" s="961" t="n"/>
      <c r="D594" s="961" t="n"/>
      <c r="E594" s="961" t="n"/>
      <c r="F594" s="961" t="n"/>
      <c r="G594" s="961" t="n"/>
      <c r="H594" s="961" t="n"/>
      <c r="I594" s="871" t="n"/>
    </row>
    <row r="595">
      <c r="B595" s="871" t="n"/>
      <c r="C595" s="961" t="n"/>
      <c r="D595" s="961" t="n"/>
      <c r="E595" s="961" t="n"/>
      <c r="F595" s="961" t="n"/>
      <c r="G595" s="961" t="n"/>
      <c r="H595" s="961" t="n"/>
      <c r="I595" s="871" t="n"/>
    </row>
    <row r="596">
      <c r="B596" s="871" t="n"/>
      <c r="C596" s="961" t="n"/>
      <c r="D596" s="961" t="n"/>
      <c r="E596" s="961" t="n"/>
      <c r="F596" s="961" t="n"/>
      <c r="G596" s="961" t="n"/>
      <c r="H596" s="961" t="n"/>
      <c r="I596" s="871" t="n"/>
    </row>
    <row r="597">
      <c r="B597" s="871" t="n"/>
      <c r="C597" s="961" t="n"/>
      <c r="D597" s="961" t="n"/>
      <c r="E597" s="961" t="n"/>
      <c r="F597" s="961" t="n"/>
      <c r="G597" s="961" t="n"/>
      <c r="H597" s="961" t="n"/>
      <c r="I597" s="871" t="n"/>
    </row>
    <row r="598">
      <c r="B598" s="871" t="n"/>
      <c r="C598" s="961" t="n"/>
      <c r="D598" s="961" t="n"/>
      <c r="E598" s="961" t="n"/>
      <c r="F598" s="961" t="n"/>
      <c r="G598" s="961" t="n"/>
      <c r="H598" s="961" t="n"/>
      <c r="I598" s="871" t="n"/>
    </row>
    <row r="599">
      <c r="B599" s="871" t="n"/>
      <c r="C599" s="961" t="n"/>
      <c r="D599" s="961" t="n"/>
      <c r="E599" s="961" t="n"/>
      <c r="F599" s="961" t="n"/>
      <c r="G599" s="961" t="n"/>
      <c r="H599" s="961" t="n"/>
      <c r="I599" s="871" t="n"/>
    </row>
    <row r="600">
      <c r="B600" s="871" t="n"/>
      <c r="C600" s="961" t="n"/>
      <c r="D600" s="961" t="n"/>
      <c r="E600" s="961" t="n"/>
      <c r="F600" s="961" t="n"/>
      <c r="G600" s="961" t="n"/>
      <c r="H600" s="961" t="n"/>
      <c r="I600" s="871" t="n"/>
    </row>
    <row r="601">
      <c r="B601" s="871" t="n"/>
      <c r="C601" s="961" t="n"/>
      <c r="D601" s="961" t="n"/>
      <c r="E601" s="961" t="n"/>
      <c r="F601" s="961" t="n"/>
      <c r="G601" s="961" t="n"/>
      <c r="H601" s="961" t="n"/>
      <c r="I601" s="871" t="n"/>
    </row>
    <row r="602">
      <c r="B602" s="871" t="n"/>
      <c r="C602" s="961" t="n"/>
      <c r="D602" s="961" t="n"/>
      <c r="E602" s="961" t="n"/>
      <c r="F602" s="961" t="n"/>
      <c r="G602" s="961" t="n"/>
      <c r="H602" s="961" t="n"/>
      <c r="I602" s="871" t="n"/>
    </row>
    <row r="603">
      <c r="B603" s="871" t="n"/>
      <c r="C603" s="961" t="n"/>
      <c r="D603" s="961" t="n"/>
      <c r="E603" s="961" t="n"/>
      <c r="F603" s="961" t="n"/>
      <c r="G603" s="961" t="n"/>
      <c r="H603" s="961" t="n"/>
      <c r="I603" s="871" t="n"/>
    </row>
    <row r="604">
      <c r="B604" s="871" t="n"/>
      <c r="C604" s="961" t="n"/>
      <c r="D604" s="961" t="n"/>
      <c r="E604" s="961" t="n"/>
      <c r="F604" s="961" t="n"/>
      <c r="G604" s="961" t="n"/>
      <c r="H604" s="961" t="n"/>
      <c r="I604" s="871" t="n"/>
    </row>
    <row r="605">
      <c r="B605" s="871" t="n"/>
      <c r="C605" s="961" t="n"/>
      <c r="D605" s="961" t="n"/>
      <c r="E605" s="961" t="n"/>
      <c r="F605" s="961" t="n"/>
      <c r="G605" s="961" t="n"/>
      <c r="H605" s="961" t="n"/>
      <c r="I605" s="871" t="n"/>
    </row>
    <row r="606">
      <c r="B606" s="871" t="n"/>
      <c r="C606" s="961" t="n"/>
      <c r="D606" s="961" t="n"/>
      <c r="E606" s="961" t="n"/>
      <c r="F606" s="961" t="n"/>
      <c r="G606" s="961" t="n"/>
      <c r="H606" s="961" t="n"/>
      <c r="I606" s="871" t="n"/>
    </row>
    <row r="607">
      <c r="B607" s="871" t="n"/>
      <c r="C607" s="961" t="n"/>
      <c r="D607" s="961" t="n"/>
      <c r="E607" s="961" t="n"/>
      <c r="F607" s="961" t="n"/>
      <c r="G607" s="961" t="n"/>
      <c r="H607" s="961" t="n"/>
      <c r="I607" s="871" t="n"/>
    </row>
    <row r="608">
      <c r="B608" s="871" t="n"/>
      <c r="C608" s="961" t="n"/>
      <c r="D608" s="961" t="n"/>
      <c r="E608" s="961" t="n"/>
      <c r="F608" s="961" t="n"/>
      <c r="G608" s="961" t="n"/>
      <c r="H608" s="961" t="n"/>
      <c r="I608" s="871" t="n"/>
    </row>
    <row r="609">
      <c r="B609" s="871" t="n"/>
      <c r="C609" s="961" t="n"/>
      <c r="D609" s="961" t="n"/>
      <c r="E609" s="961" t="n"/>
      <c r="F609" s="961" t="n"/>
      <c r="G609" s="961" t="n"/>
      <c r="H609" s="961" t="n"/>
      <c r="I609" s="871" t="n"/>
    </row>
    <row r="610">
      <c r="B610" s="871" t="n"/>
      <c r="C610" s="961" t="n"/>
      <c r="D610" s="961" t="n"/>
      <c r="E610" s="961" t="n"/>
      <c r="F610" s="961" t="n"/>
      <c r="G610" s="961" t="n"/>
      <c r="H610" s="961" t="n"/>
      <c r="I610" s="871" t="n"/>
    </row>
    <row r="611">
      <c r="B611" s="871" t="n"/>
      <c r="C611" s="961" t="n"/>
      <c r="D611" s="961" t="n"/>
      <c r="E611" s="961" t="n"/>
      <c r="F611" s="961" t="n"/>
      <c r="G611" s="961" t="n"/>
      <c r="H611" s="961" t="n"/>
      <c r="I611" s="871" t="n"/>
    </row>
    <row r="612">
      <c r="B612" s="871" t="n"/>
      <c r="C612" s="961" t="n"/>
      <c r="D612" s="961" t="n"/>
      <c r="E612" s="961" t="n"/>
      <c r="F612" s="961" t="n"/>
      <c r="G612" s="961" t="n"/>
      <c r="H612" s="961" t="n"/>
      <c r="I612" s="871" t="n"/>
    </row>
    <row r="613">
      <c r="B613" s="871" t="n"/>
      <c r="C613" s="961" t="n"/>
      <c r="D613" s="961" t="n"/>
      <c r="E613" s="961" t="n"/>
      <c r="F613" s="961" t="n"/>
      <c r="G613" s="961" t="n"/>
      <c r="H613" s="961" t="n"/>
      <c r="I613" s="871" t="n"/>
    </row>
    <row r="614">
      <c r="B614" s="871" t="n"/>
      <c r="C614" s="961" t="n"/>
      <c r="D614" s="961" t="n"/>
      <c r="E614" s="961" t="n"/>
      <c r="F614" s="961" t="n"/>
      <c r="G614" s="961" t="n"/>
      <c r="H614" s="961" t="n"/>
      <c r="I614" s="871" t="n"/>
    </row>
    <row r="615">
      <c r="B615" s="871" t="n"/>
      <c r="C615" s="961" t="n"/>
      <c r="D615" s="961" t="n"/>
      <c r="E615" s="961" t="n"/>
      <c r="F615" s="961" t="n"/>
      <c r="G615" s="961" t="n"/>
      <c r="H615" s="961" t="n"/>
      <c r="I615" s="871" t="n"/>
    </row>
    <row r="616">
      <c r="B616" s="871" t="n"/>
      <c r="C616" s="961" t="n"/>
      <c r="D616" s="961" t="n"/>
      <c r="E616" s="961" t="n"/>
      <c r="F616" s="961" t="n"/>
      <c r="G616" s="961" t="n"/>
      <c r="H616" s="961" t="n"/>
      <c r="I616" s="871" t="n"/>
    </row>
    <row r="617">
      <c r="B617" s="871" t="n"/>
      <c r="C617" s="961" t="n"/>
      <c r="D617" s="961" t="n"/>
      <c r="E617" s="961" t="n"/>
      <c r="F617" s="961" t="n"/>
      <c r="G617" s="961" t="n"/>
      <c r="H617" s="961" t="n"/>
      <c r="I617" s="871" t="n"/>
    </row>
    <row r="618">
      <c r="B618" s="871" t="n"/>
      <c r="C618" s="961" t="n"/>
      <c r="D618" s="961" t="n"/>
      <c r="E618" s="961" t="n"/>
      <c r="F618" s="961" t="n"/>
      <c r="G618" s="961" t="n"/>
      <c r="H618" s="961" t="n"/>
      <c r="I618" s="871" t="n"/>
    </row>
    <row r="619">
      <c r="B619" s="871" t="n"/>
      <c r="C619" s="961" t="n"/>
      <c r="D619" s="961" t="n"/>
      <c r="E619" s="961" t="n"/>
      <c r="F619" s="961" t="n"/>
      <c r="G619" s="961" t="n"/>
      <c r="H619" s="961" t="n"/>
      <c r="I619" s="871" t="n"/>
    </row>
    <row r="620">
      <c r="B620" s="871" t="n"/>
      <c r="C620" s="961" t="n"/>
      <c r="D620" s="961" t="n"/>
      <c r="E620" s="961" t="n"/>
      <c r="F620" s="961" t="n"/>
      <c r="G620" s="961" t="n"/>
      <c r="H620" s="961" t="n"/>
      <c r="I620" s="871" t="n"/>
    </row>
    <row r="621">
      <c r="B621" s="871" t="n"/>
      <c r="C621" s="961" t="n"/>
      <c r="D621" s="961" t="n"/>
      <c r="E621" s="961" t="n"/>
      <c r="F621" s="961" t="n"/>
      <c r="G621" s="961" t="n"/>
      <c r="H621" s="961" t="n"/>
      <c r="I621" s="871" t="n"/>
    </row>
    <row r="622">
      <c r="B622" s="871" t="n"/>
      <c r="C622" s="961" t="n"/>
      <c r="D622" s="961" t="n"/>
      <c r="E622" s="961" t="n"/>
      <c r="F622" s="961" t="n"/>
      <c r="G622" s="961" t="n"/>
      <c r="H622" s="961" t="n"/>
      <c r="I622" s="871" t="n"/>
    </row>
    <row r="623">
      <c r="B623" s="871" t="n"/>
      <c r="C623" s="961" t="n"/>
      <c r="D623" s="961" t="n"/>
      <c r="E623" s="961" t="n"/>
      <c r="F623" s="961" t="n"/>
      <c r="G623" s="961" t="n"/>
      <c r="H623" s="961" t="n"/>
      <c r="I623" s="871" t="n"/>
    </row>
    <row r="624">
      <c r="B624" s="871" t="n"/>
      <c r="C624" s="961" t="n"/>
      <c r="D624" s="961" t="n"/>
      <c r="E624" s="961" t="n"/>
      <c r="F624" s="961" t="n"/>
      <c r="G624" s="961" t="n"/>
      <c r="H624" s="961" t="n"/>
      <c r="I624" s="871" t="n"/>
    </row>
    <row r="625">
      <c r="B625" s="871" t="n"/>
      <c r="C625" s="961" t="n"/>
      <c r="D625" s="961" t="n"/>
      <c r="E625" s="961" t="n"/>
      <c r="F625" s="961" t="n"/>
      <c r="G625" s="961" t="n"/>
      <c r="H625" s="961" t="n"/>
      <c r="I625" s="871" t="n"/>
    </row>
    <row r="626">
      <c r="B626" s="871" t="n"/>
      <c r="C626" s="961" t="n"/>
      <c r="D626" s="961" t="n"/>
      <c r="E626" s="961" t="n"/>
      <c r="F626" s="961" t="n"/>
      <c r="G626" s="961" t="n"/>
      <c r="H626" s="961" t="n"/>
      <c r="I626" s="871" t="n"/>
    </row>
    <row r="627">
      <c r="B627" s="871" t="n"/>
      <c r="C627" s="961" t="n"/>
      <c r="D627" s="961" t="n"/>
      <c r="E627" s="961" t="n"/>
      <c r="F627" s="961" t="n"/>
      <c r="G627" s="961" t="n"/>
      <c r="H627" s="961" t="n"/>
      <c r="I627" s="871" t="n"/>
    </row>
    <row r="628">
      <c r="B628" s="871" t="n"/>
      <c r="C628" s="961" t="n"/>
      <c r="D628" s="961" t="n"/>
      <c r="E628" s="961" t="n"/>
      <c r="F628" s="961" t="n"/>
      <c r="G628" s="961" t="n"/>
      <c r="H628" s="961" t="n"/>
      <c r="I628" s="871" t="n"/>
    </row>
    <row r="629">
      <c r="B629" s="871" t="n"/>
      <c r="C629" s="961" t="n"/>
      <c r="D629" s="961" t="n"/>
      <c r="E629" s="961" t="n"/>
      <c r="F629" s="961" t="n"/>
      <c r="G629" s="961" t="n"/>
      <c r="H629" s="961" t="n"/>
      <c r="I629" s="871" t="n"/>
    </row>
    <row r="630">
      <c r="B630" s="871" t="n"/>
      <c r="C630" s="961" t="n"/>
      <c r="D630" s="961" t="n"/>
      <c r="E630" s="961" t="n"/>
      <c r="F630" s="961" t="n"/>
      <c r="G630" s="961" t="n"/>
      <c r="H630" s="961" t="n"/>
      <c r="I630" s="871" t="n"/>
    </row>
    <row r="631">
      <c r="B631" s="871" t="n"/>
      <c r="C631" s="961" t="n"/>
      <c r="D631" s="961" t="n"/>
      <c r="E631" s="961" t="n"/>
      <c r="F631" s="961" t="n"/>
      <c r="G631" s="961" t="n"/>
      <c r="H631" s="961" t="n"/>
      <c r="I631" s="871" t="n"/>
    </row>
    <row r="632">
      <c r="B632" s="871" t="n"/>
      <c r="C632" s="961" t="n"/>
      <c r="D632" s="961" t="n"/>
      <c r="E632" s="961" t="n"/>
      <c r="F632" s="961" t="n"/>
      <c r="G632" s="961" t="n"/>
      <c r="H632" s="961" t="n"/>
      <c r="I632" s="871" t="n"/>
    </row>
    <row r="633">
      <c r="B633" s="871" t="n"/>
      <c r="C633" s="961" t="n"/>
      <c r="D633" s="961" t="n"/>
      <c r="E633" s="961" t="n"/>
      <c r="F633" s="961" t="n"/>
      <c r="G633" s="961" t="n"/>
      <c r="H633" s="961" t="n"/>
      <c r="I633" s="871" t="n"/>
    </row>
    <row r="634">
      <c r="B634" s="871" t="n"/>
      <c r="C634" s="961" t="n"/>
      <c r="D634" s="961" t="n"/>
      <c r="E634" s="961" t="n"/>
      <c r="F634" s="961" t="n"/>
      <c r="G634" s="961" t="n"/>
      <c r="H634" s="961" t="n"/>
      <c r="I634" s="871" t="n"/>
    </row>
    <row r="635">
      <c r="B635" s="871" t="n"/>
      <c r="C635" s="961" t="n"/>
      <c r="D635" s="961" t="n"/>
      <c r="E635" s="961" t="n"/>
      <c r="F635" s="961" t="n"/>
      <c r="G635" s="961" t="n"/>
      <c r="H635" s="961" t="n"/>
      <c r="I635" s="871" t="n"/>
    </row>
    <row r="636">
      <c r="B636" s="871" t="n"/>
      <c r="C636" s="961" t="n"/>
      <c r="D636" s="961" t="n"/>
      <c r="E636" s="961" t="n"/>
      <c r="F636" s="961" t="n"/>
      <c r="G636" s="961" t="n"/>
      <c r="H636" s="961" t="n"/>
      <c r="I636" s="871" t="n"/>
    </row>
    <row r="637">
      <c r="B637" s="871" t="n"/>
      <c r="C637" s="961" t="n"/>
      <c r="D637" s="961" t="n"/>
      <c r="E637" s="961" t="n"/>
      <c r="F637" s="961" t="n"/>
      <c r="G637" s="961" t="n"/>
      <c r="H637" s="961" t="n"/>
      <c r="I637" s="871" t="n"/>
    </row>
    <row r="638">
      <c r="B638" s="871" t="n"/>
      <c r="C638" s="961" t="n"/>
      <c r="D638" s="961" t="n"/>
      <c r="E638" s="961" t="n"/>
      <c r="F638" s="961" t="n"/>
      <c r="G638" s="961" t="n"/>
      <c r="H638" s="961" t="n"/>
      <c r="I638" s="871" t="n"/>
    </row>
    <row r="639">
      <c r="B639" s="871" t="n"/>
      <c r="C639" s="961" t="n"/>
      <c r="D639" s="961" t="n"/>
      <c r="E639" s="961" t="n"/>
      <c r="F639" s="961" t="n"/>
      <c r="G639" s="961" t="n"/>
      <c r="H639" s="961" t="n"/>
      <c r="I639" s="871" t="n"/>
    </row>
    <row r="640">
      <c r="B640" s="871" t="n"/>
      <c r="C640" s="961" t="n"/>
      <c r="D640" s="961" t="n"/>
      <c r="E640" s="961" t="n"/>
      <c r="F640" s="961" t="n"/>
      <c r="G640" s="961" t="n"/>
      <c r="H640" s="961" t="n"/>
      <c r="I640" s="871" t="n"/>
    </row>
    <row r="641">
      <c r="B641" s="871" t="n"/>
      <c r="C641" s="961" t="n"/>
      <c r="D641" s="961" t="n"/>
      <c r="E641" s="961" t="n"/>
      <c r="F641" s="961" t="n"/>
      <c r="G641" s="961" t="n"/>
      <c r="H641" s="961" t="n"/>
      <c r="I641" s="871" t="n"/>
    </row>
    <row r="642">
      <c r="B642" s="871" t="n"/>
      <c r="C642" s="961" t="n"/>
      <c r="D642" s="961" t="n"/>
      <c r="E642" s="961" t="n"/>
      <c r="F642" s="961" t="n"/>
      <c r="G642" s="961" t="n"/>
      <c r="H642" s="961" t="n"/>
      <c r="I642" s="871" t="n"/>
    </row>
    <row r="643">
      <c r="B643" s="871" t="n"/>
      <c r="C643" s="961" t="n"/>
      <c r="D643" s="961" t="n"/>
      <c r="E643" s="961" t="n"/>
      <c r="F643" s="961" t="n"/>
      <c r="G643" s="961" t="n"/>
      <c r="H643" s="961" t="n"/>
      <c r="I643" s="871" t="n"/>
    </row>
    <row r="644">
      <c r="B644" s="871" t="n"/>
      <c r="C644" s="961" t="n"/>
      <c r="D644" s="961" t="n"/>
      <c r="E644" s="961" t="n"/>
      <c r="F644" s="961" t="n"/>
      <c r="G644" s="961" t="n"/>
      <c r="H644" s="961" t="n"/>
      <c r="I644" s="871" t="n"/>
    </row>
    <row r="645">
      <c r="B645" s="871" t="n"/>
      <c r="C645" s="961" t="n"/>
      <c r="D645" s="961" t="n"/>
      <c r="E645" s="961" t="n"/>
      <c r="F645" s="961" t="n"/>
      <c r="G645" s="961" t="n"/>
      <c r="H645" s="961" t="n"/>
      <c r="I645" s="871" t="n"/>
    </row>
    <row r="646">
      <c r="B646" s="871" t="n"/>
      <c r="C646" s="961" t="n"/>
      <c r="D646" s="961" t="n"/>
      <c r="E646" s="961" t="n"/>
      <c r="F646" s="961" t="n"/>
      <c r="G646" s="961" t="n"/>
      <c r="H646" s="961" t="n"/>
      <c r="I646" s="871" t="n"/>
    </row>
    <row r="647">
      <c r="B647" s="871" t="n"/>
      <c r="C647" s="961" t="n"/>
      <c r="D647" s="961" t="n"/>
      <c r="E647" s="961" t="n"/>
      <c r="F647" s="961" t="n"/>
      <c r="G647" s="961" t="n"/>
      <c r="H647" s="961" t="n"/>
      <c r="I647" s="871" t="n"/>
    </row>
    <row r="648">
      <c r="B648" s="871" t="n"/>
      <c r="C648" s="961" t="n"/>
      <c r="D648" s="961" t="n"/>
      <c r="E648" s="961" t="n"/>
      <c r="F648" s="961" t="n"/>
      <c r="G648" s="961" t="n"/>
      <c r="H648" s="961" t="n"/>
      <c r="I648" s="871" t="n"/>
    </row>
    <row r="649">
      <c r="B649" s="871" t="n"/>
      <c r="C649" s="961" t="n"/>
      <c r="D649" s="961" t="n"/>
      <c r="E649" s="961" t="n"/>
      <c r="F649" s="961" t="n"/>
      <c r="G649" s="961" t="n"/>
      <c r="H649" s="961" t="n"/>
      <c r="I649" s="871" t="n"/>
    </row>
    <row r="650">
      <c r="B650" s="871" t="n"/>
      <c r="C650" s="961" t="n"/>
      <c r="D650" s="961" t="n"/>
      <c r="E650" s="961" t="n"/>
      <c r="F650" s="961" t="n"/>
      <c r="G650" s="961" t="n"/>
      <c r="H650" s="961" t="n"/>
      <c r="I650" s="871" t="n"/>
    </row>
    <row r="651">
      <c r="B651" s="871" t="n"/>
      <c r="C651" s="961" t="n"/>
      <c r="D651" s="961" t="n"/>
      <c r="E651" s="961" t="n"/>
      <c r="F651" s="961" t="n"/>
      <c r="G651" s="961" t="n"/>
      <c r="H651" s="961" t="n"/>
      <c r="I651" s="871" t="n"/>
    </row>
    <row r="652">
      <c r="B652" s="871" t="n"/>
      <c r="C652" s="961" t="n"/>
      <c r="D652" s="961" t="n"/>
      <c r="E652" s="961" t="n"/>
      <c r="F652" s="961" t="n"/>
      <c r="G652" s="961" t="n"/>
      <c r="H652" s="961" t="n"/>
      <c r="I652" s="871" t="n"/>
    </row>
    <row r="653">
      <c r="B653" s="871" t="n"/>
      <c r="C653" s="961" t="n"/>
      <c r="D653" s="961" t="n"/>
      <c r="E653" s="961" t="n"/>
      <c r="F653" s="961" t="n"/>
      <c r="G653" s="961" t="n"/>
      <c r="H653" s="961" t="n"/>
      <c r="I653" s="871" t="n"/>
    </row>
    <row r="654">
      <c r="B654" s="871" t="n"/>
      <c r="C654" s="961" t="n"/>
      <c r="D654" s="961" t="n"/>
      <c r="E654" s="961" t="n"/>
      <c r="F654" s="961" t="n"/>
      <c r="G654" s="961" t="n"/>
      <c r="H654" s="961" t="n"/>
      <c r="I654" s="871" t="n"/>
    </row>
    <row r="655">
      <c r="B655" s="871" t="n"/>
      <c r="C655" s="961" t="n"/>
      <c r="D655" s="961" t="n"/>
      <c r="E655" s="961" t="n"/>
      <c r="F655" s="961" t="n"/>
      <c r="G655" s="961" t="n"/>
      <c r="H655" s="961" t="n"/>
      <c r="I655" s="871" t="n"/>
    </row>
    <row r="656">
      <c r="B656" s="871" t="n"/>
      <c r="C656" s="961" t="n"/>
      <c r="D656" s="961" t="n"/>
      <c r="E656" s="961" t="n"/>
      <c r="F656" s="961" t="n"/>
      <c r="G656" s="961" t="n"/>
      <c r="H656" s="961" t="n"/>
      <c r="I656" s="871" t="n"/>
    </row>
    <row r="657">
      <c r="B657" s="871" t="n"/>
      <c r="C657" s="961" t="n"/>
      <c r="D657" s="961" t="n"/>
      <c r="E657" s="961" t="n"/>
      <c r="F657" s="961" t="n"/>
      <c r="G657" s="961" t="n"/>
      <c r="H657" s="961" t="n"/>
      <c r="I657" s="871" t="n"/>
    </row>
    <row r="658">
      <c r="B658" s="871" t="n"/>
      <c r="C658" s="961" t="n"/>
      <c r="D658" s="961" t="n"/>
      <c r="E658" s="961" t="n"/>
      <c r="F658" s="961" t="n"/>
      <c r="G658" s="961" t="n"/>
      <c r="H658" s="961" t="n"/>
      <c r="I658" s="871" t="n"/>
    </row>
    <row r="659">
      <c r="B659" s="871" t="n"/>
      <c r="C659" s="961" t="n"/>
      <c r="D659" s="961" t="n"/>
      <c r="E659" s="961" t="n"/>
      <c r="F659" s="961" t="n"/>
      <c r="G659" s="961" t="n"/>
      <c r="H659" s="961" t="n"/>
      <c r="I659" s="871" t="n"/>
    </row>
    <row r="660">
      <c r="B660" s="871" t="n"/>
      <c r="C660" s="961" t="n"/>
      <c r="D660" s="961" t="n"/>
      <c r="E660" s="961" t="n"/>
      <c r="F660" s="961" t="n"/>
      <c r="G660" s="961" t="n"/>
      <c r="H660" s="961" t="n"/>
      <c r="I660" s="871" t="n"/>
    </row>
    <row r="661">
      <c r="B661" s="871" t="n"/>
      <c r="C661" s="961" t="n"/>
      <c r="D661" s="961" t="n"/>
      <c r="E661" s="961" t="n"/>
      <c r="F661" s="961" t="n"/>
      <c r="G661" s="961" t="n"/>
      <c r="H661" s="961" t="n"/>
      <c r="I661" s="871" t="n"/>
    </row>
    <row r="662">
      <c r="B662" s="871" t="n"/>
      <c r="C662" s="961" t="n"/>
      <c r="D662" s="961" t="n"/>
      <c r="E662" s="961" t="n"/>
      <c r="F662" s="961" t="n"/>
      <c r="G662" s="961" t="n"/>
      <c r="H662" s="961" t="n"/>
      <c r="I662" s="871" t="n"/>
    </row>
    <row r="663">
      <c r="B663" s="871" t="n"/>
      <c r="C663" s="961" t="n"/>
      <c r="D663" s="961" t="n"/>
      <c r="E663" s="961" t="n"/>
      <c r="F663" s="961" t="n"/>
      <c r="G663" s="961" t="n"/>
      <c r="H663" s="961" t="n"/>
      <c r="I663" s="871" t="n"/>
    </row>
    <row r="664">
      <c r="B664" s="871" t="n"/>
      <c r="C664" s="961" t="n"/>
      <c r="D664" s="961" t="n"/>
      <c r="E664" s="961" t="n"/>
      <c r="F664" s="961" t="n"/>
      <c r="G664" s="961" t="n"/>
      <c r="H664" s="961" t="n"/>
      <c r="I664" s="871" t="n"/>
    </row>
    <row r="665">
      <c r="B665" s="871" t="n"/>
      <c r="C665" s="961" t="n"/>
      <c r="D665" s="961" t="n"/>
      <c r="E665" s="961" t="n"/>
      <c r="F665" s="961" t="n"/>
      <c r="G665" s="961" t="n"/>
      <c r="H665" s="961" t="n"/>
      <c r="I665" s="871" t="n"/>
    </row>
    <row r="666">
      <c r="B666" s="871" t="n"/>
      <c r="C666" s="961" t="n"/>
      <c r="D666" s="961" t="n"/>
      <c r="E666" s="961" t="n"/>
      <c r="F666" s="961" t="n"/>
      <c r="G666" s="961" t="n"/>
      <c r="H666" s="961" t="n"/>
      <c r="I666" s="871" t="n"/>
    </row>
    <row r="667">
      <c r="B667" s="871" t="n"/>
      <c r="C667" s="961" t="n"/>
      <c r="D667" s="961" t="n"/>
      <c r="E667" s="961" t="n"/>
      <c r="F667" s="961" t="n"/>
      <c r="G667" s="961" t="n"/>
      <c r="H667" s="961" t="n"/>
      <c r="I667" s="871" t="n"/>
    </row>
    <row r="668">
      <c r="B668" s="871" t="n"/>
      <c r="C668" s="961" t="n"/>
      <c r="D668" s="961" t="n"/>
      <c r="E668" s="961" t="n"/>
      <c r="F668" s="961" t="n"/>
      <c r="G668" s="961" t="n"/>
      <c r="H668" s="961" t="n"/>
      <c r="I668" s="871" t="n"/>
    </row>
    <row r="669">
      <c r="B669" s="871" t="n"/>
      <c r="C669" s="961" t="n"/>
      <c r="D669" s="961" t="n"/>
      <c r="E669" s="961" t="n"/>
      <c r="F669" s="961" t="n"/>
      <c r="G669" s="961" t="n"/>
      <c r="H669" s="961" t="n"/>
      <c r="I669" s="871" t="n"/>
    </row>
    <row r="670">
      <c r="B670" s="871" t="n"/>
      <c r="C670" s="961" t="n"/>
      <c r="D670" s="961" t="n"/>
      <c r="E670" s="961" t="n"/>
      <c r="F670" s="961" t="n"/>
      <c r="G670" s="961" t="n"/>
      <c r="H670" s="961" t="n"/>
      <c r="I670" s="871" t="n"/>
    </row>
    <row r="671">
      <c r="B671" s="871" t="n"/>
      <c r="C671" s="961" t="n"/>
      <c r="D671" s="961" t="n"/>
      <c r="E671" s="961" t="n"/>
      <c r="F671" s="961" t="n"/>
      <c r="G671" s="961" t="n"/>
      <c r="H671" s="961" t="n"/>
      <c r="I671" s="871" t="n"/>
    </row>
    <row r="672">
      <c r="B672" s="871" t="n"/>
      <c r="C672" s="961" t="n"/>
      <c r="D672" s="961" t="n"/>
      <c r="E672" s="961" t="n"/>
      <c r="F672" s="961" t="n"/>
      <c r="G672" s="961" t="n"/>
      <c r="H672" s="961" t="n"/>
      <c r="I672" s="871" t="n"/>
    </row>
    <row r="673">
      <c r="B673" s="871" t="n"/>
      <c r="C673" s="961" t="n"/>
      <c r="D673" s="961" t="n"/>
      <c r="E673" s="961" t="n"/>
      <c r="F673" s="961" t="n"/>
      <c r="G673" s="961" t="n"/>
      <c r="H673" s="961" t="n"/>
      <c r="I673" s="871" t="n"/>
    </row>
    <row r="674">
      <c r="B674" s="871" t="n"/>
      <c r="C674" s="961" t="n"/>
      <c r="D674" s="961" t="n"/>
      <c r="E674" s="961" t="n"/>
      <c r="F674" s="961" t="n"/>
      <c r="G674" s="961" t="n"/>
      <c r="H674" s="961" t="n"/>
      <c r="I674" s="871" t="n"/>
    </row>
    <row r="675">
      <c r="B675" s="871" t="n"/>
      <c r="C675" s="961" t="n"/>
      <c r="D675" s="961" t="n"/>
      <c r="E675" s="961" t="n"/>
      <c r="F675" s="961" t="n"/>
      <c r="G675" s="961" t="n"/>
      <c r="H675" s="961" t="n"/>
      <c r="I675" s="871" t="n"/>
    </row>
    <row r="676">
      <c r="B676" s="871" t="n"/>
      <c r="C676" s="961" t="n"/>
      <c r="D676" s="961" t="n"/>
      <c r="E676" s="961" t="n"/>
      <c r="F676" s="961" t="n"/>
      <c r="G676" s="961" t="n"/>
      <c r="H676" s="961" t="n"/>
      <c r="I676" s="871" t="n"/>
    </row>
    <row r="677">
      <c r="B677" s="871" t="n"/>
      <c r="C677" s="961" t="n"/>
      <c r="D677" s="961" t="n"/>
      <c r="E677" s="961" t="n"/>
      <c r="F677" s="961" t="n"/>
      <c r="G677" s="961" t="n"/>
      <c r="H677" s="961" t="n"/>
      <c r="I677" s="871" t="n"/>
    </row>
    <row r="678">
      <c r="B678" s="871" t="n"/>
      <c r="C678" s="961" t="n"/>
      <c r="D678" s="961" t="n"/>
      <c r="E678" s="961" t="n"/>
      <c r="F678" s="961" t="n"/>
      <c r="G678" s="961" t="n"/>
      <c r="H678" s="961" t="n"/>
      <c r="I678" s="871" t="n"/>
    </row>
    <row r="679">
      <c r="B679" s="871" t="n"/>
      <c r="C679" s="961" t="n"/>
      <c r="D679" s="961" t="n"/>
      <c r="E679" s="961" t="n"/>
      <c r="F679" s="961" t="n"/>
      <c r="G679" s="961" t="n"/>
      <c r="H679" s="961" t="n"/>
      <c r="I679" s="871" t="n"/>
    </row>
    <row r="680">
      <c r="B680" s="871" t="n"/>
      <c r="C680" s="961" t="n"/>
      <c r="D680" s="961" t="n"/>
      <c r="E680" s="961" t="n"/>
      <c r="F680" s="961" t="n"/>
      <c r="G680" s="961" t="n"/>
      <c r="H680" s="961" t="n"/>
      <c r="I680" s="871" t="n"/>
    </row>
    <row r="681">
      <c r="B681" s="871" t="n"/>
      <c r="C681" s="961" t="n"/>
      <c r="D681" s="961" t="n"/>
      <c r="E681" s="961" t="n"/>
      <c r="F681" s="961" t="n"/>
      <c r="G681" s="961" t="n"/>
      <c r="H681" s="961" t="n"/>
      <c r="I681" s="871" t="n"/>
    </row>
    <row r="682">
      <c r="B682" s="871" t="n"/>
      <c r="C682" s="961" t="n"/>
      <c r="D682" s="961" t="n"/>
      <c r="E682" s="961" t="n"/>
      <c r="F682" s="961" t="n"/>
      <c r="G682" s="961" t="n"/>
      <c r="H682" s="961" t="n"/>
      <c r="I682" s="871" t="n"/>
    </row>
    <row r="683">
      <c r="B683" s="871" t="n"/>
      <c r="C683" s="961" t="n"/>
      <c r="D683" s="961" t="n"/>
      <c r="E683" s="961" t="n"/>
      <c r="F683" s="961" t="n"/>
      <c r="G683" s="961" t="n"/>
      <c r="H683" s="961" t="n"/>
      <c r="I683" s="871" t="n"/>
    </row>
    <row r="684">
      <c r="B684" s="871" t="n"/>
      <c r="C684" s="961" t="n"/>
      <c r="D684" s="961" t="n"/>
      <c r="E684" s="961" t="n"/>
      <c r="F684" s="961" t="n"/>
      <c r="G684" s="961" t="n"/>
      <c r="H684" s="961" t="n"/>
      <c r="I684" s="871" t="n"/>
    </row>
    <row r="685">
      <c r="B685" s="871" t="n"/>
      <c r="C685" s="961" t="n"/>
      <c r="D685" s="961" t="n"/>
      <c r="E685" s="961" t="n"/>
      <c r="F685" s="961" t="n"/>
      <c r="G685" s="961" t="n"/>
      <c r="H685" s="961" t="n"/>
      <c r="I685" s="871" t="n"/>
    </row>
    <row r="686">
      <c r="B686" s="871" t="n"/>
      <c r="C686" s="961" t="n"/>
      <c r="D686" s="961" t="n"/>
      <c r="E686" s="961" t="n"/>
      <c r="F686" s="961" t="n"/>
      <c r="G686" s="961" t="n"/>
      <c r="H686" s="961" t="n"/>
      <c r="I686" s="871" t="n"/>
    </row>
    <row r="687">
      <c r="B687" s="871" t="n"/>
      <c r="C687" s="961" t="n"/>
      <c r="D687" s="961" t="n"/>
      <c r="E687" s="961" t="n"/>
      <c r="F687" s="961" t="n"/>
      <c r="G687" s="961" t="n"/>
      <c r="H687" s="961" t="n"/>
      <c r="I687" s="871" t="n"/>
    </row>
    <row r="688">
      <c r="B688" s="871" t="n"/>
      <c r="C688" s="961" t="n"/>
      <c r="D688" s="961" t="n"/>
      <c r="E688" s="961" t="n"/>
      <c r="F688" s="961" t="n"/>
      <c r="G688" s="961" t="n"/>
      <c r="H688" s="961" t="n"/>
      <c r="I688" s="871" t="n"/>
    </row>
    <row r="689">
      <c r="B689" s="871" t="n"/>
      <c r="C689" s="961" t="n"/>
      <c r="D689" s="961" t="n"/>
      <c r="E689" s="961" t="n"/>
      <c r="F689" s="961" t="n"/>
      <c r="G689" s="961" t="n"/>
      <c r="H689" s="961" t="n"/>
      <c r="I689" s="871" t="n"/>
    </row>
    <row r="690">
      <c r="B690" s="871" t="n"/>
      <c r="C690" s="961" t="n"/>
      <c r="D690" s="961" t="n"/>
      <c r="E690" s="961" t="n"/>
      <c r="F690" s="961" t="n"/>
      <c r="G690" s="961" t="n"/>
      <c r="H690" s="961" t="n"/>
      <c r="I690" s="871" t="n"/>
    </row>
    <row r="691">
      <c r="B691" s="871" t="n"/>
      <c r="C691" s="961" t="n"/>
      <c r="D691" s="961" t="n"/>
      <c r="E691" s="961" t="n"/>
      <c r="F691" s="961" t="n"/>
      <c r="G691" s="961" t="n"/>
      <c r="H691" s="961" t="n"/>
      <c r="I691" s="871" t="n"/>
    </row>
    <row r="692">
      <c r="B692" s="871" t="n"/>
      <c r="C692" s="961" t="n"/>
      <c r="D692" s="961" t="n"/>
      <c r="E692" s="961" t="n"/>
      <c r="F692" s="961" t="n"/>
      <c r="G692" s="961" t="n"/>
      <c r="H692" s="961" t="n"/>
      <c r="I692" s="871" t="n"/>
    </row>
    <row r="693">
      <c r="B693" s="871" t="n"/>
      <c r="C693" s="961" t="n"/>
      <c r="D693" s="961" t="n"/>
      <c r="E693" s="961" t="n"/>
      <c r="F693" s="961" t="n"/>
      <c r="G693" s="961" t="n"/>
      <c r="H693" s="961" t="n"/>
      <c r="I693" s="871" t="n"/>
    </row>
    <row r="694">
      <c r="B694" s="871" t="n"/>
      <c r="C694" s="961" t="n"/>
      <c r="D694" s="961" t="n"/>
      <c r="E694" s="961" t="n"/>
      <c r="F694" s="961" t="n"/>
      <c r="G694" s="961" t="n"/>
      <c r="H694" s="961" t="n"/>
      <c r="I694" s="871" t="n"/>
    </row>
    <row r="695">
      <c r="B695" s="871" t="n"/>
      <c r="C695" s="961" t="n"/>
      <c r="D695" s="961" t="n"/>
      <c r="E695" s="961" t="n"/>
      <c r="F695" s="961" t="n"/>
      <c r="G695" s="961" t="n"/>
      <c r="H695" s="961" t="n"/>
      <c r="I695" s="871" t="n"/>
    </row>
    <row r="696">
      <c r="B696" s="871" t="n"/>
      <c r="C696" s="961" t="n"/>
      <c r="D696" s="961" t="n"/>
      <c r="E696" s="961" t="n"/>
      <c r="F696" s="961" t="n"/>
      <c r="G696" s="961" t="n"/>
      <c r="H696" s="961" t="n"/>
      <c r="I696" s="871" t="n"/>
    </row>
    <row r="697">
      <c r="B697" s="871" t="n"/>
      <c r="C697" s="961" t="n"/>
      <c r="D697" s="961" t="n"/>
      <c r="E697" s="961" t="n"/>
      <c r="F697" s="961" t="n"/>
      <c r="G697" s="961" t="n"/>
      <c r="H697" s="961" t="n"/>
      <c r="I697" s="871" t="n"/>
    </row>
    <row r="698">
      <c r="B698" s="871" t="n"/>
      <c r="C698" s="961" t="n"/>
      <c r="D698" s="961" t="n"/>
      <c r="E698" s="961" t="n"/>
      <c r="F698" s="961" t="n"/>
      <c r="G698" s="961" t="n"/>
      <c r="H698" s="961" t="n"/>
      <c r="I698" s="871" t="n"/>
    </row>
    <row r="699">
      <c r="B699" s="871" t="n"/>
      <c r="C699" s="961" t="n"/>
      <c r="D699" s="961" t="n"/>
      <c r="E699" s="961" t="n"/>
      <c r="F699" s="961" t="n"/>
      <c r="G699" s="961" t="n"/>
      <c r="H699" s="961" t="n"/>
      <c r="I699" s="871" t="n"/>
    </row>
    <row r="700">
      <c r="B700" s="871" t="n"/>
      <c r="C700" s="961" t="n"/>
      <c r="D700" s="961" t="n"/>
      <c r="E700" s="961" t="n"/>
      <c r="F700" s="961" t="n"/>
      <c r="G700" s="961" t="n"/>
      <c r="H700" s="961" t="n"/>
      <c r="I700" s="871" t="n"/>
    </row>
    <row r="701">
      <c r="B701" s="871" t="n"/>
      <c r="C701" s="961" t="n"/>
      <c r="D701" s="961" t="n"/>
      <c r="E701" s="961" t="n"/>
      <c r="F701" s="961" t="n"/>
      <c r="G701" s="961" t="n"/>
      <c r="H701" s="961" t="n"/>
      <c r="I701" s="871" t="n"/>
    </row>
    <row r="702">
      <c r="B702" s="871" t="n"/>
      <c r="C702" s="961" t="n"/>
      <c r="D702" s="961" t="n"/>
      <c r="E702" s="961" t="n"/>
      <c r="F702" s="961" t="n"/>
      <c r="G702" s="961" t="n"/>
      <c r="H702" s="961" t="n"/>
      <c r="I702" s="871" t="n"/>
    </row>
    <row r="703">
      <c r="B703" s="871" t="n"/>
      <c r="C703" s="961" t="n"/>
      <c r="D703" s="961" t="n"/>
      <c r="E703" s="961" t="n"/>
      <c r="F703" s="961" t="n"/>
      <c r="G703" s="961" t="n"/>
      <c r="H703" s="961" t="n"/>
      <c r="I703" s="871" t="n"/>
    </row>
    <row r="704">
      <c r="B704" s="871" t="n"/>
      <c r="C704" s="961" t="n"/>
      <c r="D704" s="961" t="n"/>
      <c r="E704" s="961" t="n"/>
      <c r="F704" s="961" t="n"/>
      <c r="G704" s="961" t="n"/>
      <c r="H704" s="961" t="n"/>
      <c r="I704" s="871" t="n"/>
    </row>
    <row r="705">
      <c r="B705" s="871" t="n"/>
      <c r="C705" s="961" t="n"/>
      <c r="D705" s="961" t="n"/>
      <c r="E705" s="961" t="n"/>
      <c r="F705" s="961" t="n"/>
      <c r="G705" s="961" t="n"/>
      <c r="H705" s="961" t="n"/>
      <c r="I705" s="871" t="n"/>
    </row>
    <row r="706">
      <c r="B706" s="871" t="n"/>
      <c r="C706" s="961" t="n"/>
      <c r="D706" s="961" t="n"/>
      <c r="E706" s="961" t="n"/>
      <c r="F706" s="961" t="n"/>
      <c r="G706" s="961" t="n"/>
      <c r="H706" s="961" t="n"/>
      <c r="I706" s="871" t="n"/>
    </row>
    <row r="707">
      <c r="B707" s="871" t="n"/>
      <c r="C707" s="961" t="n"/>
      <c r="D707" s="961" t="n"/>
      <c r="E707" s="961" t="n"/>
      <c r="F707" s="961" t="n"/>
      <c r="G707" s="961" t="n"/>
      <c r="H707" s="961" t="n"/>
      <c r="I707" s="871" t="n"/>
    </row>
    <row r="708">
      <c r="B708" s="871" t="n"/>
      <c r="C708" s="961" t="n"/>
      <c r="D708" s="961" t="n"/>
      <c r="E708" s="961" t="n"/>
      <c r="F708" s="961" t="n"/>
      <c r="G708" s="961" t="n"/>
      <c r="H708" s="961" t="n"/>
      <c r="I708" s="871" t="n"/>
    </row>
    <row r="709">
      <c r="B709" s="871" t="n"/>
      <c r="C709" s="961" t="n"/>
      <c r="D709" s="961" t="n"/>
      <c r="E709" s="961" t="n"/>
      <c r="F709" s="961" t="n"/>
      <c r="G709" s="961" t="n"/>
      <c r="H709" s="961" t="n"/>
      <c r="I709" s="871" t="n"/>
    </row>
    <row r="710">
      <c r="B710" s="871" t="n"/>
      <c r="C710" s="961" t="n"/>
      <c r="D710" s="961" t="n"/>
      <c r="E710" s="961" t="n"/>
      <c r="F710" s="961" t="n"/>
      <c r="G710" s="961" t="n"/>
      <c r="H710" s="961" t="n"/>
      <c r="I710" s="871" t="n"/>
    </row>
    <row r="711">
      <c r="B711" s="871" t="n"/>
      <c r="C711" s="961" t="n"/>
      <c r="D711" s="961" t="n"/>
      <c r="E711" s="961" t="n"/>
      <c r="F711" s="961" t="n"/>
      <c r="G711" s="961" t="n"/>
      <c r="H711" s="961" t="n"/>
      <c r="I711" s="871" t="n"/>
    </row>
    <row r="712">
      <c r="B712" s="871" t="n"/>
      <c r="C712" s="961" t="n"/>
      <c r="D712" s="961" t="n"/>
      <c r="E712" s="961" t="n"/>
      <c r="F712" s="961" t="n"/>
      <c r="G712" s="961" t="n"/>
      <c r="H712" s="961" t="n"/>
      <c r="I712" s="871" t="n"/>
    </row>
    <row r="713">
      <c r="B713" s="871" t="n"/>
      <c r="C713" s="961" t="n"/>
      <c r="D713" s="961" t="n"/>
      <c r="E713" s="961" t="n"/>
      <c r="F713" s="961" t="n"/>
      <c r="G713" s="961" t="n"/>
      <c r="H713" s="961" t="n"/>
      <c r="I713" s="871" t="n"/>
    </row>
    <row r="714">
      <c r="B714" s="871" t="n"/>
      <c r="C714" s="961" t="n"/>
      <c r="D714" s="961" t="n"/>
      <c r="E714" s="961" t="n"/>
      <c r="F714" s="961" t="n"/>
      <c r="G714" s="961" t="n"/>
      <c r="H714" s="961" t="n"/>
      <c r="I714" s="871" t="n"/>
    </row>
    <row r="715">
      <c r="B715" s="871" t="n"/>
      <c r="C715" s="961" t="n"/>
      <c r="D715" s="961" t="n"/>
      <c r="E715" s="961" t="n"/>
      <c r="F715" s="961" t="n"/>
      <c r="G715" s="961" t="n"/>
      <c r="H715" s="961" t="n"/>
      <c r="I715" s="871" t="n"/>
    </row>
    <row r="716">
      <c r="B716" s="871" t="n"/>
      <c r="C716" s="961" t="n"/>
      <c r="D716" s="961" t="n"/>
      <c r="E716" s="961" t="n"/>
      <c r="F716" s="961" t="n"/>
      <c r="G716" s="961" t="n"/>
      <c r="H716" s="961" t="n"/>
      <c r="I716" s="871" t="n"/>
    </row>
    <row r="717">
      <c r="B717" s="871" t="n"/>
      <c r="C717" s="961" t="n"/>
      <c r="D717" s="961" t="n"/>
      <c r="E717" s="961" t="n"/>
      <c r="F717" s="961" t="n"/>
      <c r="G717" s="961" t="n"/>
      <c r="H717" s="961" t="n"/>
      <c r="I717" s="871" t="n"/>
    </row>
    <row r="718">
      <c r="B718" s="871" t="n"/>
      <c r="C718" s="961" t="n"/>
      <c r="D718" s="961" t="n"/>
      <c r="E718" s="961" t="n"/>
      <c r="F718" s="961" t="n"/>
      <c r="G718" s="961" t="n"/>
      <c r="H718" s="961" t="n"/>
      <c r="I718" s="871" t="n"/>
    </row>
    <row r="719">
      <c r="B719" s="871" t="n"/>
      <c r="C719" s="961" t="n"/>
      <c r="D719" s="961" t="n"/>
      <c r="E719" s="961" t="n"/>
      <c r="F719" s="961" t="n"/>
      <c r="G719" s="961" t="n"/>
      <c r="H719" s="961" t="n"/>
      <c r="I719" s="871" t="n"/>
    </row>
    <row r="720">
      <c r="B720" s="871" t="n"/>
      <c r="C720" s="961" t="n"/>
      <c r="D720" s="961" t="n"/>
      <c r="E720" s="961" t="n"/>
      <c r="F720" s="961" t="n"/>
      <c r="G720" s="961" t="n"/>
      <c r="H720" s="961" t="n"/>
      <c r="I720" s="871" t="n"/>
    </row>
    <row r="721">
      <c r="B721" s="871" t="n"/>
      <c r="C721" s="961" t="n"/>
      <c r="D721" s="961" t="n"/>
      <c r="E721" s="961" t="n"/>
      <c r="F721" s="961" t="n"/>
      <c r="G721" s="961" t="n"/>
      <c r="H721" s="961" t="n"/>
      <c r="I721" s="871" t="n"/>
    </row>
    <row r="722">
      <c r="B722" s="871" t="n"/>
      <c r="C722" s="961" t="n"/>
      <c r="D722" s="961" t="n"/>
      <c r="E722" s="961" t="n"/>
      <c r="F722" s="961" t="n"/>
      <c r="G722" s="961" t="n"/>
      <c r="H722" s="961" t="n"/>
      <c r="I722" s="871" t="n"/>
    </row>
    <row r="723">
      <c r="B723" s="871" t="n"/>
      <c r="C723" s="961" t="n"/>
      <c r="D723" s="961" t="n"/>
      <c r="E723" s="961" t="n"/>
      <c r="F723" s="961" t="n"/>
      <c r="G723" s="961" t="n"/>
      <c r="H723" s="961" t="n"/>
      <c r="I723" s="871" t="n"/>
    </row>
    <row r="724">
      <c r="B724" s="871" t="n"/>
      <c r="C724" s="961" t="n"/>
      <c r="D724" s="961" t="n"/>
      <c r="E724" s="961" t="n"/>
      <c r="F724" s="961" t="n"/>
      <c r="G724" s="961" t="n"/>
      <c r="H724" s="961" t="n"/>
      <c r="I724" s="871" t="n"/>
    </row>
    <row r="725">
      <c r="B725" s="871" t="n"/>
      <c r="C725" s="961" t="n"/>
      <c r="D725" s="961" t="n"/>
      <c r="E725" s="961" t="n"/>
      <c r="F725" s="961" t="n"/>
      <c r="G725" s="961" t="n"/>
      <c r="H725" s="961" t="n"/>
      <c r="I725" s="871" t="n"/>
    </row>
    <row r="726">
      <c r="B726" s="871" t="n"/>
      <c r="C726" s="961" t="n"/>
      <c r="D726" s="961" t="n"/>
      <c r="E726" s="961" t="n"/>
      <c r="F726" s="961" t="n"/>
      <c r="G726" s="961" t="n"/>
      <c r="H726" s="961" t="n"/>
      <c r="I726" s="871" t="n"/>
    </row>
    <row r="727">
      <c r="B727" s="871" t="n"/>
      <c r="C727" s="961" t="n"/>
      <c r="D727" s="961" t="n"/>
      <c r="E727" s="961" t="n"/>
      <c r="F727" s="961" t="n"/>
      <c r="G727" s="961" t="n"/>
      <c r="H727" s="961" t="n"/>
      <c r="I727" s="871" t="n"/>
    </row>
    <row r="728">
      <c r="B728" s="871" t="n"/>
      <c r="C728" s="961" t="n"/>
      <c r="D728" s="961" t="n"/>
      <c r="E728" s="961" t="n"/>
      <c r="F728" s="961" t="n"/>
      <c r="G728" s="961" t="n"/>
      <c r="H728" s="961" t="n"/>
      <c r="I728" s="871" t="n"/>
    </row>
    <row r="729">
      <c r="B729" s="871" t="n"/>
      <c r="C729" s="961" t="n"/>
      <c r="D729" s="961" t="n"/>
      <c r="E729" s="961" t="n"/>
      <c r="F729" s="961" t="n"/>
      <c r="G729" s="961" t="n"/>
      <c r="H729" s="961" t="n"/>
      <c r="I729" s="871" t="n"/>
    </row>
    <row r="730">
      <c r="B730" s="871" t="n"/>
      <c r="C730" s="961" t="n"/>
      <c r="D730" s="961" t="n"/>
      <c r="E730" s="961" t="n"/>
      <c r="F730" s="961" t="n"/>
      <c r="G730" s="961" t="n"/>
      <c r="H730" s="961" t="n"/>
      <c r="I730" s="871" t="n"/>
    </row>
    <row r="731">
      <c r="B731" s="871" t="n"/>
      <c r="C731" s="961" t="n"/>
      <c r="D731" s="961" t="n"/>
      <c r="E731" s="961" t="n"/>
      <c r="F731" s="961" t="n"/>
      <c r="G731" s="961" t="n"/>
      <c r="H731" s="961" t="n"/>
      <c r="I731" s="871" t="n"/>
    </row>
    <row r="732">
      <c r="B732" s="871" t="n"/>
      <c r="C732" s="961" t="n"/>
      <c r="D732" s="961" t="n"/>
      <c r="E732" s="961" t="n"/>
      <c r="F732" s="961" t="n"/>
      <c r="G732" s="961" t="n"/>
      <c r="H732" s="961" t="n"/>
      <c r="I732" s="871" t="n"/>
    </row>
    <row r="733">
      <c r="B733" s="871" t="n"/>
      <c r="C733" s="961" t="n"/>
      <c r="D733" s="961" t="n"/>
      <c r="E733" s="961" t="n"/>
      <c r="F733" s="961" t="n"/>
      <c r="G733" s="961" t="n"/>
      <c r="H733" s="961" t="n"/>
      <c r="I733" s="871" t="n"/>
    </row>
    <row r="734">
      <c r="B734" s="871" t="n"/>
      <c r="C734" s="961" t="n"/>
      <c r="D734" s="961" t="n"/>
      <c r="E734" s="961" t="n"/>
      <c r="F734" s="961" t="n"/>
      <c r="G734" s="961" t="n"/>
      <c r="H734" s="961" t="n"/>
      <c r="I734" s="871" t="n"/>
    </row>
    <row r="735">
      <c r="B735" s="871" t="n"/>
      <c r="C735" s="961" t="n"/>
      <c r="D735" s="961" t="n"/>
      <c r="E735" s="961" t="n"/>
      <c r="F735" s="961" t="n"/>
      <c r="G735" s="961" t="n"/>
      <c r="H735" s="961" t="n"/>
      <c r="I735" s="871" t="n"/>
    </row>
    <row r="736">
      <c r="B736" s="871" t="n"/>
      <c r="C736" s="961" t="n"/>
      <c r="D736" s="961" t="n"/>
      <c r="E736" s="961" t="n"/>
      <c r="F736" s="961" t="n"/>
      <c r="G736" s="961" t="n"/>
      <c r="H736" s="961" t="n"/>
      <c r="I736" s="871" t="n"/>
    </row>
    <row r="737">
      <c r="B737" s="871" t="n"/>
      <c r="C737" s="961" t="n"/>
      <c r="D737" s="961" t="n"/>
      <c r="E737" s="961" t="n"/>
      <c r="F737" s="961" t="n"/>
      <c r="G737" s="961" t="n"/>
      <c r="H737" s="961" t="n"/>
      <c r="I737" s="871" t="n"/>
    </row>
    <row r="738">
      <c r="B738" s="871" t="n"/>
      <c r="C738" s="961" t="n"/>
      <c r="D738" s="961" t="n"/>
      <c r="E738" s="961" t="n"/>
      <c r="F738" s="961" t="n"/>
      <c r="G738" s="961" t="n"/>
      <c r="H738" s="961" t="n"/>
      <c r="I738" s="871" t="n"/>
    </row>
    <row r="739">
      <c r="B739" s="871" t="n"/>
      <c r="C739" s="961" t="n"/>
      <c r="D739" s="961" t="n"/>
      <c r="E739" s="961" t="n"/>
      <c r="F739" s="961" t="n"/>
      <c r="G739" s="961" t="n"/>
      <c r="H739" s="961" t="n"/>
      <c r="I739" s="871" t="n"/>
    </row>
    <row r="740">
      <c r="B740" s="871" t="n"/>
      <c r="C740" s="961" t="n"/>
      <c r="D740" s="961" t="n"/>
      <c r="E740" s="961" t="n"/>
      <c r="F740" s="961" t="n"/>
      <c r="G740" s="961" t="n"/>
      <c r="H740" s="961" t="n"/>
      <c r="I740" s="871" t="n"/>
    </row>
    <row r="741">
      <c r="B741" s="871" t="n"/>
      <c r="C741" s="961" t="n"/>
      <c r="D741" s="961" t="n"/>
      <c r="E741" s="961" t="n"/>
      <c r="F741" s="961" t="n"/>
      <c r="G741" s="961" t="n"/>
      <c r="H741" s="961" t="n"/>
      <c r="I741" s="871" t="n"/>
    </row>
    <row r="742">
      <c r="B742" s="871" t="n"/>
      <c r="C742" s="961" t="n"/>
      <c r="D742" s="961" t="n"/>
      <c r="E742" s="961" t="n"/>
      <c r="F742" s="961" t="n"/>
      <c r="G742" s="961" t="n"/>
      <c r="H742" s="961" t="n"/>
      <c r="I742" s="871" t="n"/>
    </row>
    <row r="743">
      <c r="B743" s="871" t="n"/>
      <c r="C743" s="961" t="n"/>
      <c r="D743" s="961" t="n"/>
      <c r="E743" s="961" t="n"/>
      <c r="F743" s="961" t="n"/>
      <c r="G743" s="961" t="n"/>
      <c r="H743" s="961" t="n"/>
      <c r="I743" s="871" t="n"/>
    </row>
    <row r="744">
      <c r="B744" s="871" t="n"/>
      <c r="C744" s="961" t="n"/>
      <c r="D744" s="961" t="n"/>
      <c r="E744" s="961" t="n"/>
      <c r="F744" s="961" t="n"/>
      <c r="G744" s="961" t="n"/>
      <c r="H744" s="961" t="n"/>
      <c r="I744" s="871" t="n"/>
    </row>
    <row r="745">
      <c r="B745" s="871" t="n"/>
      <c r="C745" s="961" t="n"/>
      <c r="D745" s="961" t="n"/>
      <c r="E745" s="961" t="n"/>
      <c r="F745" s="961" t="n"/>
      <c r="G745" s="961" t="n"/>
      <c r="H745" s="961" t="n"/>
      <c r="I745" s="871" t="n"/>
    </row>
    <row r="746">
      <c r="B746" s="871" t="n"/>
      <c r="C746" s="961" t="n"/>
      <c r="D746" s="961" t="n"/>
      <c r="E746" s="961" t="n"/>
      <c r="F746" s="961" t="n"/>
      <c r="G746" s="961" t="n"/>
      <c r="H746" s="961" t="n"/>
      <c r="I746" s="871" t="n"/>
    </row>
    <row r="747">
      <c r="B747" s="871" t="n"/>
      <c r="C747" s="961" t="n"/>
      <c r="D747" s="961" t="n"/>
      <c r="E747" s="961" t="n"/>
      <c r="F747" s="961" t="n"/>
      <c r="G747" s="961" t="n"/>
      <c r="H747" s="961" t="n"/>
      <c r="I747" s="871" t="n"/>
    </row>
    <row r="748">
      <c r="B748" s="871" t="n"/>
      <c r="C748" s="961" t="n"/>
      <c r="D748" s="961" t="n"/>
      <c r="E748" s="961" t="n"/>
      <c r="F748" s="961" t="n"/>
      <c r="G748" s="961" t="n"/>
      <c r="H748" s="961" t="n"/>
      <c r="I748" s="871" t="n"/>
    </row>
    <row r="749">
      <c r="B749" s="871" t="n"/>
      <c r="C749" s="961" t="n"/>
      <c r="D749" s="961" t="n"/>
      <c r="E749" s="961" t="n"/>
      <c r="F749" s="961" t="n"/>
      <c r="G749" s="961" t="n"/>
      <c r="H749" s="961" t="n"/>
      <c r="I749" s="871" t="n"/>
    </row>
    <row r="750">
      <c r="B750" s="871" t="n"/>
      <c r="C750" s="961" t="n"/>
      <c r="D750" s="961" t="n"/>
      <c r="E750" s="961" t="n"/>
      <c r="F750" s="961" t="n"/>
      <c r="G750" s="961" t="n"/>
      <c r="H750" s="961" t="n"/>
      <c r="I750" s="871" t="n"/>
    </row>
    <row r="751">
      <c r="B751" s="871" t="n"/>
      <c r="C751" s="961" t="n"/>
      <c r="D751" s="961" t="n"/>
      <c r="E751" s="961" t="n"/>
      <c r="F751" s="961" t="n"/>
      <c r="G751" s="961" t="n"/>
      <c r="H751" s="961" t="n"/>
      <c r="I751" s="871" t="n"/>
    </row>
    <row r="752">
      <c r="B752" s="871" t="n"/>
      <c r="C752" s="961" t="n"/>
      <c r="D752" s="961" t="n"/>
      <c r="E752" s="961" t="n"/>
      <c r="F752" s="961" t="n"/>
      <c r="G752" s="961" t="n"/>
      <c r="H752" s="961" t="n"/>
      <c r="I752" s="871" t="n"/>
    </row>
    <row r="753">
      <c r="B753" s="871" t="n"/>
      <c r="C753" s="961" t="n"/>
      <c r="D753" s="961" t="n"/>
      <c r="E753" s="961" t="n"/>
      <c r="F753" s="961" t="n"/>
      <c r="G753" s="961" t="n"/>
      <c r="H753" s="961" t="n"/>
      <c r="I753" s="871" t="n"/>
    </row>
    <row r="754">
      <c r="B754" s="871" t="n"/>
      <c r="C754" s="961" t="n"/>
      <c r="D754" s="961" t="n"/>
      <c r="E754" s="961" t="n"/>
      <c r="F754" s="961" t="n"/>
      <c r="G754" s="961" t="n"/>
      <c r="H754" s="961" t="n"/>
      <c r="I754" s="871" t="n"/>
    </row>
    <row r="755">
      <c r="B755" s="871" t="n"/>
      <c r="C755" s="961" t="n"/>
      <c r="D755" s="961" t="n"/>
      <c r="E755" s="961" t="n"/>
      <c r="F755" s="961" t="n"/>
      <c r="G755" s="961" t="n"/>
      <c r="H755" s="961" t="n"/>
      <c r="I755" s="871" t="n"/>
    </row>
    <row r="756">
      <c r="B756" s="871" t="n"/>
      <c r="C756" s="961" t="n"/>
      <c r="D756" s="961" t="n"/>
      <c r="E756" s="961" t="n"/>
      <c r="F756" s="961" t="n"/>
      <c r="G756" s="961" t="n"/>
      <c r="H756" s="961" t="n"/>
      <c r="I756" s="871" t="n"/>
    </row>
    <row r="757">
      <c r="B757" s="871" t="n"/>
      <c r="C757" s="961" t="n"/>
      <c r="D757" s="961" t="n"/>
      <c r="E757" s="961" t="n"/>
      <c r="F757" s="961" t="n"/>
      <c r="G757" s="961" t="n"/>
      <c r="H757" s="961" t="n"/>
      <c r="I757" s="871" t="n"/>
    </row>
    <row r="758">
      <c r="B758" s="871" t="n"/>
      <c r="C758" s="961" t="n"/>
      <c r="D758" s="961" t="n"/>
      <c r="E758" s="961" t="n"/>
      <c r="F758" s="961" t="n"/>
      <c r="G758" s="961" t="n"/>
      <c r="H758" s="961" t="n"/>
      <c r="I758" s="871" t="n"/>
    </row>
    <row r="759">
      <c r="B759" s="871" t="n"/>
      <c r="C759" s="961" t="n"/>
      <c r="D759" s="961" t="n"/>
      <c r="E759" s="961" t="n"/>
      <c r="F759" s="961" t="n"/>
      <c r="G759" s="961" t="n"/>
      <c r="H759" s="961" t="n"/>
      <c r="I759" s="871" t="n"/>
    </row>
    <row r="760">
      <c r="B760" s="871" t="n"/>
      <c r="C760" s="961" t="n"/>
      <c r="D760" s="961" t="n"/>
      <c r="E760" s="961" t="n"/>
      <c r="F760" s="961" t="n"/>
      <c r="G760" s="961" t="n"/>
      <c r="H760" s="961" t="n"/>
      <c r="I760" s="871" t="n"/>
    </row>
    <row r="761">
      <c r="B761" s="871" t="n"/>
      <c r="C761" s="961" t="n"/>
      <c r="D761" s="961" t="n"/>
      <c r="E761" s="961" t="n"/>
      <c r="F761" s="961" t="n"/>
      <c r="G761" s="961" t="n"/>
      <c r="H761" s="961" t="n"/>
      <c r="I761" s="871" t="n"/>
    </row>
    <row r="762">
      <c r="B762" s="871" t="n"/>
      <c r="C762" s="961" t="n"/>
      <c r="D762" s="961" t="n"/>
      <c r="E762" s="961" t="n"/>
      <c r="F762" s="961" t="n"/>
      <c r="G762" s="961" t="n"/>
      <c r="H762" s="961" t="n"/>
      <c r="I762" s="871" t="n"/>
    </row>
    <row r="763">
      <c r="B763" s="871" t="n"/>
      <c r="C763" s="961" t="n"/>
      <c r="D763" s="961" t="n"/>
      <c r="E763" s="961" t="n"/>
      <c r="F763" s="961" t="n"/>
      <c r="G763" s="961" t="n"/>
      <c r="H763" s="961" t="n"/>
      <c r="I763" s="871" t="n"/>
    </row>
    <row r="764">
      <c r="B764" s="871" t="n"/>
      <c r="C764" s="961" t="n"/>
      <c r="D764" s="961" t="n"/>
      <c r="E764" s="961" t="n"/>
      <c r="F764" s="961" t="n"/>
      <c r="G764" s="961" t="n"/>
      <c r="H764" s="961" t="n"/>
      <c r="I764" s="871" t="n"/>
    </row>
    <row r="765">
      <c r="B765" s="871" t="n"/>
      <c r="C765" s="961" t="n"/>
      <c r="D765" s="961" t="n"/>
      <c r="E765" s="961" t="n"/>
      <c r="F765" s="961" t="n"/>
      <c r="G765" s="961" t="n"/>
      <c r="H765" s="961" t="n"/>
      <c r="I765" s="871" t="n"/>
    </row>
    <row r="766">
      <c r="B766" s="871" t="n"/>
      <c r="C766" s="961" t="n"/>
      <c r="D766" s="961" t="n"/>
      <c r="E766" s="961" t="n"/>
      <c r="F766" s="961" t="n"/>
      <c r="G766" s="961" t="n"/>
      <c r="H766" s="961" t="n"/>
      <c r="I766" s="871" t="n"/>
    </row>
    <row r="767">
      <c r="B767" s="871" t="n"/>
      <c r="C767" s="961" t="n"/>
      <c r="D767" s="961" t="n"/>
      <c r="E767" s="961" t="n"/>
      <c r="F767" s="961" t="n"/>
      <c r="G767" s="961" t="n"/>
      <c r="H767" s="961" t="n"/>
      <c r="I767" s="871" t="n"/>
    </row>
    <row r="768">
      <c r="B768" s="871" t="n"/>
      <c r="C768" s="961" t="n"/>
      <c r="D768" s="961" t="n"/>
      <c r="E768" s="961" t="n"/>
      <c r="F768" s="961" t="n"/>
      <c r="G768" s="961" t="n"/>
      <c r="H768" s="961" t="n"/>
      <c r="I768" s="871" t="n"/>
    </row>
    <row r="769">
      <c r="B769" s="871" t="n"/>
      <c r="C769" s="961" t="n"/>
      <c r="D769" s="961" t="n"/>
      <c r="E769" s="961" t="n"/>
      <c r="F769" s="961" t="n"/>
      <c r="G769" s="961" t="n"/>
      <c r="H769" s="961" t="n"/>
      <c r="I769" s="871" t="n"/>
    </row>
    <row r="770">
      <c r="B770" s="871" t="n"/>
      <c r="C770" s="961" t="n"/>
      <c r="D770" s="961" t="n"/>
      <c r="E770" s="961" t="n"/>
      <c r="F770" s="961" t="n"/>
      <c r="G770" s="961" t="n"/>
      <c r="H770" s="961" t="n"/>
      <c r="I770" s="871" t="n"/>
    </row>
    <row r="771">
      <c r="B771" s="871" t="n"/>
      <c r="C771" s="961" t="n"/>
      <c r="D771" s="961" t="n"/>
      <c r="E771" s="961" t="n"/>
      <c r="F771" s="961" t="n"/>
      <c r="G771" s="961" t="n"/>
      <c r="H771" s="961" t="n"/>
      <c r="I771" s="871" t="n"/>
    </row>
    <row r="772">
      <c r="B772" s="871" t="n"/>
      <c r="C772" s="961" t="n"/>
      <c r="D772" s="961" t="n"/>
      <c r="E772" s="961" t="n"/>
      <c r="F772" s="961" t="n"/>
      <c r="G772" s="961" t="n"/>
      <c r="H772" s="961" t="n"/>
      <c r="I772" s="871" t="n"/>
    </row>
    <row r="773">
      <c r="B773" s="871" t="n"/>
      <c r="C773" s="961" t="n"/>
      <c r="D773" s="961" t="n"/>
      <c r="E773" s="961" t="n"/>
      <c r="F773" s="961" t="n"/>
      <c r="G773" s="961" t="n"/>
      <c r="H773" s="961" t="n"/>
      <c r="I773" s="871" t="n"/>
    </row>
    <row r="774">
      <c r="B774" s="871" t="n"/>
      <c r="C774" s="961" t="n"/>
      <c r="D774" s="961" t="n"/>
      <c r="E774" s="961" t="n"/>
      <c r="F774" s="961" t="n"/>
      <c r="G774" s="961" t="n"/>
      <c r="H774" s="961" t="n"/>
      <c r="I774" s="871" t="n"/>
    </row>
    <row r="775">
      <c r="B775" s="871" t="n"/>
      <c r="C775" s="961" t="n"/>
      <c r="D775" s="961" t="n"/>
      <c r="E775" s="961" t="n"/>
      <c r="F775" s="961" t="n"/>
      <c r="G775" s="961" t="n"/>
      <c r="H775" s="961" t="n"/>
      <c r="I775" s="871" t="n"/>
    </row>
    <row r="776">
      <c r="B776" s="871" t="n"/>
      <c r="C776" s="961" t="n"/>
      <c r="D776" s="961" t="n"/>
      <c r="E776" s="961" t="n"/>
      <c r="F776" s="961" t="n"/>
      <c r="G776" s="961" t="n"/>
      <c r="H776" s="961" t="n"/>
      <c r="I776" s="871" t="n"/>
    </row>
    <row r="777">
      <c r="B777" s="871" t="n"/>
      <c r="C777" s="961" t="n"/>
      <c r="D777" s="961" t="n"/>
      <c r="E777" s="961" t="n"/>
      <c r="F777" s="961" t="n"/>
      <c r="G777" s="961" t="n"/>
      <c r="H777" s="961" t="n"/>
      <c r="I777" s="871" t="n"/>
    </row>
    <row r="778">
      <c r="B778" s="871" t="n"/>
      <c r="C778" s="961" t="n"/>
      <c r="D778" s="961" t="n"/>
      <c r="E778" s="961" t="n"/>
      <c r="F778" s="961" t="n"/>
      <c r="G778" s="961" t="n"/>
      <c r="H778" s="961" t="n"/>
      <c r="I778" s="871" t="n"/>
    </row>
    <row r="779">
      <c r="B779" s="871" t="n"/>
      <c r="C779" s="961" t="n"/>
      <c r="D779" s="961" t="n"/>
      <c r="E779" s="961" t="n"/>
      <c r="F779" s="961" t="n"/>
      <c r="G779" s="961" t="n"/>
      <c r="H779" s="961" t="n"/>
      <c r="I779" s="871" t="n"/>
    </row>
    <row r="780">
      <c r="B780" s="871" t="n"/>
      <c r="C780" s="961" t="n"/>
      <c r="D780" s="961" t="n"/>
      <c r="E780" s="961" t="n"/>
      <c r="F780" s="961" t="n"/>
      <c r="G780" s="961" t="n"/>
      <c r="H780" s="961" t="n"/>
      <c r="I780" s="871" t="n"/>
    </row>
    <row r="781">
      <c r="B781" s="871" t="n"/>
      <c r="C781" s="961" t="n"/>
      <c r="D781" s="961" t="n"/>
      <c r="E781" s="961" t="n"/>
      <c r="F781" s="961" t="n"/>
      <c r="G781" s="961" t="n"/>
      <c r="H781" s="961" t="n"/>
      <c r="I781" s="871" t="n"/>
    </row>
    <row r="782">
      <c r="B782" s="871" t="n"/>
      <c r="C782" s="961" t="n"/>
      <c r="D782" s="961" t="n"/>
      <c r="E782" s="961" t="n"/>
      <c r="F782" s="961" t="n"/>
      <c r="G782" s="961" t="n"/>
      <c r="H782" s="961" t="n"/>
      <c r="I782" s="871" t="n"/>
    </row>
    <row r="783">
      <c r="B783" s="871" t="n"/>
      <c r="C783" s="961" t="n"/>
      <c r="D783" s="961" t="n"/>
      <c r="E783" s="961" t="n"/>
      <c r="F783" s="961" t="n"/>
      <c r="G783" s="961" t="n"/>
      <c r="H783" s="961" t="n"/>
      <c r="I783" s="871" t="n"/>
    </row>
    <row r="784">
      <c r="B784" s="871" t="n"/>
      <c r="C784" s="961" t="n"/>
      <c r="D784" s="961" t="n"/>
      <c r="E784" s="961" t="n"/>
      <c r="F784" s="961" t="n"/>
      <c r="G784" s="961" t="n"/>
      <c r="H784" s="961" t="n"/>
      <c r="I784" s="871" t="n"/>
    </row>
    <row r="785">
      <c r="B785" s="871" t="n"/>
      <c r="C785" s="961" t="n"/>
      <c r="D785" s="961" t="n"/>
      <c r="E785" s="961" t="n"/>
      <c r="F785" s="961" t="n"/>
      <c r="G785" s="961" t="n"/>
      <c r="H785" s="961" t="n"/>
      <c r="I785" s="871" t="n"/>
    </row>
    <row r="786">
      <c r="B786" s="871" t="n"/>
      <c r="C786" s="961" t="n"/>
      <c r="D786" s="961" t="n"/>
      <c r="E786" s="961" t="n"/>
      <c r="F786" s="961" t="n"/>
      <c r="G786" s="961" t="n"/>
      <c r="H786" s="961" t="n"/>
      <c r="I786" s="871" t="n"/>
    </row>
    <row r="787">
      <c r="B787" s="871" t="n"/>
      <c r="C787" s="961" t="n"/>
      <c r="D787" s="961" t="n"/>
      <c r="E787" s="961" t="n"/>
      <c r="F787" s="961" t="n"/>
      <c r="G787" s="961" t="n"/>
      <c r="H787" s="961" t="n"/>
      <c r="I787" s="871" t="n"/>
    </row>
    <row r="788">
      <c r="B788" s="871" t="n"/>
      <c r="C788" s="961" t="n"/>
      <c r="D788" s="961" t="n"/>
      <c r="E788" s="961" t="n"/>
      <c r="F788" s="961" t="n"/>
      <c r="G788" s="961" t="n"/>
      <c r="H788" s="961" t="n"/>
      <c r="I788" s="871" t="n"/>
    </row>
    <row r="789">
      <c r="B789" s="871" t="n"/>
      <c r="C789" s="961" t="n"/>
      <c r="D789" s="961" t="n"/>
      <c r="E789" s="961" t="n"/>
      <c r="F789" s="961" t="n"/>
      <c r="G789" s="961" t="n"/>
      <c r="H789" s="961" t="n"/>
      <c r="I789" s="871" t="n"/>
    </row>
    <row r="790">
      <c r="B790" s="871" t="n"/>
      <c r="C790" s="961" t="n"/>
      <c r="D790" s="961" t="n"/>
      <c r="E790" s="961" t="n"/>
      <c r="F790" s="961" t="n"/>
      <c r="G790" s="961" t="n"/>
      <c r="H790" s="961" t="n"/>
      <c r="I790" s="871" t="n"/>
    </row>
    <row r="791">
      <c r="B791" s="871" t="n"/>
      <c r="C791" s="961" t="n"/>
      <c r="D791" s="961" t="n"/>
      <c r="E791" s="961" t="n"/>
      <c r="F791" s="961" t="n"/>
      <c r="G791" s="961" t="n"/>
      <c r="H791" s="961" t="n"/>
      <c r="I791" s="871" t="n"/>
    </row>
    <row r="792">
      <c r="B792" s="871" t="n"/>
      <c r="C792" s="961" t="n"/>
      <c r="D792" s="961" t="n"/>
      <c r="E792" s="961" t="n"/>
      <c r="F792" s="961" t="n"/>
      <c r="G792" s="961" t="n"/>
      <c r="H792" s="961" t="n"/>
      <c r="I792" s="871" t="n"/>
    </row>
    <row r="793">
      <c r="B793" s="871" t="n"/>
      <c r="C793" s="961" t="n"/>
      <c r="D793" s="961" t="n"/>
      <c r="E793" s="961" t="n"/>
      <c r="F793" s="961" t="n"/>
      <c r="G793" s="961" t="n"/>
      <c r="H793" s="961" t="n"/>
      <c r="I793" s="871" t="n"/>
    </row>
    <row r="794">
      <c r="B794" s="871" t="n"/>
      <c r="C794" s="961" t="n"/>
      <c r="D794" s="961" t="n"/>
      <c r="E794" s="961" t="n"/>
      <c r="F794" s="961" t="n"/>
      <c r="G794" s="961" t="n"/>
      <c r="H794" s="961" t="n"/>
      <c r="I794" s="871" t="n"/>
    </row>
    <row r="795">
      <c r="B795" s="871" t="n"/>
      <c r="C795" s="961" t="n"/>
      <c r="D795" s="961" t="n"/>
      <c r="E795" s="961" t="n"/>
      <c r="F795" s="961" t="n"/>
      <c r="G795" s="961" t="n"/>
      <c r="H795" s="961" t="n"/>
      <c r="I795" s="871" t="n"/>
    </row>
    <row r="796">
      <c r="B796" s="871" t="n"/>
      <c r="C796" s="961" t="n"/>
      <c r="D796" s="961" t="n"/>
      <c r="E796" s="961" t="n"/>
      <c r="F796" s="961" t="n"/>
      <c r="G796" s="961" t="n"/>
      <c r="H796" s="961" t="n"/>
      <c r="I796" s="871" t="n"/>
    </row>
    <row r="797">
      <c r="B797" s="871" t="n"/>
      <c r="C797" s="961" t="n"/>
      <c r="D797" s="961" t="n"/>
      <c r="E797" s="961" t="n"/>
      <c r="F797" s="961" t="n"/>
      <c r="G797" s="961" t="n"/>
      <c r="H797" s="961" t="n"/>
      <c r="I797" s="871" t="n"/>
    </row>
    <row r="798">
      <c r="B798" s="871" t="n"/>
      <c r="C798" s="961" t="n"/>
      <c r="D798" s="961" t="n"/>
      <c r="E798" s="961" t="n"/>
      <c r="F798" s="961" t="n"/>
      <c r="G798" s="961" t="n"/>
      <c r="H798" s="961" t="n"/>
      <c r="I798" s="871" t="n"/>
    </row>
    <row r="799">
      <c r="B799" s="871" t="n"/>
      <c r="C799" s="961" t="n"/>
      <c r="D799" s="961" t="n"/>
      <c r="E799" s="961" t="n"/>
      <c r="F799" s="961" t="n"/>
      <c r="G799" s="961" t="n"/>
      <c r="H799" s="961" t="n"/>
      <c r="I799" s="871" t="n"/>
    </row>
    <row r="800">
      <c r="B800" s="871" t="n"/>
      <c r="C800" s="961" t="n"/>
      <c r="D800" s="961" t="n"/>
      <c r="E800" s="961" t="n"/>
      <c r="F800" s="961" t="n"/>
      <c r="G800" s="961" t="n"/>
      <c r="H800" s="961" t="n"/>
      <c r="I800" s="871" t="n"/>
    </row>
    <row r="801">
      <c r="B801" s="871" t="n"/>
      <c r="C801" s="961" t="n"/>
      <c r="D801" s="961" t="n"/>
      <c r="E801" s="961" t="n"/>
      <c r="F801" s="961" t="n"/>
      <c r="G801" s="961" t="n"/>
      <c r="H801" s="961" t="n"/>
      <c r="I801" s="871" t="n"/>
    </row>
    <row r="802">
      <c r="B802" s="871" t="n"/>
      <c r="C802" s="961" t="n"/>
      <c r="D802" s="961" t="n"/>
      <c r="E802" s="961" t="n"/>
      <c r="F802" s="961" t="n"/>
      <c r="G802" s="961" t="n"/>
      <c r="H802" s="961" t="n"/>
      <c r="I802" s="871" t="n"/>
    </row>
    <row r="803">
      <c r="B803" s="871" t="n"/>
      <c r="C803" s="961" t="n"/>
      <c r="D803" s="961" t="n"/>
      <c r="E803" s="961" t="n"/>
      <c r="F803" s="961" t="n"/>
      <c r="G803" s="961" t="n"/>
      <c r="H803" s="961" t="n"/>
      <c r="I803" s="871" t="n"/>
    </row>
    <row r="804">
      <c r="B804" s="871" t="n"/>
      <c r="C804" s="961" t="n"/>
      <c r="D804" s="961" t="n"/>
      <c r="E804" s="961" t="n"/>
      <c r="F804" s="961" t="n"/>
      <c r="G804" s="961" t="n"/>
      <c r="H804" s="961" t="n"/>
      <c r="I804" s="871" t="n"/>
    </row>
    <row r="805">
      <c r="B805" s="871" t="n"/>
      <c r="C805" s="961" t="n"/>
      <c r="D805" s="961" t="n"/>
      <c r="E805" s="961" t="n"/>
      <c r="F805" s="961" t="n"/>
      <c r="G805" s="961" t="n"/>
      <c r="H805" s="961" t="n"/>
      <c r="I805" s="871" t="n"/>
    </row>
    <row r="806">
      <c r="B806" s="871" t="n"/>
      <c r="C806" s="961" t="n"/>
      <c r="D806" s="961" t="n"/>
      <c r="E806" s="961" t="n"/>
      <c r="F806" s="961" t="n"/>
      <c r="G806" s="961" t="n"/>
      <c r="H806" s="961" t="n"/>
      <c r="I806" s="871" t="n"/>
    </row>
    <row r="807">
      <c r="B807" s="871" t="n"/>
      <c r="C807" s="961" t="n"/>
      <c r="D807" s="961" t="n"/>
      <c r="E807" s="961" t="n"/>
      <c r="F807" s="961" t="n"/>
      <c r="G807" s="961" t="n"/>
      <c r="H807" s="961" t="n"/>
      <c r="I807" s="871" t="n"/>
    </row>
    <row r="808">
      <c r="B808" s="871" t="n"/>
      <c r="C808" s="961" t="n"/>
      <c r="D808" s="961" t="n"/>
      <c r="E808" s="961" t="n"/>
      <c r="F808" s="961" t="n"/>
      <c r="G808" s="961" t="n"/>
      <c r="H808" s="961" t="n"/>
      <c r="I808" s="871" t="n"/>
    </row>
    <row r="809">
      <c r="B809" s="871" t="n"/>
      <c r="C809" s="961" t="n"/>
      <c r="D809" s="961" t="n"/>
      <c r="E809" s="961" t="n"/>
      <c r="F809" s="961" t="n"/>
      <c r="G809" s="961" t="n"/>
      <c r="H809" s="961" t="n"/>
      <c r="I809" s="871" t="n"/>
    </row>
    <row r="810">
      <c r="B810" s="871" t="n"/>
      <c r="C810" s="961" t="n"/>
      <c r="D810" s="961" t="n"/>
      <c r="E810" s="961" t="n"/>
      <c r="F810" s="961" t="n"/>
      <c r="G810" s="961" t="n"/>
      <c r="H810" s="961" t="n"/>
      <c r="I810" s="871" t="n"/>
    </row>
    <row r="811">
      <c r="B811" s="871" t="n"/>
      <c r="C811" s="961" t="n"/>
      <c r="D811" s="961" t="n"/>
      <c r="E811" s="961" t="n"/>
      <c r="F811" s="961" t="n"/>
      <c r="G811" s="961" t="n"/>
      <c r="H811" s="961" t="n"/>
      <c r="I811" s="871" t="n"/>
    </row>
    <row r="812">
      <c r="B812" s="871" t="n"/>
      <c r="C812" s="961" t="n"/>
      <c r="D812" s="961" t="n"/>
      <c r="E812" s="961" t="n"/>
      <c r="F812" s="961" t="n"/>
      <c r="G812" s="961" t="n"/>
      <c r="H812" s="961" t="n"/>
      <c r="I812" s="871" t="n"/>
    </row>
    <row r="813">
      <c r="B813" s="871" t="n"/>
      <c r="C813" s="961" t="n"/>
      <c r="D813" s="961" t="n"/>
      <c r="E813" s="961" t="n"/>
      <c r="F813" s="961" t="n"/>
      <c r="G813" s="961" t="n"/>
      <c r="H813" s="961" t="n"/>
      <c r="I813" s="871" t="n"/>
    </row>
    <row r="814">
      <c r="B814" s="871" t="n"/>
      <c r="C814" s="961" t="n"/>
      <c r="D814" s="961" t="n"/>
      <c r="E814" s="961" t="n"/>
      <c r="F814" s="961" t="n"/>
      <c r="G814" s="961" t="n"/>
      <c r="H814" s="961" t="n"/>
      <c r="I814" s="871" t="n"/>
    </row>
    <row r="815">
      <c r="B815" s="871" t="n"/>
      <c r="C815" s="961" t="n"/>
      <c r="D815" s="961" t="n"/>
      <c r="E815" s="961" t="n"/>
      <c r="F815" s="961" t="n"/>
      <c r="G815" s="961" t="n"/>
      <c r="H815" s="961" t="n"/>
      <c r="I815" s="871" t="n"/>
    </row>
    <row r="816">
      <c r="B816" s="871" t="n"/>
      <c r="C816" s="961" t="n"/>
      <c r="D816" s="961" t="n"/>
      <c r="E816" s="961" t="n"/>
      <c r="F816" s="961" t="n"/>
      <c r="G816" s="961" t="n"/>
      <c r="H816" s="961" t="n"/>
      <c r="I816" s="871" t="n"/>
    </row>
    <row r="817">
      <c r="B817" s="871" t="n"/>
      <c r="C817" s="961" t="n"/>
      <c r="D817" s="961" t="n"/>
      <c r="E817" s="961" t="n"/>
      <c r="F817" s="961" t="n"/>
      <c r="G817" s="961" t="n"/>
      <c r="H817" s="961" t="n"/>
      <c r="I817" s="871" t="n"/>
    </row>
    <row r="818">
      <c r="B818" s="871" t="n"/>
      <c r="C818" s="961" t="n"/>
      <c r="D818" s="961" t="n"/>
      <c r="E818" s="961" t="n"/>
      <c r="F818" s="961" t="n"/>
      <c r="G818" s="961" t="n"/>
      <c r="H818" s="961" t="n"/>
      <c r="I818" s="871" t="n"/>
    </row>
    <row r="819">
      <c r="B819" s="871" t="n"/>
      <c r="C819" s="961" t="n"/>
      <c r="D819" s="961" t="n"/>
      <c r="E819" s="961" t="n"/>
      <c r="F819" s="961" t="n"/>
      <c r="G819" s="961" t="n"/>
      <c r="H819" s="961" t="n"/>
      <c r="I819" s="871" t="n"/>
    </row>
    <row r="820">
      <c r="B820" s="871" t="n"/>
      <c r="C820" s="961" t="n"/>
      <c r="D820" s="961" t="n"/>
      <c r="E820" s="961" t="n"/>
      <c r="F820" s="961" t="n"/>
      <c r="G820" s="961" t="n"/>
      <c r="H820" s="961" t="n"/>
      <c r="I820" s="871" t="n"/>
    </row>
    <row r="821">
      <c r="B821" s="871" t="n"/>
      <c r="C821" s="961" t="n"/>
      <c r="D821" s="961" t="n"/>
      <c r="E821" s="961" t="n"/>
      <c r="F821" s="961" t="n"/>
      <c r="G821" s="961" t="n"/>
      <c r="H821" s="961" t="n"/>
      <c r="I821" s="871" t="n"/>
    </row>
    <row r="822">
      <c r="B822" s="871" t="n"/>
      <c r="C822" s="961" t="n"/>
      <c r="D822" s="961" t="n"/>
      <c r="E822" s="961" t="n"/>
      <c r="F822" s="961" t="n"/>
      <c r="G822" s="961" t="n"/>
      <c r="H822" s="961" t="n"/>
      <c r="I822" s="871" t="n"/>
    </row>
    <row r="823">
      <c r="B823" s="871" t="n"/>
      <c r="C823" s="961" t="n"/>
      <c r="D823" s="961" t="n"/>
      <c r="E823" s="961" t="n"/>
      <c r="F823" s="961" t="n"/>
      <c r="G823" s="961" t="n"/>
      <c r="H823" s="961" t="n"/>
      <c r="I823" s="871" t="n"/>
    </row>
    <row r="824">
      <c r="B824" s="871" t="n"/>
      <c r="C824" s="961" t="n"/>
      <c r="D824" s="961" t="n"/>
      <c r="E824" s="961" t="n"/>
      <c r="F824" s="961" t="n"/>
      <c r="G824" s="961" t="n"/>
      <c r="H824" s="961" t="n"/>
      <c r="I824" s="871" t="n"/>
    </row>
    <row r="825">
      <c r="B825" s="871" t="n"/>
      <c r="C825" s="961" t="n"/>
      <c r="D825" s="961" t="n"/>
      <c r="E825" s="961" t="n"/>
      <c r="F825" s="961" t="n"/>
      <c r="G825" s="961" t="n"/>
      <c r="H825" s="961" t="n"/>
      <c r="I825" s="871" t="n"/>
    </row>
    <row r="826">
      <c r="B826" s="871" t="n"/>
      <c r="C826" s="961" t="n"/>
      <c r="D826" s="961" t="n"/>
      <c r="E826" s="961" t="n"/>
      <c r="F826" s="961" t="n"/>
      <c r="G826" s="961" t="n"/>
      <c r="H826" s="961" t="n"/>
      <c r="I826" s="871" t="n"/>
    </row>
    <row r="827">
      <c r="B827" s="871" t="n"/>
      <c r="C827" s="961" t="n"/>
      <c r="D827" s="961" t="n"/>
      <c r="E827" s="961" t="n"/>
      <c r="F827" s="961" t="n"/>
      <c r="G827" s="961" t="n"/>
      <c r="H827" s="961" t="n"/>
      <c r="I827" s="871" t="n"/>
    </row>
    <row r="828">
      <c r="B828" s="871" t="n"/>
      <c r="C828" s="961" t="n"/>
      <c r="D828" s="961" t="n"/>
      <c r="E828" s="961" t="n"/>
      <c r="F828" s="961" t="n"/>
      <c r="G828" s="961" t="n"/>
      <c r="H828" s="961" t="n"/>
      <c r="I828" s="871" t="n"/>
    </row>
    <row r="829">
      <c r="B829" s="871" t="n"/>
      <c r="C829" s="961" t="n"/>
      <c r="D829" s="961" t="n"/>
      <c r="E829" s="961" t="n"/>
      <c r="F829" s="961" t="n"/>
      <c r="G829" s="961" t="n"/>
      <c r="H829" s="961" t="n"/>
      <c r="I829" s="871" t="n"/>
    </row>
    <row r="830">
      <c r="B830" s="871" t="n"/>
      <c r="C830" s="961" t="n"/>
      <c r="D830" s="961" t="n"/>
      <c r="E830" s="961" t="n"/>
      <c r="F830" s="961" t="n"/>
      <c r="G830" s="961" t="n"/>
      <c r="H830" s="961" t="n"/>
      <c r="I830" s="871" t="n"/>
    </row>
    <row r="831">
      <c r="B831" s="871" t="n"/>
      <c r="C831" s="961" t="n"/>
      <c r="D831" s="961" t="n"/>
      <c r="E831" s="961" t="n"/>
      <c r="F831" s="961" t="n"/>
      <c r="G831" s="961" t="n"/>
      <c r="H831" s="961" t="n"/>
      <c r="I831" s="871" t="n"/>
    </row>
    <row r="832">
      <c r="B832" s="871" t="n"/>
      <c r="C832" s="961" t="n"/>
      <c r="D832" s="961" t="n"/>
      <c r="E832" s="961" t="n"/>
      <c r="F832" s="961" t="n"/>
      <c r="G832" s="961" t="n"/>
      <c r="H832" s="961" t="n"/>
      <c r="I832" s="871" t="n"/>
    </row>
    <row r="833">
      <c r="B833" s="871" t="n"/>
      <c r="C833" s="961" t="n"/>
      <c r="D833" s="961" t="n"/>
      <c r="E833" s="961" t="n"/>
      <c r="F833" s="961" t="n"/>
      <c r="G833" s="961" t="n"/>
      <c r="H833" s="961" t="n"/>
      <c r="I833" s="871" t="n"/>
    </row>
    <row r="834">
      <c r="B834" s="871" t="n"/>
      <c r="C834" s="961" t="n"/>
      <c r="D834" s="961" t="n"/>
      <c r="E834" s="961" t="n"/>
      <c r="F834" s="961" t="n"/>
      <c r="G834" s="961" t="n"/>
      <c r="H834" s="961" t="n"/>
      <c r="I834" s="871" t="n"/>
    </row>
    <row r="835">
      <c r="B835" s="871" t="n"/>
      <c r="C835" s="961" t="n"/>
      <c r="D835" s="961" t="n"/>
      <c r="E835" s="961" t="n"/>
      <c r="F835" s="961" t="n"/>
      <c r="G835" s="961" t="n"/>
      <c r="H835" s="961" t="n"/>
      <c r="I835" s="871" t="n"/>
    </row>
    <row r="836">
      <c r="B836" s="871" t="n"/>
      <c r="C836" s="961" t="n"/>
      <c r="D836" s="961" t="n"/>
      <c r="E836" s="961" t="n"/>
      <c r="F836" s="961" t="n"/>
      <c r="G836" s="961" t="n"/>
      <c r="H836" s="961" t="n"/>
      <c r="I836" s="871" t="n"/>
    </row>
    <row r="837">
      <c r="B837" s="871" t="n"/>
      <c r="C837" s="961" t="n"/>
      <c r="D837" s="961" t="n"/>
      <c r="E837" s="961" t="n"/>
      <c r="F837" s="961" t="n"/>
      <c r="G837" s="961" t="n"/>
      <c r="H837" s="961" t="n"/>
      <c r="I837" s="871" t="n"/>
    </row>
    <row r="838">
      <c r="B838" s="871" t="n"/>
      <c r="C838" s="961" t="n"/>
      <c r="D838" s="961" t="n"/>
      <c r="E838" s="961" t="n"/>
      <c r="F838" s="961" t="n"/>
      <c r="G838" s="961" t="n"/>
      <c r="H838" s="961" t="n"/>
      <c r="I838" s="871" t="n"/>
    </row>
    <row r="839">
      <c r="B839" s="871" t="n"/>
      <c r="C839" s="961" t="n"/>
      <c r="D839" s="961" t="n"/>
      <c r="E839" s="961" t="n"/>
      <c r="F839" s="961" t="n"/>
      <c r="G839" s="961" t="n"/>
      <c r="H839" s="961" t="n"/>
      <c r="I839" s="871" t="n"/>
    </row>
    <row r="840">
      <c r="B840" s="871" t="n"/>
      <c r="C840" s="961" t="n"/>
      <c r="D840" s="961" t="n"/>
      <c r="E840" s="961" t="n"/>
      <c r="F840" s="961" t="n"/>
      <c r="G840" s="961" t="n"/>
      <c r="H840" s="961" t="n"/>
      <c r="I840" s="871" t="n"/>
    </row>
    <row r="841">
      <c r="B841" s="871" t="n"/>
      <c r="C841" s="961" t="n"/>
      <c r="D841" s="961" t="n"/>
      <c r="E841" s="961" t="n"/>
      <c r="F841" s="961" t="n"/>
      <c r="G841" s="961" t="n"/>
      <c r="H841" s="961" t="n"/>
      <c r="I841" s="871" t="n"/>
    </row>
    <row r="842">
      <c r="B842" s="871" t="n"/>
      <c r="C842" s="961" t="n"/>
      <c r="D842" s="961" t="n"/>
      <c r="E842" s="961" t="n"/>
      <c r="F842" s="961" t="n"/>
      <c r="G842" s="961" t="n"/>
      <c r="H842" s="961" t="n"/>
      <c r="I842" s="871" t="n"/>
    </row>
    <row r="843">
      <c r="B843" s="871" t="n"/>
      <c r="C843" s="961" t="n"/>
      <c r="D843" s="961" t="n"/>
      <c r="E843" s="961" t="n"/>
      <c r="F843" s="961" t="n"/>
      <c r="G843" s="961" t="n"/>
      <c r="H843" s="961" t="n"/>
      <c r="I843" s="871" t="n"/>
    </row>
    <row r="844">
      <c r="B844" s="871" t="n"/>
      <c r="C844" s="961" t="n"/>
      <c r="D844" s="961" t="n"/>
      <c r="E844" s="961" t="n"/>
      <c r="F844" s="961" t="n"/>
      <c r="G844" s="961" t="n"/>
      <c r="H844" s="961" t="n"/>
      <c r="I844" s="871" t="n"/>
    </row>
    <row r="845">
      <c r="B845" s="871" t="n"/>
      <c r="C845" s="961" t="n"/>
      <c r="D845" s="961" t="n"/>
      <c r="E845" s="961" t="n"/>
      <c r="F845" s="961" t="n"/>
      <c r="G845" s="961" t="n"/>
      <c r="H845" s="961" t="n"/>
      <c r="I845" s="871" t="n"/>
    </row>
    <row r="846">
      <c r="B846" s="871" t="n"/>
      <c r="C846" s="961" t="n"/>
      <c r="D846" s="961" t="n"/>
      <c r="E846" s="961" t="n"/>
      <c r="F846" s="961" t="n"/>
      <c r="G846" s="961" t="n"/>
      <c r="H846" s="961" t="n"/>
      <c r="I846" s="871" t="n"/>
    </row>
    <row r="847">
      <c r="B847" s="871" t="n"/>
      <c r="C847" s="961" t="n"/>
      <c r="D847" s="961" t="n"/>
      <c r="E847" s="961" t="n"/>
      <c r="F847" s="961" t="n"/>
      <c r="G847" s="961" t="n"/>
      <c r="H847" s="961" t="n"/>
      <c r="I847" s="871" t="n"/>
    </row>
    <row r="848">
      <c r="B848" s="871" t="n"/>
      <c r="C848" s="961" t="n"/>
      <c r="D848" s="961" t="n"/>
      <c r="E848" s="961" t="n"/>
      <c r="F848" s="961" t="n"/>
      <c r="G848" s="961" t="n"/>
      <c r="H848" s="961" t="n"/>
      <c r="I848" s="871" t="n"/>
    </row>
    <row r="849">
      <c r="B849" s="871" t="n"/>
      <c r="C849" s="961" t="n"/>
      <c r="D849" s="961" t="n"/>
      <c r="E849" s="961" t="n"/>
      <c r="F849" s="961" t="n"/>
      <c r="G849" s="961" t="n"/>
      <c r="H849" s="961" t="n"/>
      <c r="I849" s="871" t="n"/>
    </row>
    <row r="850">
      <c r="B850" s="871" t="n"/>
      <c r="C850" s="961" t="n"/>
      <c r="D850" s="961" t="n"/>
      <c r="E850" s="961" t="n"/>
      <c r="F850" s="961" t="n"/>
      <c r="G850" s="961" t="n"/>
      <c r="H850" s="961" t="n"/>
      <c r="I850" s="871" t="n"/>
    </row>
    <row r="851">
      <c r="B851" s="871" t="n"/>
      <c r="C851" s="961" t="n"/>
      <c r="D851" s="961" t="n"/>
      <c r="E851" s="961" t="n"/>
      <c r="F851" s="961" t="n"/>
      <c r="G851" s="961" t="n"/>
      <c r="H851" s="961" t="n"/>
      <c r="I851" s="871" t="n"/>
    </row>
    <row r="852">
      <c r="B852" s="871" t="n"/>
      <c r="C852" s="961" t="n"/>
      <c r="D852" s="961" t="n"/>
      <c r="E852" s="961" t="n"/>
      <c r="F852" s="961" t="n"/>
      <c r="G852" s="961" t="n"/>
      <c r="H852" s="961" t="n"/>
      <c r="I852" s="871" t="n"/>
    </row>
    <row r="853">
      <c r="B853" s="871" t="n"/>
      <c r="C853" s="961" t="n"/>
      <c r="D853" s="961" t="n"/>
      <c r="E853" s="961" t="n"/>
      <c r="F853" s="961" t="n"/>
      <c r="G853" s="961" t="n"/>
      <c r="H853" s="961" t="n"/>
      <c r="I853" s="871" t="n"/>
    </row>
    <row r="854">
      <c r="B854" s="871" t="n"/>
      <c r="C854" s="961" t="n"/>
      <c r="D854" s="961" t="n"/>
      <c r="E854" s="961" t="n"/>
      <c r="F854" s="961" t="n"/>
      <c r="G854" s="961" t="n"/>
      <c r="H854" s="961" t="n"/>
      <c r="I854" s="871" t="n"/>
    </row>
    <row r="855">
      <c r="B855" s="871" t="n"/>
      <c r="C855" s="961" t="n"/>
      <c r="D855" s="961" t="n"/>
      <c r="E855" s="961" t="n"/>
      <c r="F855" s="961" t="n"/>
      <c r="G855" s="961" t="n"/>
      <c r="H855" s="961" t="n"/>
      <c r="I855" s="871" t="n"/>
    </row>
    <row r="856">
      <c r="B856" s="871" t="n"/>
      <c r="C856" s="961" t="n"/>
      <c r="D856" s="961" t="n"/>
      <c r="E856" s="961" t="n"/>
      <c r="F856" s="961" t="n"/>
      <c r="G856" s="961" t="n"/>
      <c r="H856" s="961" t="n"/>
      <c r="I856" s="871" t="n"/>
    </row>
    <row r="857">
      <c r="B857" s="871" t="n"/>
      <c r="C857" s="961" t="n"/>
      <c r="D857" s="961" t="n"/>
      <c r="E857" s="961" t="n"/>
      <c r="F857" s="961" t="n"/>
      <c r="G857" s="961" t="n"/>
      <c r="H857" s="961" t="n"/>
      <c r="I857" s="871" t="n"/>
    </row>
    <row r="858">
      <c r="B858" s="871" t="n"/>
      <c r="C858" s="961" t="n"/>
      <c r="D858" s="961" t="n"/>
      <c r="E858" s="961" t="n"/>
      <c r="F858" s="961" t="n"/>
      <c r="G858" s="961" t="n"/>
      <c r="H858" s="961" t="n"/>
      <c r="I858" s="871" t="n"/>
    </row>
    <row r="859">
      <c r="B859" s="871" t="n"/>
      <c r="C859" s="961" t="n"/>
      <c r="D859" s="961" t="n"/>
      <c r="E859" s="961" t="n"/>
      <c r="F859" s="961" t="n"/>
      <c r="G859" s="961" t="n"/>
      <c r="H859" s="961" t="n"/>
      <c r="I859" s="871" t="n"/>
    </row>
    <row r="860">
      <c r="B860" s="871" t="n"/>
      <c r="C860" s="961" t="n"/>
      <c r="D860" s="961" t="n"/>
      <c r="E860" s="961" t="n"/>
      <c r="F860" s="961" t="n"/>
      <c r="G860" s="961" t="n"/>
      <c r="H860" s="961" t="n"/>
      <c r="I860" s="871" t="n"/>
    </row>
    <row r="861">
      <c r="B861" s="871" t="n"/>
      <c r="C861" s="961" t="n"/>
      <c r="D861" s="961" t="n"/>
      <c r="E861" s="961" t="n"/>
      <c r="F861" s="961" t="n"/>
      <c r="G861" s="961" t="n"/>
      <c r="H861" s="961" t="n"/>
      <c r="I861" s="871" t="n"/>
    </row>
    <row r="862">
      <c r="B862" s="871" t="n"/>
      <c r="C862" s="961" t="n"/>
      <c r="D862" s="961" t="n"/>
      <c r="E862" s="961" t="n"/>
      <c r="F862" s="961" t="n"/>
      <c r="G862" s="961" t="n"/>
      <c r="H862" s="961" t="n"/>
      <c r="I862" s="871" t="n"/>
    </row>
    <row r="863">
      <c r="B863" s="871" t="n"/>
      <c r="C863" s="961" t="n"/>
      <c r="D863" s="961" t="n"/>
      <c r="E863" s="961" t="n"/>
      <c r="F863" s="961" t="n"/>
      <c r="G863" s="961" t="n"/>
      <c r="H863" s="961" t="n"/>
      <c r="I863" s="871" t="n"/>
    </row>
    <row r="864">
      <c r="B864" s="871" t="n"/>
      <c r="C864" s="961" t="n"/>
      <c r="D864" s="961" t="n"/>
      <c r="E864" s="961" t="n"/>
      <c r="F864" s="961" t="n"/>
      <c r="G864" s="961" t="n"/>
      <c r="H864" s="961" t="n"/>
      <c r="I864" s="871" t="n"/>
    </row>
    <row r="865">
      <c r="B865" s="871" t="n"/>
      <c r="C865" s="961" t="n"/>
      <c r="D865" s="961" t="n"/>
      <c r="E865" s="961" t="n"/>
      <c r="F865" s="961" t="n"/>
      <c r="G865" s="961" t="n"/>
      <c r="H865" s="961" t="n"/>
      <c r="I865" s="871" t="n"/>
    </row>
    <row r="866">
      <c r="B866" s="871" t="n"/>
      <c r="C866" s="961" t="n"/>
      <c r="D866" s="961" t="n"/>
      <c r="E866" s="961" t="n"/>
      <c r="F866" s="961" t="n"/>
      <c r="G866" s="961" t="n"/>
      <c r="H866" s="961" t="n"/>
      <c r="I866" s="871" t="n"/>
    </row>
    <row r="867">
      <c r="B867" s="871" t="n"/>
      <c r="C867" s="961" t="n"/>
      <c r="D867" s="961" t="n"/>
      <c r="E867" s="961" t="n"/>
      <c r="F867" s="961" t="n"/>
      <c r="G867" s="961" t="n"/>
      <c r="H867" s="961" t="n"/>
      <c r="I867" s="871" t="n"/>
    </row>
    <row r="868">
      <c r="B868" s="871" t="n"/>
      <c r="C868" s="961" t="n"/>
      <c r="D868" s="961" t="n"/>
      <c r="E868" s="961" t="n"/>
      <c r="F868" s="961" t="n"/>
      <c r="G868" s="961" t="n"/>
      <c r="H868" s="961" t="n"/>
      <c r="I868" s="871" t="n"/>
    </row>
    <row r="869">
      <c r="B869" s="871" t="n"/>
      <c r="C869" s="961" t="n"/>
      <c r="D869" s="961" t="n"/>
      <c r="E869" s="961" t="n"/>
      <c r="F869" s="961" t="n"/>
      <c r="G869" s="961" t="n"/>
      <c r="H869" s="961" t="n"/>
      <c r="I869" s="871" t="n"/>
    </row>
    <row r="870">
      <c r="B870" s="871" t="n"/>
      <c r="C870" s="961" t="n"/>
      <c r="D870" s="961" t="n"/>
      <c r="E870" s="961" t="n"/>
      <c r="F870" s="961" t="n"/>
      <c r="G870" s="961" t="n"/>
      <c r="H870" s="961" t="n"/>
      <c r="I870" s="871" t="n"/>
    </row>
    <row r="871">
      <c r="B871" s="871" t="n"/>
      <c r="C871" s="961" t="n"/>
      <c r="D871" s="961" t="n"/>
      <c r="E871" s="961" t="n"/>
      <c r="F871" s="961" t="n"/>
      <c r="G871" s="961" t="n"/>
      <c r="H871" s="961" t="n"/>
      <c r="I871" s="871" t="n"/>
    </row>
    <row r="872">
      <c r="B872" s="871" t="n"/>
      <c r="C872" s="961" t="n"/>
      <c r="D872" s="961" t="n"/>
      <c r="E872" s="961" t="n"/>
      <c r="F872" s="961" t="n"/>
      <c r="G872" s="961" t="n"/>
      <c r="H872" s="961" t="n"/>
      <c r="I872" s="871" t="n"/>
    </row>
    <row r="873">
      <c r="B873" s="871" t="n"/>
      <c r="C873" s="961" t="n"/>
      <c r="D873" s="961" t="n"/>
      <c r="E873" s="961" t="n"/>
      <c r="F873" s="961" t="n"/>
      <c r="G873" s="961" t="n"/>
      <c r="H873" s="961" t="n"/>
      <c r="I873" s="871" t="n"/>
    </row>
    <row r="874">
      <c r="B874" s="871" t="n"/>
      <c r="C874" s="961" t="n"/>
      <c r="D874" s="961" t="n"/>
      <c r="E874" s="961" t="n"/>
      <c r="F874" s="961" t="n"/>
      <c r="G874" s="961" t="n"/>
      <c r="H874" s="961" t="n"/>
      <c r="I874" s="871" t="n"/>
    </row>
    <row r="875">
      <c r="B875" s="871" t="n"/>
      <c r="C875" s="961" t="n"/>
      <c r="D875" s="961" t="n"/>
      <c r="E875" s="961" t="n"/>
      <c r="F875" s="961" t="n"/>
      <c r="G875" s="961" t="n"/>
      <c r="H875" s="961" t="n"/>
      <c r="I875" s="871" t="n"/>
    </row>
    <row r="876">
      <c r="B876" s="871" t="n"/>
      <c r="C876" s="961" t="n"/>
      <c r="D876" s="961" t="n"/>
      <c r="E876" s="961" t="n"/>
      <c r="F876" s="961" t="n"/>
      <c r="G876" s="961" t="n"/>
      <c r="H876" s="961" t="n"/>
      <c r="I876" s="871" t="n"/>
    </row>
    <row r="877">
      <c r="B877" s="871" t="n"/>
      <c r="C877" s="961" t="n"/>
      <c r="D877" s="961" t="n"/>
      <c r="E877" s="961" t="n"/>
      <c r="F877" s="961" t="n"/>
      <c r="G877" s="961" t="n"/>
      <c r="H877" s="961" t="n"/>
      <c r="I877" s="871" t="n"/>
    </row>
    <row r="878">
      <c r="B878" s="871" t="n"/>
      <c r="C878" s="961" t="n"/>
      <c r="D878" s="961" t="n"/>
      <c r="E878" s="961" t="n"/>
      <c r="F878" s="961" t="n"/>
      <c r="G878" s="961" t="n"/>
      <c r="H878" s="961" t="n"/>
      <c r="I878" s="871" t="n"/>
    </row>
    <row r="879">
      <c r="B879" s="871" t="n"/>
      <c r="C879" s="961" t="n"/>
      <c r="D879" s="961" t="n"/>
      <c r="E879" s="961" t="n"/>
      <c r="F879" s="961" t="n"/>
      <c r="G879" s="961" t="n"/>
      <c r="H879" s="961" t="n"/>
      <c r="I879" s="871" t="n"/>
    </row>
    <row r="880">
      <c r="B880" s="871" t="n"/>
      <c r="C880" s="961" t="n"/>
      <c r="D880" s="961" t="n"/>
      <c r="E880" s="961" t="n"/>
      <c r="F880" s="961" t="n"/>
      <c r="G880" s="961" t="n"/>
      <c r="H880" s="961" t="n"/>
      <c r="I880" s="871" t="n"/>
    </row>
    <row r="881">
      <c r="B881" s="871" t="n"/>
      <c r="C881" s="961" t="n"/>
      <c r="D881" s="961" t="n"/>
      <c r="E881" s="961" t="n"/>
      <c r="F881" s="961" t="n"/>
      <c r="G881" s="961" t="n"/>
      <c r="H881" s="961" t="n"/>
      <c r="I881" s="871" t="n"/>
    </row>
    <row r="882">
      <c r="B882" s="871" t="n"/>
      <c r="C882" s="961" t="n"/>
      <c r="D882" s="961" t="n"/>
      <c r="E882" s="961" t="n"/>
      <c r="F882" s="961" t="n"/>
      <c r="G882" s="961" t="n"/>
      <c r="H882" s="961" t="n"/>
      <c r="I882" s="871" t="n"/>
    </row>
    <row r="883">
      <c r="B883" s="871" t="n"/>
      <c r="C883" s="961" t="n"/>
      <c r="D883" s="961" t="n"/>
      <c r="E883" s="961" t="n"/>
      <c r="F883" s="961" t="n"/>
      <c r="G883" s="961" t="n"/>
      <c r="H883" s="961" t="n"/>
      <c r="I883" s="871" t="n"/>
    </row>
    <row r="884">
      <c r="B884" s="871" t="n"/>
      <c r="C884" s="961" t="n"/>
      <c r="D884" s="961" t="n"/>
      <c r="E884" s="961" t="n"/>
      <c r="F884" s="961" t="n"/>
      <c r="G884" s="961" t="n"/>
      <c r="H884" s="961" t="n"/>
      <c r="I884" s="871" t="n"/>
    </row>
    <row r="885">
      <c r="B885" s="871" t="n"/>
      <c r="C885" s="961" t="n"/>
      <c r="D885" s="961" t="n"/>
      <c r="E885" s="961" t="n"/>
      <c r="F885" s="961" t="n"/>
      <c r="G885" s="961" t="n"/>
      <c r="H885" s="961" t="n"/>
      <c r="I885" s="871" t="n"/>
    </row>
    <row r="886">
      <c r="B886" s="871" t="n"/>
      <c r="C886" s="961" t="n"/>
      <c r="D886" s="961" t="n"/>
      <c r="E886" s="961" t="n"/>
      <c r="F886" s="961" t="n"/>
      <c r="G886" s="961" t="n"/>
      <c r="H886" s="961" t="n"/>
      <c r="I886" s="871" t="n"/>
    </row>
    <row r="887">
      <c r="B887" s="871" t="n"/>
      <c r="C887" s="961" t="n"/>
      <c r="D887" s="961" t="n"/>
      <c r="E887" s="961" t="n"/>
      <c r="F887" s="961" t="n"/>
      <c r="G887" s="961" t="n"/>
      <c r="H887" s="961" t="n"/>
      <c r="I887" s="871" t="n"/>
    </row>
    <row r="888">
      <c r="B888" s="871" t="n"/>
      <c r="C888" s="961" t="n"/>
      <c r="D888" s="961" t="n"/>
      <c r="E888" s="961" t="n"/>
      <c r="F888" s="961" t="n"/>
      <c r="G888" s="961" t="n"/>
      <c r="H888" s="961" t="n"/>
      <c r="I888" s="871" t="n"/>
    </row>
    <row r="889">
      <c r="B889" s="871" t="n"/>
      <c r="C889" s="961" t="n"/>
      <c r="D889" s="961" t="n"/>
      <c r="E889" s="961" t="n"/>
      <c r="F889" s="961" t="n"/>
      <c r="G889" s="961" t="n"/>
      <c r="H889" s="961" t="n"/>
      <c r="I889" s="871" t="n"/>
    </row>
    <row r="890">
      <c r="B890" s="871" t="n"/>
      <c r="C890" s="961" t="n"/>
      <c r="D890" s="961" t="n"/>
      <c r="E890" s="961" t="n"/>
      <c r="F890" s="961" t="n"/>
      <c r="G890" s="961" t="n"/>
      <c r="H890" s="961" t="n"/>
      <c r="I890" s="871" t="n"/>
    </row>
    <row r="891">
      <c r="B891" s="871" t="n"/>
      <c r="C891" s="961" t="n"/>
      <c r="D891" s="961" t="n"/>
      <c r="E891" s="961" t="n"/>
      <c r="F891" s="961" t="n"/>
      <c r="G891" s="961" t="n"/>
      <c r="H891" s="961" t="n"/>
      <c r="I891" s="871" t="n"/>
    </row>
    <row r="892">
      <c r="B892" s="871" t="n"/>
      <c r="C892" s="961" t="n"/>
      <c r="D892" s="961" t="n"/>
      <c r="E892" s="961" t="n"/>
      <c r="F892" s="961" t="n"/>
      <c r="G892" s="961" t="n"/>
      <c r="H892" s="961" t="n"/>
      <c r="I892" s="871" t="n"/>
    </row>
    <row r="893">
      <c r="B893" s="871" t="n"/>
      <c r="C893" s="961" t="n"/>
      <c r="D893" s="961" t="n"/>
      <c r="E893" s="961" t="n"/>
      <c r="F893" s="961" t="n"/>
      <c r="G893" s="961" t="n"/>
      <c r="H893" s="961" t="n"/>
      <c r="I893" s="871" t="n"/>
    </row>
    <row r="894">
      <c r="B894" s="871" t="n"/>
      <c r="C894" s="961" t="n"/>
      <c r="D894" s="961" t="n"/>
      <c r="E894" s="961" t="n"/>
      <c r="F894" s="961" t="n"/>
      <c r="G894" s="961" t="n"/>
      <c r="H894" s="961" t="n"/>
      <c r="I894" s="871" t="n"/>
    </row>
    <row r="895">
      <c r="B895" s="871" t="n"/>
      <c r="C895" s="961" t="n"/>
      <c r="D895" s="961" t="n"/>
      <c r="E895" s="961" t="n"/>
      <c r="F895" s="961" t="n"/>
      <c r="G895" s="961" t="n"/>
      <c r="H895" s="961" t="n"/>
      <c r="I895" s="871" t="n"/>
    </row>
    <row r="896">
      <c r="B896" s="871" t="n"/>
      <c r="C896" s="961" t="n"/>
      <c r="D896" s="961" t="n"/>
      <c r="E896" s="961" t="n"/>
      <c r="F896" s="961" t="n"/>
      <c r="G896" s="961" t="n"/>
      <c r="H896" s="961" t="n"/>
      <c r="I896" s="871" t="n"/>
    </row>
    <row r="897">
      <c r="B897" s="871" t="n"/>
      <c r="C897" s="961" t="n"/>
      <c r="D897" s="961" t="n"/>
      <c r="E897" s="961" t="n"/>
      <c r="F897" s="961" t="n"/>
      <c r="G897" s="961" t="n"/>
      <c r="H897" s="961" t="n"/>
      <c r="I897" s="871" t="n"/>
    </row>
    <row r="898">
      <c r="B898" s="871" t="n"/>
      <c r="C898" s="961" t="n"/>
      <c r="D898" s="961" t="n"/>
      <c r="E898" s="961" t="n"/>
      <c r="F898" s="961" t="n"/>
      <c r="G898" s="961" t="n"/>
      <c r="H898" s="961" t="n"/>
      <c r="I898" s="871" t="n"/>
    </row>
    <row r="899">
      <c r="B899" s="871" t="n"/>
      <c r="C899" s="961" t="n"/>
      <c r="D899" s="961" t="n"/>
      <c r="E899" s="961" t="n"/>
      <c r="F899" s="961" t="n"/>
      <c r="G899" s="961" t="n"/>
      <c r="H899" s="961" t="n"/>
      <c r="I899" s="871" t="n"/>
    </row>
    <row r="900">
      <c r="B900" s="871" t="n"/>
      <c r="C900" s="961" t="n"/>
      <c r="D900" s="961" t="n"/>
      <c r="E900" s="961" t="n"/>
      <c r="F900" s="961" t="n"/>
      <c r="G900" s="961" t="n"/>
      <c r="H900" s="961" t="n"/>
      <c r="I900" s="871" t="n"/>
    </row>
    <row r="901">
      <c r="B901" s="871" t="n"/>
      <c r="C901" s="961" t="n"/>
      <c r="D901" s="961" t="n"/>
      <c r="E901" s="961" t="n"/>
      <c r="F901" s="961" t="n"/>
      <c r="G901" s="961" t="n"/>
      <c r="H901" s="961" t="n"/>
      <c r="I901" s="871" t="n"/>
    </row>
    <row r="902">
      <c r="B902" s="871" t="n"/>
      <c r="C902" s="961" t="n"/>
      <c r="D902" s="961" t="n"/>
      <c r="E902" s="961" t="n"/>
      <c r="F902" s="961" t="n"/>
      <c r="G902" s="961" t="n"/>
      <c r="H902" s="961" t="n"/>
      <c r="I902" s="871" t="n"/>
    </row>
    <row r="903">
      <c r="B903" s="871" t="n"/>
      <c r="C903" s="961" t="n"/>
      <c r="D903" s="961" t="n"/>
      <c r="E903" s="961" t="n"/>
      <c r="F903" s="961" t="n"/>
      <c r="G903" s="961" t="n"/>
      <c r="H903" s="961" t="n"/>
      <c r="I903" s="871" t="n"/>
    </row>
    <row r="904">
      <c r="B904" s="871" t="n"/>
      <c r="C904" s="961" t="n"/>
      <c r="D904" s="961" t="n"/>
      <c r="E904" s="961" t="n"/>
      <c r="F904" s="961" t="n"/>
      <c r="G904" s="961" t="n"/>
      <c r="H904" s="961" t="n"/>
      <c r="I904" s="871" t="n"/>
    </row>
    <row r="905">
      <c r="B905" s="871" t="n"/>
      <c r="C905" s="961" t="n"/>
      <c r="D905" s="961" t="n"/>
      <c r="E905" s="961" t="n"/>
      <c r="F905" s="961" t="n"/>
      <c r="G905" s="961" t="n"/>
      <c r="H905" s="961" t="n"/>
      <c r="I905" s="871" t="n"/>
    </row>
    <row r="906">
      <c r="B906" s="871" t="n"/>
      <c r="C906" s="961" t="n"/>
      <c r="D906" s="961" t="n"/>
      <c r="E906" s="961" t="n"/>
      <c r="F906" s="961" t="n"/>
      <c r="G906" s="961" t="n"/>
      <c r="H906" s="961" t="n"/>
      <c r="I906" s="871" t="n"/>
    </row>
    <row r="907">
      <c r="B907" s="871" t="n"/>
      <c r="C907" s="961" t="n"/>
      <c r="D907" s="961" t="n"/>
      <c r="E907" s="961" t="n"/>
      <c r="F907" s="961" t="n"/>
      <c r="G907" s="961" t="n"/>
      <c r="H907" s="961" t="n"/>
      <c r="I907" s="871" t="n"/>
    </row>
    <row r="908">
      <c r="B908" s="871" t="n"/>
      <c r="C908" s="961" t="n"/>
      <c r="D908" s="961" t="n"/>
      <c r="E908" s="961" t="n"/>
      <c r="F908" s="961" t="n"/>
      <c r="G908" s="961" t="n"/>
      <c r="H908" s="961" t="n"/>
      <c r="I908" s="871" t="n"/>
    </row>
    <row r="909">
      <c r="B909" s="871" t="n"/>
      <c r="C909" s="961" t="n"/>
      <c r="D909" s="961" t="n"/>
      <c r="E909" s="961" t="n"/>
      <c r="F909" s="961" t="n"/>
      <c r="G909" s="961" t="n"/>
      <c r="H909" s="961" t="n"/>
      <c r="I909" s="871" t="n"/>
    </row>
    <row r="910">
      <c r="B910" s="871" t="n"/>
      <c r="C910" s="961" t="n"/>
      <c r="D910" s="961" t="n"/>
      <c r="E910" s="961" t="n"/>
      <c r="F910" s="961" t="n"/>
      <c r="G910" s="961" t="n"/>
      <c r="H910" s="961" t="n"/>
      <c r="I910" s="871" t="n"/>
    </row>
    <row r="911">
      <c r="B911" s="871" t="n"/>
      <c r="C911" s="961" t="n"/>
      <c r="D911" s="961" t="n"/>
      <c r="E911" s="961" t="n"/>
      <c r="F911" s="961" t="n"/>
      <c r="G911" s="961" t="n"/>
      <c r="H911" s="961" t="n"/>
      <c r="I911" s="871" t="n"/>
    </row>
    <row r="912">
      <c r="B912" s="871" t="n"/>
      <c r="C912" s="961" t="n"/>
      <c r="D912" s="961" t="n"/>
      <c r="E912" s="961" t="n"/>
      <c r="F912" s="961" t="n"/>
      <c r="G912" s="961" t="n"/>
      <c r="H912" s="961" t="n"/>
      <c r="I912" s="871" t="n"/>
    </row>
    <row r="913">
      <c r="B913" s="871" t="n"/>
      <c r="C913" s="961" t="n"/>
      <c r="D913" s="961" t="n"/>
      <c r="E913" s="961" t="n"/>
      <c r="F913" s="961" t="n"/>
      <c r="G913" s="961" t="n"/>
      <c r="H913" s="961" t="n"/>
      <c r="I913" s="871" t="n"/>
    </row>
    <row r="914">
      <c r="B914" s="871" t="n"/>
      <c r="C914" s="961" t="n"/>
      <c r="D914" s="961" t="n"/>
      <c r="E914" s="961" t="n"/>
      <c r="F914" s="961" t="n"/>
      <c r="G914" s="961" t="n"/>
      <c r="H914" s="961" t="n"/>
      <c r="I914" s="871" t="n"/>
    </row>
    <row r="915">
      <c r="B915" s="871" t="n"/>
      <c r="C915" s="961" t="n"/>
      <c r="D915" s="961" t="n"/>
      <c r="E915" s="961" t="n"/>
      <c r="F915" s="961" t="n"/>
      <c r="G915" s="961" t="n"/>
      <c r="H915" s="961" t="n"/>
      <c r="I915" s="871" t="n"/>
    </row>
    <row r="916">
      <c r="B916" s="871" t="n"/>
      <c r="C916" s="961" t="n"/>
      <c r="D916" s="961" t="n"/>
      <c r="E916" s="961" t="n"/>
      <c r="F916" s="961" t="n"/>
      <c r="G916" s="961" t="n"/>
      <c r="H916" s="961" t="n"/>
      <c r="I916" s="871" t="n"/>
    </row>
    <row r="917">
      <c r="B917" s="871" t="n"/>
      <c r="C917" s="961" t="n"/>
      <c r="D917" s="961" t="n"/>
      <c r="E917" s="961" t="n"/>
      <c r="F917" s="961" t="n"/>
      <c r="G917" s="961" t="n"/>
      <c r="H917" s="961" t="n"/>
      <c r="I917" s="871" t="n"/>
    </row>
    <row r="918">
      <c r="B918" s="871" t="n"/>
      <c r="C918" s="961" t="n"/>
      <c r="D918" s="961" t="n"/>
      <c r="E918" s="961" t="n"/>
      <c r="F918" s="961" t="n"/>
      <c r="G918" s="961" t="n"/>
      <c r="H918" s="961" t="n"/>
      <c r="I918" s="871" t="n"/>
    </row>
    <row r="919">
      <c r="B919" s="871" t="n"/>
      <c r="C919" s="961" t="n"/>
      <c r="D919" s="961" t="n"/>
      <c r="E919" s="961" t="n"/>
      <c r="F919" s="961" t="n"/>
      <c r="G919" s="961" t="n"/>
      <c r="H919" s="961" t="n"/>
      <c r="I919" s="871" t="n"/>
    </row>
    <row r="920">
      <c r="B920" s="871" t="n"/>
      <c r="C920" s="961" t="n"/>
      <c r="D920" s="961" t="n"/>
      <c r="E920" s="961" t="n"/>
      <c r="F920" s="961" t="n"/>
      <c r="G920" s="961" t="n"/>
      <c r="H920" s="961" t="n"/>
      <c r="I920" s="871" t="n"/>
    </row>
    <row r="921">
      <c r="B921" s="871" t="n"/>
      <c r="C921" s="961" t="n"/>
      <c r="D921" s="961" t="n"/>
      <c r="E921" s="961" t="n"/>
      <c r="F921" s="961" t="n"/>
      <c r="G921" s="961" t="n"/>
      <c r="H921" s="961" t="n"/>
      <c r="I921" s="871" t="n"/>
    </row>
    <row r="922">
      <c r="B922" s="871" t="n"/>
      <c r="C922" s="961" t="n"/>
      <c r="D922" s="961" t="n"/>
      <c r="E922" s="961" t="n"/>
      <c r="F922" s="961" t="n"/>
      <c r="G922" s="961" t="n"/>
      <c r="H922" s="961" t="n"/>
      <c r="I922" s="871" t="n"/>
    </row>
    <row r="923">
      <c r="B923" s="871" t="n"/>
      <c r="C923" s="961" t="n"/>
      <c r="D923" s="961" t="n"/>
      <c r="E923" s="961" t="n"/>
      <c r="F923" s="961" t="n"/>
      <c r="G923" s="961" t="n"/>
      <c r="H923" s="961" t="n"/>
      <c r="I923" s="871" t="n"/>
    </row>
    <row r="924">
      <c r="B924" s="871" t="n"/>
      <c r="C924" s="961" t="n"/>
      <c r="D924" s="961" t="n"/>
      <c r="E924" s="961" t="n"/>
      <c r="F924" s="961" t="n"/>
      <c r="G924" s="961" t="n"/>
      <c r="H924" s="961" t="n"/>
      <c r="I924" s="871" t="n"/>
    </row>
    <row r="925">
      <c r="B925" s="871" t="n"/>
      <c r="C925" s="961" t="n"/>
      <c r="D925" s="961" t="n"/>
      <c r="E925" s="961" t="n"/>
      <c r="F925" s="961" t="n"/>
      <c r="G925" s="961" t="n"/>
      <c r="H925" s="961" t="n"/>
      <c r="I925" s="871" t="n"/>
    </row>
    <row r="926">
      <c r="B926" s="871" t="n"/>
      <c r="C926" s="961" t="n"/>
      <c r="D926" s="961" t="n"/>
      <c r="E926" s="961" t="n"/>
      <c r="F926" s="961" t="n"/>
      <c r="G926" s="961" t="n"/>
      <c r="H926" s="961" t="n"/>
      <c r="I926" s="871" t="n"/>
    </row>
    <row r="927">
      <c r="B927" s="871" t="n"/>
      <c r="C927" s="961" t="n"/>
      <c r="D927" s="961" t="n"/>
      <c r="E927" s="961" t="n"/>
      <c r="F927" s="961" t="n"/>
      <c r="G927" s="961" t="n"/>
      <c r="H927" s="961" t="n"/>
      <c r="I927" s="871" t="n"/>
    </row>
    <row r="928">
      <c r="B928" s="871" t="n"/>
      <c r="C928" s="961" t="n"/>
      <c r="D928" s="961" t="n"/>
      <c r="E928" s="961" t="n"/>
      <c r="F928" s="961" t="n"/>
      <c r="G928" s="961" t="n"/>
      <c r="H928" s="961" t="n"/>
      <c r="I928" s="871" t="n"/>
    </row>
    <row r="929">
      <c r="B929" s="871" t="n"/>
      <c r="C929" s="961" t="n"/>
      <c r="D929" s="961" t="n"/>
      <c r="E929" s="961" t="n"/>
      <c r="F929" s="961" t="n"/>
      <c r="G929" s="961" t="n"/>
      <c r="H929" s="961" t="n"/>
      <c r="I929" s="871" t="n"/>
    </row>
    <row r="930">
      <c r="B930" s="871" t="n"/>
      <c r="C930" s="961" t="n"/>
      <c r="D930" s="961" t="n"/>
      <c r="E930" s="961" t="n"/>
      <c r="F930" s="961" t="n"/>
      <c r="G930" s="961" t="n"/>
      <c r="H930" s="961" t="n"/>
      <c r="I930" s="871" t="n"/>
    </row>
    <row r="931">
      <c r="B931" s="871" t="n"/>
      <c r="C931" s="961" t="n"/>
      <c r="D931" s="961" t="n"/>
      <c r="E931" s="961" t="n"/>
      <c r="F931" s="961" t="n"/>
      <c r="G931" s="961" t="n"/>
      <c r="H931" s="961" t="n"/>
      <c r="I931" s="871" t="n"/>
    </row>
    <row r="932">
      <c r="B932" s="871" t="n"/>
      <c r="C932" s="961" t="n"/>
      <c r="D932" s="961" t="n"/>
      <c r="E932" s="961" t="n"/>
      <c r="F932" s="961" t="n"/>
      <c r="G932" s="961" t="n"/>
      <c r="H932" s="961" t="n"/>
      <c r="I932" s="871" t="n"/>
    </row>
    <row r="933">
      <c r="B933" s="871" t="n"/>
      <c r="C933" s="961" t="n"/>
      <c r="D933" s="961" t="n"/>
      <c r="E933" s="961" t="n"/>
      <c r="F933" s="961" t="n"/>
      <c r="G933" s="961" t="n"/>
      <c r="H933" s="961" t="n"/>
      <c r="I933" s="871" t="n"/>
    </row>
    <row r="934">
      <c r="B934" s="871" t="n"/>
      <c r="C934" s="961" t="n"/>
      <c r="D934" s="961" t="n"/>
      <c r="E934" s="961" t="n"/>
      <c r="F934" s="961" t="n"/>
      <c r="G934" s="961" t="n"/>
      <c r="H934" s="961" t="n"/>
      <c r="I934" s="871" t="n"/>
    </row>
    <row r="935">
      <c r="B935" s="871" t="n"/>
      <c r="C935" s="961" t="n"/>
      <c r="D935" s="961" t="n"/>
      <c r="E935" s="961" t="n"/>
      <c r="F935" s="961" t="n"/>
      <c r="G935" s="961" t="n"/>
      <c r="H935" s="961" t="n"/>
      <c r="I935" s="871" t="n"/>
    </row>
    <row r="936">
      <c r="B936" s="871" t="n"/>
      <c r="C936" s="961" t="n"/>
      <c r="D936" s="961" t="n"/>
      <c r="E936" s="961" t="n"/>
      <c r="F936" s="961" t="n"/>
      <c r="G936" s="961" t="n"/>
      <c r="H936" s="961" t="n"/>
      <c r="I936" s="871" t="n"/>
    </row>
    <row r="937">
      <c r="B937" s="871" t="n"/>
      <c r="C937" s="961" t="n"/>
      <c r="D937" s="961" t="n"/>
      <c r="E937" s="961" t="n"/>
      <c r="F937" s="961" t="n"/>
      <c r="G937" s="961" t="n"/>
      <c r="H937" s="961" t="n"/>
      <c r="I937" s="871" t="n"/>
    </row>
    <row r="938">
      <c r="B938" s="871" t="n"/>
      <c r="C938" s="961" t="n"/>
      <c r="D938" s="961" t="n"/>
      <c r="E938" s="961" t="n"/>
      <c r="F938" s="961" t="n"/>
      <c r="G938" s="961" t="n"/>
      <c r="H938" s="961" t="n"/>
      <c r="I938" s="871" t="n"/>
    </row>
    <row r="939">
      <c r="B939" s="871" t="n"/>
      <c r="C939" s="961" t="n"/>
      <c r="D939" s="961" t="n"/>
      <c r="E939" s="961" t="n"/>
      <c r="F939" s="961" t="n"/>
      <c r="G939" s="961" t="n"/>
      <c r="H939" s="961" t="n"/>
      <c r="I939" s="871" t="n"/>
    </row>
    <row r="940">
      <c r="B940" s="871" t="n"/>
      <c r="C940" s="961" t="n"/>
      <c r="D940" s="961" t="n"/>
      <c r="E940" s="961" t="n"/>
      <c r="F940" s="961" t="n"/>
      <c r="G940" s="961" t="n"/>
      <c r="H940" s="961" t="n"/>
      <c r="I940" s="871" t="n"/>
    </row>
    <row r="941">
      <c r="B941" s="871" t="n"/>
      <c r="C941" s="961" t="n"/>
      <c r="D941" s="961" t="n"/>
      <c r="E941" s="961" t="n"/>
      <c r="F941" s="961" t="n"/>
      <c r="G941" s="961" t="n"/>
      <c r="H941" s="961" t="n"/>
      <c r="I941" s="871" t="n"/>
    </row>
    <row r="942">
      <c r="B942" s="871" t="n"/>
      <c r="C942" s="961" t="n"/>
      <c r="D942" s="961" t="n"/>
      <c r="E942" s="961" t="n"/>
      <c r="F942" s="961" t="n"/>
      <c r="G942" s="961" t="n"/>
      <c r="H942" s="961" t="n"/>
      <c r="I942" s="871" t="n"/>
    </row>
    <row r="943">
      <c r="B943" s="871" t="n"/>
      <c r="C943" s="961" t="n"/>
      <c r="D943" s="961" t="n"/>
      <c r="E943" s="961" t="n"/>
      <c r="F943" s="961" t="n"/>
      <c r="G943" s="961" t="n"/>
      <c r="H943" s="961" t="n"/>
      <c r="I943" s="871" t="n"/>
    </row>
    <row r="944">
      <c r="B944" s="871" t="n"/>
      <c r="C944" s="961" t="n"/>
      <c r="D944" s="961" t="n"/>
      <c r="E944" s="961" t="n"/>
      <c r="F944" s="961" t="n"/>
      <c r="G944" s="961" t="n"/>
      <c r="H944" s="961" t="n"/>
      <c r="I944" s="871" t="n"/>
    </row>
    <row r="945">
      <c r="B945" s="871" t="n"/>
      <c r="C945" s="961" t="n"/>
      <c r="D945" s="961" t="n"/>
      <c r="E945" s="961" t="n"/>
      <c r="F945" s="961" t="n"/>
      <c r="G945" s="961" t="n"/>
      <c r="H945" s="961" t="n"/>
      <c r="I945" s="871" t="n"/>
    </row>
    <row r="946">
      <c r="B946" s="871" t="n"/>
      <c r="C946" s="961" t="n"/>
      <c r="D946" s="961" t="n"/>
      <c r="E946" s="961" t="n"/>
      <c r="F946" s="961" t="n"/>
      <c r="G946" s="961" t="n"/>
      <c r="H946" s="961" t="n"/>
      <c r="I946" s="871" t="n"/>
    </row>
    <row r="947">
      <c r="B947" s="871" t="n"/>
      <c r="C947" s="961" t="n"/>
      <c r="D947" s="961" t="n"/>
      <c r="E947" s="961" t="n"/>
      <c r="F947" s="961" t="n"/>
      <c r="G947" s="961" t="n"/>
      <c r="H947" s="961" t="n"/>
      <c r="I947" s="871" t="n"/>
    </row>
    <row r="948">
      <c r="B948" s="871" t="n"/>
      <c r="C948" s="961" t="n"/>
      <c r="D948" s="961" t="n"/>
      <c r="E948" s="961" t="n"/>
      <c r="F948" s="961" t="n"/>
      <c r="G948" s="961" t="n"/>
      <c r="H948" s="961" t="n"/>
      <c r="I948" s="871" t="n"/>
    </row>
    <row r="949">
      <c r="B949" s="871" t="n"/>
      <c r="C949" s="961" t="n"/>
      <c r="D949" s="961" t="n"/>
      <c r="E949" s="961" t="n"/>
      <c r="F949" s="961" t="n"/>
      <c r="G949" s="961" t="n"/>
      <c r="H949" s="961" t="n"/>
      <c r="I949" s="871" t="n"/>
    </row>
    <row r="950">
      <c r="B950" s="871" t="n"/>
      <c r="C950" s="961" t="n"/>
      <c r="D950" s="961" t="n"/>
      <c r="E950" s="961" t="n"/>
      <c r="F950" s="961" t="n"/>
      <c r="G950" s="961" t="n"/>
      <c r="H950" s="961" t="n"/>
      <c r="I950" s="871" t="n"/>
    </row>
    <row r="951">
      <c r="B951" s="871" t="n"/>
      <c r="C951" s="961" t="n"/>
      <c r="D951" s="961" t="n"/>
      <c r="E951" s="961" t="n"/>
      <c r="F951" s="961" t="n"/>
      <c r="G951" s="961" t="n"/>
      <c r="H951" s="961" t="n"/>
      <c r="I951" s="871" t="n"/>
    </row>
    <row r="952">
      <c r="B952" s="871" t="n"/>
      <c r="C952" s="961" t="n"/>
      <c r="D952" s="961" t="n"/>
      <c r="E952" s="961" t="n"/>
      <c r="F952" s="961" t="n"/>
      <c r="G952" s="961" t="n"/>
      <c r="H952" s="961" t="n"/>
      <c r="I952" s="871" t="n"/>
    </row>
    <row r="953">
      <c r="B953" s="871" t="n"/>
      <c r="C953" s="961" t="n"/>
      <c r="D953" s="961" t="n"/>
      <c r="E953" s="961" t="n"/>
      <c r="F953" s="961" t="n"/>
      <c r="G953" s="961" t="n"/>
      <c r="H953" s="961" t="n"/>
      <c r="I953" s="871" t="n"/>
    </row>
    <row r="954">
      <c r="B954" s="871" t="n"/>
      <c r="C954" s="961" t="n"/>
      <c r="D954" s="961" t="n"/>
      <c r="E954" s="961" t="n"/>
      <c r="F954" s="961" t="n"/>
      <c r="G954" s="961" t="n"/>
      <c r="H954" s="961" t="n"/>
      <c r="I954" s="871" t="n"/>
    </row>
    <row r="955">
      <c r="B955" s="871" t="n"/>
      <c r="C955" s="961" t="n"/>
      <c r="D955" s="961" t="n"/>
      <c r="E955" s="961" t="n"/>
      <c r="F955" s="961" t="n"/>
      <c r="G955" s="961" t="n"/>
      <c r="H955" s="961" t="n"/>
      <c r="I955" s="871" t="n"/>
    </row>
    <row r="956">
      <c r="B956" s="871" t="n"/>
      <c r="C956" s="961" t="n"/>
      <c r="D956" s="961" t="n"/>
      <c r="E956" s="961" t="n"/>
      <c r="F956" s="961" t="n"/>
      <c r="G956" s="961" t="n"/>
      <c r="H956" s="961" t="n"/>
      <c r="I956" s="871" t="n"/>
    </row>
    <row r="957">
      <c r="B957" s="871" t="n"/>
      <c r="C957" s="961" t="n"/>
      <c r="D957" s="961" t="n"/>
      <c r="E957" s="961" t="n"/>
      <c r="F957" s="961" t="n"/>
      <c r="G957" s="961" t="n"/>
      <c r="H957" s="961" t="n"/>
      <c r="I957" s="871" t="n"/>
    </row>
    <row r="958">
      <c r="B958" s="871" t="n"/>
      <c r="C958" s="961" t="n"/>
      <c r="D958" s="961" t="n"/>
      <c r="E958" s="961" t="n"/>
      <c r="F958" s="961" t="n"/>
      <c r="G958" s="961" t="n"/>
      <c r="H958" s="961" t="n"/>
      <c r="I958" s="871" t="n"/>
    </row>
    <row r="959">
      <c r="B959" s="871" t="n"/>
      <c r="C959" s="961" t="n"/>
      <c r="D959" s="961" t="n"/>
      <c r="E959" s="961" t="n"/>
      <c r="F959" s="961" t="n"/>
      <c r="G959" s="961" t="n"/>
      <c r="H959" s="961" t="n"/>
      <c r="I959" s="871" t="n"/>
    </row>
    <row r="960">
      <c r="B960" s="871" t="n"/>
      <c r="C960" s="961" t="n"/>
      <c r="D960" s="961" t="n"/>
      <c r="E960" s="961" t="n"/>
      <c r="F960" s="961" t="n"/>
      <c r="G960" s="961" t="n"/>
      <c r="H960" s="961" t="n"/>
      <c r="I960" s="871" t="n"/>
    </row>
    <row r="961">
      <c r="B961" s="871" t="n"/>
      <c r="C961" s="961" t="n"/>
      <c r="D961" s="961" t="n"/>
      <c r="E961" s="961" t="n"/>
      <c r="F961" s="961" t="n"/>
      <c r="G961" s="961" t="n"/>
      <c r="H961" s="961" t="n"/>
      <c r="I961" s="871" t="n"/>
    </row>
    <row r="962">
      <c r="B962" s="871" t="n"/>
      <c r="C962" s="961" t="n"/>
      <c r="D962" s="961" t="n"/>
      <c r="E962" s="961" t="n"/>
      <c r="F962" s="961" t="n"/>
      <c r="G962" s="961" t="n"/>
      <c r="H962" s="961" t="n"/>
      <c r="I962" s="871" t="n"/>
    </row>
    <row r="963">
      <c r="B963" s="871" t="n"/>
      <c r="C963" s="961" t="n"/>
      <c r="D963" s="961" t="n"/>
      <c r="E963" s="961" t="n"/>
      <c r="F963" s="961" t="n"/>
      <c r="G963" s="961" t="n"/>
      <c r="H963" s="961" t="n"/>
      <c r="I963" s="871" t="n"/>
    </row>
    <row r="964">
      <c r="B964" s="871" t="n"/>
      <c r="C964" s="961" t="n"/>
      <c r="D964" s="961" t="n"/>
      <c r="E964" s="961" t="n"/>
      <c r="F964" s="961" t="n"/>
      <c r="G964" s="961" t="n"/>
      <c r="H964" s="961" t="n"/>
      <c r="I964" s="871" t="n"/>
    </row>
    <row r="965">
      <c r="B965" s="871" t="n"/>
      <c r="C965" s="961" t="n"/>
      <c r="D965" s="961" t="n"/>
      <c r="E965" s="961" t="n"/>
      <c r="F965" s="961" t="n"/>
      <c r="G965" s="961" t="n"/>
      <c r="H965" s="961" t="n"/>
      <c r="I965" s="871" t="n"/>
    </row>
    <row r="966">
      <c r="B966" s="871" t="n"/>
      <c r="C966" s="961" t="n"/>
      <c r="D966" s="961" t="n"/>
      <c r="E966" s="961" t="n"/>
      <c r="F966" s="961" t="n"/>
      <c r="G966" s="961" t="n"/>
      <c r="H966" s="961" t="n"/>
      <c r="I966" s="871" t="n"/>
    </row>
    <row r="967">
      <c r="B967" s="871" t="n"/>
      <c r="C967" s="961" t="n"/>
      <c r="D967" s="961" t="n"/>
      <c r="E967" s="961" t="n"/>
      <c r="F967" s="961" t="n"/>
      <c r="G967" s="961" t="n"/>
      <c r="H967" s="961" t="n"/>
      <c r="I967" s="871" t="n"/>
    </row>
    <row r="968">
      <c r="B968" s="871" t="n"/>
      <c r="C968" s="961" t="n"/>
      <c r="D968" s="961" t="n"/>
      <c r="E968" s="961" t="n"/>
      <c r="F968" s="961" t="n"/>
      <c r="G968" s="961" t="n"/>
      <c r="H968" s="961" t="n"/>
      <c r="I968" s="871" t="n"/>
    </row>
    <row r="969">
      <c r="B969" s="871" t="n"/>
      <c r="C969" s="961" t="n"/>
      <c r="D969" s="961" t="n"/>
      <c r="E969" s="961" t="n"/>
      <c r="F969" s="961" t="n"/>
      <c r="G969" s="961" t="n"/>
      <c r="H969" s="961" t="n"/>
      <c r="I969" s="871" t="n"/>
    </row>
    <row r="970">
      <c r="B970" s="871" t="n"/>
      <c r="C970" s="961" t="n"/>
      <c r="D970" s="961" t="n"/>
      <c r="E970" s="961" t="n"/>
      <c r="F970" s="961" t="n"/>
      <c r="G970" s="961" t="n"/>
      <c r="H970" s="961" t="n"/>
      <c r="I970" s="871" t="n"/>
    </row>
    <row r="971">
      <c r="B971" s="871" t="n"/>
      <c r="C971" s="961" t="n"/>
      <c r="D971" s="961" t="n"/>
      <c r="E971" s="961" t="n"/>
      <c r="F971" s="961" t="n"/>
      <c r="G971" s="961" t="n"/>
      <c r="H971" s="961" t="n"/>
      <c r="I971" s="871" t="n"/>
    </row>
    <row r="972">
      <c r="B972" s="871" t="n"/>
      <c r="C972" s="961" t="n"/>
      <c r="D972" s="961" t="n"/>
      <c r="E972" s="961" t="n"/>
      <c r="F972" s="961" t="n"/>
      <c r="G972" s="961" t="n"/>
      <c r="H972" s="961" t="n"/>
      <c r="I972" s="871" t="n"/>
    </row>
    <row r="973">
      <c r="B973" s="871" t="n"/>
      <c r="C973" s="961" t="n"/>
      <c r="D973" s="961" t="n"/>
      <c r="E973" s="961" t="n"/>
      <c r="F973" s="961" t="n"/>
      <c r="G973" s="961" t="n"/>
      <c r="H973" s="961" t="n"/>
      <c r="I973" s="871" t="n"/>
    </row>
    <row r="974">
      <c r="B974" s="871" t="n"/>
      <c r="C974" s="961" t="n"/>
      <c r="D974" s="961" t="n"/>
      <c r="E974" s="961" t="n"/>
      <c r="F974" s="961" t="n"/>
      <c r="G974" s="961" t="n"/>
      <c r="H974" s="961" t="n"/>
      <c r="I974" s="871" t="n"/>
    </row>
    <row r="975">
      <c r="B975" s="871" t="n"/>
      <c r="C975" s="961" t="n"/>
      <c r="D975" s="961" t="n"/>
      <c r="E975" s="961" t="n"/>
      <c r="F975" s="961" t="n"/>
      <c r="G975" s="961" t="n"/>
      <c r="H975" s="961" t="n"/>
      <c r="I975" s="871" t="n"/>
    </row>
    <row r="976">
      <c r="B976" s="871" t="n"/>
      <c r="C976" s="961" t="n"/>
      <c r="D976" s="961" t="n"/>
      <c r="E976" s="961" t="n"/>
      <c r="F976" s="961" t="n"/>
      <c r="G976" s="961" t="n"/>
      <c r="H976" s="961" t="n"/>
      <c r="I976" s="871" t="n"/>
    </row>
    <row r="977">
      <c r="B977" s="871" t="n"/>
      <c r="C977" s="961" t="n"/>
      <c r="D977" s="961" t="n"/>
      <c r="E977" s="961" t="n"/>
      <c r="F977" s="961" t="n"/>
      <c r="G977" s="961" t="n"/>
      <c r="H977" s="961" t="n"/>
      <c r="I977" s="871" t="n"/>
    </row>
    <row r="978">
      <c r="B978" s="871" t="n"/>
      <c r="C978" s="961" t="n"/>
      <c r="D978" s="961" t="n"/>
      <c r="E978" s="961" t="n"/>
      <c r="F978" s="961" t="n"/>
      <c r="G978" s="961" t="n"/>
      <c r="H978" s="961" t="n"/>
      <c r="I978" s="871" t="n"/>
    </row>
    <row r="979">
      <c r="B979" s="871" t="n"/>
      <c r="C979" s="961" t="n"/>
      <c r="D979" s="961" t="n"/>
      <c r="E979" s="961" t="n"/>
      <c r="F979" s="961" t="n"/>
      <c r="G979" s="961" t="n"/>
      <c r="H979" s="961" t="n"/>
      <c r="I979" s="871" t="n"/>
    </row>
    <row r="980">
      <c r="B980" s="871" t="n"/>
      <c r="C980" s="961" t="n"/>
      <c r="D980" s="961" t="n"/>
      <c r="E980" s="961" t="n"/>
      <c r="F980" s="961" t="n"/>
      <c r="G980" s="961" t="n"/>
      <c r="H980" s="961" t="n"/>
      <c r="I980" s="871" t="n"/>
    </row>
    <row r="981">
      <c r="B981" s="871" t="n"/>
      <c r="C981" s="961" t="n"/>
      <c r="D981" s="961" t="n"/>
      <c r="E981" s="961" t="n"/>
      <c r="F981" s="961" t="n"/>
      <c r="G981" s="961" t="n"/>
      <c r="H981" s="961" t="n"/>
      <c r="I981" s="871" t="n"/>
    </row>
    <row r="982">
      <c r="B982" s="871" t="n"/>
      <c r="C982" s="961" t="n"/>
      <c r="D982" s="961" t="n"/>
      <c r="E982" s="961" t="n"/>
      <c r="F982" s="961" t="n"/>
      <c r="G982" s="961" t="n"/>
      <c r="H982" s="961" t="n"/>
      <c r="I982" s="871" t="n"/>
    </row>
    <row r="983">
      <c r="B983" s="871" t="n"/>
      <c r="C983" s="961" t="n"/>
      <c r="D983" s="961" t="n"/>
      <c r="E983" s="961" t="n"/>
      <c r="F983" s="961" t="n"/>
      <c r="G983" s="961" t="n"/>
      <c r="H983" s="961" t="n"/>
      <c r="I983" s="871" t="n"/>
    </row>
    <row r="984">
      <c r="B984" s="871" t="n"/>
      <c r="C984" s="961" t="n"/>
      <c r="D984" s="961" t="n"/>
      <c r="E984" s="961" t="n"/>
      <c r="F984" s="961" t="n"/>
      <c r="G984" s="961" t="n"/>
      <c r="H984" s="961" t="n"/>
      <c r="I984" s="871" t="n"/>
    </row>
    <row r="985">
      <c r="B985" s="871" t="n"/>
      <c r="C985" s="961" t="n"/>
      <c r="D985" s="961" t="n"/>
      <c r="E985" s="961" t="n"/>
      <c r="F985" s="961" t="n"/>
      <c r="G985" s="961" t="n"/>
      <c r="H985" s="961" t="n"/>
      <c r="I985" s="871" t="n"/>
    </row>
    <row r="986">
      <c r="B986" s="871" t="n"/>
      <c r="C986" s="961" t="n"/>
      <c r="D986" s="961" t="n"/>
      <c r="E986" s="961" t="n"/>
      <c r="F986" s="961" t="n"/>
      <c r="G986" s="961" t="n"/>
      <c r="H986" s="961" t="n"/>
      <c r="I986" s="871" t="n"/>
    </row>
    <row r="987">
      <c r="B987" s="871" t="n"/>
      <c r="C987" s="961" t="n"/>
      <c r="D987" s="961" t="n"/>
      <c r="E987" s="961" t="n"/>
      <c r="F987" s="961" t="n"/>
      <c r="G987" s="961" t="n"/>
      <c r="H987" s="961" t="n"/>
      <c r="I987" s="871" t="n"/>
    </row>
    <row r="988">
      <c r="B988" s="871" t="n"/>
      <c r="C988" s="961" t="n"/>
      <c r="D988" s="961" t="n"/>
      <c r="E988" s="961" t="n"/>
      <c r="F988" s="961" t="n"/>
      <c r="G988" s="961" t="n"/>
      <c r="H988" s="961" t="n"/>
      <c r="I988" s="871" t="n"/>
    </row>
    <row r="989">
      <c r="B989" s="871" t="n"/>
      <c r="C989" s="961" t="n"/>
      <c r="D989" s="961" t="n"/>
      <c r="E989" s="961" t="n"/>
      <c r="F989" s="961" t="n"/>
      <c r="G989" s="961" t="n"/>
      <c r="H989" s="961" t="n"/>
      <c r="I989" s="871" t="n"/>
    </row>
    <row r="990">
      <c r="B990" s="871" t="n"/>
      <c r="C990" s="961" t="n"/>
      <c r="D990" s="961" t="n"/>
      <c r="E990" s="961" t="n"/>
      <c r="F990" s="961" t="n"/>
      <c r="G990" s="961" t="n"/>
      <c r="H990" s="961" t="n"/>
      <c r="I990" s="871" t="n"/>
    </row>
    <row r="991">
      <c r="B991" s="871" t="n"/>
      <c r="C991" s="961" t="n"/>
      <c r="D991" s="961" t="n"/>
      <c r="E991" s="961" t="n"/>
      <c r="F991" s="961" t="n"/>
      <c r="G991" s="961" t="n"/>
      <c r="H991" s="961" t="n"/>
      <c r="I991" s="871" t="n"/>
    </row>
    <row r="992">
      <c r="B992" s="871" t="n"/>
      <c r="C992" s="961" t="n"/>
      <c r="D992" s="961" t="n"/>
      <c r="E992" s="961" t="n"/>
      <c r="F992" s="961" t="n"/>
      <c r="G992" s="961" t="n"/>
      <c r="H992" s="961" t="n"/>
      <c r="I992" s="871" t="n"/>
    </row>
    <row r="993">
      <c r="B993" s="871" t="n"/>
      <c r="C993" s="961" t="n"/>
      <c r="D993" s="961" t="n"/>
      <c r="E993" s="961" t="n"/>
      <c r="F993" s="961" t="n"/>
      <c r="G993" s="961" t="n"/>
      <c r="H993" s="961" t="n"/>
      <c r="I993" s="871" t="n"/>
    </row>
    <row r="994">
      <c r="B994" s="871" t="n"/>
      <c r="C994" s="961" t="n"/>
      <c r="D994" s="961" t="n"/>
      <c r="E994" s="961" t="n"/>
      <c r="F994" s="961" t="n"/>
      <c r="G994" s="961" t="n"/>
      <c r="H994" s="961" t="n"/>
      <c r="I994" s="871" t="n"/>
    </row>
    <row r="995">
      <c r="B995" s="871" t="n"/>
      <c r="C995" s="961" t="n"/>
      <c r="D995" s="961" t="n"/>
      <c r="E995" s="961" t="n"/>
      <c r="F995" s="961" t="n"/>
      <c r="G995" s="961" t="n"/>
      <c r="H995" s="961" t="n"/>
      <c r="I995" s="871" t="n"/>
    </row>
    <row r="996">
      <c r="B996" s="871" t="n"/>
      <c r="C996" s="961" t="n"/>
      <c r="D996" s="961" t="n"/>
      <c r="E996" s="961" t="n"/>
      <c r="F996" s="961" t="n"/>
      <c r="G996" s="961" t="n"/>
      <c r="H996" s="961" t="n"/>
      <c r="I996" s="871" t="n"/>
    </row>
    <row r="997">
      <c r="B997" s="871" t="n"/>
      <c r="C997" s="961" t="n"/>
      <c r="D997" s="961" t="n"/>
      <c r="E997" s="961" t="n"/>
      <c r="F997" s="961" t="n"/>
      <c r="G997" s="961" t="n"/>
      <c r="H997" s="961" t="n"/>
      <c r="I997" s="871" t="n"/>
    </row>
    <row r="998">
      <c r="B998" s="871" t="n"/>
      <c r="C998" s="961" t="n"/>
      <c r="D998" s="961" t="n"/>
      <c r="E998" s="961" t="n"/>
      <c r="F998" s="961" t="n"/>
      <c r="G998" s="961" t="n"/>
      <c r="H998" s="961" t="n"/>
      <c r="I998" s="871" t="n"/>
    </row>
    <row r="999">
      <c r="B999" s="871" t="n"/>
      <c r="C999" s="961" t="n"/>
      <c r="D999" s="961" t="n"/>
      <c r="E999" s="961" t="n"/>
      <c r="F999" s="961" t="n"/>
      <c r="G999" s="961" t="n"/>
      <c r="H999" s="961" t="n"/>
      <c r="I999" s="871" t="n"/>
    </row>
    <row r="1000">
      <c r="B1000" s="871" t="n"/>
      <c r="C1000" s="961" t="n"/>
      <c r="D1000" s="961" t="n"/>
      <c r="E1000" s="961" t="n"/>
      <c r="F1000" s="961" t="n"/>
      <c r="G1000" s="961" t="n"/>
      <c r="H1000" s="961" t="n"/>
      <c r="I1000" s="871" t="n"/>
    </row>
    <row r="1001">
      <c r="B1001" s="871" t="n"/>
      <c r="C1001" s="961" t="n"/>
      <c r="D1001" s="961" t="n"/>
      <c r="E1001" s="961" t="n"/>
      <c r="F1001" s="961" t="n"/>
      <c r="G1001" s="961" t="n"/>
      <c r="H1001" s="961" t="n"/>
      <c r="I1001" s="871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0563C1"/>
    <outlinePr summaryBelow="0" summaryRight="0"/>
    <pageSetUpPr/>
  </sheetPr>
  <dimension ref="A1:AE1002"/>
  <sheetViews>
    <sheetView showGridLines="0" workbookViewId="0">
      <selection activeCell="A1" sqref="A1"/>
    </sheetView>
  </sheetViews>
  <sheetFormatPr baseColWidth="8" defaultColWidth="12.63" defaultRowHeight="15.75" customHeight="1"/>
  <cols>
    <col width="4.13" customWidth="1" style="1068" min="1" max="1"/>
    <col width="33" customWidth="1" style="1068" min="2" max="2"/>
  </cols>
  <sheetData>
    <row r="1">
      <c r="A1" s="871" t="n"/>
      <c r="B1" s="871" t="n"/>
      <c r="C1" s="871" t="n"/>
      <c r="D1" s="440" t="n"/>
      <c r="E1" s="871" t="n"/>
      <c r="F1" s="440" t="n"/>
      <c r="G1" s="871" t="n"/>
      <c r="H1" s="440" t="n"/>
      <c r="I1" s="871" t="n"/>
      <c r="J1" s="440" t="n"/>
      <c r="K1" s="871" t="n"/>
      <c r="L1" s="440" t="n"/>
      <c r="M1" s="871" t="n"/>
      <c r="N1" s="871" t="n"/>
      <c r="O1" s="871" t="n"/>
      <c r="P1" s="871" t="n"/>
      <c r="Q1" s="871" t="n"/>
      <c r="R1" s="871" t="n"/>
      <c r="S1" s="871" t="n"/>
      <c r="T1" s="871" t="n"/>
      <c r="U1" s="871" t="n"/>
      <c r="V1" s="871" t="n"/>
      <c r="W1" s="871" t="n"/>
      <c r="X1" s="871" t="n"/>
      <c r="Y1" s="871" t="n"/>
      <c r="Z1" s="871" t="n"/>
      <c r="AA1" s="871" t="n"/>
      <c r="AB1" s="871" t="n"/>
      <c r="AC1" s="871" t="n"/>
      <c r="AD1" s="871" t="n"/>
      <c r="AE1" s="871" t="n"/>
    </row>
    <row r="2">
      <c r="A2" s="871" t="n"/>
      <c r="B2" s="441" t="n"/>
      <c r="C2" s="228" t="n">
        <v>1</v>
      </c>
      <c r="D2" s="1069" t="n"/>
      <c r="E2" s="228" t="n">
        <v>2</v>
      </c>
      <c r="F2" s="1069" t="n"/>
      <c r="G2" s="228" t="n">
        <v>3</v>
      </c>
      <c r="H2" s="1069" t="n"/>
      <c r="I2" s="476" t="n">
        <v>4</v>
      </c>
      <c r="J2" s="1073" t="n"/>
      <c r="K2" s="228" t="n">
        <v>5</v>
      </c>
      <c r="L2" s="1069" t="n"/>
      <c r="M2" s="871" t="n"/>
      <c r="N2" s="871" t="n"/>
      <c r="O2" s="871" t="n"/>
      <c r="P2" s="871" t="n"/>
      <c r="Q2" s="871" t="n"/>
      <c r="R2" s="871" t="n"/>
      <c r="S2" s="871" t="n"/>
      <c r="T2" s="871" t="n"/>
      <c r="U2" s="871" t="n"/>
      <c r="V2" s="871" t="n"/>
      <c r="W2" s="871" t="n"/>
      <c r="X2" s="871" t="n"/>
      <c r="Y2" s="871" t="n"/>
      <c r="Z2" s="871" t="n"/>
      <c r="AA2" s="871" t="n"/>
      <c r="AB2" s="871" t="n"/>
      <c r="AC2" s="871" t="n"/>
      <c r="AD2" s="871" t="n"/>
      <c r="AE2" s="871" t="n"/>
    </row>
    <row r="3">
      <c r="A3" s="871" t="n"/>
      <c r="B3" s="444" t="inlineStr">
        <is>
          <t>Revenue from Operation</t>
        </is>
      </c>
      <c r="C3" s="445">
        <f>'P&amp;L'!C6</f>
        <v/>
      </c>
      <c r="D3" s="446">
        <f>C3/$C$3</f>
        <v/>
      </c>
      <c r="E3" s="447">
        <f>'P&amp;L'!D6</f>
        <v/>
      </c>
      <c r="F3" s="446">
        <f>E3/$E$3</f>
        <v/>
      </c>
      <c r="G3" s="447">
        <f>'P&amp;L'!E6</f>
        <v/>
      </c>
      <c r="H3" s="448">
        <f>G3/$G$3</f>
        <v/>
      </c>
      <c r="I3" s="449">
        <f>'P&amp;L'!F6</f>
        <v/>
      </c>
      <c r="J3" s="450">
        <f>I3/$I$3</f>
        <v/>
      </c>
      <c r="K3" s="451">
        <f>'P&amp;L'!G6</f>
        <v/>
      </c>
      <c r="L3" s="450">
        <f>K3/$K$3</f>
        <v/>
      </c>
      <c r="M3" s="871" t="n"/>
      <c r="N3" s="871" t="n"/>
      <c r="O3" s="871" t="n"/>
      <c r="P3" s="871" t="n"/>
      <c r="Q3" s="871" t="n"/>
      <c r="R3" s="871" t="n"/>
      <c r="S3" s="871" t="n"/>
      <c r="T3" s="871" t="n"/>
      <c r="U3" s="871" t="n"/>
      <c r="V3" s="871" t="n"/>
      <c r="W3" s="871" t="n"/>
      <c r="X3" s="871" t="n"/>
      <c r="Y3" s="871" t="n"/>
      <c r="Z3" s="871" t="n"/>
      <c r="AA3" s="871" t="n"/>
      <c r="AB3" s="871" t="n"/>
      <c r="AC3" s="871" t="n"/>
      <c r="AD3" s="871" t="n"/>
      <c r="AE3" s="871" t="n"/>
    </row>
    <row r="4">
      <c r="A4" s="871" t="n"/>
      <c r="B4" s="452" t="inlineStr">
        <is>
          <t>Pregnancy Powder- Trimester 1- Tier 1</t>
        </is>
      </c>
      <c r="C4" s="462">
        <f>'P&amp;L'!C7</f>
        <v/>
      </c>
      <c r="D4" s="454">
        <f>C4/$C$3</f>
        <v/>
      </c>
      <c r="E4" s="460">
        <f>'P&amp;L'!D7</f>
        <v/>
      </c>
      <c r="F4" s="454">
        <f>E4/$E$3</f>
        <v/>
      </c>
      <c r="G4" s="460">
        <f>'P&amp;L'!E7</f>
        <v/>
      </c>
      <c r="H4" s="456">
        <f>G4/$G$3</f>
        <v/>
      </c>
      <c r="I4" s="457">
        <f>'P&amp;L'!F7</f>
        <v/>
      </c>
      <c r="J4" s="458">
        <f>I4/$I$3</f>
        <v/>
      </c>
      <c r="K4" s="459">
        <f>'P&amp;L'!G7</f>
        <v/>
      </c>
      <c r="L4" s="458">
        <f>K4/$K$3</f>
        <v/>
      </c>
      <c r="M4" s="871" t="n"/>
      <c r="N4" s="871" t="n"/>
      <c r="O4" s="871" t="n"/>
      <c r="P4" s="871" t="n"/>
      <c r="Q4" s="871" t="n"/>
      <c r="R4" s="871" t="n"/>
      <c r="S4" s="871" t="n"/>
      <c r="T4" s="871" t="n"/>
      <c r="U4" s="871" t="n"/>
      <c r="V4" s="871" t="n"/>
      <c r="W4" s="871" t="n"/>
      <c r="X4" s="871" t="n"/>
      <c r="Y4" s="871" t="n"/>
      <c r="Z4" s="871" t="n"/>
      <c r="AA4" s="871" t="n"/>
      <c r="AB4" s="871" t="n"/>
      <c r="AC4" s="871" t="n"/>
      <c r="AD4" s="871" t="n"/>
      <c r="AE4" s="871" t="n"/>
    </row>
    <row r="5">
      <c r="A5" s="871" t="n"/>
      <c r="B5" s="452" t="inlineStr">
        <is>
          <t>Pregnancy Powder- Trimester 2- Tier 1</t>
        </is>
      </c>
      <c r="C5" s="462">
        <f>'P&amp;L'!C8</f>
        <v/>
      </c>
      <c r="D5" s="454">
        <f>C5/$C$3</f>
        <v/>
      </c>
      <c r="E5" s="460">
        <f>'P&amp;L'!D8</f>
        <v/>
      </c>
      <c r="F5" s="454">
        <f>E5/$E$3</f>
        <v/>
      </c>
      <c r="G5" s="460">
        <f>'P&amp;L'!E8</f>
        <v/>
      </c>
      <c r="H5" s="456">
        <f>G5/$G$3</f>
        <v/>
      </c>
      <c r="I5" s="457">
        <f>'P&amp;L'!F8</f>
        <v/>
      </c>
      <c r="J5" s="458">
        <f>I5/$I$3</f>
        <v/>
      </c>
      <c r="K5" s="459">
        <f>'P&amp;L'!G8</f>
        <v/>
      </c>
      <c r="L5" s="458">
        <f>K5/$K$3</f>
        <v/>
      </c>
      <c r="M5" s="871" t="n"/>
      <c r="N5" s="871" t="n"/>
      <c r="O5" s="871" t="n"/>
      <c r="P5" s="871" t="n"/>
      <c r="Q5" s="871" t="n"/>
      <c r="R5" s="871" t="n"/>
      <c r="S5" s="871" t="n"/>
      <c r="T5" s="871" t="n"/>
      <c r="U5" s="871" t="n"/>
      <c r="V5" s="871" t="n"/>
      <c r="W5" s="871" t="n"/>
      <c r="X5" s="871" t="n"/>
      <c r="Y5" s="871" t="n"/>
      <c r="Z5" s="871" t="n"/>
      <c r="AA5" s="871" t="n"/>
      <c r="AB5" s="871" t="n"/>
      <c r="AC5" s="871" t="n"/>
      <c r="AD5" s="871" t="n"/>
      <c r="AE5" s="871" t="n"/>
    </row>
    <row r="6">
      <c r="A6" s="871" t="n"/>
      <c r="B6" s="452" t="inlineStr">
        <is>
          <t>Pregnancy Powder- Trimester 3- Tier 1</t>
        </is>
      </c>
      <c r="C6" s="462">
        <f>'P&amp;L'!C9</f>
        <v/>
      </c>
      <c r="D6" s="454">
        <f>C6/$C$3</f>
        <v/>
      </c>
      <c r="E6" s="460">
        <f>'P&amp;L'!D9</f>
        <v/>
      </c>
      <c r="F6" s="454">
        <f>E6/$E$3</f>
        <v/>
      </c>
      <c r="G6" s="460">
        <f>'P&amp;L'!E9</f>
        <v/>
      </c>
      <c r="H6" s="456">
        <f>G6/$G$3</f>
        <v/>
      </c>
      <c r="I6" s="457">
        <f>'P&amp;L'!F9</f>
        <v/>
      </c>
      <c r="J6" s="458">
        <f>I6/$I$3</f>
        <v/>
      </c>
      <c r="K6" s="459">
        <f>'P&amp;L'!G9</f>
        <v/>
      </c>
      <c r="L6" s="458">
        <f>K6/$K$3</f>
        <v/>
      </c>
      <c r="M6" s="871" t="n"/>
      <c r="N6" s="871" t="n"/>
      <c r="O6" s="871" t="n"/>
      <c r="P6" s="871" t="n"/>
      <c r="Q6" s="871" t="n"/>
      <c r="R6" s="871" t="n"/>
      <c r="S6" s="871" t="n"/>
      <c r="T6" s="871" t="n"/>
      <c r="U6" s="871" t="n"/>
      <c r="V6" s="871" t="n"/>
      <c r="W6" s="871" t="n"/>
      <c r="X6" s="871" t="n"/>
      <c r="Y6" s="871" t="n"/>
      <c r="Z6" s="871" t="n"/>
      <c r="AA6" s="871" t="n"/>
      <c r="AB6" s="871" t="n"/>
      <c r="AC6" s="871" t="n"/>
      <c r="AD6" s="871" t="n"/>
      <c r="AE6" s="871" t="n"/>
    </row>
    <row r="7">
      <c r="A7" s="871" t="n"/>
      <c r="B7" s="452" t="inlineStr">
        <is>
          <t>Lactation Powder- Tier 1</t>
        </is>
      </c>
      <c r="C7" s="462">
        <f>'P&amp;L'!C10</f>
        <v/>
      </c>
      <c r="D7" s="454">
        <f>C7/$C$3</f>
        <v/>
      </c>
      <c r="E7" s="460">
        <f>'P&amp;L'!D10</f>
        <v/>
      </c>
      <c r="F7" s="454">
        <f>E7/$E$3</f>
        <v/>
      </c>
      <c r="G7" s="460">
        <f>'P&amp;L'!E10</f>
        <v/>
      </c>
      <c r="H7" s="456">
        <f>G7/$G$3</f>
        <v/>
      </c>
      <c r="I7" s="457">
        <f>'P&amp;L'!F10</f>
        <v/>
      </c>
      <c r="J7" s="458">
        <f>I7/$I$3</f>
        <v/>
      </c>
      <c r="K7" s="459">
        <f>'P&amp;L'!G10</f>
        <v/>
      </c>
      <c r="L7" s="458">
        <f>K7/$K$3</f>
        <v/>
      </c>
      <c r="M7" s="871" t="n"/>
      <c r="N7" s="871" t="n"/>
      <c r="O7" s="871" t="n"/>
      <c r="P7" s="871" t="n"/>
      <c r="Q7" s="871" t="n"/>
      <c r="R7" s="871" t="n"/>
      <c r="S7" s="871" t="n"/>
      <c r="T7" s="871" t="n"/>
      <c r="U7" s="871" t="n"/>
      <c r="V7" s="871" t="n"/>
      <c r="W7" s="871" t="n"/>
      <c r="X7" s="871" t="n"/>
      <c r="Y7" s="871" t="n"/>
      <c r="Z7" s="871" t="n"/>
      <c r="AA7" s="871" t="n"/>
      <c r="AB7" s="871" t="n"/>
      <c r="AC7" s="871" t="n"/>
      <c r="AD7" s="871" t="n"/>
      <c r="AE7" s="871" t="n"/>
    </row>
    <row r="8">
      <c r="A8" s="871" t="n"/>
      <c r="B8" s="452" t="inlineStr">
        <is>
          <t>Infant Formula Powder- 0 to 6m- Tier 1</t>
        </is>
      </c>
      <c r="C8" s="462">
        <f>'P&amp;L'!C11</f>
        <v/>
      </c>
      <c r="D8" s="454">
        <f>C8/$C$3</f>
        <v/>
      </c>
      <c r="E8" s="460">
        <f>'P&amp;L'!D11</f>
        <v/>
      </c>
      <c r="F8" s="454">
        <f>E8/$E$3</f>
        <v/>
      </c>
      <c r="G8" s="460">
        <f>'P&amp;L'!E11</f>
        <v/>
      </c>
      <c r="H8" s="456">
        <f>G8/$G$3</f>
        <v/>
      </c>
      <c r="I8" s="457">
        <f>'P&amp;L'!F11</f>
        <v/>
      </c>
      <c r="J8" s="458">
        <f>I8/$I$3</f>
        <v/>
      </c>
      <c r="K8" s="459">
        <f>'P&amp;L'!G11</f>
        <v/>
      </c>
      <c r="L8" s="458">
        <f>K8/$K$3</f>
        <v/>
      </c>
      <c r="M8" s="871" t="n"/>
      <c r="N8" s="871" t="n"/>
      <c r="O8" s="871" t="n"/>
      <c r="P8" s="871" t="n"/>
      <c r="Q8" s="871" t="n"/>
      <c r="R8" s="871" t="n"/>
      <c r="S8" s="871" t="n"/>
      <c r="T8" s="871" t="n"/>
      <c r="U8" s="871" t="n"/>
      <c r="V8" s="871" t="n"/>
      <c r="W8" s="871" t="n"/>
      <c r="X8" s="871" t="n"/>
      <c r="Y8" s="871" t="n"/>
      <c r="Z8" s="871" t="n"/>
      <c r="AA8" s="871" t="n"/>
      <c r="AB8" s="871" t="n"/>
      <c r="AC8" s="871" t="n"/>
      <c r="AD8" s="871" t="n"/>
      <c r="AE8" s="871" t="n"/>
    </row>
    <row r="9">
      <c r="A9" s="871" t="n"/>
      <c r="B9" s="452" t="inlineStr">
        <is>
          <t>Infant Formula Powder- 6 to 12m- Tier 1</t>
        </is>
      </c>
      <c r="C9" s="462">
        <f>'P&amp;L'!C12</f>
        <v/>
      </c>
      <c r="D9" s="454">
        <f>C9/$C$3</f>
        <v/>
      </c>
      <c r="E9" s="460">
        <f>'P&amp;L'!D12</f>
        <v/>
      </c>
      <c r="F9" s="454">
        <f>E9/$E$3</f>
        <v/>
      </c>
      <c r="G9" s="460">
        <f>'P&amp;L'!E12</f>
        <v/>
      </c>
      <c r="H9" s="456">
        <f>G9/$G$3</f>
        <v/>
      </c>
      <c r="I9" s="457">
        <f>'P&amp;L'!F12</f>
        <v/>
      </c>
      <c r="J9" s="458">
        <f>I9/$I$3</f>
        <v/>
      </c>
      <c r="K9" s="459">
        <f>'P&amp;L'!G12</f>
        <v/>
      </c>
      <c r="L9" s="458">
        <f>K9/$K$3</f>
        <v/>
      </c>
      <c r="M9" s="871" t="n"/>
      <c r="N9" s="871" t="n"/>
      <c r="O9" s="871" t="n"/>
      <c r="P9" s="871" t="n"/>
      <c r="Q9" s="871" t="n"/>
      <c r="R9" s="871" t="n"/>
      <c r="S9" s="871" t="n"/>
      <c r="T9" s="871" t="n"/>
      <c r="U9" s="871" t="n"/>
      <c r="V9" s="871" t="n"/>
      <c r="W9" s="871" t="n"/>
      <c r="X9" s="871" t="n"/>
      <c r="Y9" s="871" t="n"/>
      <c r="Z9" s="871" t="n"/>
      <c r="AA9" s="871" t="n"/>
      <c r="AB9" s="871" t="n"/>
      <c r="AC9" s="871" t="n"/>
      <c r="AD9" s="871" t="n"/>
      <c r="AE9" s="871" t="n"/>
    </row>
    <row r="10">
      <c r="A10" s="871" t="n"/>
      <c r="B10" s="452" t="inlineStr">
        <is>
          <t>Infant Formula Powder- 12 to 24m- Tier 1</t>
        </is>
      </c>
      <c r="C10" s="462">
        <f>'P&amp;L'!C13</f>
        <v/>
      </c>
      <c r="D10" s="454">
        <f>C10/$C$3</f>
        <v/>
      </c>
      <c r="E10" s="460">
        <f>'P&amp;L'!D13</f>
        <v/>
      </c>
      <c r="F10" s="454">
        <f>E10/$E$3</f>
        <v/>
      </c>
      <c r="G10" s="460">
        <f>'P&amp;L'!E13</f>
        <v/>
      </c>
      <c r="H10" s="456">
        <f>G10/$G$3</f>
        <v/>
      </c>
      <c r="I10" s="457">
        <f>'P&amp;L'!F13</f>
        <v/>
      </c>
      <c r="J10" s="458">
        <f>I10/$I$3</f>
        <v/>
      </c>
      <c r="K10" s="459">
        <f>'P&amp;L'!G13</f>
        <v/>
      </c>
      <c r="L10" s="458">
        <f>K10/$K$3</f>
        <v/>
      </c>
      <c r="M10" s="871" t="n"/>
      <c r="N10" s="871" t="n"/>
      <c r="O10" s="871" t="n"/>
      <c r="P10" s="871" t="n"/>
      <c r="Q10" s="871" t="n"/>
      <c r="R10" s="871" t="n"/>
      <c r="S10" s="871" t="n"/>
      <c r="T10" s="871" t="n"/>
      <c r="U10" s="871" t="n"/>
      <c r="V10" s="871" t="n"/>
      <c r="W10" s="871" t="n"/>
      <c r="X10" s="871" t="n"/>
      <c r="Y10" s="871" t="n"/>
      <c r="Z10" s="871" t="n"/>
      <c r="AA10" s="871" t="n"/>
      <c r="AB10" s="871" t="n"/>
      <c r="AC10" s="871" t="n"/>
      <c r="AD10" s="871" t="n"/>
      <c r="AE10" s="871" t="n"/>
    </row>
    <row r="11">
      <c r="A11" s="871" t="n"/>
      <c r="B11" s="452" t="inlineStr">
        <is>
          <t>Infant Complementary Food- 6 to 12m- Tier 1</t>
        </is>
      </c>
      <c r="C11" s="462">
        <f>'P&amp;L'!C14</f>
        <v/>
      </c>
      <c r="D11" s="454">
        <f>C11/$C$3</f>
        <v/>
      </c>
      <c r="E11" s="460">
        <f>'P&amp;L'!D14</f>
        <v/>
      </c>
      <c r="F11" s="454">
        <f>E11/$E$3</f>
        <v/>
      </c>
      <c r="G11" s="460">
        <f>'P&amp;L'!E14</f>
        <v/>
      </c>
      <c r="H11" s="456">
        <f>G11/$G$3</f>
        <v/>
      </c>
      <c r="I11" s="457">
        <f>'P&amp;L'!F14</f>
        <v/>
      </c>
      <c r="J11" s="458">
        <f>I11/$I$3</f>
        <v/>
      </c>
      <c r="K11" s="459">
        <f>'P&amp;L'!G14</f>
        <v/>
      </c>
      <c r="L11" s="458">
        <f>K11/$K$3</f>
        <v/>
      </c>
      <c r="M11" s="871" t="n"/>
      <c r="N11" s="871" t="n"/>
      <c r="O11" s="871" t="n"/>
      <c r="P11" s="871" t="n"/>
      <c r="Q11" s="871" t="n"/>
      <c r="R11" s="871" t="n"/>
      <c r="S11" s="871" t="n"/>
      <c r="T11" s="871" t="n"/>
      <c r="U11" s="871" t="n"/>
      <c r="V11" s="871" t="n"/>
      <c r="W11" s="871" t="n"/>
      <c r="X11" s="871" t="n"/>
      <c r="Y11" s="871" t="n"/>
      <c r="Z11" s="871" t="n"/>
      <c r="AA11" s="871" t="n"/>
      <c r="AB11" s="871" t="n"/>
      <c r="AC11" s="871" t="n"/>
      <c r="AD11" s="871" t="n"/>
      <c r="AE11" s="871" t="n"/>
    </row>
    <row r="12">
      <c r="A12" s="871" t="n"/>
      <c r="B12" s="452" t="inlineStr">
        <is>
          <t>Infant Complementary Food- 12 to 24m- Tier 1</t>
        </is>
      </c>
      <c r="C12" s="462">
        <f>'P&amp;L'!C15</f>
        <v/>
      </c>
      <c r="D12" s="454">
        <f>C12/$C$3</f>
        <v/>
      </c>
      <c r="E12" s="460">
        <f>'P&amp;L'!D15</f>
        <v/>
      </c>
      <c r="F12" s="454">
        <f>E12/$E$3</f>
        <v/>
      </c>
      <c r="G12" s="460">
        <f>'P&amp;L'!E15</f>
        <v/>
      </c>
      <c r="H12" s="456">
        <f>G12/$G$3</f>
        <v/>
      </c>
      <c r="I12" s="457">
        <f>'P&amp;L'!F15</f>
        <v/>
      </c>
      <c r="J12" s="458">
        <f>I12/$I$3</f>
        <v/>
      </c>
      <c r="K12" s="459">
        <f>'P&amp;L'!G15</f>
        <v/>
      </c>
      <c r="L12" s="458">
        <f>K12/$K$3</f>
        <v/>
      </c>
      <c r="M12" s="871" t="n"/>
      <c r="N12" s="871" t="n"/>
      <c r="O12" s="871" t="n"/>
      <c r="P12" s="871" t="n"/>
      <c r="Q12" s="871" t="n"/>
      <c r="R12" s="871" t="n"/>
      <c r="S12" s="871" t="n"/>
      <c r="T12" s="871" t="n"/>
      <c r="U12" s="871" t="n"/>
      <c r="V12" s="871" t="n"/>
      <c r="W12" s="871" t="n"/>
      <c r="X12" s="871" t="n"/>
      <c r="Y12" s="871" t="n"/>
      <c r="Z12" s="871" t="n"/>
      <c r="AA12" s="871" t="n"/>
      <c r="AB12" s="871" t="n"/>
      <c r="AC12" s="871" t="n"/>
      <c r="AD12" s="871" t="n"/>
      <c r="AE12" s="871" t="n"/>
    </row>
    <row r="13">
      <c r="A13" s="871" t="n"/>
      <c r="B13" s="452" t="inlineStr">
        <is>
          <t>Children Powder- Tier 1</t>
        </is>
      </c>
      <c r="C13" s="462">
        <f>'P&amp;L'!C16</f>
        <v/>
      </c>
      <c r="D13" s="454">
        <f>C13/$C$3</f>
        <v/>
      </c>
      <c r="E13" s="460">
        <f>'P&amp;L'!D16</f>
        <v/>
      </c>
      <c r="F13" s="454">
        <f>E13/$E$3</f>
        <v/>
      </c>
      <c r="G13" s="460">
        <f>'P&amp;L'!E16</f>
        <v/>
      </c>
      <c r="H13" s="456">
        <f>G13/$G$3</f>
        <v/>
      </c>
      <c r="I13" s="457">
        <f>'P&amp;L'!F16</f>
        <v/>
      </c>
      <c r="J13" s="458">
        <f>I13/$I$3</f>
        <v/>
      </c>
      <c r="K13" s="459">
        <f>'P&amp;L'!G16</f>
        <v/>
      </c>
      <c r="L13" s="458">
        <f>K13/$K$3</f>
        <v/>
      </c>
      <c r="M13" s="871" t="n"/>
      <c r="N13" s="871" t="n"/>
      <c r="O13" s="871" t="n"/>
      <c r="P13" s="871" t="n"/>
      <c r="Q13" s="871" t="n"/>
      <c r="R13" s="871" t="n"/>
      <c r="S13" s="871" t="n"/>
      <c r="T13" s="871" t="n"/>
      <c r="U13" s="871" t="n"/>
      <c r="V13" s="871" t="n"/>
      <c r="W13" s="871" t="n"/>
      <c r="X13" s="871" t="n"/>
      <c r="Y13" s="871" t="n"/>
      <c r="Z13" s="871" t="n"/>
      <c r="AA13" s="871" t="n"/>
      <c r="AB13" s="871" t="n"/>
      <c r="AC13" s="871" t="n"/>
      <c r="AD13" s="871" t="n"/>
      <c r="AE13" s="871" t="n"/>
    </row>
    <row r="14">
      <c r="A14" s="871" t="n"/>
      <c r="B14" s="452" t="inlineStr">
        <is>
          <t>Pregnancy Powder- Trimester 1- Tier 2</t>
        </is>
      </c>
      <c r="C14" s="462">
        <f>'P&amp;L'!C17</f>
        <v/>
      </c>
      <c r="D14" s="454">
        <f>C14/$C$3</f>
        <v/>
      </c>
      <c r="E14" s="460">
        <f>'P&amp;L'!D17</f>
        <v/>
      </c>
      <c r="F14" s="454">
        <f>E14/$E$3</f>
        <v/>
      </c>
      <c r="G14" s="460">
        <f>'P&amp;L'!E17</f>
        <v/>
      </c>
      <c r="H14" s="456">
        <f>G14/$G$3</f>
        <v/>
      </c>
      <c r="I14" s="457">
        <f>'P&amp;L'!F17</f>
        <v/>
      </c>
      <c r="J14" s="458">
        <f>I14/$I$3</f>
        <v/>
      </c>
      <c r="K14" s="459">
        <f>'P&amp;L'!G17</f>
        <v/>
      </c>
      <c r="L14" s="458">
        <f>K14/$K$3</f>
        <v/>
      </c>
      <c r="M14" s="871" t="n"/>
      <c r="N14" s="871" t="n"/>
      <c r="O14" s="871" t="n"/>
      <c r="P14" s="871" t="n"/>
      <c r="Q14" s="871" t="n"/>
      <c r="R14" s="871" t="n"/>
      <c r="S14" s="871" t="n"/>
      <c r="T14" s="871" t="n"/>
      <c r="U14" s="871" t="n"/>
      <c r="V14" s="871" t="n"/>
      <c r="W14" s="871" t="n"/>
      <c r="X14" s="871" t="n"/>
      <c r="Y14" s="871" t="n"/>
      <c r="Z14" s="871" t="n"/>
      <c r="AA14" s="871" t="n"/>
      <c r="AB14" s="871" t="n"/>
      <c r="AC14" s="871" t="n"/>
      <c r="AD14" s="871" t="n"/>
      <c r="AE14" s="871" t="n"/>
    </row>
    <row r="15">
      <c r="A15" s="871" t="n"/>
      <c r="B15" s="452" t="inlineStr">
        <is>
          <t>Pregnancy Powder- Trimester 2- Tier 2</t>
        </is>
      </c>
      <c r="C15" s="462">
        <f>'P&amp;L'!C18</f>
        <v/>
      </c>
      <c r="D15" s="454">
        <f>C15/$C$3</f>
        <v/>
      </c>
      <c r="E15" s="460">
        <f>'P&amp;L'!D18</f>
        <v/>
      </c>
      <c r="F15" s="454">
        <f>E15/$E$3</f>
        <v/>
      </c>
      <c r="G15" s="460">
        <f>'P&amp;L'!E18</f>
        <v/>
      </c>
      <c r="H15" s="456">
        <f>G15/$G$3</f>
        <v/>
      </c>
      <c r="I15" s="457">
        <f>'P&amp;L'!F18</f>
        <v/>
      </c>
      <c r="J15" s="458">
        <f>I15/$I$3</f>
        <v/>
      </c>
      <c r="K15" s="459">
        <f>'P&amp;L'!G18</f>
        <v/>
      </c>
      <c r="L15" s="458">
        <f>K15/$K$3</f>
        <v/>
      </c>
      <c r="M15" s="871" t="n"/>
      <c r="N15" s="871" t="n"/>
      <c r="O15" s="871" t="n"/>
      <c r="P15" s="871" t="n"/>
      <c r="Q15" s="871" t="n"/>
      <c r="R15" s="871" t="n"/>
      <c r="S15" s="871" t="n"/>
      <c r="T15" s="871" t="n"/>
      <c r="U15" s="871" t="n"/>
      <c r="V15" s="871" t="n"/>
      <c r="W15" s="871" t="n"/>
      <c r="X15" s="871" t="n"/>
      <c r="Y15" s="871" t="n"/>
      <c r="Z15" s="871" t="n"/>
      <c r="AA15" s="871" t="n"/>
      <c r="AB15" s="871" t="n"/>
      <c r="AC15" s="871" t="n"/>
      <c r="AD15" s="871" t="n"/>
      <c r="AE15" s="871" t="n"/>
    </row>
    <row r="16">
      <c r="A16" s="871" t="n"/>
      <c r="B16" s="452" t="inlineStr">
        <is>
          <t>Pregnancy Powder- Trimester 3- Tier 2</t>
        </is>
      </c>
      <c r="C16" s="462">
        <f>'P&amp;L'!C19</f>
        <v/>
      </c>
      <c r="D16" s="454">
        <f>C16/$C$3</f>
        <v/>
      </c>
      <c r="E16" s="460">
        <f>'P&amp;L'!D19</f>
        <v/>
      </c>
      <c r="F16" s="454">
        <f>E16/$E$3</f>
        <v/>
      </c>
      <c r="G16" s="460">
        <f>'P&amp;L'!E19</f>
        <v/>
      </c>
      <c r="H16" s="456">
        <f>G16/$G$3</f>
        <v/>
      </c>
      <c r="I16" s="457">
        <f>'P&amp;L'!F19</f>
        <v/>
      </c>
      <c r="J16" s="458">
        <f>I16/$I$3</f>
        <v/>
      </c>
      <c r="K16" s="459">
        <f>'P&amp;L'!G19</f>
        <v/>
      </c>
      <c r="L16" s="458">
        <f>K16/$K$3</f>
        <v/>
      </c>
      <c r="M16" s="871" t="n"/>
      <c r="N16" s="871" t="n"/>
      <c r="O16" s="871" t="n"/>
      <c r="P16" s="871" t="n"/>
      <c r="Q16" s="871" t="n"/>
      <c r="R16" s="871" t="n"/>
      <c r="S16" s="871" t="n"/>
      <c r="T16" s="871" t="n"/>
      <c r="U16" s="871" t="n"/>
      <c r="V16" s="871" t="n"/>
      <c r="W16" s="871" t="n"/>
      <c r="X16" s="871" t="n"/>
      <c r="Y16" s="871" t="n"/>
      <c r="Z16" s="871" t="n"/>
      <c r="AA16" s="871" t="n"/>
      <c r="AB16" s="871" t="n"/>
      <c r="AC16" s="871" t="n"/>
      <c r="AD16" s="871" t="n"/>
      <c r="AE16" s="871" t="n"/>
    </row>
    <row r="17">
      <c r="A17" s="871" t="n"/>
      <c r="B17" s="452" t="inlineStr">
        <is>
          <t>Lactation Powder- Tier 2</t>
        </is>
      </c>
      <c r="C17" s="462">
        <f>'P&amp;L'!C20</f>
        <v/>
      </c>
      <c r="D17" s="454">
        <f>C17/$C$3</f>
        <v/>
      </c>
      <c r="E17" s="460">
        <f>'P&amp;L'!D20</f>
        <v/>
      </c>
      <c r="F17" s="454">
        <f>E17/$E$3</f>
        <v/>
      </c>
      <c r="G17" s="460">
        <f>'P&amp;L'!E20</f>
        <v/>
      </c>
      <c r="H17" s="456">
        <f>G17/$G$3</f>
        <v/>
      </c>
      <c r="I17" s="457">
        <f>'P&amp;L'!F20</f>
        <v/>
      </c>
      <c r="J17" s="458">
        <f>I17/$I$3</f>
        <v/>
      </c>
      <c r="K17" s="459">
        <f>'P&amp;L'!G20</f>
        <v/>
      </c>
      <c r="L17" s="458">
        <f>K17/$K$3</f>
        <v/>
      </c>
      <c r="M17" s="871" t="n"/>
      <c r="N17" s="871" t="n"/>
      <c r="O17" s="871" t="n"/>
      <c r="P17" s="871" t="n"/>
      <c r="Q17" s="871" t="n"/>
      <c r="R17" s="871" t="n"/>
      <c r="S17" s="871" t="n"/>
      <c r="T17" s="871" t="n"/>
      <c r="U17" s="871" t="n"/>
      <c r="V17" s="871" t="n"/>
      <c r="W17" s="871" t="n"/>
      <c r="X17" s="871" t="n"/>
      <c r="Y17" s="871" t="n"/>
      <c r="Z17" s="871" t="n"/>
      <c r="AA17" s="871" t="n"/>
      <c r="AB17" s="871" t="n"/>
      <c r="AC17" s="871" t="n"/>
      <c r="AD17" s="871" t="n"/>
      <c r="AE17" s="871" t="n"/>
    </row>
    <row r="18">
      <c r="A18" s="871" t="n"/>
      <c r="B18" s="452" t="inlineStr">
        <is>
          <t>Infant Formula Powder- 0 to 6m- Tier 2</t>
        </is>
      </c>
      <c r="C18" s="462">
        <f>'P&amp;L'!C21</f>
        <v/>
      </c>
      <c r="D18" s="454">
        <f>C18/$C$3</f>
        <v/>
      </c>
      <c r="E18" s="460">
        <f>'P&amp;L'!D21</f>
        <v/>
      </c>
      <c r="F18" s="454">
        <f>E18/$E$3</f>
        <v/>
      </c>
      <c r="G18" s="460">
        <f>'P&amp;L'!E21</f>
        <v/>
      </c>
      <c r="H18" s="456">
        <f>G18/$G$3</f>
        <v/>
      </c>
      <c r="I18" s="457">
        <f>'P&amp;L'!F21</f>
        <v/>
      </c>
      <c r="J18" s="458">
        <f>I18/$I$3</f>
        <v/>
      </c>
      <c r="K18" s="459">
        <f>'P&amp;L'!G21</f>
        <v/>
      </c>
      <c r="L18" s="458">
        <f>K18/$K$3</f>
        <v/>
      </c>
      <c r="M18" s="871" t="n"/>
      <c r="N18" s="871" t="n"/>
      <c r="O18" s="871" t="n"/>
      <c r="P18" s="871" t="n"/>
      <c r="Q18" s="871" t="n"/>
      <c r="R18" s="871" t="n"/>
      <c r="S18" s="871" t="n"/>
      <c r="T18" s="871" t="n"/>
      <c r="U18" s="871" t="n"/>
      <c r="V18" s="871" t="n"/>
      <c r="W18" s="871" t="n"/>
      <c r="X18" s="871" t="n"/>
      <c r="Y18" s="871" t="n"/>
      <c r="Z18" s="871" t="n"/>
      <c r="AA18" s="871" t="n"/>
      <c r="AB18" s="871" t="n"/>
      <c r="AC18" s="871" t="n"/>
      <c r="AD18" s="871" t="n"/>
      <c r="AE18" s="871" t="n"/>
    </row>
    <row r="19">
      <c r="A19" s="871" t="n"/>
      <c r="B19" s="452" t="inlineStr">
        <is>
          <t>Infant Formula Powder- 6 to 12m- Tier 2</t>
        </is>
      </c>
      <c r="C19" s="462">
        <f>'P&amp;L'!C22</f>
        <v/>
      </c>
      <c r="D19" s="454">
        <f>C19/$C$3</f>
        <v/>
      </c>
      <c r="E19" s="460">
        <f>'P&amp;L'!D22</f>
        <v/>
      </c>
      <c r="F19" s="454">
        <f>E19/$E$3</f>
        <v/>
      </c>
      <c r="G19" s="460">
        <f>'P&amp;L'!E22</f>
        <v/>
      </c>
      <c r="H19" s="456">
        <f>G19/$G$3</f>
        <v/>
      </c>
      <c r="I19" s="457">
        <f>'P&amp;L'!F22</f>
        <v/>
      </c>
      <c r="J19" s="458">
        <f>I19/$I$3</f>
        <v/>
      </c>
      <c r="K19" s="459">
        <f>'P&amp;L'!G22</f>
        <v/>
      </c>
      <c r="L19" s="458">
        <f>K19/$K$3</f>
        <v/>
      </c>
      <c r="M19" s="871" t="n"/>
      <c r="N19" s="871" t="n"/>
      <c r="O19" s="871" t="n"/>
      <c r="P19" s="871" t="n"/>
      <c r="Q19" s="871" t="n"/>
      <c r="R19" s="871" t="n"/>
      <c r="S19" s="871" t="n"/>
      <c r="T19" s="871" t="n"/>
      <c r="U19" s="871" t="n"/>
      <c r="V19" s="871" t="n"/>
      <c r="W19" s="871" t="n"/>
      <c r="X19" s="871" t="n"/>
      <c r="Y19" s="871" t="n"/>
      <c r="Z19" s="871" t="n"/>
      <c r="AA19" s="871" t="n"/>
      <c r="AB19" s="871" t="n"/>
      <c r="AC19" s="871" t="n"/>
      <c r="AD19" s="871" t="n"/>
      <c r="AE19" s="871" t="n"/>
    </row>
    <row r="20">
      <c r="A20" s="871" t="n"/>
      <c r="B20" s="452" t="inlineStr">
        <is>
          <t>Infant Formula Powder- 12 to 24m- Tier 2</t>
        </is>
      </c>
      <c r="C20" s="462">
        <f>'P&amp;L'!C23</f>
        <v/>
      </c>
      <c r="D20" s="454">
        <f>C20/$C$3</f>
        <v/>
      </c>
      <c r="E20" s="460">
        <f>'P&amp;L'!D23</f>
        <v/>
      </c>
      <c r="F20" s="454">
        <f>E20/$E$3</f>
        <v/>
      </c>
      <c r="G20" s="460">
        <f>'P&amp;L'!E23</f>
        <v/>
      </c>
      <c r="H20" s="456">
        <f>G20/$G$3</f>
        <v/>
      </c>
      <c r="I20" s="457">
        <f>'P&amp;L'!F23</f>
        <v/>
      </c>
      <c r="J20" s="458">
        <f>I20/$I$3</f>
        <v/>
      </c>
      <c r="K20" s="459">
        <f>'P&amp;L'!G23</f>
        <v/>
      </c>
      <c r="L20" s="458">
        <f>K20/$K$3</f>
        <v/>
      </c>
      <c r="M20" s="871" t="n"/>
      <c r="N20" s="871" t="n"/>
      <c r="O20" s="871" t="n"/>
      <c r="P20" s="871" t="n"/>
      <c r="Q20" s="871" t="n"/>
      <c r="R20" s="871" t="n"/>
      <c r="S20" s="871" t="n"/>
      <c r="T20" s="871" t="n"/>
      <c r="U20" s="871" t="n"/>
      <c r="V20" s="871" t="n"/>
      <c r="W20" s="871" t="n"/>
      <c r="X20" s="871" t="n"/>
      <c r="Y20" s="871" t="n"/>
      <c r="Z20" s="871" t="n"/>
      <c r="AA20" s="871" t="n"/>
      <c r="AB20" s="871" t="n"/>
      <c r="AC20" s="871" t="n"/>
      <c r="AD20" s="871" t="n"/>
      <c r="AE20" s="871" t="n"/>
    </row>
    <row r="21">
      <c r="A21" s="871" t="n"/>
      <c r="B21" s="452" t="inlineStr">
        <is>
          <t>Infant Complementary Food- 6 to 12m- Tier 2</t>
        </is>
      </c>
      <c r="C21" s="462">
        <f>'P&amp;L'!C24</f>
        <v/>
      </c>
      <c r="D21" s="454">
        <f>C21/$C$3</f>
        <v/>
      </c>
      <c r="E21" s="460">
        <f>'P&amp;L'!D24</f>
        <v/>
      </c>
      <c r="F21" s="454">
        <f>E21/$E$3</f>
        <v/>
      </c>
      <c r="G21" s="460">
        <f>'P&amp;L'!E24</f>
        <v/>
      </c>
      <c r="H21" s="456">
        <f>G21/$G$3</f>
        <v/>
      </c>
      <c r="I21" s="457">
        <f>'P&amp;L'!F24</f>
        <v/>
      </c>
      <c r="J21" s="458">
        <f>I21/$I$3</f>
        <v/>
      </c>
      <c r="K21" s="459">
        <f>'P&amp;L'!G24</f>
        <v/>
      </c>
      <c r="L21" s="458">
        <f>K21/$K$3</f>
        <v/>
      </c>
      <c r="M21" s="871" t="n"/>
      <c r="N21" s="871" t="n"/>
      <c r="O21" s="871" t="n"/>
      <c r="P21" s="871" t="n"/>
      <c r="Q21" s="871" t="n"/>
      <c r="R21" s="871" t="n"/>
      <c r="S21" s="871" t="n"/>
      <c r="T21" s="871" t="n"/>
      <c r="U21" s="871" t="n"/>
      <c r="V21" s="871" t="n"/>
      <c r="W21" s="871" t="n"/>
      <c r="X21" s="871" t="n"/>
      <c r="Y21" s="871" t="n"/>
      <c r="Z21" s="871" t="n"/>
      <c r="AA21" s="871" t="n"/>
      <c r="AB21" s="871" t="n"/>
      <c r="AC21" s="871" t="n"/>
      <c r="AD21" s="871" t="n"/>
      <c r="AE21" s="871" t="n"/>
    </row>
    <row r="22">
      <c r="A22" s="871" t="n"/>
      <c r="B22" s="452" t="inlineStr">
        <is>
          <t>Infant Complementary Food- 12 to 24m- Tier 2</t>
        </is>
      </c>
      <c r="C22" s="462">
        <f>'P&amp;L'!C25</f>
        <v/>
      </c>
      <c r="D22" s="454">
        <f>C22/$C$3</f>
        <v/>
      </c>
      <c r="E22" s="460">
        <f>'P&amp;L'!D25</f>
        <v/>
      </c>
      <c r="F22" s="454">
        <f>E22/$E$3</f>
        <v/>
      </c>
      <c r="G22" s="460">
        <f>'P&amp;L'!E25</f>
        <v/>
      </c>
      <c r="H22" s="456">
        <f>G22/$G$3</f>
        <v/>
      </c>
      <c r="I22" s="457">
        <f>'P&amp;L'!F25</f>
        <v/>
      </c>
      <c r="J22" s="458">
        <f>I22/$I$3</f>
        <v/>
      </c>
      <c r="K22" s="459">
        <f>'P&amp;L'!G25</f>
        <v/>
      </c>
      <c r="L22" s="458">
        <f>K22/$K$3</f>
        <v/>
      </c>
      <c r="M22" s="871" t="n"/>
      <c r="N22" s="871" t="n"/>
      <c r="O22" s="871" t="n"/>
      <c r="P22" s="871" t="n"/>
      <c r="Q22" s="871" t="n"/>
      <c r="R22" s="871" t="n"/>
      <c r="S22" s="871" t="n"/>
      <c r="T22" s="871" t="n"/>
      <c r="U22" s="871" t="n"/>
      <c r="V22" s="871" t="n"/>
      <c r="W22" s="871" t="n"/>
      <c r="X22" s="871" t="n"/>
      <c r="Y22" s="871" t="n"/>
      <c r="Z22" s="871" t="n"/>
      <c r="AA22" s="871" t="n"/>
      <c r="AB22" s="871" t="n"/>
      <c r="AC22" s="871" t="n"/>
      <c r="AD22" s="871" t="n"/>
      <c r="AE22" s="871" t="n"/>
    </row>
    <row r="23">
      <c r="A23" s="871" t="n"/>
      <c r="B23" s="452" t="inlineStr">
        <is>
          <t>Children Powder- Tier 2</t>
        </is>
      </c>
      <c r="C23" s="462">
        <f>'P&amp;L'!C26</f>
        <v/>
      </c>
      <c r="D23" s="454">
        <f>C23/$C$3</f>
        <v/>
      </c>
      <c r="E23" s="460">
        <f>'P&amp;L'!D26</f>
        <v/>
      </c>
      <c r="F23" s="454">
        <f>E23/$E$3</f>
        <v/>
      </c>
      <c r="G23" s="460">
        <f>'P&amp;L'!E26</f>
        <v/>
      </c>
      <c r="H23" s="456">
        <f>G23/$G$3</f>
        <v/>
      </c>
      <c r="I23" s="457">
        <f>'P&amp;L'!F26</f>
        <v/>
      </c>
      <c r="J23" s="458">
        <f>I23/$I$3</f>
        <v/>
      </c>
      <c r="K23" s="459">
        <f>'P&amp;L'!G26</f>
        <v/>
      </c>
      <c r="L23" s="458">
        <f>K23/$K$3</f>
        <v/>
      </c>
      <c r="M23" s="871" t="n"/>
      <c r="N23" s="871" t="n"/>
      <c r="O23" s="871" t="n"/>
      <c r="P23" s="871" t="n"/>
      <c r="Q23" s="871" t="n"/>
      <c r="R23" s="871" t="n"/>
      <c r="S23" s="871" t="n"/>
      <c r="T23" s="871" t="n"/>
      <c r="U23" s="871" t="n"/>
      <c r="V23" s="871" t="n"/>
      <c r="W23" s="871" t="n"/>
      <c r="X23" s="871" t="n"/>
      <c r="Y23" s="871" t="n"/>
      <c r="Z23" s="871" t="n"/>
      <c r="AA23" s="871" t="n"/>
      <c r="AB23" s="871" t="n"/>
      <c r="AC23" s="871" t="n"/>
      <c r="AD23" s="871" t="n"/>
      <c r="AE23" s="871" t="n"/>
    </row>
    <row r="24">
      <c r="A24" s="871" t="n"/>
      <c r="B24" s="461" t="inlineStr">
        <is>
          <t>Pregnancy Powder- Tier 3</t>
        </is>
      </c>
      <c r="C24" s="462">
        <f>'P&amp;L'!C27</f>
        <v/>
      </c>
      <c r="D24" s="454">
        <f>C24/$C$3</f>
        <v/>
      </c>
      <c r="E24" s="460">
        <f>'P&amp;L'!D27</f>
        <v/>
      </c>
      <c r="F24" s="454">
        <f>E24/$E$3</f>
        <v/>
      </c>
      <c r="G24" s="460">
        <f>'P&amp;L'!E27</f>
        <v/>
      </c>
      <c r="H24" s="456">
        <f>G24/$G$3</f>
        <v/>
      </c>
      <c r="I24" s="457">
        <f>'P&amp;L'!F27</f>
        <v/>
      </c>
      <c r="J24" s="458">
        <f>I24/$I$3</f>
        <v/>
      </c>
      <c r="K24" s="459">
        <f>'P&amp;L'!G27</f>
        <v/>
      </c>
      <c r="L24" s="458">
        <f>K24/$K$3</f>
        <v/>
      </c>
      <c r="M24" s="871" t="n"/>
      <c r="N24" s="871" t="n"/>
      <c r="O24" s="871" t="n"/>
      <c r="P24" s="871" t="n"/>
      <c r="Q24" s="871" t="n"/>
      <c r="R24" s="871" t="n"/>
      <c r="S24" s="871" t="n"/>
      <c r="T24" s="871" t="n"/>
      <c r="U24" s="871" t="n"/>
      <c r="V24" s="871" t="n"/>
      <c r="W24" s="871" t="n"/>
      <c r="X24" s="871" t="n"/>
      <c r="Y24" s="871" t="n"/>
      <c r="Z24" s="871" t="n"/>
      <c r="AA24" s="871" t="n"/>
      <c r="AB24" s="871" t="n"/>
      <c r="AC24" s="871" t="n"/>
      <c r="AD24" s="871" t="n"/>
      <c r="AE24" s="871" t="n"/>
    </row>
    <row r="25">
      <c r="A25" s="871" t="n"/>
      <c r="B25" s="452" t="inlineStr">
        <is>
          <t>Lactation Powder- Tier 3</t>
        </is>
      </c>
      <c r="C25" s="462">
        <f>'P&amp;L'!C28</f>
        <v/>
      </c>
      <c r="D25" s="454">
        <f>C25/$C$3</f>
        <v/>
      </c>
      <c r="E25" s="460">
        <f>'P&amp;L'!D28</f>
        <v/>
      </c>
      <c r="F25" s="454">
        <f>E25/$E$3</f>
        <v/>
      </c>
      <c r="G25" s="460">
        <f>'P&amp;L'!E28</f>
        <v/>
      </c>
      <c r="H25" s="456">
        <f>G25/$G$3</f>
        <v/>
      </c>
      <c r="I25" s="457">
        <f>'P&amp;L'!F28</f>
        <v/>
      </c>
      <c r="J25" s="458">
        <f>I25/$I$3</f>
        <v/>
      </c>
      <c r="K25" s="459">
        <f>'P&amp;L'!G28</f>
        <v/>
      </c>
      <c r="L25" s="458">
        <f>K25/$K$3</f>
        <v/>
      </c>
      <c r="M25" s="871" t="n"/>
      <c r="N25" s="871" t="n"/>
      <c r="O25" s="871" t="n"/>
      <c r="P25" s="871" t="n"/>
      <c r="Q25" s="871" t="n"/>
      <c r="R25" s="871" t="n"/>
      <c r="S25" s="871" t="n"/>
      <c r="T25" s="871" t="n"/>
      <c r="U25" s="871" t="n"/>
      <c r="V25" s="871" t="n"/>
      <c r="W25" s="871" t="n"/>
      <c r="X25" s="871" t="n"/>
      <c r="Y25" s="871" t="n"/>
      <c r="Z25" s="871" t="n"/>
      <c r="AA25" s="871" t="n"/>
      <c r="AB25" s="871" t="n"/>
      <c r="AC25" s="871" t="n"/>
      <c r="AD25" s="871" t="n"/>
      <c r="AE25" s="871" t="n"/>
    </row>
    <row r="26">
      <c r="A26" s="871" t="n"/>
      <c r="B26" s="461" t="inlineStr">
        <is>
          <t>Infant Powder- Tier 3</t>
        </is>
      </c>
      <c r="C26" s="462">
        <f>'P&amp;L'!C29</f>
        <v/>
      </c>
      <c r="D26" s="454">
        <f>C26/$C$3</f>
        <v/>
      </c>
      <c r="E26" s="460">
        <f>'P&amp;L'!D29</f>
        <v/>
      </c>
      <c r="F26" s="454">
        <f>E26/$E$3</f>
        <v/>
      </c>
      <c r="G26" s="460">
        <f>'P&amp;L'!E29</f>
        <v/>
      </c>
      <c r="H26" s="456">
        <f>G26/$G$3</f>
        <v/>
      </c>
      <c r="I26" s="457">
        <f>'P&amp;L'!F29</f>
        <v/>
      </c>
      <c r="J26" s="458">
        <f>I26/$I$3</f>
        <v/>
      </c>
      <c r="K26" s="459">
        <f>'P&amp;L'!G29</f>
        <v/>
      </c>
      <c r="L26" s="458">
        <f>K26/$K$3</f>
        <v/>
      </c>
      <c r="M26" s="871" t="n"/>
      <c r="N26" s="871" t="n"/>
      <c r="O26" s="871" t="n"/>
      <c r="P26" s="871" t="n"/>
      <c r="Q26" s="871" t="n"/>
      <c r="R26" s="871" t="n"/>
      <c r="S26" s="871" t="n"/>
      <c r="T26" s="871" t="n"/>
      <c r="U26" s="871" t="n"/>
      <c r="V26" s="871" t="n"/>
      <c r="W26" s="871" t="n"/>
      <c r="X26" s="871" t="n"/>
      <c r="Y26" s="871" t="n"/>
      <c r="Z26" s="871" t="n"/>
      <c r="AA26" s="871" t="n"/>
      <c r="AB26" s="871" t="n"/>
      <c r="AC26" s="871" t="n"/>
      <c r="AD26" s="871" t="n"/>
      <c r="AE26" s="871" t="n"/>
    </row>
    <row r="27">
      <c r="A27" s="871" t="n"/>
      <c r="B27" s="452" t="inlineStr">
        <is>
          <t>Children Powder- Tier 3</t>
        </is>
      </c>
      <c r="C27" s="462">
        <f>'P&amp;L'!C30</f>
        <v/>
      </c>
      <c r="D27" s="454">
        <f>C27/$C$3</f>
        <v/>
      </c>
      <c r="E27" s="460">
        <f>'P&amp;L'!D30</f>
        <v/>
      </c>
      <c r="F27" s="454">
        <f>E27/$E$3</f>
        <v/>
      </c>
      <c r="G27" s="460">
        <f>'P&amp;L'!E30</f>
        <v/>
      </c>
      <c r="H27" s="456">
        <f>G27/$G$3</f>
        <v/>
      </c>
      <c r="I27" s="457">
        <f>'P&amp;L'!F30</f>
        <v/>
      </c>
      <c r="J27" s="458">
        <f>I27/$I$3</f>
        <v/>
      </c>
      <c r="K27" s="459">
        <f>'P&amp;L'!G30</f>
        <v/>
      </c>
      <c r="L27" s="458">
        <f>K27/$K$3</f>
        <v/>
      </c>
      <c r="M27" s="871" t="n"/>
      <c r="N27" s="871" t="n"/>
      <c r="O27" s="871" t="n"/>
      <c r="P27" s="871" t="n"/>
      <c r="Q27" s="871" t="n"/>
      <c r="R27" s="871" t="n"/>
      <c r="S27" s="871" t="n"/>
      <c r="T27" s="871" t="n"/>
      <c r="U27" s="871" t="n"/>
      <c r="V27" s="871" t="n"/>
      <c r="W27" s="871" t="n"/>
      <c r="X27" s="871" t="n"/>
      <c r="Y27" s="871" t="n"/>
      <c r="Z27" s="871" t="n"/>
      <c r="AA27" s="871" t="n"/>
      <c r="AB27" s="871" t="n"/>
      <c r="AC27" s="871" t="n"/>
      <c r="AD27" s="871" t="n"/>
      <c r="AE27" s="871" t="n"/>
    </row>
    <row r="28">
      <c r="A28" s="871" t="n"/>
      <c r="B28" s="463" t="inlineStr">
        <is>
          <t>Contract Manufacturing</t>
        </is>
      </c>
      <c r="C28" s="464">
        <f>'P&amp;L'!C31</f>
        <v/>
      </c>
      <c r="D28" s="467">
        <f>C28/$C$3</f>
        <v/>
      </c>
      <c r="E28" s="466">
        <f>'P&amp;L'!D31</f>
        <v/>
      </c>
      <c r="F28" s="467">
        <f>E28/$E$3</f>
        <v/>
      </c>
      <c r="G28" s="466">
        <f>'P&amp;L'!E31</f>
        <v/>
      </c>
      <c r="H28" s="468">
        <f>G28/$G$3</f>
        <v/>
      </c>
      <c r="I28" s="469">
        <f>'P&amp;L'!F31</f>
        <v/>
      </c>
      <c r="J28" s="470">
        <f>I28/$I$3</f>
        <v/>
      </c>
      <c r="K28" s="471">
        <f>'P&amp;L'!G31</f>
        <v/>
      </c>
      <c r="L28" s="470">
        <f>K28/$K$3</f>
        <v/>
      </c>
      <c r="M28" s="871" t="n"/>
      <c r="N28" s="871" t="n"/>
      <c r="O28" s="871" t="n"/>
      <c r="P28" s="871" t="n"/>
      <c r="Q28" s="871" t="n"/>
      <c r="R28" s="871" t="n"/>
      <c r="S28" s="871" t="n"/>
      <c r="T28" s="871" t="n"/>
      <c r="U28" s="871" t="n"/>
      <c r="V28" s="871" t="n"/>
      <c r="W28" s="871" t="n"/>
      <c r="X28" s="871" t="n"/>
      <c r="Y28" s="871" t="n"/>
      <c r="Z28" s="871" t="n"/>
      <c r="AA28" s="871" t="n"/>
      <c r="AB28" s="871" t="n"/>
      <c r="AC28" s="871" t="n"/>
      <c r="AD28" s="871" t="n"/>
      <c r="AE28" s="871" t="n"/>
    </row>
    <row r="29">
      <c r="A29" s="871" t="n"/>
      <c r="B29" s="871" t="n"/>
      <c r="C29" s="871" t="n"/>
      <c r="D29" s="440" t="n"/>
      <c r="E29" s="871" t="n"/>
      <c r="F29" s="440" t="n"/>
      <c r="G29" s="871" t="n"/>
      <c r="H29" s="440" t="n"/>
      <c r="I29" s="871" t="n"/>
      <c r="J29" s="440" t="n"/>
      <c r="K29" s="871" t="n"/>
      <c r="L29" s="440" t="n"/>
      <c r="M29" s="871" t="n"/>
      <c r="N29" s="871" t="n"/>
      <c r="O29" s="871" t="n"/>
      <c r="P29" s="871" t="n"/>
      <c r="Q29" s="871" t="n"/>
      <c r="R29" s="871" t="n"/>
      <c r="S29" s="871" t="n"/>
      <c r="T29" s="871" t="n"/>
      <c r="U29" s="871" t="n"/>
      <c r="V29" s="871" t="n"/>
      <c r="W29" s="871" t="n"/>
      <c r="X29" s="871" t="n"/>
      <c r="Y29" s="871" t="n"/>
      <c r="Z29" s="871" t="n"/>
      <c r="AA29" s="871" t="n"/>
      <c r="AB29" s="871" t="n"/>
      <c r="AC29" s="871" t="n"/>
      <c r="AD29" s="871" t="n"/>
      <c r="AE29" s="871" t="n"/>
    </row>
    <row r="30">
      <c r="A30" s="871" t="n"/>
      <c r="B30" s="871" t="n"/>
      <c r="C30" s="228" t="n">
        <v>1</v>
      </c>
      <c r="D30" s="1069" t="n"/>
      <c r="E30" s="228" t="n">
        <v>2</v>
      </c>
      <c r="F30" s="1069" t="n"/>
      <c r="G30" s="228" t="n">
        <v>3</v>
      </c>
      <c r="H30" s="1069" t="n"/>
      <c r="I30" s="228" t="n">
        <v>4</v>
      </c>
      <c r="J30" s="1069" t="n"/>
      <c r="K30" s="228" t="n">
        <v>5</v>
      </c>
      <c r="L30" s="1069" t="n"/>
      <c r="M30" s="871" t="n"/>
      <c r="N30" s="871" t="n"/>
      <c r="O30" s="871" t="n"/>
      <c r="P30" s="871" t="n"/>
      <c r="Q30" s="871" t="n"/>
      <c r="R30" s="871" t="n"/>
      <c r="S30" s="871" t="n"/>
      <c r="T30" s="871" t="n"/>
      <c r="U30" s="871" t="n"/>
      <c r="V30" s="871" t="n"/>
      <c r="W30" s="871" t="n"/>
      <c r="X30" s="871" t="n"/>
      <c r="Y30" s="871" t="n"/>
      <c r="Z30" s="871" t="n"/>
      <c r="AA30" s="871" t="n"/>
      <c r="AB30" s="871" t="n"/>
      <c r="AC30" s="871" t="n"/>
      <c r="AD30" s="871" t="n"/>
      <c r="AE30" s="871" t="n"/>
    </row>
    <row r="31">
      <c r="A31" s="871" t="n"/>
      <c r="B31" s="148" t="inlineStr">
        <is>
          <t>Tier 1</t>
        </is>
      </c>
      <c r="C31" s="201">
        <f>sum(C4:C13)</f>
        <v/>
      </c>
      <c r="D31" s="472">
        <f>sum(D4:D13)</f>
        <v/>
      </c>
      <c r="E31" s="882">
        <f>sum(E4:E13)</f>
        <v/>
      </c>
      <c r="F31" s="882">
        <f>sum(F4:F13)</f>
        <v/>
      </c>
      <c r="G31" s="882">
        <f>sum(G4:G13)</f>
        <v/>
      </c>
      <c r="H31" s="882">
        <f>sum(H4:H13)</f>
        <v/>
      </c>
      <c r="I31" s="882">
        <f>sum(I4:I13)</f>
        <v/>
      </c>
      <c r="J31" s="882">
        <f>sum(J4:J13)</f>
        <v/>
      </c>
      <c r="K31" s="882">
        <f>sum(K4:K13)</f>
        <v/>
      </c>
      <c r="L31" s="472">
        <f>sum(L4:L13)</f>
        <v/>
      </c>
      <c r="M31" s="871" t="n"/>
      <c r="N31" s="871" t="n"/>
      <c r="O31" s="871" t="n"/>
      <c r="P31" s="871" t="n"/>
      <c r="Q31" s="871" t="n"/>
      <c r="R31" s="871" t="n"/>
      <c r="S31" s="871" t="n"/>
      <c r="T31" s="871" t="n"/>
      <c r="U31" s="871" t="n"/>
      <c r="V31" s="871" t="n"/>
      <c r="W31" s="871" t="n"/>
      <c r="X31" s="871" t="n"/>
      <c r="Y31" s="871" t="n"/>
      <c r="Z31" s="871" t="n"/>
      <c r="AA31" s="871" t="n"/>
      <c r="AB31" s="871" t="n"/>
      <c r="AC31" s="871" t="n"/>
      <c r="AD31" s="871" t="n"/>
      <c r="AE31" s="871" t="n"/>
    </row>
    <row r="32">
      <c r="A32" s="871" t="n"/>
      <c r="B32" s="150" t="inlineStr">
        <is>
          <t>Tier 2</t>
        </is>
      </c>
      <c r="C32" s="201">
        <f>sum(C14:C23)</f>
        <v/>
      </c>
      <c r="D32" s="472">
        <f>sum(D14:D23)</f>
        <v/>
      </c>
      <c r="E32" s="867">
        <f>sum(E14:E23)</f>
        <v/>
      </c>
      <c r="F32" s="882">
        <f>sum(F14:F23)</f>
        <v/>
      </c>
      <c r="G32" s="867">
        <f>sum(G14:G23)</f>
        <v/>
      </c>
      <c r="H32" s="882">
        <f>sum(H14:H23)</f>
        <v/>
      </c>
      <c r="I32" s="867">
        <f>sum(I14:I23)</f>
        <v/>
      </c>
      <c r="J32" s="882">
        <f>sum(J14:J23)</f>
        <v/>
      </c>
      <c r="K32" s="473">
        <f>sum(K14:K23)</f>
        <v/>
      </c>
      <c r="L32" s="472">
        <f>sum(L14:L23)</f>
        <v/>
      </c>
      <c r="M32" s="871" t="n"/>
      <c r="N32" s="871" t="n"/>
      <c r="O32" s="871" t="n"/>
      <c r="P32" s="871" t="n"/>
      <c r="Q32" s="871" t="n"/>
      <c r="R32" s="871" t="n"/>
      <c r="S32" s="871" t="n"/>
      <c r="T32" s="871" t="n"/>
      <c r="U32" s="871" t="n"/>
      <c r="V32" s="871" t="n"/>
      <c r="W32" s="871" t="n"/>
      <c r="X32" s="871" t="n"/>
      <c r="Y32" s="871" t="n"/>
      <c r="Z32" s="871" t="n"/>
      <c r="AA32" s="871" t="n"/>
      <c r="AB32" s="871" t="n"/>
      <c r="AC32" s="871" t="n"/>
      <c r="AD32" s="871" t="n"/>
      <c r="AE32" s="871" t="n"/>
    </row>
    <row r="33">
      <c r="A33" s="871" t="n"/>
      <c r="B33" s="152" t="inlineStr">
        <is>
          <t>Tier 3</t>
        </is>
      </c>
      <c r="C33" s="204">
        <f>sum(C24:C27)</f>
        <v/>
      </c>
      <c r="D33" s="474">
        <f>sum(D24:D27)</f>
        <v/>
      </c>
      <c r="E33" s="153">
        <f>sum(E24:E27)</f>
        <v/>
      </c>
      <c r="F33" s="97">
        <f>sum(F24:F27)</f>
        <v/>
      </c>
      <c r="G33" s="153">
        <f>sum(G24:G27)</f>
        <v/>
      </c>
      <c r="H33" s="97">
        <f>sum(H24:H27)</f>
        <v/>
      </c>
      <c r="I33" s="153">
        <f>sum(I24:I27)</f>
        <v/>
      </c>
      <c r="J33" s="97">
        <f>sum(J24:J27)</f>
        <v/>
      </c>
      <c r="K33" s="475">
        <f>sum(K24:K27)</f>
        <v/>
      </c>
      <c r="L33" s="474">
        <f>sum(L24:L27)</f>
        <v/>
      </c>
      <c r="M33" s="871" t="n"/>
      <c r="N33" s="871" t="n"/>
      <c r="O33" s="871" t="n"/>
      <c r="P33" s="871" t="n"/>
      <c r="Q33" s="871" t="n"/>
      <c r="R33" s="871" t="n"/>
      <c r="S33" s="871" t="n"/>
      <c r="T33" s="871" t="n"/>
      <c r="U33" s="871" t="n"/>
      <c r="V33" s="871" t="n"/>
      <c r="W33" s="871" t="n"/>
      <c r="X33" s="871" t="n"/>
      <c r="Y33" s="871" t="n"/>
      <c r="Z33" s="871" t="n"/>
      <c r="AA33" s="871" t="n"/>
      <c r="AB33" s="871" t="n"/>
      <c r="AC33" s="871" t="n"/>
      <c r="AD33" s="871" t="n"/>
      <c r="AE33" s="871" t="n"/>
    </row>
    <row r="34">
      <c r="A34" s="871" t="n"/>
      <c r="B34" s="871" t="n"/>
      <c r="C34" s="871" t="n"/>
      <c r="D34" s="440" t="n"/>
      <c r="E34" s="871" t="n"/>
      <c r="F34" s="440" t="n"/>
      <c r="G34" s="871" t="n"/>
      <c r="H34" s="440" t="n"/>
      <c r="I34" s="871" t="n"/>
      <c r="J34" s="440" t="n"/>
      <c r="K34" s="871" t="n"/>
      <c r="L34" s="440" t="n"/>
      <c r="M34" s="871" t="n"/>
      <c r="N34" s="871" t="n"/>
      <c r="O34" s="871" t="n"/>
      <c r="P34" s="871" t="n"/>
      <c r="Q34" s="871" t="n"/>
      <c r="R34" s="871" t="n"/>
      <c r="S34" s="871" t="n"/>
      <c r="T34" s="871" t="n"/>
      <c r="U34" s="871" t="n"/>
      <c r="V34" s="871" t="n"/>
      <c r="W34" s="871" t="n"/>
      <c r="X34" s="871" t="n"/>
      <c r="Y34" s="871" t="n"/>
      <c r="Z34" s="871" t="n"/>
      <c r="AA34" s="871" t="n"/>
      <c r="AB34" s="871" t="n"/>
      <c r="AC34" s="871" t="n"/>
      <c r="AD34" s="871" t="n"/>
      <c r="AE34" s="871" t="n"/>
    </row>
    <row r="35">
      <c r="A35" s="871" t="n"/>
      <c r="B35" s="871" t="n"/>
      <c r="C35" s="476" t="n">
        <v>1</v>
      </c>
      <c r="D35" s="476" t="n">
        <v>2</v>
      </c>
      <c r="E35" s="476" t="n">
        <v>3</v>
      </c>
      <c r="F35" s="476" t="n">
        <v>4</v>
      </c>
      <c r="G35" s="476" t="n">
        <v>5</v>
      </c>
      <c r="H35" s="440" t="n"/>
      <c r="I35" s="871" t="n"/>
      <c r="J35" s="440" t="n"/>
      <c r="K35" s="871" t="n"/>
      <c r="L35" s="440" t="n"/>
      <c r="M35" s="871" t="n"/>
      <c r="N35" s="871" t="n"/>
      <c r="O35" s="871" t="n"/>
      <c r="P35" s="871" t="n"/>
      <c r="Q35" s="871" t="n"/>
      <c r="R35" s="871" t="n"/>
      <c r="S35" s="871" t="n"/>
      <c r="T35" s="871" t="n"/>
      <c r="U35" s="871" t="n"/>
      <c r="V35" s="871" t="n"/>
      <c r="W35" s="871" t="n"/>
      <c r="X35" s="871" t="n"/>
      <c r="Y35" s="871" t="n"/>
      <c r="Z35" s="871" t="n"/>
      <c r="AA35" s="871" t="n"/>
      <c r="AB35" s="871" t="n"/>
      <c r="AC35" s="871" t="n"/>
      <c r="AD35" s="871" t="n"/>
      <c r="AE35" s="871" t="n"/>
    </row>
    <row r="36">
      <c r="A36" s="871" t="n"/>
      <c r="B36" s="477" t="inlineStr">
        <is>
          <t>Pregnancy Powder</t>
        </is>
      </c>
      <c r="C36" s="478">
        <f>sum($D$4:$D$6,$D$14:$D$16,$D$24)</f>
        <v/>
      </c>
      <c r="D36" s="131">
        <f>sum(F4:F6,F14:F16,F24)</f>
        <v/>
      </c>
      <c r="E36" s="131">
        <f>sum(H4:H6,H14:H16,H24)</f>
        <v/>
      </c>
      <c r="F36" s="131">
        <f>sum(J4:J6,J14:J16,J24)</f>
        <v/>
      </c>
      <c r="G36" s="131">
        <f>sum(L4:L6,L14:L16,L24)</f>
        <v/>
      </c>
      <c r="H36" s="480" t="n"/>
      <c r="I36" s="480" t="n"/>
      <c r="J36" s="480" t="n"/>
      <c r="K36" s="480" t="n"/>
      <c r="L36" s="480" t="n"/>
      <c r="M36" s="871" t="n"/>
      <c r="N36" s="871" t="n"/>
      <c r="O36" s="871" t="n"/>
      <c r="P36" s="871" t="n"/>
      <c r="Q36" s="871" t="n"/>
      <c r="R36" s="871" t="n"/>
      <c r="S36" s="871" t="n"/>
      <c r="T36" s="871" t="n"/>
      <c r="U36" s="871" t="n"/>
      <c r="V36" s="871" t="n"/>
      <c r="W36" s="871" t="n"/>
      <c r="X36" s="871" t="n"/>
      <c r="Y36" s="871" t="n"/>
      <c r="Z36" s="871" t="n"/>
      <c r="AA36" s="871" t="n"/>
      <c r="AB36" s="871" t="n"/>
      <c r="AC36" s="871" t="n"/>
      <c r="AD36" s="871" t="n"/>
      <c r="AE36" s="871" t="n"/>
    </row>
    <row r="37">
      <c r="A37" s="871" t="n"/>
      <c r="B37" s="481" t="inlineStr">
        <is>
          <t>Lactation Powder</t>
        </is>
      </c>
      <c r="C37" s="472">
        <f>sum($D$7,$D$17,$D$25)</f>
        <v/>
      </c>
      <c r="D37" s="882">
        <f>sum(F7,F17,F25)</f>
        <v/>
      </c>
      <c r="E37" s="882">
        <f>sum(H7,H17,H25)</f>
        <v/>
      </c>
      <c r="F37" s="882">
        <f>sum(J7,J17,J25)</f>
        <v/>
      </c>
      <c r="G37" s="882">
        <f>sum(L7,L17,L25)</f>
        <v/>
      </c>
      <c r="H37" s="480" t="n"/>
      <c r="I37" s="480" t="n"/>
      <c r="J37" s="480" t="n"/>
      <c r="K37" s="480" t="n"/>
      <c r="L37" s="480" t="n"/>
      <c r="M37" s="871" t="n"/>
      <c r="N37" s="871" t="n"/>
      <c r="O37" s="871" t="n"/>
      <c r="P37" s="871" t="n"/>
      <c r="Q37" s="871" t="n"/>
      <c r="R37" s="871" t="n"/>
      <c r="S37" s="871" t="n"/>
      <c r="T37" s="871" t="n"/>
      <c r="U37" s="871" t="n"/>
      <c r="V37" s="871" t="n"/>
      <c r="W37" s="871" t="n"/>
      <c r="X37" s="871" t="n"/>
      <c r="Y37" s="871" t="n"/>
      <c r="Z37" s="871" t="n"/>
      <c r="AA37" s="871" t="n"/>
      <c r="AB37" s="871" t="n"/>
      <c r="AC37" s="871" t="n"/>
      <c r="AD37" s="871" t="n"/>
      <c r="AE37" s="871" t="n"/>
    </row>
    <row r="38">
      <c r="A38" s="871" t="n"/>
      <c r="B38" s="481" t="inlineStr">
        <is>
          <t>Infant Powder</t>
        </is>
      </c>
      <c r="C38" s="472">
        <f>sum($D$8:$D$12,$D$18:$D$22,$D$26)</f>
        <v/>
      </c>
      <c r="D38" s="882">
        <f>sum(F8:F12,F18:F22,F26)</f>
        <v/>
      </c>
      <c r="E38" s="882">
        <f>sum(H8:H12,H18:H22,H26)</f>
        <v/>
      </c>
      <c r="F38" s="882">
        <f>sum(J8:J12,J18:J22,J26)</f>
        <v/>
      </c>
      <c r="G38" s="882">
        <f>sum(L8:L12,L18:L22,L26)</f>
        <v/>
      </c>
      <c r="H38" s="480" t="n"/>
      <c r="I38" s="480" t="n"/>
      <c r="J38" s="480" t="n"/>
      <c r="K38" s="480" t="n"/>
      <c r="L38" s="480" t="n"/>
      <c r="M38" s="871" t="n"/>
      <c r="N38" s="871" t="n"/>
      <c r="O38" s="871" t="n"/>
      <c r="P38" s="871" t="n"/>
      <c r="Q38" s="871" t="n"/>
      <c r="R38" s="871" t="n"/>
      <c r="S38" s="871" t="n"/>
      <c r="T38" s="871" t="n"/>
      <c r="U38" s="871" t="n"/>
      <c r="V38" s="871" t="n"/>
      <c r="W38" s="871" t="n"/>
      <c r="X38" s="871" t="n"/>
      <c r="Y38" s="871" t="n"/>
      <c r="Z38" s="871" t="n"/>
      <c r="AA38" s="871" t="n"/>
      <c r="AB38" s="871" t="n"/>
      <c r="AC38" s="871" t="n"/>
      <c r="AD38" s="871" t="n"/>
      <c r="AE38" s="871" t="n"/>
    </row>
    <row r="39">
      <c r="A39" s="871" t="n"/>
      <c r="B39" s="482" t="inlineStr">
        <is>
          <t>Children Powder</t>
        </is>
      </c>
      <c r="C39" s="474">
        <f>$D$13+$D$23+$D$27</f>
        <v/>
      </c>
      <c r="D39" s="97">
        <f>F13+F23+F27</f>
        <v/>
      </c>
      <c r="E39" s="97">
        <f>H13+H23+H27</f>
        <v/>
      </c>
      <c r="F39" s="97">
        <f>J13+J23+J27</f>
        <v/>
      </c>
      <c r="G39" s="97">
        <f>L13+L23+L27</f>
        <v/>
      </c>
      <c r="H39" s="480" t="n"/>
      <c r="I39" s="480" t="n"/>
      <c r="J39" s="480" t="n"/>
      <c r="K39" s="480" t="n"/>
      <c r="L39" s="480" t="n"/>
      <c r="M39" s="871" t="n"/>
      <c r="N39" s="871" t="n"/>
      <c r="O39" s="871" t="n"/>
      <c r="P39" s="871" t="n"/>
      <c r="Q39" s="871" t="n"/>
      <c r="R39" s="871" t="n"/>
      <c r="S39" s="871" t="n"/>
      <c r="T39" s="871" t="n"/>
      <c r="U39" s="871" t="n"/>
      <c r="V39" s="871" t="n"/>
      <c r="W39" s="871" t="n"/>
      <c r="X39" s="871" t="n"/>
      <c r="Y39" s="871" t="n"/>
      <c r="Z39" s="871" t="n"/>
      <c r="AA39" s="871" t="n"/>
      <c r="AB39" s="871" t="n"/>
      <c r="AC39" s="871" t="n"/>
      <c r="AD39" s="871" t="n"/>
      <c r="AE39" s="871" t="n"/>
    </row>
    <row r="40">
      <c r="A40" s="871" t="n"/>
      <c r="B40" s="483" t="inlineStr">
        <is>
          <t>Total</t>
        </is>
      </c>
      <c r="C40" s="484">
        <f>sum(C36:C39)</f>
        <v/>
      </c>
      <c r="D40" s="103">
        <f>sum(D36:D39)</f>
        <v/>
      </c>
      <c r="E40" s="103">
        <f>sum(E36:E39)</f>
        <v/>
      </c>
      <c r="F40" s="103">
        <f>sum(F36:F39)</f>
        <v/>
      </c>
      <c r="G40" s="103">
        <f>sum(G36:G39)</f>
        <v/>
      </c>
      <c r="H40" s="480" t="n"/>
      <c r="I40" s="480" t="n"/>
      <c r="J40" s="480" t="n"/>
      <c r="K40" s="480" t="n"/>
      <c r="L40" s="480" t="n"/>
      <c r="M40" s="871" t="n"/>
      <c r="N40" s="871" t="n"/>
      <c r="O40" s="871" t="n"/>
      <c r="P40" s="871" t="n"/>
      <c r="Q40" s="871" t="n"/>
      <c r="R40" s="871" t="n"/>
      <c r="S40" s="871" t="n"/>
      <c r="T40" s="871" t="n"/>
      <c r="U40" s="871" t="n"/>
      <c r="V40" s="871" t="n"/>
      <c r="W40" s="871" t="n"/>
      <c r="X40" s="871" t="n"/>
      <c r="Y40" s="871" t="n"/>
      <c r="Z40" s="871" t="n"/>
      <c r="AA40" s="871" t="n"/>
      <c r="AB40" s="871" t="n"/>
      <c r="AC40" s="871" t="n"/>
      <c r="AD40" s="871" t="n"/>
      <c r="AE40" s="871" t="n"/>
    </row>
    <row r="41">
      <c r="A41" s="871" t="n"/>
      <c r="B41" s="485" t="inlineStr">
        <is>
          <t>Average</t>
        </is>
      </c>
      <c r="C41" s="484">
        <f>average(C36:C39)</f>
        <v/>
      </c>
      <c r="D41" s="484">
        <f>average(D36:D39)</f>
        <v/>
      </c>
      <c r="E41" s="484">
        <f>average(E36:E39)</f>
        <v/>
      </c>
      <c r="F41" s="484">
        <f>average(F36:F39)</f>
        <v/>
      </c>
      <c r="G41" s="484">
        <f>average(G36:G39)</f>
        <v/>
      </c>
      <c r="H41" s="961" t="n"/>
      <c r="J41" s="961" t="n"/>
      <c r="L41" s="961" t="n"/>
      <c r="M41" s="871" t="n"/>
      <c r="N41" s="871" t="n"/>
      <c r="O41" s="871" t="n"/>
      <c r="P41" s="871" t="n"/>
      <c r="Q41" s="871" t="n"/>
      <c r="R41" s="871" t="n"/>
      <c r="S41" s="871" t="n"/>
      <c r="T41" s="871" t="n"/>
      <c r="U41" s="871" t="n"/>
      <c r="V41" s="871" t="n"/>
      <c r="W41" s="871" t="n"/>
      <c r="X41" s="871" t="n"/>
      <c r="Y41" s="871" t="n"/>
      <c r="Z41" s="871" t="n"/>
      <c r="AA41" s="871" t="n"/>
      <c r="AB41" s="871" t="n"/>
      <c r="AC41" s="871" t="n"/>
      <c r="AD41" s="871" t="n"/>
      <c r="AE41" s="871" t="n"/>
    </row>
    <row r="42">
      <c r="A42" s="871" t="n"/>
      <c r="B42" s="871" t="n"/>
      <c r="C42" s="961" t="n"/>
      <c r="D42" s="961" t="n"/>
      <c r="F42" s="961" t="n"/>
      <c r="H42" s="961" t="n"/>
      <c r="J42" s="961" t="n"/>
      <c r="L42" s="961" t="n"/>
      <c r="M42" s="871" t="n"/>
      <c r="N42" s="871" t="n"/>
      <c r="O42" s="871" t="n"/>
      <c r="P42" s="871" t="n"/>
      <c r="Q42" s="871" t="n"/>
      <c r="R42" s="871" t="n"/>
      <c r="S42" s="871" t="n"/>
      <c r="T42" s="871" t="n"/>
      <c r="U42" s="871" t="n"/>
      <c r="V42" s="871" t="n"/>
      <c r="W42" s="871" t="n"/>
      <c r="X42" s="871" t="n"/>
      <c r="Y42" s="871" t="n"/>
      <c r="Z42" s="871" t="n"/>
      <c r="AA42" s="871" t="n"/>
      <c r="AB42" s="871" t="n"/>
      <c r="AC42" s="871" t="n"/>
      <c r="AD42" s="871" t="n"/>
      <c r="AE42" s="871" t="n"/>
    </row>
    <row r="43">
      <c r="A43" s="871" t="n"/>
      <c r="B43" s="871" t="n"/>
      <c r="C43" s="476" t="n">
        <v>1</v>
      </c>
      <c r="D43" s="476" t="n">
        <v>2</v>
      </c>
      <c r="E43" s="476" t="n">
        <v>3</v>
      </c>
      <c r="F43" s="476" t="n">
        <v>4</v>
      </c>
      <c r="G43" s="476" t="n">
        <v>5</v>
      </c>
      <c r="H43" s="961" t="n"/>
      <c r="J43" s="961" t="n"/>
      <c r="L43" s="961" t="n"/>
      <c r="M43" s="871" t="n"/>
      <c r="N43" s="871" t="n"/>
      <c r="O43" s="871" t="n"/>
      <c r="P43" s="871" t="n"/>
      <c r="Q43" s="871" t="n"/>
      <c r="R43" s="871" t="n"/>
      <c r="S43" s="871" t="n"/>
      <c r="T43" s="871" t="n"/>
      <c r="U43" s="871" t="n"/>
      <c r="V43" s="871" t="n"/>
      <c r="W43" s="871" t="n"/>
      <c r="X43" s="871" t="n"/>
      <c r="Y43" s="871" t="n"/>
      <c r="Z43" s="871" t="n"/>
      <c r="AA43" s="871" t="n"/>
      <c r="AB43" s="871" t="n"/>
      <c r="AC43" s="871" t="n"/>
      <c r="AD43" s="871" t="n"/>
      <c r="AE43" s="871" t="n"/>
    </row>
    <row r="44">
      <c r="A44" s="871" t="n"/>
      <c r="B44" s="477" t="inlineStr">
        <is>
          <t>Pregnancy Powder</t>
        </is>
      </c>
      <c r="C44" s="131">
        <f>VALUE(SUBSTITUTE(C36, "%", ""))</f>
        <v/>
      </c>
      <c r="D44" s="131">
        <f>VALUE(SUBSTITUTE(D36, "%", ""))</f>
        <v/>
      </c>
      <c r="E44" s="131">
        <f>VALUE(SUBSTITUTE(E36, "%", ""))</f>
        <v/>
      </c>
      <c r="F44" s="131">
        <f>VALUE(SUBSTITUTE(F36, "%", ""))</f>
        <v/>
      </c>
      <c r="G44" s="131">
        <f>VALUE(SUBSTITUTE(G36, "%", ""))</f>
        <v/>
      </c>
      <c r="H44" s="961" t="n"/>
      <c r="J44" s="961" t="n"/>
      <c r="L44" s="961" t="n"/>
      <c r="M44" s="871" t="n"/>
      <c r="N44" s="871" t="n"/>
      <c r="O44" s="871" t="n"/>
      <c r="P44" s="871" t="n"/>
      <c r="Q44" s="871" t="n"/>
      <c r="R44" s="871" t="n"/>
      <c r="S44" s="871" t="n"/>
      <c r="T44" s="871" t="n"/>
      <c r="U44" s="871" t="n"/>
      <c r="V44" s="871" t="n"/>
      <c r="W44" s="871" t="n"/>
      <c r="X44" s="871" t="n"/>
      <c r="Y44" s="871" t="n"/>
      <c r="Z44" s="871" t="n"/>
      <c r="AA44" s="871" t="n"/>
      <c r="AB44" s="871" t="n"/>
      <c r="AC44" s="871" t="n"/>
      <c r="AD44" s="871" t="n"/>
      <c r="AE44" s="871" t="n"/>
    </row>
    <row r="45">
      <c r="A45" s="871" t="n"/>
      <c r="B45" s="481" t="inlineStr">
        <is>
          <t>Lactation Powder</t>
        </is>
      </c>
      <c r="C45" s="882">
        <f>VALUE(SUBSTITUTE(C37, "%", ""))</f>
        <v/>
      </c>
      <c r="D45" s="882">
        <f>VALUE(SUBSTITUTE(D37, "%", ""))</f>
        <v/>
      </c>
      <c r="E45" s="882">
        <f>VALUE(SUBSTITUTE(E37, "%", ""))</f>
        <v/>
      </c>
      <c r="F45" s="882">
        <f>VALUE(SUBSTITUTE(F37, "%", ""))</f>
        <v/>
      </c>
      <c r="G45" s="882">
        <f>VALUE(SUBSTITUTE(G37, "%", ""))</f>
        <v/>
      </c>
      <c r="H45" s="961" t="n"/>
      <c r="J45" s="961" t="n"/>
      <c r="L45" s="961" t="n"/>
      <c r="M45" s="871" t="n"/>
      <c r="N45" s="871" t="n"/>
      <c r="O45" s="871" t="n"/>
      <c r="P45" s="871" t="n"/>
      <c r="Q45" s="871" t="n"/>
      <c r="R45" s="871" t="n"/>
      <c r="S45" s="871" t="n"/>
      <c r="T45" s="871" t="n"/>
      <c r="U45" s="871" t="n"/>
      <c r="V45" s="871" t="n"/>
      <c r="W45" s="871" t="n"/>
      <c r="X45" s="871" t="n"/>
      <c r="Y45" s="871" t="n"/>
      <c r="Z45" s="871" t="n"/>
      <c r="AA45" s="871" t="n"/>
      <c r="AB45" s="871" t="n"/>
      <c r="AC45" s="871" t="n"/>
      <c r="AD45" s="871" t="n"/>
      <c r="AE45" s="871" t="n"/>
    </row>
    <row r="46">
      <c r="A46" s="871" t="n"/>
      <c r="B46" s="481" t="inlineStr">
        <is>
          <t>Infant Powder</t>
        </is>
      </c>
      <c r="C46" s="882">
        <f>VALUE(SUBSTITUTE(C38, "%", ""))</f>
        <v/>
      </c>
      <c r="D46" s="882">
        <f>VALUE(SUBSTITUTE(D38, "%", ""))</f>
        <v/>
      </c>
      <c r="E46" s="882">
        <f>VALUE(SUBSTITUTE(E38, "%", ""))</f>
        <v/>
      </c>
      <c r="F46" s="882">
        <f>VALUE(SUBSTITUTE(F38, "%", ""))</f>
        <v/>
      </c>
      <c r="G46" s="882">
        <f>VALUE(SUBSTITUTE(G38, "%", ""))</f>
        <v/>
      </c>
      <c r="H46" s="440" t="n"/>
      <c r="J46" s="440" t="n"/>
      <c r="K46" s="871" t="n"/>
      <c r="L46" s="440" t="n"/>
      <c r="M46" s="871" t="n"/>
      <c r="N46" s="871" t="n"/>
      <c r="O46" s="871" t="n"/>
      <c r="P46" s="871" t="n"/>
      <c r="Q46" s="871" t="n"/>
      <c r="R46" s="871" t="n"/>
      <c r="S46" s="871" t="n"/>
      <c r="T46" s="871" t="n"/>
      <c r="U46" s="871" t="n"/>
      <c r="V46" s="871" t="n"/>
      <c r="W46" s="871" t="n"/>
      <c r="X46" s="871" t="n"/>
      <c r="Y46" s="871" t="n"/>
      <c r="Z46" s="871" t="n"/>
      <c r="AA46" s="871" t="n"/>
      <c r="AB46" s="871" t="n"/>
      <c r="AC46" s="871" t="n"/>
      <c r="AD46" s="871" t="n"/>
      <c r="AE46" s="871" t="n"/>
    </row>
    <row r="47">
      <c r="A47" s="871" t="n"/>
      <c r="B47" s="482" t="inlineStr">
        <is>
          <t>Children Powder</t>
        </is>
      </c>
      <c r="C47" s="97">
        <f>VALUE(SUBSTITUTE(C39, "%", ""))</f>
        <v/>
      </c>
      <c r="D47" s="97">
        <f>VALUE(SUBSTITUTE(D39, "%", ""))</f>
        <v/>
      </c>
      <c r="E47" s="97">
        <f>VALUE(SUBSTITUTE(E39, "%", ""))</f>
        <v/>
      </c>
      <c r="F47" s="97">
        <f>VALUE(SUBSTITUTE(F39, "%", ""))</f>
        <v/>
      </c>
      <c r="G47" s="97">
        <f>VALUE(SUBSTITUTE(G39, "%", ""))</f>
        <v/>
      </c>
      <c r="H47" s="440" t="n"/>
      <c r="I47" s="871" t="n"/>
      <c r="J47" s="440" t="n"/>
      <c r="K47" s="871" t="n"/>
      <c r="L47" s="440" t="n"/>
      <c r="M47" s="871" t="n"/>
      <c r="N47" s="871" t="n"/>
      <c r="O47" s="871" t="n"/>
      <c r="P47" s="871" t="n"/>
      <c r="Q47" s="871" t="n"/>
      <c r="R47" s="871" t="n"/>
      <c r="S47" s="871" t="n"/>
      <c r="T47" s="871" t="n"/>
      <c r="U47" s="871" t="n"/>
      <c r="V47" s="871" t="n"/>
      <c r="W47" s="871" t="n"/>
      <c r="X47" s="871" t="n"/>
      <c r="Y47" s="871" t="n"/>
      <c r="Z47" s="871" t="n"/>
      <c r="AA47" s="871" t="n"/>
      <c r="AB47" s="871" t="n"/>
      <c r="AC47" s="871" t="n"/>
      <c r="AD47" s="871" t="n"/>
      <c r="AE47" s="871" t="n"/>
    </row>
    <row r="48">
      <c r="A48" s="871" t="n"/>
      <c r="B48" s="871" t="n"/>
      <c r="C48" s="103">
        <f>sum(C44:C47)</f>
        <v/>
      </c>
      <c r="D48" s="103">
        <f>sum(D44:D47)</f>
        <v/>
      </c>
      <c r="E48" s="103">
        <f>sum(E44:E47)</f>
        <v/>
      </c>
      <c r="F48" s="103">
        <f>sum(F44:F47)</f>
        <v/>
      </c>
      <c r="G48" s="103">
        <f>sum(G44:G47)</f>
        <v/>
      </c>
      <c r="H48" s="440" t="n"/>
      <c r="I48" s="871" t="n"/>
      <c r="J48" s="440" t="n"/>
      <c r="K48" s="871" t="n"/>
      <c r="L48" s="440" t="n"/>
      <c r="M48" s="871" t="n"/>
      <c r="N48" s="871" t="n"/>
      <c r="O48" s="871" t="n"/>
      <c r="P48" s="871" t="n"/>
      <c r="Q48" s="871" t="n"/>
      <c r="R48" s="871" t="n"/>
      <c r="S48" s="871" t="n"/>
      <c r="T48" s="871" t="n"/>
      <c r="U48" s="871" t="n"/>
      <c r="V48" s="871" t="n"/>
      <c r="W48" s="871" t="n"/>
      <c r="X48" s="871" t="n"/>
      <c r="Y48" s="871" t="n"/>
      <c r="Z48" s="871" t="n"/>
      <c r="AA48" s="871" t="n"/>
      <c r="AB48" s="871" t="n"/>
      <c r="AC48" s="871" t="n"/>
      <c r="AD48" s="871" t="n"/>
      <c r="AE48" s="871" t="n"/>
    </row>
    <row r="49">
      <c r="A49" s="871" t="n"/>
      <c r="B49" s="871" t="n"/>
      <c r="C49" s="871" t="n"/>
      <c r="D49" s="440" t="n"/>
      <c r="E49" s="871" t="n"/>
      <c r="F49" s="440" t="n"/>
      <c r="G49" s="871" t="n"/>
      <c r="H49" s="440" t="n"/>
      <c r="I49" s="871" t="n"/>
      <c r="J49" s="440" t="n"/>
      <c r="K49" s="871" t="n"/>
      <c r="L49" s="440" t="n"/>
      <c r="M49" s="871" t="n"/>
      <c r="N49" s="871" t="n"/>
      <c r="O49" s="871" t="n"/>
      <c r="P49" s="871" t="n"/>
      <c r="Q49" s="871" t="n"/>
      <c r="R49" s="871" t="n"/>
      <c r="S49" s="871" t="n"/>
      <c r="T49" s="871" t="n"/>
      <c r="U49" s="871" t="n"/>
      <c r="V49" s="871" t="n"/>
      <c r="W49" s="871" t="n"/>
      <c r="X49" s="871" t="n"/>
      <c r="Y49" s="871" t="n"/>
      <c r="Z49" s="871" t="n"/>
      <c r="AA49" s="871" t="n"/>
      <c r="AB49" s="871" t="n"/>
      <c r="AC49" s="871" t="n"/>
      <c r="AD49" s="871" t="n"/>
      <c r="AE49" s="871" t="n"/>
    </row>
    <row r="50">
      <c r="A50" s="871" t="n"/>
      <c r="B50" s="871" t="n"/>
      <c r="C50" s="871" t="n"/>
      <c r="D50" s="440" t="n"/>
      <c r="E50" s="871" t="n"/>
      <c r="F50" s="440" t="n"/>
      <c r="G50" s="871" t="n"/>
      <c r="H50" s="440" t="n"/>
      <c r="I50" s="871" t="n"/>
      <c r="J50" s="440" t="n"/>
      <c r="K50" s="871" t="n"/>
      <c r="L50" s="440" t="n"/>
      <c r="M50" s="871" t="n"/>
      <c r="N50" s="871" t="n"/>
      <c r="O50" s="871" t="n"/>
      <c r="P50" s="871" t="n"/>
      <c r="Q50" s="871" t="n"/>
      <c r="R50" s="871" t="n"/>
      <c r="S50" s="871" t="n"/>
      <c r="T50" s="871" t="n"/>
      <c r="U50" s="871" t="n"/>
      <c r="V50" s="871" t="n"/>
      <c r="W50" s="871" t="n"/>
      <c r="X50" s="871" t="n"/>
      <c r="Y50" s="871" t="n"/>
      <c r="Z50" s="871" t="n"/>
      <c r="AA50" s="871" t="n"/>
      <c r="AB50" s="871" t="n"/>
      <c r="AC50" s="871" t="n"/>
      <c r="AD50" s="871" t="n"/>
      <c r="AE50" s="871" t="n"/>
    </row>
    <row r="51">
      <c r="A51" s="871" t="n"/>
      <c r="B51" s="871" t="n"/>
      <c r="C51" s="871" t="n"/>
      <c r="D51" s="440" t="n"/>
      <c r="E51" s="871" t="n"/>
      <c r="F51" s="440" t="n"/>
      <c r="G51" s="871" t="n"/>
      <c r="H51" s="440" t="n"/>
      <c r="I51" s="871" t="n"/>
      <c r="J51" s="440" t="n"/>
      <c r="K51" s="871" t="n"/>
      <c r="L51" s="440" t="n"/>
      <c r="M51" s="871" t="n"/>
      <c r="N51" s="871" t="n"/>
      <c r="O51" s="871" t="n"/>
      <c r="P51" s="871" t="n"/>
      <c r="Q51" s="871" t="n"/>
      <c r="R51" s="871" t="n"/>
      <c r="S51" s="871" t="n"/>
      <c r="T51" s="871" t="n"/>
      <c r="U51" s="871" t="n"/>
      <c r="V51" s="871" t="n"/>
      <c r="W51" s="871" t="n"/>
      <c r="X51" s="871" t="n"/>
      <c r="Y51" s="871" t="n"/>
      <c r="Z51" s="871" t="n"/>
      <c r="AA51" s="871" t="n"/>
      <c r="AB51" s="871" t="n"/>
      <c r="AC51" s="871" t="n"/>
      <c r="AD51" s="871" t="n"/>
      <c r="AE51" s="871" t="n"/>
    </row>
    <row r="52">
      <c r="A52" s="871" t="n"/>
      <c r="B52" s="871" t="n"/>
      <c r="C52" s="871" t="n"/>
      <c r="D52" s="440" t="n"/>
      <c r="E52" s="871" t="n"/>
      <c r="F52" s="440" t="n"/>
      <c r="G52" s="871" t="n"/>
      <c r="H52" s="440" t="n"/>
      <c r="I52" s="871" t="n"/>
      <c r="J52" s="440" t="n"/>
      <c r="K52" s="871" t="n"/>
      <c r="L52" s="440" t="n"/>
      <c r="M52" s="871" t="n"/>
      <c r="N52" s="871" t="n"/>
      <c r="O52" s="871" t="n"/>
      <c r="P52" s="871" t="n"/>
      <c r="Q52" s="871" t="n"/>
      <c r="R52" s="871" t="n"/>
      <c r="S52" s="871" t="n"/>
      <c r="T52" s="871" t="n"/>
      <c r="U52" s="871" t="n"/>
      <c r="V52" s="871" t="n"/>
      <c r="W52" s="871" t="n"/>
      <c r="X52" s="871" t="n"/>
      <c r="Y52" s="871" t="n"/>
      <c r="Z52" s="871" t="n"/>
      <c r="AA52" s="871" t="n"/>
      <c r="AB52" s="871" t="n"/>
      <c r="AC52" s="871" t="n"/>
      <c r="AD52" s="871" t="n"/>
      <c r="AE52" s="871" t="n"/>
    </row>
    <row r="53">
      <c r="A53" s="871" t="n"/>
      <c r="B53" s="871" t="n"/>
      <c r="C53" s="871" t="n"/>
      <c r="D53" s="440" t="n"/>
      <c r="E53" s="871" t="n"/>
      <c r="F53" s="440" t="n"/>
      <c r="G53" s="871" t="n"/>
      <c r="H53" s="440" t="n"/>
      <c r="I53" s="871" t="n"/>
      <c r="J53" s="440" t="n"/>
      <c r="K53" s="871" t="n"/>
      <c r="L53" s="440" t="n"/>
      <c r="M53" s="871" t="n"/>
      <c r="N53" s="871" t="n"/>
      <c r="O53" s="871" t="n"/>
      <c r="P53" s="871" t="n"/>
      <c r="Q53" s="871" t="n"/>
      <c r="R53" s="871" t="n"/>
      <c r="S53" s="871" t="n"/>
      <c r="T53" s="871" t="n"/>
      <c r="U53" s="871" t="n"/>
      <c r="V53" s="871" t="n"/>
      <c r="W53" s="871" t="n"/>
      <c r="X53" s="871" t="n"/>
      <c r="Y53" s="871" t="n"/>
      <c r="Z53" s="871" t="n"/>
      <c r="AA53" s="871" t="n"/>
      <c r="AB53" s="871" t="n"/>
      <c r="AC53" s="871" t="n"/>
      <c r="AD53" s="871" t="n"/>
      <c r="AE53" s="871" t="n"/>
    </row>
    <row r="54">
      <c r="A54" s="871" t="n"/>
      <c r="B54" s="871" t="n"/>
      <c r="C54" s="871" t="n"/>
      <c r="D54" s="440" t="n"/>
      <c r="E54" s="871" t="n"/>
      <c r="F54" s="440" t="n"/>
      <c r="G54" s="871" t="n"/>
      <c r="H54" s="440" t="n"/>
      <c r="I54" s="871" t="n"/>
      <c r="J54" s="440" t="n"/>
      <c r="K54" s="871" t="n"/>
      <c r="L54" s="440" t="n"/>
      <c r="M54" s="871" t="n"/>
      <c r="N54" s="871" t="n"/>
      <c r="O54" s="871" t="n"/>
      <c r="P54" s="871" t="n"/>
      <c r="Q54" s="871" t="n"/>
      <c r="R54" s="871" t="n"/>
      <c r="S54" s="871" t="n"/>
      <c r="T54" s="871" t="n"/>
      <c r="U54" s="871" t="n"/>
      <c r="V54" s="871" t="n"/>
      <c r="W54" s="871" t="n"/>
      <c r="X54" s="871" t="n"/>
      <c r="Y54" s="871" t="n"/>
      <c r="Z54" s="871" t="n"/>
      <c r="AA54" s="871" t="n"/>
      <c r="AB54" s="871" t="n"/>
      <c r="AC54" s="871" t="n"/>
      <c r="AD54" s="871" t="n"/>
      <c r="AE54" s="871" t="n"/>
    </row>
    <row r="55">
      <c r="A55" s="871" t="n"/>
      <c r="B55" s="871" t="n"/>
      <c r="C55" s="871" t="n"/>
      <c r="D55" s="440" t="n"/>
      <c r="E55" s="871" t="n"/>
      <c r="F55" s="440" t="n"/>
      <c r="G55" s="871" t="n"/>
      <c r="H55" s="440" t="n"/>
      <c r="I55" s="871" t="n"/>
      <c r="J55" s="440" t="n"/>
      <c r="K55" s="871" t="n"/>
      <c r="L55" s="440" t="n"/>
      <c r="M55" s="871" t="n"/>
      <c r="N55" s="871" t="n"/>
      <c r="O55" s="871" t="n"/>
      <c r="P55" s="871" t="n"/>
      <c r="Q55" s="871" t="n"/>
      <c r="R55" s="871" t="n"/>
      <c r="S55" s="871" t="n"/>
      <c r="T55" s="871" t="n"/>
      <c r="U55" s="871" t="n"/>
      <c r="V55" s="871" t="n"/>
      <c r="W55" s="871" t="n"/>
      <c r="X55" s="871" t="n"/>
      <c r="Y55" s="871" t="n"/>
      <c r="Z55" s="871" t="n"/>
      <c r="AA55" s="871" t="n"/>
      <c r="AB55" s="871" t="n"/>
      <c r="AC55" s="871" t="n"/>
      <c r="AD55" s="871" t="n"/>
      <c r="AE55" s="871" t="n"/>
    </row>
    <row r="56">
      <c r="A56" s="871" t="n"/>
      <c r="B56" s="871" t="n"/>
      <c r="C56" s="871" t="n"/>
      <c r="D56" s="440" t="n"/>
      <c r="E56" s="871" t="n"/>
      <c r="F56" s="440" t="n"/>
      <c r="G56" s="871" t="n"/>
      <c r="H56" s="440" t="n"/>
      <c r="I56" s="871" t="n"/>
      <c r="J56" s="440" t="n"/>
      <c r="K56" s="871" t="n"/>
      <c r="L56" s="440" t="n"/>
      <c r="M56" s="871" t="n"/>
      <c r="N56" s="871" t="n"/>
      <c r="O56" s="871" t="n"/>
      <c r="P56" s="871" t="n"/>
      <c r="Q56" s="871" t="n"/>
      <c r="R56" s="871" t="n"/>
      <c r="S56" s="871" t="n"/>
      <c r="T56" s="871" t="n"/>
      <c r="U56" s="871" t="n"/>
      <c r="V56" s="871" t="n"/>
      <c r="W56" s="871" t="n"/>
      <c r="X56" s="871" t="n"/>
      <c r="Y56" s="871" t="n"/>
      <c r="Z56" s="871" t="n"/>
      <c r="AA56" s="871" t="n"/>
      <c r="AB56" s="871" t="n"/>
      <c r="AC56" s="871" t="n"/>
      <c r="AD56" s="871" t="n"/>
      <c r="AE56" s="871" t="n"/>
    </row>
    <row r="57">
      <c r="A57" s="871" t="n"/>
      <c r="B57" s="871" t="n"/>
      <c r="C57" s="871" t="n"/>
      <c r="D57" s="440" t="n"/>
      <c r="E57" s="871" t="n"/>
      <c r="F57" s="440" t="n"/>
      <c r="G57" s="871" t="n"/>
      <c r="H57" s="440" t="n"/>
      <c r="I57" s="871" t="n"/>
      <c r="J57" s="440" t="n"/>
      <c r="K57" s="871" t="n"/>
      <c r="L57" s="440" t="n"/>
      <c r="M57" s="871" t="n"/>
      <c r="N57" s="871" t="n"/>
      <c r="O57" s="871" t="n"/>
      <c r="P57" s="871" t="n"/>
      <c r="Q57" s="871" t="n"/>
      <c r="R57" s="871" t="n"/>
      <c r="S57" s="871" t="n"/>
      <c r="T57" s="871" t="n"/>
      <c r="U57" s="871" t="n"/>
      <c r="V57" s="871" t="n"/>
      <c r="W57" s="871" t="n"/>
      <c r="X57" s="871" t="n"/>
      <c r="Y57" s="871" t="n"/>
      <c r="Z57" s="871" t="n"/>
      <c r="AA57" s="871" t="n"/>
      <c r="AB57" s="871" t="n"/>
      <c r="AC57" s="871" t="n"/>
      <c r="AD57" s="871" t="n"/>
      <c r="AE57" s="871" t="n"/>
    </row>
    <row r="58">
      <c r="A58" s="871" t="n"/>
      <c r="B58" s="871" t="n"/>
      <c r="C58" s="871" t="n"/>
      <c r="D58" s="440" t="n"/>
      <c r="E58" s="871" t="n"/>
      <c r="F58" s="440" t="n"/>
      <c r="G58" s="871" t="n"/>
      <c r="H58" s="440" t="n"/>
      <c r="I58" s="871" t="n"/>
      <c r="J58" s="440" t="n"/>
      <c r="K58" s="871" t="n"/>
      <c r="L58" s="440" t="n"/>
      <c r="M58" s="871" t="n"/>
      <c r="N58" s="871" t="n"/>
      <c r="O58" s="871" t="n"/>
      <c r="P58" s="871" t="n"/>
      <c r="Q58" s="871" t="n"/>
      <c r="R58" s="871" t="n"/>
      <c r="S58" s="871" t="n"/>
      <c r="T58" s="871" t="n"/>
      <c r="U58" s="871" t="n"/>
      <c r="V58" s="871" t="n"/>
      <c r="W58" s="871" t="n"/>
      <c r="X58" s="871" t="n"/>
      <c r="Y58" s="871" t="n"/>
      <c r="Z58" s="871" t="n"/>
      <c r="AA58" s="871" t="n"/>
      <c r="AB58" s="871" t="n"/>
      <c r="AC58" s="871" t="n"/>
      <c r="AD58" s="871" t="n"/>
      <c r="AE58" s="871" t="n"/>
    </row>
    <row r="59">
      <c r="A59" s="871" t="n"/>
      <c r="B59" s="871" t="n"/>
      <c r="C59" s="871" t="n"/>
      <c r="D59" s="440" t="n"/>
      <c r="E59" s="871" t="n"/>
      <c r="F59" s="440" t="n"/>
      <c r="G59" s="871" t="n"/>
      <c r="H59" s="440" t="n"/>
      <c r="I59" s="871" t="n"/>
      <c r="J59" s="440" t="n"/>
      <c r="K59" s="871" t="n"/>
      <c r="L59" s="440" t="n"/>
      <c r="M59" s="871" t="n"/>
      <c r="N59" s="871" t="n"/>
      <c r="O59" s="871" t="n"/>
      <c r="P59" s="871" t="n"/>
      <c r="Q59" s="871" t="n"/>
      <c r="R59" s="871" t="n"/>
      <c r="S59" s="871" t="n"/>
      <c r="T59" s="871" t="n"/>
      <c r="U59" s="871" t="n"/>
      <c r="V59" s="871" t="n"/>
      <c r="W59" s="871" t="n"/>
      <c r="X59" s="871" t="n"/>
      <c r="Y59" s="871" t="n"/>
      <c r="Z59" s="871" t="n"/>
      <c r="AA59" s="871" t="n"/>
      <c r="AB59" s="871" t="n"/>
      <c r="AC59" s="871" t="n"/>
      <c r="AD59" s="871" t="n"/>
      <c r="AE59" s="871" t="n"/>
    </row>
    <row r="60">
      <c r="A60" s="871" t="n"/>
      <c r="B60" s="871" t="n"/>
      <c r="C60" s="871" t="n"/>
      <c r="D60" s="440" t="n"/>
      <c r="E60" s="871" t="n"/>
      <c r="F60" s="440" t="n"/>
      <c r="G60" s="871" t="n"/>
      <c r="H60" s="440" t="n"/>
      <c r="I60" s="871" t="n"/>
      <c r="J60" s="440" t="n"/>
      <c r="K60" s="871" t="n"/>
      <c r="L60" s="440" t="n"/>
      <c r="M60" s="871" t="n"/>
      <c r="N60" s="871" t="n"/>
      <c r="O60" s="871" t="n"/>
      <c r="P60" s="871" t="n"/>
      <c r="Q60" s="871" t="n"/>
      <c r="R60" s="871" t="n"/>
      <c r="S60" s="871" t="n"/>
      <c r="T60" s="871" t="n"/>
      <c r="U60" s="871" t="n"/>
      <c r="V60" s="871" t="n"/>
      <c r="W60" s="871" t="n"/>
      <c r="X60" s="871" t="n"/>
      <c r="Y60" s="871" t="n"/>
      <c r="Z60" s="871" t="n"/>
      <c r="AA60" s="871" t="n"/>
      <c r="AB60" s="871" t="n"/>
      <c r="AC60" s="871" t="n"/>
      <c r="AD60" s="871" t="n"/>
      <c r="AE60" s="871" t="n"/>
    </row>
    <row r="61">
      <c r="A61" s="871" t="n"/>
      <c r="B61" s="871" t="n"/>
      <c r="C61" s="871" t="n"/>
      <c r="D61" s="440" t="n"/>
      <c r="E61" s="871" t="n"/>
      <c r="F61" s="440" t="n"/>
      <c r="G61" s="871" t="n"/>
      <c r="H61" s="440" t="n"/>
      <c r="I61" s="871" t="n"/>
      <c r="J61" s="440" t="n"/>
      <c r="K61" s="871" t="n"/>
      <c r="L61" s="440" t="n"/>
      <c r="M61" s="871" t="n"/>
      <c r="N61" s="871" t="n"/>
      <c r="O61" s="871" t="n"/>
      <c r="P61" s="871" t="n"/>
      <c r="Q61" s="871" t="n"/>
      <c r="R61" s="871" t="n"/>
      <c r="S61" s="871" t="n"/>
      <c r="T61" s="871" t="n"/>
      <c r="U61" s="871" t="n"/>
      <c r="V61" s="871" t="n"/>
      <c r="W61" s="871" t="n"/>
      <c r="X61" s="871" t="n"/>
      <c r="Y61" s="871" t="n"/>
      <c r="Z61" s="871" t="n"/>
      <c r="AA61" s="871" t="n"/>
      <c r="AB61" s="871" t="n"/>
      <c r="AC61" s="871" t="n"/>
      <c r="AD61" s="871" t="n"/>
      <c r="AE61" s="871" t="n"/>
    </row>
    <row r="62">
      <c r="A62" s="871" t="n"/>
      <c r="B62" s="871" t="n"/>
      <c r="C62" s="871" t="n"/>
      <c r="D62" s="440" t="n"/>
      <c r="E62" s="871" t="n"/>
      <c r="F62" s="440" t="n"/>
      <c r="G62" s="871" t="n"/>
      <c r="H62" s="440" t="n"/>
      <c r="I62" s="871" t="n"/>
      <c r="J62" s="440" t="n"/>
      <c r="K62" s="871" t="n"/>
      <c r="L62" s="440" t="n"/>
      <c r="M62" s="871" t="n"/>
      <c r="N62" s="871" t="n"/>
      <c r="O62" s="871" t="n"/>
      <c r="P62" s="871" t="n"/>
      <c r="Q62" s="871" t="n"/>
      <c r="R62" s="871" t="n"/>
      <c r="S62" s="871" t="n"/>
      <c r="T62" s="871" t="n"/>
      <c r="U62" s="871" t="n"/>
      <c r="V62" s="871" t="n"/>
      <c r="W62" s="871" t="n"/>
      <c r="X62" s="871" t="n"/>
      <c r="Y62" s="871" t="n"/>
      <c r="Z62" s="871" t="n"/>
      <c r="AA62" s="871" t="n"/>
      <c r="AB62" s="871" t="n"/>
      <c r="AC62" s="871" t="n"/>
      <c r="AD62" s="871" t="n"/>
      <c r="AE62" s="871" t="n"/>
    </row>
    <row r="63">
      <c r="A63" s="871" t="n"/>
      <c r="B63" s="871" t="n"/>
      <c r="C63" s="871" t="n"/>
      <c r="D63" s="440" t="n"/>
      <c r="E63" s="871" t="n"/>
      <c r="F63" s="440" t="n"/>
      <c r="G63" s="871" t="n"/>
      <c r="H63" s="440" t="n"/>
      <c r="I63" s="871" t="n"/>
      <c r="J63" s="440" t="n"/>
      <c r="K63" s="871" t="n"/>
      <c r="L63" s="440" t="n"/>
      <c r="M63" s="871" t="n"/>
      <c r="N63" s="871" t="n"/>
      <c r="O63" s="871" t="n"/>
      <c r="P63" s="871" t="n"/>
      <c r="Q63" s="871" t="n"/>
      <c r="R63" s="871" t="n"/>
      <c r="S63" s="871" t="n"/>
      <c r="T63" s="871" t="n"/>
      <c r="U63" s="871" t="n"/>
      <c r="V63" s="871" t="n"/>
      <c r="W63" s="871" t="n"/>
      <c r="X63" s="871" t="n"/>
      <c r="Y63" s="871" t="n"/>
      <c r="Z63" s="871" t="n"/>
      <c r="AA63" s="871" t="n"/>
      <c r="AB63" s="871" t="n"/>
      <c r="AC63" s="871" t="n"/>
      <c r="AD63" s="871" t="n"/>
      <c r="AE63" s="871" t="n"/>
    </row>
    <row r="64">
      <c r="A64" s="871" t="n"/>
      <c r="B64" s="871" t="n"/>
      <c r="C64" s="871" t="n"/>
      <c r="D64" s="440" t="n"/>
      <c r="E64" s="871" t="n"/>
      <c r="F64" s="440" t="n"/>
      <c r="G64" s="871" t="n"/>
      <c r="H64" s="440" t="n"/>
      <c r="I64" s="871" t="n"/>
      <c r="J64" s="440" t="n"/>
      <c r="K64" s="871" t="n"/>
      <c r="L64" s="440" t="n"/>
      <c r="M64" s="871" t="n"/>
      <c r="N64" s="871" t="n"/>
      <c r="O64" s="871" t="n"/>
      <c r="P64" s="871" t="n"/>
      <c r="Q64" s="871" t="n"/>
      <c r="R64" s="871" t="n"/>
      <c r="S64" s="871" t="n"/>
      <c r="T64" s="871" t="n"/>
      <c r="U64" s="871" t="n"/>
      <c r="V64" s="871" t="n"/>
      <c r="W64" s="871" t="n"/>
      <c r="X64" s="871" t="n"/>
      <c r="Y64" s="871" t="n"/>
      <c r="Z64" s="871" t="n"/>
      <c r="AA64" s="871" t="n"/>
      <c r="AB64" s="871" t="n"/>
      <c r="AC64" s="871" t="n"/>
      <c r="AD64" s="871" t="n"/>
      <c r="AE64" s="871" t="n"/>
    </row>
    <row r="65">
      <c r="A65" s="871" t="n"/>
      <c r="B65" s="871" t="n"/>
      <c r="C65" s="871" t="n"/>
      <c r="D65" s="440" t="n"/>
      <c r="E65" s="871" t="n"/>
      <c r="F65" s="440" t="n"/>
      <c r="G65" s="871" t="n"/>
      <c r="H65" s="440" t="n"/>
      <c r="I65" s="871" t="n"/>
      <c r="J65" s="440" t="n"/>
      <c r="K65" s="871" t="n"/>
      <c r="L65" s="440" t="n"/>
      <c r="M65" s="871" t="n"/>
      <c r="N65" s="871" t="n"/>
      <c r="O65" s="871" t="n"/>
      <c r="P65" s="871" t="n"/>
      <c r="Q65" s="871" t="n"/>
      <c r="R65" s="871" t="n"/>
      <c r="S65" s="871" t="n"/>
      <c r="T65" s="871" t="n"/>
      <c r="U65" s="871" t="n"/>
      <c r="V65" s="871" t="n"/>
      <c r="W65" s="871" t="n"/>
      <c r="X65" s="871" t="n"/>
      <c r="Y65" s="871" t="n"/>
      <c r="Z65" s="871" t="n"/>
      <c r="AA65" s="871" t="n"/>
      <c r="AB65" s="871" t="n"/>
      <c r="AC65" s="871" t="n"/>
      <c r="AD65" s="871" t="n"/>
      <c r="AE65" s="871" t="n"/>
    </row>
    <row r="66">
      <c r="A66" s="871" t="n"/>
      <c r="B66" s="871" t="n"/>
      <c r="C66" s="871" t="n"/>
      <c r="D66" s="440" t="n"/>
      <c r="E66" s="871" t="n"/>
      <c r="F66" s="440" t="n"/>
      <c r="G66" s="871" t="n"/>
      <c r="H66" s="440" t="n"/>
      <c r="I66" s="871" t="n"/>
      <c r="J66" s="440" t="n"/>
      <c r="K66" s="871" t="n"/>
      <c r="L66" s="440" t="n"/>
      <c r="M66" s="871" t="n"/>
      <c r="N66" s="871" t="n"/>
      <c r="O66" s="871" t="n"/>
      <c r="P66" s="871" t="n"/>
      <c r="Q66" s="871" t="n"/>
      <c r="R66" s="871" t="n"/>
      <c r="S66" s="871" t="n"/>
      <c r="T66" s="871" t="n"/>
      <c r="U66" s="871" t="n"/>
      <c r="V66" s="871" t="n"/>
      <c r="W66" s="871" t="n"/>
      <c r="X66" s="871" t="n"/>
      <c r="Y66" s="871" t="n"/>
      <c r="Z66" s="871" t="n"/>
      <c r="AA66" s="871" t="n"/>
      <c r="AB66" s="871" t="n"/>
      <c r="AC66" s="871" t="n"/>
      <c r="AD66" s="871" t="n"/>
      <c r="AE66" s="871" t="n"/>
    </row>
    <row r="67">
      <c r="A67" s="871" t="n"/>
      <c r="B67" s="871" t="n"/>
      <c r="C67" s="871" t="n"/>
      <c r="D67" s="440" t="n"/>
      <c r="E67" s="871" t="n"/>
      <c r="F67" s="440" t="n"/>
      <c r="G67" s="871" t="n"/>
      <c r="H67" s="440" t="n"/>
      <c r="I67" s="871" t="n"/>
      <c r="J67" s="440" t="n"/>
      <c r="K67" s="871" t="n"/>
      <c r="L67" s="440" t="n"/>
      <c r="M67" s="871" t="n"/>
      <c r="N67" s="871" t="n"/>
      <c r="O67" s="871" t="n"/>
      <c r="P67" s="871" t="n"/>
      <c r="Q67" s="871" t="n"/>
      <c r="R67" s="871" t="n"/>
      <c r="S67" s="871" t="n"/>
      <c r="T67" s="871" t="n"/>
      <c r="U67" s="871" t="n"/>
      <c r="V67" s="871" t="n"/>
      <c r="W67" s="871" t="n"/>
      <c r="X67" s="871" t="n"/>
      <c r="Y67" s="871" t="n"/>
      <c r="Z67" s="871" t="n"/>
      <c r="AA67" s="871" t="n"/>
      <c r="AB67" s="871" t="n"/>
      <c r="AC67" s="871" t="n"/>
      <c r="AD67" s="871" t="n"/>
      <c r="AE67" s="871" t="n"/>
    </row>
    <row r="68">
      <c r="A68" s="871" t="n"/>
      <c r="B68" s="871" t="n"/>
      <c r="C68" s="871" t="n"/>
      <c r="D68" s="440" t="n"/>
      <c r="E68" s="871" t="n"/>
      <c r="F68" s="440" t="n"/>
      <c r="G68" s="871" t="n"/>
      <c r="H68" s="440" t="n"/>
      <c r="I68" s="871" t="n"/>
      <c r="J68" s="440" t="n"/>
      <c r="K68" s="871" t="n"/>
      <c r="L68" s="440" t="n"/>
      <c r="M68" s="871" t="n"/>
      <c r="N68" s="871" t="n"/>
      <c r="O68" s="871" t="n"/>
      <c r="P68" s="871" t="n"/>
      <c r="Q68" s="871" t="n"/>
      <c r="R68" s="871" t="n"/>
      <c r="S68" s="871" t="n"/>
      <c r="T68" s="871" t="n"/>
      <c r="U68" s="871" t="n"/>
      <c r="V68" s="871" t="n"/>
      <c r="W68" s="871" t="n"/>
      <c r="X68" s="871" t="n"/>
      <c r="Y68" s="871" t="n"/>
      <c r="Z68" s="871" t="n"/>
      <c r="AA68" s="871" t="n"/>
      <c r="AB68" s="871" t="n"/>
      <c r="AC68" s="871" t="n"/>
      <c r="AD68" s="871" t="n"/>
      <c r="AE68" s="871" t="n"/>
    </row>
    <row r="69">
      <c r="A69" s="871" t="n"/>
      <c r="B69" s="871" t="n"/>
      <c r="C69" s="871" t="n"/>
      <c r="D69" s="440" t="n"/>
      <c r="E69" s="871" t="n"/>
      <c r="F69" s="440" t="n"/>
      <c r="G69" s="871" t="n"/>
      <c r="H69" s="440" t="n"/>
      <c r="I69" s="871" t="n"/>
      <c r="J69" s="440" t="n"/>
      <c r="K69" s="871" t="n"/>
      <c r="L69" s="440" t="n"/>
      <c r="M69" s="871" t="n"/>
      <c r="N69" s="871" t="n"/>
      <c r="O69" s="871" t="n"/>
      <c r="P69" s="871" t="n"/>
      <c r="Q69" s="871" t="n"/>
      <c r="R69" s="871" t="n"/>
      <c r="S69" s="871" t="n"/>
      <c r="T69" s="871" t="n"/>
      <c r="U69" s="871" t="n"/>
      <c r="V69" s="871" t="n"/>
      <c r="W69" s="871" t="n"/>
      <c r="X69" s="871" t="n"/>
      <c r="Y69" s="871" t="n"/>
      <c r="Z69" s="871" t="n"/>
      <c r="AA69" s="871" t="n"/>
      <c r="AB69" s="871" t="n"/>
      <c r="AC69" s="871" t="n"/>
      <c r="AD69" s="871" t="n"/>
      <c r="AE69" s="871" t="n"/>
    </row>
    <row r="70">
      <c r="A70" s="871" t="n"/>
      <c r="B70" s="871" t="n"/>
      <c r="C70" s="871" t="n"/>
      <c r="D70" s="440" t="n"/>
      <c r="E70" s="871" t="n"/>
      <c r="F70" s="440" t="n"/>
      <c r="G70" s="871" t="n"/>
      <c r="H70" s="440" t="n"/>
      <c r="I70" s="871" t="n"/>
      <c r="J70" s="440" t="n"/>
      <c r="K70" s="871" t="n"/>
      <c r="L70" s="440" t="n"/>
      <c r="M70" s="871" t="n"/>
      <c r="N70" s="871" t="n"/>
      <c r="O70" s="871" t="n"/>
      <c r="P70" s="871" t="n"/>
      <c r="Q70" s="871" t="n"/>
      <c r="R70" s="871" t="n"/>
      <c r="S70" s="871" t="n"/>
      <c r="T70" s="871" t="n"/>
      <c r="U70" s="871" t="n"/>
      <c r="V70" s="871" t="n"/>
      <c r="W70" s="871" t="n"/>
      <c r="X70" s="871" t="n"/>
      <c r="Y70" s="871" t="n"/>
      <c r="Z70" s="871" t="n"/>
      <c r="AA70" s="871" t="n"/>
      <c r="AB70" s="871" t="n"/>
      <c r="AC70" s="871" t="n"/>
      <c r="AD70" s="871" t="n"/>
      <c r="AE70" s="871" t="n"/>
    </row>
    <row r="71">
      <c r="A71" s="871" t="n"/>
      <c r="B71" s="871" t="n"/>
      <c r="C71" s="871" t="n"/>
      <c r="D71" s="440" t="n"/>
      <c r="E71" s="871" t="n"/>
      <c r="F71" s="440" t="n"/>
      <c r="G71" s="871" t="n"/>
      <c r="H71" s="440" t="n"/>
      <c r="I71" s="871" t="n"/>
      <c r="J71" s="440" t="n"/>
      <c r="K71" s="871" t="n"/>
      <c r="L71" s="440" t="n"/>
      <c r="M71" s="871" t="n"/>
      <c r="N71" s="871" t="n"/>
      <c r="O71" s="871" t="n"/>
      <c r="P71" s="871" t="n"/>
      <c r="Q71" s="871" t="n"/>
      <c r="R71" s="871" t="n"/>
      <c r="S71" s="871" t="n"/>
      <c r="T71" s="871" t="n"/>
      <c r="U71" s="871" t="n"/>
      <c r="V71" s="871" t="n"/>
      <c r="W71" s="871" t="n"/>
      <c r="X71" s="871" t="n"/>
      <c r="Y71" s="871" t="n"/>
      <c r="Z71" s="871" t="n"/>
      <c r="AA71" s="871" t="n"/>
      <c r="AB71" s="871" t="n"/>
      <c r="AC71" s="871" t="n"/>
      <c r="AD71" s="871" t="n"/>
      <c r="AE71" s="871" t="n"/>
    </row>
    <row r="72">
      <c r="A72" s="871" t="n"/>
      <c r="B72" s="871" t="n"/>
      <c r="C72" s="871" t="n"/>
      <c r="D72" s="440" t="n"/>
      <c r="E72" s="871" t="n"/>
      <c r="F72" s="440" t="n"/>
      <c r="G72" s="871" t="n"/>
      <c r="H72" s="440" t="n"/>
      <c r="I72" s="871" t="n"/>
      <c r="J72" s="440" t="n"/>
      <c r="K72" s="871" t="n"/>
      <c r="L72" s="440" t="n"/>
      <c r="M72" s="871" t="n"/>
      <c r="N72" s="871" t="n"/>
      <c r="O72" s="871" t="n"/>
      <c r="P72" s="871" t="n"/>
      <c r="Q72" s="871" t="n"/>
      <c r="R72" s="871" t="n"/>
      <c r="S72" s="871" t="n"/>
      <c r="T72" s="871" t="n"/>
      <c r="U72" s="871" t="n"/>
      <c r="V72" s="871" t="n"/>
      <c r="W72" s="871" t="n"/>
      <c r="X72" s="871" t="n"/>
      <c r="Y72" s="871" t="n"/>
      <c r="Z72" s="871" t="n"/>
      <c r="AA72" s="871" t="n"/>
      <c r="AB72" s="871" t="n"/>
      <c r="AC72" s="871" t="n"/>
      <c r="AD72" s="871" t="n"/>
      <c r="AE72" s="871" t="n"/>
    </row>
    <row r="73">
      <c r="A73" s="871" t="n"/>
      <c r="B73" s="871" t="n"/>
      <c r="C73" s="871" t="n"/>
      <c r="D73" s="440" t="n"/>
      <c r="E73" s="871" t="n"/>
      <c r="F73" s="440" t="n"/>
      <c r="G73" s="871" t="n"/>
      <c r="H73" s="440" t="n"/>
      <c r="I73" s="871" t="n"/>
      <c r="J73" s="440" t="n"/>
      <c r="K73" s="871" t="n"/>
      <c r="L73" s="440" t="n"/>
      <c r="M73" s="871" t="n"/>
      <c r="N73" s="871" t="n"/>
      <c r="O73" s="871" t="n"/>
      <c r="P73" s="871" t="n"/>
      <c r="Q73" s="871" t="n"/>
      <c r="R73" s="871" t="n"/>
      <c r="S73" s="871" t="n"/>
      <c r="T73" s="871" t="n"/>
      <c r="U73" s="871" t="n"/>
      <c r="V73" s="871" t="n"/>
      <c r="W73" s="871" t="n"/>
      <c r="X73" s="871" t="n"/>
      <c r="Y73" s="871" t="n"/>
      <c r="Z73" s="871" t="n"/>
      <c r="AA73" s="871" t="n"/>
      <c r="AB73" s="871" t="n"/>
      <c r="AC73" s="871" t="n"/>
      <c r="AD73" s="871" t="n"/>
      <c r="AE73" s="871" t="n"/>
    </row>
    <row r="74">
      <c r="A74" s="871" t="n"/>
      <c r="B74" s="871" t="n"/>
      <c r="C74" s="871" t="n"/>
      <c r="D74" s="440" t="n"/>
      <c r="E74" s="871" t="n"/>
      <c r="F74" s="440" t="n"/>
      <c r="G74" s="871" t="n"/>
      <c r="H74" s="440" t="n"/>
      <c r="I74" s="871" t="n"/>
      <c r="J74" s="440" t="n"/>
      <c r="K74" s="871" t="n"/>
      <c r="L74" s="440" t="n"/>
      <c r="M74" s="871" t="n"/>
      <c r="N74" s="871" t="n"/>
      <c r="O74" s="871" t="n"/>
      <c r="P74" s="871" t="n"/>
      <c r="Q74" s="871" t="n"/>
      <c r="R74" s="871" t="n"/>
      <c r="S74" s="871" t="n"/>
      <c r="T74" s="871" t="n"/>
      <c r="U74" s="871" t="n"/>
      <c r="V74" s="871" t="n"/>
      <c r="W74" s="871" t="n"/>
      <c r="X74" s="871" t="n"/>
      <c r="Y74" s="871" t="n"/>
      <c r="Z74" s="871" t="n"/>
      <c r="AA74" s="871" t="n"/>
      <c r="AB74" s="871" t="n"/>
      <c r="AC74" s="871" t="n"/>
      <c r="AD74" s="871" t="n"/>
      <c r="AE74" s="871" t="n"/>
    </row>
    <row r="75">
      <c r="A75" s="871" t="n"/>
      <c r="B75" s="871" t="n"/>
      <c r="C75" s="871" t="n"/>
      <c r="D75" s="440" t="n"/>
      <c r="E75" s="871" t="n"/>
      <c r="F75" s="440" t="n"/>
      <c r="G75" s="871" t="n"/>
      <c r="H75" s="440" t="n"/>
      <c r="I75" s="871" t="n"/>
      <c r="J75" s="440" t="n"/>
      <c r="K75" s="871" t="n"/>
      <c r="L75" s="440" t="n"/>
      <c r="M75" s="871" t="n"/>
      <c r="N75" s="871" t="n"/>
      <c r="O75" s="871" t="n"/>
      <c r="P75" s="871" t="n"/>
      <c r="Q75" s="871" t="n"/>
      <c r="R75" s="871" t="n"/>
      <c r="S75" s="871" t="n"/>
      <c r="T75" s="871" t="n"/>
      <c r="U75" s="871" t="n"/>
      <c r="V75" s="871" t="n"/>
      <c r="W75" s="871" t="n"/>
      <c r="X75" s="871" t="n"/>
      <c r="Y75" s="871" t="n"/>
      <c r="Z75" s="871" t="n"/>
      <c r="AA75" s="871" t="n"/>
      <c r="AB75" s="871" t="n"/>
      <c r="AC75" s="871" t="n"/>
      <c r="AD75" s="871" t="n"/>
      <c r="AE75" s="871" t="n"/>
    </row>
    <row r="76">
      <c r="A76" s="871" t="n"/>
      <c r="B76" s="871" t="n"/>
      <c r="C76" s="871" t="n"/>
      <c r="D76" s="440" t="n"/>
      <c r="E76" s="871" t="n"/>
      <c r="F76" s="440" t="n"/>
      <c r="G76" s="871" t="n"/>
      <c r="H76" s="440" t="n"/>
      <c r="I76" s="871" t="n"/>
      <c r="J76" s="440" t="n"/>
      <c r="K76" s="871" t="n"/>
      <c r="L76" s="440" t="n"/>
      <c r="M76" s="871" t="n"/>
      <c r="N76" s="871" t="n"/>
      <c r="O76" s="871" t="n"/>
      <c r="P76" s="871" t="n"/>
      <c r="Q76" s="871" t="n"/>
      <c r="R76" s="871" t="n"/>
      <c r="S76" s="871" t="n"/>
      <c r="T76" s="871" t="n"/>
      <c r="U76" s="871" t="n"/>
      <c r="V76" s="871" t="n"/>
      <c r="W76" s="871" t="n"/>
      <c r="X76" s="871" t="n"/>
      <c r="Y76" s="871" t="n"/>
      <c r="Z76" s="871" t="n"/>
      <c r="AA76" s="871" t="n"/>
      <c r="AB76" s="871" t="n"/>
      <c r="AC76" s="871" t="n"/>
      <c r="AD76" s="871" t="n"/>
      <c r="AE76" s="871" t="n"/>
    </row>
    <row r="77">
      <c r="A77" s="871" t="n"/>
      <c r="B77" s="871" t="n"/>
      <c r="C77" s="871" t="n"/>
      <c r="D77" s="440" t="n"/>
      <c r="E77" s="871" t="n"/>
      <c r="F77" s="440" t="n"/>
      <c r="G77" s="871" t="n"/>
      <c r="H77" s="440" t="n"/>
      <c r="I77" s="871" t="n"/>
      <c r="J77" s="440" t="n"/>
      <c r="K77" s="871" t="n"/>
      <c r="L77" s="440" t="n"/>
      <c r="M77" s="871" t="n"/>
      <c r="N77" s="871" t="n"/>
      <c r="O77" s="871" t="n"/>
      <c r="P77" s="871" t="n"/>
      <c r="Q77" s="871" t="n"/>
      <c r="R77" s="871" t="n"/>
      <c r="S77" s="871" t="n"/>
      <c r="T77" s="871" t="n"/>
      <c r="U77" s="871" t="n"/>
      <c r="V77" s="871" t="n"/>
      <c r="W77" s="871" t="n"/>
      <c r="X77" s="871" t="n"/>
      <c r="Y77" s="871" t="n"/>
      <c r="Z77" s="871" t="n"/>
      <c r="AA77" s="871" t="n"/>
      <c r="AB77" s="871" t="n"/>
      <c r="AC77" s="871" t="n"/>
      <c r="AD77" s="871" t="n"/>
      <c r="AE77" s="871" t="n"/>
    </row>
    <row r="78">
      <c r="A78" s="871" t="n"/>
      <c r="B78" s="871" t="n"/>
      <c r="C78" s="871" t="n"/>
      <c r="D78" s="440" t="n"/>
      <c r="E78" s="871" t="n"/>
      <c r="F78" s="440" t="n"/>
      <c r="G78" s="871" t="n"/>
      <c r="H78" s="440" t="n"/>
      <c r="I78" s="871" t="n"/>
      <c r="J78" s="440" t="n"/>
      <c r="K78" s="871" t="n"/>
      <c r="L78" s="440" t="n"/>
      <c r="M78" s="871" t="n"/>
      <c r="N78" s="871" t="n"/>
      <c r="O78" s="871" t="n"/>
      <c r="P78" s="871" t="n"/>
      <c r="Q78" s="871" t="n"/>
      <c r="R78" s="871" t="n"/>
      <c r="S78" s="871" t="n"/>
      <c r="T78" s="871" t="n"/>
      <c r="U78" s="871" t="n"/>
      <c r="V78" s="871" t="n"/>
      <c r="W78" s="871" t="n"/>
      <c r="X78" s="871" t="n"/>
      <c r="Y78" s="871" t="n"/>
      <c r="Z78" s="871" t="n"/>
      <c r="AA78" s="871" t="n"/>
      <c r="AB78" s="871" t="n"/>
      <c r="AC78" s="871" t="n"/>
      <c r="AD78" s="871" t="n"/>
      <c r="AE78" s="871" t="n"/>
    </row>
    <row r="79">
      <c r="A79" s="871" t="n"/>
      <c r="B79" s="871" t="n"/>
      <c r="C79" s="871" t="n"/>
      <c r="D79" s="440" t="n"/>
      <c r="E79" s="871" t="n"/>
      <c r="F79" s="440" t="n"/>
      <c r="G79" s="871" t="n"/>
      <c r="H79" s="440" t="n"/>
      <c r="I79" s="871" t="n"/>
      <c r="J79" s="440" t="n"/>
      <c r="K79" s="871" t="n"/>
      <c r="L79" s="440" t="n"/>
      <c r="M79" s="871" t="n"/>
      <c r="N79" s="871" t="n"/>
      <c r="O79" s="871" t="n"/>
      <c r="P79" s="871" t="n"/>
      <c r="Q79" s="871" t="n"/>
      <c r="R79" s="871" t="n"/>
      <c r="S79" s="871" t="n"/>
      <c r="T79" s="871" t="n"/>
      <c r="U79" s="871" t="n"/>
      <c r="V79" s="871" t="n"/>
      <c r="W79" s="871" t="n"/>
      <c r="X79" s="871" t="n"/>
      <c r="Y79" s="871" t="n"/>
      <c r="Z79" s="871" t="n"/>
      <c r="AA79" s="871" t="n"/>
      <c r="AB79" s="871" t="n"/>
      <c r="AC79" s="871" t="n"/>
      <c r="AD79" s="871" t="n"/>
      <c r="AE79" s="871" t="n"/>
    </row>
    <row r="80">
      <c r="A80" s="871" t="n"/>
      <c r="B80" s="871" t="n"/>
      <c r="C80" s="871" t="n"/>
      <c r="D80" s="440" t="n"/>
      <c r="E80" s="871" t="n"/>
      <c r="F80" s="440" t="n"/>
      <c r="G80" s="871" t="n"/>
      <c r="H80" s="440" t="n"/>
      <c r="I80" s="871" t="n"/>
      <c r="J80" s="440" t="n"/>
      <c r="K80" s="871" t="n"/>
      <c r="L80" s="440" t="n"/>
      <c r="M80" s="871" t="n"/>
      <c r="N80" s="871" t="n"/>
      <c r="O80" s="871" t="n"/>
      <c r="P80" s="871" t="n"/>
      <c r="Q80" s="871" t="n"/>
      <c r="R80" s="871" t="n"/>
      <c r="S80" s="871" t="n"/>
      <c r="T80" s="871" t="n"/>
      <c r="U80" s="871" t="n"/>
      <c r="V80" s="871" t="n"/>
      <c r="W80" s="871" t="n"/>
      <c r="X80" s="871" t="n"/>
      <c r="Y80" s="871" t="n"/>
      <c r="Z80" s="871" t="n"/>
      <c r="AA80" s="871" t="n"/>
      <c r="AB80" s="871" t="n"/>
      <c r="AC80" s="871" t="n"/>
      <c r="AD80" s="871" t="n"/>
      <c r="AE80" s="871" t="n"/>
    </row>
    <row r="81">
      <c r="A81" s="871" t="n"/>
      <c r="B81" s="871" t="n"/>
      <c r="C81" s="871" t="n"/>
      <c r="D81" s="440" t="n"/>
      <c r="E81" s="871" t="n"/>
      <c r="F81" s="440" t="n"/>
      <c r="G81" s="871" t="n"/>
      <c r="H81" s="440" t="n"/>
      <c r="I81" s="871" t="n"/>
      <c r="J81" s="440" t="n"/>
      <c r="K81" s="871" t="n"/>
      <c r="L81" s="440" t="n"/>
      <c r="M81" s="871" t="n"/>
      <c r="N81" s="871" t="n"/>
      <c r="O81" s="871" t="n"/>
      <c r="P81" s="871" t="n"/>
      <c r="Q81" s="871" t="n"/>
      <c r="R81" s="871" t="n"/>
      <c r="S81" s="871" t="n"/>
      <c r="T81" s="871" t="n"/>
      <c r="U81" s="871" t="n"/>
      <c r="V81" s="871" t="n"/>
      <c r="W81" s="871" t="n"/>
      <c r="X81" s="871" t="n"/>
      <c r="Y81" s="871" t="n"/>
      <c r="Z81" s="871" t="n"/>
      <c r="AA81" s="871" t="n"/>
      <c r="AB81" s="871" t="n"/>
      <c r="AC81" s="871" t="n"/>
      <c r="AD81" s="871" t="n"/>
      <c r="AE81" s="871" t="n"/>
    </row>
    <row r="82">
      <c r="A82" s="871" t="n"/>
      <c r="B82" s="871" t="n"/>
      <c r="C82" s="871" t="n"/>
      <c r="D82" s="440" t="n"/>
      <c r="E82" s="871" t="n"/>
      <c r="F82" s="440" t="n"/>
      <c r="G82" s="871" t="n"/>
      <c r="H82" s="440" t="n"/>
      <c r="I82" s="871" t="n"/>
      <c r="J82" s="440" t="n"/>
      <c r="K82" s="871" t="n"/>
      <c r="L82" s="440" t="n"/>
      <c r="M82" s="871" t="n"/>
      <c r="N82" s="871" t="n"/>
      <c r="O82" s="871" t="n"/>
      <c r="P82" s="871" t="n"/>
      <c r="Q82" s="871" t="n"/>
      <c r="R82" s="871" t="n"/>
      <c r="S82" s="871" t="n"/>
      <c r="T82" s="871" t="n"/>
      <c r="U82" s="871" t="n"/>
      <c r="V82" s="871" t="n"/>
      <c r="W82" s="871" t="n"/>
      <c r="X82" s="871" t="n"/>
      <c r="Y82" s="871" t="n"/>
      <c r="Z82" s="871" t="n"/>
      <c r="AA82" s="871" t="n"/>
      <c r="AB82" s="871" t="n"/>
      <c r="AC82" s="871" t="n"/>
      <c r="AD82" s="871" t="n"/>
      <c r="AE82" s="871" t="n"/>
    </row>
    <row r="83">
      <c r="A83" s="871" t="n"/>
      <c r="B83" s="871" t="n"/>
      <c r="C83" s="871" t="n"/>
      <c r="D83" s="440" t="n"/>
      <c r="E83" s="871" t="n"/>
      <c r="F83" s="440" t="n"/>
      <c r="G83" s="871" t="n"/>
      <c r="H83" s="440" t="n"/>
      <c r="I83" s="871" t="n"/>
      <c r="J83" s="440" t="n"/>
      <c r="K83" s="871" t="n"/>
      <c r="L83" s="440" t="n"/>
      <c r="M83" s="871" t="n"/>
      <c r="N83" s="871" t="n"/>
      <c r="O83" s="871" t="n"/>
      <c r="P83" s="871" t="n"/>
      <c r="Q83" s="871" t="n"/>
      <c r="R83" s="871" t="n"/>
      <c r="S83" s="871" t="n"/>
      <c r="T83" s="871" t="n"/>
      <c r="U83" s="871" t="n"/>
      <c r="V83" s="871" t="n"/>
      <c r="W83" s="871" t="n"/>
      <c r="X83" s="871" t="n"/>
      <c r="Y83" s="871" t="n"/>
      <c r="Z83" s="871" t="n"/>
      <c r="AA83" s="871" t="n"/>
      <c r="AB83" s="871" t="n"/>
      <c r="AC83" s="871" t="n"/>
      <c r="AD83" s="871" t="n"/>
      <c r="AE83" s="871" t="n"/>
    </row>
    <row r="84">
      <c r="A84" s="871" t="n"/>
      <c r="B84" s="871" t="n"/>
      <c r="C84" s="871" t="n"/>
      <c r="D84" s="440" t="n"/>
      <c r="E84" s="871" t="n"/>
      <c r="F84" s="440" t="n"/>
      <c r="G84" s="871" t="n"/>
      <c r="H84" s="440" t="n"/>
      <c r="I84" s="871" t="n"/>
      <c r="J84" s="440" t="n"/>
      <c r="K84" s="871" t="n"/>
      <c r="L84" s="440" t="n"/>
      <c r="M84" s="871" t="n"/>
      <c r="N84" s="871" t="n"/>
      <c r="O84" s="871" t="n"/>
      <c r="P84" s="871" t="n"/>
      <c r="Q84" s="871" t="n"/>
      <c r="R84" s="871" t="n"/>
      <c r="S84" s="871" t="n"/>
      <c r="T84" s="871" t="n"/>
      <c r="U84" s="871" t="n"/>
      <c r="V84" s="871" t="n"/>
      <c r="W84" s="871" t="n"/>
      <c r="X84" s="871" t="n"/>
      <c r="Y84" s="871" t="n"/>
      <c r="Z84" s="871" t="n"/>
      <c r="AA84" s="871" t="n"/>
      <c r="AB84" s="871" t="n"/>
      <c r="AC84" s="871" t="n"/>
      <c r="AD84" s="871" t="n"/>
      <c r="AE84" s="871" t="n"/>
    </row>
    <row r="85">
      <c r="A85" s="871" t="n"/>
      <c r="B85" s="871" t="n"/>
      <c r="C85" s="871" t="n"/>
      <c r="D85" s="440" t="n"/>
      <c r="E85" s="871" t="n"/>
      <c r="F85" s="440" t="n"/>
      <c r="G85" s="871" t="n"/>
      <c r="H85" s="440" t="n"/>
      <c r="I85" s="871" t="n"/>
      <c r="J85" s="440" t="n"/>
      <c r="K85" s="871" t="n"/>
      <c r="L85" s="440" t="n"/>
      <c r="M85" s="871" t="n"/>
      <c r="N85" s="871" t="n"/>
      <c r="O85" s="871" t="n"/>
      <c r="P85" s="871" t="n"/>
      <c r="Q85" s="871" t="n"/>
      <c r="R85" s="871" t="n"/>
      <c r="S85" s="871" t="n"/>
      <c r="T85" s="871" t="n"/>
      <c r="U85" s="871" t="n"/>
      <c r="V85" s="871" t="n"/>
      <c r="W85" s="871" t="n"/>
      <c r="X85" s="871" t="n"/>
      <c r="Y85" s="871" t="n"/>
      <c r="Z85" s="871" t="n"/>
      <c r="AA85" s="871" t="n"/>
      <c r="AB85" s="871" t="n"/>
      <c r="AC85" s="871" t="n"/>
      <c r="AD85" s="871" t="n"/>
      <c r="AE85" s="871" t="n"/>
    </row>
    <row r="86">
      <c r="A86" s="871" t="n"/>
      <c r="B86" s="871" t="n"/>
      <c r="C86" s="871" t="n"/>
      <c r="D86" s="440" t="n"/>
      <c r="E86" s="871" t="n"/>
      <c r="F86" s="440" t="n"/>
      <c r="G86" s="871" t="n"/>
      <c r="H86" s="440" t="n"/>
      <c r="I86" s="871" t="n"/>
      <c r="J86" s="440" t="n"/>
      <c r="K86" s="871" t="n"/>
      <c r="L86" s="440" t="n"/>
      <c r="M86" s="871" t="n"/>
      <c r="N86" s="871" t="n"/>
      <c r="O86" s="871" t="n"/>
      <c r="P86" s="871" t="n"/>
      <c r="Q86" s="871" t="n"/>
      <c r="R86" s="871" t="n"/>
      <c r="S86" s="871" t="n"/>
      <c r="T86" s="871" t="n"/>
      <c r="U86" s="871" t="n"/>
      <c r="V86" s="871" t="n"/>
      <c r="W86" s="871" t="n"/>
      <c r="X86" s="871" t="n"/>
      <c r="Y86" s="871" t="n"/>
      <c r="Z86" s="871" t="n"/>
      <c r="AA86" s="871" t="n"/>
      <c r="AB86" s="871" t="n"/>
      <c r="AC86" s="871" t="n"/>
      <c r="AD86" s="871" t="n"/>
      <c r="AE86" s="871" t="n"/>
    </row>
    <row r="87">
      <c r="A87" s="871" t="n"/>
      <c r="B87" s="871" t="n"/>
      <c r="C87" s="871" t="n"/>
      <c r="D87" s="440" t="n"/>
      <c r="E87" s="871" t="n"/>
      <c r="F87" s="440" t="n"/>
      <c r="G87" s="871" t="n"/>
      <c r="H87" s="440" t="n"/>
      <c r="I87" s="871" t="n"/>
      <c r="J87" s="440" t="n"/>
      <c r="K87" s="871" t="n"/>
      <c r="L87" s="440" t="n"/>
      <c r="M87" s="871" t="n"/>
      <c r="N87" s="871" t="n"/>
      <c r="O87" s="871" t="n"/>
      <c r="P87" s="871" t="n"/>
      <c r="Q87" s="871" t="n"/>
      <c r="R87" s="871" t="n"/>
      <c r="S87" s="871" t="n"/>
      <c r="T87" s="871" t="n"/>
      <c r="U87" s="871" t="n"/>
      <c r="V87" s="871" t="n"/>
      <c r="W87" s="871" t="n"/>
      <c r="X87" s="871" t="n"/>
      <c r="Y87" s="871" t="n"/>
      <c r="Z87" s="871" t="n"/>
      <c r="AA87" s="871" t="n"/>
      <c r="AB87" s="871" t="n"/>
      <c r="AC87" s="871" t="n"/>
      <c r="AD87" s="871" t="n"/>
      <c r="AE87" s="871" t="n"/>
    </row>
    <row r="88">
      <c r="A88" s="871" t="n"/>
      <c r="B88" s="871" t="n"/>
      <c r="C88" s="871" t="n"/>
      <c r="D88" s="440" t="n"/>
      <c r="E88" s="871" t="n"/>
      <c r="F88" s="440" t="n"/>
      <c r="G88" s="871" t="n"/>
      <c r="H88" s="440" t="n"/>
      <c r="I88" s="871" t="n"/>
      <c r="J88" s="440" t="n"/>
      <c r="K88" s="871" t="n"/>
      <c r="L88" s="440" t="n"/>
      <c r="M88" s="871" t="n"/>
      <c r="N88" s="871" t="n"/>
      <c r="O88" s="871" t="n"/>
      <c r="P88" s="871" t="n"/>
      <c r="Q88" s="871" t="n"/>
      <c r="R88" s="871" t="n"/>
      <c r="S88" s="871" t="n"/>
      <c r="T88" s="871" t="n"/>
      <c r="U88" s="871" t="n"/>
      <c r="V88" s="871" t="n"/>
      <c r="W88" s="871" t="n"/>
      <c r="X88" s="871" t="n"/>
      <c r="Y88" s="871" t="n"/>
      <c r="Z88" s="871" t="n"/>
      <c r="AA88" s="871" t="n"/>
      <c r="AB88" s="871" t="n"/>
      <c r="AC88" s="871" t="n"/>
      <c r="AD88" s="871" t="n"/>
      <c r="AE88" s="871" t="n"/>
    </row>
    <row r="89">
      <c r="A89" s="871" t="n"/>
      <c r="B89" s="871" t="n"/>
      <c r="C89" s="871" t="n"/>
      <c r="D89" s="440" t="n"/>
      <c r="E89" s="871" t="n"/>
      <c r="F89" s="440" t="n"/>
      <c r="G89" s="871" t="n"/>
      <c r="H89" s="440" t="n"/>
      <c r="I89" s="871" t="n"/>
      <c r="J89" s="440" t="n"/>
      <c r="K89" s="871" t="n"/>
      <c r="L89" s="440" t="n"/>
      <c r="M89" s="871" t="n"/>
      <c r="N89" s="871" t="n"/>
      <c r="O89" s="871" t="n"/>
      <c r="P89" s="871" t="n"/>
      <c r="Q89" s="871" t="n"/>
      <c r="R89" s="871" t="n"/>
      <c r="S89" s="871" t="n"/>
      <c r="T89" s="871" t="n"/>
      <c r="U89" s="871" t="n"/>
      <c r="V89" s="871" t="n"/>
      <c r="W89" s="871" t="n"/>
      <c r="X89" s="871" t="n"/>
      <c r="Y89" s="871" t="n"/>
      <c r="Z89" s="871" t="n"/>
      <c r="AA89" s="871" t="n"/>
      <c r="AB89" s="871" t="n"/>
      <c r="AC89" s="871" t="n"/>
      <c r="AD89" s="871" t="n"/>
      <c r="AE89" s="871" t="n"/>
    </row>
    <row r="90">
      <c r="A90" s="871" t="n"/>
      <c r="B90" s="871" t="n"/>
      <c r="C90" s="871" t="n"/>
      <c r="D90" s="440" t="n"/>
      <c r="E90" s="871" t="n"/>
      <c r="F90" s="440" t="n"/>
      <c r="G90" s="871" t="n"/>
      <c r="H90" s="440" t="n"/>
      <c r="I90" s="871" t="n"/>
      <c r="J90" s="440" t="n"/>
      <c r="K90" s="871" t="n"/>
      <c r="L90" s="440" t="n"/>
      <c r="M90" s="871" t="n"/>
      <c r="N90" s="871" t="n"/>
      <c r="O90" s="871" t="n"/>
      <c r="P90" s="871" t="n"/>
      <c r="Q90" s="871" t="n"/>
      <c r="R90" s="871" t="n"/>
      <c r="S90" s="871" t="n"/>
      <c r="T90" s="871" t="n"/>
      <c r="U90" s="871" t="n"/>
      <c r="V90" s="871" t="n"/>
      <c r="W90" s="871" t="n"/>
      <c r="X90" s="871" t="n"/>
      <c r="Y90" s="871" t="n"/>
      <c r="Z90" s="871" t="n"/>
      <c r="AA90" s="871" t="n"/>
      <c r="AB90" s="871" t="n"/>
      <c r="AC90" s="871" t="n"/>
      <c r="AD90" s="871" t="n"/>
      <c r="AE90" s="871" t="n"/>
    </row>
    <row r="91">
      <c r="A91" s="871" t="n"/>
      <c r="B91" s="871" t="n"/>
      <c r="C91" s="871" t="n"/>
      <c r="D91" s="440" t="n"/>
      <c r="E91" s="871" t="n"/>
      <c r="F91" s="440" t="n"/>
      <c r="G91" s="871" t="n"/>
      <c r="H91" s="440" t="n"/>
      <c r="I91" s="871" t="n"/>
      <c r="J91" s="440" t="n"/>
      <c r="K91" s="871" t="n"/>
      <c r="L91" s="440" t="n"/>
      <c r="M91" s="871" t="n"/>
      <c r="N91" s="871" t="n"/>
      <c r="O91" s="871" t="n"/>
      <c r="P91" s="871" t="n"/>
      <c r="Q91" s="871" t="n"/>
      <c r="R91" s="871" t="n"/>
      <c r="S91" s="871" t="n"/>
      <c r="T91" s="871" t="n"/>
      <c r="U91" s="871" t="n"/>
      <c r="V91" s="871" t="n"/>
      <c r="W91" s="871" t="n"/>
      <c r="X91" s="871" t="n"/>
      <c r="Y91" s="871" t="n"/>
      <c r="Z91" s="871" t="n"/>
      <c r="AA91" s="871" t="n"/>
      <c r="AB91" s="871" t="n"/>
      <c r="AC91" s="871" t="n"/>
      <c r="AD91" s="871" t="n"/>
      <c r="AE91" s="871" t="n"/>
    </row>
    <row r="92">
      <c r="A92" s="871" t="n"/>
      <c r="B92" s="871" t="n"/>
      <c r="C92" s="871" t="n"/>
      <c r="D92" s="440" t="n"/>
      <c r="E92" s="871" t="n"/>
      <c r="F92" s="440" t="n"/>
      <c r="G92" s="871" t="n"/>
      <c r="H92" s="440" t="n"/>
      <c r="I92" s="871" t="n"/>
      <c r="J92" s="440" t="n"/>
      <c r="K92" s="871" t="n"/>
      <c r="L92" s="440" t="n"/>
      <c r="M92" s="871" t="n"/>
      <c r="N92" s="871" t="n"/>
      <c r="O92" s="871" t="n"/>
      <c r="P92" s="871" t="n"/>
      <c r="Q92" s="871" t="n"/>
      <c r="R92" s="871" t="n"/>
      <c r="S92" s="871" t="n"/>
      <c r="T92" s="871" t="n"/>
      <c r="U92" s="871" t="n"/>
      <c r="V92" s="871" t="n"/>
      <c r="W92" s="871" t="n"/>
      <c r="X92" s="871" t="n"/>
      <c r="Y92" s="871" t="n"/>
      <c r="Z92" s="871" t="n"/>
      <c r="AA92" s="871" t="n"/>
      <c r="AB92" s="871" t="n"/>
      <c r="AC92" s="871" t="n"/>
      <c r="AD92" s="871" t="n"/>
      <c r="AE92" s="871" t="n"/>
    </row>
    <row r="93">
      <c r="A93" s="871" t="n"/>
      <c r="B93" s="871" t="n"/>
      <c r="C93" s="871" t="n"/>
      <c r="D93" s="440" t="n"/>
      <c r="E93" s="871" t="n"/>
      <c r="F93" s="440" t="n"/>
      <c r="G93" s="871" t="n"/>
      <c r="H93" s="440" t="n"/>
      <c r="I93" s="871" t="n"/>
      <c r="J93" s="440" t="n"/>
      <c r="K93" s="871" t="n"/>
      <c r="L93" s="440" t="n"/>
      <c r="M93" s="871" t="n"/>
      <c r="N93" s="871" t="n"/>
      <c r="O93" s="871" t="n"/>
      <c r="P93" s="871" t="n"/>
      <c r="Q93" s="871" t="n"/>
      <c r="R93" s="871" t="n"/>
      <c r="S93" s="871" t="n"/>
      <c r="T93" s="871" t="n"/>
      <c r="U93" s="871" t="n"/>
      <c r="V93" s="871" t="n"/>
      <c r="W93" s="871" t="n"/>
      <c r="X93" s="871" t="n"/>
      <c r="Y93" s="871" t="n"/>
      <c r="Z93" s="871" t="n"/>
      <c r="AA93" s="871" t="n"/>
      <c r="AB93" s="871" t="n"/>
      <c r="AC93" s="871" t="n"/>
      <c r="AD93" s="871" t="n"/>
      <c r="AE93" s="871" t="n"/>
    </row>
    <row r="94">
      <c r="A94" s="871" t="n"/>
      <c r="B94" s="871" t="n"/>
      <c r="C94" s="871" t="n"/>
      <c r="D94" s="440" t="n"/>
      <c r="E94" s="871" t="n"/>
      <c r="F94" s="440" t="n"/>
      <c r="G94" s="871" t="n"/>
      <c r="H94" s="440" t="n"/>
      <c r="I94" s="871" t="n"/>
      <c r="J94" s="440" t="n"/>
      <c r="K94" s="871" t="n"/>
      <c r="L94" s="440" t="n"/>
      <c r="M94" s="871" t="n"/>
      <c r="N94" s="871" t="n"/>
      <c r="O94" s="871" t="n"/>
      <c r="P94" s="871" t="n"/>
      <c r="Q94" s="871" t="n"/>
      <c r="R94" s="871" t="n"/>
      <c r="S94" s="871" t="n"/>
      <c r="T94" s="871" t="n"/>
      <c r="U94" s="871" t="n"/>
      <c r="V94" s="871" t="n"/>
      <c r="W94" s="871" t="n"/>
      <c r="X94" s="871" t="n"/>
      <c r="Y94" s="871" t="n"/>
      <c r="Z94" s="871" t="n"/>
      <c r="AA94" s="871" t="n"/>
      <c r="AB94" s="871" t="n"/>
      <c r="AC94" s="871" t="n"/>
      <c r="AD94" s="871" t="n"/>
      <c r="AE94" s="871" t="n"/>
    </row>
    <row r="95">
      <c r="A95" s="871" t="n"/>
      <c r="B95" s="871" t="n"/>
      <c r="C95" s="871" t="n"/>
      <c r="D95" s="440" t="n"/>
      <c r="E95" s="871" t="n"/>
      <c r="F95" s="440" t="n"/>
      <c r="G95" s="871" t="n"/>
      <c r="H95" s="440" t="n"/>
      <c r="I95" s="871" t="n"/>
      <c r="J95" s="440" t="n"/>
      <c r="K95" s="871" t="n"/>
      <c r="L95" s="440" t="n"/>
      <c r="M95" s="871" t="n"/>
      <c r="N95" s="871" t="n"/>
      <c r="O95" s="871" t="n"/>
      <c r="P95" s="871" t="n"/>
      <c r="Q95" s="871" t="n"/>
      <c r="R95" s="871" t="n"/>
      <c r="S95" s="871" t="n"/>
      <c r="T95" s="871" t="n"/>
      <c r="U95" s="871" t="n"/>
      <c r="V95" s="871" t="n"/>
      <c r="W95" s="871" t="n"/>
      <c r="X95" s="871" t="n"/>
      <c r="Y95" s="871" t="n"/>
      <c r="Z95" s="871" t="n"/>
      <c r="AA95" s="871" t="n"/>
      <c r="AB95" s="871" t="n"/>
      <c r="AC95" s="871" t="n"/>
      <c r="AD95" s="871" t="n"/>
      <c r="AE95" s="871" t="n"/>
    </row>
    <row r="96">
      <c r="A96" s="871" t="n"/>
      <c r="B96" s="871" t="n"/>
      <c r="C96" s="871" t="n"/>
      <c r="D96" s="440" t="n"/>
      <c r="E96" s="871" t="n"/>
      <c r="F96" s="440" t="n"/>
      <c r="G96" s="871" t="n"/>
      <c r="H96" s="440" t="n"/>
      <c r="I96" s="871" t="n"/>
      <c r="J96" s="440" t="n"/>
      <c r="K96" s="871" t="n"/>
      <c r="L96" s="440" t="n"/>
      <c r="M96" s="871" t="n"/>
      <c r="N96" s="871" t="n"/>
      <c r="O96" s="871" t="n"/>
      <c r="P96" s="871" t="n"/>
      <c r="Q96" s="871" t="n"/>
      <c r="R96" s="871" t="n"/>
      <c r="S96" s="871" t="n"/>
      <c r="T96" s="871" t="n"/>
      <c r="U96" s="871" t="n"/>
      <c r="V96" s="871" t="n"/>
      <c r="W96" s="871" t="n"/>
      <c r="X96" s="871" t="n"/>
      <c r="Y96" s="871" t="n"/>
      <c r="Z96" s="871" t="n"/>
      <c r="AA96" s="871" t="n"/>
      <c r="AB96" s="871" t="n"/>
      <c r="AC96" s="871" t="n"/>
      <c r="AD96" s="871" t="n"/>
      <c r="AE96" s="871" t="n"/>
    </row>
    <row r="97">
      <c r="A97" s="871" t="n"/>
      <c r="B97" s="871" t="n"/>
      <c r="C97" s="871" t="n"/>
      <c r="D97" s="440" t="n"/>
      <c r="E97" s="871" t="n"/>
      <c r="F97" s="440" t="n"/>
      <c r="G97" s="871" t="n"/>
      <c r="H97" s="440" t="n"/>
      <c r="I97" s="871" t="n"/>
      <c r="J97" s="440" t="n"/>
      <c r="K97" s="871" t="n"/>
      <c r="L97" s="440" t="n"/>
      <c r="M97" s="871" t="n"/>
      <c r="N97" s="871" t="n"/>
      <c r="O97" s="871" t="n"/>
      <c r="P97" s="871" t="n"/>
      <c r="Q97" s="871" t="n"/>
      <c r="R97" s="871" t="n"/>
      <c r="S97" s="871" t="n"/>
      <c r="T97" s="871" t="n"/>
      <c r="U97" s="871" t="n"/>
      <c r="V97" s="871" t="n"/>
      <c r="W97" s="871" t="n"/>
      <c r="X97" s="871" t="n"/>
      <c r="Y97" s="871" t="n"/>
      <c r="Z97" s="871" t="n"/>
      <c r="AA97" s="871" t="n"/>
      <c r="AB97" s="871" t="n"/>
      <c r="AC97" s="871" t="n"/>
      <c r="AD97" s="871" t="n"/>
      <c r="AE97" s="871" t="n"/>
    </row>
    <row r="98">
      <c r="A98" s="871" t="n"/>
      <c r="B98" s="871" t="n"/>
      <c r="C98" s="871" t="n"/>
      <c r="D98" s="440" t="n"/>
      <c r="E98" s="871" t="n"/>
      <c r="F98" s="440" t="n"/>
      <c r="G98" s="871" t="n"/>
      <c r="H98" s="440" t="n"/>
      <c r="I98" s="871" t="n"/>
      <c r="J98" s="440" t="n"/>
      <c r="K98" s="871" t="n"/>
      <c r="L98" s="440" t="n"/>
      <c r="M98" s="871" t="n"/>
      <c r="N98" s="871" t="n"/>
      <c r="O98" s="871" t="n"/>
      <c r="P98" s="871" t="n"/>
      <c r="Q98" s="871" t="n"/>
      <c r="R98" s="871" t="n"/>
      <c r="S98" s="871" t="n"/>
      <c r="T98" s="871" t="n"/>
      <c r="U98" s="871" t="n"/>
      <c r="V98" s="871" t="n"/>
      <c r="W98" s="871" t="n"/>
      <c r="X98" s="871" t="n"/>
      <c r="Y98" s="871" t="n"/>
      <c r="Z98" s="871" t="n"/>
      <c r="AA98" s="871" t="n"/>
      <c r="AB98" s="871" t="n"/>
      <c r="AC98" s="871" t="n"/>
      <c r="AD98" s="871" t="n"/>
      <c r="AE98" s="871" t="n"/>
    </row>
    <row r="99">
      <c r="A99" s="871" t="n"/>
      <c r="B99" s="871" t="n"/>
      <c r="C99" s="871" t="n"/>
      <c r="D99" s="440" t="n"/>
      <c r="E99" s="871" t="n"/>
      <c r="F99" s="440" t="n"/>
      <c r="G99" s="871" t="n"/>
      <c r="H99" s="440" t="n"/>
      <c r="I99" s="871" t="n"/>
      <c r="J99" s="440" t="n"/>
      <c r="K99" s="871" t="n"/>
      <c r="L99" s="440" t="n"/>
      <c r="M99" s="871" t="n"/>
      <c r="N99" s="871" t="n"/>
      <c r="O99" s="871" t="n"/>
      <c r="P99" s="871" t="n"/>
      <c r="Q99" s="871" t="n"/>
      <c r="R99" s="871" t="n"/>
      <c r="S99" s="871" t="n"/>
      <c r="T99" s="871" t="n"/>
      <c r="U99" s="871" t="n"/>
      <c r="V99" s="871" t="n"/>
      <c r="W99" s="871" t="n"/>
      <c r="X99" s="871" t="n"/>
      <c r="Y99" s="871" t="n"/>
      <c r="Z99" s="871" t="n"/>
      <c r="AA99" s="871" t="n"/>
      <c r="AB99" s="871" t="n"/>
      <c r="AC99" s="871" t="n"/>
      <c r="AD99" s="871" t="n"/>
      <c r="AE99" s="871" t="n"/>
    </row>
    <row r="100">
      <c r="A100" s="871" t="n"/>
      <c r="B100" s="871" t="n"/>
      <c r="C100" s="871" t="n"/>
      <c r="D100" s="440" t="n"/>
      <c r="E100" s="871" t="n"/>
      <c r="F100" s="440" t="n"/>
      <c r="G100" s="871" t="n"/>
      <c r="H100" s="440" t="n"/>
      <c r="I100" s="871" t="n"/>
      <c r="J100" s="440" t="n"/>
      <c r="K100" s="871" t="n"/>
      <c r="L100" s="440" t="n"/>
      <c r="M100" s="871" t="n"/>
      <c r="N100" s="871" t="n"/>
      <c r="O100" s="871" t="n"/>
      <c r="P100" s="871" t="n"/>
      <c r="Q100" s="871" t="n"/>
      <c r="R100" s="871" t="n"/>
      <c r="S100" s="871" t="n"/>
      <c r="T100" s="871" t="n"/>
      <c r="U100" s="871" t="n"/>
      <c r="V100" s="871" t="n"/>
      <c r="W100" s="871" t="n"/>
      <c r="X100" s="871" t="n"/>
      <c r="Y100" s="871" t="n"/>
      <c r="Z100" s="871" t="n"/>
      <c r="AA100" s="871" t="n"/>
      <c r="AB100" s="871" t="n"/>
      <c r="AC100" s="871" t="n"/>
      <c r="AD100" s="871" t="n"/>
      <c r="AE100" s="871" t="n"/>
    </row>
    <row r="101">
      <c r="A101" s="871" t="n"/>
      <c r="B101" s="871" t="n"/>
      <c r="C101" s="871" t="n"/>
      <c r="D101" s="440" t="n"/>
      <c r="E101" s="871" t="n"/>
      <c r="F101" s="440" t="n"/>
      <c r="G101" s="871" t="n"/>
      <c r="H101" s="440" t="n"/>
      <c r="I101" s="871" t="n"/>
      <c r="J101" s="440" t="n"/>
      <c r="K101" s="871" t="n"/>
      <c r="L101" s="440" t="n"/>
      <c r="M101" s="871" t="n"/>
      <c r="N101" s="871" t="n"/>
      <c r="O101" s="871" t="n"/>
      <c r="P101" s="871" t="n"/>
      <c r="Q101" s="871" t="n"/>
      <c r="R101" s="871" t="n"/>
      <c r="S101" s="871" t="n"/>
      <c r="T101" s="871" t="n"/>
      <c r="U101" s="871" t="n"/>
      <c r="V101" s="871" t="n"/>
      <c r="W101" s="871" t="n"/>
      <c r="X101" s="871" t="n"/>
      <c r="Y101" s="871" t="n"/>
      <c r="Z101" s="871" t="n"/>
      <c r="AA101" s="871" t="n"/>
      <c r="AB101" s="871" t="n"/>
      <c r="AC101" s="871" t="n"/>
      <c r="AD101" s="871" t="n"/>
      <c r="AE101" s="871" t="n"/>
    </row>
    <row r="102">
      <c r="A102" s="871" t="n"/>
      <c r="B102" s="871" t="n"/>
      <c r="C102" s="871" t="n"/>
      <c r="D102" s="440" t="n"/>
      <c r="E102" s="871" t="n"/>
      <c r="F102" s="440" t="n"/>
      <c r="G102" s="871" t="n"/>
      <c r="H102" s="440" t="n"/>
      <c r="I102" s="871" t="n"/>
      <c r="J102" s="440" t="n"/>
      <c r="K102" s="871" t="n"/>
      <c r="L102" s="440" t="n"/>
      <c r="M102" s="871" t="n"/>
      <c r="N102" s="871" t="n"/>
      <c r="O102" s="871" t="n"/>
      <c r="P102" s="871" t="n"/>
      <c r="Q102" s="871" t="n"/>
      <c r="R102" s="871" t="n"/>
      <c r="S102" s="871" t="n"/>
      <c r="T102" s="871" t="n"/>
      <c r="U102" s="871" t="n"/>
      <c r="V102" s="871" t="n"/>
      <c r="W102" s="871" t="n"/>
      <c r="X102" s="871" t="n"/>
      <c r="Y102" s="871" t="n"/>
      <c r="Z102" s="871" t="n"/>
      <c r="AA102" s="871" t="n"/>
      <c r="AB102" s="871" t="n"/>
      <c r="AC102" s="871" t="n"/>
      <c r="AD102" s="871" t="n"/>
      <c r="AE102" s="871" t="n"/>
    </row>
    <row r="103">
      <c r="A103" s="871" t="n"/>
      <c r="B103" s="871" t="n"/>
      <c r="C103" s="871" t="n"/>
      <c r="D103" s="440" t="n"/>
      <c r="E103" s="871" t="n"/>
      <c r="F103" s="440" t="n"/>
      <c r="G103" s="871" t="n"/>
      <c r="H103" s="440" t="n"/>
      <c r="I103" s="871" t="n"/>
      <c r="J103" s="440" t="n"/>
      <c r="K103" s="871" t="n"/>
      <c r="L103" s="440" t="n"/>
      <c r="M103" s="871" t="n"/>
      <c r="N103" s="871" t="n"/>
      <c r="O103" s="871" t="n"/>
      <c r="P103" s="871" t="n"/>
      <c r="Q103" s="871" t="n"/>
      <c r="R103" s="871" t="n"/>
      <c r="S103" s="871" t="n"/>
      <c r="T103" s="871" t="n"/>
      <c r="U103" s="871" t="n"/>
      <c r="V103" s="871" t="n"/>
      <c r="W103" s="871" t="n"/>
      <c r="X103" s="871" t="n"/>
      <c r="Y103" s="871" t="n"/>
      <c r="Z103" s="871" t="n"/>
      <c r="AA103" s="871" t="n"/>
      <c r="AB103" s="871" t="n"/>
      <c r="AC103" s="871" t="n"/>
      <c r="AD103" s="871" t="n"/>
      <c r="AE103" s="871" t="n"/>
    </row>
    <row r="104">
      <c r="A104" s="871" t="n"/>
      <c r="B104" s="871" t="n"/>
      <c r="C104" s="871" t="n"/>
      <c r="D104" s="440" t="n"/>
      <c r="E104" s="871" t="n"/>
      <c r="F104" s="440" t="n"/>
      <c r="G104" s="871" t="n"/>
      <c r="H104" s="440" t="n"/>
      <c r="I104" s="871" t="n"/>
      <c r="J104" s="440" t="n"/>
      <c r="K104" s="871" t="n"/>
      <c r="L104" s="440" t="n"/>
      <c r="M104" s="871" t="n"/>
      <c r="N104" s="871" t="n"/>
      <c r="O104" s="871" t="n"/>
      <c r="P104" s="871" t="n"/>
      <c r="Q104" s="871" t="n"/>
      <c r="R104" s="871" t="n"/>
      <c r="S104" s="871" t="n"/>
      <c r="T104" s="871" t="n"/>
      <c r="U104" s="871" t="n"/>
      <c r="V104" s="871" t="n"/>
      <c r="W104" s="871" t="n"/>
      <c r="X104" s="871" t="n"/>
      <c r="Y104" s="871" t="n"/>
      <c r="Z104" s="871" t="n"/>
      <c r="AA104" s="871" t="n"/>
      <c r="AB104" s="871" t="n"/>
      <c r="AC104" s="871" t="n"/>
      <c r="AD104" s="871" t="n"/>
      <c r="AE104" s="871" t="n"/>
    </row>
    <row r="105">
      <c r="A105" s="871" t="n"/>
      <c r="B105" s="871" t="n"/>
      <c r="C105" s="871" t="n"/>
      <c r="D105" s="440" t="n"/>
      <c r="E105" s="871" t="n"/>
      <c r="F105" s="440" t="n"/>
      <c r="G105" s="871" t="n"/>
      <c r="H105" s="440" t="n"/>
      <c r="I105" s="871" t="n"/>
      <c r="J105" s="440" t="n"/>
      <c r="K105" s="871" t="n"/>
      <c r="L105" s="440" t="n"/>
      <c r="M105" s="871" t="n"/>
      <c r="N105" s="871" t="n"/>
      <c r="O105" s="871" t="n"/>
      <c r="P105" s="871" t="n"/>
      <c r="Q105" s="871" t="n"/>
      <c r="R105" s="871" t="n"/>
      <c r="S105" s="871" t="n"/>
      <c r="T105" s="871" t="n"/>
      <c r="U105" s="871" t="n"/>
      <c r="V105" s="871" t="n"/>
      <c r="W105" s="871" t="n"/>
      <c r="X105" s="871" t="n"/>
      <c r="Y105" s="871" t="n"/>
      <c r="Z105" s="871" t="n"/>
      <c r="AA105" s="871" t="n"/>
      <c r="AB105" s="871" t="n"/>
      <c r="AC105" s="871" t="n"/>
      <c r="AD105" s="871" t="n"/>
      <c r="AE105" s="871" t="n"/>
    </row>
    <row r="106">
      <c r="A106" s="871" t="n"/>
      <c r="B106" s="871" t="n"/>
      <c r="C106" s="871" t="n"/>
      <c r="D106" s="440" t="n"/>
      <c r="E106" s="871" t="n"/>
      <c r="F106" s="440" t="n"/>
      <c r="G106" s="871" t="n"/>
      <c r="H106" s="440" t="n"/>
      <c r="I106" s="871" t="n"/>
      <c r="J106" s="440" t="n"/>
      <c r="K106" s="871" t="n"/>
      <c r="L106" s="440" t="n"/>
      <c r="M106" s="871" t="n"/>
      <c r="N106" s="871" t="n"/>
      <c r="O106" s="871" t="n"/>
      <c r="P106" s="871" t="n"/>
      <c r="Q106" s="871" t="n"/>
      <c r="R106" s="871" t="n"/>
      <c r="S106" s="871" t="n"/>
      <c r="T106" s="871" t="n"/>
      <c r="U106" s="871" t="n"/>
      <c r="V106" s="871" t="n"/>
      <c r="W106" s="871" t="n"/>
      <c r="X106" s="871" t="n"/>
      <c r="Y106" s="871" t="n"/>
      <c r="Z106" s="871" t="n"/>
      <c r="AA106" s="871" t="n"/>
      <c r="AB106" s="871" t="n"/>
      <c r="AC106" s="871" t="n"/>
      <c r="AD106" s="871" t="n"/>
      <c r="AE106" s="871" t="n"/>
    </row>
    <row r="107">
      <c r="A107" s="871" t="n"/>
      <c r="B107" s="871" t="n"/>
      <c r="C107" s="871" t="n"/>
      <c r="D107" s="440" t="n"/>
      <c r="E107" s="871" t="n"/>
      <c r="F107" s="440" t="n"/>
      <c r="G107" s="871" t="n"/>
      <c r="H107" s="440" t="n"/>
      <c r="I107" s="871" t="n"/>
      <c r="J107" s="440" t="n"/>
      <c r="K107" s="871" t="n"/>
      <c r="L107" s="440" t="n"/>
      <c r="M107" s="871" t="n"/>
      <c r="N107" s="871" t="n"/>
      <c r="O107" s="871" t="n"/>
      <c r="P107" s="871" t="n"/>
      <c r="Q107" s="871" t="n"/>
      <c r="R107" s="871" t="n"/>
      <c r="S107" s="871" t="n"/>
      <c r="T107" s="871" t="n"/>
      <c r="U107" s="871" t="n"/>
      <c r="V107" s="871" t="n"/>
      <c r="W107" s="871" t="n"/>
      <c r="X107" s="871" t="n"/>
      <c r="Y107" s="871" t="n"/>
      <c r="Z107" s="871" t="n"/>
      <c r="AA107" s="871" t="n"/>
      <c r="AB107" s="871" t="n"/>
      <c r="AC107" s="871" t="n"/>
      <c r="AD107" s="871" t="n"/>
      <c r="AE107" s="871" t="n"/>
    </row>
    <row r="108">
      <c r="A108" s="871" t="n"/>
      <c r="B108" s="871" t="n"/>
      <c r="C108" s="871" t="n"/>
      <c r="D108" s="440" t="n"/>
      <c r="E108" s="871" t="n"/>
      <c r="F108" s="440" t="n"/>
      <c r="G108" s="871" t="n"/>
      <c r="H108" s="440" t="n"/>
      <c r="I108" s="871" t="n"/>
      <c r="J108" s="440" t="n"/>
      <c r="K108" s="871" t="n"/>
      <c r="L108" s="440" t="n"/>
      <c r="M108" s="871" t="n"/>
      <c r="N108" s="871" t="n"/>
      <c r="O108" s="871" t="n"/>
      <c r="P108" s="871" t="n"/>
      <c r="Q108" s="871" t="n"/>
      <c r="R108" s="871" t="n"/>
      <c r="S108" s="871" t="n"/>
      <c r="T108" s="871" t="n"/>
      <c r="U108" s="871" t="n"/>
      <c r="V108" s="871" t="n"/>
      <c r="W108" s="871" t="n"/>
      <c r="X108" s="871" t="n"/>
      <c r="Y108" s="871" t="n"/>
      <c r="Z108" s="871" t="n"/>
      <c r="AA108" s="871" t="n"/>
      <c r="AB108" s="871" t="n"/>
      <c r="AC108" s="871" t="n"/>
      <c r="AD108" s="871" t="n"/>
      <c r="AE108" s="871" t="n"/>
    </row>
    <row r="109">
      <c r="A109" s="871" t="n"/>
      <c r="B109" s="871" t="n"/>
      <c r="C109" s="871" t="n"/>
      <c r="D109" s="440" t="n"/>
      <c r="E109" s="871" t="n"/>
      <c r="F109" s="440" t="n"/>
      <c r="G109" s="871" t="n"/>
      <c r="H109" s="440" t="n"/>
      <c r="I109" s="871" t="n"/>
      <c r="J109" s="440" t="n"/>
      <c r="K109" s="871" t="n"/>
      <c r="L109" s="440" t="n"/>
      <c r="M109" s="871" t="n"/>
      <c r="N109" s="871" t="n"/>
      <c r="O109" s="871" t="n"/>
      <c r="P109" s="871" t="n"/>
      <c r="Q109" s="871" t="n"/>
      <c r="R109" s="871" t="n"/>
      <c r="S109" s="871" t="n"/>
      <c r="T109" s="871" t="n"/>
      <c r="U109" s="871" t="n"/>
      <c r="V109" s="871" t="n"/>
      <c r="W109" s="871" t="n"/>
      <c r="X109" s="871" t="n"/>
      <c r="Y109" s="871" t="n"/>
      <c r="Z109" s="871" t="n"/>
      <c r="AA109" s="871" t="n"/>
      <c r="AB109" s="871" t="n"/>
      <c r="AC109" s="871" t="n"/>
      <c r="AD109" s="871" t="n"/>
      <c r="AE109" s="871" t="n"/>
    </row>
    <row r="110">
      <c r="A110" s="871" t="n"/>
      <c r="B110" s="871" t="n"/>
      <c r="C110" s="871" t="n"/>
      <c r="D110" s="440" t="n"/>
      <c r="E110" s="871" t="n"/>
      <c r="F110" s="440" t="n"/>
      <c r="G110" s="871" t="n"/>
      <c r="H110" s="440" t="n"/>
      <c r="I110" s="871" t="n"/>
      <c r="J110" s="440" t="n"/>
      <c r="K110" s="871" t="n"/>
      <c r="L110" s="440" t="n"/>
      <c r="M110" s="871" t="n"/>
      <c r="N110" s="871" t="n"/>
      <c r="O110" s="871" t="n"/>
      <c r="P110" s="871" t="n"/>
      <c r="Q110" s="871" t="n"/>
      <c r="R110" s="871" t="n"/>
      <c r="S110" s="871" t="n"/>
      <c r="T110" s="871" t="n"/>
      <c r="U110" s="871" t="n"/>
      <c r="V110" s="871" t="n"/>
      <c r="W110" s="871" t="n"/>
      <c r="X110" s="871" t="n"/>
      <c r="Y110" s="871" t="n"/>
      <c r="Z110" s="871" t="n"/>
      <c r="AA110" s="871" t="n"/>
      <c r="AB110" s="871" t="n"/>
      <c r="AC110" s="871" t="n"/>
      <c r="AD110" s="871" t="n"/>
      <c r="AE110" s="871" t="n"/>
    </row>
    <row r="111">
      <c r="A111" s="871" t="n"/>
      <c r="B111" s="871" t="n"/>
      <c r="C111" s="871" t="n"/>
      <c r="D111" s="440" t="n"/>
      <c r="E111" s="871" t="n"/>
      <c r="F111" s="440" t="n"/>
      <c r="G111" s="871" t="n"/>
      <c r="H111" s="440" t="n"/>
      <c r="I111" s="871" t="n"/>
      <c r="J111" s="440" t="n"/>
      <c r="K111" s="871" t="n"/>
      <c r="L111" s="440" t="n"/>
      <c r="M111" s="871" t="n"/>
      <c r="N111" s="871" t="n"/>
      <c r="O111" s="871" t="n"/>
      <c r="P111" s="871" t="n"/>
      <c r="Q111" s="871" t="n"/>
      <c r="R111" s="871" t="n"/>
      <c r="S111" s="871" t="n"/>
      <c r="T111" s="871" t="n"/>
      <c r="U111" s="871" t="n"/>
      <c r="V111" s="871" t="n"/>
      <c r="W111" s="871" t="n"/>
      <c r="X111" s="871" t="n"/>
      <c r="Y111" s="871" t="n"/>
      <c r="Z111" s="871" t="n"/>
      <c r="AA111" s="871" t="n"/>
      <c r="AB111" s="871" t="n"/>
      <c r="AC111" s="871" t="n"/>
      <c r="AD111" s="871" t="n"/>
      <c r="AE111" s="871" t="n"/>
    </row>
    <row r="112">
      <c r="A112" s="871" t="n"/>
      <c r="B112" s="871" t="n"/>
      <c r="C112" s="871" t="n"/>
      <c r="D112" s="440" t="n"/>
      <c r="E112" s="871" t="n"/>
      <c r="F112" s="440" t="n"/>
      <c r="G112" s="871" t="n"/>
      <c r="H112" s="440" t="n"/>
      <c r="I112" s="871" t="n"/>
      <c r="J112" s="440" t="n"/>
      <c r="K112" s="871" t="n"/>
      <c r="L112" s="440" t="n"/>
      <c r="M112" s="871" t="n"/>
      <c r="N112" s="871" t="n"/>
      <c r="O112" s="871" t="n"/>
      <c r="P112" s="871" t="n"/>
      <c r="Q112" s="871" t="n"/>
      <c r="R112" s="871" t="n"/>
      <c r="S112" s="871" t="n"/>
      <c r="T112" s="871" t="n"/>
      <c r="U112" s="871" t="n"/>
      <c r="V112" s="871" t="n"/>
      <c r="W112" s="871" t="n"/>
      <c r="X112" s="871" t="n"/>
      <c r="Y112" s="871" t="n"/>
      <c r="Z112" s="871" t="n"/>
      <c r="AA112" s="871" t="n"/>
      <c r="AB112" s="871" t="n"/>
      <c r="AC112" s="871" t="n"/>
      <c r="AD112" s="871" t="n"/>
      <c r="AE112" s="871" t="n"/>
    </row>
    <row r="113">
      <c r="A113" s="871" t="n"/>
      <c r="B113" s="871" t="n"/>
      <c r="C113" s="871" t="n"/>
      <c r="D113" s="440" t="n"/>
      <c r="E113" s="871" t="n"/>
      <c r="F113" s="440" t="n"/>
      <c r="G113" s="871" t="n"/>
      <c r="H113" s="440" t="n"/>
      <c r="I113" s="871" t="n"/>
      <c r="J113" s="440" t="n"/>
      <c r="K113" s="871" t="n"/>
      <c r="L113" s="440" t="n"/>
      <c r="M113" s="871" t="n"/>
      <c r="N113" s="871" t="n"/>
      <c r="O113" s="871" t="n"/>
      <c r="P113" s="871" t="n"/>
      <c r="Q113" s="871" t="n"/>
      <c r="R113" s="871" t="n"/>
      <c r="S113" s="871" t="n"/>
      <c r="T113" s="871" t="n"/>
      <c r="U113" s="871" t="n"/>
      <c r="V113" s="871" t="n"/>
      <c r="W113" s="871" t="n"/>
      <c r="X113" s="871" t="n"/>
      <c r="Y113" s="871" t="n"/>
      <c r="Z113" s="871" t="n"/>
      <c r="AA113" s="871" t="n"/>
      <c r="AB113" s="871" t="n"/>
      <c r="AC113" s="871" t="n"/>
      <c r="AD113" s="871" t="n"/>
      <c r="AE113" s="871" t="n"/>
    </row>
    <row r="114">
      <c r="A114" s="871" t="n"/>
      <c r="B114" s="871" t="n"/>
      <c r="C114" s="871" t="n"/>
      <c r="D114" s="440" t="n"/>
      <c r="E114" s="871" t="n"/>
      <c r="F114" s="440" t="n"/>
      <c r="G114" s="871" t="n"/>
      <c r="H114" s="440" t="n"/>
      <c r="I114" s="871" t="n"/>
      <c r="J114" s="440" t="n"/>
      <c r="K114" s="871" t="n"/>
      <c r="L114" s="440" t="n"/>
      <c r="M114" s="871" t="n"/>
      <c r="N114" s="871" t="n"/>
      <c r="O114" s="871" t="n"/>
      <c r="P114" s="871" t="n"/>
      <c r="Q114" s="871" t="n"/>
      <c r="R114" s="871" t="n"/>
      <c r="S114" s="871" t="n"/>
      <c r="T114" s="871" t="n"/>
      <c r="U114" s="871" t="n"/>
      <c r="V114" s="871" t="n"/>
      <c r="W114" s="871" t="n"/>
      <c r="X114" s="871" t="n"/>
      <c r="Y114" s="871" t="n"/>
      <c r="Z114" s="871" t="n"/>
      <c r="AA114" s="871" t="n"/>
      <c r="AB114" s="871" t="n"/>
      <c r="AC114" s="871" t="n"/>
      <c r="AD114" s="871" t="n"/>
      <c r="AE114" s="871" t="n"/>
    </row>
    <row r="115">
      <c r="A115" s="871" t="n"/>
      <c r="B115" s="871" t="n"/>
      <c r="C115" s="871" t="n"/>
      <c r="D115" s="440" t="n"/>
      <c r="E115" s="871" t="n"/>
      <c r="F115" s="440" t="n"/>
      <c r="G115" s="871" t="n"/>
      <c r="H115" s="440" t="n"/>
      <c r="I115" s="871" t="n"/>
      <c r="J115" s="440" t="n"/>
      <c r="K115" s="871" t="n"/>
      <c r="L115" s="440" t="n"/>
      <c r="M115" s="871" t="n"/>
      <c r="N115" s="871" t="n"/>
      <c r="O115" s="871" t="n"/>
      <c r="P115" s="871" t="n"/>
      <c r="Q115" s="871" t="n"/>
      <c r="R115" s="871" t="n"/>
      <c r="S115" s="871" t="n"/>
      <c r="T115" s="871" t="n"/>
      <c r="U115" s="871" t="n"/>
      <c r="V115" s="871" t="n"/>
      <c r="W115" s="871" t="n"/>
      <c r="X115" s="871" t="n"/>
      <c r="Y115" s="871" t="n"/>
      <c r="Z115" s="871" t="n"/>
      <c r="AA115" s="871" t="n"/>
      <c r="AB115" s="871" t="n"/>
      <c r="AC115" s="871" t="n"/>
      <c r="AD115" s="871" t="n"/>
      <c r="AE115" s="871" t="n"/>
    </row>
    <row r="116">
      <c r="A116" s="871" t="n"/>
      <c r="B116" s="871" t="n"/>
      <c r="C116" s="871" t="n"/>
      <c r="D116" s="440" t="n"/>
      <c r="E116" s="871" t="n"/>
      <c r="F116" s="440" t="n"/>
      <c r="G116" s="871" t="n"/>
      <c r="H116" s="440" t="n"/>
      <c r="I116" s="871" t="n"/>
      <c r="J116" s="440" t="n"/>
      <c r="K116" s="871" t="n"/>
      <c r="L116" s="440" t="n"/>
      <c r="M116" s="871" t="n"/>
      <c r="N116" s="871" t="n"/>
      <c r="O116" s="871" t="n"/>
      <c r="P116" s="871" t="n"/>
      <c r="Q116" s="871" t="n"/>
      <c r="R116" s="871" t="n"/>
      <c r="S116" s="871" t="n"/>
      <c r="T116" s="871" t="n"/>
      <c r="U116" s="871" t="n"/>
      <c r="V116" s="871" t="n"/>
      <c r="W116" s="871" t="n"/>
      <c r="X116" s="871" t="n"/>
      <c r="Y116" s="871" t="n"/>
      <c r="Z116" s="871" t="n"/>
      <c r="AA116" s="871" t="n"/>
      <c r="AB116" s="871" t="n"/>
      <c r="AC116" s="871" t="n"/>
      <c r="AD116" s="871" t="n"/>
      <c r="AE116" s="871" t="n"/>
    </row>
    <row r="117">
      <c r="A117" s="871" t="n"/>
      <c r="B117" s="871" t="n"/>
      <c r="C117" s="871" t="n"/>
      <c r="D117" s="440" t="n"/>
      <c r="E117" s="871" t="n"/>
      <c r="F117" s="440" t="n"/>
      <c r="G117" s="871" t="n"/>
      <c r="H117" s="440" t="n"/>
      <c r="I117" s="871" t="n"/>
      <c r="J117" s="440" t="n"/>
      <c r="K117" s="871" t="n"/>
      <c r="L117" s="440" t="n"/>
      <c r="M117" s="871" t="n"/>
      <c r="N117" s="871" t="n"/>
      <c r="O117" s="871" t="n"/>
      <c r="P117" s="871" t="n"/>
      <c r="Q117" s="871" t="n"/>
      <c r="R117" s="871" t="n"/>
      <c r="S117" s="871" t="n"/>
      <c r="T117" s="871" t="n"/>
      <c r="U117" s="871" t="n"/>
      <c r="V117" s="871" t="n"/>
      <c r="W117" s="871" t="n"/>
      <c r="X117" s="871" t="n"/>
      <c r="Y117" s="871" t="n"/>
      <c r="Z117" s="871" t="n"/>
      <c r="AA117" s="871" t="n"/>
      <c r="AB117" s="871" t="n"/>
      <c r="AC117" s="871" t="n"/>
      <c r="AD117" s="871" t="n"/>
      <c r="AE117" s="871" t="n"/>
    </row>
    <row r="118">
      <c r="A118" s="871" t="n"/>
      <c r="B118" s="871" t="n"/>
      <c r="C118" s="871" t="n"/>
      <c r="D118" s="440" t="n"/>
      <c r="E118" s="871" t="n"/>
      <c r="F118" s="440" t="n"/>
      <c r="G118" s="871" t="n"/>
      <c r="H118" s="440" t="n"/>
      <c r="I118" s="871" t="n"/>
      <c r="J118" s="440" t="n"/>
      <c r="K118" s="871" t="n"/>
      <c r="L118" s="440" t="n"/>
      <c r="M118" s="871" t="n"/>
      <c r="N118" s="871" t="n"/>
      <c r="O118" s="871" t="n"/>
      <c r="P118" s="871" t="n"/>
      <c r="Q118" s="871" t="n"/>
      <c r="R118" s="871" t="n"/>
      <c r="S118" s="871" t="n"/>
      <c r="T118" s="871" t="n"/>
      <c r="U118" s="871" t="n"/>
      <c r="V118" s="871" t="n"/>
      <c r="W118" s="871" t="n"/>
      <c r="X118" s="871" t="n"/>
      <c r="Y118" s="871" t="n"/>
      <c r="Z118" s="871" t="n"/>
      <c r="AA118" s="871" t="n"/>
      <c r="AB118" s="871" t="n"/>
      <c r="AC118" s="871" t="n"/>
      <c r="AD118" s="871" t="n"/>
      <c r="AE118" s="871" t="n"/>
    </row>
    <row r="119">
      <c r="A119" s="871" t="n"/>
      <c r="B119" s="871" t="n"/>
      <c r="C119" s="871" t="n"/>
      <c r="D119" s="440" t="n"/>
      <c r="E119" s="871" t="n"/>
      <c r="F119" s="440" t="n"/>
      <c r="G119" s="871" t="n"/>
      <c r="H119" s="440" t="n"/>
      <c r="I119" s="871" t="n"/>
      <c r="J119" s="440" t="n"/>
      <c r="K119" s="871" t="n"/>
      <c r="L119" s="440" t="n"/>
      <c r="M119" s="871" t="n"/>
      <c r="N119" s="871" t="n"/>
      <c r="O119" s="871" t="n"/>
      <c r="P119" s="871" t="n"/>
      <c r="Q119" s="871" t="n"/>
      <c r="R119" s="871" t="n"/>
      <c r="S119" s="871" t="n"/>
      <c r="T119" s="871" t="n"/>
      <c r="U119" s="871" t="n"/>
      <c r="V119" s="871" t="n"/>
      <c r="W119" s="871" t="n"/>
      <c r="X119" s="871" t="n"/>
      <c r="Y119" s="871" t="n"/>
      <c r="Z119" s="871" t="n"/>
      <c r="AA119" s="871" t="n"/>
      <c r="AB119" s="871" t="n"/>
      <c r="AC119" s="871" t="n"/>
      <c r="AD119" s="871" t="n"/>
      <c r="AE119" s="871" t="n"/>
    </row>
    <row r="120">
      <c r="A120" s="871" t="n"/>
      <c r="B120" s="871" t="n"/>
      <c r="C120" s="871" t="n"/>
      <c r="D120" s="440" t="n"/>
      <c r="E120" s="871" t="n"/>
      <c r="F120" s="440" t="n"/>
      <c r="G120" s="871" t="n"/>
      <c r="H120" s="440" t="n"/>
      <c r="I120" s="871" t="n"/>
      <c r="J120" s="440" t="n"/>
      <c r="K120" s="871" t="n"/>
      <c r="L120" s="440" t="n"/>
      <c r="M120" s="871" t="n"/>
      <c r="N120" s="871" t="n"/>
      <c r="O120" s="871" t="n"/>
      <c r="P120" s="871" t="n"/>
      <c r="Q120" s="871" t="n"/>
      <c r="R120" s="871" t="n"/>
      <c r="S120" s="871" t="n"/>
      <c r="T120" s="871" t="n"/>
      <c r="U120" s="871" t="n"/>
      <c r="V120" s="871" t="n"/>
      <c r="W120" s="871" t="n"/>
      <c r="X120" s="871" t="n"/>
      <c r="Y120" s="871" t="n"/>
      <c r="Z120" s="871" t="n"/>
      <c r="AA120" s="871" t="n"/>
      <c r="AB120" s="871" t="n"/>
      <c r="AC120" s="871" t="n"/>
      <c r="AD120" s="871" t="n"/>
      <c r="AE120" s="871" t="n"/>
    </row>
    <row r="121">
      <c r="A121" s="871" t="n"/>
      <c r="B121" s="871" t="n"/>
      <c r="C121" s="871" t="n"/>
      <c r="D121" s="440" t="n"/>
      <c r="E121" s="871" t="n"/>
      <c r="F121" s="440" t="n"/>
      <c r="G121" s="871" t="n"/>
      <c r="H121" s="440" t="n"/>
      <c r="I121" s="871" t="n"/>
      <c r="J121" s="440" t="n"/>
      <c r="K121" s="871" t="n"/>
      <c r="L121" s="440" t="n"/>
      <c r="M121" s="871" t="n"/>
      <c r="N121" s="871" t="n"/>
      <c r="O121" s="871" t="n"/>
      <c r="P121" s="871" t="n"/>
      <c r="Q121" s="871" t="n"/>
      <c r="R121" s="871" t="n"/>
      <c r="S121" s="871" t="n"/>
      <c r="T121" s="871" t="n"/>
      <c r="U121" s="871" t="n"/>
      <c r="V121" s="871" t="n"/>
      <c r="W121" s="871" t="n"/>
      <c r="X121" s="871" t="n"/>
      <c r="Y121" s="871" t="n"/>
      <c r="Z121" s="871" t="n"/>
      <c r="AA121" s="871" t="n"/>
      <c r="AB121" s="871" t="n"/>
      <c r="AC121" s="871" t="n"/>
      <c r="AD121" s="871" t="n"/>
      <c r="AE121" s="871" t="n"/>
    </row>
    <row r="122">
      <c r="A122" s="871" t="n"/>
      <c r="B122" s="871" t="n"/>
      <c r="C122" s="871" t="n"/>
      <c r="D122" s="440" t="n"/>
      <c r="E122" s="871" t="n"/>
      <c r="F122" s="440" t="n"/>
      <c r="G122" s="871" t="n"/>
      <c r="H122" s="440" t="n"/>
      <c r="I122" s="871" t="n"/>
      <c r="J122" s="440" t="n"/>
      <c r="K122" s="871" t="n"/>
      <c r="L122" s="440" t="n"/>
      <c r="M122" s="871" t="n"/>
      <c r="N122" s="871" t="n"/>
      <c r="O122" s="871" t="n"/>
      <c r="P122" s="871" t="n"/>
      <c r="Q122" s="871" t="n"/>
      <c r="R122" s="871" t="n"/>
      <c r="S122" s="871" t="n"/>
      <c r="T122" s="871" t="n"/>
      <c r="U122" s="871" t="n"/>
      <c r="V122" s="871" t="n"/>
      <c r="W122" s="871" t="n"/>
      <c r="X122" s="871" t="n"/>
      <c r="Y122" s="871" t="n"/>
      <c r="Z122" s="871" t="n"/>
      <c r="AA122" s="871" t="n"/>
      <c r="AB122" s="871" t="n"/>
      <c r="AC122" s="871" t="n"/>
      <c r="AD122" s="871" t="n"/>
      <c r="AE122" s="871" t="n"/>
    </row>
    <row r="123">
      <c r="A123" s="871" t="n"/>
      <c r="B123" s="871" t="n"/>
      <c r="C123" s="871" t="n"/>
      <c r="D123" s="440" t="n"/>
      <c r="E123" s="871" t="n"/>
      <c r="F123" s="440" t="n"/>
      <c r="G123" s="871" t="n"/>
      <c r="H123" s="440" t="n"/>
      <c r="I123" s="871" t="n"/>
      <c r="J123" s="440" t="n"/>
      <c r="K123" s="871" t="n"/>
      <c r="L123" s="440" t="n"/>
      <c r="M123" s="871" t="n"/>
      <c r="N123" s="871" t="n"/>
      <c r="O123" s="871" t="n"/>
      <c r="P123" s="871" t="n"/>
      <c r="Q123" s="871" t="n"/>
      <c r="R123" s="871" t="n"/>
      <c r="S123" s="871" t="n"/>
      <c r="T123" s="871" t="n"/>
      <c r="U123" s="871" t="n"/>
      <c r="V123" s="871" t="n"/>
      <c r="W123" s="871" t="n"/>
      <c r="X123" s="871" t="n"/>
      <c r="Y123" s="871" t="n"/>
      <c r="Z123" s="871" t="n"/>
      <c r="AA123" s="871" t="n"/>
      <c r="AB123" s="871" t="n"/>
      <c r="AC123" s="871" t="n"/>
      <c r="AD123" s="871" t="n"/>
      <c r="AE123" s="871" t="n"/>
    </row>
    <row r="124">
      <c r="A124" s="871" t="n"/>
      <c r="B124" s="871" t="n"/>
      <c r="C124" s="871" t="n"/>
      <c r="D124" s="440" t="n"/>
      <c r="E124" s="871" t="n"/>
      <c r="F124" s="440" t="n"/>
      <c r="G124" s="871" t="n"/>
      <c r="H124" s="440" t="n"/>
      <c r="I124" s="871" t="n"/>
      <c r="J124" s="440" t="n"/>
      <c r="K124" s="871" t="n"/>
      <c r="L124" s="440" t="n"/>
      <c r="M124" s="871" t="n"/>
      <c r="N124" s="871" t="n"/>
      <c r="O124" s="871" t="n"/>
      <c r="P124" s="871" t="n"/>
      <c r="Q124" s="871" t="n"/>
      <c r="R124" s="871" t="n"/>
      <c r="S124" s="871" t="n"/>
      <c r="T124" s="871" t="n"/>
      <c r="U124" s="871" t="n"/>
      <c r="V124" s="871" t="n"/>
      <c r="W124" s="871" t="n"/>
      <c r="X124" s="871" t="n"/>
      <c r="Y124" s="871" t="n"/>
      <c r="Z124" s="871" t="n"/>
      <c r="AA124" s="871" t="n"/>
      <c r="AB124" s="871" t="n"/>
      <c r="AC124" s="871" t="n"/>
      <c r="AD124" s="871" t="n"/>
      <c r="AE124" s="871" t="n"/>
    </row>
    <row r="125">
      <c r="A125" s="871" t="n"/>
      <c r="B125" s="871" t="n"/>
      <c r="C125" s="871" t="n"/>
      <c r="D125" s="440" t="n"/>
      <c r="E125" s="871" t="n"/>
      <c r="F125" s="440" t="n"/>
      <c r="G125" s="871" t="n"/>
      <c r="H125" s="440" t="n"/>
      <c r="I125" s="871" t="n"/>
      <c r="J125" s="440" t="n"/>
      <c r="K125" s="871" t="n"/>
      <c r="L125" s="440" t="n"/>
      <c r="M125" s="871" t="n"/>
      <c r="N125" s="871" t="n"/>
      <c r="O125" s="871" t="n"/>
      <c r="P125" s="871" t="n"/>
      <c r="Q125" s="871" t="n"/>
      <c r="R125" s="871" t="n"/>
      <c r="S125" s="871" t="n"/>
      <c r="T125" s="871" t="n"/>
      <c r="U125" s="871" t="n"/>
      <c r="V125" s="871" t="n"/>
      <c r="W125" s="871" t="n"/>
      <c r="X125" s="871" t="n"/>
      <c r="Y125" s="871" t="n"/>
      <c r="Z125" s="871" t="n"/>
      <c r="AA125" s="871" t="n"/>
      <c r="AB125" s="871" t="n"/>
      <c r="AC125" s="871" t="n"/>
      <c r="AD125" s="871" t="n"/>
      <c r="AE125" s="871" t="n"/>
    </row>
    <row r="126">
      <c r="A126" s="871" t="n"/>
      <c r="B126" s="871" t="n"/>
      <c r="C126" s="871" t="n"/>
      <c r="D126" s="440" t="n"/>
      <c r="E126" s="871" t="n"/>
      <c r="F126" s="440" t="n"/>
      <c r="G126" s="871" t="n"/>
      <c r="H126" s="440" t="n"/>
      <c r="I126" s="871" t="n"/>
      <c r="J126" s="440" t="n"/>
      <c r="K126" s="871" t="n"/>
      <c r="L126" s="440" t="n"/>
      <c r="M126" s="871" t="n"/>
      <c r="N126" s="871" t="n"/>
      <c r="O126" s="871" t="n"/>
      <c r="P126" s="871" t="n"/>
      <c r="Q126" s="871" t="n"/>
      <c r="R126" s="871" t="n"/>
      <c r="S126" s="871" t="n"/>
      <c r="T126" s="871" t="n"/>
      <c r="U126" s="871" t="n"/>
      <c r="V126" s="871" t="n"/>
      <c r="W126" s="871" t="n"/>
      <c r="X126" s="871" t="n"/>
      <c r="Y126" s="871" t="n"/>
      <c r="Z126" s="871" t="n"/>
      <c r="AA126" s="871" t="n"/>
      <c r="AB126" s="871" t="n"/>
      <c r="AC126" s="871" t="n"/>
      <c r="AD126" s="871" t="n"/>
      <c r="AE126" s="871" t="n"/>
    </row>
    <row r="127">
      <c r="A127" s="871" t="n"/>
      <c r="B127" s="871" t="n"/>
      <c r="C127" s="871" t="n"/>
      <c r="D127" s="440" t="n"/>
      <c r="E127" s="871" t="n"/>
      <c r="F127" s="440" t="n"/>
      <c r="G127" s="871" t="n"/>
      <c r="H127" s="440" t="n"/>
      <c r="I127" s="871" t="n"/>
      <c r="J127" s="440" t="n"/>
      <c r="K127" s="871" t="n"/>
      <c r="L127" s="440" t="n"/>
      <c r="M127" s="871" t="n"/>
      <c r="N127" s="871" t="n"/>
      <c r="O127" s="871" t="n"/>
      <c r="P127" s="871" t="n"/>
      <c r="Q127" s="871" t="n"/>
      <c r="R127" s="871" t="n"/>
      <c r="S127" s="871" t="n"/>
      <c r="T127" s="871" t="n"/>
      <c r="U127" s="871" t="n"/>
      <c r="V127" s="871" t="n"/>
      <c r="W127" s="871" t="n"/>
      <c r="X127" s="871" t="n"/>
      <c r="Y127" s="871" t="n"/>
      <c r="Z127" s="871" t="n"/>
      <c r="AA127" s="871" t="n"/>
      <c r="AB127" s="871" t="n"/>
      <c r="AC127" s="871" t="n"/>
      <c r="AD127" s="871" t="n"/>
      <c r="AE127" s="871" t="n"/>
    </row>
    <row r="128">
      <c r="A128" s="871" t="n"/>
      <c r="B128" s="871" t="n"/>
      <c r="C128" s="871" t="n"/>
      <c r="D128" s="440" t="n"/>
      <c r="E128" s="871" t="n"/>
      <c r="F128" s="440" t="n"/>
      <c r="G128" s="871" t="n"/>
      <c r="H128" s="440" t="n"/>
      <c r="I128" s="871" t="n"/>
      <c r="J128" s="440" t="n"/>
      <c r="K128" s="871" t="n"/>
      <c r="L128" s="440" t="n"/>
      <c r="M128" s="871" t="n"/>
      <c r="N128" s="871" t="n"/>
      <c r="O128" s="871" t="n"/>
      <c r="P128" s="871" t="n"/>
      <c r="Q128" s="871" t="n"/>
      <c r="R128" s="871" t="n"/>
      <c r="S128" s="871" t="n"/>
      <c r="T128" s="871" t="n"/>
      <c r="U128" s="871" t="n"/>
      <c r="V128" s="871" t="n"/>
      <c r="W128" s="871" t="n"/>
      <c r="X128" s="871" t="n"/>
      <c r="Y128" s="871" t="n"/>
      <c r="Z128" s="871" t="n"/>
      <c r="AA128" s="871" t="n"/>
      <c r="AB128" s="871" t="n"/>
      <c r="AC128" s="871" t="n"/>
      <c r="AD128" s="871" t="n"/>
      <c r="AE128" s="871" t="n"/>
    </row>
    <row r="129">
      <c r="A129" s="871" t="n"/>
      <c r="B129" s="871" t="n"/>
      <c r="C129" s="871" t="n"/>
      <c r="D129" s="440" t="n"/>
      <c r="E129" s="871" t="n"/>
      <c r="F129" s="440" t="n"/>
      <c r="G129" s="871" t="n"/>
      <c r="H129" s="440" t="n"/>
      <c r="I129" s="871" t="n"/>
      <c r="J129" s="440" t="n"/>
      <c r="K129" s="871" t="n"/>
      <c r="L129" s="440" t="n"/>
      <c r="M129" s="871" t="n"/>
      <c r="N129" s="871" t="n"/>
      <c r="O129" s="871" t="n"/>
      <c r="P129" s="871" t="n"/>
      <c r="Q129" s="871" t="n"/>
      <c r="R129" s="871" t="n"/>
      <c r="S129" s="871" t="n"/>
      <c r="T129" s="871" t="n"/>
      <c r="U129" s="871" t="n"/>
      <c r="V129" s="871" t="n"/>
      <c r="W129" s="871" t="n"/>
      <c r="X129" s="871" t="n"/>
      <c r="Y129" s="871" t="n"/>
      <c r="Z129" s="871" t="n"/>
      <c r="AA129" s="871" t="n"/>
      <c r="AB129" s="871" t="n"/>
      <c r="AC129" s="871" t="n"/>
      <c r="AD129" s="871" t="n"/>
      <c r="AE129" s="871" t="n"/>
    </row>
    <row r="130">
      <c r="A130" s="871" t="n"/>
      <c r="B130" s="871" t="n"/>
      <c r="C130" s="871" t="n"/>
      <c r="D130" s="440" t="n"/>
      <c r="E130" s="871" t="n"/>
      <c r="F130" s="440" t="n"/>
      <c r="G130" s="871" t="n"/>
      <c r="H130" s="440" t="n"/>
      <c r="I130" s="871" t="n"/>
      <c r="J130" s="440" t="n"/>
      <c r="K130" s="871" t="n"/>
      <c r="L130" s="440" t="n"/>
      <c r="M130" s="871" t="n"/>
      <c r="N130" s="871" t="n"/>
      <c r="O130" s="871" t="n"/>
      <c r="P130" s="871" t="n"/>
      <c r="Q130" s="871" t="n"/>
      <c r="R130" s="871" t="n"/>
      <c r="S130" s="871" t="n"/>
      <c r="T130" s="871" t="n"/>
      <c r="U130" s="871" t="n"/>
      <c r="V130" s="871" t="n"/>
      <c r="W130" s="871" t="n"/>
      <c r="X130" s="871" t="n"/>
      <c r="Y130" s="871" t="n"/>
      <c r="Z130" s="871" t="n"/>
      <c r="AA130" s="871" t="n"/>
      <c r="AB130" s="871" t="n"/>
      <c r="AC130" s="871" t="n"/>
      <c r="AD130" s="871" t="n"/>
      <c r="AE130" s="871" t="n"/>
    </row>
    <row r="131">
      <c r="A131" s="871" t="n"/>
      <c r="B131" s="871" t="n"/>
      <c r="C131" s="871" t="n"/>
      <c r="D131" s="440" t="n"/>
      <c r="E131" s="871" t="n"/>
      <c r="F131" s="440" t="n"/>
      <c r="G131" s="871" t="n"/>
      <c r="H131" s="440" t="n"/>
      <c r="I131" s="871" t="n"/>
      <c r="J131" s="440" t="n"/>
      <c r="K131" s="871" t="n"/>
      <c r="L131" s="440" t="n"/>
      <c r="M131" s="871" t="n"/>
      <c r="N131" s="871" t="n"/>
      <c r="O131" s="871" t="n"/>
      <c r="P131" s="871" t="n"/>
      <c r="Q131" s="871" t="n"/>
      <c r="R131" s="871" t="n"/>
      <c r="S131" s="871" t="n"/>
      <c r="T131" s="871" t="n"/>
      <c r="U131" s="871" t="n"/>
      <c r="V131" s="871" t="n"/>
      <c r="W131" s="871" t="n"/>
      <c r="X131" s="871" t="n"/>
      <c r="Y131" s="871" t="n"/>
      <c r="Z131" s="871" t="n"/>
      <c r="AA131" s="871" t="n"/>
      <c r="AB131" s="871" t="n"/>
      <c r="AC131" s="871" t="n"/>
      <c r="AD131" s="871" t="n"/>
      <c r="AE131" s="871" t="n"/>
    </row>
    <row r="132">
      <c r="A132" s="871" t="n"/>
      <c r="B132" s="871" t="n"/>
      <c r="C132" s="871" t="n"/>
      <c r="D132" s="440" t="n"/>
      <c r="E132" s="871" t="n"/>
      <c r="F132" s="440" t="n"/>
      <c r="G132" s="871" t="n"/>
      <c r="H132" s="440" t="n"/>
      <c r="I132" s="871" t="n"/>
      <c r="J132" s="440" t="n"/>
      <c r="K132" s="871" t="n"/>
      <c r="L132" s="440" t="n"/>
      <c r="M132" s="871" t="n"/>
      <c r="N132" s="871" t="n"/>
      <c r="O132" s="871" t="n"/>
      <c r="P132" s="871" t="n"/>
      <c r="Q132" s="871" t="n"/>
      <c r="R132" s="871" t="n"/>
      <c r="S132" s="871" t="n"/>
      <c r="T132" s="871" t="n"/>
      <c r="U132" s="871" t="n"/>
      <c r="V132" s="871" t="n"/>
      <c r="W132" s="871" t="n"/>
      <c r="X132" s="871" t="n"/>
      <c r="Y132" s="871" t="n"/>
      <c r="Z132" s="871" t="n"/>
      <c r="AA132" s="871" t="n"/>
      <c r="AB132" s="871" t="n"/>
      <c r="AC132" s="871" t="n"/>
      <c r="AD132" s="871" t="n"/>
      <c r="AE132" s="871" t="n"/>
    </row>
    <row r="133">
      <c r="A133" s="871" t="n"/>
      <c r="B133" s="871" t="n"/>
      <c r="C133" s="871" t="n"/>
      <c r="D133" s="440" t="n"/>
      <c r="E133" s="871" t="n"/>
      <c r="F133" s="440" t="n"/>
      <c r="G133" s="871" t="n"/>
      <c r="H133" s="440" t="n"/>
      <c r="I133" s="871" t="n"/>
      <c r="J133" s="440" t="n"/>
      <c r="K133" s="871" t="n"/>
      <c r="L133" s="440" t="n"/>
      <c r="M133" s="871" t="n"/>
      <c r="N133" s="871" t="n"/>
      <c r="O133" s="871" t="n"/>
      <c r="P133" s="871" t="n"/>
      <c r="Q133" s="871" t="n"/>
      <c r="R133" s="871" t="n"/>
      <c r="S133" s="871" t="n"/>
      <c r="T133" s="871" t="n"/>
      <c r="U133" s="871" t="n"/>
      <c r="V133" s="871" t="n"/>
      <c r="W133" s="871" t="n"/>
      <c r="X133" s="871" t="n"/>
      <c r="Y133" s="871" t="n"/>
      <c r="Z133" s="871" t="n"/>
      <c r="AA133" s="871" t="n"/>
      <c r="AB133" s="871" t="n"/>
      <c r="AC133" s="871" t="n"/>
      <c r="AD133" s="871" t="n"/>
      <c r="AE133" s="871" t="n"/>
    </row>
    <row r="134">
      <c r="A134" s="871" t="n"/>
      <c r="B134" s="871" t="n"/>
      <c r="C134" s="871" t="n"/>
      <c r="D134" s="440" t="n"/>
      <c r="E134" s="871" t="n"/>
      <c r="F134" s="440" t="n"/>
      <c r="G134" s="871" t="n"/>
      <c r="H134" s="440" t="n"/>
      <c r="I134" s="871" t="n"/>
      <c r="J134" s="440" t="n"/>
      <c r="K134" s="871" t="n"/>
      <c r="L134" s="440" t="n"/>
      <c r="M134" s="871" t="n"/>
      <c r="N134" s="871" t="n"/>
      <c r="O134" s="871" t="n"/>
      <c r="P134" s="871" t="n"/>
      <c r="Q134" s="871" t="n"/>
      <c r="R134" s="871" t="n"/>
      <c r="S134" s="871" t="n"/>
      <c r="T134" s="871" t="n"/>
      <c r="U134" s="871" t="n"/>
      <c r="V134" s="871" t="n"/>
      <c r="W134" s="871" t="n"/>
      <c r="X134" s="871" t="n"/>
      <c r="Y134" s="871" t="n"/>
      <c r="Z134" s="871" t="n"/>
      <c r="AA134" s="871" t="n"/>
      <c r="AB134" s="871" t="n"/>
      <c r="AC134" s="871" t="n"/>
      <c r="AD134" s="871" t="n"/>
      <c r="AE134" s="871" t="n"/>
    </row>
    <row r="135">
      <c r="A135" s="871" t="n"/>
      <c r="B135" s="871" t="n"/>
      <c r="C135" s="871" t="n"/>
      <c r="D135" s="440" t="n"/>
      <c r="E135" s="871" t="n"/>
      <c r="F135" s="440" t="n"/>
      <c r="G135" s="871" t="n"/>
      <c r="H135" s="440" t="n"/>
      <c r="I135" s="871" t="n"/>
      <c r="J135" s="440" t="n"/>
      <c r="K135" s="871" t="n"/>
      <c r="L135" s="440" t="n"/>
      <c r="M135" s="871" t="n"/>
      <c r="N135" s="871" t="n"/>
      <c r="O135" s="871" t="n"/>
      <c r="P135" s="871" t="n"/>
      <c r="Q135" s="871" t="n"/>
      <c r="R135" s="871" t="n"/>
      <c r="S135" s="871" t="n"/>
      <c r="T135" s="871" t="n"/>
      <c r="U135" s="871" t="n"/>
      <c r="V135" s="871" t="n"/>
      <c r="W135" s="871" t="n"/>
      <c r="X135" s="871" t="n"/>
      <c r="Y135" s="871" t="n"/>
      <c r="Z135" s="871" t="n"/>
      <c r="AA135" s="871" t="n"/>
      <c r="AB135" s="871" t="n"/>
      <c r="AC135" s="871" t="n"/>
      <c r="AD135" s="871" t="n"/>
      <c r="AE135" s="871" t="n"/>
    </row>
    <row r="136">
      <c r="A136" s="871" t="n"/>
      <c r="B136" s="871" t="n"/>
      <c r="C136" s="871" t="n"/>
      <c r="D136" s="440" t="n"/>
      <c r="E136" s="871" t="n"/>
      <c r="F136" s="440" t="n"/>
      <c r="G136" s="871" t="n"/>
      <c r="H136" s="440" t="n"/>
      <c r="I136" s="871" t="n"/>
      <c r="J136" s="440" t="n"/>
      <c r="K136" s="871" t="n"/>
      <c r="L136" s="440" t="n"/>
      <c r="M136" s="871" t="n"/>
      <c r="N136" s="871" t="n"/>
      <c r="O136" s="871" t="n"/>
      <c r="P136" s="871" t="n"/>
      <c r="Q136" s="871" t="n"/>
      <c r="R136" s="871" t="n"/>
      <c r="S136" s="871" t="n"/>
      <c r="T136" s="871" t="n"/>
      <c r="U136" s="871" t="n"/>
      <c r="V136" s="871" t="n"/>
      <c r="W136" s="871" t="n"/>
      <c r="X136" s="871" t="n"/>
      <c r="Y136" s="871" t="n"/>
      <c r="Z136" s="871" t="n"/>
      <c r="AA136" s="871" t="n"/>
      <c r="AB136" s="871" t="n"/>
      <c r="AC136" s="871" t="n"/>
      <c r="AD136" s="871" t="n"/>
      <c r="AE136" s="871" t="n"/>
    </row>
    <row r="137">
      <c r="A137" s="871" t="n"/>
      <c r="B137" s="871" t="n"/>
      <c r="C137" s="871" t="n"/>
      <c r="D137" s="440" t="n"/>
      <c r="E137" s="871" t="n"/>
      <c r="F137" s="440" t="n"/>
      <c r="G137" s="871" t="n"/>
      <c r="H137" s="440" t="n"/>
      <c r="I137" s="871" t="n"/>
      <c r="J137" s="440" t="n"/>
      <c r="K137" s="871" t="n"/>
      <c r="L137" s="440" t="n"/>
      <c r="M137" s="871" t="n"/>
      <c r="N137" s="871" t="n"/>
      <c r="O137" s="871" t="n"/>
      <c r="P137" s="871" t="n"/>
      <c r="Q137" s="871" t="n"/>
      <c r="R137" s="871" t="n"/>
      <c r="S137" s="871" t="n"/>
      <c r="T137" s="871" t="n"/>
      <c r="U137" s="871" t="n"/>
      <c r="V137" s="871" t="n"/>
      <c r="W137" s="871" t="n"/>
      <c r="X137" s="871" t="n"/>
      <c r="Y137" s="871" t="n"/>
      <c r="Z137" s="871" t="n"/>
      <c r="AA137" s="871" t="n"/>
      <c r="AB137" s="871" t="n"/>
      <c r="AC137" s="871" t="n"/>
      <c r="AD137" s="871" t="n"/>
      <c r="AE137" s="871" t="n"/>
    </row>
    <row r="138">
      <c r="A138" s="871" t="n"/>
      <c r="B138" s="871" t="n"/>
      <c r="C138" s="871" t="n"/>
      <c r="D138" s="440" t="n"/>
      <c r="E138" s="871" t="n"/>
      <c r="F138" s="440" t="n"/>
      <c r="G138" s="871" t="n"/>
      <c r="H138" s="440" t="n"/>
      <c r="I138" s="871" t="n"/>
      <c r="J138" s="440" t="n"/>
      <c r="K138" s="871" t="n"/>
      <c r="L138" s="440" t="n"/>
      <c r="M138" s="871" t="n"/>
      <c r="N138" s="871" t="n"/>
      <c r="O138" s="871" t="n"/>
      <c r="P138" s="871" t="n"/>
      <c r="Q138" s="871" t="n"/>
      <c r="R138" s="871" t="n"/>
      <c r="S138" s="871" t="n"/>
      <c r="T138" s="871" t="n"/>
      <c r="U138" s="871" t="n"/>
      <c r="V138" s="871" t="n"/>
      <c r="W138" s="871" t="n"/>
      <c r="X138" s="871" t="n"/>
      <c r="Y138" s="871" t="n"/>
      <c r="Z138" s="871" t="n"/>
      <c r="AA138" s="871" t="n"/>
      <c r="AB138" s="871" t="n"/>
      <c r="AC138" s="871" t="n"/>
      <c r="AD138" s="871" t="n"/>
      <c r="AE138" s="871" t="n"/>
    </row>
    <row r="139">
      <c r="A139" s="871" t="n"/>
      <c r="B139" s="871" t="n"/>
      <c r="C139" s="871" t="n"/>
      <c r="D139" s="440" t="n"/>
      <c r="E139" s="871" t="n"/>
      <c r="F139" s="440" t="n"/>
      <c r="G139" s="871" t="n"/>
      <c r="H139" s="440" t="n"/>
      <c r="I139" s="871" t="n"/>
      <c r="J139" s="440" t="n"/>
      <c r="K139" s="871" t="n"/>
      <c r="L139" s="440" t="n"/>
      <c r="M139" s="871" t="n"/>
      <c r="N139" s="871" t="n"/>
      <c r="O139" s="871" t="n"/>
      <c r="P139" s="871" t="n"/>
      <c r="Q139" s="871" t="n"/>
      <c r="R139" s="871" t="n"/>
      <c r="S139" s="871" t="n"/>
      <c r="T139" s="871" t="n"/>
      <c r="U139" s="871" t="n"/>
      <c r="V139" s="871" t="n"/>
      <c r="W139" s="871" t="n"/>
      <c r="X139" s="871" t="n"/>
      <c r="Y139" s="871" t="n"/>
      <c r="Z139" s="871" t="n"/>
      <c r="AA139" s="871" t="n"/>
      <c r="AB139" s="871" t="n"/>
      <c r="AC139" s="871" t="n"/>
      <c r="AD139" s="871" t="n"/>
      <c r="AE139" s="871" t="n"/>
    </row>
    <row r="140">
      <c r="A140" s="871" t="n"/>
      <c r="B140" s="871" t="n"/>
      <c r="C140" s="871" t="n"/>
      <c r="D140" s="440" t="n"/>
      <c r="E140" s="871" t="n"/>
      <c r="F140" s="440" t="n"/>
      <c r="G140" s="871" t="n"/>
      <c r="H140" s="440" t="n"/>
      <c r="I140" s="871" t="n"/>
      <c r="J140" s="440" t="n"/>
      <c r="K140" s="871" t="n"/>
      <c r="L140" s="440" t="n"/>
      <c r="M140" s="871" t="n"/>
      <c r="N140" s="871" t="n"/>
      <c r="O140" s="871" t="n"/>
      <c r="P140" s="871" t="n"/>
      <c r="Q140" s="871" t="n"/>
      <c r="R140" s="871" t="n"/>
      <c r="S140" s="871" t="n"/>
      <c r="T140" s="871" t="n"/>
      <c r="U140" s="871" t="n"/>
      <c r="V140" s="871" t="n"/>
      <c r="W140" s="871" t="n"/>
      <c r="X140" s="871" t="n"/>
      <c r="Y140" s="871" t="n"/>
      <c r="Z140" s="871" t="n"/>
      <c r="AA140" s="871" t="n"/>
      <c r="AB140" s="871" t="n"/>
      <c r="AC140" s="871" t="n"/>
      <c r="AD140" s="871" t="n"/>
      <c r="AE140" s="871" t="n"/>
    </row>
    <row r="141">
      <c r="A141" s="871" t="n"/>
      <c r="B141" s="871" t="n"/>
      <c r="C141" s="871" t="n"/>
      <c r="D141" s="440" t="n"/>
      <c r="E141" s="871" t="n"/>
      <c r="F141" s="440" t="n"/>
      <c r="G141" s="871" t="n"/>
      <c r="H141" s="440" t="n"/>
      <c r="I141" s="871" t="n"/>
      <c r="J141" s="440" t="n"/>
      <c r="K141" s="871" t="n"/>
      <c r="L141" s="440" t="n"/>
      <c r="M141" s="871" t="n"/>
      <c r="N141" s="871" t="n"/>
      <c r="O141" s="871" t="n"/>
      <c r="P141" s="871" t="n"/>
      <c r="Q141" s="871" t="n"/>
      <c r="R141" s="871" t="n"/>
      <c r="S141" s="871" t="n"/>
      <c r="T141" s="871" t="n"/>
      <c r="U141" s="871" t="n"/>
      <c r="V141" s="871" t="n"/>
      <c r="W141" s="871" t="n"/>
      <c r="X141" s="871" t="n"/>
      <c r="Y141" s="871" t="n"/>
      <c r="Z141" s="871" t="n"/>
      <c r="AA141" s="871" t="n"/>
      <c r="AB141" s="871" t="n"/>
      <c r="AC141" s="871" t="n"/>
      <c r="AD141" s="871" t="n"/>
      <c r="AE141" s="871" t="n"/>
    </row>
    <row r="142">
      <c r="A142" s="871" t="n"/>
      <c r="B142" s="871" t="n"/>
      <c r="C142" s="871" t="n"/>
      <c r="D142" s="440" t="n"/>
      <c r="E142" s="871" t="n"/>
      <c r="F142" s="440" t="n"/>
      <c r="G142" s="871" t="n"/>
      <c r="H142" s="440" t="n"/>
      <c r="I142" s="871" t="n"/>
      <c r="J142" s="440" t="n"/>
      <c r="K142" s="871" t="n"/>
      <c r="L142" s="440" t="n"/>
      <c r="M142" s="871" t="n"/>
      <c r="N142" s="871" t="n"/>
      <c r="O142" s="871" t="n"/>
      <c r="P142" s="871" t="n"/>
      <c r="Q142" s="871" t="n"/>
      <c r="R142" s="871" t="n"/>
      <c r="S142" s="871" t="n"/>
      <c r="T142" s="871" t="n"/>
      <c r="U142" s="871" t="n"/>
      <c r="V142" s="871" t="n"/>
      <c r="W142" s="871" t="n"/>
      <c r="X142" s="871" t="n"/>
      <c r="Y142" s="871" t="n"/>
      <c r="Z142" s="871" t="n"/>
      <c r="AA142" s="871" t="n"/>
      <c r="AB142" s="871" t="n"/>
      <c r="AC142" s="871" t="n"/>
      <c r="AD142" s="871" t="n"/>
      <c r="AE142" s="871" t="n"/>
    </row>
    <row r="143">
      <c r="A143" s="871" t="n"/>
      <c r="B143" s="871" t="n"/>
      <c r="C143" s="871" t="n"/>
      <c r="D143" s="440" t="n"/>
      <c r="E143" s="871" t="n"/>
      <c r="F143" s="440" t="n"/>
      <c r="G143" s="871" t="n"/>
      <c r="H143" s="440" t="n"/>
      <c r="I143" s="871" t="n"/>
      <c r="J143" s="440" t="n"/>
      <c r="K143" s="871" t="n"/>
      <c r="L143" s="440" t="n"/>
      <c r="M143" s="871" t="n"/>
      <c r="N143" s="871" t="n"/>
      <c r="O143" s="871" t="n"/>
      <c r="P143" s="871" t="n"/>
      <c r="Q143" s="871" t="n"/>
      <c r="R143" s="871" t="n"/>
      <c r="S143" s="871" t="n"/>
      <c r="T143" s="871" t="n"/>
      <c r="U143" s="871" t="n"/>
      <c r="V143" s="871" t="n"/>
      <c r="W143" s="871" t="n"/>
      <c r="X143" s="871" t="n"/>
      <c r="Y143" s="871" t="n"/>
      <c r="Z143" s="871" t="n"/>
      <c r="AA143" s="871" t="n"/>
      <c r="AB143" s="871" t="n"/>
      <c r="AC143" s="871" t="n"/>
      <c r="AD143" s="871" t="n"/>
      <c r="AE143" s="871" t="n"/>
    </row>
    <row r="144">
      <c r="A144" s="871" t="n"/>
      <c r="B144" s="871" t="n"/>
      <c r="C144" s="871" t="n"/>
      <c r="D144" s="440" t="n"/>
      <c r="E144" s="871" t="n"/>
      <c r="F144" s="440" t="n"/>
      <c r="G144" s="871" t="n"/>
      <c r="H144" s="440" t="n"/>
      <c r="I144" s="871" t="n"/>
      <c r="J144" s="440" t="n"/>
      <c r="K144" s="871" t="n"/>
      <c r="L144" s="440" t="n"/>
      <c r="M144" s="871" t="n"/>
      <c r="N144" s="871" t="n"/>
      <c r="O144" s="871" t="n"/>
      <c r="P144" s="871" t="n"/>
      <c r="Q144" s="871" t="n"/>
      <c r="R144" s="871" t="n"/>
      <c r="S144" s="871" t="n"/>
      <c r="T144" s="871" t="n"/>
      <c r="U144" s="871" t="n"/>
      <c r="V144" s="871" t="n"/>
      <c r="W144" s="871" t="n"/>
      <c r="X144" s="871" t="n"/>
      <c r="Y144" s="871" t="n"/>
      <c r="Z144" s="871" t="n"/>
      <c r="AA144" s="871" t="n"/>
      <c r="AB144" s="871" t="n"/>
      <c r="AC144" s="871" t="n"/>
      <c r="AD144" s="871" t="n"/>
      <c r="AE144" s="871" t="n"/>
    </row>
    <row r="145">
      <c r="A145" s="871" t="n"/>
      <c r="B145" s="871" t="n"/>
      <c r="C145" s="871" t="n"/>
      <c r="D145" s="440" t="n"/>
      <c r="E145" s="871" t="n"/>
      <c r="F145" s="440" t="n"/>
      <c r="G145" s="871" t="n"/>
      <c r="H145" s="440" t="n"/>
      <c r="I145" s="871" t="n"/>
      <c r="J145" s="440" t="n"/>
      <c r="K145" s="871" t="n"/>
      <c r="L145" s="440" t="n"/>
      <c r="M145" s="871" t="n"/>
      <c r="N145" s="871" t="n"/>
      <c r="O145" s="871" t="n"/>
      <c r="P145" s="871" t="n"/>
      <c r="Q145" s="871" t="n"/>
      <c r="R145" s="871" t="n"/>
      <c r="S145" s="871" t="n"/>
      <c r="T145" s="871" t="n"/>
      <c r="U145" s="871" t="n"/>
      <c r="V145" s="871" t="n"/>
      <c r="W145" s="871" t="n"/>
      <c r="X145" s="871" t="n"/>
      <c r="Y145" s="871" t="n"/>
      <c r="Z145" s="871" t="n"/>
      <c r="AA145" s="871" t="n"/>
      <c r="AB145" s="871" t="n"/>
      <c r="AC145" s="871" t="n"/>
      <c r="AD145" s="871" t="n"/>
      <c r="AE145" s="871" t="n"/>
    </row>
    <row r="146">
      <c r="A146" s="871" t="n"/>
      <c r="B146" s="871" t="n"/>
      <c r="C146" s="871" t="n"/>
      <c r="D146" s="440" t="n"/>
      <c r="E146" s="871" t="n"/>
      <c r="F146" s="440" t="n"/>
      <c r="G146" s="871" t="n"/>
      <c r="H146" s="440" t="n"/>
      <c r="I146" s="871" t="n"/>
      <c r="J146" s="440" t="n"/>
      <c r="K146" s="871" t="n"/>
      <c r="L146" s="440" t="n"/>
      <c r="M146" s="871" t="n"/>
      <c r="N146" s="871" t="n"/>
      <c r="O146" s="871" t="n"/>
      <c r="P146" s="871" t="n"/>
      <c r="Q146" s="871" t="n"/>
      <c r="R146" s="871" t="n"/>
      <c r="S146" s="871" t="n"/>
      <c r="T146" s="871" t="n"/>
      <c r="U146" s="871" t="n"/>
      <c r="V146" s="871" t="n"/>
      <c r="W146" s="871" t="n"/>
      <c r="X146" s="871" t="n"/>
      <c r="Y146" s="871" t="n"/>
      <c r="Z146" s="871" t="n"/>
      <c r="AA146" s="871" t="n"/>
      <c r="AB146" s="871" t="n"/>
      <c r="AC146" s="871" t="n"/>
      <c r="AD146" s="871" t="n"/>
      <c r="AE146" s="871" t="n"/>
    </row>
    <row r="147">
      <c r="A147" s="871" t="n"/>
      <c r="B147" s="871" t="n"/>
      <c r="C147" s="871" t="n"/>
      <c r="D147" s="440" t="n"/>
      <c r="E147" s="871" t="n"/>
      <c r="F147" s="440" t="n"/>
      <c r="G147" s="871" t="n"/>
      <c r="H147" s="440" t="n"/>
      <c r="I147" s="871" t="n"/>
      <c r="J147" s="440" t="n"/>
      <c r="K147" s="871" t="n"/>
      <c r="L147" s="440" t="n"/>
      <c r="M147" s="871" t="n"/>
      <c r="N147" s="871" t="n"/>
      <c r="O147" s="871" t="n"/>
      <c r="P147" s="871" t="n"/>
      <c r="Q147" s="871" t="n"/>
      <c r="R147" s="871" t="n"/>
      <c r="S147" s="871" t="n"/>
      <c r="T147" s="871" t="n"/>
      <c r="U147" s="871" t="n"/>
      <c r="V147" s="871" t="n"/>
      <c r="W147" s="871" t="n"/>
      <c r="X147" s="871" t="n"/>
      <c r="Y147" s="871" t="n"/>
      <c r="Z147" s="871" t="n"/>
      <c r="AA147" s="871" t="n"/>
      <c r="AB147" s="871" t="n"/>
      <c r="AC147" s="871" t="n"/>
      <c r="AD147" s="871" t="n"/>
      <c r="AE147" s="871" t="n"/>
    </row>
    <row r="148">
      <c r="A148" s="871" t="n"/>
      <c r="B148" s="871" t="n"/>
      <c r="C148" s="871" t="n"/>
      <c r="D148" s="440" t="n"/>
      <c r="E148" s="871" t="n"/>
      <c r="F148" s="440" t="n"/>
      <c r="G148" s="871" t="n"/>
      <c r="H148" s="440" t="n"/>
      <c r="I148" s="871" t="n"/>
      <c r="J148" s="440" t="n"/>
      <c r="K148" s="871" t="n"/>
      <c r="L148" s="440" t="n"/>
      <c r="M148" s="871" t="n"/>
      <c r="N148" s="871" t="n"/>
      <c r="O148" s="871" t="n"/>
      <c r="P148" s="871" t="n"/>
      <c r="Q148" s="871" t="n"/>
      <c r="R148" s="871" t="n"/>
      <c r="S148" s="871" t="n"/>
      <c r="T148" s="871" t="n"/>
      <c r="U148" s="871" t="n"/>
      <c r="V148" s="871" t="n"/>
      <c r="W148" s="871" t="n"/>
      <c r="X148" s="871" t="n"/>
      <c r="Y148" s="871" t="n"/>
      <c r="Z148" s="871" t="n"/>
      <c r="AA148" s="871" t="n"/>
      <c r="AB148" s="871" t="n"/>
      <c r="AC148" s="871" t="n"/>
      <c r="AD148" s="871" t="n"/>
      <c r="AE148" s="871" t="n"/>
    </row>
    <row r="149">
      <c r="A149" s="871" t="n"/>
      <c r="B149" s="871" t="n"/>
      <c r="C149" s="871" t="n"/>
      <c r="D149" s="440" t="n"/>
      <c r="E149" s="871" t="n"/>
      <c r="F149" s="440" t="n"/>
      <c r="G149" s="871" t="n"/>
      <c r="H149" s="440" t="n"/>
      <c r="I149" s="871" t="n"/>
      <c r="J149" s="440" t="n"/>
      <c r="K149" s="871" t="n"/>
      <c r="L149" s="440" t="n"/>
      <c r="M149" s="871" t="n"/>
      <c r="N149" s="871" t="n"/>
      <c r="O149" s="871" t="n"/>
      <c r="P149" s="871" t="n"/>
      <c r="Q149" s="871" t="n"/>
      <c r="R149" s="871" t="n"/>
      <c r="S149" s="871" t="n"/>
      <c r="T149" s="871" t="n"/>
      <c r="U149" s="871" t="n"/>
      <c r="V149" s="871" t="n"/>
      <c r="W149" s="871" t="n"/>
      <c r="X149" s="871" t="n"/>
      <c r="Y149" s="871" t="n"/>
      <c r="Z149" s="871" t="n"/>
      <c r="AA149" s="871" t="n"/>
      <c r="AB149" s="871" t="n"/>
      <c r="AC149" s="871" t="n"/>
      <c r="AD149" s="871" t="n"/>
      <c r="AE149" s="871" t="n"/>
    </row>
    <row r="150">
      <c r="A150" s="871" t="n"/>
      <c r="B150" s="871" t="n"/>
      <c r="C150" s="871" t="n"/>
      <c r="D150" s="440" t="n"/>
      <c r="E150" s="871" t="n"/>
      <c r="F150" s="440" t="n"/>
      <c r="G150" s="871" t="n"/>
      <c r="H150" s="440" t="n"/>
      <c r="I150" s="871" t="n"/>
      <c r="J150" s="440" t="n"/>
      <c r="K150" s="871" t="n"/>
      <c r="L150" s="440" t="n"/>
      <c r="M150" s="871" t="n"/>
      <c r="N150" s="871" t="n"/>
      <c r="O150" s="871" t="n"/>
      <c r="P150" s="871" t="n"/>
      <c r="Q150" s="871" t="n"/>
      <c r="R150" s="871" t="n"/>
      <c r="S150" s="871" t="n"/>
      <c r="T150" s="871" t="n"/>
      <c r="U150" s="871" t="n"/>
      <c r="V150" s="871" t="n"/>
      <c r="W150" s="871" t="n"/>
      <c r="X150" s="871" t="n"/>
      <c r="Y150" s="871" t="n"/>
      <c r="Z150" s="871" t="n"/>
      <c r="AA150" s="871" t="n"/>
      <c r="AB150" s="871" t="n"/>
      <c r="AC150" s="871" t="n"/>
      <c r="AD150" s="871" t="n"/>
      <c r="AE150" s="871" t="n"/>
    </row>
    <row r="151">
      <c r="A151" s="871" t="n"/>
      <c r="B151" s="871" t="n"/>
      <c r="C151" s="871" t="n"/>
      <c r="D151" s="440" t="n"/>
      <c r="E151" s="871" t="n"/>
      <c r="F151" s="440" t="n"/>
      <c r="G151" s="871" t="n"/>
      <c r="H151" s="440" t="n"/>
      <c r="I151" s="871" t="n"/>
      <c r="J151" s="440" t="n"/>
      <c r="K151" s="871" t="n"/>
      <c r="L151" s="440" t="n"/>
      <c r="M151" s="871" t="n"/>
      <c r="N151" s="871" t="n"/>
      <c r="O151" s="871" t="n"/>
      <c r="P151" s="871" t="n"/>
      <c r="Q151" s="871" t="n"/>
      <c r="R151" s="871" t="n"/>
      <c r="S151" s="871" t="n"/>
      <c r="T151" s="871" t="n"/>
      <c r="U151" s="871" t="n"/>
      <c r="V151" s="871" t="n"/>
      <c r="W151" s="871" t="n"/>
      <c r="X151" s="871" t="n"/>
      <c r="Y151" s="871" t="n"/>
      <c r="Z151" s="871" t="n"/>
      <c r="AA151" s="871" t="n"/>
      <c r="AB151" s="871" t="n"/>
      <c r="AC151" s="871" t="n"/>
      <c r="AD151" s="871" t="n"/>
      <c r="AE151" s="871" t="n"/>
    </row>
    <row r="152">
      <c r="A152" s="871" t="n"/>
      <c r="B152" s="871" t="n"/>
      <c r="C152" s="871" t="n"/>
      <c r="D152" s="440" t="n"/>
      <c r="E152" s="871" t="n"/>
      <c r="F152" s="440" t="n"/>
      <c r="G152" s="871" t="n"/>
      <c r="H152" s="440" t="n"/>
      <c r="I152" s="871" t="n"/>
      <c r="J152" s="440" t="n"/>
      <c r="K152" s="871" t="n"/>
      <c r="L152" s="440" t="n"/>
      <c r="M152" s="871" t="n"/>
      <c r="N152" s="871" t="n"/>
      <c r="O152" s="871" t="n"/>
      <c r="P152" s="871" t="n"/>
      <c r="Q152" s="871" t="n"/>
      <c r="R152" s="871" t="n"/>
      <c r="S152" s="871" t="n"/>
      <c r="T152" s="871" t="n"/>
      <c r="U152" s="871" t="n"/>
      <c r="V152" s="871" t="n"/>
      <c r="W152" s="871" t="n"/>
      <c r="X152" s="871" t="n"/>
      <c r="Y152" s="871" t="n"/>
      <c r="Z152" s="871" t="n"/>
      <c r="AA152" s="871" t="n"/>
      <c r="AB152" s="871" t="n"/>
      <c r="AC152" s="871" t="n"/>
      <c r="AD152" s="871" t="n"/>
      <c r="AE152" s="871" t="n"/>
    </row>
    <row r="153">
      <c r="A153" s="871" t="n"/>
      <c r="B153" s="871" t="n"/>
      <c r="C153" s="871" t="n"/>
      <c r="D153" s="440" t="n"/>
      <c r="E153" s="871" t="n"/>
      <c r="F153" s="440" t="n"/>
      <c r="G153" s="871" t="n"/>
      <c r="H153" s="440" t="n"/>
      <c r="I153" s="871" t="n"/>
      <c r="J153" s="440" t="n"/>
      <c r="K153" s="871" t="n"/>
      <c r="L153" s="440" t="n"/>
      <c r="M153" s="871" t="n"/>
      <c r="N153" s="871" t="n"/>
      <c r="O153" s="871" t="n"/>
      <c r="P153" s="871" t="n"/>
      <c r="Q153" s="871" t="n"/>
      <c r="R153" s="871" t="n"/>
      <c r="S153" s="871" t="n"/>
      <c r="T153" s="871" t="n"/>
      <c r="U153" s="871" t="n"/>
      <c r="V153" s="871" t="n"/>
      <c r="W153" s="871" t="n"/>
      <c r="X153" s="871" t="n"/>
      <c r="Y153" s="871" t="n"/>
      <c r="Z153" s="871" t="n"/>
      <c r="AA153" s="871" t="n"/>
      <c r="AB153" s="871" t="n"/>
      <c r="AC153" s="871" t="n"/>
      <c r="AD153" s="871" t="n"/>
      <c r="AE153" s="871" t="n"/>
    </row>
    <row r="154">
      <c r="A154" s="871" t="n"/>
      <c r="B154" s="871" t="n"/>
      <c r="C154" s="871" t="n"/>
      <c r="D154" s="440" t="n"/>
      <c r="E154" s="871" t="n"/>
      <c r="F154" s="440" t="n"/>
      <c r="G154" s="871" t="n"/>
      <c r="H154" s="440" t="n"/>
      <c r="I154" s="871" t="n"/>
      <c r="J154" s="440" t="n"/>
      <c r="K154" s="871" t="n"/>
      <c r="L154" s="440" t="n"/>
      <c r="M154" s="871" t="n"/>
      <c r="N154" s="871" t="n"/>
      <c r="O154" s="871" t="n"/>
      <c r="P154" s="871" t="n"/>
      <c r="Q154" s="871" t="n"/>
      <c r="R154" s="871" t="n"/>
      <c r="S154" s="871" t="n"/>
      <c r="T154" s="871" t="n"/>
      <c r="U154" s="871" t="n"/>
      <c r="V154" s="871" t="n"/>
      <c r="W154" s="871" t="n"/>
      <c r="X154" s="871" t="n"/>
      <c r="Y154" s="871" t="n"/>
      <c r="Z154" s="871" t="n"/>
      <c r="AA154" s="871" t="n"/>
      <c r="AB154" s="871" t="n"/>
      <c r="AC154" s="871" t="n"/>
      <c r="AD154" s="871" t="n"/>
      <c r="AE154" s="871" t="n"/>
    </row>
    <row r="155">
      <c r="A155" s="871" t="n"/>
      <c r="B155" s="871" t="n"/>
      <c r="C155" s="871" t="n"/>
      <c r="D155" s="440" t="n"/>
      <c r="E155" s="871" t="n"/>
      <c r="F155" s="440" t="n"/>
      <c r="G155" s="871" t="n"/>
      <c r="H155" s="440" t="n"/>
      <c r="I155" s="871" t="n"/>
      <c r="J155" s="440" t="n"/>
      <c r="K155" s="871" t="n"/>
      <c r="L155" s="440" t="n"/>
      <c r="M155" s="871" t="n"/>
      <c r="N155" s="871" t="n"/>
      <c r="O155" s="871" t="n"/>
      <c r="P155" s="871" t="n"/>
      <c r="Q155" s="871" t="n"/>
      <c r="R155" s="871" t="n"/>
      <c r="S155" s="871" t="n"/>
      <c r="T155" s="871" t="n"/>
      <c r="U155" s="871" t="n"/>
      <c r="V155" s="871" t="n"/>
      <c r="W155" s="871" t="n"/>
      <c r="X155" s="871" t="n"/>
      <c r="Y155" s="871" t="n"/>
      <c r="Z155" s="871" t="n"/>
      <c r="AA155" s="871" t="n"/>
      <c r="AB155" s="871" t="n"/>
      <c r="AC155" s="871" t="n"/>
      <c r="AD155" s="871" t="n"/>
      <c r="AE155" s="871" t="n"/>
    </row>
    <row r="156">
      <c r="A156" s="871" t="n"/>
      <c r="B156" s="871" t="n"/>
      <c r="C156" s="871" t="n"/>
      <c r="D156" s="440" t="n"/>
      <c r="E156" s="871" t="n"/>
      <c r="F156" s="440" t="n"/>
      <c r="G156" s="871" t="n"/>
      <c r="H156" s="440" t="n"/>
      <c r="I156" s="871" t="n"/>
      <c r="J156" s="440" t="n"/>
      <c r="K156" s="871" t="n"/>
      <c r="L156" s="440" t="n"/>
      <c r="M156" s="871" t="n"/>
      <c r="N156" s="871" t="n"/>
      <c r="O156" s="871" t="n"/>
      <c r="P156" s="871" t="n"/>
      <c r="Q156" s="871" t="n"/>
      <c r="R156" s="871" t="n"/>
      <c r="S156" s="871" t="n"/>
      <c r="T156" s="871" t="n"/>
      <c r="U156" s="871" t="n"/>
      <c r="V156" s="871" t="n"/>
      <c r="W156" s="871" t="n"/>
      <c r="X156" s="871" t="n"/>
      <c r="Y156" s="871" t="n"/>
      <c r="Z156" s="871" t="n"/>
      <c r="AA156" s="871" t="n"/>
      <c r="AB156" s="871" t="n"/>
      <c r="AC156" s="871" t="n"/>
      <c r="AD156" s="871" t="n"/>
      <c r="AE156" s="871" t="n"/>
    </row>
    <row r="157">
      <c r="A157" s="871" t="n"/>
      <c r="B157" s="871" t="n"/>
      <c r="C157" s="871" t="n"/>
      <c r="D157" s="440" t="n"/>
      <c r="E157" s="871" t="n"/>
      <c r="F157" s="440" t="n"/>
      <c r="G157" s="871" t="n"/>
      <c r="H157" s="440" t="n"/>
      <c r="I157" s="871" t="n"/>
      <c r="J157" s="440" t="n"/>
      <c r="K157" s="871" t="n"/>
      <c r="L157" s="440" t="n"/>
      <c r="M157" s="871" t="n"/>
      <c r="N157" s="871" t="n"/>
      <c r="O157" s="871" t="n"/>
      <c r="P157" s="871" t="n"/>
      <c r="Q157" s="871" t="n"/>
      <c r="R157" s="871" t="n"/>
      <c r="S157" s="871" t="n"/>
      <c r="T157" s="871" t="n"/>
      <c r="U157" s="871" t="n"/>
      <c r="V157" s="871" t="n"/>
      <c r="W157" s="871" t="n"/>
      <c r="X157" s="871" t="n"/>
      <c r="Y157" s="871" t="n"/>
      <c r="Z157" s="871" t="n"/>
      <c r="AA157" s="871" t="n"/>
      <c r="AB157" s="871" t="n"/>
      <c r="AC157" s="871" t="n"/>
      <c r="AD157" s="871" t="n"/>
      <c r="AE157" s="871" t="n"/>
    </row>
    <row r="158">
      <c r="A158" s="871" t="n"/>
      <c r="B158" s="871" t="n"/>
      <c r="C158" s="871" t="n"/>
      <c r="D158" s="440" t="n"/>
      <c r="E158" s="871" t="n"/>
      <c r="F158" s="440" t="n"/>
      <c r="G158" s="871" t="n"/>
      <c r="H158" s="440" t="n"/>
      <c r="I158" s="871" t="n"/>
      <c r="J158" s="440" t="n"/>
      <c r="K158" s="871" t="n"/>
      <c r="L158" s="440" t="n"/>
      <c r="M158" s="871" t="n"/>
      <c r="N158" s="871" t="n"/>
      <c r="O158" s="871" t="n"/>
      <c r="P158" s="871" t="n"/>
      <c r="Q158" s="871" t="n"/>
      <c r="R158" s="871" t="n"/>
      <c r="S158" s="871" t="n"/>
      <c r="T158" s="871" t="n"/>
      <c r="U158" s="871" t="n"/>
      <c r="V158" s="871" t="n"/>
      <c r="W158" s="871" t="n"/>
      <c r="X158" s="871" t="n"/>
      <c r="Y158" s="871" t="n"/>
      <c r="Z158" s="871" t="n"/>
      <c r="AA158" s="871" t="n"/>
      <c r="AB158" s="871" t="n"/>
      <c r="AC158" s="871" t="n"/>
      <c r="AD158" s="871" t="n"/>
      <c r="AE158" s="871" t="n"/>
    </row>
    <row r="159">
      <c r="A159" s="871" t="n"/>
      <c r="B159" s="871" t="n"/>
      <c r="C159" s="871" t="n"/>
      <c r="D159" s="440" t="n"/>
      <c r="E159" s="871" t="n"/>
      <c r="F159" s="440" t="n"/>
      <c r="G159" s="871" t="n"/>
      <c r="H159" s="440" t="n"/>
      <c r="I159" s="871" t="n"/>
      <c r="J159" s="440" t="n"/>
      <c r="K159" s="871" t="n"/>
      <c r="L159" s="440" t="n"/>
      <c r="M159" s="871" t="n"/>
      <c r="N159" s="871" t="n"/>
      <c r="O159" s="871" t="n"/>
      <c r="P159" s="871" t="n"/>
      <c r="Q159" s="871" t="n"/>
      <c r="R159" s="871" t="n"/>
      <c r="S159" s="871" t="n"/>
      <c r="T159" s="871" t="n"/>
      <c r="U159" s="871" t="n"/>
      <c r="V159" s="871" t="n"/>
      <c r="W159" s="871" t="n"/>
      <c r="X159" s="871" t="n"/>
      <c r="Y159" s="871" t="n"/>
      <c r="Z159" s="871" t="n"/>
      <c r="AA159" s="871" t="n"/>
      <c r="AB159" s="871" t="n"/>
      <c r="AC159" s="871" t="n"/>
      <c r="AD159" s="871" t="n"/>
      <c r="AE159" s="871" t="n"/>
    </row>
    <row r="160">
      <c r="A160" s="871" t="n"/>
      <c r="B160" s="871" t="n"/>
      <c r="C160" s="871" t="n"/>
      <c r="D160" s="440" t="n"/>
      <c r="E160" s="871" t="n"/>
      <c r="F160" s="440" t="n"/>
      <c r="G160" s="871" t="n"/>
      <c r="H160" s="440" t="n"/>
      <c r="I160" s="871" t="n"/>
      <c r="J160" s="440" t="n"/>
      <c r="K160" s="871" t="n"/>
      <c r="L160" s="440" t="n"/>
      <c r="M160" s="871" t="n"/>
      <c r="N160" s="871" t="n"/>
      <c r="O160" s="871" t="n"/>
      <c r="P160" s="871" t="n"/>
      <c r="Q160" s="871" t="n"/>
      <c r="R160" s="871" t="n"/>
      <c r="S160" s="871" t="n"/>
      <c r="T160" s="871" t="n"/>
      <c r="U160" s="871" t="n"/>
      <c r="V160" s="871" t="n"/>
      <c r="W160" s="871" t="n"/>
      <c r="X160" s="871" t="n"/>
      <c r="Y160" s="871" t="n"/>
      <c r="Z160" s="871" t="n"/>
      <c r="AA160" s="871" t="n"/>
      <c r="AB160" s="871" t="n"/>
      <c r="AC160" s="871" t="n"/>
      <c r="AD160" s="871" t="n"/>
      <c r="AE160" s="871" t="n"/>
    </row>
    <row r="161">
      <c r="A161" s="871" t="n"/>
      <c r="B161" s="871" t="n"/>
      <c r="C161" s="871" t="n"/>
      <c r="D161" s="440" t="n"/>
      <c r="E161" s="871" t="n"/>
      <c r="F161" s="440" t="n"/>
      <c r="G161" s="871" t="n"/>
      <c r="H161" s="440" t="n"/>
      <c r="I161" s="871" t="n"/>
      <c r="J161" s="440" t="n"/>
      <c r="K161" s="871" t="n"/>
      <c r="L161" s="440" t="n"/>
      <c r="M161" s="871" t="n"/>
      <c r="N161" s="871" t="n"/>
      <c r="O161" s="871" t="n"/>
      <c r="P161" s="871" t="n"/>
      <c r="Q161" s="871" t="n"/>
      <c r="R161" s="871" t="n"/>
      <c r="S161" s="871" t="n"/>
      <c r="T161" s="871" t="n"/>
      <c r="U161" s="871" t="n"/>
      <c r="V161" s="871" t="n"/>
      <c r="W161" s="871" t="n"/>
      <c r="X161" s="871" t="n"/>
      <c r="Y161" s="871" t="n"/>
      <c r="Z161" s="871" t="n"/>
      <c r="AA161" s="871" t="n"/>
      <c r="AB161" s="871" t="n"/>
      <c r="AC161" s="871" t="n"/>
      <c r="AD161" s="871" t="n"/>
      <c r="AE161" s="871" t="n"/>
    </row>
    <row r="162">
      <c r="A162" s="871" t="n"/>
      <c r="B162" s="871" t="n"/>
      <c r="C162" s="871" t="n"/>
      <c r="D162" s="440" t="n"/>
      <c r="E162" s="871" t="n"/>
      <c r="F162" s="440" t="n"/>
      <c r="G162" s="871" t="n"/>
      <c r="H162" s="440" t="n"/>
      <c r="I162" s="871" t="n"/>
      <c r="J162" s="440" t="n"/>
      <c r="K162" s="871" t="n"/>
      <c r="L162" s="440" t="n"/>
      <c r="M162" s="871" t="n"/>
      <c r="N162" s="871" t="n"/>
      <c r="O162" s="871" t="n"/>
      <c r="P162" s="871" t="n"/>
      <c r="Q162" s="871" t="n"/>
      <c r="R162" s="871" t="n"/>
      <c r="S162" s="871" t="n"/>
      <c r="T162" s="871" t="n"/>
      <c r="U162" s="871" t="n"/>
      <c r="V162" s="871" t="n"/>
      <c r="W162" s="871" t="n"/>
      <c r="X162" s="871" t="n"/>
      <c r="Y162" s="871" t="n"/>
      <c r="Z162" s="871" t="n"/>
      <c r="AA162" s="871" t="n"/>
      <c r="AB162" s="871" t="n"/>
      <c r="AC162" s="871" t="n"/>
      <c r="AD162" s="871" t="n"/>
      <c r="AE162" s="871" t="n"/>
    </row>
    <row r="163">
      <c r="A163" s="871" t="n"/>
      <c r="B163" s="871" t="n"/>
      <c r="C163" s="871" t="n"/>
      <c r="D163" s="440" t="n"/>
      <c r="E163" s="871" t="n"/>
      <c r="F163" s="440" t="n"/>
      <c r="G163" s="871" t="n"/>
      <c r="H163" s="440" t="n"/>
      <c r="I163" s="871" t="n"/>
      <c r="J163" s="440" t="n"/>
      <c r="K163" s="871" t="n"/>
      <c r="L163" s="440" t="n"/>
      <c r="M163" s="871" t="n"/>
      <c r="N163" s="871" t="n"/>
      <c r="O163" s="871" t="n"/>
      <c r="P163" s="871" t="n"/>
      <c r="Q163" s="871" t="n"/>
      <c r="R163" s="871" t="n"/>
      <c r="S163" s="871" t="n"/>
      <c r="T163" s="871" t="n"/>
      <c r="U163" s="871" t="n"/>
      <c r="V163" s="871" t="n"/>
      <c r="W163" s="871" t="n"/>
      <c r="X163" s="871" t="n"/>
      <c r="Y163" s="871" t="n"/>
      <c r="Z163" s="871" t="n"/>
      <c r="AA163" s="871" t="n"/>
      <c r="AB163" s="871" t="n"/>
      <c r="AC163" s="871" t="n"/>
      <c r="AD163" s="871" t="n"/>
      <c r="AE163" s="871" t="n"/>
    </row>
    <row r="164">
      <c r="A164" s="871" t="n"/>
      <c r="B164" s="871" t="n"/>
      <c r="C164" s="871" t="n"/>
      <c r="D164" s="440" t="n"/>
      <c r="E164" s="871" t="n"/>
      <c r="F164" s="440" t="n"/>
      <c r="G164" s="871" t="n"/>
      <c r="H164" s="440" t="n"/>
      <c r="I164" s="871" t="n"/>
      <c r="J164" s="440" t="n"/>
      <c r="K164" s="871" t="n"/>
      <c r="L164" s="440" t="n"/>
      <c r="M164" s="871" t="n"/>
      <c r="N164" s="871" t="n"/>
      <c r="O164" s="871" t="n"/>
      <c r="P164" s="871" t="n"/>
      <c r="Q164" s="871" t="n"/>
      <c r="R164" s="871" t="n"/>
      <c r="S164" s="871" t="n"/>
      <c r="T164" s="871" t="n"/>
      <c r="U164" s="871" t="n"/>
      <c r="V164" s="871" t="n"/>
      <c r="W164" s="871" t="n"/>
      <c r="X164" s="871" t="n"/>
      <c r="Y164" s="871" t="n"/>
      <c r="Z164" s="871" t="n"/>
      <c r="AA164" s="871" t="n"/>
      <c r="AB164" s="871" t="n"/>
      <c r="AC164" s="871" t="n"/>
      <c r="AD164" s="871" t="n"/>
      <c r="AE164" s="871" t="n"/>
    </row>
    <row r="165">
      <c r="A165" s="871" t="n"/>
      <c r="B165" s="871" t="n"/>
      <c r="C165" s="871" t="n"/>
      <c r="D165" s="440" t="n"/>
      <c r="E165" s="871" t="n"/>
      <c r="F165" s="440" t="n"/>
      <c r="G165" s="871" t="n"/>
      <c r="H165" s="440" t="n"/>
      <c r="I165" s="871" t="n"/>
      <c r="J165" s="440" t="n"/>
      <c r="K165" s="871" t="n"/>
      <c r="L165" s="440" t="n"/>
      <c r="M165" s="871" t="n"/>
      <c r="N165" s="871" t="n"/>
      <c r="O165" s="871" t="n"/>
      <c r="P165" s="871" t="n"/>
      <c r="Q165" s="871" t="n"/>
      <c r="R165" s="871" t="n"/>
      <c r="S165" s="871" t="n"/>
      <c r="T165" s="871" t="n"/>
      <c r="U165" s="871" t="n"/>
      <c r="V165" s="871" t="n"/>
      <c r="W165" s="871" t="n"/>
      <c r="X165" s="871" t="n"/>
      <c r="Y165" s="871" t="n"/>
      <c r="Z165" s="871" t="n"/>
      <c r="AA165" s="871" t="n"/>
      <c r="AB165" s="871" t="n"/>
      <c r="AC165" s="871" t="n"/>
      <c r="AD165" s="871" t="n"/>
      <c r="AE165" s="871" t="n"/>
    </row>
    <row r="166">
      <c r="A166" s="871" t="n"/>
      <c r="B166" s="871" t="n"/>
      <c r="C166" s="871" t="n"/>
      <c r="D166" s="440" t="n"/>
      <c r="E166" s="871" t="n"/>
      <c r="F166" s="440" t="n"/>
      <c r="G166" s="871" t="n"/>
      <c r="H166" s="440" t="n"/>
      <c r="I166" s="871" t="n"/>
      <c r="J166" s="440" t="n"/>
      <c r="K166" s="871" t="n"/>
      <c r="L166" s="440" t="n"/>
      <c r="M166" s="871" t="n"/>
      <c r="N166" s="871" t="n"/>
      <c r="O166" s="871" t="n"/>
      <c r="P166" s="871" t="n"/>
      <c r="Q166" s="871" t="n"/>
      <c r="R166" s="871" t="n"/>
      <c r="S166" s="871" t="n"/>
      <c r="T166" s="871" t="n"/>
      <c r="U166" s="871" t="n"/>
      <c r="V166" s="871" t="n"/>
      <c r="W166" s="871" t="n"/>
      <c r="X166" s="871" t="n"/>
      <c r="Y166" s="871" t="n"/>
      <c r="Z166" s="871" t="n"/>
      <c r="AA166" s="871" t="n"/>
      <c r="AB166" s="871" t="n"/>
      <c r="AC166" s="871" t="n"/>
      <c r="AD166" s="871" t="n"/>
      <c r="AE166" s="871" t="n"/>
    </row>
    <row r="167">
      <c r="A167" s="871" t="n"/>
      <c r="B167" s="871" t="n"/>
      <c r="C167" s="871" t="n"/>
      <c r="D167" s="440" t="n"/>
      <c r="E167" s="871" t="n"/>
      <c r="F167" s="440" t="n"/>
      <c r="G167" s="871" t="n"/>
      <c r="H167" s="440" t="n"/>
      <c r="I167" s="871" t="n"/>
      <c r="J167" s="440" t="n"/>
      <c r="K167" s="871" t="n"/>
      <c r="L167" s="440" t="n"/>
      <c r="M167" s="871" t="n"/>
      <c r="N167" s="871" t="n"/>
      <c r="O167" s="871" t="n"/>
      <c r="P167" s="871" t="n"/>
      <c r="Q167" s="871" t="n"/>
      <c r="R167" s="871" t="n"/>
      <c r="S167" s="871" t="n"/>
      <c r="T167" s="871" t="n"/>
      <c r="U167" s="871" t="n"/>
      <c r="V167" s="871" t="n"/>
      <c r="W167" s="871" t="n"/>
      <c r="X167" s="871" t="n"/>
      <c r="Y167" s="871" t="n"/>
      <c r="Z167" s="871" t="n"/>
      <c r="AA167" s="871" t="n"/>
      <c r="AB167" s="871" t="n"/>
      <c r="AC167" s="871" t="n"/>
      <c r="AD167" s="871" t="n"/>
      <c r="AE167" s="871" t="n"/>
    </row>
    <row r="168">
      <c r="A168" s="871" t="n"/>
      <c r="B168" s="871" t="n"/>
      <c r="C168" s="871" t="n"/>
      <c r="D168" s="440" t="n"/>
      <c r="E168" s="871" t="n"/>
      <c r="F168" s="440" t="n"/>
      <c r="G168" s="871" t="n"/>
      <c r="H168" s="440" t="n"/>
      <c r="I168" s="871" t="n"/>
      <c r="J168" s="440" t="n"/>
      <c r="K168" s="871" t="n"/>
      <c r="L168" s="440" t="n"/>
      <c r="M168" s="871" t="n"/>
      <c r="N168" s="871" t="n"/>
      <c r="O168" s="871" t="n"/>
      <c r="P168" s="871" t="n"/>
      <c r="Q168" s="871" t="n"/>
      <c r="R168" s="871" t="n"/>
      <c r="S168" s="871" t="n"/>
      <c r="T168" s="871" t="n"/>
      <c r="U168" s="871" t="n"/>
      <c r="V168" s="871" t="n"/>
      <c r="W168" s="871" t="n"/>
      <c r="X168" s="871" t="n"/>
      <c r="Y168" s="871" t="n"/>
      <c r="Z168" s="871" t="n"/>
      <c r="AA168" s="871" t="n"/>
      <c r="AB168" s="871" t="n"/>
      <c r="AC168" s="871" t="n"/>
      <c r="AD168" s="871" t="n"/>
      <c r="AE168" s="871" t="n"/>
    </row>
    <row r="169">
      <c r="A169" s="871" t="n"/>
      <c r="B169" s="871" t="n"/>
      <c r="C169" s="871" t="n"/>
      <c r="D169" s="440" t="n"/>
      <c r="E169" s="871" t="n"/>
      <c r="F169" s="440" t="n"/>
      <c r="G169" s="871" t="n"/>
      <c r="H169" s="440" t="n"/>
      <c r="I169" s="871" t="n"/>
      <c r="J169" s="440" t="n"/>
      <c r="K169" s="871" t="n"/>
      <c r="L169" s="440" t="n"/>
      <c r="M169" s="871" t="n"/>
      <c r="N169" s="871" t="n"/>
      <c r="O169" s="871" t="n"/>
      <c r="P169" s="871" t="n"/>
      <c r="Q169" s="871" t="n"/>
      <c r="R169" s="871" t="n"/>
      <c r="S169" s="871" t="n"/>
      <c r="T169" s="871" t="n"/>
      <c r="U169" s="871" t="n"/>
      <c r="V169" s="871" t="n"/>
      <c r="W169" s="871" t="n"/>
      <c r="X169" s="871" t="n"/>
      <c r="Y169" s="871" t="n"/>
      <c r="Z169" s="871" t="n"/>
      <c r="AA169" s="871" t="n"/>
      <c r="AB169" s="871" t="n"/>
      <c r="AC169" s="871" t="n"/>
      <c r="AD169" s="871" t="n"/>
      <c r="AE169" s="871" t="n"/>
    </row>
    <row r="170">
      <c r="A170" s="871" t="n"/>
      <c r="B170" s="871" t="n"/>
      <c r="C170" s="871" t="n"/>
      <c r="D170" s="440" t="n"/>
      <c r="E170" s="871" t="n"/>
      <c r="F170" s="440" t="n"/>
      <c r="G170" s="871" t="n"/>
      <c r="H170" s="440" t="n"/>
      <c r="I170" s="871" t="n"/>
      <c r="J170" s="440" t="n"/>
      <c r="K170" s="871" t="n"/>
      <c r="L170" s="440" t="n"/>
      <c r="M170" s="871" t="n"/>
      <c r="N170" s="871" t="n"/>
      <c r="O170" s="871" t="n"/>
      <c r="P170" s="871" t="n"/>
      <c r="Q170" s="871" t="n"/>
      <c r="R170" s="871" t="n"/>
      <c r="S170" s="871" t="n"/>
      <c r="T170" s="871" t="n"/>
      <c r="U170" s="871" t="n"/>
      <c r="V170" s="871" t="n"/>
      <c r="W170" s="871" t="n"/>
      <c r="X170" s="871" t="n"/>
      <c r="Y170" s="871" t="n"/>
      <c r="Z170" s="871" t="n"/>
      <c r="AA170" s="871" t="n"/>
      <c r="AB170" s="871" t="n"/>
      <c r="AC170" s="871" t="n"/>
      <c r="AD170" s="871" t="n"/>
      <c r="AE170" s="871" t="n"/>
    </row>
    <row r="171">
      <c r="A171" s="871" t="n"/>
      <c r="B171" s="871" t="n"/>
      <c r="C171" s="871" t="n"/>
      <c r="D171" s="440" t="n"/>
      <c r="E171" s="871" t="n"/>
      <c r="F171" s="440" t="n"/>
      <c r="G171" s="871" t="n"/>
      <c r="H171" s="440" t="n"/>
      <c r="I171" s="871" t="n"/>
      <c r="J171" s="440" t="n"/>
      <c r="K171" s="871" t="n"/>
      <c r="L171" s="440" t="n"/>
      <c r="M171" s="871" t="n"/>
      <c r="N171" s="871" t="n"/>
      <c r="O171" s="871" t="n"/>
      <c r="P171" s="871" t="n"/>
      <c r="Q171" s="871" t="n"/>
      <c r="R171" s="871" t="n"/>
      <c r="S171" s="871" t="n"/>
      <c r="T171" s="871" t="n"/>
      <c r="U171" s="871" t="n"/>
      <c r="V171" s="871" t="n"/>
      <c r="W171" s="871" t="n"/>
      <c r="X171" s="871" t="n"/>
      <c r="Y171" s="871" t="n"/>
      <c r="Z171" s="871" t="n"/>
      <c r="AA171" s="871" t="n"/>
      <c r="AB171" s="871" t="n"/>
      <c r="AC171" s="871" t="n"/>
      <c r="AD171" s="871" t="n"/>
      <c r="AE171" s="871" t="n"/>
    </row>
    <row r="172">
      <c r="A172" s="871" t="n"/>
      <c r="B172" s="871" t="n"/>
      <c r="C172" s="871" t="n"/>
      <c r="D172" s="440" t="n"/>
      <c r="E172" s="871" t="n"/>
      <c r="F172" s="440" t="n"/>
      <c r="G172" s="871" t="n"/>
      <c r="H172" s="440" t="n"/>
      <c r="I172" s="871" t="n"/>
      <c r="J172" s="440" t="n"/>
      <c r="K172" s="871" t="n"/>
      <c r="L172" s="440" t="n"/>
      <c r="M172" s="871" t="n"/>
      <c r="N172" s="871" t="n"/>
      <c r="O172" s="871" t="n"/>
      <c r="P172" s="871" t="n"/>
      <c r="Q172" s="871" t="n"/>
      <c r="R172" s="871" t="n"/>
      <c r="S172" s="871" t="n"/>
      <c r="T172" s="871" t="n"/>
      <c r="U172" s="871" t="n"/>
      <c r="V172" s="871" t="n"/>
      <c r="W172" s="871" t="n"/>
      <c r="X172" s="871" t="n"/>
      <c r="Y172" s="871" t="n"/>
      <c r="Z172" s="871" t="n"/>
      <c r="AA172" s="871" t="n"/>
      <c r="AB172" s="871" t="n"/>
      <c r="AC172" s="871" t="n"/>
      <c r="AD172" s="871" t="n"/>
      <c r="AE172" s="871" t="n"/>
    </row>
    <row r="173">
      <c r="A173" s="871" t="n"/>
      <c r="B173" s="871" t="n"/>
      <c r="C173" s="871" t="n"/>
      <c r="D173" s="440" t="n"/>
      <c r="E173" s="871" t="n"/>
      <c r="F173" s="440" t="n"/>
      <c r="G173" s="871" t="n"/>
      <c r="H173" s="440" t="n"/>
      <c r="I173" s="871" t="n"/>
      <c r="J173" s="440" t="n"/>
      <c r="K173" s="871" t="n"/>
      <c r="L173" s="440" t="n"/>
      <c r="M173" s="871" t="n"/>
      <c r="N173" s="871" t="n"/>
      <c r="O173" s="871" t="n"/>
      <c r="P173" s="871" t="n"/>
      <c r="Q173" s="871" t="n"/>
      <c r="R173" s="871" t="n"/>
      <c r="S173" s="871" t="n"/>
      <c r="T173" s="871" t="n"/>
      <c r="U173" s="871" t="n"/>
      <c r="V173" s="871" t="n"/>
      <c r="W173" s="871" t="n"/>
      <c r="X173" s="871" t="n"/>
      <c r="Y173" s="871" t="n"/>
      <c r="Z173" s="871" t="n"/>
      <c r="AA173" s="871" t="n"/>
      <c r="AB173" s="871" t="n"/>
      <c r="AC173" s="871" t="n"/>
      <c r="AD173" s="871" t="n"/>
      <c r="AE173" s="871" t="n"/>
    </row>
    <row r="174">
      <c r="A174" s="871" t="n"/>
      <c r="B174" s="871" t="n"/>
      <c r="C174" s="871" t="n"/>
      <c r="D174" s="440" t="n"/>
      <c r="E174" s="871" t="n"/>
      <c r="F174" s="440" t="n"/>
      <c r="G174" s="871" t="n"/>
      <c r="H174" s="440" t="n"/>
      <c r="I174" s="871" t="n"/>
      <c r="J174" s="440" t="n"/>
      <c r="K174" s="871" t="n"/>
      <c r="L174" s="440" t="n"/>
      <c r="M174" s="871" t="n"/>
      <c r="N174" s="871" t="n"/>
      <c r="O174" s="871" t="n"/>
      <c r="P174" s="871" t="n"/>
      <c r="Q174" s="871" t="n"/>
      <c r="R174" s="871" t="n"/>
      <c r="S174" s="871" t="n"/>
      <c r="T174" s="871" t="n"/>
      <c r="U174" s="871" t="n"/>
      <c r="V174" s="871" t="n"/>
      <c r="W174" s="871" t="n"/>
      <c r="X174" s="871" t="n"/>
      <c r="Y174" s="871" t="n"/>
      <c r="Z174" s="871" t="n"/>
      <c r="AA174" s="871" t="n"/>
      <c r="AB174" s="871" t="n"/>
      <c r="AC174" s="871" t="n"/>
      <c r="AD174" s="871" t="n"/>
      <c r="AE174" s="871" t="n"/>
    </row>
    <row r="175">
      <c r="A175" s="871" t="n"/>
      <c r="B175" s="871" t="n"/>
      <c r="C175" s="871" t="n"/>
      <c r="D175" s="440" t="n"/>
      <c r="E175" s="871" t="n"/>
      <c r="F175" s="440" t="n"/>
      <c r="G175" s="871" t="n"/>
      <c r="H175" s="440" t="n"/>
      <c r="I175" s="871" t="n"/>
      <c r="J175" s="440" t="n"/>
      <c r="K175" s="871" t="n"/>
      <c r="L175" s="440" t="n"/>
      <c r="M175" s="871" t="n"/>
      <c r="N175" s="871" t="n"/>
      <c r="O175" s="871" t="n"/>
      <c r="P175" s="871" t="n"/>
      <c r="Q175" s="871" t="n"/>
      <c r="R175" s="871" t="n"/>
      <c r="S175" s="871" t="n"/>
      <c r="T175" s="871" t="n"/>
      <c r="U175" s="871" t="n"/>
      <c r="V175" s="871" t="n"/>
      <c r="W175" s="871" t="n"/>
      <c r="X175" s="871" t="n"/>
      <c r="Y175" s="871" t="n"/>
      <c r="Z175" s="871" t="n"/>
      <c r="AA175" s="871" t="n"/>
      <c r="AB175" s="871" t="n"/>
      <c r="AC175" s="871" t="n"/>
      <c r="AD175" s="871" t="n"/>
      <c r="AE175" s="871" t="n"/>
    </row>
    <row r="176">
      <c r="A176" s="871" t="n"/>
      <c r="B176" s="871" t="n"/>
      <c r="C176" s="871" t="n"/>
      <c r="D176" s="440" t="n"/>
      <c r="E176" s="871" t="n"/>
      <c r="F176" s="440" t="n"/>
      <c r="G176" s="871" t="n"/>
      <c r="H176" s="440" t="n"/>
      <c r="I176" s="871" t="n"/>
      <c r="J176" s="440" t="n"/>
      <c r="K176" s="871" t="n"/>
      <c r="L176" s="440" t="n"/>
      <c r="M176" s="871" t="n"/>
      <c r="N176" s="871" t="n"/>
      <c r="O176" s="871" t="n"/>
      <c r="P176" s="871" t="n"/>
      <c r="Q176" s="871" t="n"/>
      <c r="R176" s="871" t="n"/>
      <c r="S176" s="871" t="n"/>
      <c r="T176" s="871" t="n"/>
      <c r="U176" s="871" t="n"/>
      <c r="V176" s="871" t="n"/>
      <c r="W176" s="871" t="n"/>
      <c r="X176" s="871" t="n"/>
      <c r="Y176" s="871" t="n"/>
      <c r="Z176" s="871" t="n"/>
      <c r="AA176" s="871" t="n"/>
      <c r="AB176" s="871" t="n"/>
      <c r="AC176" s="871" t="n"/>
      <c r="AD176" s="871" t="n"/>
      <c r="AE176" s="871" t="n"/>
    </row>
    <row r="177">
      <c r="A177" s="871" t="n"/>
      <c r="B177" s="871" t="n"/>
      <c r="C177" s="871" t="n"/>
      <c r="D177" s="440" t="n"/>
      <c r="E177" s="871" t="n"/>
      <c r="F177" s="440" t="n"/>
      <c r="G177" s="871" t="n"/>
      <c r="H177" s="440" t="n"/>
      <c r="I177" s="871" t="n"/>
      <c r="J177" s="440" t="n"/>
      <c r="K177" s="871" t="n"/>
      <c r="L177" s="440" t="n"/>
      <c r="M177" s="871" t="n"/>
      <c r="N177" s="871" t="n"/>
      <c r="O177" s="871" t="n"/>
      <c r="P177" s="871" t="n"/>
      <c r="Q177" s="871" t="n"/>
      <c r="R177" s="871" t="n"/>
      <c r="S177" s="871" t="n"/>
      <c r="T177" s="871" t="n"/>
      <c r="U177" s="871" t="n"/>
      <c r="V177" s="871" t="n"/>
      <c r="W177" s="871" t="n"/>
      <c r="X177" s="871" t="n"/>
      <c r="Y177" s="871" t="n"/>
      <c r="Z177" s="871" t="n"/>
      <c r="AA177" s="871" t="n"/>
      <c r="AB177" s="871" t="n"/>
      <c r="AC177" s="871" t="n"/>
      <c r="AD177" s="871" t="n"/>
      <c r="AE177" s="871" t="n"/>
    </row>
    <row r="178">
      <c r="A178" s="871" t="n"/>
      <c r="B178" s="871" t="n"/>
      <c r="C178" s="871" t="n"/>
      <c r="D178" s="440" t="n"/>
      <c r="E178" s="871" t="n"/>
      <c r="F178" s="440" t="n"/>
      <c r="G178" s="871" t="n"/>
      <c r="H178" s="440" t="n"/>
      <c r="I178" s="871" t="n"/>
      <c r="J178" s="440" t="n"/>
      <c r="K178" s="871" t="n"/>
      <c r="L178" s="440" t="n"/>
      <c r="M178" s="871" t="n"/>
      <c r="N178" s="871" t="n"/>
      <c r="O178" s="871" t="n"/>
      <c r="P178" s="871" t="n"/>
      <c r="Q178" s="871" t="n"/>
      <c r="R178" s="871" t="n"/>
      <c r="S178" s="871" t="n"/>
      <c r="T178" s="871" t="n"/>
      <c r="U178" s="871" t="n"/>
      <c r="V178" s="871" t="n"/>
      <c r="W178" s="871" t="n"/>
      <c r="X178" s="871" t="n"/>
      <c r="Y178" s="871" t="n"/>
      <c r="Z178" s="871" t="n"/>
      <c r="AA178" s="871" t="n"/>
      <c r="AB178" s="871" t="n"/>
      <c r="AC178" s="871" t="n"/>
      <c r="AD178" s="871" t="n"/>
      <c r="AE178" s="871" t="n"/>
    </row>
    <row r="179">
      <c r="A179" s="871" t="n"/>
      <c r="B179" s="871" t="n"/>
      <c r="C179" s="871" t="n"/>
      <c r="D179" s="440" t="n"/>
      <c r="E179" s="871" t="n"/>
      <c r="F179" s="440" t="n"/>
      <c r="G179" s="871" t="n"/>
      <c r="H179" s="440" t="n"/>
      <c r="I179" s="871" t="n"/>
      <c r="J179" s="440" t="n"/>
      <c r="K179" s="871" t="n"/>
      <c r="L179" s="440" t="n"/>
      <c r="M179" s="871" t="n"/>
      <c r="N179" s="871" t="n"/>
      <c r="O179" s="871" t="n"/>
      <c r="P179" s="871" t="n"/>
      <c r="Q179" s="871" t="n"/>
      <c r="R179" s="871" t="n"/>
      <c r="S179" s="871" t="n"/>
      <c r="T179" s="871" t="n"/>
      <c r="U179" s="871" t="n"/>
      <c r="V179" s="871" t="n"/>
      <c r="W179" s="871" t="n"/>
      <c r="X179" s="871" t="n"/>
      <c r="Y179" s="871" t="n"/>
      <c r="Z179" s="871" t="n"/>
      <c r="AA179" s="871" t="n"/>
      <c r="AB179" s="871" t="n"/>
      <c r="AC179" s="871" t="n"/>
      <c r="AD179" s="871" t="n"/>
      <c r="AE179" s="871" t="n"/>
    </row>
    <row r="180">
      <c r="A180" s="871" t="n"/>
      <c r="B180" s="871" t="n"/>
      <c r="C180" s="871" t="n"/>
      <c r="D180" s="440" t="n"/>
      <c r="E180" s="871" t="n"/>
      <c r="F180" s="440" t="n"/>
      <c r="G180" s="871" t="n"/>
      <c r="H180" s="440" t="n"/>
      <c r="I180" s="871" t="n"/>
      <c r="J180" s="440" t="n"/>
      <c r="K180" s="871" t="n"/>
      <c r="L180" s="440" t="n"/>
      <c r="M180" s="871" t="n"/>
      <c r="N180" s="871" t="n"/>
      <c r="O180" s="871" t="n"/>
      <c r="P180" s="871" t="n"/>
      <c r="Q180" s="871" t="n"/>
      <c r="R180" s="871" t="n"/>
      <c r="S180" s="871" t="n"/>
      <c r="T180" s="871" t="n"/>
      <c r="U180" s="871" t="n"/>
      <c r="V180" s="871" t="n"/>
      <c r="W180" s="871" t="n"/>
      <c r="X180" s="871" t="n"/>
      <c r="Y180" s="871" t="n"/>
      <c r="Z180" s="871" t="n"/>
      <c r="AA180" s="871" t="n"/>
      <c r="AB180" s="871" t="n"/>
      <c r="AC180" s="871" t="n"/>
      <c r="AD180" s="871" t="n"/>
      <c r="AE180" s="871" t="n"/>
    </row>
    <row r="181">
      <c r="A181" s="871" t="n"/>
      <c r="B181" s="871" t="n"/>
      <c r="C181" s="871" t="n"/>
      <c r="D181" s="440" t="n"/>
      <c r="E181" s="871" t="n"/>
      <c r="F181" s="440" t="n"/>
      <c r="G181" s="871" t="n"/>
      <c r="H181" s="440" t="n"/>
      <c r="I181" s="871" t="n"/>
      <c r="J181" s="440" t="n"/>
      <c r="K181" s="871" t="n"/>
      <c r="L181" s="440" t="n"/>
      <c r="M181" s="871" t="n"/>
      <c r="N181" s="871" t="n"/>
      <c r="O181" s="871" t="n"/>
      <c r="P181" s="871" t="n"/>
      <c r="Q181" s="871" t="n"/>
      <c r="R181" s="871" t="n"/>
      <c r="S181" s="871" t="n"/>
      <c r="T181" s="871" t="n"/>
      <c r="U181" s="871" t="n"/>
      <c r="V181" s="871" t="n"/>
      <c r="W181" s="871" t="n"/>
      <c r="X181" s="871" t="n"/>
      <c r="Y181" s="871" t="n"/>
      <c r="Z181" s="871" t="n"/>
      <c r="AA181" s="871" t="n"/>
      <c r="AB181" s="871" t="n"/>
      <c r="AC181" s="871" t="n"/>
      <c r="AD181" s="871" t="n"/>
      <c r="AE181" s="871" t="n"/>
    </row>
    <row r="182">
      <c r="A182" s="871" t="n"/>
      <c r="B182" s="871" t="n"/>
      <c r="C182" s="871" t="n"/>
      <c r="D182" s="440" t="n"/>
      <c r="E182" s="871" t="n"/>
      <c r="F182" s="440" t="n"/>
      <c r="G182" s="871" t="n"/>
      <c r="H182" s="440" t="n"/>
      <c r="I182" s="871" t="n"/>
      <c r="J182" s="440" t="n"/>
      <c r="K182" s="871" t="n"/>
      <c r="L182" s="440" t="n"/>
      <c r="M182" s="871" t="n"/>
      <c r="N182" s="871" t="n"/>
      <c r="O182" s="871" t="n"/>
      <c r="P182" s="871" t="n"/>
      <c r="Q182" s="871" t="n"/>
      <c r="R182" s="871" t="n"/>
      <c r="S182" s="871" t="n"/>
      <c r="T182" s="871" t="n"/>
      <c r="U182" s="871" t="n"/>
      <c r="V182" s="871" t="n"/>
      <c r="W182" s="871" t="n"/>
      <c r="X182" s="871" t="n"/>
      <c r="Y182" s="871" t="n"/>
      <c r="Z182" s="871" t="n"/>
      <c r="AA182" s="871" t="n"/>
      <c r="AB182" s="871" t="n"/>
      <c r="AC182" s="871" t="n"/>
      <c r="AD182" s="871" t="n"/>
      <c r="AE182" s="871" t="n"/>
    </row>
    <row r="183">
      <c r="A183" s="871" t="n"/>
      <c r="B183" s="871" t="n"/>
      <c r="C183" s="871" t="n"/>
      <c r="D183" s="440" t="n"/>
      <c r="E183" s="871" t="n"/>
      <c r="F183" s="440" t="n"/>
      <c r="G183" s="871" t="n"/>
      <c r="H183" s="440" t="n"/>
      <c r="I183" s="871" t="n"/>
      <c r="J183" s="440" t="n"/>
      <c r="K183" s="871" t="n"/>
      <c r="L183" s="440" t="n"/>
      <c r="M183" s="871" t="n"/>
      <c r="N183" s="871" t="n"/>
      <c r="O183" s="871" t="n"/>
      <c r="P183" s="871" t="n"/>
      <c r="Q183" s="871" t="n"/>
      <c r="R183" s="871" t="n"/>
      <c r="S183" s="871" t="n"/>
      <c r="T183" s="871" t="n"/>
      <c r="U183" s="871" t="n"/>
      <c r="V183" s="871" t="n"/>
      <c r="W183" s="871" t="n"/>
      <c r="X183" s="871" t="n"/>
      <c r="Y183" s="871" t="n"/>
      <c r="Z183" s="871" t="n"/>
      <c r="AA183" s="871" t="n"/>
      <c r="AB183" s="871" t="n"/>
      <c r="AC183" s="871" t="n"/>
      <c r="AD183" s="871" t="n"/>
      <c r="AE183" s="871" t="n"/>
    </row>
    <row r="184">
      <c r="A184" s="871" t="n"/>
      <c r="B184" s="871" t="n"/>
      <c r="C184" s="871" t="n"/>
      <c r="D184" s="440" t="n"/>
      <c r="E184" s="871" t="n"/>
      <c r="F184" s="440" t="n"/>
      <c r="G184" s="871" t="n"/>
      <c r="H184" s="440" t="n"/>
      <c r="I184" s="871" t="n"/>
      <c r="J184" s="440" t="n"/>
      <c r="K184" s="871" t="n"/>
      <c r="L184" s="440" t="n"/>
      <c r="M184" s="871" t="n"/>
      <c r="N184" s="871" t="n"/>
      <c r="O184" s="871" t="n"/>
      <c r="P184" s="871" t="n"/>
      <c r="Q184" s="871" t="n"/>
      <c r="R184" s="871" t="n"/>
      <c r="S184" s="871" t="n"/>
      <c r="T184" s="871" t="n"/>
      <c r="U184" s="871" t="n"/>
      <c r="V184" s="871" t="n"/>
      <c r="W184" s="871" t="n"/>
      <c r="X184" s="871" t="n"/>
      <c r="Y184" s="871" t="n"/>
      <c r="Z184" s="871" t="n"/>
      <c r="AA184" s="871" t="n"/>
      <c r="AB184" s="871" t="n"/>
      <c r="AC184" s="871" t="n"/>
      <c r="AD184" s="871" t="n"/>
      <c r="AE184" s="871" t="n"/>
    </row>
    <row r="185">
      <c r="A185" s="871" t="n"/>
      <c r="B185" s="871" t="n"/>
      <c r="C185" s="871" t="n"/>
      <c r="D185" s="440" t="n"/>
      <c r="E185" s="871" t="n"/>
      <c r="F185" s="440" t="n"/>
      <c r="G185" s="871" t="n"/>
      <c r="H185" s="440" t="n"/>
      <c r="I185" s="871" t="n"/>
      <c r="J185" s="440" t="n"/>
      <c r="K185" s="871" t="n"/>
      <c r="L185" s="440" t="n"/>
      <c r="M185" s="871" t="n"/>
      <c r="N185" s="871" t="n"/>
      <c r="O185" s="871" t="n"/>
      <c r="P185" s="871" t="n"/>
      <c r="Q185" s="871" t="n"/>
      <c r="R185" s="871" t="n"/>
      <c r="S185" s="871" t="n"/>
      <c r="T185" s="871" t="n"/>
      <c r="U185" s="871" t="n"/>
      <c r="V185" s="871" t="n"/>
      <c r="W185" s="871" t="n"/>
      <c r="X185" s="871" t="n"/>
      <c r="Y185" s="871" t="n"/>
      <c r="Z185" s="871" t="n"/>
      <c r="AA185" s="871" t="n"/>
      <c r="AB185" s="871" t="n"/>
      <c r="AC185" s="871" t="n"/>
      <c r="AD185" s="871" t="n"/>
      <c r="AE185" s="871" t="n"/>
    </row>
    <row r="186">
      <c r="A186" s="871" t="n"/>
      <c r="B186" s="871" t="n"/>
      <c r="C186" s="871" t="n"/>
      <c r="D186" s="440" t="n"/>
      <c r="E186" s="871" t="n"/>
      <c r="F186" s="440" t="n"/>
      <c r="G186" s="871" t="n"/>
      <c r="H186" s="440" t="n"/>
      <c r="I186" s="871" t="n"/>
      <c r="J186" s="440" t="n"/>
      <c r="K186" s="871" t="n"/>
      <c r="L186" s="440" t="n"/>
      <c r="M186" s="871" t="n"/>
      <c r="N186" s="871" t="n"/>
      <c r="O186" s="871" t="n"/>
      <c r="P186" s="871" t="n"/>
      <c r="Q186" s="871" t="n"/>
      <c r="R186" s="871" t="n"/>
      <c r="S186" s="871" t="n"/>
      <c r="T186" s="871" t="n"/>
      <c r="U186" s="871" t="n"/>
      <c r="V186" s="871" t="n"/>
      <c r="W186" s="871" t="n"/>
      <c r="X186" s="871" t="n"/>
      <c r="Y186" s="871" t="n"/>
      <c r="Z186" s="871" t="n"/>
      <c r="AA186" s="871" t="n"/>
      <c r="AB186" s="871" t="n"/>
      <c r="AC186" s="871" t="n"/>
      <c r="AD186" s="871" t="n"/>
      <c r="AE186" s="871" t="n"/>
    </row>
    <row r="187">
      <c r="A187" s="871" t="n"/>
      <c r="B187" s="871" t="n"/>
      <c r="C187" s="871" t="n"/>
      <c r="D187" s="440" t="n"/>
      <c r="E187" s="871" t="n"/>
      <c r="F187" s="440" t="n"/>
      <c r="G187" s="871" t="n"/>
      <c r="H187" s="440" t="n"/>
      <c r="I187" s="871" t="n"/>
      <c r="J187" s="440" t="n"/>
      <c r="K187" s="871" t="n"/>
      <c r="L187" s="440" t="n"/>
      <c r="M187" s="871" t="n"/>
      <c r="N187" s="871" t="n"/>
      <c r="O187" s="871" t="n"/>
      <c r="P187" s="871" t="n"/>
      <c r="Q187" s="871" t="n"/>
      <c r="R187" s="871" t="n"/>
      <c r="S187" s="871" t="n"/>
      <c r="T187" s="871" t="n"/>
      <c r="U187" s="871" t="n"/>
      <c r="V187" s="871" t="n"/>
      <c r="W187" s="871" t="n"/>
      <c r="X187" s="871" t="n"/>
      <c r="Y187" s="871" t="n"/>
      <c r="Z187" s="871" t="n"/>
      <c r="AA187" s="871" t="n"/>
      <c r="AB187" s="871" t="n"/>
      <c r="AC187" s="871" t="n"/>
      <c r="AD187" s="871" t="n"/>
      <c r="AE187" s="871" t="n"/>
    </row>
    <row r="188">
      <c r="A188" s="871" t="n"/>
      <c r="B188" s="871" t="n"/>
      <c r="C188" s="871" t="n"/>
      <c r="D188" s="440" t="n"/>
      <c r="E188" s="871" t="n"/>
      <c r="F188" s="440" t="n"/>
      <c r="G188" s="871" t="n"/>
      <c r="H188" s="440" t="n"/>
      <c r="I188" s="871" t="n"/>
      <c r="J188" s="440" t="n"/>
      <c r="K188" s="871" t="n"/>
      <c r="L188" s="440" t="n"/>
      <c r="M188" s="871" t="n"/>
      <c r="N188" s="871" t="n"/>
      <c r="O188" s="871" t="n"/>
      <c r="P188" s="871" t="n"/>
      <c r="Q188" s="871" t="n"/>
      <c r="R188" s="871" t="n"/>
      <c r="S188" s="871" t="n"/>
      <c r="T188" s="871" t="n"/>
      <c r="U188" s="871" t="n"/>
      <c r="V188" s="871" t="n"/>
      <c r="W188" s="871" t="n"/>
      <c r="X188" s="871" t="n"/>
      <c r="Y188" s="871" t="n"/>
      <c r="Z188" s="871" t="n"/>
      <c r="AA188" s="871" t="n"/>
      <c r="AB188" s="871" t="n"/>
      <c r="AC188" s="871" t="n"/>
      <c r="AD188" s="871" t="n"/>
      <c r="AE188" s="871" t="n"/>
    </row>
    <row r="189">
      <c r="A189" s="871" t="n"/>
      <c r="B189" s="871" t="n"/>
      <c r="C189" s="871" t="n"/>
      <c r="D189" s="440" t="n"/>
      <c r="E189" s="871" t="n"/>
      <c r="F189" s="440" t="n"/>
      <c r="G189" s="871" t="n"/>
      <c r="H189" s="440" t="n"/>
      <c r="I189" s="871" t="n"/>
      <c r="J189" s="440" t="n"/>
      <c r="K189" s="871" t="n"/>
      <c r="L189" s="440" t="n"/>
      <c r="M189" s="871" t="n"/>
      <c r="N189" s="871" t="n"/>
      <c r="O189" s="871" t="n"/>
      <c r="P189" s="871" t="n"/>
      <c r="Q189" s="871" t="n"/>
      <c r="R189" s="871" t="n"/>
      <c r="S189" s="871" t="n"/>
      <c r="T189" s="871" t="n"/>
      <c r="U189" s="871" t="n"/>
      <c r="V189" s="871" t="n"/>
      <c r="W189" s="871" t="n"/>
      <c r="X189" s="871" t="n"/>
      <c r="Y189" s="871" t="n"/>
      <c r="Z189" s="871" t="n"/>
      <c r="AA189" s="871" t="n"/>
      <c r="AB189" s="871" t="n"/>
      <c r="AC189" s="871" t="n"/>
      <c r="AD189" s="871" t="n"/>
      <c r="AE189" s="871" t="n"/>
    </row>
    <row r="190">
      <c r="A190" s="871" t="n"/>
      <c r="B190" s="871" t="n"/>
      <c r="C190" s="871" t="n"/>
      <c r="D190" s="440" t="n"/>
      <c r="E190" s="871" t="n"/>
      <c r="F190" s="440" t="n"/>
      <c r="G190" s="871" t="n"/>
      <c r="H190" s="440" t="n"/>
      <c r="I190" s="871" t="n"/>
      <c r="J190" s="440" t="n"/>
      <c r="K190" s="871" t="n"/>
      <c r="L190" s="440" t="n"/>
      <c r="M190" s="871" t="n"/>
      <c r="N190" s="871" t="n"/>
      <c r="O190" s="871" t="n"/>
      <c r="P190" s="871" t="n"/>
      <c r="Q190" s="871" t="n"/>
      <c r="R190" s="871" t="n"/>
      <c r="S190" s="871" t="n"/>
      <c r="T190" s="871" t="n"/>
      <c r="U190" s="871" t="n"/>
      <c r="V190" s="871" t="n"/>
      <c r="W190" s="871" t="n"/>
      <c r="X190" s="871" t="n"/>
      <c r="Y190" s="871" t="n"/>
      <c r="Z190" s="871" t="n"/>
      <c r="AA190" s="871" t="n"/>
      <c r="AB190" s="871" t="n"/>
      <c r="AC190" s="871" t="n"/>
      <c r="AD190" s="871" t="n"/>
      <c r="AE190" s="871" t="n"/>
    </row>
    <row r="191">
      <c r="A191" s="871" t="n"/>
      <c r="B191" s="871" t="n"/>
      <c r="C191" s="871" t="n"/>
      <c r="D191" s="440" t="n"/>
      <c r="E191" s="871" t="n"/>
      <c r="F191" s="440" t="n"/>
      <c r="G191" s="871" t="n"/>
      <c r="H191" s="440" t="n"/>
      <c r="I191" s="871" t="n"/>
      <c r="J191" s="440" t="n"/>
      <c r="K191" s="871" t="n"/>
      <c r="L191" s="440" t="n"/>
      <c r="M191" s="871" t="n"/>
      <c r="N191" s="871" t="n"/>
      <c r="O191" s="871" t="n"/>
      <c r="P191" s="871" t="n"/>
      <c r="Q191" s="871" t="n"/>
      <c r="R191" s="871" t="n"/>
      <c r="S191" s="871" t="n"/>
      <c r="T191" s="871" t="n"/>
      <c r="U191" s="871" t="n"/>
      <c r="V191" s="871" t="n"/>
      <c r="W191" s="871" t="n"/>
      <c r="X191" s="871" t="n"/>
      <c r="Y191" s="871" t="n"/>
      <c r="Z191" s="871" t="n"/>
      <c r="AA191" s="871" t="n"/>
      <c r="AB191" s="871" t="n"/>
      <c r="AC191" s="871" t="n"/>
      <c r="AD191" s="871" t="n"/>
      <c r="AE191" s="871" t="n"/>
    </row>
    <row r="192">
      <c r="A192" s="871" t="n"/>
      <c r="B192" s="871" t="n"/>
      <c r="C192" s="871" t="n"/>
      <c r="D192" s="440" t="n"/>
      <c r="E192" s="871" t="n"/>
      <c r="F192" s="440" t="n"/>
      <c r="G192" s="871" t="n"/>
      <c r="H192" s="440" t="n"/>
      <c r="I192" s="871" t="n"/>
      <c r="J192" s="440" t="n"/>
      <c r="K192" s="871" t="n"/>
      <c r="L192" s="440" t="n"/>
      <c r="M192" s="871" t="n"/>
      <c r="N192" s="871" t="n"/>
      <c r="O192" s="871" t="n"/>
      <c r="P192" s="871" t="n"/>
      <c r="Q192" s="871" t="n"/>
      <c r="R192" s="871" t="n"/>
      <c r="S192" s="871" t="n"/>
      <c r="T192" s="871" t="n"/>
      <c r="U192" s="871" t="n"/>
      <c r="V192" s="871" t="n"/>
      <c r="W192" s="871" t="n"/>
      <c r="X192" s="871" t="n"/>
      <c r="Y192" s="871" t="n"/>
      <c r="Z192" s="871" t="n"/>
      <c r="AA192" s="871" t="n"/>
      <c r="AB192" s="871" t="n"/>
      <c r="AC192" s="871" t="n"/>
      <c r="AD192" s="871" t="n"/>
      <c r="AE192" s="871" t="n"/>
    </row>
    <row r="193">
      <c r="A193" s="871" t="n"/>
      <c r="B193" s="871" t="n"/>
      <c r="C193" s="871" t="n"/>
      <c r="D193" s="440" t="n"/>
      <c r="E193" s="871" t="n"/>
      <c r="F193" s="440" t="n"/>
      <c r="G193" s="871" t="n"/>
      <c r="H193" s="440" t="n"/>
      <c r="I193" s="871" t="n"/>
      <c r="J193" s="440" t="n"/>
      <c r="K193" s="871" t="n"/>
      <c r="L193" s="440" t="n"/>
      <c r="M193" s="871" t="n"/>
      <c r="N193" s="871" t="n"/>
      <c r="O193" s="871" t="n"/>
      <c r="P193" s="871" t="n"/>
      <c r="Q193" s="871" t="n"/>
      <c r="R193" s="871" t="n"/>
      <c r="S193" s="871" t="n"/>
      <c r="T193" s="871" t="n"/>
      <c r="U193" s="871" t="n"/>
      <c r="V193" s="871" t="n"/>
      <c r="W193" s="871" t="n"/>
      <c r="X193" s="871" t="n"/>
      <c r="Y193" s="871" t="n"/>
      <c r="Z193" s="871" t="n"/>
      <c r="AA193" s="871" t="n"/>
      <c r="AB193" s="871" t="n"/>
      <c r="AC193" s="871" t="n"/>
      <c r="AD193" s="871" t="n"/>
      <c r="AE193" s="871" t="n"/>
    </row>
    <row r="194">
      <c r="A194" s="871" t="n"/>
      <c r="B194" s="871" t="n"/>
      <c r="C194" s="871" t="n"/>
      <c r="D194" s="440" t="n"/>
      <c r="E194" s="871" t="n"/>
      <c r="F194" s="440" t="n"/>
      <c r="G194" s="871" t="n"/>
      <c r="H194" s="440" t="n"/>
      <c r="I194" s="871" t="n"/>
      <c r="J194" s="440" t="n"/>
      <c r="K194" s="871" t="n"/>
      <c r="L194" s="440" t="n"/>
      <c r="M194" s="871" t="n"/>
      <c r="N194" s="871" t="n"/>
      <c r="O194" s="871" t="n"/>
      <c r="P194" s="871" t="n"/>
      <c r="Q194" s="871" t="n"/>
      <c r="R194" s="871" t="n"/>
      <c r="S194" s="871" t="n"/>
      <c r="T194" s="871" t="n"/>
      <c r="U194" s="871" t="n"/>
      <c r="V194" s="871" t="n"/>
      <c r="W194" s="871" t="n"/>
      <c r="X194" s="871" t="n"/>
      <c r="Y194" s="871" t="n"/>
      <c r="Z194" s="871" t="n"/>
      <c r="AA194" s="871" t="n"/>
      <c r="AB194" s="871" t="n"/>
      <c r="AC194" s="871" t="n"/>
      <c r="AD194" s="871" t="n"/>
      <c r="AE194" s="871" t="n"/>
    </row>
    <row r="195">
      <c r="A195" s="871" t="n"/>
      <c r="B195" s="871" t="n"/>
      <c r="C195" s="871" t="n"/>
      <c r="D195" s="440" t="n"/>
      <c r="E195" s="871" t="n"/>
      <c r="F195" s="440" t="n"/>
      <c r="G195" s="871" t="n"/>
      <c r="H195" s="440" t="n"/>
      <c r="I195" s="871" t="n"/>
      <c r="J195" s="440" t="n"/>
      <c r="K195" s="871" t="n"/>
      <c r="L195" s="440" t="n"/>
      <c r="M195" s="871" t="n"/>
      <c r="N195" s="871" t="n"/>
      <c r="O195" s="871" t="n"/>
      <c r="P195" s="871" t="n"/>
      <c r="Q195" s="871" t="n"/>
      <c r="R195" s="871" t="n"/>
      <c r="S195" s="871" t="n"/>
      <c r="T195" s="871" t="n"/>
      <c r="U195" s="871" t="n"/>
      <c r="V195" s="871" t="n"/>
      <c r="W195" s="871" t="n"/>
      <c r="X195" s="871" t="n"/>
      <c r="Y195" s="871" t="n"/>
      <c r="Z195" s="871" t="n"/>
      <c r="AA195" s="871" t="n"/>
      <c r="AB195" s="871" t="n"/>
      <c r="AC195" s="871" t="n"/>
      <c r="AD195" s="871" t="n"/>
      <c r="AE195" s="871" t="n"/>
    </row>
    <row r="196">
      <c r="A196" s="871" t="n"/>
      <c r="B196" s="871" t="n"/>
      <c r="C196" s="871" t="n"/>
      <c r="D196" s="440" t="n"/>
      <c r="E196" s="871" t="n"/>
      <c r="F196" s="440" t="n"/>
      <c r="G196" s="871" t="n"/>
      <c r="H196" s="440" t="n"/>
      <c r="I196" s="871" t="n"/>
      <c r="J196" s="440" t="n"/>
      <c r="K196" s="871" t="n"/>
      <c r="L196" s="440" t="n"/>
      <c r="M196" s="871" t="n"/>
      <c r="N196" s="871" t="n"/>
      <c r="O196" s="871" t="n"/>
      <c r="P196" s="871" t="n"/>
      <c r="Q196" s="871" t="n"/>
      <c r="R196" s="871" t="n"/>
      <c r="S196" s="871" t="n"/>
      <c r="T196" s="871" t="n"/>
      <c r="U196" s="871" t="n"/>
      <c r="V196" s="871" t="n"/>
      <c r="W196" s="871" t="n"/>
      <c r="X196" s="871" t="n"/>
      <c r="Y196" s="871" t="n"/>
      <c r="Z196" s="871" t="n"/>
      <c r="AA196" s="871" t="n"/>
      <c r="AB196" s="871" t="n"/>
      <c r="AC196" s="871" t="n"/>
      <c r="AD196" s="871" t="n"/>
      <c r="AE196" s="871" t="n"/>
    </row>
    <row r="197">
      <c r="A197" s="871" t="n"/>
      <c r="B197" s="871" t="n"/>
      <c r="C197" s="871" t="n"/>
      <c r="D197" s="440" t="n"/>
      <c r="E197" s="871" t="n"/>
      <c r="F197" s="440" t="n"/>
      <c r="G197" s="871" t="n"/>
      <c r="H197" s="440" t="n"/>
      <c r="I197" s="871" t="n"/>
      <c r="J197" s="440" t="n"/>
      <c r="K197" s="871" t="n"/>
      <c r="L197" s="440" t="n"/>
      <c r="M197" s="871" t="n"/>
      <c r="N197" s="871" t="n"/>
      <c r="O197" s="871" t="n"/>
      <c r="P197" s="871" t="n"/>
      <c r="Q197" s="871" t="n"/>
      <c r="R197" s="871" t="n"/>
      <c r="S197" s="871" t="n"/>
      <c r="T197" s="871" t="n"/>
      <c r="U197" s="871" t="n"/>
      <c r="V197" s="871" t="n"/>
      <c r="W197" s="871" t="n"/>
      <c r="X197" s="871" t="n"/>
      <c r="Y197" s="871" t="n"/>
      <c r="Z197" s="871" t="n"/>
      <c r="AA197" s="871" t="n"/>
      <c r="AB197" s="871" t="n"/>
      <c r="AC197" s="871" t="n"/>
      <c r="AD197" s="871" t="n"/>
      <c r="AE197" s="871" t="n"/>
    </row>
    <row r="198">
      <c r="A198" s="871" t="n"/>
      <c r="B198" s="871" t="n"/>
      <c r="C198" s="871" t="n"/>
      <c r="D198" s="440" t="n"/>
      <c r="E198" s="871" t="n"/>
      <c r="F198" s="440" t="n"/>
      <c r="G198" s="871" t="n"/>
      <c r="H198" s="440" t="n"/>
      <c r="I198" s="871" t="n"/>
      <c r="J198" s="440" t="n"/>
      <c r="K198" s="871" t="n"/>
      <c r="L198" s="440" t="n"/>
      <c r="M198" s="871" t="n"/>
      <c r="N198" s="871" t="n"/>
      <c r="O198" s="871" t="n"/>
      <c r="P198" s="871" t="n"/>
      <c r="Q198" s="871" t="n"/>
      <c r="R198" s="871" t="n"/>
      <c r="S198" s="871" t="n"/>
      <c r="T198" s="871" t="n"/>
      <c r="U198" s="871" t="n"/>
      <c r="V198" s="871" t="n"/>
      <c r="W198" s="871" t="n"/>
      <c r="X198" s="871" t="n"/>
      <c r="Y198" s="871" t="n"/>
      <c r="Z198" s="871" t="n"/>
      <c r="AA198" s="871" t="n"/>
      <c r="AB198" s="871" t="n"/>
      <c r="AC198" s="871" t="n"/>
      <c r="AD198" s="871" t="n"/>
      <c r="AE198" s="871" t="n"/>
    </row>
    <row r="199">
      <c r="A199" s="871" t="n"/>
      <c r="B199" s="871" t="n"/>
      <c r="C199" s="871" t="n"/>
      <c r="D199" s="440" t="n"/>
      <c r="E199" s="871" t="n"/>
      <c r="F199" s="440" t="n"/>
      <c r="G199" s="871" t="n"/>
      <c r="H199" s="440" t="n"/>
      <c r="I199" s="871" t="n"/>
      <c r="J199" s="440" t="n"/>
      <c r="K199" s="871" t="n"/>
      <c r="L199" s="440" t="n"/>
      <c r="M199" s="871" t="n"/>
      <c r="N199" s="871" t="n"/>
      <c r="O199" s="871" t="n"/>
      <c r="P199" s="871" t="n"/>
      <c r="Q199" s="871" t="n"/>
      <c r="R199" s="871" t="n"/>
      <c r="S199" s="871" t="n"/>
      <c r="T199" s="871" t="n"/>
      <c r="U199" s="871" t="n"/>
      <c r="V199" s="871" t="n"/>
      <c r="W199" s="871" t="n"/>
      <c r="X199" s="871" t="n"/>
      <c r="Y199" s="871" t="n"/>
      <c r="Z199" s="871" t="n"/>
      <c r="AA199" s="871" t="n"/>
      <c r="AB199" s="871" t="n"/>
      <c r="AC199" s="871" t="n"/>
      <c r="AD199" s="871" t="n"/>
      <c r="AE199" s="871" t="n"/>
    </row>
    <row r="200">
      <c r="A200" s="871" t="n"/>
      <c r="B200" s="871" t="n"/>
      <c r="C200" s="871" t="n"/>
      <c r="D200" s="440" t="n"/>
      <c r="E200" s="871" t="n"/>
      <c r="F200" s="440" t="n"/>
      <c r="G200" s="871" t="n"/>
      <c r="H200" s="440" t="n"/>
      <c r="I200" s="871" t="n"/>
      <c r="J200" s="440" t="n"/>
      <c r="K200" s="871" t="n"/>
      <c r="L200" s="440" t="n"/>
      <c r="M200" s="871" t="n"/>
      <c r="N200" s="871" t="n"/>
      <c r="O200" s="871" t="n"/>
      <c r="P200" s="871" t="n"/>
      <c r="Q200" s="871" t="n"/>
      <c r="R200" s="871" t="n"/>
      <c r="S200" s="871" t="n"/>
      <c r="T200" s="871" t="n"/>
      <c r="U200" s="871" t="n"/>
      <c r="V200" s="871" t="n"/>
      <c r="W200" s="871" t="n"/>
      <c r="X200" s="871" t="n"/>
      <c r="Y200" s="871" t="n"/>
      <c r="Z200" s="871" t="n"/>
      <c r="AA200" s="871" t="n"/>
      <c r="AB200" s="871" t="n"/>
      <c r="AC200" s="871" t="n"/>
      <c r="AD200" s="871" t="n"/>
      <c r="AE200" s="871" t="n"/>
    </row>
    <row r="201">
      <c r="A201" s="871" t="n"/>
      <c r="B201" s="871" t="n"/>
      <c r="C201" s="871" t="n"/>
      <c r="D201" s="440" t="n"/>
      <c r="E201" s="871" t="n"/>
      <c r="F201" s="440" t="n"/>
      <c r="G201" s="871" t="n"/>
      <c r="H201" s="440" t="n"/>
      <c r="I201" s="871" t="n"/>
      <c r="J201" s="440" t="n"/>
      <c r="K201" s="871" t="n"/>
      <c r="L201" s="440" t="n"/>
      <c r="M201" s="871" t="n"/>
      <c r="N201" s="871" t="n"/>
      <c r="O201" s="871" t="n"/>
      <c r="P201" s="871" t="n"/>
      <c r="Q201" s="871" t="n"/>
      <c r="R201" s="871" t="n"/>
      <c r="S201" s="871" t="n"/>
      <c r="T201" s="871" t="n"/>
      <c r="U201" s="871" t="n"/>
      <c r="V201" s="871" t="n"/>
      <c r="W201" s="871" t="n"/>
      <c r="X201" s="871" t="n"/>
      <c r="Y201" s="871" t="n"/>
      <c r="Z201" s="871" t="n"/>
      <c r="AA201" s="871" t="n"/>
      <c r="AB201" s="871" t="n"/>
      <c r="AC201" s="871" t="n"/>
      <c r="AD201" s="871" t="n"/>
      <c r="AE201" s="871" t="n"/>
    </row>
    <row r="202">
      <c r="A202" s="871" t="n"/>
      <c r="B202" s="871" t="n"/>
      <c r="C202" s="871" t="n"/>
      <c r="D202" s="440" t="n"/>
      <c r="E202" s="871" t="n"/>
      <c r="F202" s="440" t="n"/>
      <c r="G202" s="871" t="n"/>
      <c r="H202" s="440" t="n"/>
      <c r="I202" s="871" t="n"/>
      <c r="J202" s="440" t="n"/>
      <c r="K202" s="871" t="n"/>
      <c r="L202" s="440" t="n"/>
      <c r="M202" s="871" t="n"/>
      <c r="N202" s="871" t="n"/>
      <c r="O202" s="871" t="n"/>
      <c r="P202" s="871" t="n"/>
      <c r="Q202" s="871" t="n"/>
      <c r="R202" s="871" t="n"/>
      <c r="S202" s="871" t="n"/>
      <c r="T202" s="871" t="n"/>
      <c r="U202" s="871" t="n"/>
      <c r="V202" s="871" t="n"/>
      <c r="W202" s="871" t="n"/>
      <c r="X202" s="871" t="n"/>
      <c r="Y202" s="871" t="n"/>
      <c r="Z202" s="871" t="n"/>
      <c r="AA202" s="871" t="n"/>
      <c r="AB202" s="871" t="n"/>
      <c r="AC202" s="871" t="n"/>
      <c r="AD202" s="871" t="n"/>
      <c r="AE202" s="871" t="n"/>
    </row>
    <row r="203">
      <c r="A203" s="871" t="n"/>
      <c r="B203" s="871" t="n"/>
      <c r="C203" s="871" t="n"/>
      <c r="D203" s="440" t="n"/>
      <c r="E203" s="871" t="n"/>
      <c r="F203" s="440" t="n"/>
      <c r="G203" s="871" t="n"/>
      <c r="H203" s="440" t="n"/>
      <c r="I203" s="871" t="n"/>
      <c r="J203" s="440" t="n"/>
      <c r="K203" s="871" t="n"/>
      <c r="L203" s="440" t="n"/>
      <c r="M203" s="871" t="n"/>
      <c r="N203" s="871" t="n"/>
      <c r="O203" s="871" t="n"/>
      <c r="P203" s="871" t="n"/>
      <c r="Q203" s="871" t="n"/>
      <c r="R203" s="871" t="n"/>
      <c r="S203" s="871" t="n"/>
      <c r="T203" s="871" t="n"/>
      <c r="U203" s="871" t="n"/>
      <c r="V203" s="871" t="n"/>
      <c r="W203" s="871" t="n"/>
      <c r="X203" s="871" t="n"/>
      <c r="Y203" s="871" t="n"/>
      <c r="Z203" s="871" t="n"/>
      <c r="AA203" s="871" t="n"/>
      <c r="AB203" s="871" t="n"/>
      <c r="AC203" s="871" t="n"/>
      <c r="AD203" s="871" t="n"/>
      <c r="AE203" s="871" t="n"/>
    </row>
    <row r="204">
      <c r="A204" s="871" t="n"/>
      <c r="B204" s="871" t="n"/>
      <c r="C204" s="871" t="n"/>
      <c r="D204" s="440" t="n"/>
      <c r="E204" s="871" t="n"/>
      <c r="F204" s="440" t="n"/>
      <c r="G204" s="871" t="n"/>
      <c r="H204" s="440" t="n"/>
      <c r="I204" s="871" t="n"/>
      <c r="J204" s="440" t="n"/>
      <c r="K204" s="871" t="n"/>
      <c r="L204" s="440" t="n"/>
      <c r="M204" s="871" t="n"/>
      <c r="N204" s="871" t="n"/>
      <c r="O204" s="871" t="n"/>
      <c r="P204" s="871" t="n"/>
      <c r="Q204" s="871" t="n"/>
      <c r="R204" s="871" t="n"/>
      <c r="S204" s="871" t="n"/>
      <c r="T204" s="871" t="n"/>
      <c r="U204" s="871" t="n"/>
      <c r="V204" s="871" t="n"/>
      <c r="W204" s="871" t="n"/>
      <c r="X204" s="871" t="n"/>
      <c r="Y204" s="871" t="n"/>
      <c r="Z204" s="871" t="n"/>
      <c r="AA204" s="871" t="n"/>
      <c r="AB204" s="871" t="n"/>
      <c r="AC204" s="871" t="n"/>
      <c r="AD204" s="871" t="n"/>
      <c r="AE204" s="871" t="n"/>
    </row>
    <row r="205">
      <c r="A205" s="871" t="n"/>
      <c r="B205" s="871" t="n"/>
      <c r="C205" s="871" t="n"/>
      <c r="D205" s="440" t="n"/>
      <c r="E205" s="871" t="n"/>
      <c r="F205" s="440" t="n"/>
      <c r="G205" s="871" t="n"/>
      <c r="H205" s="440" t="n"/>
      <c r="I205" s="871" t="n"/>
      <c r="J205" s="440" t="n"/>
      <c r="K205" s="871" t="n"/>
      <c r="L205" s="440" t="n"/>
      <c r="M205" s="871" t="n"/>
      <c r="N205" s="871" t="n"/>
      <c r="O205" s="871" t="n"/>
      <c r="P205" s="871" t="n"/>
      <c r="Q205" s="871" t="n"/>
      <c r="R205" s="871" t="n"/>
      <c r="S205" s="871" t="n"/>
      <c r="T205" s="871" t="n"/>
      <c r="U205" s="871" t="n"/>
      <c r="V205" s="871" t="n"/>
      <c r="W205" s="871" t="n"/>
      <c r="X205" s="871" t="n"/>
      <c r="Y205" s="871" t="n"/>
      <c r="Z205" s="871" t="n"/>
      <c r="AA205" s="871" t="n"/>
      <c r="AB205" s="871" t="n"/>
      <c r="AC205" s="871" t="n"/>
      <c r="AD205" s="871" t="n"/>
      <c r="AE205" s="871" t="n"/>
    </row>
    <row r="206">
      <c r="A206" s="871" t="n"/>
      <c r="B206" s="871" t="n"/>
      <c r="C206" s="871" t="n"/>
      <c r="D206" s="440" t="n"/>
      <c r="E206" s="871" t="n"/>
      <c r="F206" s="440" t="n"/>
      <c r="G206" s="871" t="n"/>
      <c r="H206" s="440" t="n"/>
      <c r="I206" s="871" t="n"/>
      <c r="J206" s="440" t="n"/>
      <c r="K206" s="871" t="n"/>
      <c r="L206" s="440" t="n"/>
      <c r="M206" s="871" t="n"/>
      <c r="N206" s="871" t="n"/>
      <c r="O206" s="871" t="n"/>
      <c r="P206" s="871" t="n"/>
      <c r="Q206" s="871" t="n"/>
      <c r="R206" s="871" t="n"/>
      <c r="S206" s="871" t="n"/>
      <c r="T206" s="871" t="n"/>
      <c r="U206" s="871" t="n"/>
      <c r="V206" s="871" t="n"/>
      <c r="W206" s="871" t="n"/>
      <c r="X206" s="871" t="n"/>
      <c r="Y206" s="871" t="n"/>
      <c r="Z206" s="871" t="n"/>
      <c r="AA206" s="871" t="n"/>
      <c r="AB206" s="871" t="n"/>
      <c r="AC206" s="871" t="n"/>
      <c r="AD206" s="871" t="n"/>
      <c r="AE206" s="871" t="n"/>
    </row>
    <row r="207">
      <c r="A207" s="871" t="n"/>
      <c r="B207" s="871" t="n"/>
      <c r="C207" s="871" t="n"/>
      <c r="D207" s="440" t="n"/>
      <c r="E207" s="871" t="n"/>
      <c r="F207" s="440" t="n"/>
      <c r="G207" s="871" t="n"/>
      <c r="H207" s="440" t="n"/>
      <c r="I207" s="871" t="n"/>
      <c r="J207" s="440" t="n"/>
      <c r="K207" s="871" t="n"/>
      <c r="L207" s="440" t="n"/>
      <c r="M207" s="871" t="n"/>
      <c r="N207" s="871" t="n"/>
      <c r="O207" s="871" t="n"/>
      <c r="P207" s="871" t="n"/>
      <c r="Q207" s="871" t="n"/>
      <c r="R207" s="871" t="n"/>
      <c r="S207" s="871" t="n"/>
      <c r="T207" s="871" t="n"/>
      <c r="U207" s="871" t="n"/>
      <c r="V207" s="871" t="n"/>
      <c r="W207" s="871" t="n"/>
      <c r="X207" s="871" t="n"/>
      <c r="Y207" s="871" t="n"/>
      <c r="Z207" s="871" t="n"/>
      <c r="AA207" s="871" t="n"/>
      <c r="AB207" s="871" t="n"/>
      <c r="AC207" s="871" t="n"/>
      <c r="AD207" s="871" t="n"/>
      <c r="AE207" s="871" t="n"/>
    </row>
    <row r="208">
      <c r="A208" s="871" t="n"/>
      <c r="B208" s="871" t="n"/>
      <c r="C208" s="871" t="n"/>
      <c r="D208" s="440" t="n"/>
      <c r="E208" s="871" t="n"/>
      <c r="F208" s="440" t="n"/>
      <c r="G208" s="871" t="n"/>
      <c r="H208" s="440" t="n"/>
      <c r="I208" s="871" t="n"/>
      <c r="J208" s="440" t="n"/>
      <c r="K208" s="871" t="n"/>
      <c r="L208" s="440" t="n"/>
      <c r="M208" s="871" t="n"/>
      <c r="N208" s="871" t="n"/>
      <c r="O208" s="871" t="n"/>
      <c r="P208" s="871" t="n"/>
      <c r="Q208" s="871" t="n"/>
      <c r="R208" s="871" t="n"/>
      <c r="S208" s="871" t="n"/>
      <c r="T208" s="871" t="n"/>
      <c r="U208" s="871" t="n"/>
      <c r="V208" s="871" t="n"/>
      <c r="W208" s="871" t="n"/>
      <c r="X208" s="871" t="n"/>
      <c r="Y208" s="871" t="n"/>
      <c r="Z208" s="871" t="n"/>
      <c r="AA208" s="871" t="n"/>
      <c r="AB208" s="871" t="n"/>
      <c r="AC208" s="871" t="n"/>
      <c r="AD208" s="871" t="n"/>
      <c r="AE208" s="871" t="n"/>
    </row>
    <row r="209">
      <c r="A209" s="871" t="n"/>
      <c r="B209" s="871" t="n"/>
      <c r="C209" s="871" t="n"/>
      <c r="D209" s="440" t="n"/>
      <c r="E209" s="871" t="n"/>
      <c r="F209" s="440" t="n"/>
      <c r="G209" s="871" t="n"/>
      <c r="H209" s="440" t="n"/>
      <c r="I209" s="871" t="n"/>
      <c r="J209" s="440" t="n"/>
      <c r="K209" s="871" t="n"/>
      <c r="L209" s="440" t="n"/>
      <c r="M209" s="871" t="n"/>
      <c r="N209" s="871" t="n"/>
      <c r="O209" s="871" t="n"/>
      <c r="P209" s="871" t="n"/>
      <c r="Q209" s="871" t="n"/>
      <c r="R209" s="871" t="n"/>
      <c r="S209" s="871" t="n"/>
      <c r="T209" s="871" t="n"/>
      <c r="U209" s="871" t="n"/>
      <c r="V209" s="871" t="n"/>
      <c r="W209" s="871" t="n"/>
      <c r="X209" s="871" t="n"/>
      <c r="Y209" s="871" t="n"/>
      <c r="Z209" s="871" t="n"/>
      <c r="AA209" s="871" t="n"/>
      <c r="AB209" s="871" t="n"/>
      <c r="AC209" s="871" t="n"/>
      <c r="AD209" s="871" t="n"/>
      <c r="AE209" s="871" t="n"/>
    </row>
    <row r="210">
      <c r="A210" s="871" t="n"/>
      <c r="B210" s="871" t="n"/>
      <c r="C210" s="871" t="n"/>
      <c r="D210" s="440" t="n"/>
      <c r="E210" s="871" t="n"/>
      <c r="F210" s="440" t="n"/>
      <c r="G210" s="871" t="n"/>
      <c r="H210" s="440" t="n"/>
      <c r="I210" s="871" t="n"/>
      <c r="J210" s="440" t="n"/>
      <c r="K210" s="871" t="n"/>
      <c r="L210" s="440" t="n"/>
      <c r="M210" s="871" t="n"/>
      <c r="N210" s="871" t="n"/>
      <c r="O210" s="871" t="n"/>
      <c r="P210" s="871" t="n"/>
      <c r="Q210" s="871" t="n"/>
      <c r="R210" s="871" t="n"/>
      <c r="S210" s="871" t="n"/>
      <c r="T210" s="871" t="n"/>
      <c r="U210" s="871" t="n"/>
      <c r="V210" s="871" t="n"/>
      <c r="W210" s="871" t="n"/>
      <c r="X210" s="871" t="n"/>
      <c r="Y210" s="871" t="n"/>
      <c r="Z210" s="871" t="n"/>
      <c r="AA210" s="871" t="n"/>
      <c r="AB210" s="871" t="n"/>
      <c r="AC210" s="871" t="n"/>
      <c r="AD210" s="871" t="n"/>
      <c r="AE210" s="871" t="n"/>
    </row>
    <row r="211">
      <c r="A211" s="871" t="n"/>
      <c r="B211" s="871" t="n"/>
      <c r="C211" s="871" t="n"/>
      <c r="D211" s="440" t="n"/>
      <c r="E211" s="871" t="n"/>
      <c r="F211" s="440" t="n"/>
      <c r="G211" s="871" t="n"/>
      <c r="H211" s="440" t="n"/>
      <c r="I211" s="871" t="n"/>
      <c r="J211" s="440" t="n"/>
      <c r="K211" s="871" t="n"/>
      <c r="L211" s="440" t="n"/>
      <c r="M211" s="871" t="n"/>
      <c r="N211" s="871" t="n"/>
      <c r="O211" s="871" t="n"/>
      <c r="P211" s="871" t="n"/>
      <c r="Q211" s="871" t="n"/>
      <c r="R211" s="871" t="n"/>
      <c r="S211" s="871" t="n"/>
      <c r="T211" s="871" t="n"/>
      <c r="U211" s="871" t="n"/>
      <c r="V211" s="871" t="n"/>
      <c r="W211" s="871" t="n"/>
      <c r="X211" s="871" t="n"/>
      <c r="Y211" s="871" t="n"/>
      <c r="Z211" s="871" t="n"/>
      <c r="AA211" s="871" t="n"/>
      <c r="AB211" s="871" t="n"/>
      <c r="AC211" s="871" t="n"/>
      <c r="AD211" s="871" t="n"/>
      <c r="AE211" s="871" t="n"/>
    </row>
    <row r="212">
      <c r="A212" s="871" t="n"/>
      <c r="B212" s="871" t="n"/>
      <c r="C212" s="871" t="n"/>
      <c r="D212" s="440" t="n"/>
      <c r="E212" s="871" t="n"/>
      <c r="F212" s="440" t="n"/>
      <c r="G212" s="871" t="n"/>
      <c r="H212" s="440" t="n"/>
      <c r="I212" s="871" t="n"/>
      <c r="J212" s="440" t="n"/>
      <c r="K212" s="871" t="n"/>
      <c r="L212" s="440" t="n"/>
      <c r="M212" s="871" t="n"/>
      <c r="N212" s="871" t="n"/>
      <c r="O212" s="871" t="n"/>
      <c r="P212" s="871" t="n"/>
      <c r="Q212" s="871" t="n"/>
      <c r="R212" s="871" t="n"/>
      <c r="S212" s="871" t="n"/>
      <c r="T212" s="871" t="n"/>
      <c r="U212" s="871" t="n"/>
      <c r="V212" s="871" t="n"/>
      <c r="W212" s="871" t="n"/>
      <c r="X212" s="871" t="n"/>
      <c r="Y212" s="871" t="n"/>
      <c r="Z212" s="871" t="n"/>
      <c r="AA212" s="871" t="n"/>
      <c r="AB212" s="871" t="n"/>
      <c r="AC212" s="871" t="n"/>
      <c r="AD212" s="871" t="n"/>
      <c r="AE212" s="871" t="n"/>
    </row>
    <row r="213">
      <c r="A213" s="871" t="n"/>
      <c r="B213" s="871" t="n"/>
      <c r="C213" s="871" t="n"/>
      <c r="D213" s="440" t="n"/>
      <c r="E213" s="871" t="n"/>
      <c r="F213" s="440" t="n"/>
      <c r="G213" s="871" t="n"/>
      <c r="H213" s="440" t="n"/>
      <c r="I213" s="871" t="n"/>
      <c r="J213" s="440" t="n"/>
      <c r="K213" s="871" t="n"/>
      <c r="L213" s="440" t="n"/>
      <c r="M213" s="871" t="n"/>
      <c r="N213" s="871" t="n"/>
      <c r="O213" s="871" t="n"/>
      <c r="P213" s="871" t="n"/>
      <c r="Q213" s="871" t="n"/>
      <c r="R213" s="871" t="n"/>
      <c r="S213" s="871" t="n"/>
      <c r="T213" s="871" t="n"/>
      <c r="U213" s="871" t="n"/>
      <c r="V213" s="871" t="n"/>
      <c r="W213" s="871" t="n"/>
      <c r="X213" s="871" t="n"/>
      <c r="Y213" s="871" t="n"/>
      <c r="Z213" s="871" t="n"/>
      <c r="AA213" s="871" t="n"/>
      <c r="AB213" s="871" t="n"/>
      <c r="AC213" s="871" t="n"/>
      <c r="AD213" s="871" t="n"/>
      <c r="AE213" s="871" t="n"/>
    </row>
    <row r="214">
      <c r="A214" s="871" t="n"/>
      <c r="B214" s="871" t="n"/>
      <c r="C214" s="871" t="n"/>
      <c r="D214" s="440" t="n"/>
      <c r="E214" s="871" t="n"/>
      <c r="F214" s="440" t="n"/>
      <c r="G214" s="871" t="n"/>
      <c r="H214" s="440" t="n"/>
      <c r="I214" s="871" t="n"/>
      <c r="J214" s="440" t="n"/>
      <c r="K214" s="871" t="n"/>
      <c r="L214" s="440" t="n"/>
      <c r="M214" s="871" t="n"/>
      <c r="N214" s="871" t="n"/>
      <c r="O214" s="871" t="n"/>
      <c r="P214" s="871" t="n"/>
      <c r="Q214" s="871" t="n"/>
      <c r="R214" s="871" t="n"/>
      <c r="S214" s="871" t="n"/>
      <c r="T214" s="871" t="n"/>
      <c r="U214" s="871" t="n"/>
      <c r="V214" s="871" t="n"/>
      <c r="W214" s="871" t="n"/>
      <c r="X214" s="871" t="n"/>
      <c r="Y214" s="871" t="n"/>
      <c r="Z214" s="871" t="n"/>
      <c r="AA214" s="871" t="n"/>
      <c r="AB214" s="871" t="n"/>
      <c r="AC214" s="871" t="n"/>
      <c r="AD214" s="871" t="n"/>
      <c r="AE214" s="871" t="n"/>
    </row>
    <row r="215">
      <c r="A215" s="871" t="n"/>
      <c r="B215" s="871" t="n"/>
      <c r="C215" s="871" t="n"/>
      <c r="D215" s="440" t="n"/>
      <c r="E215" s="871" t="n"/>
      <c r="F215" s="440" t="n"/>
      <c r="G215" s="871" t="n"/>
      <c r="H215" s="440" t="n"/>
      <c r="I215" s="871" t="n"/>
      <c r="J215" s="440" t="n"/>
      <c r="K215" s="871" t="n"/>
      <c r="L215" s="440" t="n"/>
      <c r="M215" s="871" t="n"/>
      <c r="N215" s="871" t="n"/>
      <c r="O215" s="871" t="n"/>
      <c r="P215" s="871" t="n"/>
      <c r="Q215" s="871" t="n"/>
      <c r="R215" s="871" t="n"/>
      <c r="S215" s="871" t="n"/>
      <c r="T215" s="871" t="n"/>
      <c r="U215" s="871" t="n"/>
      <c r="V215" s="871" t="n"/>
      <c r="W215" s="871" t="n"/>
      <c r="X215" s="871" t="n"/>
      <c r="Y215" s="871" t="n"/>
      <c r="Z215" s="871" t="n"/>
      <c r="AA215" s="871" t="n"/>
      <c r="AB215" s="871" t="n"/>
      <c r="AC215" s="871" t="n"/>
      <c r="AD215" s="871" t="n"/>
      <c r="AE215" s="871" t="n"/>
    </row>
    <row r="216">
      <c r="A216" s="871" t="n"/>
      <c r="B216" s="871" t="n"/>
      <c r="C216" s="871" t="n"/>
      <c r="D216" s="440" t="n"/>
      <c r="E216" s="871" t="n"/>
      <c r="F216" s="440" t="n"/>
      <c r="G216" s="871" t="n"/>
      <c r="H216" s="440" t="n"/>
      <c r="I216" s="871" t="n"/>
      <c r="J216" s="440" t="n"/>
      <c r="K216" s="871" t="n"/>
      <c r="L216" s="440" t="n"/>
      <c r="M216" s="871" t="n"/>
      <c r="N216" s="871" t="n"/>
      <c r="O216" s="871" t="n"/>
      <c r="P216" s="871" t="n"/>
      <c r="Q216" s="871" t="n"/>
      <c r="R216" s="871" t="n"/>
      <c r="S216" s="871" t="n"/>
      <c r="T216" s="871" t="n"/>
      <c r="U216" s="871" t="n"/>
      <c r="V216" s="871" t="n"/>
      <c r="W216" s="871" t="n"/>
      <c r="X216" s="871" t="n"/>
      <c r="Y216" s="871" t="n"/>
      <c r="Z216" s="871" t="n"/>
      <c r="AA216" s="871" t="n"/>
      <c r="AB216" s="871" t="n"/>
      <c r="AC216" s="871" t="n"/>
      <c r="AD216" s="871" t="n"/>
      <c r="AE216" s="871" t="n"/>
    </row>
    <row r="217">
      <c r="A217" s="871" t="n"/>
      <c r="B217" s="871" t="n"/>
      <c r="C217" s="871" t="n"/>
      <c r="D217" s="440" t="n"/>
      <c r="E217" s="871" t="n"/>
      <c r="F217" s="440" t="n"/>
      <c r="G217" s="871" t="n"/>
      <c r="H217" s="440" t="n"/>
      <c r="I217" s="871" t="n"/>
      <c r="J217" s="440" t="n"/>
      <c r="K217" s="871" t="n"/>
      <c r="L217" s="440" t="n"/>
      <c r="M217" s="871" t="n"/>
      <c r="N217" s="871" t="n"/>
      <c r="O217" s="871" t="n"/>
      <c r="P217" s="871" t="n"/>
      <c r="Q217" s="871" t="n"/>
      <c r="R217" s="871" t="n"/>
      <c r="S217" s="871" t="n"/>
      <c r="T217" s="871" t="n"/>
      <c r="U217" s="871" t="n"/>
      <c r="V217" s="871" t="n"/>
      <c r="W217" s="871" t="n"/>
      <c r="X217" s="871" t="n"/>
      <c r="Y217" s="871" t="n"/>
      <c r="Z217" s="871" t="n"/>
      <c r="AA217" s="871" t="n"/>
      <c r="AB217" s="871" t="n"/>
      <c r="AC217" s="871" t="n"/>
      <c r="AD217" s="871" t="n"/>
      <c r="AE217" s="871" t="n"/>
    </row>
    <row r="218">
      <c r="A218" s="871" t="n"/>
      <c r="B218" s="871" t="n"/>
      <c r="C218" s="871" t="n"/>
      <c r="D218" s="440" t="n"/>
      <c r="E218" s="871" t="n"/>
      <c r="F218" s="440" t="n"/>
      <c r="G218" s="871" t="n"/>
      <c r="H218" s="440" t="n"/>
      <c r="I218" s="871" t="n"/>
      <c r="J218" s="440" t="n"/>
      <c r="K218" s="871" t="n"/>
      <c r="L218" s="440" t="n"/>
      <c r="M218" s="871" t="n"/>
      <c r="N218" s="871" t="n"/>
      <c r="O218" s="871" t="n"/>
      <c r="P218" s="871" t="n"/>
      <c r="Q218" s="871" t="n"/>
      <c r="R218" s="871" t="n"/>
      <c r="S218" s="871" t="n"/>
      <c r="T218" s="871" t="n"/>
      <c r="U218" s="871" t="n"/>
      <c r="V218" s="871" t="n"/>
      <c r="W218" s="871" t="n"/>
      <c r="X218" s="871" t="n"/>
      <c r="Y218" s="871" t="n"/>
      <c r="Z218" s="871" t="n"/>
      <c r="AA218" s="871" t="n"/>
      <c r="AB218" s="871" t="n"/>
      <c r="AC218" s="871" t="n"/>
      <c r="AD218" s="871" t="n"/>
      <c r="AE218" s="871" t="n"/>
    </row>
    <row r="219">
      <c r="A219" s="871" t="n"/>
      <c r="B219" s="871" t="n"/>
      <c r="C219" s="871" t="n"/>
      <c r="D219" s="440" t="n"/>
      <c r="E219" s="871" t="n"/>
      <c r="F219" s="440" t="n"/>
      <c r="G219" s="871" t="n"/>
      <c r="H219" s="440" t="n"/>
      <c r="I219" s="871" t="n"/>
      <c r="J219" s="440" t="n"/>
      <c r="K219" s="871" t="n"/>
      <c r="L219" s="440" t="n"/>
      <c r="M219" s="871" t="n"/>
      <c r="N219" s="871" t="n"/>
      <c r="O219" s="871" t="n"/>
      <c r="P219" s="871" t="n"/>
      <c r="Q219" s="871" t="n"/>
      <c r="R219" s="871" t="n"/>
      <c r="S219" s="871" t="n"/>
      <c r="T219" s="871" t="n"/>
      <c r="U219" s="871" t="n"/>
      <c r="V219" s="871" t="n"/>
      <c r="W219" s="871" t="n"/>
      <c r="X219" s="871" t="n"/>
      <c r="Y219" s="871" t="n"/>
      <c r="Z219" s="871" t="n"/>
      <c r="AA219" s="871" t="n"/>
      <c r="AB219" s="871" t="n"/>
      <c r="AC219" s="871" t="n"/>
      <c r="AD219" s="871" t="n"/>
      <c r="AE219" s="871" t="n"/>
    </row>
    <row r="220">
      <c r="A220" s="871" t="n"/>
      <c r="B220" s="871" t="n"/>
      <c r="C220" s="871" t="n"/>
      <c r="D220" s="440" t="n"/>
      <c r="E220" s="871" t="n"/>
      <c r="F220" s="440" t="n"/>
      <c r="G220" s="871" t="n"/>
      <c r="H220" s="440" t="n"/>
      <c r="I220" s="871" t="n"/>
      <c r="J220" s="440" t="n"/>
      <c r="K220" s="871" t="n"/>
      <c r="L220" s="440" t="n"/>
      <c r="M220" s="871" t="n"/>
      <c r="N220" s="871" t="n"/>
      <c r="O220" s="871" t="n"/>
      <c r="P220" s="871" t="n"/>
      <c r="Q220" s="871" t="n"/>
      <c r="R220" s="871" t="n"/>
      <c r="S220" s="871" t="n"/>
      <c r="T220" s="871" t="n"/>
      <c r="U220" s="871" t="n"/>
      <c r="V220" s="871" t="n"/>
      <c r="W220" s="871" t="n"/>
      <c r="X220" s="871" t="n"/>
      <c r="Y220" s="871" t="n"/>
      <c r="Z220" s="871" t="n"/>
      <c r="AA220" s="871" t="n"/>
      <c r="AB220" s="871" t="n"/>
      <c r="AC220" s="871" t="n"/>
      <c r="AD220" s="871" t="n"/>
      <c r="AE220" s="871" t="n"/>
    </row>
    <row r="221">
      <c r="A221" s="871" t="n"/>
      <c r="B221" s="871" t="n"/>
      <c r="C221" s="871" t="n"/>
      <c r="D221" s="440" t="n"/>
      <c r="E221" s="871" t="n"/>
      <c r="F221" s="440" t="n"/>
      <c r="G221" s="871" t="n"/>
      <c r="H221" s="440" t="n"/>
      <c r="I221" s="871" t="n"/>
      <c r="J221" s="440" t="n"/>
      <c r="K221" s="871" t="n"/>
      <c r="L221" s="440" t="n"/>
      <c r="M221" s="871" t="n"/>
      <c r="N221" s="871" t="n"/>
      <c r="O221" s="871" t="n"/>
      <c r="P221" s="871" t="n"/>
      <c r="Q221" s="871" t="n"/>
      <c r="R221" s="871" t="n"/>
      <c r="S221" s="871" t="n"/>
      <c r="T221" s="871" t="n"/>
      <c r="U221" s="871" t="n"/>
      <c r="V221" s="871" t="n"/>
      <c r="W221" s="871" t="n"/>
      <c r="X221" s="871" t="n"/>
      <c r="Y221" s="871" t="n"/>
      <c r="Z221" s="871" t="n"/>
      <c r="AA221" s="871" t="n"/>
      <c r="AB221" s="871" t="n"/>
      <c r="AC221" s="871" t="n"/>
      <c r="AD221" s="871" t="n"/>
      <c r="AE221" s="871" t="n"/>
    </row>
    <row r="222">
      <c r="A222" s="871" t="n"/>
      <c r="B222" s="871" t="n"/>
      <c r="C222" s="871" t="n"/>
      <c r="D222" s="440" t="n"/>
      <c r="E222" s="871" t="n"/>
      <c r="F222" s="440" t="n"/>
      <c r="G222" s="871" t="n"/>
      <c r="H222" s="440" t="n"/>
      <c r="I222" s="871" t="n"/>
      <c r="J222" s="440" t="n"/>
      <c r="K222" s="871" t="n"/>
      <c r="L222" s="440" t="n"/>
      <c r="M222" s="871" t="n"/>
      <c r="N222" s="871" t="n"/>
      <c r="O222" s="871" t="n"/>
      <c r="P222" s="871" t="n"/>
      <c r="Q222" s="871" t="n"/>
      <c r="R222" s="871" t="n"/>
      <c r="S222" s="871" t="n"/>
      <c r="T222" s="871" t="n"/>
      <c r="U222" s="871" t="n"/>
      <c r="V222" s="871" t="n"/>
      <c r="W222" s="871" t="n"/>
      <c r="X222" s="871" t="n"/>
      <c r="Y222" s="871" t="n"/>
      <c r="Z222" s="871" t="n"/>
      <c r="AA222" s="871" t="n"/>
      <c r="AB222" s="871" t="n"/>
      <c r="AC222" s="871" t="n"/>
      <c r="AD222" s="871" t="n"/>
      <c r="AE222" s="871" t="n"/>
    </row>
    <row r="223">
      <c r="A223" s="871" t="n"/>
      <c r="B223" s="871" t="n"/>
      <c r="C223" s="871" t="n"/>
      <c r="D223" s="440" t="n"/>
      <c r="E223" s="871" t="n"/>
      <c r="F223" s="440" t="n"/>
      <c r="G223" s="871" t="n"/>
      <c r="H223" s="440" t="n"/>
      <c r="I223" s="871" t="n"/>
      <c r="J223" s="440" t="n"/>
      <c r="K223" s="871" t="n"/>
      <c r="L223" s="440" t="n"/>
      <c r="M223" s="871" t="n"/>
      <c r="N223" s="871" t="n"/>
      <c r="O223" s="871" t="n"/>
      <c r="P223" s="871" t="n"/>
      <c r="Q223" s="871" t="n"/>
      <c r="R223" s="871" t="n"/>
      <c r="S223" s="871" t="n"/>
      <c r="T223" s="871" t="n"/>
      <c r="U223" s="871" t="n"/>
      <c r="V223" s="871" t="n"/>
      <c r="W223" s="871" t="n"/>
      <c r="X223" s="871" t="n"/>
      <c r="Y223" s="871" t="n"/>
      <c r="Z223" s="871" t="n"/>
      <c r="AA223" s="871" t="n"/>
      <c r="AB223" s="871" t="n"/>
      <c r="AC223" s="871" t="n"/>
      <c r="AD223" s="871" t="n"/>
      <c r="AE223" s="871" t="n"/>
    </row>
    <row r="224">
      <c r="A224" s="871" t="n"/>
      <c r="B224" s="871" t="n"/>
      <c r="C224" s="871" t="n"/>
      <c r="D224" s="440" t="n"/>
      <c r="E224" s="871" t="n"/>
      <c r="F224" s="440" t="n"/>
      <c r="G224" s="871" t="n"/>
      <c r="H224" s="440" t="n"/>
      <c r="I224" s="871" t="n"/>
      <c r="J224" s="440" t="n"/>
      <c r="K224" s="871" t="n"/>
      <c r="L224" s="440" t="n"/>
      <c r="M224" s="871" t="n"/>
      <c r="N224" s="871" t="n"/>
      <c r="O224" s="871" t="n"/>
      <c r="P224" s="871" t="n"/>
      <c r="Q224" s="871" t="n"/>
      <c r="R224" s="871" t="n"/>
      <c r="S224" s="871" t="n"/>
      <c r="T224" s="871" t="n"/>
      <c r="U224" s="871" t="n"/>
      <c r="V224" s="871" t="n"/>
      <c r="W224" s="871" t="n"/>
      <c r="X224" s="871" t="n"/>
      <c r="Y224" s="871" t="n"/>
      <c r="Z224" s="871" t="n"/>
      <c r="AA224" s="871" t="n"/>
      <c r="AB224" s="871" t="n"/>
      <c r="AC224" s="871" t="n"/>
      <c r="AD224" s="871" t="n"/>
      <c r="AE224" s="871" t="n"/>
    </row>
    <row r="225">
      <c r="A225" s="871" t="n"/>
      <c r="B225" s="871" t="n"/>
      <c r="C225" s="871" t="n"/>
      <c r="D225" s="440" t="n"/>
      <c r="E225" s="871" t="n"/>
      <c r="F225" s="440" t="n"/>
      <c r="G225" s="871" t="n"/>
      <c r="H225" s="440" t="n"/>
      <c r="I225" s="871" t="n"/>
      <c r="J225" s="440" t="n"/>
      <c r="K225" s="871" t="n"/>
      <c r="L225" s="440" t="n"/>
      <c r="M225" s="871" t="n"/>
      <c r="N225" s="871" t="n"/>
      <c r="O225" s="871" t="n"/>
      <c r="P225" s="871" t="n"/>
      <c r="Q225" s="871" t="n"/>
      <c r="R225" s="871" t="n"/>
      <c r="S225" s="871" t="n"/>
      <c r="T225" s="871" t="n"/>
      <c r="U225" s="871" t="n"/>
      <c r="V225" s="871" t="n"/>
      <c r="W225" s="871" t="n"/>
      <c r="X225" s="871" t="n"/>
      <c r="Y225" s="871" t="n"/>
      <c r="Z225" s="871" t="n"/>
      <c r="AA225" s="871" t="n"/>
      <c r="AB225" s="871" t="n"/>
      <c r="AC225" s="871" t="n"/>
      <c r="AD225" s="871" t="n"/>
      <c r="AE225" s="871" t="n"/>
    </row>
    <row r="226">
      <c r="A226" s="871" t="n"/>
      <c r="B226" s="871" t="n"/>
      <c r="C226" s="871" t="n"/>
      <c r="D226" s="440" t="n"/>
      <c r="E226" s="871" t="n"/>
      <c r="F226" s="440" t="n"/>
      <c r="G226" s="871" t="n"/>
      <c r="H226" s="440" t="n"/>
      <c r="I226" s="871" t="n"/>
      <c r="J226" s="440" t="n"/>
      <c r="K226" s="871" t="n"/>
      <c r="L226" s="440" t="n"/>
      <c r="M226" s="871" t="n"/>
      <c r="N226" s="871" t="n"/>
      <c r="O226" s="871" t="n"/>
      <c r="P226" s="871" t="n"/>
      <c r="Q226" s="871" t="n"/>
      <c r="R226" s="871" t="n"/>
      <c r="S226" s="871" t="n"/>
      <c r="T226" s="871" t="n"/>
      <c r="U226" s="871" t="n"/>
      <c r="V226" s="871" t="n"/>
      <c r="W226" s="871" t="n"/>
      <c r="X226" s="871" t="n"/>
      <c r="Y226" s="871" t="n"/>
      <c r="Z226" s="871" t="n"/>
      <c r="AA226" s="871" t="n"/>
      <c r="AB226" s="871" t="n"/>
      <c r="AC226" s="871" t="n"/>
      <c r="AD226" s="871" t="n"/>
      <c r="AE226" s="871" t="n"/>
    </row>
    <row r="227">
      <c r="A227" s="871" t="n"/>
      <c r="B227" s="871" t="n"/>
      <c r="C227" s="871" t="n"/>
      <c r="D227" s="440" t="n"/>
      <c r="E227" s="871" t="n"/>
      <c r="F227" s="440" t="n"/>
      <c r="G227" s="871" t="n"/>
      <c r="H227" s="440" t="n"/>
      <c r="I227" s="871" t="n"/>
      <c r="J227" s="440" t="n"/>
      <c r="K227" s="871" t="n"/>
      <c r="L227" s="440" t="n"/>
      <c r="M227" s="871" t="n"/>
      <c r="N227" s="871" t="n"/>
      <c r="O227" s="871" t="n"/>
      <c r="P227" s="871" t="n"/>
      <c r="Q227" s="871" t="n"/>
      <c r="R227" s="871" t="n"/>
      <c r="S227" s="871" t="n"/>
      <c r="T227" s="871" t="n"/>
      <c r="U227" s="871" t="n"/>
      <c r="V227" s="871" t="n"/>
      <c r="W227" s="871" t="n"/>
      <c r="X227" s="871" t="n"/>
      <c r="Y227" s="871" t="n"/>
      <c r="Z227" s="871" t="n"/>
      <c r="AA227" s="871" t="n"/>
      <c r="AB227" s="871" t="n"/>
      <c r="AC227" s="871" t="n"/>
      <c r="AD227" s="871" t="n"/>
      <c r="AE227" s="871" t="n"/>
    </row>
    <row r="228">
      <c r="A228" s="871" t="n"/>
      <c r="B228" s="871" t="n"/>
      <c r="C228" s="871" t="n"/>
      <c r="D228" s="440" t="n"/>
      <c r="E228" s="871" t="n"/>
      <c r="F228" s="440" t="n"/>
      <c r="G228" s="871" t="n"/>
      <c r="H228" s="440" t="n"/>
      <c r="I228" s="871" t="n"/>
      <c r="J228" s="440" t="n"/>
      <c r="K228" s="871" t="n"/>
      <c r="L228" s="440" t="n"/>
      <c r="M228" s="871" t="n"/>
      <c r="N228" s="871" t="n"/>
      <c r="O228" s="871" t="n"/>
      <c r="P228" s="871" t="n"/>
      <c r="Q228" s="871" t="n"/>
      <c r="R228" s="871" t="n"/>
      <c r="S228" s="871" t="n"/>
      <c r="T228" s="871" t="n"/>
      <c r="U228" s="871" t="n"/>
      <c r="V228" s="871" t="n"/>
      <c r="W228" s="871" t="n"/>
      <c r="X228" s="871" t="n"/>
      <c r="Y228" s="871" t="n"/>
      <c r="Z228" s="871" t="n"/>
      <c r="AA228" s="871" t="n"/>
      <c r="AB228" s="871" t="n"/>
      <c r="AC228" s="871" t="n"/>
      <c r="AD228" s="871" t="n"/>
      <c r="AE228" s="871" t="n"/>
    </row>
    <row r="229">
      <c r="A229" s="871" t="n"/>
      <c r="B229" s="871" t="n"/>
      <c r="C229" s="871" t="n"/>
      <c r="D229" s="440" t="n"/>
      <c r="E229" s="871" t="n"/>
      <c r="F229" s="440" t="n"/>
      <c r="G229" s="871" t="n"/>
      <c r="H229" s="440" t="n"/>
      <c r="I229" s="871" t="n"/>
      <c r="J229" s="440" t="n"/>
      <c r="K229" s="871" t="n"/>
      <c r="L229" s="440" t="n"/>
      <c r="M229" s="871" t="n"/>
      <c r="N229" s="871" t="n"/>
      <c r="O229" s="871" t="n"/>
      <c r="P229" s="871" t="n"/>
      <c r="Q229" s="871" t="n"/>
      <c r="R229" s="871" t="n"/>
      <c r="S229" s="871" t="n"/>
      <c r="T229" s="871" t="n"/>
      <c r="U229" s="871" t="n"/>
      <c r="V229" s="871" t="n"/>
      <c r="W229" s="871" t="n"/>
      <c r="X229" s="871" t="n"/>
      <c r="Y229" s="871" t="n"/>
      <c r="Z229" s="871" t="n"/>
      <c r="AA229" s="871" t="n"/>
      <c r="AB229" s="871" t="n"/>
      <c r="AC229" s="871" t="n"/>
      <c r="AD229" s="871" t="n"/>
      <c r="AE229" s="871" t="n"/>
    </row>
    <row r="230">
      <c r="A230" s="871" t="n"/>
      <c r="B230" s="871" t="n"/>
      <c r="C230" s="871" t="n"/>
      <c r="D230" s="440" t="n"/>
      <c r="E230" s="871" t="n"/>
      <c r="F230" s="440" t="n"/>
      <c r="G230" s="871" t="n"/>
      <c r="H230" s="440" t="n"/>
      <c r="I230" s="871" t="n"/>
      <c r="J230" s="440" t="n"/>
      <c r="K230" s="871" t="n"/>
      <c r="L230" s="440" t="n"/>
      <c r="M230" s="871" t="n"/>
      <c r="N230" s="871" t="n"/>
      <c r="O230" s="871" t="n"/>
      <c r="P230" s="871" t="n"/>
      <c r="Q230" s="871" t="n"/>
      <c r="R230" s="871" t="n"/>
      <c r="S230" s="871" t="n"/>
      <c r="T230" s="871" t="n"/>
      <c r="U230" s="871" t="n"/>
      <c r="V230" s="871" t="n"/>
      <c r="W230" s="871" t="n"/>
      <c r="X230" s="871" t="n"/>
      <c r="Y230" s="871" t="n"/>
      <c r="Z230" s="871" t="n"/>
      <c r="AA230" s="871" t="n"/>
      <c r="AB230" s="871" t="n"/>
      <c r="AC230" s="871" t="n"/>
      <c r="AD230" s="871" t="n"/>
      <c r="AE230" s="871" t="n"/>
    </row>
    <row r="231">
      <c r="A231" s="871" t="n"/>
      <c r="B231" s="871" t="n"/>
      <c r="C231" s="871" t="n"/>
      <c r="D231" s="440" t="n"/>
      <c r="E231" s="871" t="n"/>
      <c r="F231" s="440" t="n"/>
      <c r="G231" s="871" t="n"/>
      <c r="H231" s="440" t="n"/>
      <c r="I231" s="871" t="n"/>
      <c r="J231" s="440" t="n"/>
      <c r="K231" s="871" t="n"/>
      <c r="L231" s="440" t="n"/>
      <c r="M231" s="871" t="n"/>
      <c r="N231" s="871" t="n"/>
      <c r="O231" s="871" t="n"/>
      <c r="P231" s="871" t="n"/>
      <c r="Q231" s="871" t="n"/>
      <c r="R231" s="871" t="n"/>
      <c r="S231" s="871" t="n"/>
      <c r="T231" s="871" t="n"/>
      <c r="U231" s="871" t="n"/>
      <c r="V231" s="871" t="n"/>
      <c r="W231" s="871" t="n"/>
      <c r="X231" s="871" t="n"/>
      <c r="Y231" s="871" t="n"/>
      <c r="Z231" s="871" t="n"/>
      <c r="AA231" s="871" t="n"/>
      <c r="AB231" s="871" t="n"/>
      <c r="AC231" s="871" t="n"/>
      <c r="AD231" s="871" t="n"/>
      <c r="AE231" s="871" t="n"/>
    </row>
    <row r="232">
      <c r="A232" s="871" t="n"/>
      <c r="B232" s="871" t="n"/>
      <c r="C232" s="871" t="n"/>
      <c r="D232" s="440" t="n"/>
      <c r="E232" s="871" t="n"/>
      <c r="F232" s="440" t="n"/>
      <c r="G232" s="871" t="n"/>
      <c r="H232" s="440" t="n"/>
      <c r="I232" s="871" t="n"/>
      <c r="J232" s="440" t="n"/>
      <c r="K232" s="871" t="n"/>
      <c r="L232" s="440" t="n"/>
      <c r="M232" s="871" t="n"/>
      <c r="N232" s="871" t="n"/>
      <c r="O232" s="871" t="n"/>
      <c r="P232" s="871" t="n"/>
      <c r="Q232" s="871" t="n"/>
      <c r="R232" s="871" t="n"/>
      <c r="S232" s="871" t="n"/>
      <c r="T232" s="871" t="n"/>
      <c r="U232" s="871" t="n"/>
      <c r="V232" s="871" t="n"/>
      <c r="W232" s="871" t="n"/>
      <c r="X232" s="871" t="n"/>
      <c r="Y232" s="871" t="n"/>
      <c r="Z232" s="871" t="n"/>
      <c r="AA232" s="871" t="n"/>
      <c r="AB232" s="871" t="n"/>
      <c r="AC232" s="871" t="n"/>
      <c r="AD232" s="871" t="n"/>
      <c r="AE232" s="871" t="n"/>
    </row>
    <row r="233">
      <c r="A233" s="871" t="n"/>
      <c r="B233" s="871" t="n"/>
      <c r="C233" s="871" t="n"/>
      <c r="D233" s="440" t="n"/>
      <c r="E233" s="871" t="n"/>
      <c r="F233" s="440" t="n"/>
      <c r="G233" s="871" t="n"/>
      <c r="H233" s="440" t="n"/>
      <c r="I233" s="871" t="n"/>
      <c r="J233" s="440" t="n"/>
      <c r="K233" s="871" t="n"/>
      <c r="L233" s="440" t="n"/>
      <c r="M233" s="871" t="n"/>
      <c r="N233" s="871" t="n"/>
      <c r="O233" s="871" t="n"/>
      <c r="P233" s="871" t="n"/>
      <c r="Q233" s="871" t="n"/>
      <c r="R233" s="871" t="n"/>
      <c r="S233" s="871" t="n"/>
      <c r="T233" s="871" t="n"/>
      <c r="U233" s="871" t="n"/>
      <c r="V233" s="871" t="n"/>
      <c r="W233" s="871" t="n"/>
      <c r="X233" s="871" t="n"/>
      <c r="Y233" s="871" t="n"/>
      <c r="Z233" s="871" t="n"/>
      <c r="AA233" s="871" t="n"/>
      <c r="AB233" s="871" t="n"/>
      <c r="AC233" s="871" t="n"/>
      <c r="AD233" s="871" t="n"/>
      <c r="AE233" s="871" t="n"/>
    </row>
    <row r="234">
      <c r="A234" s="871" t="n"/>
      <c r="B234" s="871" t="n"/>
      <c r="C234" s="871" t="n"/>
      <c r="D234" s="440" t="n"/>
      <c r="E234" s="871" t="n"/>
      <c r="F234" s="440" t="n"/>
      <c r="G234" s="871" t="n"/>
      <c r="H234" s="440" t="n"/>
      <c r="I234" s="871" t="n"/>
      <c r="J234" s="440" t="n"/>
      <c r="K234" s="871" t="n"/>
      <c r="L234" s="440" t="n"/>
      <c r="M234" s="871" t="n"/>
      <c r="N234" s="871" t="n"/>
      <c r="O234" s="871" t="n"/>
      <c r="P234" s="871" t="n"/>
      <c r="Q234" s="871" t="n"/>
      <c r="R234" s="871" t="n"/>
      <c r="S234" s="871" t="n"/>
      <c r="T234" s="871" t="n"/>
      <c r="U234" s="871" t="n"/>
      <c r="V234" s="871" t="n"/>
      <c r="W234" s="871" t="n"/>
      <c r="X234" s="871" t="n"/>
      <c r="Y234" s="871" t="n"/>
      <c r="Z234" s="871" t="n"/>
      <c r="AA234" s="871" t="n"/>
      <c r="AB234" s="871" t="n"/>
      <c r="AC234" s="871" t="n"/>
      <c r="AD234" s="871" t="n"/>
      <c r="AE234" s="871" t="n"/>
    </row>
    <row r="235">
      <c r="A235" s="871" t="n"/>
      <c r="B235" s="871" t="n"/>
      <c r="C235" s="871" t="n"/>
      <c r="D235" s="440" t="n"/>
      <c r="E235" s="871" t="n"/>
      <c r="F235" s="440" t="n"/>
      <c r="G235" s="871" t="n"/>
      <c r="H235" s="440" t="n"/>
      <c r="I235" s="871" t="n"/>
      <c r="J235" s="440" t="n"/>
      <c r="K235" s="871" t="n"/>
      <c r="L235" s="440" t="n"/>
      <c r="M235" s="871" t="n"/>
      <c r="N235" s="871" t="n"/>
      <c r="O235" s="871" t="n"/>
      <c r="P235" s="871" t="n"/>
      <c r="Q235" s="871" t="n"/>
      <c r="R235" s="871" t="n"/>
      <c r="S235" s="871" t="n"/>
      <c r="T235" s="871" t="n"/>
      <c r="U235" s="871" t="n"/>
      <c r="V235" s="871" t="n"/>
      <c r="W235" s="871" t="n"/>
      <c r="X235" s="871" t="n"/>
      <c r="Y235" s="871" t="n"/>
      <c r="Z235" s="871" t="n"/>
      <c r="AA235" s="871" t="n"/>
      <c r="AB235" s="871" t="n"/>
      <c r="AC235" s="871" t="n"/>
      <c r="AD235" s="871" t="n"/>
      <c r="AE235" s="871" t="n"/>
    </row>
    <row r="236">
      <c r="A236" s="871" t="n"/>
      <c r="B236" s="871" t="n"/>
      <c r="C236" s="871" t="n"/>
      <c r="D236" s="440" t="n"/>
      <c r="E236" s="871" t="n"/>
      <c r="F236" s="440" t="n"/>
      <c r="G236" s="871" t="n"/>
      <c r="H236" s="440" t="n"/>
      <c r="I236" s="871" t="n"/>
      <c r="J236" s="440" t="n"/>
      <c r="K236" s="871" t="n"/>
      <c r="L236" s="440" t="n"/>
      <c r="M236" s="871" t="n"/>
      <c r="N236" s="871" t="n"/>
      <c r="O236" s="871" t="n"/>
      <c r="P236" s="871" t="n"/>
      <c r="Q236" s="871" t="n"/>
      <c r="R236" s="871" t="n"/>
      <c r="S236" s="871" t="n"/>
      <c r="T236" s="871" t="n"/>
      <c r="U236" s="871" t="n"/>
      <c r="V236" s="871" t="n"/>
      <c r="W236" s="871" t="n"/>
      <c r="X236" s="871" t="n"/>
      <c r="Y236" s="871" t="n"/>
      <c r="Z236" s="871" t="n"/>
      <c r="AA236" s="871" t="n"/>
      <c r="AB236" s="871" t="n"/>
      <c r="AC236" s="871" t="n"/>
      <c r="AD236" s="871" t="n"/>
      <c r="AE236" s="871" t="n"/>
    </row>
    <row r="237">
      <c r="A237" s="871" t="n"/>
      <c r="B237" s="871" t="n"/>
      <c r="C237" s="871" t="n"/>
      <c r="D237" s="440" t="n"/>
      <c r="E237" s="871" t="n"/>
      <c r="F237" s="440" t="n"/>
      <c r="G237" s="871" t="n"/>
      <c r="H237" s="440" t="n"/>
      <c r="I237" s="871" t="n"/>
      <c r="J237" s="440" t="n"/>
      <c r="K237" s="871" t="n"/>
      <c r="L237" s="440" t="n"/>
      <c r="M237" s="871" t="n"/>
      <c r="N237" s="871" t="n"/>
      <c r="O237" s="871" t="n"/>
      <c r="P237" s="871" t="n"/>
      <c r="Q237" s="871" t="n"/>
      <c r="R237" s="871" t="n"/>
      <c r="S237" s="871" t="n"/>
      <c r="T237" s="871" t="n"/>
      <c r="U237" s="871" t="n"/>
      <c r="V237" s="871" t="n"/>
      <c r="W237" s="871" t="n"/>
      <c r="X237" s="871" t="n"/>
      <c r="Y237" s="871" t="n"/>
      <c r="Z237" s="871" t="n"/>
      <c r="AA237" s="871" t="n"/>
      <c r="AB237" s="871" t="n"/>
      <c r="AC237" s="871" t="n"/>
      <c r="AD237" s="871" t="n"/>
      <c r="AE237" s="871" t="n"/>
    </row>
    <row r="238">
      <c r="A238" s="871" t="n"/>
      <c r="B238" s="871" t="n"/>
      <c r="C238" s="871" t="n"/>
      <c r="D238" s="440" t="n"/>
      <c r="E238" s="871" t="n"/>
      <c r="F238" s="440" t="n"/>
      <c r="G238" s="871" t="n"/>
      <c r="H238" s="440" t="n"/>
      <c r="I238" s="871" t="n"/>
      <c r="J238" s="440" t="n"/>
      <c r="K238" s="871" t="n"/>
      <c r="L238" s="440" t="n"/>
      <c r="M238" s="871" t="n"/>
      <c r="N238" s="871" t="n"/>
      <c r="O238" s="871" t="n"/>
      <c r="P238" s="871" t="n"/>
      <c r="Q238" s="871" t="n"/>
      <c r="R238" s="871" t="n"/>
      <c r="S238" s="871" t="n"/>
      <c r="T238" s="871" t="n"/>
      <c r="U238" s="871" t="n"/>
      <c r="V238" s="871" t="n"/>
      <c r="W238" s="871" t="n"/>
      <c r="X238" s="871" t="n"/>
      <c r="Y238" s="871" t="n"/>
      <c r="Z238" s="871" t="n"/>
      <c r="AA238" s="871" t="n"/>
      <c r="AB238" s="871" t="n"/>
      <c r="AC238" s="871" t="n"/>
      <c r="AD238" s="871" t="n"/>
      <c r="AE238" s="871" t="n"/>
    </row>
    <row r="239">
      <c r="A239" s="871" t="n"/>
      <c r="B239" s="871" t="n"/>
      <c r="C239" s="871" t="n"/>
      <c r="D239" s="440" t="n"/>
      <c r="E239" s="871" t="n"/>
      <c r="F239" s="440" t="n"/>
      <c r="G239" s="871" t="n"/>
      <c r="H239" s="440" t="n"/>
      <c r="I239" s="871" t="n"/>
      <c r="J239" s="440" t="n"/>
      <c r="K239" s="871" t="n"/>
      <c r="L239" s="440" t="n"/>
      <c r="M239" s="871" t="n"/>
      <c r="N239" s="871" t="n"/>
      <c r="O239" s="871" t="n"/>
      <c r="P239" s="871" t="n"/>
      <c r="Q239" s="871" t="n"/>
      <c r="R239" s="871" t="n"/>
      <c r="S239" s="871" t="n"/>
      <c r="T239" s="871" t="n"/>
      <c r="U239" s="871" t="n"/>
      <c r="V239" s="871" t="n"/>
      <c r="W239" s="871" t="n"/>
      <c r="X239" s="871" t="n"/>
      <c r="Y239" s="871" t="n"/>
      <c r="Z239" s="871" t="n"/>
      <c r="AA239" s="871" t="n"/>
      <c r="AB239" s="871" t="n"/>
      <c r="AC239" s="871" t="n"/>
      <c r="AD239" s="871" t="n"/>
      <c r="AE239" s="871" t="n"/>
    </row>
    <row r="240">
      <c r="A240" s="871" t="n"/>
      <c r="B240" s="871" t="n"/>
      <c r="C240" s="871" t="n"/>
      <c r="D240" s="440" t="n"/>
      <c r="E240" s="871" t="n"/>
      <c r="F240" s="440" t="n"/>
      <c r="G240" s="871" t="n"/>
      <c r="H240" s="440" t="n"/>
      <c r="I240" s="871" t="n"/>
      <c r="J240" s="440" t="n"/>
      <c r="K240" s="871" t="n"/>
      <c r="L240" s="440" t="n"/>
      <c r="M240" s="871" t="n"/>
      <c r="N240" s="871" t="n"/>
      <c r="O240" s="871" t="n"/>
      <c r="P240" s="871" t="n"/>
      <c r="Q240" s="871" t="n"/>
      <c r="R240" s="871" t="n"/>
      <c r="S240" s="871" t="n"/>
      <c r="T240" s="871" t="n"/>
      <c r="U240" s="871" t="n"/>
      <c r="V240" s="871" t="n"/>
      <c r="W240" s="871" t="n"/>
      <c r="X240" s="871" t="n"/>
      <c r="Y240" s="871" t="n"/>
      <c r="Z240" s="871" t="n"/>
      <c r="AA240" s="871" t="n"/>
      <c r="AB240" s="871" t="n"/>
      <c r="AC240" s="871" t="n"/>
      <c r="AD240" s="871" t="n"/>
      <c r="AE240" s="871" t="n"/>
    </row>
    <row r="241">
      <c r="A241" s="871" t="n"/>
      <c r="B241" s="871" t="n"/>
      <c r="C241" s="871" t="n"/>
      <c r="D241" s="440" t="n"/>
      <c r="E241" s="871" t="n"/>
      <c r="F241" s="440" t="n"/>
      <c r="G241" s="871" t="n"/>
      <c r="H241" s="440" t="n"/>
      <c r="I241" s="871" t="n"/>
      <c r="J241" s="440" t="n"/>
      <c r="K241" s="871" t="n"/>
      <c r="L241" s="440" t="n"/>
      <c r="M241" s="871" t="n"/>
      <c r="N241" s="871" t="n"/>
      <c r="O241" s="871" t="n"/>
      <c r="P241" s="871" t="n"/>
      <c r="Q241" s="871" t="n"/>
      <c r="R241" s="871" t="n"/>
      <c r="S241" s="871" t="n"/>
      <c r="T241" s="871" t="n"/>
      <c r="U241" s="871" t="n"/>
      <c r="V241" s="871" t="n"/>
      <c r="W241" s="871" t="n"/>
      <c r="X241" s="871" t="n"/>
      <c r="Y241" s="871" t="n"/>
      <c r="Z241" s="871" t="n"/>
      <c r="AA241" s="871" t="n"/>
      <c r="AB241" s="871" t="n"/>
      <c r="AC241" s="871" t="n"/>
      <c r="AD241" s="871" t="n"/>
      <c r="AE241" s="871" t="n"/>
    </row>
    <row r="242">
      <c r="A242" s="871" t="n"/>
      <c r="B242" s="871" t="n"/>
      <c r="C242" s="871" t="n"/>
      <c r="D242" s="440" t="n"/>
      <c r="E242" s="871" t="n"/>
      <c r="F242" s="440" t="n"/>
      <c r="G242" s="871" t="n"/>
      <c r="H242" s="440" t="n"/>
      <c r="I242" s="871" t="n"/>
      <c r="J242" s="440" t="n"/>
      <c r="K242" s="871" t="n"/>
      <c r="L242" s="440" t="n"/>
      <c r="M242" s="871" t="n"/>
      <c r="N242" s="871" t="n"/>
      <c r="O242" s="871" t="n"/>
      <c r="P242" s="871" t="n"/>
      <c r="Q242" s="871" t="n"/>
      <c r="R242" s="871" t="n"/>
      <c r="S242" s="871" t="n"/>
      <c r="T242" s="871" t="n"/>
      <c r="U242" s="871" t="n"/>
      <c r="V242" s="871" t="n"/>
      <c r="W242" s="871" t="n"/>
      <c r="X242" s="871" t="n"/>
      <c r="Y242" s="871" t="n"/>
      <c r="Z242" s="871" t="n"/>
      <c r="AA242" s="871" t="n"/>
      <c r="AB242" s="871" t="n"/>
      <c r="AC242" s="871" t="n"/>
      <c r="AD242" s="871" t="n"/>
      <c r="AE242" s="871" t="n"/>
    </row>
    <row r="243">
      <c r="A243" s="871" t="n"/>
      <c r="B243" s="871" t="n"/>
      <c r="C243" s="871" t="n"/>
      <c r="D243" s="440" t="n"/>
      <c r="E243" s="871" t="n"/>
      <c r="F243" s="440" t="n"/>
      <c r="G243" s="871" t="n"/>
      <c r="H243" s="440" t="n"/>
      <c r="I243" s="871" t="n"/>
      <c r="J243" s="440" t="n"/>
      <c r="K243" s="871" t="n"/>
      <c r="L243" s="440" t="n"/>
      <c r="M243" s="871" t="n"/>
      <c r="N243" s="871" t="n"/>
      <c r="O243" s="871" t="n"/>
      <c r="P243" s="871" t="n"/>
      <c r="Q243" s="871" t="n"/>
      <c r="R243" s="871" t="n"/>
      <c r="S243" s="871" t="n"/>
      <c r="T243" s="871" t="n"/>
      <c r="U243" s="871" t="n"/>
      <c r="V243" s="871" t="n"/>
      <c r="W243" s="871" t="n"/>
      <c r="X243" s="871" t="n"/>
      <c r="Y243" s="871" t="n"/>
      <c r="Z243" s="871" t="n"/>
      <c r="AA243" s="871" t="n"/>
      <c r="AB243" s="871" t="n"/>
      <c r="AC243" s="871" t="n"/>
      <c r="AD243" s="871" t="n"/>
      <c r="AE243" s="871" t="n"/>
    </row>
    <row r="244">
      <c r="A244" s="871" t="n"/>
      <c r="B244" s="871" t="n"/>
      <c r="C244" s="871" t="n"/>
      <c r="D244" s="440" t="n"/>
      <c r="E244" s="871" t="n"/>
      <c r="F244" s="440" t="n"/>
      <c r="G244" s="871" t="n"/>
      <c r="H244" s="440" t="n"/>
      <c r="I244" s="871" t="n"/>
      <c r="J244" s="440" t="n"/>
      <c r="K244" s="871" t="n"/>
      <c r="L244" s="440" t="n"/>
      <c r="M244" s="871" t="n"/>
      <c r="N244" s="871" t="n"/>
      <c r="O244" s="871" t="n"/>
      <c r="P244" s="871" t="n"/>
      <c r="Q244" s="871" t="n"/>
      <c r="R244" s="871" t="n"/>
      <c r="S244" s="871" t="n"/>
      <c r="T244" s="871" t="n"/>
      <c r="U244" s="871" t="n"/>
      <c r="V244" s="871" t="n"/>
      <c r="W244" s="871" t="n"/>
      <c r="X244" s="871" t="n"/>
      <c r="Y244" s="871" t="n"/>
      <c r="Z244" s="871" t="n"/>
      <c r="AA244" s="871" t="n"/>
      <c r="AB244" s="871" t="n"/>
      <c r="AC244" s="871" t="n"/>
      <c r="AD244" s="871" t="n"/>
      <c r="AE244" s="871" t="n"/>
    </row>
    <row r="245">
      <c r="A245" s="871" t="n"/>
      <c r="B245" s="871" t="n"/>
      <c r="C245" s="871" t="n"/>
      <c r="D245" s="440" t="n"/>
      <c r="E245" s="871" t="n"/>
      <c r="F245" s="440" t="n"/>
      <c r="G245" s="871" t="n"/>
      <c r="H245" s="440" t="n"/>
      <c r="I245" s="871" t="n"/>
      <c r="J245" s="440" t="n"/>
      <c r="K245" s="871" t="n"/>
      <c r="L245" s="440" t="n"/>
      <c r="M245" s="871" t="n"/>
      <c r="N245" s="871" t="n"/>
      <c r="O245" s="871" t="n"/>
      <c r="P245" s="871" t="n"/>
      <c r="Q245" s="871" t="n"/>
      <c r="R245" s="871" t="n"/>
      <c r="S245" s="871" t="n"/>
      <c r="T245" s="871" t="n"/>
      <c r="U245" s="871" t="n"/>
      <c r="V245" s="871" t="n"/>
      <c r="W245" s="871" t="n"/>
      <c r="X245" s="871" t="n"/>
      <c r="Y245" s="871" t="n"/>
      <c r="Z245" s="871" t="n"/>
      <c r="AA245" s="871" t="n"/>
      <c r="AB245" s="871" t="n"/>
      <c r="AC245" s="871" t="n"/>
      <c r="AD245" s="871" t="n"/>
      <c r="AE245" s="871" t="n"/>
    </row>
    <row r="246">
      <c r="A246" s="871" t="n"/>
      <c r="B246" s="871" t="n"/>
      <c r="C246" s="871" t="n"/>
      <c r="D246" s="440" t="n"/>
      <c r="E246" s="871" t="n"/>
      <c r="F246" s="440" t="n"/>
      <c r="G246" s="871" t="n"/>
      <c r="H246" s="440" t="n"/>
      <c r="I246" s="871" t="n"/>
      <c r="J246" s="440" t="n"/>
      <c r="K246" s="871" t="n"/>
      <c r="L246" s="440" t="n"/>
      <c r="M246" s="871" t="n"/>
      <c r="N246" s="871" t="n"/>
      <c r="O246" s="871" t="n"/>
      <c r="P246" s="871" t="n"/>
      <c r="Q246" s="871" t="n"/>
      <c r="R246" s="871" t="n"/>
      <c r="S246" s="871" t="n"/>
      <c r="T246" s="871" t="n"/>
      <c r="U246" s="871" t="n"/>
      <c r="V246" s="871" t="n"/>
      <c r="W246" s="871" t="n"/>
      <c r="X246" s="871" t="n"/>
      <c r="Y246" s="871" t="n"/>
      <c r="Z246" s="871" t="n"/>
      <c r="AA246" s="871" t="n"/>
      <c r="AB246" s="871" t="n"/>
      <c r="AC246" s="871" t="n"/>
      <c r="AD246" s="871" t="n"/>
      <c r="AE246" s="871" t="n"/>
    </row>
    <row r="247">
      <c r="A247" s="871" t="n"/>
      <c r="B247" s="871" t="n"/>
      <c r="C247" s="871" t="n"/>
      <c r="D247" s="440" t="n"/>
      <c r="E247" s="871" t="n"/>
      <c r="F247" s="440" t="n"/>
      <c r="G247" s="871" t="n"/>
      <c r="H247" s="440" t="n"/>
      <c r="I247" s="871" t="n"/>
      <c r="J247" s="440" t="n"/>
      <c r="K247" s="871" t="n"/>
      <c r="L247" s="440" t="n"/>
      <c r="M247" s="871" t="n"/>
      <c r="N247" s="871" t="n"/>
      <c r="O247" s="871" t="n"/>
      <c r="P247" s="871" t="n"/>
      <c r="Q247" s="871" t="n"/>
      <c r="R247" s="871" t="n"/>
      <c r="S247" s="871" t="n"/>
      <c r="T247" s="871" t="n"/>
      <c r="U247" s="871" t="n"/>
      <c r="V247" s="871" t="n"/>
      <c r="W247" s="871" t="n"/>
      <c r="X247" s="871" t="n"/>
      <c r="Y247" s="871" t="n"/>
      <c r="Z247" s="871" t="n"/>
      <c r="AA247" s="871" t="n"/>
      <c r="AB247" s="871" t="n"/>
      <c r="AC247" s="871" t="n"/>
      <c r="AD247" s="871" t="n"/>
      <c r="AE247" s="871" t="n"/>
    </row>
    <row r="248">
      <c r="A248" s="871" t="n"/>
      <c r="B248" s="871" t="n"/>
      <c r="C248" s="871" t="n"/>
      <c r="D248" s="440" t="n"/>
      <c r="E248" s="871" t="n"/>
      <c r="F248" s="440" t="n"/>
      <c r="G248" s="871" t="n"/>
      <c r="H248" s="440" t="n"/>
      <c r="I248" s="871" t="n"/>
      <c r="J248" s="440" t="n"/>
      <c r="K248" s="871" t="n"/>
      <c r="L248" s="440" t="n"/>
      <c r="M248" s="871" t="n"/>
      <c r="N248" s="871" t="n"/>
      <c r="O248" s="871" t="n"/>
      <c r="P248" s="871" t="n"/>
      <c r="Q248" s="871" t="n"/>
      <c r="R248" s="871" t="n"/>
      <c r="S248" s="871" t="n"/>
      <c r="T248" s="871" t="n"/>
      <c r="U248" s="871" t="n"/>
      <c r="V248" s="871" t="n"/>
      <c r="W248" s="871" t="n"/>
      <c r="X248" s="871" t="n"/>
      <c r="Y248" s="871" t="n"/>
      <c r="Z248" s="871" t="n"/>
      <c r="AA248" s="871" t="n"/>
      <c r="AB248" s="871" t="n"/>
      <c r="AC248" s="871" t="n"/>
      <c r="AD248" s="871" t="n"/>
      <c r="AE248" s="871" t="n"/>
    </row>
    <row r="249">
      <c r="A249" s="871" t="n"/>
      <c r="B249" s="871" t="n"/>
      <c r="C249" s="871" t="n"/>
      <c r="D249" s="440" t="n"/>
      <c r="E249" s="871" t="n"/>
      <c r="F249" s="440" t="n"/>
      <c r="G249" s="871" t="n"/>
      <c r="H249" s="440" t="n"/>
      <c r="I249" s="871" t="n"/>
      <c r="J249" s="440" t="n"/>
      <c r="K249" s="871" t="n"/>
      <c r="L249" s="440" t="n"/>
      <c r="M249" s="871" t="n"/>
      <c r="N249" s="871" t="n"/>
      <c r="O249" s="871" t="n"/>
      <c r="P249" s="871" t="n"/>
      <c r="Q249" s="871" t="n"/>
      <c r="R249" s="871" t="n"/>
      <c r="S249" s="871" t="n"/>
      <c r="T249" s="871" t="n"/>
      <c r="U249" s="871" t="n"/>
      <c r="V249" s="871" t="n"/>
      <c r="W249" s="871" t="n"/>
      <c r="X249" s="871" t="n"/>
      <c r="Y249" s="871" t="n"/>
      <c r="Z249" s="871" t="n"/>
      <c r="AA249" s="871" t="n"/>
      <c r="AB249" s="871" t="n"/>
      <c r="AC249" s="871" t="n"/>
      <c r="AD249" s="871" t="n"/>
      <c r="AE249" s="871" t="n"/>
    </row>
    <row r="250">
      <c r="A250" s="871" t="n"/>
      <c r="B250" s="871" t="n"/>
      <c r="C250" s="871" t="n"/>
      <c r="D250" s="440" t="n"/>
      <c r="E250" s="871" t="n"/>
      <c r="F250" s="440" t="n"/>
      <c r="G250" s="871" t="n"/>
      <c r="H250" s="440" t="n"/>
      <c r="I250" s="871" t="n"/>
      <c r="J250" s="440" t="n"/>
      <c r="K250" s="871" t="n"/>
      <c r="L250" s="440" t="n"/>
      <c r="M250" s="871" t="n"/>
      <c r="N250" s="871" t="n"/>
      <c r="O250" s="871" t="n"/>
      <c r="P250" s="871" t="n"/>
      <c r="Q250" s="871" t="n"/>
      <c r="R250" s="871" t="n"/>
      <c r="S250" s="871" t="n"/>
      <c r="T250" s="871" t="n"/>
      <c r="U250" s="871" t="n"/>
      <c r="V250" s="871" t="n"/>
      <c r="W250" s="871" t="n"/>
      <c r="X250" s="871" t="n"/>
      <c r="Y250" s="871" t="n"/>
      <c r="Z250" s="871" t="n"/>
      <c r="AA250" s="871" t="n"/>
      <c r="AB250" s="871" t="n"/>
      <c r="AC250" s="871" t="n"/>
      <c r="AD250" s="871" t="n"/>
      <c r="AE250" s="871" t="n"/>
    </row>
    <row r="251">
      <c r="A251" s="871" t="n"/>
      <c r="B251" s="871" t="n"/>
      <c r="C251" s="871" t="n"/>
      <c r="D251" s="440" t="n"/>
      <c r="E251" s="871" t="n"/>
      <c r="F251" s="440" t="n"/>
      <c r="G251" s="871" t="n"/>
      <c r="H251" s="440" t="n"/>
      <c r="I251" s="871" t="n"/>
      <c r="J251" s="440" t="n"/>
      <c r="K251" s="871" t="n"/>
      <c r="L251" s="440" t="n"/>
      <c r="M251" s="871" t="n"/>
      <c r="N251" s="871" t="n"/>
      <c r="O251" s="871" t="n"/>
      <c r="P251" s="871" t="n"/>
      <c r="Q251" s="871" t="n"/>
      <c r="R251" s="871" t="n"/>
      <c r="S251" s="871" t="n"/>
      <c r="T251" s="871" t="n"/>
      <c r="U251" s="871" t="n"/>
      <c r="V251" s="871" t="n"/>
      <c r="W251" s="871" t="n"/>
      <c r="X251" s="871" t="n"/>
      <c r="Y251" s="871" t="n"/>
      <c r="Z251" s="871" t="n"/>
      <c r="AA251" s="871" t="n"/>
      <c r="AB251" s="871" t="n"/>
      <c r="AC251" s="871" t="n"/>
      <c r="AD251" s="871" t="n"/>
      <c r="AE251" s="871" t="n"/>
    </row>
    <row r="252">
      <c r="A252" s="871" t="n"/>
      <c r="B252" s="871" t="n"/>
      <c r="C252" s="871" t="n"/>
      <c r="D252" s="440" t="n"/>
      <c r="E252" s="871" t="n"/>
      <c r="F252" s="440" t="n"/>
      <c r="G252" s="871" t="n"/>
      <c r="H252" s="440" t="n"/>
      <c r="I252" s="871" t="n"/>
      <c r="J252" s="440" t="n"/>
      <c r="K252" s="871" t="n"/>
      <c r="L252" s="440" t="n"/>
      <c r="M252" s="871" t="n"/>
      <c r="N252" s="871" t="n"/>
      <c r="O252" s="871" t="n"/>
      <c r="P252" s="871" t="n"/>
      <c r="Q252" s="871" t="n"/>
      <c r="R252" s="871" t="n"/>
      <c r="S252" s="871" t="n"/>
      <c r="T252" s="871" t="n"/>
      <c r="U252" s="871" t="n"/>
      <c r="V252" s="871" t="n"/>
      <c r="W252" s="871" t="n"/>
      <c r="X252" s="871" t="n"/>
      <c r="Y252" s="871" t="n"/>
      <c r="Z252" s="871" t="n"/>
      <c r="AA252" s="871" t="n"/>
      <c r="AB252" s="871" t="n"/>
      <c r="AC252" s="871" t="n"/>
      <c r="AD252" s="871" t="n"/>
      <c r="AE252" s="871" t="n"/>
    </row>
    <row r="253">
      <c r="A253" s="871" t="n"/>
      <c r="B253" s="871" t="n"/>
      <c r="C253" s="871" t="n"/>
      <c r="D253" s="440" t="n"/>
      <c r="E253" s="871" t="n"/>
      <c r="F253" s="440" t="n"/>
      <c r="G253" s="871" t="n"/>
      <c r="H253" s="440" t="n"/>
      <c r="I253" s="871" t="n"/>
      <c r="J253" s="440" t="n"/>
      <c r="K253" s="871" t="n"/>
      <c r="L253" s="440" t="n"/>
      <c r="M253" s="871" t="n"/>
      <c r="N253" s="871" t="n"/>
      <c r="O253" s="871" t="n"/>
      <c r="P253" s="871" t="n"/>
      <c r="Q253" s="871" t="n"/>
      <c r="R253" s="871" t="n"/>
      <c r="S253" s="871" t="n"/>
      <c r="T253" s="871" t="n"/>
      <c r="U253" s="871" t="n"/>
      <c r="V253" s="871" t="n"/>
      <c r="W253" s="871" t="n"/>
      <c r="X253" s="871" t="n"/>
      <c r="Y253" s="871" t="n"/>
      <c r="Z253" s="871" t="n"/>
      <c r="AA253" s="871" t="n"/>
      <c r="AB253" s="871" t="n"/>
      <c r="AC253" s="871" t="n"/>
      <c r="AD253" s="871" t="n"/>
      <c r="AE253" s="871" t="n"/>
    </row>
    <row r="254">
      <c r="A254" s="871" t="n"/>
      <c r="B254" s="871" t="n"/>
      <c r="C254" s="871" t="n"/>
      <c r="D254" s="440" t="n"/>
      <c r="E254" s="871" t="n"/>
      <c r="F254" s="440" t="n"/>
      <c r="G254" s="871" t="n"/>
      <c r="H254" s="440" t="n"/>
      <c r="I254" s="871" t="n"/>
      <c r="J254" s="440" t="n"/>
      <c r="K254" s="871" t="n"/>
      <c r="L254" s="440" t="n"/>
      <c r="M254" s="871" t="n"/>
      <c r="N254" s="871" t="n"/>
      <c r="O254" s="871" t="n"/>
      <c r="P254" s="871" t="n"/>
      <c r="Q254" s="871" t="n"/>
      <c r="R254" s="871" t="n"/>
      <c r="S254" s="871" t="n"/>
      <c r="T254" s="871" t="n"/>
      <c r="U254" s="871" t="n"/>
      <c r="V254" s="871" t="n"/>
      <c r="W254" s="871" t="n"/>
      <c r="X254" s="871" t="n"/>
      <c r="Y254" s="871" t="n"/>
      <c r="Z254" s="871" t="n"/>
      <c r="AA254" s="871" t="n"/>
      <c r="AB254" s="871" t="n"/>
      <c r="AC254" s="871" t="n"/>
      <c r="AD254" s="871" t="n"/>
      <c r="AE254" s="871" t="n"/>
    </row>
    <row r="255">
      <c r="A255" s="871" t="n"/>
      <c r="B255" s="871" t="n"/>
      <c r="C255" s="871" t="n"/>
      <c r="D255" s="440" t="n"/>
      <c r="E255" s="871" t="n"/>
      <c r="F255" s="440" t="n"/>
      <c r="G255" s="871" t="n"/>
      <c r="H255" s="440" t="n"/>
      <c r="I255" s="871" t="n"/>
      <c r="J255" s="440" t="n"/>
      <c r="K255" s="871" t="n"/>
      <c r="L255" s="440" t="n"/>
      <c r="M255" s="871" t="n"/>
      <c r="N255" s="871" t="n"/>
      <c r="O255" s="871" t="n"/>
      <c r="P255" s="871" t="n"/>
      <c r="Q255" s="871" t="n"/>
      <c r="R255" s="871" t="n"/>
      <c r="S255" s="871" t="n"/>
      <c r="T255" s="871" t="n"/>
      <c r="U255" s="871" t="n"/>
      <c r="V255" s="871" t="n"/>
      <c r="W255" s="871" t="n"/>
      <c r="X255" s="871" t="n"/>
      <c r="Y255" s="871" t="n"/>
      <c r="Z255" s="871" t="n"/>
      <c r="AA255" s="871" t="n"/>
      <c r="AB255" s="871" t="n"/>
      <c r="AC255" s="871" t="n"/>
      <c r="AD255" s="871" t="n"/>
      <c r="AE255" s="871" t="n"/>
    </row>
    <row r="256">
      <c r="A256" s="871" t="n"/>
      <c r="B256" s="871" t="n"/>
      <c r="C256" s="871" t="n"/>
      <c r="D256" s="440" t="n"/>
      <c r="E256" s="871" t="n"/>
      <c r="F256" s="440" t="n"/>
      <c r="G256" s="871" t="n"/>
      <c r="H256" s="440" t="n"/>
      <c r="I256" s="871" t="n"/>
      <c r="J256" s="440" t="n"/>
      <c r="K256" s="871" t="n"/>
      <c r="L256" s="440" t="n"/>
      <c r="M256" s="871" t="n"/>
      <c r="N256" s="871" t="n"/>
      <c r="O256" s="871" t="n"/>
      <c r="P256" s="871" t="n"/>
      <c r="Q256" s="871" t="n"/>
      <c r="R256" s="871" t="n"/>
      <c r="S256" s="871" t="n"/>
      <c r="T256" s="871" t="n"/>
      <c r="U256" s="871" t="n"/>
      <c r="V256" s="871" t="n"/>
      <c r="W256" s="871" t="n"/>
      <c r="X256" s="871" t="n"/>
      <c r="Y256" s="871" t="n"/>
      <c r="Z256" s="871" t="n"/>
      <c r="AA256" s="871" t="n"/>
      <c r="AB256" s="871" t="n"/>
      <c r="AC256" s="871" t="n"/>
      <c r="AD256" s="871" t="n"/>
      <c r="AE256" s="871" t="n"/>
    </row>
    <row r="257">
      <c r="A257" s="871" t="n"/>
      <c r="B257" s="871" t="n"/>
      <c r="C257" s="871" t="n"/>
      <c r="D257" s="440" t="n"/>
      <c r="E257" s="871" t="n"/>
      <c r="F257" s="440" t="n"/>
      <c r="G257" s="871" t="n"/>
      <c r="H257" s="440" t="n"/>
      <c r="I257" s="871" t="n"/>
      <c r="J257" s="440" t="n"/>
      <c r="K257" s="871" t="n"/>
      <c r="L257" s="440" t="n"/>
      <c r="M257" s="871" t="n"/>
      <c r="N257" s="871" t="n"/>
      <c r="O257" s="871" t="n"/>
      <c r="P257" s="871" t="n"/>
      <c r="Q257" s="871" t="n"/>
      <c r="R257" s="871" t="n"/>
      <c r="S257" s="871" t="n"/>
      <c r="T257" s="871" t="n"/>
      <c r="U257" s="871" t="n"/>
      <c r="V257" s="871" t="n"/>
      <c r="W257" s="871" t="n"/>
      <c r="X257" s="871" t="n"/>
      <c r="Y257" s="871" t="n"/>
      <c r="Z257" s="871" t="n"/>
      <c r="AA257" s="871" t="n"/>
      <c r="AB257" s="871" t="n"/>
      <c r="AC257" s="871" t="n"/>
      <c r="AD257" s="871" t="n"/>
      <c r="AE257" s="871" t="n"/>
    </row>
    <row r="258">
      <c r="A258" s="871" t="n"/>
      <c r="B258" s="871" t="n"/>
      <c r="C258" s="871" t="n"/>
      <c r="D258" s="440" t="n"/>
      <c r="E258" s="871" t="n"/>
      <c r="F258" s="440" t="n"/>
      <c r="G258" s="871" t="n"/>
      <c r="H258" s="440" t="n"/>
      <c r="I258" s="871" t="n"/>
      <c r="J258" s="440" t="n"/>
      <c r="K258" s="871" t="n"/>
      <c r="L258" s="440" t="n"/>
      <c r="M258" s="871" t="n"/>
      <c r="N258" s="871" t="n"/>
      <c r="O258" s="871" t="n"/>
      <c r="P258" s="871" t="n"/>
      <c r="Q258" s="871" t="n"/>
      <c r="R258" s="871" t="n"/>
      <c r="S258" s="871" t="n"/>
      <c r="T258" s="871" t="n"/>
      <c r="U258" s="871" t="n"/>
      <c r="V258" s="871" t="n"/>
      <c r="W258" s="871" t="n"/>
      <c r="X258" s="871" t="n"/>
      <c r="Y258" s="871" t="n"/>
      <c r="Z258" s="871" t="n"/>
      <c r="AA258" s="871" t="n"/>
      <c r="AB258" s="871" t="n"/>
      <c r="AC258" s="871" t="n"/>
      <c r="AD258" s="871" t="n"/>
      <c r="AE258" s="871" t="n"/>
    </row>
    <row r="259">
      <c r="A259" s="871" t="n"/>
      <c r="B259" s="871" t="n"/>
      <c r="C259" s="871" t="n"/>
      <c r="D259" s="440" t="n"/>
      <c r="E259" s="871" t="n"/>
      <c r="F259" s="440" t="n"/>
      <c r="G259" s="871" t="n"/>
      <c r="H259" s="440" t="n"/>
      <c r="I259" s="871" t="n"/>
      <c r="J259" s="440" t="n"/>
      <c r="K259" s="871" t="n"/>
      <c r="L259" s="440" t="n"/>
      <c r="M259" s="871" t="n"/>
      <c r="N259" s="871" t="n"/>
      <c r="O259" s="871" t="n"/>
      <c r="P259" s="871" t="n"/>
      <c r="Q259" s="871" t="n"/>
      <c r="R259" s="871" t="n"/>
      <c r="S259" s="871" t="n"/>
      <c r="T259" s="871" t="n"/>
      <c r="U259" s="871" t="n"/>
      <c r="V259" s="871" t="n"/>
      <c r="W259" s="871" t="n"/>
      <c r="X259" s="871" t="n"/>
      <c r="Y259" s="871" t="n"/>
      <c r="Z259" s="871" t="n"/>
      <c r="AA259" s="871" t="n"/>
      <c r="AB259" s="871" t="n"/>
      <c r="AC259" s="871" t="n"/>
      <c r="AD259" s="871" t="n"/>
      <c r="AE259" s="871" t="n"/>
    </row>
    <row r="260">
      <c r="A260" s="871" t="n"/>
      <c r="B260" s="871" t="n"/>
      <c r="C260" s="871" t="n"/>
      <c r="D260" s="440" t="n"/>
      <c r="E260" s="871" t="n"/>
      <c r="F260" s="440" t="n"/>
      <c r="G260" s="871" t="n"/>
      <c r="H260" s="440" t="n"/>
      <c r="I260" s="871" t="n"/>
      <c r="J260" s="440" t="n"/>
      <c r="K260" s="871" t="n"/>
      <c r="L260" s="440" t="n"/>
      <c r="M260" s="871" t="n"/>
      <c r="N260" s="871" t="n"/>
      <c r="O260" s="871" t="n"/>
      <c r="P260" s="871" t="n"/>
      <c r="Q260" s="871" t="n"/>
      <c r="R260" s="871" t="n"/>
      <c r="S260" s="871" t="n"/>
      <c r="T260" s="871" t="n"/>
      <c r="U260" s="871" t="n"/>
      <c r="V260" s="871" t="n"/>
      <c r="W260" s="871" t="n"/>
      <c r="X260" s="871" t="n"/>
      <c r="Y260" s="871" t="n"/>
      <c r="Z260" s="871" t="n"/>
      <c r="AA260" s="871" t="n"/>
      <c r="AB260" s="871" t="n"/>
      <c r="AC260" s="871" t="n"/>
      <c r="AD260" s="871" t="n"/>
      <c r="AE260" s="871" t="n"/>
    </row>
    <row r="261">
      <c r="A261" s="871" t="n"/>
      <c r="B261" s="871" t="n"/>
      <c r="C261" s="871" t="n"/>
      <c r="D261" s="440" t="n"/>
      <c r="E261" s="871" t="n"/>
      <c r="F261" s="440" t="n"/>
      <c r="G261" s="871" t="n"/>
      <c r="H261" s="440" t="n"/>
      <c r="I261" s="871" t="n"/>
      <c r="J261" s="440" t="n"/>
      <c r="K261" s="871" t="n"/>
      <c r="L261" s="440" t="n"/>
      <c r="M261" s="871" t="n"/>
      <c r="N261" s="871" t="n"/>
      <c r="O261" s="871" t="n"/>
      <c r="P261" s="871" t="n"/>
      <c r="Q261" s="871" t="n"/>
      <c r="R261" s="871" t="n"/>
      <c r="S261" s="871" t="n"/>
      <c r="T261" s="871" t="n"/>
      <c r="U261" s="871" t="n"/>
      <c r="V261" s="871" t="n"/>
      <c r="W261" s="871" t="n"/>
      <c r="X261" s="871" t="n"/>
      <c r="Y261" s="871" t="n"/>
      <c r="Z261" s="871" t="n"/>
      <c r="AA261" s="871" t="n"/>
      <c r="AB261" s="871" t="n"/>
      <c r="AC261" s="871" t="n"/>
      <c r="AD261" s="871" t="n"/>
      <c r="AE261" s="871" t="n"/>
    </row>
    <row r="262">
      <c r="A262" s="871" t="n"/>
      <c r="B262" s="871" t="n"/>
      <c r="C262" s="871" t="n"/>
      <c r="D262" s="440" t="n"/>
      <c r="E262" s="871" t="n"/>
      <c r="F262" s="440" t="n"/>
      <c r="G262" s="871" t="n"/>
      <c r="H262" s="440" t="n"/>
      <c r="I262" s="871" t="n"/>
      <c r="J262" s="440" t="n"/>
      <c r="K262" s="871" t="n"/>
      <c r="L262" s="440" t="n"/>
      <c r="M262" s="871" t="n"/>
      <c r="N262" s="871" t="n"/>
      <c r="O262" s="871" t="n"/>
      <c r="P262" s="871" t="n"/>
      <c r="Q262" s="871" t="n"/>
      <c r="R262" s="871" t="n"/>
      <c r="S262" s="871" t="n"/>
      <c r="T262" s="871" t="n"/>
      <c r="U262" s="871" t="n"/>
      <c r="V262" s="871" t="n"/>
      <c r="W262" s="871" t="n"/>
      <c r="X262" s="871" t="n"/>
      <c r="Y262" s="871" t="n"/>
      <c r="Z262" s="871" t="n"/>
      <c r="AA262" s="871" t="n"/>
      <c r="AB262" s="871" t="n"/>
      <c r="AC262" s="871" t="n"/>
      <c r="AD262" s="871" t="n"/>
      <c r="AE262" s="871" t="n"/>
    </row>
    <row r="263">
      <c r="A263" s="871" t="n"/>
      <c r="B263" s="871" t="n"/>
      <c r="C263" s="871" t="n"/>
      <c r="D263" s="440" t="n"/>
      <c r="E263" s="871" t="n"/>
      <c r="F263" s="440" t="n"/>
      <c r="G263" s="871" t="n"/>
      <c r="H263" s="440" t="n"/>
      <c r="I263" s="871" t="n"/>
      <c r="J263" s="440" t="n"/>
      <c r="K263" s="871" t="n"/>
      <c r="L263" s="440" t="n"/>
      <c r="M263" s="871" t="n"/>
      <c r="N263" s="871" t="n"/>
      <c r="O263" s="871" t="n"/>
      <c r="P263" s="871" t="n"/>
      <c r="Q263" s="871" t="n"/>
      <c r="R263" s="871" t="n"/>
      <c r="S263" s="871" t="n"/>
      <c r="T263" s="871" t="n"/>
      <c r="U263" s="871" t="n"/>
      <c r="V263" s="871" t="n"/>
      <c r="W263" s="871" t="n"/>
      <c r="X263" s="871" t="n"/>
      <c r="Y263" s="871" t="n"/>
      <c r="Z263" s="871" t="n"/>
      <c r="AA263" s="871" t="n"/>
      <c r="AB263" s="871" t="n"/>
      <c r="AC263" s="871" t="n"/>
      <c r="AD263" s="871" t="n"/>
      <c r="AE263" s="871" t="n"/>
    </row>
    <row r="264">
      <c r="A264" s="871" t="n"/>
      <c r="B264" s="871" t="n"/>
      <c r="C264" s="871" t="n"/>
      <c r="D264" s="440" t="n"/>
      <c r="E264" s="871" t="n"/>
      <c r="F264" s="440" t="n"/>
      <c r="G264" s="871" t="n"/>
      <c r="H264" s="440" t="n"/>
      <c r="I264" s="871" t="n"/>
      <c r="J264" s="440" t="n"/>
      <c r="K264" s="871" t="n"/>
      <c r="L264" s="440" t="n"/>
      <c r="M264" s="871" t="n"/>
      <c r="N264" s="871" t="n"/>
      <c r="O264" s="871" t="n"/>
      <c r="P264" s="871" t="n"/>
      <c r="Q264" s="871" t="n"/>
      <c r="R264" s="871" t="n"/>
      <c r="S264" s="871" t="n"/>
      <c r="T264" s="871" t="n"/>
      <c r="U264" s="871" t="n"/>
      <c r="V264" s="871" t="n"/>
      <c r="W264" s="871" t="n"/>
      <c r="X264" s="871" t="n"/>
      <c r="Y264" s="871" t="n"/>
      <c r="Z264" s="871" t="n"/>
      <c r="AA264" s="871" t="n"/>
      <c r="AB264" s="871" t="n"/>
      <c r="AC264" s="871" t="n"/>
      <c r="AD264" s="871" t="n"/>
      <c r="AE264" s="871" t="n"/>
    </row>
    <row r="265">
      <c r="A265" s="871" t="n"/>
      <c r="B265" s="871" t="n"/>
      <c r="C265" s="871" t="n"/>
      <c r="D265" s="440" t="n"/>
      <c r="E265" s="871" t="n"/>
      <c r="F265" s="440" t="n"/>
      <c r="G265" s="871" t="n"/>
      <c r="H265" s="440" t="n"/>
      <c r="I265" s="871" t="n"/>
      <c r="J265" s="440" t="n"/>
      <c r="K265" s="871" t="n"/>
      <c r="L265" s="440" t="n"/>
      <c r="M265" s="871" t="n"/>
      <c r="N265" s="871" t="n"/>
      <c r="O265" s="871" t="n"/>
      <c r="P265" s="871" t="n"/>
      <c r="Q265" s="871" t="n"/>
      <c r="R265" s="871" t="n"/>
      <c r="S265" s="871" t="n"/>
      <c r="T265" s="871" t="n"/>
      <c r="U265" s="871" t="n"/>
      <c r="V265" s="871" t="n"/>
      <c r="W265" s="871" t="n"/>
      <c r="X265" s="871" t="n"/>
      <c r="Y265" s="871" t="n"/>
      <c r="Z265" s="871" t="n"/>
      <c r="AA265" s="871" t="n"/>
      <c r="AB265" s="871" t="n"/>
      <c r="AC265" s="871" t="n"/>
      <c r="AD265" s="871" t="n"/>
      <c r="AE265" s="871" t="n"/>
    </row>
    <row r="266">
      <c r="A266" s="871" t="n"/>
      <c r="B266" s="871" t="n"/>
      <c r="C266" s="871" t="n"/>
      <c r="D266" s="440" t="n"/>
      <c r="E266" s="871" t="n"/>
      <c r="F266" s="440" t="n"/>
      <c r="G266" s="871" t="n"/>
      <c r="H266" s="440" t="n"/>
      <c r="I266" s="871" t="n"/>
      <c r="J266" s="440" t="n"/>
      <c r="K266" s="871" t="n"/>
      <c r="L266" s="440" t="n"/>
      <c r="M266" s="871" t="n"/>
      <c r="N266" s="871" t="n"/>
      <c r="O266" s="871" t="n"/>
      <c r="P266" s="871" t="n"/>
      <c r="Q266" s="871" t="n"/>
      <c r="R266" s="871" t="n"/>
      <c r="S266" s="871" t="n"/>
      <c r="T266" s="871" t="n"/>
      <c r="U266" s="871" t="n"/>
      <c r="V266" s="871" t="n"/>
      <c r="W266" s="871" t="n"/>
      <c r="X266" s="871" t="n"/>
      <c r="Y266" s="871" t="n"/>
      <c r="Z266" s="871" t="n"/>
      <c r="AA266" s="871" t="n"/>
      <c r="AB266" s="871" t="n"/>
      <c r="AC266" s="871" t="n"/>
      <c r="AD266" s="871" t="n"/>
      <c r="AE266" s="871" t="n"/>
    </row>
    <row r="267">
      <c r="A267" s="871" t="n"/>
      <c r="B267" s="871" t="n"/>
      <c r="C267" s="871" t="n"/>
      <c r="D267" s="440" t="n"/>
      <c r="E267" s="871" t="n"/>
      <c r="F267" s="440" t="n"/>
      <c r="G267" s="871" t="n"/>
      <c r="H267" s="440" t="n"/>
      <c r="I267" s="871" t="n"/>
      <c r="J267" s="440" t="n"/>
      <c r="K267" s="871" t="n"/>
      <c r="L267" s="440" t="n"/>
      <c r="M267" s="871" t="n"/>
      <c r="N267" s="871" t="n"/>
      <c r="O267" s="871" t="n"/>
      <c r="P267" s="871" t="n"/>
      <c r="Q267" s="871" t="n"/>
      <c r="R267" s="871" t="n"/>
      <c r="S267" s="871" t="n"/>
      <c r="T267" s="871" t="n"/>
      <c r="U267" s="871" t="n"/>
      <c r="V267" s="871" t="n"/>
      <c r="W267" s="871" t="n"/>
      <c r="X267" s="871" t="n"/>
      <c r="Y267" s="871" t="n"/>
      <c r="Z267" s="871" t="n"/>
      <c r="AA267" s="871" t="n"/>
      <c r="AB267" s="871" t="n"/>
      <c r="AC267" s="871" t="n"/>
      <c r="AD267" s="871" t="n"/>
      <c r="AE267" s="871" t="n"/>
    </row>
    <row r="268">
      <c r="A268" s="871" t="n"/>
      <c r="B268" s="871" t="n"/>
      <c r="C268" s="871" t="n"/>
      <c r="D268" s="440" t="n"/>
      <c r="E268" s="871" t="n"/>
      <c r="F268" s="440" t="n"/>
      <c r="G268" s="871" t="n"/>
      <c r="H268" s="440" t="n"/>
      <c r="I268" s="871" t="n"/>
      <c r="J268" s="440" t="n"/>
      <c r="K268" s="871" t="n"/>
      <c r="L268" s="440" t="n"/>
      <c r="M268" s="871" t="n"/>
      <c r="N268" s="871" t="n"/>
      <c r="O268" s="871" t="n"/>
      <c r="P268" s="871" t="n"/>
      <c r="Q268" s="871" t="n"/>
      <c r="R268" s="871" t="n"/>
      <c r="S268" s="871" t="n"/>
      <c r="T268" s="871" t="n"/>
      <c r="U268" s="871" t="n"/>
      <c r="V268" s="871" t="n"/>
      <c r="W268" s="871" t="n"/>
      <c r="X268" s="871" t="n"/>
      <c r="Y268" s="871" t="n"/>
      <c r="Z268" s="871" t="n"/>
      <c r="AA268" s="871" t="n"/>
      <c r="AB268" s="871" t="n"/>
      <c r="AC268" s="871" t="n"/>
      <c r="AD268" s="871" t="n"/>
      <c r="AE268" s="871" t="n"/>
    </row>
    <row r="269">
      <c r="A269" s="871" t="n"/>
      <c r="B269" s="871" t="n"/>
      <c r="C269" s="871" t="n"/>
      <c r="D269" s="440" t="n"/>
      <c r="E269" s="871" t="n"/>
      <c r="F269" s="440" t="n"/>
      <c r="G269" s="871" t="n"/>
      <c r="H269" s="440" t="n"/>
      <c r="I269" s="871" t="n"/>
      <c r="J269" s="440" t="n"/>
      <c r="K269" s="871" t="n"/>
      <c r="L269" s="440" t="n"/>
      <c r="M269" s="871" t="n"/>
      <c r="N269" s="871" t="n"/>
      <c r="O269" s="871" t="n"/>
      <c r="P269" s="871" t="n"/>
      <c r="Q269" s="871" t="n"/>
      <c r="R269" s="871" t="n"/>
      <c r="S269" s="871" t="n"/>
      <c r="T269" s="871" t="n"/>
      <c r="U269" s="871" t="n"/>
      <c r="V269" s="871" t="n"/>
      <c r="W269" s="871" t="n"/>
      <c r="X269" s="871" t="n"/>
      <c r="Y269" s="871" t="n"/>
      <c r="Z269" s="871" t="n"/>
      <c r="AA269" s="871" t="n"/>
      <c r="AB269" s="871" t="n"/>
      <c r="AC269" s="871" t="n"/>
      <c r="AD269" s="871" t="n"/>
      <c r="AE269" s="871" t="n"/>
    </row>
    <row r="270">
      <c r="A270" s="871" t="n"/>
      <c r="B270" s="871" t="n"/>
      <c r="C270" s="871" t="n"/>
      <c r="D270" s="440" t="n"/>
      <c r="E270" s="871" t="n"/>
      <c r="F270" s="440" t="n"/>
      <c r="G270" s="871" t="n"/>
      <c r="H270" s="440" t="n"/>
      <c r="I270" s="871" t="n"/>
      <c r="J270" s="440" t="n"/>
      <c r="K270" s="871" t="n"/>
      <c r="L270" s="440" t="n"/>
      <c r="M270" s="871" t="n"/>
      <c r="N270" s="871" t="n"/>
      <c r="O270" s="871" t="n"/>
      <c r="P270" s="871" t="n"/>
      <c r="Q270" s="871" t="n"/>
      <c r="R270" s="871" t="n"/>
      <c r="S270" s="871" t="n"/>
      <c r="T270" s="871" t="n"/>
      <c r="U270" s="871" t="n"/>
      <c r="V270" s="871" t="n"/>
      <c r="W270" s="871" t="n"/>
      <c r="X270" s="871" t="n"/>
      <c r="Y270" s="871" t="n"/>
      <c r="Z270" s="871" t="n"/>
      <c r="AA270" s="871" t="n"/>
      <c r="AB270" s="871" t="n"/>
      <c r="AC270" s="871" t="n"/>
      <c r="AD270" s="871" t="n"/>
      <c r="AE270" s="871" t="n"/>
    </row>
    <row r="271">
      <c r="A271" s="871" t="n"/>
      <c r="B271" s="871" t="n"/>
      <c r="C271" s="871" t="n"/>
      <c r="D271" s="440" t="n"/>
      <c r="E271" s="871" t="n"/>
      <c r="F271" s="440" t="n"/>
      <c r="G271" s="871" t="n"/>
      <c r="H271" s="440" t="n"/>
      <c r="I271" s="871" t="n"/>
      <c r="J271" s="440" t="n"/>
      <c r="K271" s="871" t="n"/>
      <c r="L271" s="440" t="n"/>
      <c r="M271" s="871" t="n"/>
      <c r="N271" s="871" t="n"/>
      <c r="O271" s="871" t="n"/>
      <c r="P271" s="871" t="n"/>
      <c r="Q271" s="871" t="n"/>
      <c r="R271" s="871" t="n"/>
      <c r="S271" s="871" t="n"/>
      <c r="T271" s="871" t="n"/>
      <c r="U271" s="871" t="n"/>
      <c r="V271" s="871" t="n"/>
      <c r="W271" s="871" t="n"/>
      <c r="X271" s="871" t="n"/>
      <c r="Y271" s="871" t="n"/>
      <c r="Z271" s="871" t="n"/>
      <c r="AA271" s="871" t="n"/>
      <c r="AB271" s="871" t="n"/>
      <c r="AC271" s="871" t="n"/>
      <c r="AD271" s="871" t="n"/>
      <c r="AE271" s="871" t="n"/>
    </row>
    <row r="272">
      <c r="A272" s="871" t="n"/>
      <c r="B272" s="871" t="n"/>
      <c r="C272" s="871" t="n"/>
      <c r="D272" s="440" t="n"/>
      <c r="E272" s="871" t="n"/>
      <c r="F272" s="440" t="n"/>
      <c r="G272" s="871" t="n"/>
      <c r="H272" s="440" t="n"/>
      <c r="I272" s="871" t="n"/>
      <c r="J272" s="440" t="n"/>
      <c r="K272" s="871" t="n"/>
      <c r="L272" s="440" t="n"/>
      <c r="M272" s="871" t="n"/>
      <c r="N272" s="871" t="n"/>
      <c r="O272" s="871" t="n"/>
      <c r="P272" s="871" t="n"/>
      <c r="Q272" s="871" t="n"/>
      <c r="R272" s="871" t="n"/>
      <c r="S272" s="871" t="n"/>
      <c r="T272" s="871" t="n"/>
      <c r="U272" s="871" t="n"/>
      <c r="V272" s="871" t="n"/>
      <c r="W272" s="871" t="n"/>
      <c r="X272" s="871" t="n"/>
      <c r="Y272" s="871" t="n"/>
      <c r="Z272" s="871" t="n"/>
      <c r="AA272" s="871" t="n"/>
      <c r="AB272" s="871" t="n"/>
      <c r="AC272" s="871" t="n"/>
      <c r="AD272" s="871" t="n"/>
      <c r="AE272" s="871" t="n"/>
    </row>
    <row r="273">
      <c r="A273" s="871" t="n"/>
      <c r="B273" s="871" t="n"/>
      <c r="C273" s="871" t="n"/>
      <c r="D273" s="440" t="n"/>
      <c r="E273" s="871" t="n"/>
      <c r="F273" s="440" t="n"/>
      <c r="G273" s="871" t="n"/>
      <c r="H273" s="440" t="n"/>
      <c r="I273" s="871" t="n"/>
      <c r="J273" s="440" t="n"/>
      <c r="K273" s="871" t="n"/>
      <c r="L273" s="440" t="n"/>
      <c r="M273" s="871" t="n"/>
      <c r="N273" s="871" t="n"/>
      <c r="O273" s="871" t="n"/>
      <c r="P273" s="871" t="n"/>
      <c r="Q273" s="871" t="n"/>
      <c r="R273" s="871" t="n"/>
      <c r="S273" s="871" t="n"/>
      <c r="T273" s="871" t="n"/>
      <c r="U273" s="871" t="n"/>
      <c r="V273" s="871" t="n"/>
      <c r="W273" s="871" t="n"/>
      <c r="X273" s="871" t="n"/>
      <c r="Y273" s="871" t="n"/>
      <c r="Z273" s="871" t="n"/>
      <c r="AA273" s="871" t="n"/>
      <c r="AB273" s="871" t="n"/>
      <c r="AC273" s="871" t="n"/>
      <c r="AD273" s="871" t="n"/>
      <c r="AE273" s="871" t="n"/>
    </row>
    <row r="274">
      <c r="A274" s="871" t="n"/>
      <c r="B274" s="871" t="n"/>
      <c r="C274" s="871" t="n"/>
      <c r="D274" s="440" t="n"/>
      <c r="E274" s="871" t="n"/>
      <c r="F274" s="440" t="n"/>
      <c r="G274" s="871" t="n"/>
      <c r="H274" s="440" t="n"/>
      <c r="I274" s="871" t="n"/>
      <c r="J274" s="440" t="n"/>
      <c r="K274" s="871" t="n"/>
      <c r="L274" s="440" t="n"/>
      <c r="M274" s="871" t="n"/>
      <c r="N274" s="871" t="n"/>
      <c r="O274" s="871" t="n"/>
      <c r="P274" s="871" t="n"/>
      <c r="Q274" s="871" t="n"/>
      <c r="R274" s="871" t="n"/>
      <c r="S274" s="871" t="n"/>
      <c r="T274" s="871" t="n"/>
      <c r="U274" s="871" t="n"/>
      <c r="V274" s="871" t="n"/>
      <c r="W274" s="871" t="n"/>
      <c r="X274" s="871" t="n"/>
      <c r="Y274" s="871" t="n"/>
      <c r="Z274" s="871" t="n"/>
      <c r="AA274" s="871" t="n"/>
      <c r="AB274" s="871" t="n"/>
      <c r="AC274" s="871" t="n"/>
      <c r="AD274" s="871" t="n"/>
      <c r="AE274" s="871" t="n"/>
    </row>
    <row r="275">
      <c r="A275" s="871" t="n"/>
      <c r="B275" s="871" t="n"/>
      <c r="C275" s="871" t="n"/>
      <c r="D275" s="440" t="n"/>
      <c r="E275" s="871" t="n"/>
      <c r="F275" s="440" t="n"/>
      <c r="G275" s="871" t="n"/>
      <c r="H275" s="440" t="n"/>
      <c r="I275" s="871" t="n"/>
      <c r="J275" s="440" t="n"/>
      <c r="K275" s="871" t="n"/>
      <c r="L275" s="440" t="n"/>
      <c r="M275" s="871" t="n"/>
      <c r="N275" s="871" t="n"/>
      <c r="O275" s="871" t="n"/>
      <c r="P275" s="871" t="n"/>
      <c r="Q275" s="871" t="n"/>
      <c r="R275" s="871" t="n"/>
      <c r="S275" s="871" t="n"/>
      <c r="T275" s="871" t="n"/>
      <c r="U275" s="871" t="n"/>
      <c r="V275" s="871" t="n"/>
      <c r="W275" s="871" t="n"/>
      <c r="X275" s="871" t="n"/>
      <c r="Y275" s="871" t="n"/>
      <c r="Z275" s="871" t="n"/>
      <c r="AA275" s="871" t="n"/>
      <c r="AB275" s="871" t="n"/>
      <c r="AC275" s="871" t="n"/>
      <c r="AD275" s="871" t="n"/>
      <c r="AE275" s="871" t="n"/>
    </row>
    <row r="276">
      <c r="A276" s="871" t="n"/>
      <c r="B276" s="871" t="n"/>
      <c r="C276" s="871" t="n"/>
      <c r="D276" s="440" t="n"/>
      <c r="E276" s="871" t="n"/>
      <c r="F276" s="440" t="n"/>
      <c r="G276" s="871" t="n"/>
      <c r="H276" s="440" t="n"/>
      <c r="I276" s="871" t="n"/>
      <c r="J276" s="440" t="n"/>
      <c r="K276" s="871" t="n"/>
      <c r="L276" s="440" t="n"/>
      <c r="M276" s="871" t="n"/>
      <c r="N276" s="871" t="n"/>
      <c r="O276" s="871" t="n"/>
      <c r="P276" s="871" t="n"/>
      <c r="Q276" s="871" t="n"/>
      <c r="R276" s="871" t="n"/>
      <c r="S276" s="871" t="n"/>
      <c r="T276" s="871" t="n"/>
      <c r="U276" s="871" t="n"/>
      <c r="V276" s="871" t="n"/>
      <c r="W276" s="871" t="n"/>
      <c r="X276" s="871" t="n"/>
      <c r="Y276" s="871" t="n"/>
      <c r="Z276" s="871" t="n"/>
      <c r="AA276" s="871" t="n"/>
      <c r="AB276" s="871" t="n"/>
      <c r="AC276" s="871" t="n"/>
      <c r="AD276" s="871" t="n"/>
      <c r="AE276" s="871" t="n"/>
    </row>
    <row r="277">
      <c r="A277" s="871" t="n"/>
      <c r="B277" s="871" t="n"/>
      <c r="C277" s="871" t="n"/>
      <c r="D277" s="440" t="n"/>
      <c r="E277" s="871" t="n"/>
      <c r="F277" s="440" t="n"/>
      <c r="G277" s="871" t="n"/>
      <c r="H277" s="440" t="n"/>
      <c r="I277" s="871" t="n"/>
      <c r="J277" s="440" t="n"/>
      <c r="K277" s="871" t="n"/>
      <c r="L277" s="440" t="n"/>
      <c r="M277" s="871" t="n"/>
      <c r="N277" s="871" t="n"/>
      <c r="O277" s="871" t="n"/>
      <c r="P277" s="871" t="n"/>
      <c r="Q277" s="871" t="n"/>
      <c r="R277" s="871" t="n"/>
      <c r="S277" s="871" t="n"/>
      <c r="T277" s="871" t="n"/>
      <c r="U277" s="871" t="n"/>
      <c r="V277" s="871" t="n"/>
      <c r="W277" s="871" t="n"/>
      <c r="X277" s="871" t="n"/>
      <c r="Y277" s="871" t="n"/>
      <c r="Z277" s="871" t="n"/>
      <c r="AA277" s="871" t="n"/>
      <c r="AB277" s="871" t="n"/>
      <c r="AC277" s="871" t="n"/>
      <c r="AD277" s="871" t="n"/>
      <c r="AE277" s="871" t="n"/>
    </row>
    <row r="278">
      <c r="A278" s="871" t="n"/>
      <c r="B278" s="871" t="n"/>
      <c r="C278" s="871" t="n"/>
      <c r="D278" s="440" t="n"/>
      <c r="E278" s="871" t="n"/>
      <c r="F278" s="440" t="n"/>
      <c r="G278" s="871" t="n"/>
      <c r="H278" s="440" t="n"/>
      <c r="I278" s="871" t="n"/>
      <c r="J278" s="440" t="n"/>
      <c r="K278" s="871" t="n"/>
      <c r="L278" s="440" t="n"/>
      <c r="M278" s="871" t="n"/>
      <c r="N278" s="871" t="n"/>
      <c r="O278" s="871" t="n"/>
      <c r="P278" s="871" t="n"/>
      <c r="Q278" s="871" t="n"/>
      <c r="R278" s="871" t="n"/>
      <c r="S278" s="871" t="n"/>
      <c r="T278" s="871" t="n"/>
      <c r="U278" s="871" t="n"/>
      <c r="V278" s="871" t="n"/>
      <c r="W278" s="871" t="n"/>
      <c r="X278" s="871" t="n"/>
      <c r="Y278" s="871" t="n"/>
      <c r="Z278" s="871" t="n"/>
      <c r="AA278" s="871" t="n"/>
      <c r="AB278" s="871" t="n"/>
      <c r="AC278" s="871" t="n"/>
      <c r="AD278" s="871" t="n"/>
      <c r="AE278" s="871" t="n"/>
    </row>
    <row r="279">
      <c r="A279" s="871" t="n"/>
      <c r="B279" s="871" t="n"/>
      <c r="C279" s="871" t="n"/>
      <c r="D279" s="440" t="n"/>
      <c r="E279" s="871" t="n"/>
      <c r="F279" s="440" t="n"/>
      <c r="G279" s="871" t="n"/>
      <c r="H279" s="440" t="n"/>
      <c r="I279" s="871" t="n"/>
      <c r="J279" s="440" t="n"/>
      <c r="K279" s="871" t="n"/>
      <c r="L279" s="440" t="n"/>
      <c r="M279" s="871" t="n"/>
      <c r="N279" s="871" t="n"/>
      <c r="O279" s="871" t="n"/>
      <c r="P279" s="871" t="n"/>
      <c r="Q279" s="871" t="n"/>
      <c r="R279" s="871" t="n"/>
      <c r="S279" s="871" t="n"/>
      <c r="T279" s="871" t="n"/>
      <c r="U279" s="871" t="n"/>
      <c r="V279" s="871" t="n"/>
      <c r="W279" s="871" t="n"/>
      <c r="X279" s="871" t="n"/>
      <c r="Y279" s="871" t="n"/>
      <c r="Z279" s="871" t="n"/>
      <c r="AA279" s="871" t="n"/>
      <c r="AB279" s="871" t="n"/>
      <c r="AC279" s="871" t="n"/>
      <c r="AD279" s="871" t="n"/>
      <c r="AE279" s="871" t="n"/>
    </row>
    <row r="280">
      <c r="A280" s="871" t="n"/>
      <c r="B280" s="871" t="n"/>
      <c r="C280" s="871" t="n"/>
      <c r="D280" s="440" t="n"/>
      <c r="E280" s="871" t="n"/>
      <c r="F280" s="440" t="n"/>
      <c r="G280" s="871" t="n"/>
      <c r="H280" s="440" t="n"/>
      <c r="I280" s="871" t="n"/>
      <c r="J280" s="440" t="n"/>
      <c r="K280" s="871" t="n"/>
      <c r="L280" s="440" t="n"/>
      <c r="M280" s="871" t="n"/>
      <c r="N280" s="871" t="n"/>
      <c r="O280" s="871" t="n"/>
      <c r="P280" s="871" t="n"/>
      <c r="Q280" s="871" t="n"/>
      <c r="R280" s="871" t="n"/>
      <c r="S280" s="871" t="n"/>
      <c r="T280" s="871" t="n"/>
      <c r="U280" s="871" t="n"/>
      <c r="V280" s="871" t="n"/>
      <c r="W280" s="871" t="n"/>
      <c r="X280" s="871" t="n"/>
      <c r="Y280" s="871" t="n"/>
      <c r="Z280" s="871" t="n"/>
      <c r="AA280" s="871" t="n"/>
      <c r="AB280" s="871" t="n"/>
      <c r="AC280" s="871" t="n"/>
      <c r="AD280" s="871" t="n"/>
      <c r="AE280" s="871" t="n"/>
    </row>
    <row r="281">
      <c r="A281" s="871" t="n"/>
      <c r="B281" s="871" t="n"/>
      <c r="C281" s="871" t="n"/>
      <c r="D281" s="440" t="n"/>
      <c r="E281" s="871" t="n"/>
      <c r="F281" s="440" t="n"/>
      <c r="G281" s="871" t="n"/>
      <c r="H281" s="440" t="n"/>
      <c r="I281" s="871" t="n"/>
      <c r="J281" s="440" t="n"/>
      <c r="K281" s="871" t="n"/>
      <c r="L281" s="440" t="n"/>
      <c r="M281" s="871" t="n"/>
      <c r="N281" s="871" t="n"/>
      <c r="O281" s="871" t="n"/>
      <c r="P281" s="871" t="n"/>
      <c r="Q281" s="871" t="n"/>
      <c r="R281" s="871" t="n"/>
      <c r="S281" s="871" t="n"/>
      <c r="T281" s="871" t="n"/>
      <c r="U281" s="871" t="n"/>
      <c r="V281" s="871" t="n"/>
      <c r="W281" s="871" t="n"/>
      <c r="X281" s="871" t="n"/>
      <c r="Y281" s="871" t="n"/>
      <c r="Z281" s="871" t="n"/>
      <c r="AA281" s="871" t="n"/>
      <c r="AB281" s="871" t="n"/>
      <c r="AC281" s="871" t="n"/>
      <c r="AD281" s="871" t="n"/>
      <c r="AE281" s="871" t="n"/>
    </row>
    <row r="282">
      <c r="A282" s="871" t="n"/>
      <c r="B282" s="871" t="n"/>
      <c r="C282" s="871" t="n"/>
      <c r="D282" s="440" t="n"/>
      <c r="E282" s="871" t="n"/>
      <c r="F282" s="440" t="n"/>
      <c r="G282" s="871" t="n"/>
      <c r="H282" s="440" t="n"/>
      <c r="I282" s="871" t="n"/>
      <c r="J282" s="440" t="n"/>
      <c r="K282" s="871" t="n"/>
      <c r="L282" s="440" t="n"/>
      <c r="M282" s="871" t="n"/>
      <c r="N282" s="871" t="n"/>
      <c r="O282" s="871" t="n"/>
      <c r="P282" s="871" t="n"/>
      <c r="Q282" s="871" t="n"/>
      <c r="R282" s="871" t="n"/>
      <c r="S282" s="871" t="n"/>
      <c r="T282" s="871" t="n"/>
      <c r="U282" s="871" t="n"/>
      <c r="V282" s="871" t="n"/>
      <c r="W282" s="871" t="n"/>
      <c r="X282" s="871" t="n"/>
      <c r="Y282" s="871" t="n"/>
      <c r="Z282" s="871" t="n"/>
      <c r="AA282" s="871" t="n"/>
      <c r="AB282" s="871" t="n"/>
      <c r="AC282" s="871" t="n"/>
      <c r="AD282" s="871" t="n"/>
      <c r="AE282" s="871" t="n"/>
    </row>
    <row r="283">
      <c r="A283" s="871" t="n"/>
      <c r="B283" s="871" t="n"/>
      <c r="C283" s="871" t="n"/>
      <c r="D283" s="440" t="n"/>
      <c r="E283" s="871" t="n"/>
      <c r="F283" s="440" t="n"/>
      <c r="G283" s="871" t="n"/>
      <c r="H283" s="440" t="n"/>
      <c r="I283" s="871" t="n"/>
      <c r="J283" s="440" t="n"/>
      <c r="K283" s="871" t="n"/>
      <c r="L283" s="440" t="n"/>
      <c r="M283" s="871" t="n"/>
      <c r="N283" s="871" t="n"/>
      <c r="O283" s="871" t="n"/>
      <c r="P283" s="871" t="n"/>
      <c r="Q283" s="871" t="n"/>
      <c r="R283" s="871" t="n"/>
      <c r="S283" s="871" t="n"/>
      <c r="T283" s="871" t="n"/>
      <c r="U283" s="871" t="n"/>
      <c r="V283" s="871" t="n"/>
      <c r="W283" s="871" t="n"/>
      <c r="X283" s="871" t="n"/>
      <c r="Y283" s="871" t="n"/>
      <c r="Z283" s="871" t="n"/>
      <c r="AA283" s="871" t="n"/>
      <c r="AB283" s="871" t="n"/>
      <c r="AC283" s="871" t="n"/>
      <c r="AD283" s="871" t="n"/>
      <c r="AE283" s="871" t="n"/>
    </row>
    <row r="284">
      <c r="A284" s="871" t="n"/>
      <c r="B284" s="871" t="n"/>
      <c r="C284" s="871" t="n"/>
      <c r="D284" s="440" t="n"/>
      <c r="E284" s="871" t="n"/>
      <c r="F284" s="440" t="n"/>
      <c r="G284" s="871" t="n"/>
      <c r="H284" s="440" t="n"/>
      <c r="I284" s="871" t="n"/>
      <c r="J284" s="440" t="n"/>
      <c r="K284" s="871" t="n"/>
      <c r="L284" s="440" t="n"/>
      <c r="M284" s="871" t="n"/>
      <c r="N284" s="871" t="n"/>
      <c r="O284" s="871" t="n"/>
      <c r="P284" s="871" t="n"/>
      <c r="Q284" s="871" t="n"/>
      <c r="R284" s="871" t="n"/>
      <c r="S284" s="871" t="n"/>
      <c r="T284" s="871" t="n"/>
      <c r="U284" s="871" t="n"/>
      <c r="V284" s="871" t="n"/>
      <c r="W284" s="871" t="n"/>
      <c r="X284" s="871" t="n"/>
      <c r="Y284" s="871" t="n"/>
      <c r="Z284" s="871" t="n"/>
      <c r="AA284" s="871" t="n"/>
      <c r="AB284" s="871" t="n"/>
      <c r="AC284" s="871" t="n"/>
      <c r="AD284" s="871" t="n"/>
      <c r="AE284" s="871" t="n"/>
    </row>
    <row r="285">
      <c r="A285" s="871" t="n"/>
      <c r="B285" s="871" t="n"/>
      <c r="C285" s="871" t="n"/>
      <c r="D285" s="440" t="n"/>
      <c r="E285" s="871" t="n"/>
      <c r="F285" s="440" t="n"/>
      <c r="G285" s="871" t="n"/>
      <c r="H285" s="440" t="n"/>
      <c r="I285" s="871" t="n"/>
      <c r="J285" s="440" t="n"/>
      <c r="K285" s="871" t="n"/>
      <c r="L285" s="440" t="n"/>
      <c r="M285" s="871" t="n"/>
      <c r="N285" s="871" t="n"/>
      <c r="O285" s="871" t="n"/>
      <c r="P285" s="871" t="n"/>
      <c r="Q285" s="871" t="n"/>
      <c r="R285" s="871" t="n"/>
      <c r="S285" s="871" t="n"/>
      <c r="T285" s="871" t="n"/>
      <c r="U285" s="871" t="n"/>
      <c r="V285" s="871" t="n"/>
      <c r="W285" s="871" t="n"/>
      <c r="X285" s="871" t="n"/>
      <c r="Y285" s="871" t="n"/>
      <c r="Z285" s="871" t="n"/>
      <c r="AA285" s="871" t="n"/>
      <c r="AB285" s="871" t="n"/>
      <c r="AC285" s="871" t="n"/>
      <c r="AD285" s="871" t="n"/>
      <c r="AE285" s="871" t="n"/>
    </row>
    <row r="286">
      <c r="A286" s="871" t="n"/>
      <c r="B286" s="871" t="n"/>
      <c r="C286" s="871" t="n"/>
      <c r="D286" s="440" t="n"/>
      <c r="E286" s="871" t="n"/>
      <c r="F286" s="440" t="n"/>
      <c r="G286" s="871" t="n"/>
      <c r="H286" s="440" t="n"/>
      <c r="I286" s="871" t="n"/>
      <c r="J286" s="440" t="n"/>
      <c r="K286" s="871" t="n"/>
      <c r="L286" s="440" t="n"/>
      <c r="M286" s="871" t="n"/>
      <c r="N286" s="871" t="n"/>
      <c r="O286" s="871" t="n"/>
      <c r="P286" s="871" t="n"/>
      <c r="Q286" s="871" t="n"/>
      <c r="R286" s="871" t="n"/>
      <c r="S286" s="871" t="n"/>
      <c r="T286" s="871" t="n"/>
      <c r="U286" s="871" t="n"/>
      <c r="V286" s="871" t="n"/>
      <c r="W286" s="871" t="n"/>
      <c r="X286" s="871" t="n"/>
      <c r="Y286" s="871" t="n"/>
      <c r="Z286" s="871" t="n"/>
      <c r="AA286" s="871" t="n"/>
      <c r="AB286" s="871" t="n"/>
      <c r="AC286" s="871" t="n"/>
      <c r="AD286" s="871" t="n"/>
      <c r="AE286" s="871" t="n"/>
    </row>
    <row r="287">
      <c r="A287" s="871" t="n"/>
      <c r="B287" s="871" t="n"/>
      <c r="C287" s="871" t="n"/>
      <c r="D287" s="440" t="n"/>
      <c r="E287" s="871" t="n"/>
      <c r="F287" s="440" t="n"/>
      <c r="G287" s="871" t="n"/>
      <c r="H287" s="440" t="n"/>
      <c r="I287" s="871" t="n"/>
      <c r="J287" s="440" t="n"/>
      <c r="K287" s="871" t="n"/>
      <c r="L287" s="440" t="n"/>
      <c r="M287" s="871" t="n"/>
      <c r="N287" s="871" t="n"/>
      <c r="O287" s="871" t="n"/>
      <c r="P287" s="871" t="n"/>
      <c r="Q287" s="871" t="n"/>
      <c r="R287" s="871" t="n"/>
      <c r="S287" s="871" t="n"/>
      <c r="T287" s="871" t="n"/>
      <c r="U287" s="871" t="n"/>
      <c r="V287" s="871" t="n"/>
      <c r="W287" s="871" t="n"/>
      <c r="X287" s="871" t="n"/>
      <c r="Y287" s="871" t="n"/>
      <c r="Z287" s="871" t="n"/>
      <c r="AA287" s="871" t="n"/>
      <c r="AB287" s="871" t="n"/>
      <c r="AC287" s="871" t="n"/>
      <c r="AD287" s="871" t="n"/>
      <c r="AE287" s="871" t="n"/>
    </row>
    <row r="288">
      <c r="A288" s="871" t="n"/>
      <c r="B288" s="871" t="n"/>
      <c r="C288" s="871" t="n"/>
      <c r="D288" s="440" t="n"/>
      <c r="E288" s="871" t="n"/>
      <c r="F288" s="440" t="n"/>
      <c r="G288" s="871" t="n"/>
      <c r="H288" s="440" t="n"/>
      <c r="I288" s="871" t="n"/>
      <c r="J288" s="440" t="n"/>
      <c r="K288" s="871" t="n"/>
      <c r="L288" s="440" t="n"/>
      <c r="M288" s="871" t="n"/>
      <c r="N288" s="871" t="n"/>
      <c r="O288" s="871" t="n"/>
      <c r="P288" s="871" t="n"/>
      <c r="Q288" s="871" t="n"/>
      <c r="R288" s="871" t="n"/>
      <c r="S288" s="871" t="n"/>
      <c r="T288" s="871" t="n"/>
      <c r="U288" s="871" t="n"/>
      <c r="V288" s="871" t="n"/>
      <c r="W288" s="871" t="n"/>
      <c r="X288" s="871" t="n"/>
      <c r="Y288" s="871" t="n"/>
      <c r="Z288" s="871" t="n"/>
      <c r="AA288" s="871" t="n"/>
      <c r="AB288" s="871" t="n"/>
      <c r="AC288" s="871" t="n"/>
      <c r="AD288" s="871" t="n"/>
      <c r="AE288" s="871" t="n"/>
    </row>
    <row r="289">
      <c r="A289" s="871" t="n"/>
      <c r="B289" s="871" t="n"/>
      <c r="C289" s="871" t="n"/>
      <c r="D289" s="440" t="n"/>
      <c r="E289" s="871" t="n"/>
      <c r="F289" s="440" t="n"/>
      <c r="G289" s="871" t="n"/>
      <c r="H289" s="440" t="n"/>
      <c r="I289" s="871" t="n"/>
      <c r="J289" s="440" t="n"/>
      <c r="K289" s="871" t="n"/>
      <c r="L289" s="440" t="n"/>
      <c r="M289" s="871" t="n"/>
      <c r="N289" s="871" t="n"/>
      <c r="O289" s="871" t="n"/>
      <c r="P289" s="871" t="n"/>
      <c r="Q289" s="871" t="n"/>
      <c r="R289" s="871" t="n"/>
      <c r="S289" s="871" t="n"/>
      <c r="T289" s="871" t="n"/>
      <c r="U289" s="871" t="n"/>
      <c r="V289" s="871" t="n"/>
      <c r="W289" s="871" t="n"/>
      <c r="X289" s="871" t="n"/>
      <c r="Y289" s="871" t="n"/>
      <c r="Z289" s="871" t="n"/>
      <c r="AA289" s="871" t="n"/>
      <c r="AB289" s="871" t="n"/>
      <c r="AC289" s="871" t="n"/>
      <c r="AD289" s="871" t="n"/>
      <c r="AE289" s="871" t="n"/>
    </row>
    <row r="290">
      <c r="A290" s="871" t="n"/>
      <c r="B290" s="871" t="n"/>
      <c r="C290" s="871" t="n"/>
      <c r="D290" s="440" t="n"/>
      <c r="E290" s="871" t="n"/>
      <c r="F290" s="440" t="n"/>
      <c r="G290" s="871" t="n"/>
      <c r="H290" s="440" t="n"/>
      <c r="I290" s="871" t="n"/>
      <c r="J290" s="440" t="n"/>
      <c r="K290" s="871" t="n"/>
      <c r="L290" s="440" t="n"/>
      <c r="M290" s="871" t="n"/>
      <c r="N290" s="871" t="n"/>
      <c r="O290" s="871" t="n"/>
      <c r="P290" s="871" t="n"/>
      <c r="Q290" s="871" t="n"/>
      <c r="R290" s="871" t="n"/>
      <c r="S290" s="871" t="n"/>
      <c r="T290" s="871" t="n"/>
      <c r="U290" s="871" t="n"/>
      <c r="V290" s="871" t="n"/>
      <c r="W290" s="871" t="n"/>
      <c r="X290" s="871" t="n"/>
      <c r="Y290" s="871" t="n"/>
      <c r="Z290" s="871" t="n"/>
      <c r="AA290" s="871" t="n"/>
      <c r="AB290" s="871" t="n"/>
      <c r="AC290" s="871" t="n"/>
      <c r="AD290" s="871" t="n"/>
      <c r="AE290" s="871" t="n"/>
    </row>
    <row r="291">
      <c r="A291" s="871" t="n"/>
      <c r="B291" s="871" t="n"/>
      <c r="C291" s="871" t="n"/>
      <c r="D291" s="440" t="n"/>
      <c r="E291" s="871" t="n"/>
      <c r="F291" s="440" t="n"/>
      <c r="G291" s="871" t="n"/>
      <c r="H291" s="440" t="n"/>
      <c r="I291" s="871" t="n"/>
      <c r="J291" s="440" t="n"/>
      <c r="K291" s="871" t="n"/>
      <c r="L291" s="440" t="n"/>
      <c r="M291" s="871" t="n"/>
      <c r="N291" s="871" t="n"/>
      <c r="O291" s="871" t="n"/>
      <c r="P291" s="871" t="n"/>
      <c r="Q291" s="871" t="n"/>
      <c r="R291" s="871" t="n"/>
      <c r="S291" s="871" t="n"/>
      <c r="T291" s="871" t="n"/>
      <c r="U291" s="871" t="n"/>
      <c r="V291" s="871" t="n"/>
      <c r="W291" s="871" t="n"/>
      <c r="X291" s="871" t="n"/>
      <c r="Y291" s="871" t="n"/>
      <c r="Z291" s="871" t="n"/>
      <c r="AA291" s="871" t="n"/>
      <c r="AB291" s="871" t="n"/>
      <c r="AC291" s="871" t="n"/>
      <c r="AD291" s="871" t="n"/>
      <c r="AE291" s="871" t="n"/>
    </row>
    <row r="292">
      <c r="A292" s="871" t="n"/>
      <c r="B292" s="871" t="n"/>
      <c r="C292" s="871" t="n"/>
      <c r="D292" s="440" t="n"/>
      <c r="E292" s="871" t="n"/>
      <c r="F292" s="440" t="n"/>
      <c r="G292" s="871" t="n"/>
      <c r="H292" s="440" t="n"/>
      <c r="I292" s="871" t="n"/>
      <c r="J292" s="440" t="n"/>
      <c r="K292" s="871" t="n"/>
      <c r="L292" s="440" t="n"/>
      <c r="M292" s="871" t="n"/>
      <c r="N292" s="871" t="n"/>
      <c r="O292" s="871" t="n"/>
      <c r="P292" s="871" t="n"/>
      <c r="Q292" s="871" t="n"/>
      <c r="R292" s="871" t="n"/>
      <c r="S292" s="871" t="n"/>
      <c r="T292" s="871" t="n"/>
      <c r="U292" s="871" t="n"/>
      <c r="V292" s="871" t="n"/>
      <c r="W292" s="871" t="n"/>
      <c r="X292" s="871" t="n"/>
      <c r="Y292" s="871" t="n"/>
      <c r="Z292" s="871" t="n"/>
      <c r="AA292" s="871" t="n"/>
      <c r="AB292" s="871" t="n"/>
      <c r="AC292" s="871" t="n"/>
      <c r="AD292" s="871" t="n"/>
      <c r="AE292" s="871" t="n"/>
    </row>
    <row r="293">
      <c r="A293" s="871" t="n"/>
      <c r="B293" s="871" t="n"/>
      <c r="C293" s="871" t="n"/>
      <c r="D293" s="440" t="n"/>
      <c r="E293" s="871" t="n"/>
      <c r="F293" s="440" t="n"/>
      <c r="G293" s="871" t="n"/>
      <c r="H293" s="440" t="n"/>
      <c r="I293" s="871" t="n"/>
      <c r="J293" s="440" t="n"/>
      <c r="K293" s="871" t="n"/>
      <c r="L293" s="440" t="n"/>
      <c r="M293" s="871" t="n"/>
      <c r="N293" s="871" t="n"/>
      <c r="O293" s="871" t="n"/>
      <c r="P293" s="871" t="n"/>
      <c r="Q293" s="871" t="n"/>
      <c r="R293" s="871" t="n"/>
      <c r="S293" s="871" t="n"/>
      <c r="T293" s="871" t="n"/>
      <c r="U293" s="871" t="n"/>
      <c r="V293" s="871" t="n"/>
      <c r="W293" s="871" t="n"/>
      <c r="X293" s="871" t="n"/>
      <c r="Y293" s="871" t="n"/>
      <c r="Z293" s="871" t="n"/>
      <c r="AA293" s="871" t="n"/>
      <c r="AB293" s="871" t="n"/>
      <c r="AC293" s="871" t="n"/>
      <c r="AD293" s="871" t="n"/>
      <c r="AE293" s="871" t="n"/>
    </row>
    <row r="294">
      <c r="A294" s="871" t="n"/>
      <c r="B294" s="871" t="n"/>
      <c r="C294" s="871" t="n"/>
      <c r="D294" s="440" t="n"/>
      <c r="E294" s="871" t="n"/>
      <c r="F294" s="440" t="n"/>
      <c r="G294" s="871" t="n"/>
      <c r="H294" s="440" t="n"/>
      <c r="I294" s="871" t="n"/>
      <c r="J294" s="440" t="n"/>
      <c r="K294" s="871" t="n"/>
      <c r="L294" s="440" t="n"/>
      <c r="M294" s="871" t="n"/>
      <c r="N294" s="871" t="n"/>
      <c r="O294" s="871" t="n"/>
      <c r="P294" s="871" t="n"/>
      <c r="Q294" s="871" t="n"/>
      <c r="R294" s="871" t="n"/>
      <c r="S294" s="871" t="n"/>
      <c r="T294" s="871" t="n"/>
      <c r="U294" s="871" t="n"/>
      <c r="V294" s="871" t="n"/>
      <c r="W294" s="871" t="n"/>
      <c r="X294" s="871" t="n"/>
      <c r="Y294" s="871" t="n"/>
      <c r="Z294" s="871" t="n"/>
      <c r="AA294" s="871" t="n"/>
      <c r="AB294" s="871" t="n"/>
      <c r="AC294" s="871" t="n"/>
      <c r="AD294" s="871" t="n"/>
      <c r="AE294" s="871" t="n"/>
    </row>
    <row r="295">
      <c r="A295" s="871" t="n"/>
      <c r="B295" s="871" t="n"/>
      <c r="C295" s="871" t="n"/>
      <c r="D295" s="440" t="n"/>
      <c r="E295" s="871" t="n"/>
      <c r="F295" s="440" t="n"/>
      <c r="G295" s="871" t="n"/>
      <c r="H295" s="440" t="n"/>
      <c r="I295" s="871" t="n"/>
      <c r="J295" s="440" t="n"/>
      <c r="K295" s="871" t="n"/>
      <c r="L295" s="440" t="n"/>
      <c r="M295" s="871" t="n"/>
      <c r="N295" s="871" t="n"/>
      <c r="O295" s="871" t="n"/>
      <c r="P295" s="871" t="n"/>
      <c r="Q295" s="871" t="n"/>
      <c r="R295" s="871" t="n"/>
      <c r="S295" s="871" t="n"/>
      <c r="T295" s="871" t="n"/>
      <c r="U295" s="871" t="n"/>
      <c r="V295" s="871" t="n"/>
      <c r="W295" s="871" t="n"/>
      <c r="X295" s="871" t="n"/>
      <c r="Y295" s="871" t="n"/>
      <c r="Z295" s="871" t="n"/>
      <c r="AA295" s="871" t="n"/>
      <c r="AB295" s="871" t="n"/>
      <c r="AC295" s="871" t="n"/>
      <c r="AD295" s="871" t="n"/>
      <c r="AE295" s="871" t="n"/>
    </row>
    <row r="296">
      <c r="A296" s="871" t="n"/>
      <c r="B296" s="871" t="n"/>
      <c r="C296" s="871" t="n"/>
      <c r="D296" s="440" t="n"/>
      <c r="E296" s="871" t="n"/>
      <c r="F296" s="440" t="n"/>
      <c r="G296" s="871" t="n"/>
      <c r="H296" s="440" t="n"/>
      <c r="I296" s="871" t="n"/>
      <c r="J296" s="440" t="n"/>
      <c r="K296" s="871" t="n"/>
      <c r="L296" s="440" t="n"/>
      <c r="M296" s="871" t="n"/>
      <c r="N296" s="871" t="n"/>
      <c r="O296" s="871" t="n"/>
      <c r="P296" s="871" t="n"/>
      <c r="Q296" s="871" t="n"/>
      <c r="R296" s="871" t="n"/>
      <c r="S296" s="871" t="n"/>
      <c r="T296" s="871" t="n"/>
      <c r="U296" s="871" t="n"/>
      <c r="V296" s="871" t="n"/>
      <c r="W296" s="871" t="n"/>
      <c r="X296" s="871" t="n"/>
      <c r="Y296" s="871" t="n"/>
      <c r="Z296" s="871" t="n"/>
      <c r="AA296" s="871" t="n"/>
      <c r="AB296" s="871" t="n"/>
      <c r="AC296" s="871" t="n"/>
      <c r="AD296" s="871" t="n"/>
      <c r="AE296" s="871" t="n"/>
    </row>
    <row r="297">
      <c r="A297" s="871" t="n"/>
      <c r="B297" s="871" t="n"/>
      <c r="C297" s="871" t="n"/>
      <c r="D297" s="440" t="n"/>
      <c r="E297" s="871" t="n"/>
      <c r="F297" s="440" t="n"/>
      <c r="G297" s="871" t="n"/>
      <c r="H297" s="440" t="n"/>
      <c r="I297" s="871" t="n"/>
      <c r="J297" s="440" t="n"/>
      <c r="K297" s="871" t="n"/>
      <c r="L297" s="440" t="n"/>
      <c r="M297" s="871" t="n"/>
      <c r="N297" s="871" t="n"/>
      <c r="O297" s="871" t="n"/>
      <c r="P297" s="871" t="n"/>
      <c r="Q297" s="871" t="n"/>
      <c r="R297" s="871" t="n"/>
      <c r="S297" s="871" t="n"/>
      <c r="T297" s="871" t="n"/>
      <c r="U297" s="871" t="n"/>
      <c r="V297" s="871" t="n"/>
      <c r="W297" s="871" t="n"/>
      <c r="X297" s="871" t="n"/>
      <c r="Y297" s="871" t="n"/>
      <c r="Z297" s="871" t="n"/>
      <c r="AA297" s="871" t="n"/>
      <c r="AB297" s="871" t="n"/>
      <c r="AC297" s="871" t="n"/>
      <c r="AD297" s="871" t="n"/>
      <c r="AE297" s="871" t="n"/>
    </row>
    <row r="298">
      <c r="A298" s="871" t="n"/>
      <c r="B298" s="871" t="n"/>
      <c r="C298" s="871" t="n"/>
      <c r="D298" s="440" t="n"/>
      <c r="E298" s="871" t="n"/>
      <c r="F298" s="440" t="n"/>
      <c r="G298" s="871" t="n"/>
      <c r="H298" s="440" t="n"/>
      <c r="I298" s="871" t="n"/>
      <c r="J298" s="440" t="n"/>
      <c r="K298" s="871" t="n"/>
      <c r="L298" s="440" t="n"/>
      <c r="M298" s="871" t="n"/>
      <c r="N298" s="871" t="n"/>
      <c r="O298" s="871" t="n"/>
      <c r="P298" s="871" t="n"/>
      <c r="Q298" s="871" t="n"/>
      <c r="R298" s="871" t="n"/>
      <c r="S298" s="871" t="n"/>
      <c r="T298" s="871" t="n"/>
      <c r="U298" s="871" t="n"/>
      <c r="V298" s="871" t="n"/>
      <c r="W298" s="871" t="n"/>
      <c r="X298" s="871" t="n"/>
      <c r="Y298" s="871" t="n"/>
      <c r="Z298" s="871" t="n"/>
      <c r="AA298" s="871" t="n"/>
      <c r="AB298" s="871" t="n"/>
      <c r="AC298" s="871" t="n"/>
      <c r="AD298" s="871" t="n"/>
      <c r="AE298" s="871" t="n"/>
    </row>
    <row r="299">
      <c r="A299" s="871" t="n"/>
      <c r="B299" s="871" t="n"/>
      <c r="C299" s="871" t="n"/>
      <c r="D299" s="440" t="n"/>
      <c r="E299" s="871" t="n"/>
      <c r="F299" s="440" t="n"/>
      <c r="G299" s="871" t="n"/>
      <c r="H299" s="440" t="n"/>
      <c r="I299" s="871" t="n"/>
      <c r="J299" s="440" t="n"/>
      <c r="K299" s="871" t="n"/>
      <c r="L299" s="440" t="n"/>
      <c r="M299" s="871" t="n"/>
      <c r="N299" s="871" t="n"/>
      <c r="O299" s="871" t="n"/>
      <c r="P299" s="871" t="n"/>
      <c r="Q299" s="871" t="n"/>
      <c r="R299" s="871" t="n"/>
      <c r="S299" s="871" t="n"/>
      <c r="T299" s="871" t="n"/>
      <c r="U299" s="871" t="n"/>
      <c r="V299" s="871" t="n"/>
      <c r="W299" s="871" t="n"/>
      <c r="X299" s="871" t="n"/>
      <c r="Y299" s="871" t="n"/>
      <c r="Z299" s="871" t="n"/>
      <c r="AA299" s="871" t="n"/>
      <c r="AB299" s="871" t="n"/>
      <c r="AC299" s="871" t="n"/>
      <c r="AD299" s="871" t="n"/>
      <c r="AE299" s="871" t="n"/>
    </row>
    <row r="300">
      <c r="A300" s="871" t="n"/>
      <c r="B300" s="871" t="n"/>
      <c r="C300" s="871" t="n"/>
      <c r="D300" s="440" t="n"/>
      <c r="E300" s="871" t="n"/>
      <c r="F300" s="440" t="n"/>
      <c r="G300" s="871" t="n"/>
      <c r="H300" s="440" t="n"/>
      <c r="I300" s="871" t="n"/>
      <c r="J300" s="440" t="n"/>
      <c r="K300" s="871" t="n"/>
      <c r="L300" s="440" t="n"/>
      <c r="M300" s="871" t="n"/>
      <c r="N300" s="871" t="n"/>
      <c r="O300" s="871" t="n"/>
      <c r="P300" s="871" t="n"/>
      <c r="Q300" s="871" t="n"/>
      <c r="R300" s="871" t="n"/>
      <c r="S300" s="871" t="n"/>
      <c r="T300" s="871" t="n"/>
      <c r="U300" s="871" t="n"/>
      <c r="V300" s="871" t="n"/>
      <c r="W300" s="871" t="n"/>
      <c r="X300" s="871" t="n"/>
      <c r="Y300" s="871" t="n"/>
      <c r="Z300" s="871" t="n"/>
      <c r="AA300" s="871" t="n"/>
      <c r="AB300" s="871" t="n"/>
      <c r="AC300" s="871" t="n"/>
      <c r="AD300" s="871" t="n"/>
      <c r="AE300" s="871" t="n"/>
    </row>
    <row r="301">
      <c r="A301" s="871" t="n"/>
      <c r="B301" s="871" t="n"/>
      <c r="C301" s="871" t="n"/>
      <c r="D301" s="440" t="n"/>
      <c r="E301" s="871" t="n"/>
      <c r="F301" s="440" t="n"/>
      <c r="G301" s="871" t="n"/>
      <c r="H301" s="440" t="n"/>
      <c r="I301" s="871" t="n"/>
      <c r="J301" s="440" t="n"/>
      <c r="K301" s="871" t="n"/>
      <c r="L301" s="440" t="n"/>
      <c r="M301" s="871" t="n"/>
      <c r="N301" s="871" t="n"/>
      <c r="O301" s="871" t="n"/>
      <c r="P301" s="871" t="n"/>
      <c r="Q301" s="871" t="n"/>
      <c r="R301" s="871" t="n"/>
      <c r="S301" s="871" t="n"/>
      <c r="T301" s="871" t="n"/>
      <c r="U301" s="871" t="n"/>
      <c r="V301" s="871" t="n"/>
      <c r="W301" s="871" t="n"/>
      <c r="X301" s="871" t="n"/>
      <c r="Y301" s="871" t="n"/>
      <c r="Z301" s="871" t="n"/>
      <c r="AA301" s="871" t="n"/>
      <c r="AB301" s="871" t="n"/>
      <c r="AC301" s="871" t="n"/>
      <c r="AD301" s="871" t="n"/>
      <c r="AE301" s="871" t="n"/>
    </row>
    <row r="302">
      <c r="A302" s="871" t="n"/>
      <c r="B302" s="871" t="n"/>
      <c r="C302" s="871" t="n"/>
      <c r="D302" s="440" t="n"/>
      <c r="E302" s="871" t="n"/>
      <c r="F302" s="440" t="n"/>
      <c r="G302" s="871" t="n"/>
      <c r="H302" s="440" t="n"/>
      <c r="I302" s="871" t="n"/>
      <c r="J302" s="440" t="n"/>
      <c r="K302" s="871" t="n"/>
      <c r="L302" s="440" t="n"/>
      <c r="M302" s="871" t="n"/>
      <c r="N302" s="871" t="n"/>
      <c r="O302" s="871" t="n"/>
      <c r="P302" s="871" t="n"/>
      <c r="Q302" s="871" t="n"/>
      <c r="R302" s="871" t="n"/>
      <c r="S302" s="871" t="n"/>
      <c r="T302" s="871" t="n"/>
      <c r="U302" s="871" t="n"/>
      <c r="V302" s="871" t="n"/>
      <c r="W302" s="871" t="n"/>
      <c r="X302" s="871" t="n"/>
      <c r="Y302" s="871" t="n"/>
      <c r="Z302" s="871" t="n"/>
      <c r="AA302" s="871" t="n"/>
      <c r="AB302" s="871" t="n"/>
      <c r="AC302" s="871" t="n"/>
      <c r="AD302" s="871" t="n"/>
      <c r="AE302" s="871" t="n"/>
    </row>
    <row r="303">
      <c r="A303" s="871" t="n"/>
      <c r="B303" s="871" t="n"/>
      <c r="C303" s="871" t="n"/>
      <c r="D303" s="440" t="n"/>
      <c r="E303" s="871" t="n"/>
      <c r="F303" s="440" t="n"/>
      <c r="G303" s="871" t="n"/>
      <c r="H303" s="440" t="n"/>
      <c r="I303" s="871" t="n"/>
      <c r="J303" s="440" t="n"/>
      <c r="K303" s="871" t="n"/>
      <c r="L303" s="440" t="n"/>
      <c r="M303" s="871" t="n"/>
      <c r="N303" s="871" t="n"/>
      <c r="O303" s="871" t="n"/>
      <c r="P303" s="871" t="n"/>
      <c r="Q303" s="871" t="n"/>
      <c r="R303" s="871" t="n"/>
      <c r="S303" s="871" t="n"/>
      <c r="T303" s="871" t="n"/>
      <c r="U303" s="871" t="n"/>
      <c r="V303" s="871" t="n"/>
      <c r="W303" s="871" t="n"/>
      <c r="X303" s="871" t="n"/>
      <c r="Y303" s="871" t="n"/>
      <c r="Z303" s="871" t="n"/>
      <c r="AA303" s="871" t="n"/>
      <c r="AB303" s="871" t="n"/>
      <c r="AC303" s="871" t="n"/>
      <c r="AD303" s="871" t="n"/>
      <c r="AE303" s="871" t="n"/>
    </row>
    <row r="304">
      <c r="A304" s="871" t="n"/>
      <c r="B304" s="871" t="n"/>
      <c r="C304" s="871" t="n"/>
      <c r="D304" s="440" t="n"/>
      <c r="E304" s="871" t="n"/>
      <c r="F304" s="440" t="n"/>
      <c r="G304" s="871" t="n"/>
      <c r="H304" s="440" t="n"/>
      <c r="I304" s="871" t="n"/>
      <c r="J304" s="440" t="n"/>
      <c r="K304" s="871" t="n"/>
      <c r="L304" s="440" t="n"/>
      <c r="M304" s="871" t="n"/>
      <c r="N304" s="871" t="n"/>
      <c r="O304" s="871" t="n"/>
      <c r="P304" s="871" t="n"/>
      <c r="Q304" s="871" t="n"/>
      <c r="R304" s="871" t="n"/>
      <c r="S304" s="871" t="n"/>
      <c r="T304" s="871" t="n"/>
      <c r="U304" s="871" t="n"/>
      <c r="V304" s="871" t="n"/>
      <c r="W304" s="871" t="n"/>
      <c r="X304" s="871" t="n"/>
      <c r="Y304" s="871" t="n"/>
      <c r="Z304" s="871" t="n"/>
      <c r="AA304" s="871" t="n"/>
      <c r="AB304" s="871" t="n"/>
      <c r="AC304" s="871" t="n"/>
      <c r="AD304" s="871" t="n"/>
      <c r="AE304" s="871" t="n"/>
    </row>
    <row r="305">
      <c r="A305" s="871" t="n"/>
      <c r="B305" s="871" t="n"/>
      <c r="C305" s="871" t="n"/>
      <c r="D305" s="440" t="n"/>
      <c r="E305" s="871" t="n"/>
      <c r="F305" s="440" t="n"/>
      <c r="G305" s="871" t="n"/>
      <c r="H305" s="440" t="n"/>
      <c r="I305" s="871" t="n"/>
      <c r="J305" s="440" t="n"/>
      <c r="K305" s="871" t="n"/>
      <c r="L305" s="440" t="n"/>
      <c r="M305" s="871" t="n"/>
      <c r="N305" s="871" t="n"/>
      <c r="O305" s="871" t="n"/>
      <c r="P305" s="871" t="n"/>
      <c r="Q305" s="871" t="n"/>
      <c r="R305" s="871" t="n"/>
      <c r="S305" s="871" t="n"/>
      <c r="T305" s="871" t="n"/>
      <c r="U305" s="871" t="n"/>
      <c r="V305" s="871" t="n"/>
      <c r="W305" s="871" t="n"/>
      <c r="X305" s="871" t="n"/>
      <c r="Y305" s="871" t="n"/>
      <c r="Z305" s="871" t="n"/>
      <c r="AA305" s="871" t="n"/>
      <c r="AB305" s="871" t="n"/>
      <c r="AC305" s="871" t="n"/>
      <c r="AD305" s="871" t="n"/>
      <c r="AE305" s="871" t="n"/>
    </row>
    <row r="306">
      <c r="A306" s="871" t="n"/>
      <c r="B306" s="871" t="n"/>
      <c r="C306" s="871" t="n"/>
      <c r="D306" s="440" t="n"/>
      <c r="E306" s="871" t="n"/>
      <c r="F306" s="440" t="n"/>
      <c r="G306" s="871" t="n"/>
      <c r="H306" s="440" t="n"/>
      <c r="I306" s="871" t="n"/>
      <c r="J306" s="440" t="n"/>
      <c r="K306" s="871" t="n"/>
      <c r="L306" s="440" t="n"/>
      <c r="M306" s="871" t="n"/>
      <c r="N306" s="871" t="n"/>
      <c r="O306" s="871" t="n"/>
      <c r="P306" s="871" t="n"/>
      <c r="Q306" s="871" t="n"/>
      <c r="R306" s="871" t="n"/>
      <c r="S306" s="871" t="n"/>
      <c r="T306" s="871" t="n"/>
      <c r="U306" s="871" t="n"/>
      <c r="V306" s="871" t="n"/>
      <c r="W306" s="871" t="n"/>
      <c r="X306" s="871" t="n"/>
      <c r="Y306" s="871" t="n"/>
      <c r="Z306" s="871" t="n"/>
      <c r="AA306" s="871" t="n"/>
      <c r="AB306" s="871" t="n"/>
      <c r="AC306" s="871" t="n"/>
      <c r="AD306" s="871" t="n"/>
      <c r="AE306" s="871" t="n"/>
    </row>
    <row r="307">
      <c r="A307" s="871" t="n"/>
      <c r="B307" s="871" t="n"/>
      <c r="C307" s="871" t="n"/>
      <c r="D307" s="440" t="n"/>
      <c r="E307" s="871" t="n"/>
      <c r="F307" s="440" t="n"/>
      <c r="G307" s="871" t="n"/>
      <c r="H307" s="440" t="n"/>
      <c r="I307" s="871" t="n"/>
      <c r="J307" s="440" t="n"/>
      <c r="K307" s="871" t="n"/>
      <c r="L307" s="440" t="n"/>
      <c r="M307" s="871" t="n"/>
      <c r="N307" s="871" t="n"/>
      <c r="O307" s="871" t="n"/>
      <c r="P307" s="871" t="n"/>
      <c r="Q307" s="871" t="n"/>
      <c r="R307" s="871" t="n"/>
      <c r="S307" s="871" t="n"/>
      <c r="T307" s="871" t="n"/>
      <c r="U307" s="871" t="n"/>
      <c r="V307" s="871" t="n"/>
      <c r="W307" s="871" t="n"/>
      <c r="X307" s="871" t="n"/>
      <c r="Y307" s="871" t="n"/>
      <c r="Z307" s="871" t="n"/>
      <c r="AA307" s="871" t="n"/>
      <c r="AB307" s="871" t="n"/>
      <c r="AC307" s="871" t="n"/>
      <c r="AD307" s="871" t="n"/>
      <c r="AE307" s="871" t="n"/>
    </row>
    <row r="308">
      <c r="A308" s="871" t="n"/>
      <c r="B308" s="871" t="n"/>
      <c r="C308" s="871" t="n"/>
      <c r="D308" s="440" t="n"/>
      <c r="E308" s="871" t="n"/>
      <c r="F308" s="440" t="n"/>
      <c r="G308" s="871" t="n"/>
      <c r="H308" s="440" t="n"/>
      <c r="I308" s="871" t="n"/>
      <c r="J308" s="440" t="n"/>
      <c r="K308" s="871" t="n"/>
      <c r="L308" s="440" t="n"/>
      <c r="M308" s="871" t="n"/>
      <c r="N308" s="871" t="n"/>
      <c r="O308" s="871" t="n"/>
      <c r="P308" s="871" t="n"/>
      <c r="Q308" s="871" t="n"/>
      <c r="R308" s="871" t="n"/>
      <c r="S308" s="871" t="n"/>
      <c r="T308" s="871" t="n"/>
      <c r="U308" s="871" t="n"/>
      <c r="V308" s="871" t="n"/>
      <c r="W308" s="871" t="n"/>
      <c r="X308" s="871" t="n"/>
      <c r="Y308" s="871" t="n"/>
      <c r="Z308" s="871" t="n"/>
      <c r="AA308" s="871" t="n"/>
      <c r="AB308" s="871" t="n"/>
      <c r="AC308" s="871" t="n"/>
      <c r="AD308" s="871" t="n"/>
      <c r="AE308" s="871" t="n"/>
    </row>
    <row r="309">
      <c r="A309" s="871" t="n"/>
      <c r="B309" s="871" t="n"/>
      <c r="C309" s="871" t="n"/>
      <c r="D309" s="440" t="n"/>
      <c r="E309" s="871" t="n"/>
      <c r="F309" s="440" t="n"/>
      <c r="G309" s="871" t="n"/>
      <c r="H309" s="440" t="n"/>
      <c r="I309" s="871" t="n"/>
      <c r="J309" s="440" t="n"/>
      <c r="K309" s="871" t="n"/>
      <c r="L309" s="440" t="n"/>
      <c r="M309" s="871" t="n"/>
      <c r="N309" s="871" t="n"/>
      <c r="O309" s="871" t="n"/>
      <c r="P309" s="871" t="n"/>
      <c r="Q309" s="871" t="n"/>
      <c r="R309" s="871" t="n"/>
      <c r="S309" s="871" t="n"/>
      <c r="T309" s="871" t="n"/>
      <c r="U309" s="871" t="n"/>
      <c r="V309" s="871" t="n"/>
      <c r="W309" s="871" t="n"/>
      <c r="X309" s="871" t="n"/>
      <c r="Y309" s="871" t="n"/>
      <c r="Z309" s="871" t="n"/>
      <c r="AA309" s="871" t="n"/>
      <c r="AB309" s="871" t="n"/>
      <c r="AC309" s="871" t="n"/>
      <c r="AD309" s="871" t="n"/>
      <c r="AE309" s="871" t="n"/>
    </row>
    <row r="310">
      <c r="A310" s="871" t="n"/>
      <c r="B310" s="871" t="n"/>
      <c r="C310" s="871" t="n"/>
      <c r="D310" s="440" t="n"/>
      <c r="E310" s="871" t="n"/>
      <c r="F310" s="440" t="n"/>
      <c r="G310" s="871" t="n"/>
      <c r="H310" s="440" t="n"/>
      <c r="I310" s="871" t="n"/>
      <c r="J310" s="440" t="n"/>
      <c r="K310" s="871" t="n"/>
      <c r="L310" s="440" t="n"/>
      <c r="M310" s="871" t="n"/>
      <c r="N310" s="871" t="n"/>
      <c r="O310" s="871" t="n"/>
      <c r="P310" s="871" t="n"/>
      <c r="Q310" s="871" t="n"/>
      <c r="R310" s="871" t="n"/>
      <c r="S310" s="871" t="n"/>
      <c r="T310" s="871" t="n"/>
      <c r="U310" s="871" t="n"/>
      <c r="V310" s="871" t="n"/>
      <c r="W310" s="871" t="n"/>
      <c r="X310" s="871" t="n"/>
      <c r="Y310" s="871" t="n"/>
      <c r="Z310" s="871" t="n"/>
      <c r="AA310" s="871" t="n"/>
      <c r="AB310" s="871" t="n"/>
      <c r="AC310" s="871" t="n"/>
      <c r="AD310" s="871" t="n"/>
      <c r="AE310" s="871" t="n"/>
    </row>
    <row r="311">
      <c r="A311" s="871" t="n"/>
      <c r="B311" s="871" t="n"/>
      <c r="C311" s="871" t="n"/>
      <c r="D311" s="440" t="n"/>
      <c r="E311" s="871" t="n"/>
      <c r="F311" s="440" t="n"/>
      <c r="G311" s="871" t="n"/>
      <c r="H311" s="440" t="n"/>
      <c r="I311" s="871" t="n"/>
      <c r="J311" s="440" t="n"/>
      <c r="K311" s="871" t="n"/>
      <c r="L311" s="440" t="n"/>
      <c r="M311" s="871" t="n"/>
      <c r="N311" s="871" t="n"/>
      <c r="O311" s="871" t="n"/>
      <c r="P311" s="871" t="n"/>
      <c r="Q311" s="871" t="n"/>
      <c r="R311" s="871" t="n"/>
      <c r="S311" s="871" t="n"/>
      <c r="T311" s="871" t="n"/>
      <c r="U311" s="871" t="n"/>
      <c r="V311" s="871" t="n"/>
      <c r="W311" s="871" t="n"/>
      <c r="X311" s="871" t="n"/>
      <c r="Y311" s="871" t="n"/>
      <c r="Z311" s="871" t="n"/>
      <c r="AA311" s="871" t="n"/>
      <c r="AB311" s="871" t="n"/>
      <c r="AC311" s="871" t="n"/>
      <c r="AD311" s="871" t="n"/>
      <c r="AE311" s="871" t="n"/>
    </row>
    <row r="312">
      <c r="A312" s="871" t="n"/>
      <c r="B312" s="871" t="n"/>
      <c r="C312" s="871" t="n"/>
      <c r="D312" s="440" t="n"/>
      <c r="E312" s="871" t="n"/>
      <c r="F312" s="440" t="n"/>
      <c r="G312" s="871" t="n"/>
      <c r="H312" s="440" t="n"/>
      <c r="I312" s="871" t="n"/>
      <c r="J312" s="440" t="n"/>
      <c r="K312" s="871" t="n"/>
      <c r="L312" s="440" t="n"/>
      <c r="M312" s="871" t="n"/>
      <c r="N312" s="871" t="n"/>
      <c r="O312" s="871" t="n"/>
      <c r="P312" s="871" t="n"/>
      <c r="Q312" s="871" t="n"/>
      <c r="R312" s="871" t="n"/>
      <c r="S312" s="871" t="n"/>
      <c r="T312" s="871" t="n"/>
      <c r="U312" s="871" t="n"/>
      <c r="V312" s="871" t="n"/>
      <c r="W312" s="871" t="n"/>
      <c r="X312" s="871" t="n"/>
      <c r="Y312" s="871" t="n"/>
      <c r="Z312" s="871" t="n"/>
      <c r="AA312" s="871" t="n"/>
      <c r="AB312" s="871" t="n"/>
      <c r="AC312" s="871" t="n"/>
      <c r="AD312" s="871" t="n"/>
      <c r="AE312" s="871" t="n"/>
    </row>
    <row r="313">
      <c r="A313" s="871" t="n"/>
      <c r="B313" s="871" t="n"/>
      <c r="C313" s="871" t="n"/>
      <c r="D313" s="440" t="n"/>
      <c r="E313" s="871" t="n"/>
      <c r="F313" s="440" t="n"/>
      <c r="G313" s="871" t="n"/>
      <c r="H313" s="440" t="n"/>
      <c r="I313" s="871" t="n"/>
      <c r="J313" s="440" t="n"/>
      <c r="K313" s="871" t="n"/>
      <c r="L313" s="440" t="n"/>
      <c r="M313" s="871" t="n"/>
      <c r="N313" s="871" t="n"/>
      <c r="O313" s="871" t="n"/>
      <c r="P313" s="871" t="n"/>
      <c r="Q313" s="871" t="n"/>
      <c r="R313" s="871" t="n"/>
      <c r="S313" s="871" t="n"/>
      <c r="T313" s="871" t="n"/>
      <c r="U313" s="871" t="n"/>
      <c r="V313" s="871" t="n"/>
      <c r="W313" s="871" t="n"/>
      <c r="X313" s="871" t="n"/>
      <c r="Y313" s="871" t="n"/>
      <c r="Z313" s="871" t="n"/>
      <c r="AA313" s="871" t="n"/>
      <c r="AB313" s="871" t="n"/>
      <c r="AC313" s="871" t="n"/>
      <c r="AD313" s="871" t="n"/>
      <c r="AE313" s="871" t="n"/>
    </row>
    <row r="314">
      <c r="A314" s="871" t="n"/>
      <c r="B314" s="871" t="n"/>
      <c r="C314" s="871" t="n"/>
      <c r="D314" s="440" t="n"/>
      <c r="E314" s="871" t="n"/>
      <c r="F314" s="440" t="n"/>
      <c r="G314" s="871" t="n"/>
      <c r="H314" s="440" t="n"/>
      <c r="I314" s="871" t="n"/>
      <c r="J314" s="440" t="n"/>
      <c r="K314" s="871" t="n"/>
      <c r="L314" s="440" t="n"/>
      <c r="M314" s="871" t="n"/>
      <c r="N314" s="871" t="n"/>
      <c r="O314" s="871" t="n"/>
      <c r="P314" s="871" t="n"/>
      <c r="Q314" s="871" t="n"/>
      <c r="R314" s="871" t="n"/>
      <c r="S314" s="871" t="n"/>
      <c r="T314" s="871" t="n"/>
      <c r="U314" s="871" t="n"/>
      <c r="V314" s="871" t="n"/>
      <c r="W314" s="871" t="n"/>
      <c r="X314" s="871" t="n"/>
      <c r="Y314" s="871" t="n"/>
      <c r="Z314" s="871" t="n"/>
      <c r="AA314" s="871" t="n"/>
      <c r="AB314" s="871" t="n"/>
      <c r="AC314" s="871" t="n"/>
      <c r="AD314" s="871" t="n"/>
      <c r="AE314" s="871" t="n"/>
    </row>
    <row r="315">
      <c r="A315" s="871" t="n"/>
      <c r="B315" s="871" t="n"/>
      <c r="C315" s="871" t="n"/>
      <c r="D315" s="440" t="n"/>
      <c r="E315" s="871" t="n"/>
      <c r="F315" s="440" t="n"/>
      <c r="G315" s="871" t="n"/>
      <c r="H315" s="440" t="n"/>
      <c r="I315" s="871" t="n"/>
      <c r="J315" s="440" t="n"/>
      <c r="K315" s="871" t="n"/>
      <c r="L315" s="440" t="n"/>
      <c r="M315" s="871" t="n"/>
      <c r="N315" s="871" t="n"/>
      <c r="O315" s="871" t="n"/>
      <c r="P315" s="871" t="n"/>
      <c r="Q315" s="871" t="n"/>
      <c r="R315" s="871" t="n"/>
      <c r="S315" s="871" t="n"/>
      <c r="T315" s="871" t="n"/>
      <c r="U315" s="871" t="n"/>
      <c r="V315" s="871" t="n"/>
      <c r="W315" s="871" t="n"/>
      <c r="X315" s="871" t="n"/>
      <c r="Y315" s="871" t="n"/>
      <c r="Z315" s="871" t="n"/>
      <c r="AA315" s="871" t="n"/>
      <c r="AB315" s="871" t="n"/>
      <c r="AC315" s="871" t="n"/>
      <c r="AD315" s="871" t="n"/>
      <c r="AE315" s="871" t="n"/>
    </row>
    <row r="316">
      <c r="A316" s="871" t="n"/>
      <c r="B316" s="871" t="n"/>
      <c r="C316" s="871" t="n"/>
      <c r="D316" s="440" t="n"/>
      <c r="E316" s="871" t="n"/>
      <c r="F316" s="440" t="n"/>
      <c r="G316" s="871" t="n"/>
      <c r="H316" s="440" t="n"/>
      <c r="I316" s="871" t="n"/>
      <c r="J316" s="440" t="n"/>
      <c r="K316" s="871" t="n"/>
      <c r="L316" s="440" t="n"/>
      <c r="M316" s="871" t="n"/>
      <c r="N316" s="871" t="n"/>
      <c r="O316" s="871" t="n"/>
      <c r="P316" s="871" t="n"/>
      <c r="Q316" s="871" t="n"/>
      <c r="R316" s="871" t="n"/>
      <c r="S316" s="871" t="n"/>
      <c r="T316" s="871" t="n"/>
      <c r="U316" s="871" t="n"/>
      <c r="V316" s="871" t="n"/>
      <c r="W316" s="871" t="n"/>
      <c r="X316" s="871" t="n"/>
      <c r="Y316" s="871" t="n"/>
      <c r="Z316" s="871" t="n"/>
      <c r="AA316" s="871" t="n"/>
      <c r="AB316" s="871" t="n"/>
      <c r="AC316" s="871" t="n"/>
      <c r="AD316" s="871" t="n"/>
      <c r="AE316" s="871" t="n"/>
    </row>
    <row r="317">
      <c r="A317" s="871" t="n"/>
      <c r="B317" s="871" t="n"/>
      <c r="C317" s="871" t="n"/>
      <c r="D317" s="440" t="n"/>
      <c r="E317" s="871" t="n"/>
      <c r="F317" s="440" t="n"/>
      <c r="G317" s="871" t="n"/>
      <c r="H317" s="440" t="n"/>
      <c r="I317" s="871" t="n"/>
      <c r="J317" s="440" t="n"/>
      <c r="K317" s="871" t="n"/>
      <c r="L317" s="440" t="n"/>
      <c r="M317" s="871" t="n"/>
      <c r="N317" s="871" t="n"/>
      <c r="O317" s="871" t="n"/>
      <c r="P317" s="871" t="n"/>
      <c r="Q317" s="871" t="n"/>
      <c r="R317" s="871" t="n"/>
      <c r="S317" s="871" t="n"/>
      <c r="T317" s="871" t="n"/>
      <c r="U317" s="871" t="n"/>
      <c r="V317" s="871" t="n"/>
      <c r="W317" s="871" t="n"/>
      <c r="X317" s="871" t="n"/>
      <c r="Y317" s="871" t="n"/>
      <c r="Z317" s="871" t="n"/>
      <c r="AA317" s="871" t="n"/>
      <c r="AB317" s="871" t="n"/>
      <c r="AC317" s="871" t="n"/>
      <c r="AD317" s="871" t="n"/>
      <c r="AE317" s="871" t="n"/>
    </row>
    <row r="318">
      <c r="A318" s="871" t="n"/>
      <c r="B318" s="871" t="n"/>
      <c r="C318" s="871" t="n"/>
      <c r="D318" s="440" t="n"/>
      <c r="E318" s="871" t="n"/>
      <c r="F318" s="440" t="n"/>
      <c r="G318" s="871" t="n"/>
      <c r="H318" s="440" t="n"/>
      <c r="I318" s="871" t="n"/>
      <c r="J318" s="440" t="n"/>
      <c r="K318" s="871" t="n"/>
      <c r="L318" s="440" t="n"/>
      <c r="M318" s="871" t="n"/>
      <c r="N318" s="871" t="n"/>
      <c r="O318" s="871" t="n"/>
      <c r="P318" s="871" t="n"/>
      <c r="Q318" s="871" t="n"/>
      <c r="R318" s="871" t="n"/>
      <c r="S318" s="871" t="n"/>
      <c r="T318" s="871" t="n"/>
      <c r="U318" s="871" t="n"/>
      <c r="V318" s="871" t="n"/>
      <c r="W318" s="871" t="n"/>
      <c r="X318" s="871" t="n"/>
      <c r="Y318" s="871" t="n"/>
      <c r="Z318" s="871" t="n"/>
      <c r="AA318" s="871" t="n"/>
      <c r="AB318" s="871" t="n"/>
      <c r="AC318" s="871" t="n"/>
      <c r="AD318" s="871" t="n"/>
      <c r="AE318" s="871" t="n"/>
    </row>
    <row r="319">
      <c r="A319" s="871" t="n"/>
      <c r="B319" s="871" t="n"/>
      <c r="C319" s="871" t="n"/>
      <c r="D319" s="440" t="n"/>
      <c r="E319" s="871" t="n"/>
      <c r="F319" s="440" t="n"/>
      <c r="G319" s="871" t="n"/>
      <c r="H319" s="440" t="n"/>
      <c r="I319" s="871" t="n"/>
      <c r="J319" s="440" t="n"/>
      <c r="K319" s="871" t="n"/>
      <c r="L319" s="440" t="n"/>
      <c r="M319" s="871" t="n"/>
      <c r="N319" s="871" t="n"/>
      <c r="O319" s="871" t="n"/>
      <c r="P319" s="871" t="n"/>
      <c r="Q319" s="871" t="n"/>
      <c r="R319" s="871" t="n"/>
      <c r="S319" s="871" t="n"/>
      <c r="T319" s="871" t="n"/>
      <c r="U319" s="871" t="n"/>
      <c r="V319" s="871" t="n"/>
      <c r="W319" s="871" t="n"/>
      <c r="X319" s="871" t="n"/>
      <c r="Y319" s="871" t="n"/>
      <c r="Z319" s="871" t="n"/>
      <c r="AA319" s="871" t="n"/>
      <c r="AB319" s="871" t="n"/>
      <c r="AC319" s="871" t="n"/>
      <c r="AD319" s="871" t="n"/>
      <c r="AE319" s="871" t="n"/>
    </row>
    <row r="320">
      <c r="A320" s="871" t="n"/>
      <c r="B320" s="871" t="n"/>
      <c r="C320" s="871" t="n"/>
      <c r="D320" s="440" t="n"/>
      <c r="E320" s="871" t="n"/>
      <c r="F320" s="440" t="n"/>
      <c r="G320" s="871" t="n"/>
      <c r="H320" s="440" t="n"/>
      <c r="I320" s="871" t="n"/>
      <c r="J320" s="440" t="n"/>
      <c r="K320" s="871" t="n"/>
      <c r="L320" s="440" t="n"/>
      <c r="M320" s="871" t="n"/>
      <c r="N320" s="871" t="n"/>
      <c r="O320" s="871" t="n"/>
      <c r="P320" s="871" t="n"/>
      <c r="Q320" s="871" t="n"/>
      <c r="R320" s="871" t="n"/>
      <c r="S320" s="871" t="n"/>
      <c r="T320" s="871" t="n"/>
      <c r="U320" s="871" t="n"/>
      <c r="V320" s="871" t="n"/>
      <c r="W320" s="871" t="n"/>
      <c r="X320" s="871" t="n"/>
      <c r="Y320" s="871" t="n"/>
      <c r="Z320" s="871" t="n"/>
      <c r="AA320" s="871" t="n"/>
      <c r="AB320" s="871" t="n"/>
      <c r="AC320" s="871" t="n"/>
      <c r="AD320" s="871" t="n"/>
      <c r="AE320" s="871" t="n"/>
    </row>
    <row r="321">
      <c r="A321" s="871" t="n"/>
      <c r="B321" s="871" t="n"/>
      <c r="C321" s="871" t="n"/>
      <c r="D321" s="440" t="n"/>
      <c r="E321" s="871" t="n"/>
      <c r="F321" s="440" t="n"/>
      <c r="G321" s="871" t="n"/>
      <c r="H321" s="440" t="n"/>
      <c r="I321" s="871" t="n"/>
      <c r="J321" s="440" t="n"/>
      <c r="K321" s="871" t="n"/>
      <c r="L321" s="440" t="n"/>
      <c r="M321" s="871" t="n"/>
      <c r="N321" s="871" t="n"/>
      <c r="O321" s="871" t="n"/>
      <c r="P321" s="871" t="n"/>
      <c r="Q321" s="871" t="n"/>
      <c r="R321" s="871" t="n"/>
      <c r="S321" s="871" t="n"/>
      <c r="T321" s="871" t="n"/>
      <c r="U321" s="871" t="n"/>
      <c r="V321" s="871" t="n"/>
      <c r="W321" s="871" t="n"/>
      <c r="X321" s="871" t="n"/>
      <c r="Y321" s="871" t="n"/>
      <c r="Z321" s="871" t="n"/>
      <c r="AA321" s="871" t="n"/>
      <c r="AB321" s="871" t="n"/>
      <c r="AC321" s="871" t="n"/>
      <c r="AD321" s="871" t="n"/>
      <c r="AE321" s="871" t="n"/>
    </row>
    <row r="322">
      <c r="A322" s="871" t="n"/>
      <c r="B322" s="871" t="n"/>
      <c r="C322" s="871" t="n"/>
      <c r="D322" s="440" t="n"/>
      <c r="E322" s="871" t="n"/>
      <c r="F322" s="440" t="n"/>
      <c r="G322" s="871" t="n"/>
      <c r="H322" s="440" t="n"/>
      <c r="I322" s="871" t="n"/>
      <c r="J322" s="440" t="n"/>
      <c r="K322" s="871" t="n"/>
      <c r="L322" s="440" t="n"/>
      <c r="M322" s="871" t="n"/>
      <c r="N322" s="871" t="n"/>
      <c r="O322" s="871" t="n"/>
      <c r="P322" s="871" t="n"/>
      <c r="Q322" s="871" t="n"/>
      <c r="R322" s="871" t="n"/>
      <c r="S322" s="871" t="n"/>
      <c r="T322" s="871" t="n"/>
      <c r="U322" s="871" t="n"/>
      <c r="V322" s="871" t="n"/>
      <c r="W322" s="871" t="n"/>
      <c r="X322" s="871" t="n"/>
      <c r="Y322" s="871" t="n"/>
      <c r="Z322" s="871" t="n"/>
      <c r="AA322" s="871" t="n"/>
      <c r="AB322" s="871" t="n"/>
      <c r="AC322" s="871" t="n"/>
      <c r="AD322" s="871" t="n"/>
      <c r="AE322" s="871" t="n"/>
    </row>
    <row r="323">
      <c r="A323" s="871" t="n"/>
      <c r="B323" s="871" t="n"/>
      <c r="C323" s="871" t="n"/>
      <c r="D323" s="440" t="n"/>
      <c r="E323" s="871" t="n"/>
      <c r="F323" s="440" t="n"/>
      <c r="G323" s="871" t="n"/>
      <c r="H323" s="440" t="n"/>
      <c r="I323" s="871" t="n"/>
      <c r="J323" s="440" t="n"/>
      <c r="K323" s="871" t="n"/>
      <c r="L323" s="440" t="n"/>
      <c r="M323" s="871" t="n"/>
      <c r="N323" s="871" t="n"/>
      <c r="O323" s="871" t="n"/>
      <c r="P323" s="871" t="n"/>
      <c r="Q323" s="871" t="n"/>
      <c r="R323" s="871" t="n"/>
      <c r="S323" s="871" t="n"/>
      <c r="T323" s="871" t="n"/>
      <c r="U323" s="871" t="n"/>
      <c r="V323" s="871" t="n"/>
      <c r="W323" s="871" t="n"/>
      <c r="X323" s="871" t="n"/>
      <c r="Y323" s="871" t="n"/>
      <c r="Z323" s="871" t="n"/>
      <c r="AA323" s="871" t="n"/>
      <c r="AB323" s="871" t="n"/>
      <c r="AC323" s="871" t="n"/>
      <c r="AD323" s="871" t="n"/>
      <c r="AE323" s="871" t="n"/>
    </row>
    <row r="324">
      <c r="A324" s="871" t="n"/>
      <c r="B324" s="871" t="n"/>
      <c r="C324" s="871" t="n"/>
      <c r="D324" s="440" t="n"/>
      <c r="E324" s="871" t="n"/>
      <c r="F324" s="440" t="n"/>
      <c r="G324" s="871" t="n"/>
      <c r="H324" s="440" t="n"/>
      <c r="I324" s="871" t="n"/>
      <c r="J324" s="440" t="n"/>
      <c r="K324" s="871" t="n"/>
      <c r="L324" s="440" t="n"/>
      <c r="M324" s="871" t="n"/>
      <c r="N324" s="871" t="n"/>
      <c r="O324" s="871" t="n"/>
      <c r="P324" s="871" t="n"/>
      <c r="Q324" s="871" t="n"/>
      <c r="R324" s="871" t="n"/>
      <c r="S324" s="871" t="n"/>
      <c r="T324" s="871" t="n"/>
      <c r="U324" s="871" t="n"/>
      <c r="V324" s="871" t="n"/>
      <c r="W324" s="871" t="n"/>
      <c r="X324" s="871" t="n"/>
      <c r="Y324" s="871" t="n"/>
      <c r="Z324" s="871" t="n"/>
      <c r="AA324" s="871" t="n"/>
      <c r="AB324" s="871" t="n"/>
      <c r="AC324" s="871" t="n"/>
      <c r="AD324" s="871" t="n"/>
      <c r="AE324" s="871" t="n"/>
    </row>
    <row r="325">
      <c r="A325" s="871" t="n"/>
      <c r="B325" s="871" t="n"/>
      <c r="C325" s="871" t="n"/>
      <c r="D325" s="440" t="n"/>
      <c r="E325" s="871" t="n"/>
      <c r="F325" s="440" t="n"/>
      <c r="G325" s="871" t="n"/>
      <c r="H325" s="440" t="n"/>
      <c r="I325" s="871" t="n"/>
      <c r="J325" s="440" t="n"/>
      <c r="K325" s="871" t="n"/>
      <c r="L325" s="440" t="n"/>
      <c r="M325" s="871" t="n"/>
      <c r="N325" s="871" t="n"/>
      <c r="O325" s="871" t="n"/>
      <c r="P325" s="871" t="n"/>
      <c r="Q325" s="871" t="n"/>
      <c r="R325" s="871" t="n"/>
      <c r="S325" s="871" t="n"/>
      <c r="T325" s="871" t="n"/>
      <c r="U325" s="871" t="n"/>
      <c r="V325" s="871" t="n"/>
      <c r="W325" s="871" t="n"/>
      <c r="X325" s="871" t="n"/>
      <c r="Y325" s="871" t="n"/>
      <c r="Z325" s="871" t="n"/>
      <c r="AA325" s="871" t="n"/>
      <c r="AB325" s="871" t="n"/>
      <c r="AC325" s="871" t="n"/>
      <c r="AD325" s="871" t="n"/>
      <c r="AE325" s="871" t="n"/>
    </row>
    <row r="326">
      <c r="A326" s="871" t="n"/>
      <c r="B326" s="871" t="n"/>
      <c r="C326" s="871" t="n"/>
      <c r="D326" s="440" t="n"/>
      <c r="E326" s="871" t="n"/>
      <c r="F326" s="440" t="n"/>
      <c r="G326" s="871" t="n"/>
      <c r="H326" s="440" t="n"/>
      <c r="I326" s="871" t="n"/>
      <c r="J326" s="440" t="n"/>
      <c r="K326" s="871" t="n"/>
      <c r="L326" s="440" t="n"/>
      <c r="M326" s="871" t="n"/>
      <c r="N326" s="871" t="n"/>
      <c r="O326" s="871" t="n"/>
      <c r="P326" s="871" t="n"/>
      <c r="Q326" s="871" t="n"/>
      <c r="R326" s="871" t="n"/>
      <c r="S326" s="871" t="n"/>
      <c r="T326" s="871" t="n"/>
      <c r="U326" s="871" t="n"/>
      <c r="V326" s="871" t="n"/>
      <c r="W326" s="871" t="n"/>
      <c r="X326" s="871" t="n"/>
      <c r="Y326" s="871" t="n"/>
      <c r="Z326" s="871" t="n"/>
      <c r="AA326" s="871" t="n"/>
      <c r="AB326" s="871" t="n"/>
      <c r="AC326" s="871" t="n"/>
      <c r="AD326" s="871" t="n"/>
      <c r="AE326" s="871" t="n"/>
    </row>
    <row r="327">
      <c r="A327" s="871" t="n"/>
      <c r="B327" s="871" t="n"/>
      <c r="C327" s="871" t="n"/>
      <c r="D327" s="440" t="n"/>
      <c r="E327" s="871" t="n"/>
      <c r="F327" s="440" t="n"/>
      <c r="G327" s="871" t="n"/>
      <c r="H327" s="440" t="n"/>
      <c r="I327" s="871" t="n"/>
      <c r="J327" s="440" t="n"/>
      <c r="K327" s="871" t="n"/>
      <c r="L327" s="440" t="n"/>
      <c r="M327" s="871" t="n"/>
      <c r="N327" s="871" t="n"/>
      <c r="O327" s="871" t="n"/>
      <c r="P327" s="871" t="n"/>
      <c r="Q327" s="871" t="n"/>
      <c r="R327" s="871" t="n"/>
      <c r="S327" s="871" t="n"/>
      <c r="T327" s="871" t="n"/>
      <c r="U327" s="871" t="n"/>
      <c r="V327" s="871" t="n"/>
      <c r="W327" s="871" t="n"/>
      <c r="X327" s="871" t="n"/>
      <c r="Y327" s="871" t="n"/>
      <c r="Z327" s="871" t="n"/>
      <c r="AA327" s="871" t="n"/>
      <c r="AB327" s="871" t="n"/>
      <c r="AC327" s="871" t="n"/>
      <c r="AD327" s="871" t="n"/>
      <c r="AE327" s="871" t="n"/>
    </row>
    <row r="328">
      <c r="A328" s="871" t="n"/>
      <c r="B328" s="871" t="n"/>
      <c r="C328" s="871" t="n"/>
      <c r="D328" s="440" t="n"/>
      <c r="E328" s="871" t="n"/>
      <c r="F328" s="440" t="n"/>
      <c r="G328" s="871" t="n"/>
      <c r="H328" s="440" t="n"/>
      <c r="I328" s="871" t="n"/>
      <c r="J328" s="440" t="n"/>
      <c r="K328" s="871" t="n"/>
      <c r="L328" s="440" t="n"/>
      <c r="M328" s="871" t="n"/>
      <c r="N328" s="871" t="n"/>
      <c r="O328" s="871" t="n"/>
      <c r="P328" s="871" t="n"/>
      <c r="Q328" s="871" t="n"/>
      <c r="R328" s="871" t="n"/>
      <c r="S328" s="871" t="n"/>
      <c r="T328" s="871" t="n"/>
      <c r="U328" s="871" t="n"/>
      <c r="V328" s="871" t="n"/>
      <c r="W328" s="871" t="n"/>
      <c r="X328" s="871" t="n"/>
      <c r="Y328" s="871" t="n"/>
      <c r="Z328" s="871" t="n"/>
      <c r="AA328" s="871" t="n"/>
      <c r="AB328" s="871" t="n"/>
      <c r="AC328" s="871" t="n"/>
      <c r="AD328" s="871" t="n"/>
      <c r="AE328" s="871" t="n"/>
    </row>
    <row r="329">
      <c r="A329" s="871" t="n"/>
      <c r="B329" s="871" t="n"/>
      <c r="C329" s="871" t="n"/>
      <c r="D329" s="440" t="n"/>
      <c r="E329" s="871" t="n"/>
      <c r="F329" s="440" t="n"/>
      <c r="G329" s="871" t="n"/>
      <c r="H329" s="440" t="n"/>
      <c r="I329" s="871" t="n"/>
      <c r="J329" s="440" t="n"/>
      <c r="K329" s="871" t="n"/>
      <c r="L329" s="440" t="n"/>
      <c r="M329" s="871" t="n"/>
      <c r="N329" s="871" t="n"/>
      <c r="O329" s="871" t="n"/>
      <c r="P329" s="871" t="n"/>
      <c r="Q329" s="871" t="n"/>
      <c r="R329" s="871" t="n"/>
      <c r="S329" s="871" t="n"/>
      <c r="T329" s="871" t="n"/>
      <c r="U329" s="871" t="n"/>
      <c r="V329" s="871" t="n"/>
      <c r="W329" s="871" t="n"/>
      <c r="X329" s="871" t="n"/>
      <c r="Y329" s="871" t="n"/>
      <c r="Z329" s="871" t="n"/>
      <c r="AA329" s="871" t="n"/>
      <c r="AB329" s="871" t="n"/>
      <c r="AC329" s="871" t="n"/>
      <c r="AD329" s="871" t="n"/>
      <c r="AE329" s="871" t="n"/>
    </row>
    <row r="330">
      <c r="A330" s="871" t="n"/>
      <c r="B330" s="871" t="n"/>
      <c r="C330" s="871" t="n"/>
      <c r="D330" s="440" t="n"/>
      <c r="E330" s="871" t="n"/>
      <c r="F330" s="440" t="n"/>
      <c r="G330" s="871" t="n"/>
      <c r="H330" s="440" t="n"/>
      <c r="I330" s="871" t="n"/>
      <c r="J330" s="440" t="n"/>
      <c r="K330" s="871" t="n"/>
      <c r="L330" s="440" t="n"/>
      <c r="M330" s="871" t="n"/>
      <c r="N330" s="871" t="n"/>
      <c r="O330" s="871" t="n"/>
      <c r="P330" s="871" t="n"/>
      <c r="Q330" s="871" t="n"/>
      <c r="R330" s="871" t="n"/>
      <c r="S330" s="871" t="n"/>
      <c r="T330" s="871" t="n"/>
      <c r="U330" s="871" t="n"/>
      <c r="V330" s="871" t="n"/>
      <c r="W330" s="871" t="n"/>
      <c r="X330" s="871" t="n"/>
      <c r="Y330" s="871" t="n"/>
      <c r="Z330" s="871" t="n"/>
      <c r="AA330" s="871" t="n"/>
      <c r="AB330" s="871" t="n"/>
      <c r="AC330" s="871" t="n"/>
      <c r="AD330" s="871" t="n"/>
      <c r="AE330" s="871" t="n"/>
    </row>
    <row r="331">
      <c r="A331" s="871" t="n"/>
      <c r="B331" s="871" t="n"/>
      <c r="C331" s="871" t="n"/>
      <c r="D331" s="440" t="n"/>
      <c r="E331" s="871" t="n"/>
      <c r="F331" s="440" t="n"/>
      <c r="G331" s="871" t="n"/>
      <c r="H331" s="440" t="n"/>
      <c r="I331" s="871" t="n"/>
      <c r="J331" s="440" t="n"/>
      <c r="K331" s="871" t="n"/>
      <c r="L331" s="440" t="n"/>
      <c r="M331" s="871" t="n"/>
      <c r="N331" s="871" t="n"/>
      <c r="O331" s="871" t="n"/>
      <c r="P331" s="871" t="n"/>
      <c r="Q331" s="871" t="n"/>
      <c r="R331" s="871" t="n"/>
      <c r="S331" s="871" t="n"/>
      <c r="T331" s="871" t="n"/>
      <c r="U331" s="871" t="n"/>
      <c r="V331" s="871" t="n"/>
      <c r="W331" s="871" t="n"/>
      <c r="X331" s="871" t="n"/>
      <c r="Y331" s="871" t="n"/>
      <c r="Z331" s="871" t="n"/>
      <c r="AA331" s="871" t="n"/>
      <c r="AB331" s="871" t="n"/>
      <c r="AC331" s="871" t="n"/>
      <c r="AD331" s="871" t="n"/>
      <c r="AE331" s="871" t="n"/>
    </row>
    <row r="332">
      <c r="A332" s="871" t="n"/>
      <c r="B332" s="871" t="n"/>
      <c r="C332" s="871" t="n"/>
      <c r="D332" s="440" t="n"/>
      <c r="E332" s="871" t="n"/>
      <c r="F332" s="440" t="n"/>
      <c r="G332" s="871" t="n"/>
      <c r="H332" s="440" t="n"/>
      <c r="I332" s="871" t="n"/>
      <c r="J332" s="440" t="n"/>
      <c r="K332" s="871" t="n"/>
      <c r="L332" s="440" t="n"/>
      <c r="M332" s="871" t="n"/>
      <c r="N332" s="871" t="n"/>
      <c r="O332" s="871" t="n"/>
      <c r="P332" s="871" t="n"/>
      <c r="Q332" s="871" t="n"/>
      <c r="R332" s="871" t="n"/>
      <c r="S332" s="871" t="n"/>
      <c r="T332" s="871" t="n"/>
      <c r="U332" s="871" t="n"/>
      <c r="V332" s="871" t="n"/>
      <c r="W332" s="871" t="n"/>
      <c r="X332" s="871" t="n"/>
      <c r="Y332" s="871" t="n"/>
      <c r="Z332" s="871" t="n"/>
      <c r="AA332" s="871" t="n"/>
      <c r="AB332" s="871" t="n"/>
      <c r="AC332" s="871" t="n"/>
      <c r="AD332" s="871" t="n"/>
      <c r="AE332" s="871" t="n"/>
    </row>
    <row r="333">
      <c r="A333" s="871" t="n"/>
      <c r="B333" s="871" t="n"/>
      <c r="C333" s="871" t="n"/>
      <c r="D333" s="440" t="n"/>
      <c r="E333" s="871" t="n"/>
      <c r="F333" s="440" t="n"/>
      <c r="G333" s="871" t="n"/>
      <c r="H333" s="440" t="n"/>
      <c r="I333" s="871" t="n"/>
      <c r="J333" s="440" t="n"/>
      <c r="K333" s="871" t="n"/>
      <c r="L333" s="440" t="n"/>
      <c r="M333" s="871" t="n"/>
      <c r="N333" s="871" t="n"/>
      <c r="O333" s="871" t="n"/>
      <c r="P333" s="871" t="n"/>
      <c r="Q333" s="871" t="n"/>
      <c r="R333" s="871" t="n"/>
      <c r="S333" s="871" t="n"/>
      <c r="T333" s="871" t="n"/>
      <c r="U333" s="871" t="n"/>
      <c r="V333" s="871" t="n"/>
      <c r="W333" s="871" t="n"/>
      <c r="X333" s="871" t="n"/>
      <c r="Y333" s="871" t="n"/>
      <c r="Z333" s="871" t="n"/>
      <c r="AA333" s="871" t="n"/>
      <c r="AB333" s="871" t="n"/>
      <c r="AC333" s="871" t="n"/>
      <c r="AD333" s="871" t="n"/>
      <c r="AE333" s="871" t="n"/>
    </row>
    <row r="334">
      <c r="A334" s="871" t="n"/>
      <c r="B334" s="871" t="n"/>
      <c r="C334" s="871" t="n"/>
      <c r="D334" s="440" t="n"/>
      <c r="E334" s="871" t="n"/>
      <c r="F334" s="440" t="n"/>
      <c r="G334" s="871" t="n"/>
      <c r="H334" s="440" t="n"/>
      <c r="I334" s="871" t="n"/>
      <c r="J334" s="440" t="n"/>
      <c r="K334" s="871" t="n"/>
      <c r="L334" s="440" t="n"/>
      <c r="M334" s="871" t="n"/>
      <c r="N334" s="871" t="n"/>
      <c r="O334" s="871" t="n"/>
      <c r="P334" s="871" t="n"/>
      <c r="Q334" s="871" t="n"/>
      <c r="R334" s="871" t="n"/>
      <c r="S334" s="871" t="n"/>
      <c r="T334" s="871" t="n"/>
      <c r="U334" s="871" t="n"/>
      <c r="V334" s="871" t="n"/>
      <c r="W334" s="871" t="n"/>
      <c r="X334" s="871" t="n"/>
      <c r="Y334" s="871" t="n"/>
      <c r="Z334" s="871" t="n"/>
      <c r="AA334" s="871" t="n"/>
      <c r="AB334" s="871" t="n"/>
      <c r="AC334" s="871" t="n"/>
      <c r="AD334" s="871" t="n"/>
      <c r="AE334" s="871" t="n"/>
    </row>
    <row r="335">
      <c r="A335" s="871" t="n"/>
      <c r="B335" s="871" t="n"/>
      <c r="C335" s="871" t="n"/>
      <c r="D335" s="440" t="n"/>
      <c r="E335" s="871" t="n"/>
      <c r="F335" s="440" t="n"/>
      <c r="G335" s="871" t="n"/>
      <c r="H335" s="440" t="n"/>
      <c r="I335" s="871" t="n"/>
      <c r="J335" s="440" t="n"/>
      <c r="K335" s="871" t="n"/>
      <c r="L335" s="440" t="n"/>
      <c r="M335" s="871" t="n"/>
      <c r="N335" s="871" t="n"/>
      <c r="O335" s="871" t="n"/>
      <c r="P335" s="871" t="n"/>
      <c r="Q335" s="871" t="n"/>
      <c r="R335" s="871" t="n"/>
      <c r="S335" s="871" t="n"/>
      <c r="T335" s="871" t="n"/>
      <c r="U335" s="871" t="n"/>
      <c r="V335" s="871" t="n"/>
      <c r="W335" s="871" t="n"/>
      <c r="X335" s="871" t="n"/>
      <c r="Y335" s="871" t="n"/>
      <c r="Z335" s="871" t="n"/>
      <c r="AA335" s="871" t="n"/>
      <c r="AB335" s="871" t="n"/>
      <c r="AC335" s="871" t="n"/>
      <c r="AD335" s="871" t="n"/>
      <c r="AE335" s="871" t="n"/>
    </row>
    <row r="336">
      <c r="A336" s="871" t="n"/>
      <c r="B336" s="871" t="n"/>
      <c r="C336" s="871" t="n"/>
      <c r="D336" s="440" t="n"/>
      <c r="E336" s="871" t="n"/>
      <c r="F336" s="440" t="n"/>
      <c r="G336" s="871" t="n"/>
      <c r="H336" s="440" t="n"/>
      <c r="I336" s="871" t="n"/>
      <c r="J336" s="440" t="n"/>
      <c r="K336" s="871" t="n"/>
      <c r="L336" s="440" t="n"/>
      <c r="M336" s="871" t="n"/>
      <c r="N336" s="871" t="n"/>
      <c r="O336" s="871" t="n"/>
      <c r="P336" s="871" t="n"/>
      <c r="Q336" s="871" t="n"/>
      <c r="R336" s="871" t="n"/>
      <c r="S336" s="871" t="n"/>
      <c r="T336" s="871" t="n"/>
      <c r="U336" s="871" t="n"/>
      <c r="V336" s="871" t="n"/>
      <c r="W336" s="871" t="n"/>
      <c r="X336" s="871" t="n"/>
      <c r="Y336" s="871" t="n"/>
      <c r="Z336" s="871" t="n"/>
      <c r="AA336" s="871" t="n"/>
      <c r="AB336" s="871" t="n"/>
      <c r="AC336" s="871" t="n"/>
      <c r="AD336" s="871" t="n"/>
      <c r="AE336" s="871" t="n"/>
    </row>
    <row r="337">
      <c r="A337" s="871" t="n"/>
      <c r="B337" s="871" t="n"/>
      <c r="C337" s="871" t="n"/>
      <c r="D337" s="440" t="n"/>
      <c r="E337" s="871" t="n"/>
      <c r="F337" s="440" t="n"/>
      <c r="G337" s="871" t="n"/>
      <c r="H337" s="440" t="n"/>
      <c r="I337" s="871" t="n"/>
      <c r="J337" s="440" t="n"/>
      <c r="K337" s="871" t="n"/>
      <c r="L337" s="440" t="n"/>
      <c r="M337" s="871" t="n"/>
      <c r="N337" s="871" t="n"/>
      <c r="O337" s="871" t="n"/>
      <c r="P337" s="871" t="n"/>
      <c r="Q337" s="871" t="n"/>
      <c r="R337" s="871" t="n"/>
      <c r="S337" s="871" t="n"/>
      <c r="T337" s="871" t="n"/>
      <c r="U337" s="871" t="n"/>
      <c r="V337" s="871" t="n"/>
      <c r="W337" s="871" t="n"/>
      <c r="X337" s="871" t="n"/>
      <c r="Y337" s="871" t="n"/>
      <c r="Z337" s="871" t="n"/>
      <c r="AA337" s="871" t="n"/>
      <c r="AB337" s="871" t="n"/>
      <c r="AC337" s="871" t="n"/>
      <c r="AD337" s="871" t="n"/>
      <c r="AE337" s="871" t="n"/>
    </row>
    <row r="338">
      <c r="A338" s="871" t="n"/>
      <c r="B338" s="871" t="n"/>
      <c r="C338" s="871" t="n"/>
      <c r="D338" s="440" t="n"/>
      <c r="E338" s="871" t="n"/>
      <c r="F338" s="440" t="n"/>
      <c r="G338" s="871" t="n"/>
      <c r="H338" s="440" t="n"/>
      <c r="I338" s="871" t="n"/>
      <c r="J338" s="440" t="n"/>
      <c r="K338" s="871" t="n"/>
      <c r="L338" s="440" t="n"/>
      <c r="M338" s="871" t="n"/>
      <c r="N338" s="871" t="n"/>
      <c r="O338" s="871" t="n"/>
      <c r="P338" s="871" t="n"/>
      <c r="Q338" s="871" t="n"/>
      <c r="R338" s="871" t="n"/>
      <c r="S338" s="871" t="n"/>
      <c r="T338" s="871" t="n"/>
      <c r="U338" s="871" t="n"/>
      <c r="V338" s="871" t="n"/>
      <c r="W338" s="871" t="n"/>
      <c r="X338" s="871" t="n"/>
      <c r="Y338" s="871" t="n"/>
      <c r="Z338" s="871" t="n"/>
      <c r="AA338" s="871" t="n"/>
      <c r="AB338" s="871" t="n"/>
      <c r="AC338" s="871" t="n"/>
      <c r="AD338" s="871" t="n"/>
      <c r="AE338" s="871" t="n"/>
    </row>
    <row r="339">
      <c r="A339" s="871" t="n"/>
      <c r="B339" s="871" t="n"/>
      <c r="C339" s="871" t="n"/>
      <c r="D339" s="440" t="n"/>
      <c r="E339" s="871" t="n"/>
      <c r="F339" s="440" t="n"/>
      <c r="G339" s="871" t="n"/>
      <c r="H339" s="440" t="n"/>
      <c r="I339" s="871" t="n"/>
      <c r="J339" s="440" t="n"/>
      <c r="K339" s="871" t="n"/>
      <c r="L339" s="440" t="n"/>
      <c r="M339" s="871" t="n"/>
      <c r="N339" s="871" t="n"/>
      <c r="O339" s="871" t="n"/>
      <c r="P339" s="871" t="n"/>
      <c r="Q339" s="871" t="n"/>
      <c r="R339" s="871" t="n"/>
      <c r="S339" s="871" t="n"/>
      <c r="T339" s="871" t="n"/>
      <c r="U339" s="871" t="n"/>
      <c r="V339" s="871" t="n"/>
      <c r="W339" s="871" t="n"/>
      <c r="X339" s="871" t="n"/>
      <c r="Y339" s="871" t="n"/>
      <c r="Z339" s="871" t="n"/>
      <c r="AA339" s="871" t="n"/>
      <c r="AB339" s="871" t="n"/>
      <c r="AC339" s="871" t="n"/>
      <c r="AD339" s="871" t="n"/>
      <c r="AE339" s="871" t="n"/>
    </row>
    <row r="340">
      <c r="A340" s="871" t="n"/>
      <c r="B340" s="871" t="n"/>
      <c r="C340" s="871" t="n"/>
      <c r="D340" s="440" t="n"/>
      <c r="E340" s="871" t="n"/>
      <c r="F340" s="440" t="n"/>
      <c r="G340" s="871" t="n"/>
      <c r="H340" s="440" t="n"/>
      <c r="I340" s="871" t="n"/>
      <c r="J340" s="440" t="n"/>
      <c r="K340" s="871" t="n"/>
      <c r="L340" s="440" t="n"/>
      <c r="M340" s="871" t="n"/>
      <c r="N340" s="871" t="n"/>
      <c r="O340" s="871" t="n"/>
      <c r="P340" s="871" t="n"/>
      <c r="Q340" s="871" t="n"/>
      <c r="R340" s="871" t="n"/>
      <c r="S340" s="871" t="n"/>
      <c r="T340" s="871" t="n"/>
      <c r="U340" s="871" t="n"/>
      <c r="V340" s="871" t="n"/>
      <c r="W340" s="871" t="n"/>
      <c r="X340" s="871" t="n"/>
      <c r="Y340" s="871" t="n"/>
      <c r="Z340" s="871" t="n"/>
      <c r="AA340" s="871" t="n"/>
      <c r="AB340" s="871" t="n"/>
      <c r="AC340" s="871" t="n"/>
      <c r="AD340" s="871" t="n"/>
      <c r="AE340" s="871" t="n"/>
    </row>
    <row r="341">
      <c r="A341" s="871" t="n"/>
      <c r="B341" s="871" t="n"/>
      <c r="C341" s="871" t="n"/>
      <c r="D341" s="440" t="n"/>
      <c r="E341" s="871" t="n"/>
      <c r="F341" s="440" t="n"/>
      <c r="G341" s="871" t="n"/>
      <c r="H341" s="440" t="n"/>
      <c r="I341" s="871" t="n"/>
      <c r="J341" s="440" t="n"/>
      <c r="K341" s="871" t="n"/>
      <c r="L341" s="440" t="n"/>
      <c r="M341" s="871" t="n"/>
      <c r="N341" s="871" t="n"/>
      <c r="O341" s="871" t="n"/>
      <c r="P341" s="871" t="n"/>
      <c r="Q341" s="871" t="n"/>
      <c r="R341" s="871" t="n"/>
      <c r="S341" s="871" t="n"/>
      <c r="T341" s="871" t="n"/>
      <c r="U341" s="871" t="n"/>
      <c r="V341" s="871" t="n"/>
      <c r="W341" s="871" t="n"/>
      <c r="X341" s="871" t="n"/>
      <c r="Y341" s="871" t="n"/>
      <c r="Z341" s="871" t="n"/>
      <c r="AA341" s="871" t="n"/>
      <c r="AB341" s="871" t="n"/>
      <c r="AC341" s="871" t="n"/>
      <c r="AD341" s="871" t="n"/>
      <c r="AE341" s="871" t="n"/>
    </row>
    <row r="342">
      <c r="A342" s="871" t="n"/>
      <c r="B342" s="871" t="n"/>
      <c r="C342" s="871" t="n"/>
      <c r="D342" s="440" t="n"/>
      <c r="E342" s="871" t="n"/>
      <c r="F342" s="440" t="n"/>
      <c r="G342" s="871" t="n"/>
      <c r="H342" s="440" t="n"/>
      <c r="I342" s="871" t="n"/>
      <c r="J342" s="440" t="n"/>
      <c r="K342" s="871" t="n"/>
      <c r="L342" s="440" t="n"/>
      <c r="M342" s="871" t="n"/>
      <c r="N342" s="871" t="n"/>
      <c r="O342" s="871" t="n"/>
      <c r="P342" s="871" t="n"/>
      <c r="Q342" s="871" t="n"/>
      <c r="R342" s="871" t="n"/>
      <c r="S342" s="871" t="n"/>
      <c r="T342" s="871" t="n"/>
      <c r="U342" s="871" t="n"/>
      <c r="V342" s="871" t="n"/>
      <c r="W342" s="871" t="n"/>
      <c r="X342" s="871" t="n"/>
      <c r="Y342" s="871" t="n"/>
      <c r="Z342" s="871" t="n"/>
      <c r="AA342" s="871" t="n"/>
      <c r="AB342" s="871" t="n"/>
      <c r="AC342" s="871" t="n"/>
      <c r="AD342" s="871" t="n"/>
      <c r="AE342" s="871" t="n"/>
    </row>
    <row r="343">
      <c r="A343" s="871" t="n"/>
      <c r="B343" s="871" t="n"/>
      <c r="C343" s="871" t="n"/>
      <c r="D343" s="440" t="n"/>
      <c r="E343" s="871" t="n"/>
      <c r="F343" s="440" t="n"/>
      <c r="G343" s="871" t="n"/>
      <c r="H343" s="440" t="n"/>
      <c r="I343" s="871" t="n"/>
      <c r="J343" s="440" t="n"/>
      <c r="K343" s="871" t="n"/>
      <c r="L343" s="440" t="n"/>
      <c r="M343" s="871" t="n"/>
      <c r="N343" s="871" t="n"/>
      <c r="O343" s="871" t="n"/>
      <c r="P343" s="871" t="n"/>
      <c r="Q343" s="871" t="n"/>
      <c r="R343" s="871" t="n"/>
      <c r="S343" s="871" t="n"/>
      <c r="T343" s="871" t="n"/>
      <c r="U343" s="871" t="n"/>
      <c r="V343" s="871" t="n"/>
      <c r="W343" s="871" t="n"/>
      <c r="X343" s="871" t="n"/>
      <c r="Y343" s="871" t="n"/>
      <c r="Z343" s="871" t="n"/>
      <c r="AA343" s="871" t="n"/>
      <c r="AB343" s="871" t="n"/>
      <c r="AC343" s="871" t="n"/>
      <c r="AD343" s="871" t="n"/>
      <c r="AE343" s="871" t="n"/>
    </row>
    <row r="344">
      <c r="A344" s="871" t="n"/>
      <c r="B344" s="871" t="n"/>
      <c r="C344" s="871" t="n"/>
      <c r="D344" s="440" t="n"/>
      <c r="E344" s="871" t="n"/>
      <c r="F344" s="440" t="n"/>
      <c r="G344" s="871" t="n"/>
      <c r="H344" s="440" t="n"/>
      <c r="I344" s="871" t="n"/>
      <c r="J344" s="440" t="n"/>
      <c r="K344" s="871" t="n"/>
      <c r="L344" s="440" t="n"/>
      <c r="M344" s="871" t="n"/>
      <c r="N344" s="871" t="n"/>
      <c r="O344" s="871" t="n"/>
      <c r="P344" s="871" t="n"/>
      <c r="Q344" s="871" t="n"/>
      <c r="R344" s="871" t="n"/>
      <c r="S344" s="871" t="n"/>
      <c r="T344" s="871" t="n"/>
      <c r="U344" s="871" t="n"/>
      <c r="V344" s="871" t="n"/>
      <c r="W344" s="871" t="n"/>
      <c r="X344" s="871" t="n"/>
      <c r="Y344" s="871" t="n"/>
      <c r="Z344" s="871" t="n"/>
      <c r="AA344" s="871" t="n"/>
      <c r="AB344" s="871" t="n"/>
      <c r="AC344" s="871" t="n"/>
      <c r="AD344" s="871" t="n"/>
      <c r="AE344" s="871" t="n"/>
    </row>
    <row r="345">
      <c r="A345" s="871" t="n"/>
      <c r="B345" s="871" t="n"/>
      <c r="C345" s="871" t="n"/>
      <c r="D345" s="440" t="n"/>
      <c r="E345" s="871" t="n"/>
      <c r="F345" s="440" t="n"/>
      <c r="G345" s="871" t="n"/>
      <c r="H345" s="440" t="n"/>
      <c r="I345" s="871" t="n"/>
      <c r="J345" s="440" t="n"/>
      <c r="K345" s="871" t="n"/>
      <c r="L345" s="440" t="n"/>
      <c r="M345" s="871" t="n"/>
      <c r="N345" s="871" t="n"/>
      <c r="O345" s="871" t="n"/>
      <c r="P345" s="871" t="n"/>
      <c r="Q345" s="871" t="n"/>
      <c r="R345" s="871" t="n"/>
      <c r="S345" s="871" t="n"/>
      <c r="T345" s="871" t="n"/>
      <c r="U345" s="871" t="n"/>
      <c r="V345" s="871" t="n"/>
      <c r="W345" s="871" t="n"/>
      <c r="X345" s="871" t="n"/>
      <c r="Y345" s="871" t="n"/>
      <c r="Z345" s="871" t="n"/>
      <c r="AA345" s="871" t="n"/>
      <c r="AB345" s="871" t="n"/>
      <c r="AC345" s="871" t="n"/>
      <c r="AD345" s="871" t="n"/>
      <c r="AE345" s="871" t="n"/>
    </row>
    <row r="346">
      <c r="A346" s="871" t="n"/>
      <c r="B346" s="871" t="n"/>
      <c r="C346" s="871" t="n"/>
      <c r="D346" s="440" t="n"/>
      <c r="E346" s="871" t="n"/>
      <c r="F346" s="440" t="n"/>
      <c r="G346" s="871" t="n"/>
      <c r="H346" s="440" t="n"/>
      <c r="I346" s="871" t="n"/>
      <c r="J346" s="440" t="n"/>
      <c r="K346" s="871" t="n"/>
      <c r="L346" s="440" t="n"/>
      <c r="M346" s="871" t="n"/>
      <c r="N346" s="871" t="n"/>
      <c r="O346" s="871" t="n"/>
      <c r="P346" s="871" t="n"/>
      <c r="Q346" s="871" t="n"/>
      <c r="R346" s="871" t="n"/>
      <c r="S346" s="871" t="n"/>
      <c r="T346" s="871" t="n"/>
      <c r="U346" s="871" t="n"/>
      <c r="V346" s="871" t="n"/>
      <c r="W346" s="871" t="n"/>
      <c r="X346" s="871" t="n"/>
      <c r="Y346" s="871" t="n"/>
      <c r="Z346" s="871" t="n"/>
      <c r="AA346" s="871" t="n"/>
      <c r="AB346" s="871" t="n"/>
      <c r="AC346" s="871" t="n"/>
      <c r="AD346" s="871" t="n"/>
      <c r="AE346" s="871" t="n"/>
    </row>
    <row r="347">
      <c r="A347" s="871" t="n"/>
      <c r="B347" s="871" t="n"/>
      <c r="C347" s="871" t="n"/>
      <c r="D347" s="440" t="n"/>
      <c r="E347" s="871" t="n"/>
      <c r="F347" s="440" t="n"/>
      <c r="G347" s="871" t="n"/>
      <c r="H347" s="440" t="n"/>
      <c r="I347" s="871" t="n"/>
      <c r="J347" s="440" t="n"/>
      <c r="K347" s="871" t="n"/>
      <c r="L347" s="440" t="n"/>
      <c r="M347" s="871" t="n"/>
      <c r="N347" s="871" t="n"/>
      <c r="O347" s="871" t="n"/>
      <c r="P347" s="871" t="n"/>
      <c r="Q347" s="871" t="n"/>
      <c r="R347" s="871" t="n"/>
      <c r="S347" s="871" t="n"/>
      <c r="T347" s="871" t="n"/>
      <c r="U347" s="871" t="n"/>
      <c r="V347" s="871" t="n"/>
      <c r="W347" s="871" t="n"/>
      <c r="X347" s="871" t="n"/>
      <c r="Y347" s="871" t="n"/>
      <c r="Z347" s="871" t="n"/>
      <c r="AA347" s="871" t="n"/>
      <c r="AB347" s="871" t="n"/>
      <c r="AC347" s="871" t="n"/>
      <c r="AD347" s="871" t="n"/>
      <c r="AE347" s="871" t="n"/>
    </row>
    <row r="348">
      <c r="A348" s="871" t="n"/>
      <c r="B348" s="871" t="n"/>
      <c r="C348" s="871" t="n"/>
      <c r="D348" s="440" t="n"/>
      <c r="E348" s="871" t="n"/>
      <c r="F348" s="440" t="n"/>
      <c r="G348" s="871" t="n"/>
      <c r="H348" s="440" t="n"/>
      <c r="I348" s="871" t="n"/>
      <c r="J348" s="440" t="n"/>
      <c r="K348" s="871" t="n"/>
      <c r="L348" s="440" t="n"/>
      <c r="M348" s="871" t="n"/>
      <c r="N348" s="871" t="n"/>
      <c r="O348" s="871" t="n"/>
      <c r="P348" s="871" t="n"/>
      <c r="Q348" s="871" t="n"/>
      <c r="R348" s="871" t="n"/>
      <c r="S348" s="871" t="n"/>
      <c r="T348" s="871" t="n"/>
      <c r="U348" s="871" t="n"/>
      <c r="V348" s="871" t="n"/>
      <c r="W348" s="871" t="n"/>
      <c r="X348" s="871" t="n"/>
      <c r="Y348" s="871" t="n"/>
      <c r="Z348" s="871" t="n"/>
      <c r="AA348" s="871" t="n"/>
      <c r="AB348" s="871" t="n"/>
      <c r="AC348" s="871" t="n"/>
      <c r="AD348" s="871" t="n"/>
      <c r="AE348" s="871" t="n"/>
    </row>
    <row r="349">
      <c r="A349" s="871" t="n"/>
      <c r="B349" s="871" t="n"/>
      <c r="C349" s="871" t="n"/>
      <c r="D349" s="440" t="n"/>
      <c r="E349" s="871" t="n"/>
      <c r="F349" s="440" t="n"/>
      <c r="G349" s="871" t="n"/>
      <c r="H349" s="440" t="n"/>
      <c r="I349" s="871" t="n"/>
      <c r="J349" s="440" t="n"/>
      <c r="K349" s="871" t="n"/>
      <c r="L349" s="440" t="n"/>
      <c r="M349" s="871" t="n"/>
      <c r="N349" s="871" t="n"/>
      <c r="O349" s="871" t="n"/>
      <c r="P349" s="871" t="n"/>
      <c r="Q349" s="871" t="n"/>
      <c r="R349" s="871" t="n"/>
      <c r="S349" s="871" t="n"/>
      <c r="T349" s="871" t="n"/>
      <c r="U349" s="871" t="n"/>
      <c r="V349" s="871" t="n"/>
      <c r="W349" s="871" t="n"/>
      <c r="X349" s="871" t="n"/>
      <c r="Y349" s="871" t="n"/>
      <c r="Z349" s="871" t="n"/>
      <c r="AA349" s="871" t="n"/>
      <c r="AB349" s="871" t="n"/>
      <c r="AC349" s="871" t="n"/>
      <c r="AD349" s="871" t="n"/>
      <c r="AE349" s="871" t="n"/>
    </row>
    <row r="350">
      <c r="A350" s="871" t="n"/>
      <c r="B350" s="871" t="n"/>
      <c r="C350" s="871" t="n"/>
      <c r="D350" s="440" t="n"/>
      <c r="E350" s="871" t="n"/>
      <c r="F350" s="440" t="n"/>
      <c r="G350" s="871" t="n"/>
      <c r="H350" s="440" t="n"/>
      <c r="I350" s="871" t="n"/>
      <c r="J350" s="440" t="n"/>
      <c r="K350" s="871" t="n"/>
      <c r="L350" s="440" t="n"/>
      <c r="M350" s="871" t="n"/>
      <c r="N350" s="871" t="n"/>
      <c r="O350" s="871" t="n"/>
      <c r="P350" s="871" t="n"/>
      <c r="Q350" s="871" t="n"/>
      <c r="R350" s="871" t="n"/>
      <c r="S350" s="871" t="n"/>
      <c r="T350" s="871" t="n"/>
      <c r="U350" s="871" t="n"/>
      <c r="V350" s="871" t="n"/>
      <c r="W350" s="871" t="n"/>
      <c r="X350" s="871" t="n"/>
      <c r="Y350" s="871" t="n"/>
      <c r="Z350" s="871" t="n"/>
      <c r="AA350" s="871" t="n"/>
      <c r="AB350" s="871" t="n"/>
      <c r="AC350" s="871" t="n"/>
      <c r="AD350" s="871" t="n"/>
      <c r="AE350" s="871" t="n"/>
    </row>
    <row r="351">
      <c r="A351" s="871" t="n"/>
      <c r="B351" s="871" t="n"/>
      <c r="C351" s="871" t="n"/>
      <c r="D351" s="440" t="n"/>
      <c r="E351" s="871" t="n"/>
      <c r="F351" s="440" t="n"/>
      <c r="G351" s="871" t="n"/>
      <c r="H351" s="440" t="n"/>
      <c r="I351" s="871" t="n"/>
      <c r="J351" s="440" t="n"/>
      <c r="K351" s="871" t="n"/>
      <c r="L351" s="440" t="n"/>
      <c r="M351" s="871" t="n"/>
      <c r="N351" s="871" t="n"/>
      <c r="O351" s="871" t="n"/>
      <c r="P351" s="871" t="n"/>
      <c r="Q351" s="871" t="n"/>
      <c r="R351" s="871" t="n"/>
      <c r="S351" s="871" t="n"/>
      <c r="T351" s="871" t="n"/>
      <c r="U351" s="871" t="n"/>
      <c r="V351" s="871" t="n"/>
      <c r="W351" s="871" t="n"/>
      <c r="X351" s="871" t="n"/>
      <c r="Y351" s="871" t="n"/>
      <c r="Z351" s="871" t="n"/>
      <c r="AA351" s="871" t="n"/>
      <c r="AB351" s="871" t="n"/>
      <c r="AC351" s="871" t="n"/>
      <c r="AD351" s="871" t="n"/>
      <c r="AE351" s="871" t="n"/>
    </row>
    <row r="352">
      <c r="A352" s="871" t="n"/>
      <c r="B352" s="871" t="n"/>
      <c r="C352" s="871" t="n"/>
      <c r="D352" s="440" t="n"/>
      <c r="E352" s="871" t="n"/>
      <c r="F352" s="440" t="n"/>
      <c r="G352" s="871" t="n"/>
      <c r="H352" s="440" t="n"/>
      <c r="I352" s="871" t="n"/>
      <c r="J352" s="440" t="n"/>
      <c r="K352" s="871" t="n"/>
      <c r="L352" s="440" t="n"/>
      <c r="M352" s="871" t="n"/>
      <c r="N352" s="871" t="n"/>
      <c r="O352" s="871" t="n"/>
      <c r="P352" s="871" t="n"/>
      <c r="Q352" s="871" t="n"/>
      <c r="R352" s="871" t="n"/>
      <c r="S352" s="871" t="n"/>
      <c r="T352" s="871" t="n"/>
      <c r="U352" s="871" t="n"/>
      <c r="V352" s="871" t="n"/>
      <c r="W352" s="871" t="n"/>
      <c r="X352" s="871" t="n"/>
      <c r="Y352" s="871" t="n"/>
      <c r="Z352" s="871" t="n"/>
      <c r="AA352" s="871" t="n"/>
      <c r="AB352" s="871" t="n"/>
      <c r="AC352" s="871" t="n"/>
      <c r="AD352" s="871" t="n"/>
      <c r="AE352" s="871" t="n"/>
    </row>
    <row r="353">
      <c r="A353" s="871" t="n"/>
      <c r="B353" s="871" t="n"/>
      <c r="C353" s="871" t="n"/>
      <c r="D353" s="440" t="n"/>
      <c r="E353" s="871" t="n"/>
      <c r="F353" s="440" t="n"/>
      <c r="G353" s="871" t="n"/>
      <c r="H353" s="440" t="n"/>
      <c r="I353" s="871" t="n"/>
      <c r="J353" s="440" t="n"/>
      <c r="K353" s="871" t="n"/>
      <c r="L353" s="440" t="n"/>
      <c r="M353" s="871" t="n"/>
      <c r="N353" s="871" t="n"/>
      <c r="O353" s="871" t="n"/>
      <c r="P353" s="871" t="n"/>
      <c r="Q353" s="871" t="n"/>
      <c r="R353" s="871" t="n"/>
      <c r="S353" s="871" t="n"/>
      <c r="T353" s="871" t="n"/>
      <c r="U353" s="871" t="n"/>
      <c r="V353" s="871" t="n"/>
      <c r="W353" s="871" t="n"/>
      <c r="X353" s="871" t="n"/>
      <c r="Y353" s="871" t="n"/>
      <c r="Z353" s="871" t="n"/>
      <c r="AA353" s="871" t="n"/>
      <c r="AB353" s="871" t="n"/>
      <c r="AC353" s="871" t="n"/>
      <c r="AD353" s="871" t="n"/>
      <c r="AE353" s="871" t="n"/>
    </row>
    <row r="354">
      <c r="A354" s="871" t="n"/>
      <c r="B354" s="871" t="n"/>
      <c r="C354" s="871" t="n"/>
      <c r="D354" s="440" t="n"/>
      <c r="E354" s="871" t="n"/>
      <c r="F354" s="440" t="n"/>
      <c r="G354" s="871" t="n"/>
      <c r="H354" s="440" t="n"/>
      <c r="I354" s="871" t="n"/>
      <c r="J354" s="440" t="n"/>
      <c r="K354" s="871" t="n"/>
      <c r="L354" s="440" t="n"/>
      <c r="M354" s="871" t="n"/>
      <c r="N354" s="871" t="n"/>
      <c r="O354" s="871" t="n"/>
      <c r="P354" s="871" t="n"/>
      <c r="Q354" s="871" t="n"/>
      <c r="R354" s="871" t="n"/>
      <c r="S354" s="871" t="n"/>
      <c r="T354" s="871" t="n"/>
      <c r="U354" s="871" t="n"/>
      <c r="V354" s="871" t="n"/>
      <c r="W354" s="871" t="n"/>
      <c r="X354" s="871" t="n"/>
      <c r="Y354" s="871" t="n"/>
      <c r="Z354" s="871" t="n"/>
      <c r="AA354" s="871" t="n"/>
      <c r="AB354" s="871" t="n"/>
      <c r="AC354" s="871" t="n"/>
      <c r="AD354" s="871" t="n"/>
      <c r="AE354" s="871" t="n"/>
    </row>
    <row r="355">
      <c r="A355" s="871" t="n"/>
      <c r="B355" s="871" t="n"/>
      <c r="C355" s="871" t="n"/>
      <c r="D355" s="440" t="n"/>
      <c r="E355" s="871" t="n"/>
      <c r="F355" s="440" t="n"/>
      <c r="G355" s="871" t="n"/>
      <c r="H355" s="440" t="n"/>
      <c r="I355" s="871" t="n"/>
      <c r="J355" s="440" t="n"/>
      <c r="K355" s="871" t="n"/>
      <c r="L355" s="440" t="n"/>
      <c r="M355" s="871" t="n"/>
      <c r="N355" s="871" t="n"/>
      <c r="O355" s="871" t="n"/>
      <c r="P355" s="871" t="n"/>
      <c r="Q355" s="871" t="n"/>
      <c r="R355" s="871" t="n"/>
      <c r="S355" s="871" t="n"/>
      <c r="T355" s="871" t="n"/>
      <c r="U355" s="871" t="n"/>
      <c r="V355" s="871" t="n"/>
      <c r="W355" s="871" t="n"/>
      <c r="X355" s="871" t="n"/>
      <c r="Y355" s="871" t="n"/>
      <c r="Z355" s="871" t="n"/>
      <c r="AA355" s="871" t="n"/>
      <c r="AB355" s="871" t="n"/>
      <c r="AC355" s="871" t="n"/>
      <c r="AD355" s="871" t="n"/>
      <c r="AE355" s="871" t="n"/>
    </row>
    <row r="356">
      <c r="A356" s="871" t="n"/>
      <c r="B356" s="871" t="n"/>
      <c r="C356" s="871" t="n"/>
      <c r="D356" s="440" t="n"/>
      <c r="E356" s="871" t="n"/>
      <c r="F356" s="440" t="n"/>
      <c r="G356" s="871" t="n"/>
      <c r="H356" s="440" t="n"/>
      <c r="I356" s="871" t="n"/>
      <c r="J356" s="440" t="n"/>
      <c r="K356" s="871" t="n"/>
      <c r="L356" s="440" t="n"/>
      <c r="M356" s="871" t="n"/>
      <c r="N356" s="871" t="n"/>
      <c r="O356" s="871" t="n"/>
      <c r="P356" s="871" t="n"/>
      <c r="Q356" s="871" t="n"/>
      <c r="R356" s="871" t="n"/>
      <c r="S356" s="871" t="n"/>
      <c r="T356" s="871" t="n"/>
      <c r="U356" s="871" t="n"/>
      <c r="V356" s="871" t="n"/>
      <c r="W356" s="871" t="n"/>
      <c r="X356" s="871" t="n"/>
      <c r="Y356" s="871" t="n"/>
      <c r="Z356" s="871" t="n"/>
      <c r="AA356" s="871" t="n"/>
      <c r="AB356" s="871" t="n"/>
      <c r="AC356" s="871" t="n"/>
      <c r="AD356" s="871" t="n"/>
      <c r="AE356" s="871" t="n"/>
    </row>
    <row r="357">
      <c r="A357" s="871" t="n"/>
      <c r="B357" s="871" t="n"/>
      <c r="C357" s="871" t="n"/>
      <c r="D357" s="440" t="n"/>
      <c r="E357" s="871" t="n"/>
      <c r="F357" s="440" t="n"/>
      <c r="G357" s="871" t="n"/>
      <c r="H357" s="440" t="n"/>
      <c r="I357" s="871" t="n"/>
      <c r="J357" s="440" t="n"/>
      <c r="K357" s="871" t="n"/>
      <c r="L357" s="440" t="n"/>
      <c r="M357" s="871" t="n"/>
      <c r="N357" s="871" t="n"/>
      <c r="O357" s="871" t="n"/>
      <c r="P357" s="871" t="n"/>
      <c r="Q357" s="871" t="n"/>
      <c r="R357" s="871" t="n"/>
      <c r="S357" s="871" t="n"/>
      <c r="T357" s="871" t="n"/>
      <c r="U357" s="871" t="n"/>
      <c r="V357" s="871" t="n"/>
      <c r="W357" s="871" t="n"/>
      <c r="X357" s="871" t="n"/>
      <c r="Y357" s="871" t="n"/>
      <c r="Z357" s="871" t="n"/>
      <c r="AA357" s="871" t="n"/>
      <c r="AB357" s="871" t="n"/>
      <c r="AC357" s="871" t="n"/>
      <c r="AD357" s="871" t="n"/>
      <c r="AE357" s="871" t="n"/>
    </row>
    <row r="358">
      <c r="A358" s="871" t="n"/>
      <c r="B358" s="871" t="n"/>
      <c r="C358" s="871" t="n"/>
      <c r="D358" s="440" t="n"/>
      <c r="E358" s="871" t="n"/>
      <c r="F358" s="440" t="n"/>
      <c r="G358" s="871" t="n"/>
      <c r="H358" s="440" t="n"/>
      <c r="I358" s="871" t="n"/>
      <c r="J358" s="440" t="n"/>
      <c r="K358" s="871" t="n"/>
      <c r="L358" s="440" t="n"/>
      <c r="M358" s="871" t="n"/>
      <c r="N358" s="871" t="n"/>
      <c r="O358" s="871" t="n"/>
      <c r="P358" s="871" t="n"/>
      <c r="Q358" s="871" t="n"/>
      <c r="R358" s="871" t="n"/>
      <c r="S358" s="871" t="n"/>
      <c r="T358" s="871" t="n"/>
      <c r="U358" s="871" t="n"/>
      <c r="V358" s="871" t="n"/>
      <c r="W358" s="871" t="n"/>
      <c r="X358" s="871" t="n"/>
      <c r="Y358" s="871" t="n"/>
      <c r="Z358" s="871" t="n"/>
      <c r="AA358" s="871" t="n"/>
      <c r="AB358" s="871" t="n"/>
      <c r="AC358" s="871" t="n"/>
      <c r="AD358" s="871" t="n"/>
      <c r="AE358" s="871" t="n"/>
    </row>
    <row r="359">
      <c r="A359" s="871" t="n"/>
      <c r="B359" s="871" t="n"/>
      <c r="C359" s="871" t="n"/>
      <c r="D359" s="440" t="n"/>
      <c r="E359" s="871" t="n"/>
      <c r="F359" s="440" t="n"/>
      <c r="G359" s="871" t="n"/>
      <c r="H359" s="440" t="n"/>
      <c r="I359" s="871" t="n"/>
      <c r="J359" s="440" t="n"/>
      <c r="K359" s="871" t="n"/>
      <c r="L359" s="440" t="n"/>
      <c r="M359" s="871" t="n"/>
      <c r="N359" s="871" t="n"/>
      <c r="O359" s="871" t="n"/>
      <c r="P359" s="871" t="n"/>
      <c r="Q359" s="871" t="n"/>
      <c r="R359" s="871" t="n"/>
      <c r="S359" s="871" t="n"/>
      <c r="T359" s="871" t="n"/>
      <c r="U359" s="871" t="n"/>
      <c r="V359" s="871" t="n"/>
      <c r="W359" s="871" t="n"/>
      <c r="X359" s="871" t="n"/>
      <c r="Y359" s="871" t="n"/>
      <c r="Z359" s="871" t="n"/>
      <c r="AA359" s="871" t="n"/>
      <c r="AB359" s="871" t="n"/>
      <c r="AC359" s="871" t="n"/>
      <c r="AD359" s="871" t="n"/>
      <c r="AE359" s="871" t="n"/>
    </row>
    <row r="360">
      <c r="A360" s="871" t="n"/>
      <c r="B360" s="871" t="n"/>
      <c r="C360" s="871" t="n"/>
      <c r="D360" s="440" t="n"/>
      <c r="E360" s="871" t="n"/>
      <c r="F360" s="440" t="n"/>
      <c r="G360" s="871" t="n"/>
      <c r="H360" s="440" t="n"/>
      <c r="I360" s="871" t="n"/>
      <c r="J360" s="440" t="n"/>
      <c r="K360" s="871" t="n"/>
      <c r="L360" s="440" t="n"/>
      <c r="M360" s="871" t="n"/>
      <c r="N360" s="871" t="n"/>
      <c r="O360" s="871" t="n"/>
      <c r="P360" s="871" t="n"/>
      <c r="Q360" s="871" t="n"/>
      <c r="R360" s="871" t="n"/>
      <c r="S360" s="871" t="n"/>
      <c r="T360" s="871" t="n"/>
      <c r="U360" s="871" t="n"/>
      <c r="V360" s="871" t="n"/>
      <c r="W360" s="871" t="n"/>
      <c r="X360" s="871" t="n"/>
      <c r="Y360" s="871" t="n"/>
      <c r="Z360" s="871" t="n"/>
      <c r="AA360" s="871" t="n"/>
      <c r="AB360" s="871" t="n"/>
      <c r="AC360" s="871" t="n"/>
      <c r="AD360" s="871" t="n"/>
      <c r="AE360" s="871" t="n"/>
    </row>
    <row r="361">
      <c r="A361" s="871" t="n"/>
      <c r="B361" s="871" t="n"/>
      <c r="C361" s="871" t="n"/>
      <c r="D361" s="440" t="n"/>
      <c r="E361" s="871" t="n"/>
      <c r="F361" s="440" t="n"/>
      <c r="G361" s="871" t="n"/>
      <c r="H361" s="440" t="n"/>
      <c r="I361" s="871" t="n"/>
      <c r="J361" s="440" t="n"/>
      <c r="K361" s="871" t="n"/>
      <c r="L361" s="440" t="n"/>
      <c r="M361" s="871" t="n"/>
      <c r="N361" s="871" t="n"/>
      <c r="O361" s="871" t="n"/>
      <c r="P361" s="871" t="n"/>
      <c r="Q361" s="871" t="n"/>
      <c r="R361" s="871" t="n"/>
      <c r="S361" s="871" t="n"/>
      <c r="T361" s="871" t="n"/>
      <c r="U361" s="871" t="n"/>
      <c r="V361" s="871" t="n"/>
      <c r="W361" s="871" t="n"/>
      <c r="X361" s="871" t="n"/>
      <c r="Y361" s="871" t="n"/>
      <c r="Z361" s="871" t="n"/>
      <c r="AA361" s="871" t="n"/>
      <c r="AB361" s="871" t="n"/>
      <c r="AC361" s="871" t="n"/>
      <c r="AD361" s="871" t="n"/>
      <c r="AE361" s="871" t="n"/>
    </row>
    <row r="362">
      <c r="A362" s="871" t="n"/>
      <c r="B362" s="871" t="n"/>
      <c r="C362" s="871" t="n"/>
      <c r="D362" s="440" t="n"/>
      <c r="E362" s="871" t="n"/>
      <c r="F362" s="440" t="n"/>
      <c r="G362" s="871" t="n"/>
      <c r="H362" s="440" t="n"/>
      <c r="I362" s="871" t="n"/>
      <c r="J362" s="440" t="n"/>
      <c r="K362" s="871" t="n"/>
      <c r="L362" s="440" t="n"/>
      <c r="M362" s="871" t="n"/>
      <c r="N362" s="871" t="n"/>
      <c r="O362" s="871" t="n"/>
      <c r="P362" s="871" t="n"/>
      <c r="Q362" s="871" t="n"/>
      <c r="R362" s="871" t="n"/>
      <c r="S362" s="871" t="n"/>
      <c r="T362" s="871" t="n"/>
      <c r="U362" s="871" t="n"/>
      <c r="V362" s="871" t="n"/>
      <c r="W362" s="871" t="n"/>
      <c r="X362" s="871" t="n"/>
      <c r="Y362" s="871" t="n"/>
      <c r="Z362" s="871" t="n"/>
      <c r="AA362" s="871" t="n"/>
      <c r="AB362" s="871" t="n"/>
      <c r="AC362" s="871" t="n"/>
      <c r="AD362" s="871" t="n"/>
      <c r="AE362" s="871" t="n"/>
    </row>
    <row r="363">
      <c r="A363" s="871" t="n"/>
      <c r="B363" s="871" t="n"/>
      <c r="C363" s="871" t="n"/>
      <c r="D363" s="440" t="n"/>
      <c r="E363" s="871" t="n"/>
      <c r="F363" s="440" t="n"/>
      <c r="G363" s="871" t="n"/>
      <c r="H363" s="440" t="n"/>
      <c r="I363" s="871" t="n"/>
      <c r="J363" s="440" t="n"/>
      <c r="K363" s="871" t="n"/>
      <c r="L363" s="440" t="n"/>
      <c r="M363" s="871" t="n"/>
      <c r="N363" s="871" t="n"/>
      <c r="O363" s="871" t="n"/>
      <c r="P363" s="871" t="n"/>
      <c r="Q363" s="871" t="n"/>
      <c r="R363" s="871" t="n"/>
      <c r="S363" s="871" t="n"/>
      <c r="T363" s="871" t="n"/>
      <c r="U363" s="871" t="n"/>
      <c r="V363" s="871" t="n"/>
      <c r="W363" s="871" t="n"/>
      <c r="X363" s="871" t="n"/>
      <c r="Y363" s="871" t="n"/>
      <c r="Z363" s="871" t="n"/>
      <c r="AA363" s="871" t="n"/>
      <c r="AB363" s="871" t="n"/>
      <c r="AC363" s="871" t="n"/>
      <c r="AD363" s="871" t="n"/>
      <c r="AE363" s="871" t="n"/>
    </row>
    <row r="364">
      <c r="A364" s="871" t="n"/>
      <c r="B364" s="871" t="n"/>
      <c r="C364" s="871" t="n"/>
      <c r="D364" s="440" t="n"/>
      <c r="E364" s="871" t="n"/>
      <c r="F364" s="440" t="n"/>
      <c r="G364" s="871" t="n"/>
      <c r="H364" s="440" t="n"/>
      <c r="I364" s="871" t="n"/>
      <c r="J364" s="440" t="n"/>
      <c r="K364" s="871" t="n"/>
      <c r="L364" s="440" t="n"/>
      <c r="M364" s="871" t="n"/>
      <c r="N364" s="871" t="n"/>
      <c r="O364" s="871" t="n"/>
      <c r="P364" s="871" t="n"/>
      <c r="Q364" s="871" t="n"/>
      <c r="R364" s="871" t="n"/>
      <c r="S364" s="871" t="n"/>
      <c r="T364" s="871" t="n"/>
      <c r="U364" s="871" t="n"/>
      <c r="V364" s="871" t="n"/>
      <c r="W364" s="871" t="n"/>
      <c r="X364" s="871" t="n"/>
      <c r="Y364" s="871" t="n"/>
      <c r="Z364" s="871" t="n"/>
      <c r="AA364" s="871" t="n"/>
      <c r="AB364" s="871" t="n"/>
      <c r="AC364" s="871" t="n"/>
      <c r="AD364" s="871" t="n"/>
      <c r="AE364" s="871" t="n"/>
    </row>
    <row r="365">
      <c r="A365" s="871" t="n"/>
      <c r="B365" s="871" t="n"/>
      <c r="C365" s="871" t="n"/>
      <c r="D365" s="440" t="n"/>
      <c r="E365" s="871" t="n"/>
      <c r="F365" s="440" t="n"/>
      <c r="G365" s="871" t="n"/>
      <c r="H365" s="440" t="n"/>
      <c r="I365" s="871" t="n"/>
      <c r="J365" s="440" t="n"/>
      <c r="K365" s="871" t="n"/>
      <c r="L365" s="440" t="n"/>
      <c r="M365" s="871" t="n"/>
      <c r="N365" s="871" t="n"/>
      <c r="O365" s="871" t="n"/>
      <c r="P365" s="871" t="n"/>
      <c r="Q365" s="871" t="n"/>
      <c r="R365" s="871" t="n"/>
      <c r="S365" s="871" t="n"/>
      <c r="T365" s="871" t="n"/>
      <c r="U365" s="871" t="n"/>
      <c r="V365" s="871" t="n"/>
      <c r="W365" s="871" t="n"/>
      <c r="X365" s="871" t="n"/>
      <c r="Y365" s="871" t="n"/>
      <c r="Z365" s="871" t="n"/>
      <c r="AA365" s="871" t="n"/>
      <c r="AB365" s="871" t="n"/>
      <c r="AC365" s="871" t="n"/>
      <c r="AD365" s="871" t="n"/>
      <c r="AE365" s="871" t="n"/>
    </row>
    <row r="366">
      <c r="A366" s="871" t="n"/>
      <c r="B366" s="871" t="n"/>
      <c r="C366" s="871" t="n"/>
      <c r="D366" s="440" t="n"/>
      <c r="E366" s="871" t="n"/>
      <c r="F366" s="440" t="n"/>
      <c r="G366" s="871" t="n"/>
      <c r="H366" s="440" t="n"/>
      <c r="I366" s="871" t="n"/>
      <c r="J366" s="440" t="n"/>
      <c r="K366" s="871" t="n"/>
      <c r="L366" s="440" t="n"/>
      <c r="M366" s="871" t="n"/>
      <c r="N366" s="871" t="n"/>
      <c r="O366" s="871" t="n"/>
      <c r="P366" s="871" t="n"/>
      <c r="Q366" s="871" t="n"/>
      <c r="R366" s="871" t="n"/>
      <c r="S366" s="871" t="n"/>
      <c r="T366" s="871" t="n"/>
      <c r="U366" s="871" t="n"/>
      <c r="V366" s="871" t="n"/>
      <c r="W366" s="871" t="n"/>
      <c r="X366" s="871" t="n"/>
      <c r="Y366" s="871" t="n"/>
      <c r="Z366" s="871" t="n"/>
      <c r="AA366" s="871" t="n"/>
      <c r="AB366" s="871" t="n"/>
      <c r="AC366" s="871" t="n"/>
      <c r="AD366" s="871" t="n"/>
      <c r="AE366" s="871" t="n"/>
    </row>
    <row r="367">
      <c r="A367" s="871" t="n"/>
      <c r="B367" s="871" t="n"/>
      <c r="C367" s="871" t="n"/>
      <c r="D367" s="440" t="n"/>
      <c r="E367" s="871" t="n"/>
      <c r="F367" s="440" t="n"/>
      <c r="G367" s="871" t="n"/>
      <c r="H367" s="440" t="n"/>
      <c r="I367" s="871" t="n"/>
      <c r="J367" s="440" t="n"/>
      <c r="K367" s="871" t="n"/>
      <c r="L367" s="440" t="n"/>
      <c r="M367" s="871" t="n"/>
      <c r="N367" s="871" t="n"/>
      <c r="O367" s="871" t="n"/>
      <c r="P367" s="871" t="n"/>
      <c r="Q367" s="871" t="n"/>
      <c r="R367" s="871" t="n"/>
      <c r="S367" s="871" t="n"/>
      <c r="T367" s="871" t="n"/>
      <c r="U367" s="871" t="n"/>
      <c r="V367" s="871" t="n"/>
      <c r="W367" s="871" t="n"/>
      <c r="X367" s="871" t="n"/>
      <c r="Y367" s="871" t="n"/>
      <c r="Z367" s="871" t="n"/>
      <c r="AA367" s="871" t="n"/>
      <c r="AB367" s="871" t="n"/>
      <c r="AC367" s="871" t="n"/>
      <c r="AD367" s="871" t="n"/>
      <c r="AE367" s="871" t="n"/>
    </row>
    <row r="368">
      <c r="A368" s="871" t="n"/>
      <c r="B368" s="871" t="n"/>
      <c r="C368" s="871" t="n"/>
      <c r="D368" s="440" t="n"/>
      <c r="E368" s="871" t="n"/>
      <c r="F368" s="440" t="n"/>
      <c r="G368" s="871" t="n"/>
      <c r="H368" s="440" t="n"/>
      <c r="I368" s="871" t="n"/>
      <c r="J368" s="440" t="n"/>
      <c r="K368" s="871" t="n"/>
      <c r="L368" s="440" t="n"/>
      <c r="M368" s="871" t="n"/>
      <c r="N368" s="871" t="n"/>
      <c r="O368" s="871" t="n"/>
      <c r="P368" s="871" t="n"/>
      <c r="Q368" s="871" t="n"/>
      <c r="R368" s="871" t="n"/>
      <c r="S368" s="871" t="n"/>
      <c r="T368" s="871" t="n"/>
      <c r="U368" s="871" t="n"/>
      <c r="V368" s="871" t="n"/>
      <c r="W368" s="871" t="n"/>
      <c r="X368" s="871" t="n"/>
      <c r="Y368" s="871" t="n"/>
      <c r="Z368" s="871" t="n"/>
      <c r="AA368" s="871" t="n"/>
      <c r="AB368" s="871" t="n"/>
      <c r="AC368" s="871" t="n"/>
      <c r="AD368" s="871" t="n"/>
      <c r="AE368" s="871" t="n"/>
    </row>
    <row r="369">
      <c r="A369" s="871" t="n"/>
      <c r="B369" s="871" t="n"/>
      <c r="C369" s="871" t="n"/>
      <c r="D369" s="440" t="n"/>
      <c r="E369" s="871" t="n"/>
      <c r="F369" s="440" t="n"/>
      <c r="G369" s="871" t="n"/>
      <c r="H369" s="440" t="n"/>
      <c r="I369" s="871" t="n"/>
      <c r="J369" s="440" t="n"/>
      <c r="K369" s="871" t="n"/>
      <c r="L369" s="440" t="n"/>
      <c r="M369" s="871" t="n"/>
      <c r="N369" s="871" t="n"/>
      <c r="O369" s="871" t="n"/>
      <c r="P369" s="871" t="n"/>
      <c r="Q369" s="871" t="n"/>
      <c r="R369" s="871" t="n"/>
      <c r="S369" s="871" t="n"/>
      <c r="T369" s="871" t="n"/>
      <c r="U369" s="871" t="n"/>
      <c r="V369" s="871" t="n"/>
      <c r="W369" s="871" t="n"/>
      <c r="X369" s="871" t="n"/>
      <c r="Y369" s="871" t="n"/>
      <c r="Z369" s="871" t="n"/>
      <c r="AA369" s="871" t="n"/>
      <c r="AB369" s="871" t="n"/>
      <c r="AC369" s="871" t="n"/>
      <c r="AD369" s="871" t="n"/>
      <c r="AE369" s="871" t="n"/>
    </row>
    <row r="370">
      <c r="A370" s="871" t="n"/>
      <c r="B370" s="871" t="n"/>
      <c r="C370" s="871" t="n"/>
      <c r="D370" s="440" t="n"/>
      <c r="E370" s="871" t="n"/>
      <c r="F370" s="440" t="n"/>
      <c r="G370" s="871" t="n"/>
      <c r="H370" s="440" t="n"/>
      <c r="I370" s="871" t="n"/>
      <c r="J370" s="440" t="n"/>
      <c r="K370" s="871" t="n"/>
      <c r="L370" s="440" t="n"/>
      <c r="M370" s="871" t="n"/>
      <c r="N370" s="871" t="n"/>
      <c r="O370" s="871" t="n"/>
      <c r="P370" s="871" t="n"/>
      <c r="Q370" s="871" t="n"/>
      <c r="R370" s="871" t="n"/>
      <c r="S370" s="871" t="n"/>
      <c r="T370" s="871" t="n"/>
      <c r="U370" s="871" t="n"/>
      <c r="V370" s="871" t="n"/>
      <c r="W370" s="871" t="n"/>
      <c r="X370" s="871" t="n"/>
      <c r="Y370" s="871" t="n"/>
      <c r="Z370" s="871" t="n"/>
      <c r="AA370" s="871" t="n"/>
      <c r="AB370" s="871" t="n"/>
      <c r="AC370" s="871" t="n"/>
      <c r="AD370" s="871" t="n"/>
      <c r="AE370" s="871" t="n"/>
    </row>
    <row r="371">
      <c r="A371" s="871" t="n"/>
      <c r="B371" s="871" t="n"/>
      <c r="C371" s="871" t="n"/>
      <c r="D371" s="440" t="n"/>
      <c r="E371" s="871" t="n"/>
      <c r="F371" s="440" t="n"/>
      <c r="G371" s="871" t="n"/>
      <c r="H371" s="440" t="n"/>
      <c r="I371" s="871" t="n"/>
      <c r="J371" s="440" t="n"/>
      <c r="K371" s="871" t="n"/>
      <c r="L371" s="440" t="n"/>
      <c r="M371" s="871" t="n"/>
      <c r="N371" s="871" t="n"/>
      <c r="O371" s="871" t="n"/>
      <c r="P371" s="871" t="n"/>
      <c r="Q371" s="871" t="n"/>
      <c r="R371" s="871" t="n"/>
      <c r="S371" s="871" t="n"/>
      <c r="T371" s="871" t="n"/>
      <c r="U371" s="871" t="n"/>
      <c r="V371" s="871" t="n"/>
      <c r="W371" s="871" t="n"/>
      <c r="X371" s="871" t="n"/>
      <c r="Y371" s="871" t="n"/>
      <c r="Z371" s="871" t="n"/>
      <c r="AA371" s="871" t="n"/>
      <c r="AB371" s="871" t="n"/>
      <c r="AC371" s="871" t="n"/>
      <c r="AD371" s="871" t="n"/>
      <c r="AE371" s="871" t="n"/>
    </row>
    <row r="372">
      <c r="A372" s="871" t="n"/>
      <c r="B372" s="871" t="n"/>
      <c r="C372" s="871" t="n"/>
      <c r="D372" s="440" t="n"/>
      <c r="E372" s="871" t="n"/>
      <c r="F372" s="440" t="n"/>
      <c r="G372" s="871" t="n"/>
      <c r="H372" s="440" t="n"/>
      <c r="I372" s="871" t="n"/>
      <c r="J372" s="440" t="n"/>
      <c r="K372" s="871" t="n"/>
      <c r="L372" s="440" t="n"/>
      <c r="M372" s="871" t="n"/>
      <c r="N372" s="871" t="n"/>
      <c r="O372" s="871" t="n"/>
      <c r="P372" s="871" t="n"/>
      <c r="Q372" s="871" t="n"/>
      <c r="R372" s="871" t="n"/>
      <c r="S372" s="871" t="n"/>
      <c r="T372" s="871" t="n"/>
      <c r="U372" s="871" t="n"/>
      <c r="V372" s="871" t="n"/>
      <c r="W372" s="871" t="n"/>
      <c r="X372" s="871" t="n"/>
      <c r="Y372" s="871" t="n"/>
      <c r="Z372" s="871" t="n"/>
      <c r="AA372" s="871" t="n"/>
      <c r="AB372" s="871" t="n"/>
      <c r="AC372" s="871" t="n"/>
      <c r="AD372" s="871" t="n"/>
      <c r="AE372" s="871" t="n"/>
    </row>
    <row r="373">
      <c r="A373" s="871" t="n"/>
      <c r="B373" s="871" t="n"/>
      <c r="C373" s="871" t="n"/>
      <c r="D373" s="440" t="n"/>
      <c r="E373" s="871" t="n"/>
      <c r="F373" s="440" t="n"/>
      <c r="G373" s="871" t="n"/>
      <c r="H373" s="440" t="n"/>
      <c r="I373" s="871" t="n"/>
      <c r="J373" s="440" t="n"/>
      <c r="K373" s="871" t="n"/>
      <c r="L373" s="440" t="n"/>
      <c r="M373" s="871" t="n"/>
      <c r="N373" s="871" t="n"/>
      <c r="O373" s="871" t="n"/>
      <c r="P373" s="871" t="n"/>
      <c r="Q373" s="871" t="n"/>
      <c r="R373" s="871" t="n"/>
      <c r="S373" s="871" t="n"/>
      <c r="T373" s="871" t="n"/>
      <c r="U373" s="871" t="n"/>
      <c r="V373" s="871" t="n"/>
      <c r="W373" s="871" t="n"/>
      <c r="X373" s="871" t="n"/>
      <c r="Y373" s="871" t="n"/>
      <c r="Z373" s="871" t="n"/>
      <c r="AA373" s="871" t="n"/>
      <c r="AB373" s="871" t="n"/>
      <c r="AC373" s="871" t="n"/>
      <c r="AD373" s="871" t="n"/>
      <c r="AE373" s="871" t="n"/>
    </row>
    <row r="374">
      <c r="A374" s="871" t="n"/>
      <c r="B374" s="871" t="n"/>
      <c r="C374" s="871" t="n"/>
      <c r="D374" s="440" t="n"/>
      <c r="E374" s="871" t="n"/>
      <c r="F374" s="440" t="n"/>
      <c r="G374" s="871" t="n"/>
      <c r="H374" s="440" t="n"/>
      <c r="I374" s="871" t="n"/>
      <c r="J374" s="440" t="n"/>
      <c r="K374" s="871" t="n"/>
      <c r="L374" s="440" t="n"/>
      <c r="M374" s="871" t="n"/>
      <c r="N374" s="871" t="n"/>
      <c r="O374" s="871" t="n"/>
      <c r="P374" s="871" t="n"/>
      <c r="Q374" s="871" t="n"/>
      <c r="R374" s="871" t="n"/>
      <c r="S374" s="871" t="n"/>
      <c r="T374" s="871" t="n"/>
      <c r="U374" s="871" t="n"/>
      <c r="V374" s="871" t="n"/>
      <c r="W374" s="871" t="n"/>
      <c r="X374" s="871" t="n"/>
      <c r="Y374" s="871" t="n"/>
      <c r="Z374" s="871" t="n"/>
      <c r="AA374" s="871" t="n"/>
      <c r="AB374" s="871" t="n"/>
      <c r="AC374" s="871" t="n"/>
      <c r="AD374" s="871" t="n"/>
      <c r="AE374" s="871" t="n"/>
    </row>
    <row r="375">
      <c r="A375" s="871" t="n"/>
      <c r="B375" s="871" t="n"/>
      <c r="C375" s="871" t="n"/>
      <c r="D375" s="440" t="n"/>
      <c r="E375" s="871" t="n"/>
      <c r="F375" s="440" t="n"/>
      <c r="G375" s="871" t="n"/>
      <c r="H375" s="440" t="n"/>
      <c r="I375" s="871" t="n"/>
      <c r="J375" s="440" t="n"/>
      <c r="K375" s="871" t="n"/>
      <c r="L375" s="440" t="n"/>
      <c r="M375" s="871" t="n"/>
      <c r="N375" s="871" t="n"/>
      <c r="O375" s="871" t="n"/>
      <c r="P375" s="871" t="n"/>
      <c r="Q375" s="871" t="n"/>
      <c r="R375" s="871" t="n"/>
      <c r="S375" s="871" t="n"/>
      <c r="T375" s="871" t="n"/>
      <c r="U375" s="871" t="n"/>
      <c r="V375" s="871" t="n"/>
      <c r="W375" s="871" t="n"/>
      <c r="X375" s="871" t="n"/>
      <c r="Y375" s="871" t="n"/>
      <c r="Z375" s="871" t="n"/>
      <c r="AA375" s="871" t="n"/>
      <c r="AB375" s="871" t="n"/>
      <c r="AC375" s="871" t="n"/>
      <c r="AD375" s="871" t="n"/>
      <c r="AE375" s="871" t="n"/>
    </row>
    <row r="376">
      <c r="A376" s="871" t="n"/>
      <c r="B376" s="871" t="n"/>
      <c r="C376" s="871" t="n"/>
      <c r="D376" s="440" t="n"/>
      <c r="E376" s="871" t="n"/>
      <c r="F376" s="440" t="n"/>
      <c r="G376" s="871" t="n"/>
      <c r="H376" s="440" t="n"/>
      <c r="I376" s="871" t="n"/>
      <c r="J376" s="440" t="n"/>
      <c r="K376" s="871" t="n"/>
      <c r="L376" s="440" t="n"/>
      <c r="M376" s="871" t="n"/>
      <c r="N376" s="871" t="n"/>
      <c r="O376" s="871" t="n"/>
      <c r="P376" s="871" t="n"/>
      <c r="Q376" s="871" t="n"/>
      <c r="R376" s="871" t="n"/>
      <c r="S376" s="871" t="n"/>
      <c r="T376" s="871" t="n"/>
      <c r="U376" s="871" t="n"/>
      <c r="V376" s="871" t="n"/>
      <c r="W376" s="871" t="n"/>
      <c r="X376" s="871" t="n"/>
      <c r="Y376" s="871" t="n"/>
      <c r="Z376" s="871" t="n"/>
      <c r="AA376" s="871" t="n"/>
      <c r="AB376" s="871" t="n"/>
      <c r="AC376" s="871" t="n"/>
      <c r="AD376" s="871" t="n"/>
      <c r="AE376" s="871" t="n"/>
    </row>
    <row r="377">
      <c r="A377" s="871" t="n"/>
      <c r="B377" s="871" t="n"/>
      <c r="C377" s="871" t="n"/>
      <c r="D377" s="440" t="n"/>
      <c r="E377" s="871" t="n"/>
      <c r="F377" s="440" t="n"/>
      <c r="G377" s="871" t="n"/>
      <c r="H377" s="440" t="n"/>
      <c r="I377" s="871" t="n"/>
      <c r="J377" s="440" t="n"/>
      <c r="K377" s="871" t="n"/>
      <c r="L377" s="440" t="n"/>
      <c r="M377" s="871" t="n"/>
      <c r="N377" s="871" t="n"/>
      <c r="O377" s="871" t="n"/>
      <c r="P377" s="871" t="n"/>
      <c r="Q377" s="871" t="n"/>
      <c r="R377" s="871" t="n"/>
      <c r="S377" s="871" t="n"/>
      <c r="T377" s="871" t="n"/>
      <c r="U377" s="871" t="n"/>
      <c r="V377" s="871" t="n"/>
      <c r="W377" s="871" t="n"/>
      <c r="X377" s="871" t="n"/>
      <c r="Y377" s="871" t="n"/>
      <c r="Z377" s="871" t="n"/>
      <c r="AA377" s="871" t="n"/>
      <c r="AB377" s="871" t="n"/>
      <c r="AC377" s="871" t="n"/>
      <c r="AD377" s="871" t="n"/>
      <c r="AE377" s="871" t="n"/>
    </row>
    <row r="378">
      <c r="A378" s="871" t="n"/>
      <c r="B378" s="871" t="n"/>
      <c r="C378" s="871" t="n"/>
      <c r="D378" s="440" t="n"/>
      <c r="E378" s="871" t="n"/>
      <c r="F378" s="440" t="n"/>
      <c r="G378" s="871" t="n"/>
      <c r="H378" s="440" t="n"/>
      <c r="I378" s="871" t="n"/>
      <c r="J378" s="440" t="n"/>
      <c r="K378" s="871" t="n"/>
      <c r="L378" s="440" t="n"/>
      <c r="M378" s="871" t="n"/>
      <c r="N378" s="871" t="n"/>
      <c r="O378" s="871" t="n"/>
      <c r="P378" s="871" t="n"/>
      <c r="Q378" s="871" t="n"/>
      <c r="R378" s="871" t="n"/>
      <c r="S378" s="871" t="n"/>
      <c r="T378" s="871" t="n"/>
      <c r="U378" s="871" t="n"/>
      <c r="V378" s="871" t="n"/>
      <c r="W378" s="871" t="n"/>
      <c r="X378" s="871" t="n"/>
      <c r="Y378" s="871" t="n"/>
      <c r="Z378" s="871" t="n"/>
      <c r="AA378" s="871" t="n"/>
      <c r="AB378" s="871" t="n"/>
      <c r="AC378" s="871" t="n"/>
      <c r="AD378" s="871" t="n"/>
      <c r="AE378" s="871" t="n"/>
    </row>
    <row r="379">
      <c r="A379" s="871" t="n"/>
      <c r="B379" s="871" t="n"/>
      <c r="C379" s="871" t="n"/>
      <c r="D379" s="440" t="n"/>
      <c r="E379" s="871" t="n"/>
      <c r="F379" s="440" t="n"/>
      <c r="G379" s="871" t="n"/>
      <c r="H379" s="440" t="n"/>
      <c r="I379" s="871" t="n"/>
      <c r="J379" s="440" t="n"/>
      <c r="K379" s="871" t="n"/>
      <c r="L379" s="440" t="n"/>
      <c r="M379" s="871" t="n"/>
      <c r="N379" s="871" t="n"/>
      <c r="O379" s="871" t="n"/>
      <c r="P379" s="871" t="n"/>
      <c r="Q379" s="871" t="n"/>
      <c r="R379" s="871" t="n"/>
      <c r="S379" s="871" t="n"/>
      <c r="T379" s="871" t="n"/>
      <c r="U379" s="871" t="n"/>
      <c r="V379" s="871" t="n"/>
      <c r="W379" s="871" t="n"/>
      <c r="X379" s="871" t="n"/>
      <c r="Y379" s="871" t="n"/>
      <c r="Z379" s="871" t="n"/>
      <c r="AA379" s="871" t="n"/>
      <c r="AB379" s="871" t="n"/>
      <c r="AC379" s="871" t="n"/>
      <c r="AD379" s="871" t="n"/>
      <c r="AE379" s="871" t="n"/>
    </row>
    <row r="380">
      <c r="A380" s="871" t="n"/>
      <c r="B380" s="871" t="n"/>
      <c r="C380" s="871" t="n"/>
      <c r="D380" s="440" t="n"/>
      <c r="E380" s="871" t="n"/>
      <c r="F380" s="440" t="n"/>
      <c r="G380" s="871" t="n"/>
      <c r="H380" s="440" t="n"/>
      <c r="I380" s="871" t="n"/>
      <c r="J380" s="440" t="n"/>
      <c r="K380" s="871" t="n"/>
      <c r="L380" s="440" t="n"/>
      <c r="M380" s="871" t="n"/>
      <c r="N380" s="871" t="n"/>
      <c r="O380" s="871" t="n"/>
      <c r="P380" s="871" t="n"/>
      <c r="Q380" s="871" t="n"/>
      <c r="R380" s="871" t="n"/>
      <c r="S380" s="871" t="n"/>
      <c r="T380" s="871" t="n"/>
      <c r="U380" s="871" t="n"/>
      <c r="V380" s="871" t="n"/>
      <c r="W380" s="871" t="n"/>
      <c r="X380" s="871" t="n"/>
      <c r="Y380" s="871" t="n"/>
      <c r="Z380" s="871" t="n"/>
      <c r="AA380" s="871" t="n"/>
      <c r="AB380" s="871" t="n"/>
      <c r="AC380" s="871" t="n"/>
      <c r="AD380" s="871" t="n"/>
      <c r="AE380" s="871" t="n"/>
    </row>
    <row r="381">
      <c r="A381" s="871" t="n"/>
      <c r="B381" s="871" t="n"/>
      <c r="C381" s="871" t="n"/>
      <c r="D381" s="440" t="n"/>
      <c r="E381" s="871" t="n"/>
      <c r="F381" s="440" t="n"/>
      <c r="G381" s="871" t="n"/>
      <c r="H381" s="440" t="n"/>
      <c r="I381" s="871" t="n"/>
      <c r="J381" s="440" t="n"/>
      <c r="K381" s="871" t="n"/>
      <c r="L381" s="440" t="n"/>
      <c r="M381" s="871" t="n"/>
      <c r="N381" s="871" t="n"/>
      <c r="O381" s="871" t="n"/>
      <c r="P381" s="871" t="n"/>
      <c r="Q381" s="871" t="n"/>
      <c r="R381" s="871" t="n"/>
      <c r="S381" s="871" t="n"/>
      <c r="T381" s="871" t="n"/>
      <c r="U381" s="871" t="n"/>
      <c r="V381" s="871" t="n"/>
      <c r="W381" s="871" t="n"/>
      <c r="X381" s="871" t="n"/>
      <c r="Y381" s="871" t="n"/>
      <c r="Z381" s="871" t="n"/>
      <c r="AA381" s="871" t="n"/>
      <c r="AB381" s="871" t="n"/>
      <c r="AC381" s="871" t="n"/>
      <c r="AD381" s="871" t="n"/>
      <c r="AE381" s="871" t="n"/>
    </row>
    <row r="382">
      <c r="A382" s="871" t="n"/>
      <c r="B382" s="871" t="n"/>
      <c r="C382" s="871" t="n"/>
      <c r="D382" s="440" t="n"/>
      <c r="E382" s="871" t="n"/>
      <c r="F382" s="440" t="n"/>
      <c r="G382" s="871" t="n"/>
      <c r="H382" s="440" t="n"/>
      <c r="I382" s="871" t="n"/>
      <c r="J382" s="440" t="n"/>
      <c r="K382" s="871" t="n"/>
      <c r="L382" s="440" t="n"/>
      <c r="M382" s="871" t="n"/>
      <c r="N382" s="871" t="n"/>
      <c r="O382" s="871" t="n"/>
      <c r="P382" s="871" t="n"/>
      <c r="Q382" s="871" t="n"/>
      <c r="R382" s="871" t="n"/>
      <c r="S382" s="871" t="n"/>
      <c r="T382" s="871" t="n"/>
      <c r="U382" s="871" t="n"/>
      <c r="V382" s="871" t="n"/>
      <c r="W382" s="871" t="n"/>
      <c r="X382" s="871" t="n"/>
      <c r="Y382" s="871" t="n"/>
      <c r="Z382" s="871" t="n"/>
      <c r="AA382" s="871" t="n"/>
      <c r="AB382" s="871" t="n"/>
      <c r="AC382" s="871" t="n"/>
      <c r="AD382" s="871" t="n"/>
      <c r="AE382" s="871" t="n"/>
    </row>
    <row r="383">
      <c r="A383" s="871" t="n"/>
      <c r="B383" s="871" t="n"/>
      <c r="C383" s="871" t="n"/>
      <c r="D383" s="440" t="n"/>
      <c r="E383" s="871" t="n"/>
      <c r="F383" s="440" t="n"/>
      <c r="G383" s="871" t="n"/>
      <c r="H383" s="440" t="n"/>
      <c r="I383" s="871" t="n"/>
      <c r="J383" s="440" t="n"/>
      <c r="K383" s="871" t="n"/>
      <c r="L383" s="440" t="n"/>
      <c r="M383" s="871" t="n"/>
      <c r="N383" s="871" t="n"/>
      <c r="O383" s="871" t="n"/>
      <c r="P383" s="871" t="n"/>
      <c r="Q383" s="871" t="n"/>
      <c r="R383" s="871" t="n"/>
      <c r="S383" s="871" t="n"/>
      <c r="T383" s="871" t="n"/>
      <c r="U383" s="871" t="n"/>
      <c r="V383" s="871" t="n"/>
      <c r="W383" s="871" t="n"/>
      <c r="X383" s="871" t="n"/>
      <c r="Y383" s="871" t="n"/>
      <c r="Z383" s="871" t="n"/>
      <c r="AA383" s="871" t="n"/>
      <c r="AB383" s="871" t="n"/>
      <c r="AC383" s="871" t="n"/>
      <c r="AD383" s="871" t="n"/>
      <c r="AE383" s="871" t="n"/>
    </row>
    <row r="384">
      <c r="A384" s="871" t="n"/>
      <c r="B384" s="871" t="n"/>
      <c r="C384" s="871" t="n"/>
      <c r="D384" s="440" t="n"/>
      <c r="E384" s="871" t="n"/>
      <c r="F384" s="440" t="n"/>
      <c r="G384" s="871" t="n"/>
      <c r="H384" s="440" t="n"/>
      <c r="I384" s="871" t="n"/>
      <c r="J384" s="440" t="n"/>
      <c r="K384" s="871" t="n"/>
      <c r="L384" s="440" t="n"/>
      <c r="M384" s="871" t="n"/>
      <c r="N384" s="871" t="n"/>
      <c r="O384" s="871" t="n"/>
      <c r="P384" s="871" t="n"/>
      <c r="Q384" s="871" t="n"/>
      <c r="R384" s="871" t="n"/>
      <c r="S384" s="871" t="n"/>
      <c r="T384" s="871" t="n"/>
      <c r="U384" s="871" t="n"/>
      <c r="V384" s="871" t="n"/>
      <c r="W384" s="871" t="n"/>
      <c r="X384" s="871" t="n"/>
      <c r="Y384" s="871" t="n"/>
      <c r="Z384" s="871" t="n"/>
      <c r="AA384" s="871" t="n"/>
      <c r="AB384" s="871" t="n"/>
      <c r="AC384" s="871" t="n"/>
      <c r="AD384" s="871" t="n"/>
      <c r="AE384" s="871" t="n"/>
    </row>
    <row r="385">
      <c r="A385" s="871" t="n"/>
      <c r="B385" s="871" t="n"/>
      <c r="C385" s="871" t="n"/>
      <c r="D385" s="440" t="n"/>
      <c r="E385" s="871" t="n"/>
      <c r="F385" s="440" t="n"/>
      <c r="G385" s="871" t="n"/>
      <c r="H385" s="440" t="n"/>
      <c r="I385" s="871" t="n"/>
      <c r="J385" s="440" t="n"/>
      <c r="K385" s="871" t="n"/>
      <c r="L385" s="440" t="n"/>
      <c r="M385" s="871" t="n"/>
      <c r="N385" s="871" t="n"/>
      <c r="O385" s="871" t="n"/>
      <c r="P385" s="871" t="n"/>
      <c r="Q385" s="871" t="n"/>
      <c r="R385" s="871" t="n"/>
      <c r="S385" s="871" t="n"/>
      <c r="T385" s="871" t="n"/>
      <c r="U385" s="871" t="n"/>
      <c r="V385" s="871" t="n"/>
      <c r="W385" s="871" t="n"/>
      <c r="X385" s="871" t="n"/>
      <c r="Y385" s="871" t="n"/>
      <c r="Z385" s="871" t="n"/>
      <c r="AA385" s="871" t="n"/>
      <c r="AB385" s="871" t="n"/>
      <c r="AC385" s="871" t="n"/>
      <c r="AD385" s="871" t="n"/>
      <c r="AE385" s="871" t="n"/>
    </row>
    <row r="386">
      <c r="A386" s="871" t="n"/>
      <c r="B386" s="871" t="n"/>
      <c r="C386" s="871" t="n"/>
      <c r="D386" s="440" t="n"/>
      <c r="E386" s="871" t="n"/>
      <c r="F386" s="440" t="n"/>
      <c r="G386" s="871" t="n"/>
      <c r="H386" s="440" t="n"/>
      <c r="I386" s="871" t="n"/>
      <c r="J386" s="440" t="n"/>
      <c r="K386" s="871" t="n"/>
      <c r="L386" s="440" t="n"/>
      <c r="M386" s="871" t="n"/>
      <c r="N386" s="871" t="n"/>
      <c r="O386" s="871" t="n"/>
      <c r="P386" s="871" t="n"/>
      <c r="Q386" s="871" t="n"/>
      <c r="R386" s="871" t="n"/>
      <c r="S386" s="871" t="n"/>
      <c r="T386" s="871" t="n"/>
      <c r="U386" s="871" t="n"/>
      <c r="V386" s="871" t="n"/>
      <c r="W386" s="871" t="n"/>
      <c r="X386" s="871" t="n"/>
      <c r="Y386" s="871" t="n"/>
      <c r="Z386" s="871" t="n"/>
      <c r="AA386" s="871" t="n"/>
      <c r="AB386" s="871" t="n"/>
      <c r="AC386" s="871" t="n"/>
      <c r="AD386" s="871" t="n"/>
      <c r="AE386" s="871" t="n"/>
    </row>
    <row r="387">
      <c r="A387" s="871" t="n"/>
      <c r="B387" s="871" t="n"/>
      <c r="C387" s="871" t="n"/>
      <c r="D387" s="440" t="n"/>
      <c r="E387" s="871" t="n"/>
      <c r="F387" s="440" t="n"/>
      <c r="G387" s="871" t="n"/>
      <c r="H387" s="440" t="n"/>
      <c r="I387" s="871" t="n"/>
      <c r="J387" s="440" t="n"/>
      <c r="K387" s="871" t="n"/>
      <c r="L387" s="440" t="n"/>
      <c r="M387" s="871" t="n"/>
      <c r="N387" s="871" t="n"/>
      <c r="O387" s="871" t="n"/>
      <c r="P387" s="871" t="n"/>
      <c r="Q387" s="871" t="n"/>
      <c r="R387" s="871" t="n"/>
      <c r="S387" s="871" t="n"/>
      <c r="T387" s="871" t="n"/>
      <c r="U387" s="871" t="n"/>
      <c r="V387" s="871" t="n"/>
      <c r="W387" s="871" t="n"/>
      <c r="X387" s="871" t="n"/>
      <c r="Y387" s="871" t="n"/>
      <c r="Z387" s="871" t="n"/>
      <c r="AA387" s="871" t="n"/>
      <c r="AB387" s="871" t="n"/>
      <c r="AC387" s="871" t="n"/>
      <c r="AD387" s="871" t="n"/>
      <c r="AE387" s="871" t="n"/>
    </row>
    <row r="388">
      <c r="A388" s="871" t="n"/>
      <c r="B388" s="871" t="n"/>
      <c r="C388" s="871" t="n"/>
      <c r="D388" s="440" t="n"/>
      <c r="E388" s="871" t="n"/>
      <c r="F388" s="440" t="n"/>
      <c r="G388" s="871" t="n"/>
      <c r="H388" s="440" t="n"/>
      <c r="I388" s="871" t="n"/>
      <c r="J388" s="440" t="n"/>
      <c r="K388" s="871" t="n"/>
      <c r="L388" s="440" t="n"/>
      <c r="M388" s="871" t="n"/>
      <c r="N388" s="871" t="n"/>
      <c r="O388" s="871" t="n"/>
      <c r="P388" s="871" t="n"/>
      <c r="Q388" s="871" t="n"/>
      <c r="R388" s="871" t="n"/>
      <c r="S388" s="871" t="n"/>
      <c r="T388" s="871" t="n"/>
      <c r="U388" s="871" t="n"/>
      <c r="V388" s="871" t="n"/>
      <c r="W388" s="871" t="n"/>
      <c r="X388" s="871" t="n"/>
      <c r="Y388" s="871" t="n"/>
      <c r="Z388" s="871" t="n"/>
      <c r="AA388" s="871" t="n"/>
      <c r="AB388" s="871" t="n"/>
      <c r="AC388" s="871" t="n"/>
      <c r="AD388" s="871" t="n"/>
      <c r="AE388" s="871" t="n"/>
    </row>
    <row r="389">
      <c r="A389" s="871" t="n"/>
      <c r="B389" s="871" t="n"/>
      <c r="C389" s="871" t="n"/>
      <c r="D389" s="440" t="n"/>
      <c r="E389" s="871" t="n"/>
      <c r="F389" s="440" t="n"/>
      <c r="G389" s="871" t="n"/>
      <c r="H389" s="440" t="n"/>
      <c r="I389" s="871" t="n"/>
      <c r="J389" s="440" t="n"/>
      <c r="K389" s="871" t="n"/>
      <c r="L389" s="440" t="n"/>
      <c r="M389" s="871" t="n"/>
      <c r="N389" s="871" t="n"/>
      <c r="O389" s="871" t="n"/>
      <c r="P389" s="871" t="n"/>
      <c r="Q389" s="871" t="n"/>
      <c r="R389" s="871" t="n"/>
      <c r="S389" s="871" t="n"/>
      <c r="T389" s="871" t="n"/>
      <c r="U389" s="871" t="n"/>
      <c r="V389" s="871" t="n"/>
      <c r="W389" s="871" t="n"/>
      <c r="X389" s="871" t="n"/>
      <c r="Y389" s="871" t="n"/>
      <c r="Z389" s="871" t="n"/>
      <c r="AA389" s="871" t="n"/>
      <c r="AB389" s="871" t="n"/>
      <c r="AC389" s="871" t="n"/>
      <c r="AD389" s="871" t="n"/>
      <c r="AE389" s="871" t="n"/>
    </row>
    <row r="390">
      <c r="A390" s="871" t="n"/>
      <c r="B390" s="871" t="n"/>
      <c r="C390" s="871" t="n"/>
      <c r="D390" s="440" t="n"/>
      <c r="E390" s="871" t="n"/>
      <c r="F390" s="440" t="n"/>
      <c r="G390" s="871" t="n"/>
      <c r="H390" s="440" t="n"/>
      <c r="I390" s="871" t="n"/>
      <c r="J390" s="440" t="n"/>
      <c r="K390" s="871" t="n"/>
      <c r="L390" s="440" t="n"/>
      <c r="M390" s="871" t="n"/>
      <c r="N390" s="871" t="n"/>
      <c r="O390" s="871" t="n"/>
      <c r="P390" s="871" t="n"/>
      <c r="Q390" s="871" t="n"/>
      <c r="R390" s="871" t="n"/>
      <c r="S390" s="871" t="n"/>
      <c r="T390" s="871" t="n"/>
      <c r="U390" s="871" t="n"/>
      <c r="V390" s="871" t="n"/>
      <c r="W390" s="871" t="n"/>
      <c r="X390" s="871" t="n"/>
      <c r="Y390" s="871" t="n"/>
      <c r="Z390" s="871" t="n"/>
      <c r="AA390" s="871" t="n"/>
      <c r="AB390" s="871" t="n"/>
      <c r="AC390" s="871" t="n"/>
      <c r="AD390" s="871" t="n"/>
      <c r="AE390" s="871" t="n"/>
    </row>
    <row r="391">
      <c r="A391" s="871" t="n"/>
      <c r="B391" s="871" t="n"/>
      <c r="C391" s="871" t="n"/>
      <c r="D391" s="440" t="n"/>
      <c r="E391" s="871" t="n"/>
      <c r="F391" s="440" t="n"/>
      <c r="G391" s="871" t="n"/>
      <c r="H391" s="440" t="n"/>
      <c r="I391" s="871" t="n"/>
      <c r="J391" s="440" t="n"/>
      <c r="K391" s="871" t="n"/>
      <c r="L391" s="440" t="n"/>
      <c r="M391" s="871" t="n"/>
      <c r="N391" s="871" t="n"/>
      <c r="O391" s="871" t="n"/>
      <c r="P391" s="871" t="n"/>
      <c r="Q391" s="871" t="n"/>
      <c r="R391" s="871" t="n"/>
      <c r="S391" s="871" t="n"/>
      <c r="T391" s="871" t="n"/>
      <c r="U391" s="871" t="n"/>
      <c r="V391" s="871" t="n"/>
      <c r="W391" s="871" t="n"/>
      <c r="X391" s="871" t="n"/>
      <c r="Y391" s="871" t="n"/>
      <c r="Z391" s="871" t="n"/>
      <c r="AA391" s="871" t="n"/>
      <c r="AB391" s="871" t="n"/>
      <c r="AC391" s="871" t="n"/>
      <c r="AD391" s="871" t="n"/>
      <c r="AE391" s="871" t="n"/>
    </row>
    <row r="392">
      <c r="A392" s="871" t="n"/>
      <c r="B392" s="871" t="n"/>
      <c r="C392" s="871" t="n"/>
      <c r="D392" s="440" t="n"/>
      <c r="E392" s="871" t="n"/>
      <c r="F392" s="440" t="n"/>
      <c r="G392" s="871" t="n"/>
      <c r="H392" s="440" t="n"/>
      <c r="I392" s="871" t="n"/>
      <c r="J392" s="440" t="n"/>
      <c r="K392" s="871" t="n"/>
      <c r="L392" s="440" t="n"/>
      <c r="M392" s="871" t="n"/>
      <c r="N392" s="871" t="n"/>
      <c r="O392" s="871" t="n"/>
      <c r="P392" s="871" t="n"/>
      <c r="Q392" s="871" t="n"/>
      <c r="R392" s="871" t="n"/>
      <c r="S392" s="871" t="n"/>
      <c r="T392" s="871" t="n"/>
      <c r="U392" s="871" t="n"/>
      <c r="V392" s="871" t="n"/>
      <c r="W392" s="871" t="n"/>
      <c r="X392" s="871" t="n"/>
      <c r="Y392" s="871" t="n"/>
      <c r="Z392" s="871" t="n"/>
      <c r="AA392" s="871" t="n"/>
      <c r="AB392" s="871" t="n"/>
      <c r="AC392" s="871" t="n"/>
      <c r="AD392" s="871" t="n"/>
      <c r="AE392" s="871" t="n"/>
    </row>
    <row r="393">
      <c r="A393" s="871" t="n"/>
      <c r="B393" s="871" t="n"/>
      <c r="C393" s="871" t="n"/>
      <c r="D393" s="440" t="n"/>
      <c r="E393" s="871" t="n"/>
      <c r="F393" s="440" t="n"/>
      <c r="G393" s="871" t="n"/>
      <c r="H393" s="440" t="n"/>
      <c r="I393" s="871" t="n"/>
      <c r="J393" s="440" t="n"/>
      <c r="K393" s="871" t="n"/>
      <c r="L393" s="440" t="n"/>
      <c r="M393" s="871" t="n"/>
      <c r="N393" s="871" t="n"/>
      <c r="O393" s="871" t="n"/>
      <c r="P393" s="871" t="n"/>
      <c r="Q393" s="871" t="n"/>
      <c r="R393" s="871" t="n"/>
      <c r="S393" s="871" t="n"/>
      <c r="T393" s="871" t="n"/>
      <c r="U393" s="871" t="n"/>
      <c r="V393" s="871" t="n"/>
      <c r="W393" s="871" t="n"/>
      <c r="X393" s="871" t="n"/>
      <c r="Y393" s="871" t="n"/>
      <c r="Z393" s="871" t="n"/>
      <c r="AA393" s="871" t="n"/>
      <c r="AB393" s="871" t="n"/>
      <c r="AC393" s="871" t="n"/>
      <c r="AD393" s="871" t="n"/>
      <c r="AE393" s="871" t="n"/>
    </row>
    <row r="394">
      <c r="A394" s="871" t="n"/>
      <c r="B394" s="871" t="n"/>
      <c r="C394" s="871" t="n"/>
      <c r="D394" s="440" t="n"/>
      <c r="E394" s="871" t="n"/>
      <c r="F394" s="440" t="n"/>
      <c r="G394" s="871" t="n"/>
      <c r="H394" s="440" t="n"/>
      <c r="I394" s="871" t="n"/>
      <c r="J394" s="440" t="n"/>
      <c r="K394" s="871" t="n"/>
      <c r="L394" s="440" t="n"/>
      <c r="M394" s="871" t="n"/>
      <c r="N394" s="871" t="n"/>
      <c r="O394" s="871" t="n"/>
      <c r="P394" s="871" t="n"/>
      <c r="Q394" s="871" t="n"/>
      <c r="R394" s="871" t="n"/>
      <c r="S394" s="871" t="n"/>
      <c r="T394" s="871" t="n"/>
      <c r="U394" s="871" t="n"/>
      <c r="V394" s="871" t="n"/>
      <c r="W394" s="871" t="n"/>
      <c r="X394" s="871" t="n"/>
      <c r="Y394" s="871" t="n"/>
      <c r="Z394" s="871" t="n"/>
      <c r="AA394" s="871" t="n"/>
      <c r="AB394" s="871" t="n"/>
      <c r="AC394" s="871" t="n"/>
      <c r="AD394" s="871" t="n"/>
      <c r="AE394" s="871" t="n"/>
    </row>
    <row r="395">
      <c r="A395" s="871" t="n"/>
      <c r="B395" s="871" t="n"/>
      <c r="C395" s="871" t="n"/>
      <c r="D395" s="440" t="n"/>
      <c r="E395" s="871" t="n"/>
      <c r="F395" s="440" t="n"/>
      <c r="G395" s="871" t="n"/>
      <c r="H395" s="440" t="n"/>
      <c r="I395" s="871" t="n"/>
      <c r="J395" s="440" t="n"/>
      <c r="K395" s="871" t="n"/>
      <c r="L395" s="440" t="n"/>
      <c r="M395" s="871" t="n"/>
      <c r="N395" s="871" t="n"/>
      <c r="O395" s="871" t="n"/>
      <c r="P395" s="871" t="n"/>
      <c r="Q395" s="871" t="n"/>
      <c r="R395" s="871" t="n"/>
      <c r="S395" s="871" t="n"/>
      <c r="T395" s="871" t="n"/>
      <c r="U395" s="871" t="n"/>
      <c r="V395" s="871" t="n"/>
      <c r="W395" s="871" t="n"/>
      <c r="X395" s="871" t="n"/>
      <c r="Y395" s="871" t="n"/>
      <c r="Z395" s="871" t="n"/>
      <c r="AA395" s="871" t="n"/>
      <c r="AB395" s="871" t="n"/>
      <c r="AC395" s="871" t="n"/>
      <c r="AD395" s="871" t="n"/>
      <c r="AE395" s="871" t="n"/>
    </row>
    <row r="396">
      <c r="A396" s="871" t="n"/>
      <c r="B396" s="871" t="n"/>
      <c r="C396" s="871" t="n"/>
      <c r="D396" s="440" t="n"/>
      <c r="E396" s="871" t="n"/>
      <c r="F396" s="440" t="n"/>
      <c r="G396" s="871" t="n"/>
      <c r="H396" s="440" t="n"/>
      <c r="I396" s="871" t="n"/>
      <c r="J396" s="440" t="n"/>
      <c r="K396" s="871" t="n"/>
      <c r="L396" s="440" t="n"/>
      <c r="M396" s="871" t="n"/>
      <c r="N396" s="871" t="n"/>
      <c r="O396" s="871" t="n"/>
      <c r="P396" s="871" t="n"/>
      <c r="Q396" s="871" t="n"/>
      <c r="R396" s="871" t="n"/>
      <c r="S396" s="871" t="n"/>
      <c r="T396" s="871" t="n"/>
      <c r="U396" s="871" t="n"/>
      <c r="V396" s="871" t="n"/>
      <c r="W396" s="871" t="n"/>
      <c r="X396" s="871" t="n"/>
      <c r="Y396" s="871" t="n"/>
      <c r="Z396" s="871" t="n"/>
      <c r="AA396" s="871" t="n"/>
      <c r="AB396" s="871" t="n"/>
      <c r="AC396" s="871" t="n"/>
      <c r="AD396" s="871" t="n"/>
      <c r="AE396" s="871" t="n"/>
    </row>
    <row r="397">
      <c r="A397" s="871" t="n"/>
      <c r="B397" s="871" t="n"/>
      <c r="C397" s="871" t="n"/>
      <c r="D397" s="440" t="n"/>
      <c r="E397" s="871" t="n"/>
      <c r="F397" s="440" t="n"/>
      <c r="G397" s="871" t="n"/>
      <c r="H397" s="440" t="n"/>
      <c r="I397" s="871" t="n"/>
      <c r="J397" s="440" t="n"/>
      <c r="K397" s="871" t="n"/>
      <c r="L397" s="440" t="n"/>
      <c r="M397" s="871" t="n"/>
      <c r="N397" s="871" t="n"/>
      <c r="O397" s="871" t="n"/>
      <c r="P397" s="871" t="n"/>
      <c r="Q397" s="871" t="n"/>
      <c r="R397" s="871" t="n"/>
      <c r="S397" s="871" t="n"/>
      <c r="T397" s="871" t="n"/>
      <c r="U397" s="871" t="n"/>
      <c r="V397" s="871" t="n"/>
      <c r="W397" s="871" t="n"/>
      <c r="X397" s="871" t="n"/>
      <c r="Y397" s="871" t="n"/>
      <c r="Z397" s="871" t="n"/>
      <c r="AA397" s="871" t="n"/>
      <c r="AB397" s="871" t="n"/>
      <c r="AC397" s="871" t="n"/>
      <c r="AD397" s="871" t="n"/>
      <c r="AE397" s="871" t="n"/>
    </row>
    <row r="398">
      <c r="A398" s="871" t="n"/>
      <c r="B398" s="871" t="n"/>
      <c r="C398" s="871" t="n"/>
      <c r="D398" s="440" t="n"/>
      <c r="E398" s="871" t="n"/>
      <c r="F398" s="440" t="n"/>
      <c r="G398" s="871" t="n"/>
      <c r="H398" s="440" t="n"/>
      <c r="I398" s="871" t="n"/>
      <c r="J398" s="440" t="n"/>
      <c r="K398" s="871" t="n"/>
      <c r="L398" s="440" t="n"/>
      <c r="M398" s="871" t="n"/>
      <c r="N398" s="871" t="n"/>
      <c r="O398" s="871" t="n"/>
      <c r="P398" s="871" t="n"/>
      <c r="Q398" s="871" t="n"/>
      <c r="R398" s="871" t="n"/>
      <c r="S398" s="871" t="n"/>
      <c r="T398" s="871" t="n"/>
      <c r="U398" s="871" t="n"/>
      <c r="V398" s="871" t="n"/>
      <c r="W398" s="871" t="n"/>
      <c r="X398" s="871" t="n"/>
      <c r="Y398" s="871" t="n"/>
      <c r="Z398" s="871" t="n"/>
      <c r="AA398" s="871" t="n"/>
      <c r="AB398" s="871" t="n"/>
      <c r="AC398" s="871" t="n"/>
      <c r="AD398" s="871" t="n"/>
      <c r="AE398" s="871" t="n"/>
    </row>
    <row r="399">
      <c r="A399" s="871" t="n"/>
      <c r="B399" s="871" t="n"/>
      <c r="C399" s="871" t="n"/>
      <c r="D399" s="440" t="n"/>
      <c r="E399" s="871" t="n"/>
      <c r="F399" s="440" t="n"/>
      <c r="G399" s="871" t="n"/>
      <c r="H399" s="440" t="n"/>
      <c r="I399" s="871" t="n"/>
      <c r="J399" s="440" t="n"/>
      <c r="K399" s="871" t="n"/>
      <c r="L399" s="440" t="n"/>
      <c r="M399" s="871" t="n"/>
      <c r="N399" s="871" t="n"/>
      <c r="O399" s="871" t="n"/>
      <c r="P399" s="871" t="n"/>
      <c r="Q399" s="871" t="n"/>
      <c r="R399" s="871" t="n"/>
      <c r="S399" s="871" t="n"/>
      <c r="T399" s="871" t="n"/>
      <c r="U399" s="871" t="n"/>
      <c r="V399" s="871" t="n"/>
      <c r="W399" s="871" t="n"/>
      <c r="X399" s="871" t="n"/>
      <c r="Y399" s="871" t="n"/>
      <c r="Z399" s="871" t="n"/>
      <c r="AA399" s="871" t="n"/>
      <c r="AB399" s="871" t="n"/>
      <c r="AC399" s="871" t="n"/>
      <c r="AD399" s="871" t="n"/>
      <c r="AE399" s="871" t="n"/>
    </row>
    <row r="400">
      <c r="A400" s="871" t="n"/>
      <c r="B400" s="871" t="n"/>
      <c r="C400" s="871" t="n"/>
      <c r="D400" s="440" t="n"/>
      <c r="E400" s="871" t="n"/>
      <c r="F400" s="440" t="n"/>
      <c r="G400" s="871" t="n"/>
      <c r="H400" s="440" t="n"/>
      <c r="I400" s="871" t="n"/>
      <c r="J400" s="440" t="n"/>
      <c r="K400" s="871" t="n"/>
      <c r="L400" s="440" t="n"/>
      <c r="M400" s="871" t="n"/>
      <c r="N400" s="871" t="n"/>
      <c r="O400" s="871" t="n"/>
      <c r="P400" s="871" t="n"/>
      <c r="Q400" s="871" t="n"/>
      <c r="R400" s="871" t="n"/>
      <c r="S400" s="871" t="n"/>
      <c r="T400" s="871" t="n"/>
      <c r="U400" s="871" t="n"/>
      <c r="V400" s="871" t="n"/>
      <c r="W400" s="871" t="n"/>
      <c r="X400" s="871" t="n"/>
      <c r="Y400" s="871" t="n"/>
      <c r="Z400" s="871" t="n"/>
      <c r="AA400" s="871" t="n"/>
      <c r="AB400" s="871" t="n"/>
      <c r="AC400" s="871" t="n"/>
      <c r="AD400" s="871" t="n"/>
      <c r="AE400" s="871" t="n"/>
    </row>
    <row r="401">
      <c r="A401" s="871" t="n"/>
      <c r="B401" s="871" t="n"/>
      <c r="C401" s="871" t="n"/>
      <c r="D401" s="440" t="n"/>
      <c r="E401" s="871" t="n"/>
      <c r="F401" s="440" t="n"/>
      <c r="G401" s="871" t="n"/>
      <c r="H401" s="440" t="n"/>
      <c r="I401" s="871" t="n"/>
      <c r="J401" s="440" t="n"/>
      <c r="K401" s="871" t="n"/>
      <c r="L401" s="440" t="n"/>
      <c r="M401" s="871" t="n"/>
      <c r="N401" s="871" t="n"/>
      <c r="O401" s="871" t="n"/>
      <c r="P401" s="871" t="n"/>
      <c r="Q401" s="871" t="n"/>
      <c r="R401" s="871" t="n"/>
      <c r="S401" s="871" t="n"/>
      <c r="T401" s="871" t="n"/>
      <c r="U401" s="871" t="n"/>
      <c r="V401" s="871" t="n"/>
      <c r="W401" s="871" t="n"/>
      <c r="X401" s="871" t="n"/>
      <c r="Y401" s="871" t="n"/>
      <c r="Z401" s="871" t="n"/>
      <c r="AA401" s="871" t="n"/>
      <c r="AB401" s="871" t="n"/>
      <c r="AC401" s="871" t="n"/>
      <c r="AD401" s="871" t="n"/>
      <c r="AE401" s="871" t="n"/>
    </row>
    <row r="402">
      <c r="A402" s="871" t="n"/>
      <c r="B402" s="871" t="n"/>
      <c r="C402" s="871" t="n"/>
      <c r="D402" s="440" t="n"/>
      <c r="E402" s="871" t="n"/>
      <c r="F402" s="440" t="n"/>
      <c r="G402" s="871" t="n"/>
      <c r="H402" s="440" t="n"/>
      <c r="I402" s="871" t="n"/>
      <c r="J402" s="440" t="n"/>
      <c r="K402" s="871" t="n"/>
      <c r="L402" s="440" t="n"/>
      <c r="M402" s="871" t="n"/>
      <c r="N402" s="871" t="n"/>
      <c r="O402" s="871" t="n"/>
      <c r="P402" s="871" t="n"/>
      <c r="Q402" s="871" t="n"/>
      <c r="R402" s="871" t="n"/>
      <c r="S402" s="871" t="n"/>
      <c r="T402" s="871" t="n"/>
      <c r="U402" s="871" t="n"/>
      <c r="V402" s="871" t="n"/>
      <c r="W402" s="871" t="n"/>
      <c r="X402" s="871" t="n"/>
      <c r="Y402" s="871" t="n"/>
      <c r="Z402" s="871" t="n"/>
      <c r="AA402" s="871" t="n"/>
      <c r="AB402" s="871" t="n"/>
      <c r="AC402" s="871" t="n"/>
      <c r="AD402" s="871" t="n"/>
      <c r="AE402" s="871" t="n"/>
    </row>
    <row r="403">
      <c r="A403" s="871" t="n"/>
      <c r="B403" s="871" t="n"/>
      <c r="C403" s="871" t="n"/>
      <c r="D403" s="440" t="n"/>
      <c r="E403" s="871" t="n"/>
      <c r="F403" s="440" t="n"/>
      <c r="G403" s="871" t="n"/>
      <c r="H403" s="440" t="n"/>
      <c r="I403" s="871" t="n"/>
      <c r="J403" s="440" t="n"/>
      <c r="K403" s="871" t="n"/>
      <c r="L403" s="440" t="n"/>
      <c r="M403" s="871" t="n"/>
      <c r="N403" s="871" t="n"/>
      <c r="O403" s="871" t="n"/>
      <c r="P403" s="871" t="n"/>
      <c r="Q403" s="871" t="n"/>
      <c r="R403" s="871" t="n"/>
      <c r="S403" s="871" t="n"/>
      <c r="T403" s="871" t="n"/>
      <c r="U403" s="871" t="n"/>
      <c r="V403" s="871" t="n"/>
      <c r="W403" s="871" t="n"/>
      <c r="X403" s="871" t="n"/>
      <c r="Y403" s="871" t="n"/>
      <c r="Z403" s="871" t="n"/>
      <c r="AA403" s="871" t="n"/>
      <c r="AB403" s="871" t="n"/>
      <c r="AC403" s="871" t="n"/>
      <c r="AD403" s="871" t="n"/>
      <c r="AE403" s="871" t="n"/>
    </row>
    <row r="404">
      <c r="A404" s="871" t="n"/>
      <c r="B404" s="871" t="n"/>
      <c r="C404" s="871" t="n"/>
      <c r="D404" s="440" t="n"/>
      <c r="E404" s="871" t="n"/>
      <c r="F404" s="440" t="n"/>
      <c r="G404" s="871" t="n"/>
      <c r="H404" s="440" t="n"/>
      <c r="I404" s="871" t="n"/>
      <c r="J404" s="440" t="n"/>
      <c r="K404" s="871" t="n"/>
      <c r="L404" s="440" t="n"/>
      <c r="M404" s="871" t="n"/>
      <c r="N404" s="871" t="n"/>
      <c r="O404" s="871" t="n"/>
      <c r="P404" s="871" t="n"/>
      <c r="Q404" s="871" t="n"/>
      <c r="R404" s="871" t="n"/>
      <c r="S404" s="871" t="n"/>
      <c r="T404" s="871" t="n"/>
      <c r="U404" s="871" t="n"/>
      <c r="V404" s="871" t="n"/>
      <c r="W404" s="871" t="n"/>
      <c r="X404" s="871" t="n"/>
      <c r="Y404" s="871" t="n"/>
      <c r="Z404" s="871" t="n"/>
      <c r="AA404" s="871" t="n"/>
      <c r="AB404" s="871" t="n"/>
      <c r="AC404" s="871" t="n"/>
      <c r="AD404" s="871" t="n"/>
      <c r="AE404" s="871" t="n"/>
    </row>
    <row r="405">
      <c r="A405" s="871" t="n"/>
      <c r="B405" s="871" t="n"/>
      <c r="C405" s="871" t="n"/>
      <c r="D405" s="440" t="n"/>
      <c r="E405" s="871" t="n"/>
      <c r="F405" s="440" t="n"/>
      <c r="G405" s="871" t="n"/>
      <c r="H405" s="440" t="n"/>
      <c r="I405" s="871" t="n"/>
      <c r="J405" s="440" t="n"/>
      <c r="K405" s="871" t="n"/>
      <c r="L405" s="440" t="n"/>
      <c r="M405" s="871" t="n"/>
      <c r="N405" s="871" t="n"/>
      <c r="O405" s="871" t="n"/>
      <c r="P405" s="871" t="n"/>
      <c r="Q405" s="871" t="n"/>
      <c r="R405" s="871" t="n"/>
      <c r="S405" s="871" t="n"/>
      <c r="T405" s="871" t="n"/>
      <c r="U405" s="871" t="n"/>
      <c r="V405" s="871" t="n"/>
      <c r="W405" s="871" t="n"/>
      <c r="X405" s="871" t="n"/>
      <c r="Y405" s="871" t="n"/>
      <c r="Z405" s="871" t="n"/>
      <c r="AA405" s="871" t="n"/>
      <c r="AB405" s="871" t="n"/>
      <c r="AC405" s="871" t="n"/>
      <c r="AD405" s="871" t="n"/>
      <c r="AE405" s="871" t="n"/>
    </row>
    <row r="406">
      <c r="A406" s="871" t="n"/>
      <c r="B406" s="871" t="n"/>
      <c r="C406" s="871" t="n"/>
      <c r="D406" s="440" t="n"/>
      <c r="E406" s="871" t="n"/>
      <c r="F406" s="440" t="n"/>
      <c r="G406" s="871" t="n"/>
      <c r="H406" s="440" t="n"/>
      <c r="I406" s="871" t="n"/>
      <c r="J406" s="440" t="n"/>
      <c r="K406" s="871" t="n"/>
      <c r="L406" s="440" t="n"/>
      <c r="M406" s="871" t="n"/>
      <c r="N406" s="871" t="n"/>
      <c r="O406" s="871" t="n"/>
      <c r="P406" s="871" t="n"/>
      <c r="Q406" s="871" t="n"/>
      <c r="R406" s="871" t="n"/>
      <c r="S406" s="871" t="n"/>
      <c r="T406" s="871" t="n"/>
      <c r="U406" s="871" t="n"/>
      <c r="V406" s="871" t="n"/>
      <c r="W406" s="871" t="n"/>
      <c r="X406" s="871" t="n"/>
      <c r="Y406" s="871" t="n"/>
      <c r="Z406" s="871" t="n"/>
      <c r="AA406" s="871" t="n"/>
      <c r="AB406" s="871" t="n"/>
      <c r="AC406" s="871" t="n"/>
      <c r="AD406" s="871" t="n"/>
      <c r="AE406" s="871" t="n"/>
    </row>
    <row r="407">
      <c r="A407" s="871" t="n"/>
      <c r="B407" s="871" t="n"/>
      <c r="C407" s="871" t="n"/>
      <c r="D407" s="440" t="n"/>
      <c r="E407" s="871" t="n"/>
      <c r="F407" s="440" t="n"/>
      <c r="G407" s="871" t="n"/>
      <c r="H407" s="440" t="n"/>
      <c r="I407" s="871" t="n"/>
      <c r="J407" s="440" t="n"/>
      <c r="K407" s="871" t="n"/>
      <c r="L407" s="440" t="n"/>
      <c r="M407" s="871" t="n"/>
      <c r="N407" s="871" t="n"/>
      <c r="O407" s="871" t="n"/>
      <c r="P407" s="871" t="n"/>
      <c r="Q407" s="871" t="n"/>
      <c r="R407" s="871" t="n"/>
      <c r="S407" s="871" t="n"/>
      <c r="T407" s="871" t="n"/>
      <c r="U407" s="871" t="n"/>
      <c r="V407" s="871" t="n"/>
      <c r="W407" s="871" t="n"/>
      <c r="X407" s="871" t="n"/>
      <c r="Y407" s="871" t="n"/>
      <c r="Z407" s="871" t="n"/>
      <c r="AA407" s="871" t="n"/>
      <c r="AB407" s="871" t="n"/>
      <c r="AC407" s="871" t="n"/>
      <c r="AD407" s="871" t="n"/>
      <c r="AE407" s="871" t="n"/>
    </row>
    <row r="408">
      <c r="A408" s="871" t="n"/>
      <c r="B408" s="871" t="n"/>
      <c r="C408" s="871" t="n"/>
      <c r="D408" s="440" t="n"/>
      <c r="E408" s="871" t="n"/>
      <c r="F408" s="440" t="n"/>
      <c r="G408" s="871" t="n"/>
      <c r="H408" s="440" t="n"/>
      <c r="I408" s="871" t="n"/>
      <c r="J408" s="440" t="n"/>
      <c r="K408" s="871" t="n"/>
      <c r="L408" s="440" t="n"/>
      <c r="M408" s="871" t="n"/>
      <c r="N408" s="871" t="n"/>
      <c r="O408" s="871" t="n"/>
      <c r="P408" s="871" t="n"/>
      <c r="Q408" s="871" t="n"/>
      <c r="R408" s="871" t="n"/>
      <c r="S408" s="871" t="n"/>
      <c r="T408" s="871" t="n"/>
      <c r="U408" s="871" t="n"/>
      <c r="V408" s="871" t="n"/>
      <c r="W408" s="871" t="n"/>
      <c r="X408" s="871" t="n"/>
      <c r="Y408" s="871" t="n"/>
      <c r="Z408" s="871" t="n"/>
      <c r="AA408" s="871" t="n"/>
      <c r="AB408" s="871" t="n"/>
      <c r="AC408" s="871" t="n"/>
      <c r="AD408" s="871" t="n"/>
      <c r="AE408" s="871" t="n"/>
    </row>
    <row r="409">
      <c r="A409" s="871" t="n"/>
      <c r="B409" s="871" t="n"/>
      <c r="C409" s="871" t="n"/>
      <c r="D409" s="440" t="n"/>
      <c r="E409" s="871" t="n"/>
      <c r="F409" s="440" t="n"/>
      <c r="G409" s="871" t="n"/>
      <c r="H409" s="440" t="n"/>
      <c r="I409" s="871" t="n"/>
      <c r="J409" s="440" t="n"/>
      <c r="K409" s="871" t="n"/>
      <c r="L409" s="440" t="n"/>
      <c r="M409" s="871" t="n"/>
      <c r="N409" s="871" t="n"/>
      <c r="O409" s="871" t="n"/>
      <c r="P409" s="871" t="n"/>
      <c r="Q409" s="871" t="n"/>
      <c r="R409" s="871" t="n"/>
      <c r="S409" s="871" t="n"/>
      <c r="T409" s="871" t="n"/>
      <c r="U409" s="871" t="n"/>
      <c r="V409" s="871" t="n"/>
      <c r="W409" s="871" t="n"/>
      <c r="X409" s="871" t="n"/>
      <c r="Y409" s="871" t="n"/>
      <c r="Z409" s="871" t="n"/>
      <c r="AA409" s="871" t="n"/>
      <c r="AB409" s="871" t="n"/>
      <c r="AC409" s="871" t="n"/>
      <c r="AD409" s="871" t="n"/>
      <c r="AE409" s="871" t="n"/>
    </row>
    <row r="410">
      <c r="A410" s="871" t="n"/>
      <c r="B410" s="871" t="n"/>
      <c r="C410" s="871" t="n"/>
      <c r="D410" s="440" t="n"/>
      <c r="E410" s="871" t="n"/>
      <c r="F410" s="440" t="n"/>
      <c r="G410" s="871" t="n"/>
      <c r="H410" s="440" t="n"/>
      <c r="I410" s="871" t="n"/>
      <c r="J410" s="440" t="n"/>
      <c r="K410" s="871" t="n"/>
      <c r="L410" s="440" t="n"/>
      <c r="M410" s="871" t="n"/>
      <c r="N410" s="871" t="n"/>
      <c r="O410" s="871" t="n"/>
      <c r="P410" s="871" t="n"/>
      <c r="Q410" s="871" t="n"/>
      <c r="R410" s="871" t="n"/>
      <c r="S410" s="871" t="n"/>
      <c r="T410" s="871" t="n"/>
      <c r="U410" s="871" t="n"/>
      <c r="V410" s="871" t="n"/>
      <c r="W410" s="871" t="n"/>
      <c r="X410" s="871" t="n"/>
      <c r="Y410" s="871" t="n"/>
      <c r="Z410" s="871" t="n"/>
      <c r="AA410" s="871" t="n"/>
      <c r="AB410" s="871" t="n"/>
      <c r="AC410" s="871" t="n"/>
      <c r="AD410" s="871" t="n"/>
      <c r="AE410" s="871" t="n"/>
    </row>
    <row r="411">
      <c r="A411" s="871" t="n"/>
      <c r="B411" s="871" t="n"/>
      <c r="C411" s="871" t="n"/>
      <c r="D411" s="440" t="n"/>
      <c r="E411" s="871" t="n"/>
      <c r="F411" s="440" t="n"/>
      <c r="G411" s="871" t="n"/>
      <c r="H411" s="440" t="n"/>
      <c r="I411" s="871" t="n"/>
      <c r="J411" s="440" t="n"/>
      <c r="K411" s="871" t="n"/>
      <c r="L411" s="440" t="n"/>
      <c r="M411" s="871" t="n"/>
      <c r="N411" s="871" t="n"/>
      <c r="O411" s="871" t="n"/>
      <c r="P411" s="871" t="n"/>
      <c r="Q411" s="871" t="n"/>
      <c r="R411" s="871" t="n"/>
      <c r="S411" s="871" t="n"/>
      <c r="T411" s="871" t="n"/>
      <c r="U411" s="871" t="n"/>
      <c r="V411" s="871" t="n"/>
      <c r="W411" s="871" t="n"/>
      <c r="X411" s="871" t="n"/>
      <c r="Y411" s="871" t="n"/>
      <c r="Z411" s="871" t="n"/>
      <c r="AA411" s="871" t="n"/>
      <c r="AB411" s="871" t="n"/>
      <c r="AC411" s="871" t="n"/>
      <c r="AD411" s="871" t="n"/>
      <c r="AE411" s="871" t="n"/>
    </row>
    <row r="412">
      <c r="A412" s="871" t="n"/>
      <c r="B412" s="871" t="n"/>
      <c r="C412" s="871" t="n"/>
      <c r="D412" s="440" t="n"/>
      <c r="E412" s="871" t="n"/>
      <c r="F412" s="440" t="n"/>
      <c r="G412" s="871" t="n"/>
      <c r="H412" s="440" t="n"/>
      <c r="I412" s="871" t="n"/>
      <c r="J412" s="440" t="n"/>
      <c r="K412" s="871" t="n"/>
      <c r="L412" s="440" t="n"/>
      <c r="M412" s="871" t="n"/>
      <c r="N412" s="871" t="n"/>
      <c r="O412" s="871" t="n"/>
      <c r="P412" s="871" t="n"/>
      <c r="Q412" s="871" t="n"/>
      <c r="R412" s="871" t="n"/>
      <c r="S412" s="871" t="n"/>
      <c r="T412" s="871" t="n"/>
      <c r="U412" s="871" t="n"/>
      <c r="V412" s="871" t="n"/>
      <c r="W412" s="871" t="n"/>
      <c r="X412" s="871" t="n"/>
      <c r="Y412" s="871" t="n"/>
      <c r="Z412" s="871" t="n"/>
      <c r="AA412" s="871" t="n"/>
      <c r="AB412" s="871" t="n"/>
      <c r="AC412" s="871" t="n"/>
      <c r="AD412" s="871" t="n"/>
      <c r="AE412" s="871" t="n"/>
    </row>
    <row r="413">
      <c r="A413" s="871" t="n"/>
      <c r="B413" s="871" t="n"/>
      <c r="C413" s="871" t="n"/>
      <c r="D413" s="440" t="n"/>
      <c r="E413" s="871" t="n"/>
      <c r="F413" s="440" t="n"/>
      <c r="G413" s="871" t="n"/>
      <c r="H413" s="440" t="n"/>
      <c r="I413" s="871" t="n"/>
      <c r="J413" s="440" t="n"/>
      <c r="K413" s="871" t="n"/>
      <c r="L413" s="440" t="n"/>
      <c r="M413" s="871" t="n"/>
      <c r="N413" s="871" t="n"/>
      <c r="O413" s="871" t="n"/>
      <c r="P413" s="871" t="n"/>
      <c r="Q413" s="871" t="n"/>
      <c r="R413" s="871" t="n"/>
      <c r="S413" s="871" t="n"/>
      <c r="T413" s="871" t="n"/>
      <c r="U413" s="871" t="n"/>
      <c r="V413" s="871" t="n"/>
      <c r="W413" s="871" t="n"/>
      <c r="X413" s="871" t="n"/>
      <c r="Y413" s="871" t="n"/>
      <c r="Z413" s="871" t="n"/>
      <c r="AA413" s="871" t="n"/>
      <c r="AB413" s="871" t="n"/>
      <c r="AC413" s="871" t="n"/>
      <c r="AD413" s="871" t="n"/>
      <c r="AE413" s="871" t="n"/>
    </row>
    <row r="414">
      <c r="A414" s="871" t="n"/>
      <c r="B414" s="871" t="n"/>
      <c r="C414" s="871" t="n"/>
      <c r="D414" s="440" t="n"/>
      <c r="E414" s="871" t="n"/>
      <c r="F414" s="440" t="n"/>
      <c r="G414" s="871" t="n"/>
      <c r="H414" s="440" t="n"/>
      <c r="I414" s="871" t="n"/>
      <c r="J414" s="440" t="n"/>
      <c r="K414" s="871" t="n"/>
      <c r="L414" s="440" t="n"/>
      <c r="M414" s="871" t="n"/>
      <c r="N414" s="871" t="n"/>
      <c r="O414" s="871" t="n"/>
      <c r="P414" s="871" t="n"/>
      <c r="Q414" s="871" t="n"/>
      <c r="R414" s="871" t="n"/>
      <c r="S414" s="871" t="n"/>
      <c r="T414" s="871" t="n"/>
      <c r="U414" s="871" t="n"/>
      <c r="V414" s="871" t="n"/>
      <c r="W414" s="871" t="n"/>
      <c r="X414" s="871" t="n"/>
      <c r="Y414" s="871" t="n"/>
      <c r="Z414" s="871" t="n"/>
      <c r="AA414" s="871" t="n"/>
      <c r="AB414" s="871" t="n"/>
      <c r="AC414" s="871" t="n"/>
      <c r="AD414" s="871" t="n"/>
      <c r="AE414" s="871" t="n"/>
    </row>
    <row r="415">
      <c r="A415" s="871" t="n"/>
      <c r="B415" s="871" t="n"/>
      <c r="C415" s="871" t="n"/>
      <c r="D415" s="440" t="n"/>
      <c r="E415" s="871" t="n"/>
      <c r="F415" s="440" t="n"/>
      <c r="G415" s="871" t="n"/>
      <c r="H415" s="440" t="n"/>
      <c r="I415" s="871" t="n"/>
      <c r="J415" s="440" t="n"/>
      <c r="K415" s="871" t="n"/>
      <c r="L415" s="440" t="n"/>
      <c r="M415" s="871" t="n"/>
      <c r="N415" s="871" t="n"/>
      <c r="O415" s="871" t="n"/>
      <c r="P415" s="871" t="n"/>
      <c r="Q415" s="871" t="n"/>
      <c r="R415" s="871" t="n"/>
      <c r="S415" s="871" t="n"/>
      <c r="T415" s="871" t="n"/>
      <c r="U415" s="871" t="n"/>
      <c r="V415" s="871" t="n"/>
      <c r="W415" s="871" t="n"/>
      <c r="X415" s="871" t="n"/>
      <c r="Y415" s="871" t="n"/>
      <c r="Z415" s="871" t="n"/>
      <c r="AA415" s="871" t="n"/>
      <c r="AB415" s="871" t="n"/>
      <c r="AC415" s="871" t="n"/>
      <c r="AD415" s="871" t="n"/>
      <c r="AE415" s="871" t="n"/>
    </row>
    <row r="416">
      <c r="A416" s="871" t="n"/>
      <c r="B416" s="871" t="n"/>
      <c r="C416" s="871" t="n"/>
      <c r="D416" s="440" t="n"/>
      <c r="E416" s="871" t="n"/>
      <c r="F416" s="440" t="n"/>
      <c r="G416" s="871" t="n"/>
      <c r="H416" s="440" t="n"/>
      <c r="I416" s="871" t="n"/>
      <c r="J416" s="440" t="n"/>
      <c r="K416" s="871" t="n"/>
      <c r="L416" s="440" t="n"/>
      <c r="M416" s="871" t="n"/>
      <c r="N416" s="871" t="n"/>
      <c r="O416" s="871" t="n"/>
      <c r="P416" s="871" t="n"/>
      <c r="Q416" s="871" t="n"/>
      <c r="R416" s="871" t="n"/>
      <c r="S416" s="871" t="n"/>
      <c r="T416" s="871" t="n"/>
      <c r="U416" s="871" t="n"/>
      <c r="V416" s="871" t="n"/>
      <c r="W416" s="871" t="n"/>
      <c r="X416" s="871" t="n"/>
      <c r="Y416" s="871" t="n"/>
      <c r="Z416" s="871" t="n"/>
      <c r="AA416" s="871" t="n"/>
      <c r="AB416" s="871" t="n"/>
      <c r="AC416" s="871" t="n"/>
      <c r="AD416" s="871" t="n"/>
      <c r="AE416" s="871" t="n"/>
    </row>
    <row r="417">
      <c r="A417" s="871" t="n"/>
      <c r="B417" s="871" t="n"/>
      <c r="C417" s="871" t="n"/>
      <c r="D417" s="440" t="n"/>
      <c r="E417" s="871" t="n"/>
      <c r="F417" s="440" t="n"/>
      <c r="G417" s="871" t="n"/>
      <c r="H417" s="440" t="n"/>
      <c r="I417" s="871" t="n"/>
      <c r="J417" s="440" t="n"/>
      <c r="K417" s="871" t="n"/>
      <c r="L417" s="440" t="n"/>
      <c r="M417" s="871" t="n"/>
      <c r="N417" s="871" t="n"/>
      <c r="O417" s="871" t="n"/>
      <c r="P417" s="871" t="n"/>
      <c r="Q417" s="871" t="n"/>
      <c r="R417" s="871" t="n"/>
      <c r="S417" s="871" t="n"/>
      <c r="T417" s="871" t="n"/>
      <c r="U417" s="871" t="n"/>
      <c r="V417" s="871" t="n"/>
      <c r="W417" s="871" t="n"/>
      <c r="X417" s="871" t="n"/>
      <c r="Y417" s="871" t="n"/>
      <c r="Z417" s="871" t="n"/>
      <c r="AA417" s="871" t="n"/>
      <c r="AB417" s="871" t="n"/>
      <c r="AC417" s="871" t="n"/>
      <c r="AD417" s="871" t="n"/>
      <c r="AE417" s="871" t="n"/>
    </row>
    <row r="418">
      <c r="A418" s="871" t="n"/>
      <c r="B418" s="871" t="n"/>
      <c r="C418" s="871" t="n"/>
      <c r="D418" s="440" t="n"/>
      <c r="E418" s="871" t="n"/>
      <c r="F418" s="440" t="n"/>
      <c r="G418" s="871" t="n"/>
      <c r="H418" s="440" t="n"/>
      <c r="I418" s="871" t="n"/>
      <c r="J418" s="440" t="n"/>
      <c r="K418" s="871" t="n"/>
      <c r="L418" s="440" t="n"/>
      <c r="M418" s="871" t="n"/>
      <c r="N418" s="871" t="n"/>
      <c r="O418" s="871" t="n"/>
      <c r="P418" s="871" t="n"/>
      <c r="Q418" s="871" t="n"/>
      <c r="R418" s="871" t="n"/>
      <c r="S418" s="871" t="n"/>
      <c r="T418" s="871" t="n"/>
      <c r="U418" s="871" t="n"/>
      <c r="V418" s="871" t="n"/>
      <c r="W418" s="871" t="n"/>
      <c r="X418" s="871" t="n"/>
      <c r="Y418" s="871" t="n"/>
      <c r="Z418" s="871" t="n"/>
      <c r="AA418" s="871" t="n"/>
      <c r="AB418" s="871" t="n"/>
      <c r="AC418" s="871" t="n"/>
      <c r="AD418" s="871" t="n"/>
      <c r="AE418" s="871" t="n"/>
    </row>
    <row r="419">
      <c r="A419" s="871" t="n"/>
      <c r="B419" s="871" t="n"/>
      <c r="C419" s="871" t="n"/>
      <c r="D419" s="440" t="n"/>
      <c r="E419" s="871" t="n"/>
      <c r="F419" s="440" t="n"/>
      <c r="G419" s="871" t="n"/>
      <c r="H419" s="440" t="n"/>
      <c r="I419" s="871" t="n"/>
      <c r="J419" s="440" t="n"/>
      <c r="K419" s="871" t="n"/>
      <c r="L419" s="440" t="n"/>
      <c r="M419" s="871" t="n"/>
      <c r="N419" s="871" t="n"/>
      <c r="O419" s="871" t="n"/>
      <c r="P419" s="871" t="n"/>
      <c r="Q419" s="871" t="n"/>
      <c r="R419" s="871" t="n"/>
      <c r="S419" s="871" t="n"/>
      <c r="T419" s="871" t="n"/>
      <c r="U419" s="871" t="n"/>
      <c r="V419" s="871" t="n"/>
      <c r="W419" s="871" t="n"/>
      <c r="X419" s="871" t="n"/>
      <c r="Y419" s="871" t="n"/>
      <c r="Z419" s="871" t="n"/>
      <c r="AA419" s="871" t="n"/>
      <c r="AB419" s="871" t="n"/>
      <c r="AC419" s="871" t="n"/>
      <c r="AD419" s="871" t="n"/>
      <c r="AE419" s="871" t="n"/>
    </row>
    <row r="420">
      <c r="A420" s="871" t="n"/>
      <c r="B420" s="871" t="n"/>
      <c r="C420" s="871" t="n"/>
      <c r="D420" s="440" t="n"/>
      <c r="E420" s="871" t="n"/>
      <c r="F420" s="440" t="n"/>
      <c r="G420" s="871" t="n"/>
      <c r="H420" s="440" t="n"/>
      <c r="I420" s="871" t="n"/>
      <c r="J420" s="440" t="n"/>
      <c r="K420" s="871" t="n"/>
      <c r="L420" s="440" t="n"/>
      <c r="M420" s="871" t="n"/>
      <c r="N420" s="871" t="n"/>
      <c r="O420" s="871" t="n"/>
      <c r="P420" s="871" t="n"/>
      <c r="Q420" s="871" t="n"/>
      <c r="R420" s="871" t="n"/>
      <c r="S420" s="871" t="n"/>
      <c r="T420" s="871" t="n"/>
      <c r="U420" s="871" t="n"/>
      <c r="V420" s="871" t="n"/>
      <c r="W420" s="871" t="n"/>
      <c r="X420" s="871" t="n"/>
      <c r="Y420" s="871" t="n"/>
      <c r="Z420" s="871" t="n"/>
      <c r="AA420" s="871" t="n"/>
      <c r="AB420" s="871" t="n"/>
      <c r="AC420" s="871" t="n"/>
      <c r="AD420" s="871" t="n"/>
      <c r="AE420" s="871" t="n"/>
    </row>
    <row r="421">
      <c r="A421" s="871" t="n"/>
      <c r="B421" s="871" t="n"/>
      <c r="C421" s="871" t="n"/>
      <c r="D421" s="440" t="n"/>
      <c r="E421" s="871" t="n"/>
      <c r="F421" s="440" t="n"/>
      <c r="G421" s="871" t="n"/>
      <c r="H421" s="440" t="n"/>
      <c r="I421" s="871" t="n"/>
      <c r="J421" s="440" t="n"/>
      <c r="K421" s="871" t="n"/>
      <c r="L421" s="440" t="n"/>
      <c r="M421" s="871" t="n"/>
      <c r="N421" s="871" t="n"/>
      <c r="O421" s="871" t="n"/>
      <c r="P421" s="871" t="n"/>
      <c r="Q421" s="871" t="n"/>
      <c r="R421" s="871" t="n"/>
      <c r="S421" s="871" t="n"/>
      <c r="T421" s="871" t="n"/>
      <c r="U421" s="871" t="n"/>
      <c r="V421" s="871" t="n"/>
      <c r="W421" s="871" t="n"/>
      <c r="X421" s="871" t="n"/>
      <c r="Y421" s="871" t="n"/>
      <c r="Z421" s="871" t="n"/>
      <c r="AA421" s="871" t="n"/>
      <c r="AB421" s="871" t="n"/>
      <c r="AC421" s="871" t="n"/>
      <c r="AD421" s="871" t="n"/>
      <c r="AE421" s="871" t="n"/>
    </row>
    <row r="422">
      <c r="A422" s="871" t="n"/>
      <c r="B422" s="871" t="n"/>
      <c r="C422" s="871" t="n"/>
      <c r="D422" s="440" t="n"/>
      <c r="E422" s="871" t="n"/>
      <c r="F422" s="440" t="n"/>
      <c r="G422" s="871" t="n"/>
      <c r="H422" s="440" t="n"/>
      <c r="I422" s="871" t="n"/>
      <c r="J422" s="440" t="n"/>
      <c r="K422" s="871" t="n"/>
      <c r="L422" s="440" t="n"/>
      <c r="M422" s="871" t="n"/>
      <c r="N422" s="871" t="n"/>
      <c r="O422" s="871" t="n"/>
      <c r="P422" s="871" t="n"/>
      <c r="Q422" s="871" t="n"/>
      <c r="R422" s="871" t="n"/>
      <c r="S422" s="871" t="n"/>
      <c r="T422" s="871" t="n"/>
      <c r="U422" s="871" t="n"/>
      <c r="V422" s="871" t="n"/>
      <c r="W422" s="871" t="n"/>
      <c r="X422" s="871" t="n"/>
      <c r="Y422" s="871" t="n"/>
      <c r="Z422" s="871" t="n"/>
      <c r="AA422" s="871" t="n"/>
      <c r="AB422" s="871" t="n"/>
      <c r="AC422" s="871" t="n"/>
      <c r="AD422" s="871" t="n"/>
      <c r="AE422" s="871" t="n"/>
    </row>
    <row r="423">
      <c r="A423" s="871" t="n"/>
      <c r="B423" s="871" t="n"/>
      <c r="C423" s="871" t="n"/>
      <c r="D423" s="440" t="n"/>
      <c r="E423" s="871" t="n"/>
      <c r="F423" s="440" t="n"/>
      <c r="G423" s="871" t="n"/>
      <c r="H423" s="440" t="n"/>
      <c r="I423" s="871" t="n"/>
      <c r="J423" s="440" t="n"/>
      <c r="K423" s="871" t="n"/>
      <c r="L423" s="440" t="n"/>
      <c r="M423" s="871" t="n"/>
      <c r="N423" s="871" t="n"/>
      <c r="O423" s="871" t="n"/>
      <c r="P423" s="871" t="n"/>
      <c r="Q423" s="871" t="n"/>
      <c r="R423" s="871" t="n"/>
      <c r="S423" s="871" t="n"/>
      <c r="T423" s="871" t="n"/>
      <c r="U423" s="871" t="n"/>
      <c r="V423" s="871" t="n"/>
      <c r="W423" s="871" t="n"/>
      <c r="X423" s="871" t="n"/>
      <c r="Y423" s="871" t="n"/>
      <c r="Z423" s="871" t="n"/>
      <c r="AA423" s="871" t="n"/>
      <c r="AB423" s="871" t="n"/>
      <c r="AC423" s="871" t="n"/>
      <c r="AD423" s="871" t="n"/>
      <c r="AE423" s="871" t="n"/>
    </row>
    <row r="424">
      <c r="A424" s="871" t="n"/>
      <c r="B424" s="871" t="n"/>
      <c r="C424" s="871" t="n"/>
      <c r="D424" s="440" t="n"/>
      <c r="E424" s="871" t="n"/>
      <c r="F424" s="440" t="n"/>
      <c r="G424" s="871" t="n"/>
      <c r="H424" s="440" t="n"/>
      <c r="I424" s="871" t="n"/>
      <c r="J424" s="440" t="n"/>
      <c r="K424" s="871" t="n"/>
      <c r="L424" s="440" t="n"/>
      <c r="M424" s="871" t="n"/>
      <c r="N424" s="871" t="n"/>
      <c r="O424" s="871" t="n"/>
      <c r="P424" s="871" t="n"/>
      <c r="Q424" s="871" t="n"/>
      <c r="R424" s="871" t="n"/>
      <c r="S424" s="871" t="n"/>
      <c r="T424" s="871" t="n"/>
      <c r="U424" s="871" t="n"/>
      <c r="V424" s="871" t="n"/>
      <c r="W424" s="871" t="n"/>
      <c r="X424" s="871" t="n"/>
      <c r="Y424" s="871" t="n"/>
      <c r="Z424" s="871" t="n"/>
      <c r="AA424" s="871" t="n"/>
      <c r="AB424" s="871" t="n"/>
      <c r="AC424" s="871" t="n"/>
      <c r="AD424" s="871" t="n"/>
      <c r="AE424" s="871" t="n"/>
    </row>
    <row r="425">
      <c r="A425" s="871" t="n"/>
      <c r="B425" s="871" t="n"/>
      <c r="C425" s="871" t="n"/>
      <c r="D425" s="440" t="n"/>
      <c r="E425" s="871" t="n"/>
      <c r="F425" s="440" t="n"/>
      <c r="G425" s="871" t="n"/>
      <c r="H425" s="440" t="n"/>
      <c r="I425" s="871" t="n"/>
      <c r="J425" s="440" t="n"/>
      <c r="K425" s="871" t="n"/>
      <c r="L425" s="440" t="n"/>
      <c r="M425" s="871" t="n"/>
      <c r="N425" s="871" t="n"/>
      <c r="O425" s="871" t="n"/>
      <c r="P425" s="871" t="n"/>
      <c r="Q425" s="871" t="n"/>
      <c r="R425" s="871" t="n"/>
      <c r="S425" s="871" t="n"/>
      <c r="T425" s="871" t="n"/>
      <c r="U425" s="871" t="n"/>
      <c r="V425" s="871" t="n"/>
      <c r="W425" s="871" t="n"/>
      <c r="X425" s="871" t="n"/>
      <c r="Y425" s="871" t="n"/>
      <c r="Z425" s="871" t="n"/>
      <c r="AA425" s="871" t="n"/>
      <c r="AB425" s="871" t="n"/>
      <c r="AC425" s="871" t="n"/>
      <c r="AD425" s="871" t="n"/>
      <c r="AE425" s="871" t="n"/>
    </row>
    <row r="426">
      <c r="A426" s="871" t="n"/>
      <c r="B426" s="871" t="n"/>
      <c r="C426" s="871" t="n"/>
      <c r="D426" s="440" t="n"/>
      <c r="E426" s="871" t="n"/>
      <c r="F426" s="440" t="n"/>
      <c r="G426" s="871" t="n"/>
      <c r="H426" s="440" t="n"/>
      <c r="I426" s="871" t="n"/>
      <c r="J426" s="440" t="n"/>
      <c r="K426" s="871" t="n"/>
      <c r="L426" s="440" t="n"/>
      <c r="M426" s="871" t="n"/>
      <c r="N426" s="871" t="n"/>
      <c r="O426" s="871" t="n"/>
      <c r="P426" s="871" t="n"/>
      <c r="Q426" s="871" t="n"/>
      <c r="R426" s="871" t="n"/>
      <c r="S426" s="871" t="n"/>
      <c r="T426" s="871" t="n"/>
      <c r="U426" s="871" t="n"/>
      <c r="V426" s="871" t="n"/>
      <c r="W426" s="871" t="n"/>
      <c r="X426" s="871" t="n"/>
      <c r="Y426" s="871" t="n"/>
      <c r="Z426" s="871" t="n"/>
      <c r="AA426" s="871" t="n"/>
      <c r="AB426" s="871" t="n"/>
      <c r="AC426" s="871" t="n"/>
      <c r="AD426" s="871" t="n"/>
      <c r="AE426" s="871" t="n"/>
    </row>
    <row r="427">
      <c r="A427" s="871" t="n"/>
      <c r="B427" s="871" t="n"/>
      <c r="C427" s="871" t="n"/>
      <c r="D427" s="440" t="n"/>
      <c r="E427" s="871" t="n"/>
      <c r="F427" s="440" t="n"/>
      <c r="G427" s="871" t="n"/>
      <c r="H427" s="440" t="n"/>
      <c r="I427" s="871" t="n"/>
      <c r="J427" s="440" t="n"/>
      <c r="K427" s="871" t="n"/>
      <c r="L427" s="440" t="n"/>
      <c r="M427" s="871" t="n"/>
      <c r="N427" s="871" t="n"/>
      <c r="O427" s="871" t="n"/>
      <c r="P427" s="871" t="n"/>
      <c r="Q427" s="871" t="n"/>
      <c r="R427" s="871" t="n"/>
      <c r="S427" s="871" t="n"/>
      <c r="T427" s="871" t="n"/>
      <c r="U427" s="871" t="n"/>
      <c r="V427" s="871" t="n"/>
      <c r="W427" s="871" t="n"/>
      <c r="X427" s="871" t="n"/>
      <c r="Y427" s="871" t="n"/>
      <c r="Z427" s="871" t="n"/>
      <c r="AA427" s="871" t="n"/>
      <c r="AB427" s="871" t="n"/>
      <c r="AC427" s="871" t="n"/>
      <c r="AD427" s="871" t="n"/>
      <c r="AE427" s="871" t="n"/>
    </row>
    <row r="428">
      <c r="A428" s="871" t="n"/>
      <c r="B428" s="871" t="n"/>
      <c r="C428" s="871" t="n"/>
      <c r="D428" s="440" t="n"/>
      <c r="E428" s="871" t="n"/>
      <c r="F428" s="440" t="n"/>
      <c r="G428" s="871" t="n"/>
      <c r="H428" s="440" t="n"/>
      <c r="I428" s="871" t="n"/>
      <c r="J428" s="440" t="n"/>
      <c r="K428" s="871" t="n"/>
      <c r="L428" s="440" t="n"/>
      <c r="M428" s="871" t="n"/>
      <c r="N428" s="871" t="n"/>
      <c r="O428" s="871" t="n"/>
      <c r="P428" s="871" t="n"/>
      <c r="Q428" s="871" t="n"/>
      <c r="R428" s="871" t="n"/>
      <c r="S428" s="871" t="n"/>
      <c r="T428" s="871" t="n"/>
      <c r="U428" s="871" t="n"/>
      <c r="V428" s="871" t="n"/>
      <c r="W428" s="871" t="n"/>
      <c r="X428" s="871" t="n"/>
      <c r="Y428" s="871" t="n"/>
      <c r="Z428" s="871" t="n"/>
      <c r="AA428" s="871" t="n"/>
      <c r="AB428" s="871" t="n"/>
      <c r="AC428" s="871" t="n"/>
      <c r="AD428" s="871" t="n"/>
      <c r="AE428" s="871" t="n"/>
    </row>
    <row r="429">
      <c r="A429" s="871" t="n"/>
      <c r="B429" s="871" t="n"/>
      <c r="C429" s="871" t="n"/>
      <c r="D429" s="440" t="n"/>
      <c r="E429" s="871" t="n"/>
      <c r="F429" s="440" t="n"/>
      <c r="G429" s="871" t="n"/>
      <c r="H429" s="440" t="n"/>
      <c r="I429" s="871" t="n"/>
      <c r="J429" s="440" t="n"/>
      <c r="K429" s="871" t="n"/>
      <c r="L429" s="440" t="n"/>
      <c r="M429" s="871" t="n"/>
      <c r="N429" s="871" t="n"/>
      <c r="O429" s="871" t="n"/>
      <c r="P429" s="871" t="n"/>
      <c r="Q429" s="871" t="n"/>
      <c r="R429" s="871" t="n"/>
      <c r="S429" s="871" t="n"/>
      <c r="T429" s="871" t="n"/>
      <c r="U429" s="871" t="n"/>
      <c r="V429" s="871" t="n"/>
      <c r="W429" s="871" t="n"/>
      <c r="X429" s="871" t="n"/>
      <c r="Y429" s="871" t="n"/>
      <c r="Z429" s="871" t="n"/>
      <c r="AA429" s="871" t="n"/>
      <c r="AB429" s="871" t="n"/>
      <c r="AC429" s="871" t="n"/>
      <c r="AD429" s="871" t="n"/>
      <c r="AE429" s="871" t="n"/>
    </row>
    <row r="430">
      <c r="A430" s="871" t="n"/>
      <c r="B430" s="871" t="n"/>
      <c r="C430" s="871" t="n"/>
      <c r="D430" s="440" t="n"/>
      <c r="E430" s="871" t="n"/>
      <c r="F430" s="440" t="n"/>
      <c r="G430" s="871" t="n"/>
      <c r="H430" s="440" t="n"/>
      <c r="I430" s="871" t="n"/>
      <c r="J430" s="440" t="n"/>
      <c r="K430" s="871" t="n"/>
      <c r="L430" s="440" t="n"/>
      <c r="M430" s="871" t="n"/>
      <c r="N430" s="871" t="n"/>
      <c r="O430" s="871" t="n"/>
      <c r="P430" s="871" t="n"/>
      <c r="Q430" s="871" t="n"/>
      <c r="R430" s="871" t="n"/>
      <c r="S430" s="871" t="n"/>
      <c r="T430" s="871" t="n"/>
      <c r="U430" s="871" t="n"/>
      <c r="V430" s="871" t="n"/>
      <c r="W430" s="871" t="n"/>
      <c r="X430" s="871" t="n"/>
      <c r="Y430" s="871" t="n"/>
      <c r="Z430" s="871" t="n"/>
      <c r="AA430" s="871" t="n"/>
      <c r="AB430" s="871" t="n"/>
      <c r="AC430" s="871" t="n"/>
      <c r="AD430" s="871" t="n"/>
      <c r="AE430" s="871" t="n"/>
    </row>
    <row r="431">
      <c r="A431" s="871" t="n"/>
      <c r="B431" s="871" t="n"/>
      <c r="C431" s="871" t="n"/>
      <c r="D431" s="440" t="n"/>
      <c r="E431" s="871" t="n"/>
      <c r="F431" s="440" t="n"/>
      <c r="G431" s="871" t="n"/>
      <c r="H431" s="440" t="n"/>
      <c r="I431" s="871" t="n"/>
      <c r="J431" s="440" t="n"/>
      <c r="K431" s="871" t="n"/>
      <c r="L431" s="440" t="n"/>
      <c r="M431" s="871" t="n"/>
      <c r="N431" s="871" t="n"/>
      <c r="O431" s="871" t="n"/>
      <c r="P431" s="871" t="n"/>
      <c r="Q431" s="871" t="n"/>
      <c r="R431" s="871" t="n"/>
      <c r="S431" s="871" t="n"/>
      <c r="T431" s="871" t="n"/>
      <c r="U431" s="871" t="n"/>
      <c r="V431" s="871" t="n"/>
      <c r="W431" s="871" t="n"/>
      <c r="X431" s="871" t="n"/>
      <c r="Y431" s="871" t="n"/>
      <c r="Z431" s="871" t="n"/>
      <c r="AA431" s="871" t="n"/>
      <c r="AB431" s="871" t="n"/>
      <c r="AC431" s="871" t="n"/>
      <c r="AD431" s="871" t="n"/>
      <c r="AE431" s="871" t="n"/>
    </row>
    <row r="432">
      <c r="A432" s="871" t="n"/>
      <c r="B432" s="871" t="n"/>
      <c r="C432" s="871" t="n"/>
      <c r="D432" s="440" t="n"/>
      <c r="E432" s="871" t="n"/>
      <c r="F432" s="440" t="n"/>
      <c r="G432" s="871" t="n"/>
      <c r="H432" s="440" t="n"/>
      <c r="I432" s="871" t="n"/>
      <c r="J432" s="440" t="n"/>
      <c r="K432" s="871" t="n"/>
      <c r="L432" s="440" t="n"/>
      <c r="M432" s="871" t="n"/>
      <c r="N432" s="871" t="n"/>
      <c r="O432" s="871" t="n"/>
      <c r="P432" s="871" t="n"/>
      <c r="Q432" s="871" t="n"/>
      <c r="R432" s="871" t="n"/>
      <c r="S432" s="871" t="n"/>
      <c r="T432" s="871" t="n"/>
      <c r="U432" s="871" t="n"/>
      <c r="V432" s="871" t="n"/>
      <c r="W432" s="871" t="n"/>
      <c r="X432" s="871" t="n"/>
      <c r="Y432" s="871" t="n"/>
      <c r="Z432" s="871" t="n"/>
      <c r="AA432" s="871" t="n"/>
      <c r="AB432" s="871" t="n"/>
      <c r="AC432" s="871" t="n"/>
      <c r="AD432" s="871" t="n"/>
      <c r="AE432" s="871" t="n"/>
    </row>
    <row r="433">
      <c r="A433" s="871" t="n"/>
      <c r="B433" s="871" t="n"/>
      <c r="C433" s="871" t="n"/>
      <c r="D433" s="440" t="n"/>
      <c r="E433" s="871" t="n"/>
      <c r="F433" s="440" t="n"/>
      <c r="G433" s="871" t="n"/>
      <c r="H433" s="440" t="n"/>
      <c r="I433" s="871" t="n"/>
      <c r="J433" s="440" t="n"/>
      <c r="K433" s="871" t="n"/>
      <c r="L433" s="440" t="n"/>
      <c r="M433" s="871" t="n"/>
      <c r="N433" s="871" t="n"/>
      <c r="O433" s="871" t="n"/>
      <c r="P433" s="871" t="n"/>
      <c r="Q433" s="871" t="n"/>
      <c r="R433" s="871" t="n"/>
      <c r="S433" s="871" t="n"/>
      <c r="T433" s="871" t="n"/>
      <c r="U433" s="871" t="n"/>
      <c r="V433" s="871" t="n"/>
      <c r="W433" s="871" t="n"/>
      <c r="X433" s="871" t="n"/>
      <c r="Y433" s="871" t="n"/>
      <c r="Z433" s="871" t="n"/>
      <c r="AA433" s="871" t="n"/>
      <c r="AB433" s="871" t="n"/>
      <c r="AC433" s="871" t="n"/>
      <c r="AD433" s="871" t="n"/>
      <c r="AE433" s="871" t="n"/>
    </row>
    <row r="434">
      <c r="A434" s="871" t="n"/>
      <c r="B434" s="871" t="n"/>
      <c r="C434" s="871" t="n"/>
      <c r="D434" s="440" t="n"/>
      <c r="E434" s="871" t="n"/>
      <c r="F434" s="440" t="n"/>
      <c r="G434" s="871" t="n"/>
      <c r="H434" s="440" t="n"/>
      <c r="I434" s="871" t="n"/>
      <c r="J434" s="440" t="n"/>
      <c r="K434" s="871" t="n"/>
      <c r="L434" s="440" t="n"/>
      <c r="M434" s="871" t="n"/>
      <c r="N434" s="871" t="n"/>
      <c r="O434" s="871" t="n"/>
      <c r="P434" s="871" t="n"/>
      <c r="Q434" s="871" t="n"/>
      <c r="R434" s="871" t="n"/>
      <c r="S434" s="871" t="n"/>
      <c r="T434" s="871" t="n"/>
      <c r="U434" s="871" t="n"/>
      <c r="V434" s="871" t="n"/>
      <c r="W434" s="871" t="n"/>
      <c r="X434" s="871" t="n"/>
      <c r="Y434" s="871" t="n"/>
      <c r="Z434" s="871" t="n"/>
      <c r="AA434" s="871" t="n"/>
      <c r="AB434" s="871" t="n"/>
      <c r="AC434" s="871" t="n"/>
      <c r="AD434" s="871" t="n"/>
      <c r="AE434" s="871" t="n"/>
    </row>
    <row r="435">
      <c r="A435" s="871" t="n"/>
      <c r="B435" s="871" t="n"/>
      <c r="C435" s="871" t="n"/>
      <c r="D435" s="440" t="n"/>
      <c r="E435" s="871" t="n"/>
      <c r="F435" s="440" t="n"/>
      <c r="G435" s="871" t="n"/>
      <c r="H435" s="440" t="n"/>
      <c r="I435" s="871" t="n"/>
      <c r="J435" s="440" t="n"/>
      <c r="K435" s="871" t="n"/>
      <c r="L435" s="440" t="n"/>
      <c r="M435" s="871" t="n"/>
      <c r="N435" s="871" t="n"/>
      <c r="O435" s="871" t="n"/>
      <c r="P435" s="871" t="n"/>
      <c r="Q435" s="871" t="n"/>
      <c r="R435" s="871" t="n"/>
      <c r="S435" s="871" t="n"/>
      <c r="T435" s="871" t="n"/>
      <c r="U435" s="871" t="n"/>
      <c r="V435" s="871" t="n"/>
      <c r="W435" s="871" t="n"/>
      <c r="X435" s="871" t="n"/>
      <c r="Y435" s="871" t="n"/>
      <c r="Z435" s="871" t="n"/>
      <c r="AA435" s="871" t="n"/>
      <c r="AB435" s="871" t="n"/>
      <c r="AC435" s="871" t="n"/>
      <c r="AD435" s="871" t="n"/>
      <c r="AE435" s="871" t="n"/>
    </row>
    <row r="436">
      <c r="A436" s="871" t="n"/>
      <c r="B436" s="871" t="n"/>
      <c r="C436" s="871" t="n"/>
      <c r="D436" s="440" t="n"/>
      <c r="E436" s="871" t="n"/>
      <c r="F436" s="440" t="n"/>
      <c r="G436" s="871" t="n"/>
      <c r="H436" s="440" t="n"/>
      <c r="I436" s="871" t="n"/>
      <c r="J436" s="440" t="n"/>
      <c r="K436" s="871" t="n"/>
      <c r="L436" s="440" t="n"/>
      <c r="M436" s="871" t="n"/>
      <c r="N436" s="871" t="n"/>
      <c r="O436" s="871" t="n"/>
      <c r="P436" s="871" t="n"/>
      <c r="Q436" s="871" t="n"/>
      <c r="R436" s="871" t="n"/>
      <c r="S436" s="871" t="n"/>
      <c r="T436" s="871" t="n"/>
      <c r="U436" s="871" t="n"/>
      <c r="V436" s="871" t="n"/>
      <c r="W436" s="871" t="n"/>
      <c r="X436" s="871" t="n"/>
      <c r="Y436" s="871" t="n"/>
      <c r="Z436" s="871" t="n"/>
      <c r="AA436" s="871" t="n"/>
      <c r="AB436" s="871" t="n"/>
      <c r="AC436" s="871" t="n"/>
      <c r="AD436" s="871" t="n"/>
      <c r="AE436" s="871" t="n"/>
    </row>
    <row r="437">
      <c r="A437" s="871" t="n"/>
      <c r="B437" s="871" t="n"/>
      <c r="C437" s="871" t="n"/>
      <c r="D437" s="440" t="n"/>
      <c r="E437" s="871" t="n"/>
      <c r="F437" s="440" t="n"/>
      <c r="G437" s="871" t="n"/>
      <c r="H437" s="440" t="n"/>
      <c r="I437" s="871" t="n"/>
      <c r="J437" s="440" t="n"/>
      <c r="K437" s="871" t="n"/>
      <c r="L437" s="440" t="n"/>
      <c r="M437" s="871" t="n"/>
      <c r="N437" s="871" t="n"/>
      <c r="O437" s="871" t="n"/>
      <c r="P437" s="871" t="n"/>
      <c r="Q437" s="871" t="n"/>
      <c r="R437" s="871" t="n"/>
      <c r="S437" s="871" t="n"/>
      <c r="T437" s="871" t="n"/>
      <c r="U437" s="871" t="n"/>
      <c r="V437" s="871" t="n"/>
      <c r="W437" s="871" t="n"/>
      <c r="X437" s="871" t="n"/>
      <c r="Y437" s="871" t="n"/>
      <c r="Z437" s="871" t="n"/>
      <c r="AA437" s="871" t="n"/>
      <c r="AB437" s="871" t="n"/>
      <c r="AC437" s="871" t="n"/>
      <c r="AD437" s="871" t="n"/>
      <c r="AE437" s="871" t="n"/>
    </row>
    <row r="438">
      <c r="A438" s="871" t="n"/>
      <c r="B438" s="871" t="n"/>
      <c r="C438" s="871" t="n"/>
      <c r="D438" s="440" t="n"/>
      <c r="E438" s="871" t="n"/>
      <c r="F438" s="440" t="n"/>
      <c r="G438" s="871" t="n"/>
      <c r="H438" s="440" t="n"/>
      <c r="I438" s="871" t="n"/>
      <c r="J438" s="440" t="n"/>
      <c r="K438" s="871" t="n"/>
      <c r="L438" s="440" t="n"/>
      <c r="M438" s="871" t="n"/>
      <c r="N438" s="871" t="n"/>
      <c r="O438" s="871" t="n"/>
      <c r="P438" s="871" t="n"/>
      <c r="Q438" s="871" t="n"/>
      <c r="R438" s="871" t="n"/>
      <c r="S438" s="871" t="n"/>
      <c r="T438" s="871" t="n"/>
      <c r="U438" s="871" t="n"/>
      <c r="V438" s="871" t="n"/>
      <c r="W438" s="871" t="n"/>
      <c r="X438" s="871" t="n"/>
      <c r="Y438" s="871" t="n"/>
      <c r="Z438" s="871" t="n"/>
      <c r="AA438" s="871" t="n"/>
      <c r="AB438" s="871" t="n"/>
      <c r="AC438" s="871" t="n"/>
      <c r="AD438" s="871" t="n"/>
      <c r="AE438" s="871" t="n"/>
    </row>
    <row r="439">
      <c r="A439" s="871" t="n"/>
      <c r="B439" s="871" t="n"/>
      <c r="C439" s="871" t="n"/>
      <c r="D439" s="440" t="n"/>
      <c r="E439" s="871" t="n"/>
      <c r="F439" s="440" t="n"/>
      <c r="G439" s="871" t="n"/>
      <c r="H439" s="440" t="n"/>
      <c r="I439" s="871" t="n"/>
      <c r="J439" s="440" t="n"/>
      <c r="K439" s="871" t="n"/>
      <c r="L439" s="440" t="n"/>
      <c r="M439" s="871" t="n"/>
      <c r="N439" s="871" t="n"/>
      <c r="O439" s="871" t="n"/>
      <c r="P439" s="871" t="n"/>
      <c r="Q439" s="871" t="n"/>
      <c r="R439" s="871" t="n"/>
      <c r="S439" s="871" t="n"/>
      <c r="T439" s="871" t="n"/>
      <c r="U439" s="871" t="n"/>
      <c r="V439" s="871" t="n"/>
      <c r="W439" s="871" t="n"/>
      <c r="X439" s="871" t="n"/>
      <c r="Y439" s="871" t="n"/>
      <c r="Z439" s="871" t="n"/>
      <c r="AA439" s="871" t="n"/>
      <c r="AB439" s="871" t="n"/>
      <c r="AC439" s="871" t="n"/>
      <c r="AD439" s="871" t="n"/>
      <c r="AE439" s="871" t="n"/>
    </row>
    <row r="440">
      <c r="A440" s="871" t="n"/>
      <c r="B440" s="871" t="n"/>
      <c r="C440" s="871" t="n"/>
      <c r="D440" s="440" t="n"/>
      <c r="E440" s="871" t="n"/>
      <c r="F440" s="440" t="n"/>
      <c r="G440" s="871" t="n"/>
      <c r="H440" s="440" t="n"/>
      <c r="I440" s="871" t="n"/>
      <c r="J440" s="440" t="n"/>
      <c r="K440" s="871" t="n"/>
      <c r="L440" s="440" t="n"/>
      <c r="M440" s="871" t="n"/>
      <c r="N440" s="871" t="n"/>
      <c r="O440" s="871" t="n"/>
      <c r="P440" s="871" t="n"/>
      <c r="Q440" s="871" t="n"/>
      <c r="R440" s="871" t="n"/>
      <c r="S440" s="871" t="n"/>
      <c r="T440" s="871" t="n"/>
      <c r="U440" s="871" t="n"/>
      <c r="V440" s="871" t="n"/>
      <c r="W440" s="871" t="n"/>
      <c r="X440" s="871" t="n"/>
      <c r="Y440" s="871" t="n"/>
      <c r="Z440" s="871" t="n"/>
      <c r="AA440" s="871" t="n"/>
      <c r="AB440" s="871" t="n"/>
      <c r="AC440" s="871" t="n"/>
      <c r="AD440" s="871" t="n"/>
      <c r="AE440" s="871" t="n"/>
    </row>
    <row r="441">
      <c r="A441" s="871" t="n"/>
      <c r="B441" s="871" t="n"/>
      <c r="C441" s="871" t="n"/>
      <c r="D441" s="440" t="n"/>
      <c r="E441" s="871" t="n"/>
      <c r="F441" s="440" t="n"/>
      <c r="G441" s="871" t="n"/>
      <c r="H441" s="440" t="n"/>
      <c r="I441" s="871" t="n"/>
      <c r="J441" s="440" t="n"/>
      <c r="K441" s="871" t="n"/>
      <c r="L441" s="440" t="n"/>
      <c r="M441" s="871" t="n"/>
      <c r="N441" s="871" t="n"/>
      <c r="O441" s="871" t="n"/>
      <c r="P441" s="871" t="n"/>
      <c r="Q441" s="871" t="n"/>
      <c r="R441" s="871" t="n"/>
      <c r="S441" s="871" t="n"/>
      <c r="T441" s="871" t="n"/>
      <c r="U441" s="871" t="n"/>
      <c r="V441" s="871" t="n"/>
      <c r="W441" s="871" t="n"/>
      <c r="X441" s="871" t="n"/>
      <c r="Y441" s="871" t="n"/>
      <c r="Z441" s="871" t="n"/>
      <c r="AA441" s="871" t="n"/>
      <c r="AB441" s="871" t="n"/>
      <c r="AC441" s="871" t="n"/>
      <c r="AD441" s="871" t="n"/>
      <c r="AE441" s="871" t="n"/>
    </row>
    <row r="442">
      <c r="A442" s="871" t="n"/>
      <c r="B442" s="871" t="n"/>
      <c r="C442" s="871" t="n"/>
      <c r="D442" s="440" t="n"/>
      <c r="E442" s="871" t="n"/>
      <c r="F442" s="440" t="n"/>
      <c r="G442" s="871" t="n"/>
      <c r="H442" s="440" t="n"/>
      <c r="I442" s="871" t="n"/>
      <c r="J442" s="440" t="n"/>
      <c r="K442" s="871" t="n"/>
      <c r="L442" s="440" t="n"/>
      <c r="M442" s="871" t="n"/>
      <c r="N442" s="871" t="n"/>
      <c r="O442" s="871" t="n"/>
      <c r="P442" s="871" t="n"/>
      <c r="Q442" s="871" t="n"/>
      <c r="R442" s="871" t="n"/>
      <c r="S442" s="871" t="n"/>
      <c r="T442" s="871" t="n"/>
      <c r="U442" s="871" t="n"/>
      <c r="V442" s="871" t="n"/>
      <c r="W442" s="871" t="n"/>
      <c r="X442" s="871" t="n"/>
      <c r="Y442" s="871" t="n"/>
      <c r="Z442" s="871" t="n"/>
      <c r="AA442" s="871" t="n"/>
      <c r="AB442" s="871" t="n"/>
      <c r="AC442" s="871" t="n"/>
      <c r="AD442" s="871" t="n"/>
      <c r="AE442" s="871" t="n"/>
    </row>
    <row r="443">
      <c r="A443" s="871" t="n"/>
      <c r="B443" s="871" t="n"/>
      <c r="C443" s="871" t="n"/>
      <c r="D443" s="440" t="n"/>
      <c r="E443" s="871" t="n"/>
      <c r="F443" s="440" t="n"/>
      <c r="G443" s="871" t="n"/>
      <c r="H443" s="440" t="n"/>
      <c r="I443" s="871" t="n"/>
      <c r="J443" s="440" t="n"/>
      <c r="K443" s="871" t="n"/>
      <c r="L443" s="440" t="n"/>
      <c r="M443" s="871" t="n"/>
      <c r="N443" s="871" t="n"/>
      <c r="O443" s="871" t="n"/>
      <c r="P443" s="871" t="n"/>
      <c r="Q443" s="871" t="n"/>
      <c r="R443" s="871" t="n"/>
      <c r="S443" s="871" t="n"/>
      <c r="T443" s="871" t="n"/>
      <c r="U443" s="871" t="n"/>
      <c r="V443" s="871" t="n"/>
      <c r="W443" s="871" t="n"/>
      <c r="X443" s="871" t="n"/>
      <c r="Y443" s="871" t="n"/>
      <c r="Z443" s="871" t="n"/>
      <c r="AA443" s="871" t="n"/>
      <c r="AB443" s="871" t="n"/>
      <c r="AC443" s="871" t="n"/>
      <c r="AD443" s="871" t="n"/>
      <c r="AE443" s="871" t="n"/>
    </row>
    <row r="444">
      <c r="A444" s="871" t="n"/>
      <c r="B444" s="871" t="n"/>
      <c r="C444" s="871" t="n"/>
      <c r="D444" s="440" t="n"/>
      <c r="E444" s="871" t="n"/>
      <c r="F444" s="440" t="n"/>
      <c r="G444" s="871" t="n"/>
      <c r="H444" s="440" t="n"/>
      <c r="I444" s="871" t="n"/>
      <c r="J444" s="440" t="n"/>
      <c r="K444" s="871" t="n"/>
      <c r="L444" s="440" t="n"/>
      <c r="M444" s="871" t="n"/>
      <c r="N444" s="871" t="n"/>
      <c r="O444" s="871" t="n"/>
      <c r="P444" s="871" t="n"/>
      <c r="Q444" s="871" t="n"/>
      <c r="R444" s="871" t="n"/>
      <c r="S444" s="871" t="n"/>
      <c r="T444" s="871" t="n"/>
      <c r="U444" s="871" t="n"/>
      <c r="V444" s="871" t="n"/>
      <c r="W444" s="871" t="n"/>
      <c r="X444" s="871" t="n"/>
      <c r="Y444" s="871" t="n"/>
      <c r="Z444" s="871" t="n"/>
      <c r="AA444" s="871" t="n"/>
      <c r="AB444" s="871" t="n"/>
      <c r="AC444" s="871" t="n"/>
      <c r="AD444" s="871" t="n"/>
      <c r="AE444" s="871" t="n"/>
    </row>
    <row r="445">
      <c r="A445" s="871" t="n"/>
      <c r="B445" s="871" t="n"/>
      <c r="C445" s="871" t="n"/>
      <c r="D445" s="440" t="n"/>
      <c r="E445" s="871" t="n"/>
      <c r="F445" s="440" t="n"/>
      <c r="G445" s="871" t="n"/>
      <c r="H445" s="440" t="n"/>
      <c r="I445" s="871" t="n"/>
      <c r="J445" s="440" t="n"/>
      <c r="K445" s="871" t="n"/>
      <c r="L445" s="440" t="n"/>
      <c r="M445" s="871" t="n"/>
      <c r="N445" s="871" t="n"/>
      <c r="O445" s="871" t="n"/>
      <c r="P445" s="871" t="n"/>
      <c r="Q445" s="871" t="n"/>
      <c r="R445" s="871" t="n"/>
      <c r="S445" s="871" t="n"/>
      <c r="T445" s="871" t="n"/>
      <c r="U445" s="871" t="n"/>
      <c r="V445" s="871" t="n"/>
      <c r="W445" s="871" t="n"/>
      <c r="X445" s="871" t="n"/>
      <c r="Y445" s="871" t="n"/>
      <c r="Z445" s="871" t="n"/>
      <c r="AA445" s="871" t="n"/>
      <c r="AB445" s="871" t="n"/>
      <c r="AC445" s="871" t="n"/>
      <c r="AD445" s="871" t="n"/>
      <c r="AE445" s="871" t="n"/>
    </row>
    <row r="446">
      <c r="A446" s="871" t="n"/>
      <c r="B446" s="871" t="n"/>
      <c r="C446" s="871" t="n"/>
      <c r="D446" s="440" t="n"/>
      <c r="E446" s="871" t="n"/>
      <c r="F446" s="440" t="n"/>
      <c r="G446" s="871" t="n"/>
      <c r="H446" s="440" t="n"/>
      <c r="I446" s="871" t="n"/>
      <c r="J446" s="440" t="n"/>
      <c r="K446" s="871" t="n"/>
      <c r="L446" s="440" t="n"/>
      <c r="M446" s="871" t="n"/>
      <c r="N446" s="871" t="n"/>
      <c r="O446" s="871" t="n"/>
      <c r="P446" s="871" t="n"/>
      <c r="Q446" s="871" t="n"/>
      <c r="R446" s="871" t="n"/>
      <c r="S446" s="871" t="n"/>
      <c r="T446" s="871" t="n"/>
      <c r="U446" s="871" t="n"/>
      <c r="V446" s="871" t="n"/>
      <c r="W446" s="871" t="n"/>
      <c r="X446" s="871" t="n"/>
      <c r="Y446" s="871" t="n"/>
      <c r="Z446" s="871" t="n"/>
      <c r="AA446" s="871" t="n"/>
      <c r="AB446" s="871" t="n"/>
      <c r="AC446" s="871" t="n"/>
      <c r="AD446" s="871" t="n"/>
      <c r="AE446" s="871" t="n"/>
    </row>
    <row r="447">
      <c r="A447" s="871" t="n"/>
      <c r="B447" s="871" t="n"/>
      <c r="C447" s="871" t="n"/>
      <c r="D447" s="440" t="n"/>
      <c r="E447" s="871" t="n"/>
      <c r="F447" s="440" t="n"/>
      <c r="G447" s="871" t="n"/>
      <c r="H447" s="440" t="n"/>
      <c r="I447" s="871" t="n"/>
      <c r="J447" s="440" t="n"/>
      <c r="K447" s="871" t="n"/>
      <c r="L447" s="440" t="n"/>
      <c r="M447" s="871" t="n"/>
      <c r="N447" s="871" t="n"/>
      <c r="O447" s="871" t="n"/>
      <c r="P447" s="871" t="n"/>
      <c r="Q447" s="871" t="n"/>
      <c r="R447" s="871" t="n"/>
      <c r="S447" s="871" t="n"/>
      <c r="T447" s="871" t="n"/>
      <c r="U447" s="871" t="n"/>
      <c r="V447" s="871" t="n"/>
      <c r="W447" s="871" t="n"/>
      <c r="X447" s="871" t="n"/>
      <c r="Y447" s="871" t="n"/>
      <c r="Z447" s="871" t="n"/>
      <c r="AA447" s="871" t="n"/>
      <c r="AB447" s="871" t="n"/>
      <c r="AC447" s="871" t="n"/>
      <c r="AD447" s="871" t="n"/>
      <c r="AE447" s="871" t="n"/>
    </row>
    <row r="448">
      <c r="A448" s="871" t="n"/>
      <c r="B448" s="871" t="n"/>
      <c r="C448" s="871" t="n"/>
      <c r="D448" s="440" t="n"/>
      <c r="E448" s="871" t="n"/>
      <c r="F448" s="440" t="n"/>
      <c r="G448" s="871" t="n"/>
      <c r="H448" s="440" t="n"/>
      <c r="I448" s="871" t="n"/>
      <c r="J448" s="440" t="n"/>
      <c r="K448" s="871" t="n"/>
      <c r="L448" s="440" t="n"/>
      <c r="M448" s="871" t="n"/>
      <c r="N448" s="871" t="n"/>
      <c r="O448" s="871" t="n"/>
      <c r="P448" s="871" t="n"/>
      <c r="Q448" s="871" t="n"/>
      <c r="R448" s="871" t="n"/>
      <c r="S448" s="871" t="n"/>
      <c r="T448" s="871" t="n"/>
      <c r="U448" s="871" t="n"/>
      <c r="V448" s="871" t="n"/>
      <c r="W448" s="871" t="n"/>
      <c r="X448" s="871" t="n"/>
      <c r="Y448" s="871" t="n"/>
      <c r="Z448" s="871" t="n"/>
      <c r="AA448" s="871" t="n"/>
      <c r="AB448" s="871" t="n"/>
      <c r="AC448" s="871" t="n"/>
      <c r="AD448" s="871" t="n"/>
      <c r="AE448" s="871" t="n"/>
    </row>
    <row r="449">
      <c r="A449" s="871" t="n"/>
      <c r="B449" s="871" t="n"/>
      <c r="C449" s="871" t="n"/>
      <c r="D449" s="440" t="n"/>
      <c r="E449" s="871" t="n"/>
      <c r="F449" s="440" t="n"/>
      <c r="G449" s="871" t="n"/>
      <c r="H449" s="440" t="n"/>
      <c r="I449" s="871" t="n"/>
      <c r="J449" s="440" t="n"/>
      <c r="K449" s="871" t="n"/>
      <c r="L449" s="440" t="n"/>
      <c r="M449" s="871" t="n"/>
      <c r="N449" s="871" t="n"/>
      <c r="O449" s="871" t="n"/>
      <c r="P449" s="871" t="n"/>
      <c r="Q449" s="871" t="n"/>
      <c r="R449" s="871" t="n"/>
      <c r="S449" s="871" t="n"/>
      <c r="T449" s="871" t="n"/>
      <c r="U449" s="871" t="n"/>
      <c r="V449" s="871" t="n"/>
      <c r="W449" s="871" t="n"/>
      <c r="X449" s="871" t="n"/>
      <c r="Y449" s="871" t="n"/>
      <c r="Z449" s="871" t="n"/>
      <c r="AA449" s="871" t="n"/>
      <c r="AB449" s="871" t="n"/>
      <c r="AC449" s="871" t="n"/>
      <c r="AD449" s="871" t="n"/>
      <c r="AE449" s="871" t="n"/>
    </row>
    <row r="450">
      <c r="A450" s="871" t="n"/>
      <c r="B450" s="871" t="n"/>
      <c r="C450" s="871" t="n"/>
      <c r="D450" s="440" t="n"/>
      <c r="E450" s="871" t="n"/>
      <c r="F450" s="440" t="n"/>
      <c r="G450" s="871" t="n"/>
      <c r="H450" s="440" t="n"/>
      <c r="I450" s="871" t="n"/>
      <c r="J450" s="440" t="n"/>
      <c r="K450" s="871" t="n"/>
      <c r="L450" s="440" t="n"/>
      <c r="M450" s="871" t="n"/>
      <c r="N450" s="871" t="n"/>
      <c r="O450" s="871" t="n"/>
      <c r="P450" s="871" t="n"/>
      <c r="Q450" s="871" t="n"/>
      <c r="R450" s="871" t="n"/>
      <c r="S450" s="871" t="n"/>
      <c r="T450" s="871" t="n"/>
      <c r="U450" s="871" t="n"/>
      <c r="V450" s="871" t="n"/>
      <c r="W450" s="871" t="n"/>
      <c r="X450" s="871" t="n"/>
      <c r="Y450" s="871" t="n"/>
      <c r="Z450" s="871" t="n"/>
      <c r="AA450" s="871" t="n"/>
      <c r="AB450" s="871" t="n"/>
      <c r="AC450" s="871" t="n"/>
      <c r="AD450" s="871" t="n"/>
      <c r="AE450" s="871" t="n"/>
    </row>
    <row r="451">
      <c r="A451" s="871" t="n"/>
      <c r="B451" s="871" t="n"/>
      <c r="C451" s="871" t="n"/>
      <c r="D451" s="440" t="n"/>
      <c r="E451" s="871" t="n"/>
      <c r="F451" s="440" t="n"/>
      <c r="G451" s="871" t="n"/>
      <c r="H451" s="440" t="n"/>
      <c r="I451" s="871" t="n"/>
      <c r="J451" s="440" t="n"/>
      <c r="K451" s="871" t="n"/>
      <c r="L451" s="440" t="n"/>
      <c r="M451" s="871" t="n"/>
      <c r="N451" s="871" t="n"/>
      <c r="O451" s="871" t="n"/>
      <c r="P451" s="871" t="n"/>
      <c r="Q451" s="871" t="n"/>
      <c r="R451" s="871" t="n"/>
      <c r="S451" s="871" t="n"/>
      <c r="T451" s="871" t="n"/>
      <c r="U451" s="871" t="n"/>
      <c r="V451" s="871" t="n"/>
      <c r="W451" s="871" t="n"/>
      <c r="X451" s="871" t="n"/>
      <c r="Y451" s="871" t="n"/>
      <c r="Z451" s="871" t="n"/>
      <c r="AA451" s="871" t="n"/>
      <c r="AB451" s="871" t="n"/>
      <c r="AC451" s="871" t="n"/>
      <c r="AD451" s="871" t="n"/>
      <c r="AE451" s="871" t="n"/>
    </row>
    <row r="452">
      <c r="A452" s="871" t="n"/>
      <c r="B452" s="871" t="n"/>
      <c r="C452" s="871" t="n"/>
      <c r="D452" s="440" t="n"/>
      <c r="E452" s="871" t="n"/>
      <c r="F452" s="440" t="n"/>
      <c r="G452" s="871" t="n"/>
      <c r="H452" s="440" t="n"/>
      <c r="I452" s="871" t="n"/>
      <c r="J452" s="440" t="n"/>
      <c r="K452" s="871" t="n"/>
      <c r="L452" s="440" t="n"/>
      <c r="M452" s="871" t="n"/>
      <c r="N452" s="871" t="n"/>
      <c r="O452" s="871" t="n"/>
      <c r="P452" s="871" t="n"/>
      <c r="Q452" s="871" t="n"/>
      <c r="R452" s="871" t="n"/>
      <c r="S452" s="871" t="n"/>
      <c r="T452" s="871" t="n"/>
      <c r="U452" s="871" t="n"/>
      <c r="V452" s="871" t="n"/>
      <c r="W452" s="871" t="n"/>
      <c r="X452" s="871" t="n"/>
      <c r="Y452" s="871" t="n"/>
      <c r="Z452" s="871" t="n"/>
      <c r="AA452" s="871" t="n"/>
      <c r="AB452" s="871" t="n"/>
      <c r="AC452" s="871" t="n"/>
      <c r="AD452" s="871" t="n"/>
      <c r="AE452" s="871" t="n"/>
    </row>
    <row r="453">
      <c r="A453" s="871" t="n"/>
      <c r="B453" s="871" t="n"/>
      <c r="C453" s="871" t="n"/>
      <c r="D453" s="440" t="n"/>
      <c r="E453" s="871" t="n"/>
      <c r="F453" s="440" t="n"/>
      <c r="G453" s="871" t="n"/>
      <c r="H453" s="440" t="n"/>
      <c r="I453" s="871" t="n"/>
      <c r="J453" s="440" t="n"/>
      <c r="K453" s="871" t="n"/>
      <c r="L453" s="440" t="n"/>
      <c r="M453" s="871" t="n"/>
      <c r="N453" s="871" t="n"/>
      <c r="O453" s="871" t="n"/>
      <c r="P453" s="871" t="n"/>
      <c r="Q453" s="871" t="n"/>
      <c r="R453" s="871" t="n"/>
      <c r="S453" s="871" t="n"/>
      <c r="T453" s="871" t="n"/>
      <c r="U453" s="871" t="n"/>
      <c r="V453" s="871" t="n"/>
      <c r="W453" s="871" t="n"/>
      <c r="X453" s="871" t="n"/>
      <c r="Y453" s="871" t="n"/>
      <c r="Z453" s="871" t="n"/>
      <c r="AA453" s="871" t="n"/>
      <c r="AB453" s="871" t="n"/>
      <c r="AC453" s="871" t="n"/>
      <c r="AD453" s="871" t="n"/>
      <c r="AE453" s="871" t="n"/>
    </row>
    <row r="454">
      <c r="A454" s="871" t="n"/>
      <c r="B454" s="871" t="n"/>
      <c r="C454" s="871" t="n"/>
      <c r="D454" s="440" t="n"/>
      <c r="E454" s="871" t="n"/>
      <c r="F454" s="440" t="n"/>
      <c r="G454" s="871" t="n"/>
      <c r="H454" s="440" t="n"/>
      <c r="I454" s="871" t="n"/>
      <c r="J454" s="440" t="n"/>
      <c r="K454" s="871" t="n"/>
      <c r="L454" s="440" t="n"/>
      <c r="M454" s="871" t="n"/>
      <c r="N454" s="871" t="n"/>
      <c r="O454" s="871" t="n"/>
      <c r="P454" s="871" t="n"/>
      <c r="Q454" s="871" t="n"/>
      <c r="R454" s="871" t="n"/>
      <c r="S454" s="871" t="n"/>
      <c r="T454" s="871" t="n"/>
      <c r="U454" s="871" t="n"/>
      <c r="V454" s="871" t="n"/>
      <c r="W454" s="871" t="n"/>
      <c r="X454" s="871" t="n"/>
      <c r="Y454" s="871" t="n"/>
      <c r="Z454" s="871" t="n"/>
      <c r="AA454" s="871" t="n"/>
      <c r="AB454" s="871" t="n"/>
      <c r="AC454" s="871" t="n"/>
      <c r="AD454" s="871" t="n"/>
      <c r="AE454" s="871" t="n"/>
    </row>
    <row r="455">
      <c r="A455" s="871" t="n"/>
      <c r="B455" s="871" t="n"/>
      <c r="C455" s="871" t="n"/>
      <c r="D455" s="440" t="n"/>
      <c r="E455" s="871" t="n"/>
      <c r="F455" s="440" t="n"/>
      <c r="G455" s="871" t="n"/>
      <c r="H455" s="440" t="n"/>
      <c r="I455" s="871" t="n"/>
      <c r="J455" s="440" t="n"/>
      <c r="K455" s="871" t="n"/>
      <c r="L455" s="440" t="n"/>
      <c r="M455" s="871" t="n"/>
      <c r="N455" s="871" t="n"/>
      <c r="O455" s="871" t="n"/>
      <c r="P455" s="871" t="n"/>
      <c r="Q455" s="871" t="n"/>
      <c r="R455" s="871" t="n"/>
      <c r="S455" s="871" t="n"/>
      <c r="T455" s="871" t="n"/>
      <c r="U455" s="871" t="n"/>
      <c r="V455" s="871" t="n"/>
      <c r="W455" s="871" t="n"/>
      <c r="X455" s="871" t="n"/>
      <c r="Y455" s="871" t="n"/>
      <c r="Z455" s="871" t="n"/>
      <c r="AA455" s="871" t="n"/>
      <c r="AB455" s="871" t="n"/>
      <c r="AC455" s="871" t="n"/>
      <c r="AD455" s="871" t="n"/>
      <c r="AE455" s="871" t="n"/>
    </row>
    <row r="456">
      <c r="A456" s="871" t="n"/>
      <c r="B456" s="871" t="n"/>
      <c r="C456" s="871" t="n"/>
      <c r="D456" s="440" t="n"/>
      <c r="E456" s="871" t="n"/>
      <c r="F456" s="440" t="n"/>
      <c r="G456" s="871" t="n"/>
      <c r="H456" s="440" t="n"/>
      <c r="I456" s="871" t="n"/>
      <c r="J456" s="440" t="n"/>
      <c r="K456" s="871" t="n"/>
      <c r="L456" s="440" t="n"/>
      <c r="M456" s="871" t="n"/>
      <c r="N456" s="871" t="n"/>
      <c r="O456" s="871" t="n"/>
      <c r="P456" s="871" t="n"/>
      <c r="Q456" s="871" t="n"/>
      <c r="R456" s="871" t="n"/>
      <c r="S456" s="871" t="n"/>
      <c r="T456" s="871" t="n"/>
      <c r="U456" s="871" t="n"/>
      <c r="V456" s="871" t="n"/>
      <c r="W456" s="871" t="n"/>
      <c r="X456" s="871" t="n"/>
      <c r="Y456" s="871" t="n"/>
      <c r="Z456" s="871" t="n"/>
      <c r="AA456" s="871" t="n"/>
      <c r="AB456" s="871" t="n"/>
      <c r="AC456" s="871" t="n"/>
      <c r="AD456" s="871" t="n"/>
      <c r="AE456" s="871" t="n"/>
    </row>
    <row r="457">
      <c r="A457" s="871" t="n"/>
      <c r="B457" s="871" t="n"/>
      <c r="C457" s="871" t="n"/>
      <c r="D457" s="440" t="n"/>
      <c r="E457" s="871" t="n"/>
      <c r="F457" s="440" t="n"/>
      <c r="G457" s="871" t="n"/>
      <c r="H457" s="440" t="n"/>
      <c r="I457" s="871" t="n"/>
      <c r="J457" s="440" t="n"/>
      <c r="K457" s="871" t="n"/>
      <c r="L457" s="440" t="n"/>
      <c r="M457" s="871" t="n"/>
      <c r="N457" s="871" t="n"/>
      <c r="O457" s="871" t="n"/>
      <c r="P457" s="871" t="n"/>
      <c r="Q457" s="871" t="n"/>
      <c r="R457" s="871" t="n"/>
      <c r="S457" s="871" t="n"/>
      <c r="T457" s="871" t="n"/>
      <c r="U457" s="871" t="n"/>
      <c r="V457" s="871" t="n"/>
      <c r="W457" s="871" t="n"/>
      <c r="X457" s="871" t="n"/>
      <c r="Y457" s="871" t="n"/>
      <c r="Z457" s="871" t="n"/>
      <c r="AA457" s="871" t="n"/>
      <c r="AB457" s="871" t="n"/>
      <c r="AC457" s="871" t="n"/>
      <c r="AD457" s="871" t="n"/>
      <c r="AE457" s="871" t="n"/>
    </row>
    <row r="458">
      <c r="A458" s="871" t="n"/>
      <c r="B458" s="871" t="n"/>
      <c r="C458" s="871" t="n"/>
      <c r="D458" s="440" t="n"/>
      <c r="E458" s="871" t="n"/>
      <c r="F458" s="440" t="n"/>
      <c r="G458" s="871" t="n"/>
      <c r="H458" s="440" t="n"/>
      <c r="I458" s="871" t="n"/>
      <c r="J458" s="440" t="n"/>
      <c r="K458" s="871" t="n"/>
      <c r="L458" s="440" t="n"/>
      <c r="M458" s="871" t="n"/>
      <c r="N458" s="871" t="n"/>
      <c r="O458" s="871" t="n"/>
      <c r="P458" s="871" t="n"/>
      <c r="Q458" s="871" t="n"/>
      <c r="R458" s="871" t="n"/>
      <c r="S458" s="871" t="n"/>
      <c r="T458" s="871" t="n"/>
      <c r="U458" s="871" t="n"/>
      <c r="V458" s="871" t="n"/>
      <c r="W458" s="871" t="n"/>
      <c r="X458" s="871" t="n"/>
      <c r="Y458" s="871" t="n"/>
      <c r="Z458" s="871" t="n"/>
      <c r="AA458" s="871" t="n"/>
      <c r="AB458" s="871" t="n"/>
      <c r="AC458" s="871" t="n"/>
      <c r="AD458" s="871" t="n"/>
      <c r="AE458" s="871" t="n"/>
    </row>
    <row r="459">
      <c r="A459" s="871" t="n"/>
      <c r="B459" s="871" t="n"/>
      <c r="C459" s="871" t="n"/>
      <c r="D459" s="440" t="n"/>
      <c r="E459" s="871" t="n"/>
      <c r="F459" s="440" t="n"/>
      <c r="G459" s="871" t="n"/>
      <c r="H459" s="440" t="n"/>
      <c r="I459" s="871" t="n"/>
      <c r="J459" s="440" t="n"/>
      <c r="K459" s="871" t="n"/>
      <c r="L459" s="440" t="n"/>
      <c r="M459" s="871" t="n"/>
      <c r="N459" s="871" t="n"/>
      <c r="O459" s="871" t="n"/>
      <c r="P459" s="871" t="n"/>
      <c r="Q459" s="871" t="n"/>
      <c r="R459" s="871" t="n"/>
      <c r="S459" s="871" t="n"/>
      <c r="T459" s="871" t="n"/>
      <c r="U459" s="871" t="n"/>
      <c r="V459" s="871" t="n"/>
      <c r="W459" s="871" t="n"/>
      <c r="X459" s="871" t="n"/>
      <c r="Y459" s="871" t="n"/>
      <c r="Z459" s="871" t="n"/>
      <c r="AA459" s="871" t="n"/>
      <c r="AB459" s="871" t="n"/>
      <c r="AC459" s="871" t="n"/>
      <c r="AD459" s="871" t="n"/>
      <c r="AE459" s="871" t="n"/>
    </row>
    <row r="460">
      <c r="A460" s="871" t="n"/>
      <c r="B460" s="871" t="n"/>
      <c r="C460" s="871" t="n"/>
      <c r="D460" s="440" t="n"/>
      <c r="E460" s="871" t="n"/>
      <c r="F460" s="440" t="n"/>
      <c r="G460" s="871" t="n"/>
      <c r="H460" s="440" t="n"/>
      <c r="I460" s="871" t="n"/>
      <c r="J460" s="440" t="n"/>
      <c r="K460" s="871" t="n"/>
      <c r="L460" s="440" t="n"/>
      <c r="M460" s="871" t="n"/>
      <c r="N460" s="871" t="n"/>
      <c r="O460" s="871" t="n"/>
      <c r="P460" s="871" t="n"/>
      <c r="Q460" s="871" t="n"/>
      <c r="R460" s="871" t="n"/>
      <c r="S460" s="871" t="n"/>
      <c r="T460" s="871" t="n"/>
      <c r="U460" s="871" t="n"/>
      <c r="V460" s="871" t="n"/>
      <c r="W460" s="871" t="n"/>
      <c r="X460" s="871" t="n"/>
      <c r="Y460" s="871" t="n"/>
      <c r="Z460" s="871" t="n"/>
      <c r="AA460" s="871" t="n"/>
      <c r="AB460" s="871" t="n"/>
      <c r="AC460" s="871" t="n"/>
      <c r="AD460" s="871" t="n"/>
      <c r="AE460" s="871" t="n"/>
    </row>
    <row r="461">
      <c r="A461" s="871" t="n"/>
      <c r="B461" s="871" t="n"/>
      <c r="C461" s="871" t="n"/>
      <c r="D461" s="440" t="n"/>
      <c r="E461" s="871" t="n"/>
      <c r="F461" s="440" t="n"/>
      <c r="G461" s="871" t="n"/>
      <c r="H461" s="440" t="n"/>
      <c r="I461" s="871" t="n"/>
      <c r="J461" s="440" t="n"/>
      <c r="K461" s="871" t="n"/>
      <c r="L461" s="440" t="n"/>
      <c r="M461" s="871" t="n"/>
      <c r="N461" s="871" t="n"/>
      <c r="O461" s="871" t="n"/>
      <c r="P461" s="871" t="n"/>
      <c r="Q461" s="871" t="n"/>
      <c r="R461" s="871" t="n"/>
      <c r="S461" s="871" t="n"/>
      <c r="T461" s="871" t="n"/>
      <c r="U461" s="871" t="n"/>
      <c r="V461" s="871" t="n"/>
      <c r="W461" s="871" t="n"/>
      <c r="X461" s="871" t="n"/>
      <c r="Y461" s="871" t="n"/>
      <c r="Z461" s="871" t="n"/>
      <c r="AA461" s="871" t="n"/>
      <c r="AB461" s="871" t="n"/>
      <c r="AC461" s="871" t="n"/>
      <c r="AD461" s="871" t="n"/>
      <c r="AE461" s="871" t="n"/>
    </row>
    <row r="462">
      <c r="A462" s="871" t="n"/>
      <c r="B462" s="871" t="n"/>
      <c r="C462" s="871" t="n"/>
      <c r="D462" s="440" t="n"/>
      <c r="E462" s="871" t="n"/>
      <c r="F462" s="440" t="n"/>
      <c r="G462" s="871" t="n"/>
      <c r="H462" s="440" t="n"/>
      <c r="I462" s="871" t="n"/>
      <c r="J462" s="440" t="n"/>
      <c r="K462" s="871" t="n"/>
      <c r="L462" s="440" t="n"/>
      <c r="M462" s="871" t="n"/>
      <c r="N462" s="871" t="n"/>
      <c r="O462" s="871" t="n"/>
      <c r="P462" s="871" t="n"/>
      <c r="Q462" s="871" t="n"/>
      <c r="R462" s="871" t="n"/>
      <c r="S462" s="871" t="n"/>
      <c r="T462" s="871" t="n"/>
      <c r="U462" s="871" t="n"/>
      <c r="V462" s="871" t="n"/>
      <c r="W462" s="871" t="n"/>
      <c r="X462" s="871" t="n"/>
      <c r="Y462" s="871" t="n"/>
      <c r="Z462" s="871" t="n"/>
      <c r="AA462" s="871" t="n"/>
      <c r="AB462" s="871" t="n"/>
      <c r="AC462" s="871" t="n"/>
      <c r="AD462" s="871" t="n"/>
      <c r="AE462" s="871" t="n"/>
    </row>
    <row r="463">
      <c r="A463" s="871" t="n"/>
      <c r="B463" s="871" t="n"/>
      <c r="C463" s="871" t="n"/>
      <c r="D463" s="440" t="n"/>
      <c r="E463" s="871" t="n"/>
      <c r="F463" s="440" t="n"/>
      <c r="G463" s="871" t="n"/>
      <c r="H463" s="440" t="n"/>
      <c r="I463" s="871" t="n"/>
      <c r="J463" s="440" t="n"/>
      <c r="K463" s="871" t="n"/>
      <c r="L463" s="440" t="n"/>
      <c r="M463" s="871" t="n"/>
      <c r="N463" s="871" t="n"/>
      <c r="O463" s="871" t="n"/>
      <c r="P463" s="871" t="n"/>
      <c r="Q463" s="871" t="n"/>
      <c r="R463" s="871" t="n"/>
      <c r="S463" s="871" t="n"/>
      <c r="T463" s="871" t="n"/>
      <c r="U463" s="871" t="n"/>
      <c r="V463" s="871" t="n"/>
      <c r="W463" s="871" t="n"/>
      <c r="X463" s="871" t="n"/>
      <c r="Y463" s="871" t="n"/>
      <c r="Z463" s="871" t="n"/>
      <c r="AA463" s="871" t="n"/>
      <c r="AB463" s="871" t="n"/>
      <c r="AC463" s="871" t="n"/>
      <c r="AD463" s="871" t="n"/>
      <c r="AE463" s="871" t="n"/>
    </row>
    <row r="464">
      <c r="A464" s="871" t="n"/>
      <c r="B464" s="871" t="n"/>
      <c r="C464" s="871" t="n"/>
      <c r="D464" s="440" t="n"/>
      <c r="E464" s="871" t="n"/>
      <c r="F464" s="440" t="n"/>
      <c r="G464" s="871" t="n"/>
      <c r="H464" s="440" t="n"/>
      <c r="I464" s="871" t="n"/>
      <c r="J464" s="440" t="n"/>
      <c r="K464" s="871" t="n"/>
      <c r="L464" s="440" t="n"/>
      <c r="M464" s="871" t="n"/>
      <c r="N464" s="871" t="n"/>
      <c r="O464" s="871" t="n"/>
      <c r="P464" s="871" t="n"/>
      <c r="Q464" s="871" t="n"/>
      <c r="R464" s="871" t="n"/>
      <c r="S464" s="871" t="n"/>
      <c r="T464" s="871" t="n"/>
      <c r="U464" s="871" t="n"/>
      <c r="V464" s="871" t="n"/>
      <c r="W464" s="871" t="n"/>
      <c r="X464" s="871" t="n"/>
      <c r="Y464" s="871" t="n"/>
      <c r="Z464" s="871" t="n"/>
      <c r="AA464" s="871" t="n"/>
      <c r="AB464" s="871" t="n"/>
      <c r="AC464" s="871" t="n"/>
      <c r="AD464" s="871" t="n"/>
      <c r="AE464" s="871" t="n"/>
    </row>
    <row r="465">
      <c r="A465" s="871" t="n"/>
      <c r="B465" s="871" t="n"/>
      <c r="C465" s="871" t="n"/>
      <c r="D465" s="440" t="n"/>
      <c r="E465" s="871" t="n"/>
      <c r="F465" s="440" t="n"/>
      <c r="G465" s="871" t="n"/>
      <c r="H465" s="440" t="n"/>
      <c r="I465" s="871" t="n"/>
      <c r="J465" s="440" t="n"/>
      <c r="K465" s="871" t="n"/>
      <c r="L465" s="440" t="n"/>
      <c r="M465" s="871" t="n"/>
      <c r="N465" s="871" t="n"/>
      <c r="O465" s="871" t="n"/>
      <c r="P465" s="871" t="n"/>
      <c r="Q465" s="871" t="n"/>
      <c r="R465" s="871" t="n"/>
      <c r="S465" s="871" t="n"/>
      <c r="T465" s="871" t="n"/>
      <c r="U465" s="871" t="n"/>
      <c r="V465" s="871" t="n"/>
      <c r="W465" s="871" t="n"/>
      <c r="X465" s="871" t="n"/>
      <c r="Y465" s="871" t="n"/>
      <c r="Z465" s="871" t="n"/>
      <c r="AA465" s="871" t="n"/>
      <c r="AB465" s="871" t="n"/>
      <c r="AC465" s="871" t="n"/>
      <c r="AD465" s="871" t="n"/>
      <c r="AE465" s="871" t="n"/>
    </row>
    <row r="466">
      <c r="A466" s="871" t="n"/>
      <c r="B466" s="871" t="n"/>
      <c r="C466" s="871" t="n"/>
      <c r="D466" s="440" t="n"/>
      <c r="E466" s="871" t="n"/>
      <c r="F466" s="440" t="n"/>
      <c r="G466" s="871" t="n"/>
      <c r="H466" s="440" t="n"/>
      <c r="I466" s="871" t="n"/>
      <c r="J466" s="440" t="n"/>
      <c r="K466" s="871" t="n"/>
      <c r="L466" s="440" t="n"/>
      <c r="M466" s="871" t="n"/>
      <c r="N466" s="871" t="n"/>
      <c r="O466" s="871" t="n"/>
      <c r="P466" s="871" t="n"/>
      <c r="Q466" s="871" t="n"/>
      <c r="R466" s="871" t="n"/>
      <c r="S466" s="871" t="n"/>
      <c r="T466" s="871" t="n"/>
      <c r="U466" s="871" t="n"/>
      <c r="V466" s="871" t="n"/>
      <c r="W466" s="871" t="n"/>
      <c r="X466" s="871" t="n"/>
      <c r="Y466" s="871" t="n"/>
      <c r="Z466" s="871" t="n"/>
      <c r="AA466" s="871" t="n"/>
      <c r="AB466" s="871" t="n"/>
      <c r="AC466" s="871" t="n"/>
      <c r="AD466" s="871" t="n"/>
      <c r="AE466" s="871" t="n"/>
    </row>
    <row r="467">
      <c r="A467" s="871" t="n"/>
      <c r="B467" s="871" t="n"/>
      <c r="C467" s="871" t="n"/>
      <c r="D467" s="440" t="n"/>
      <c r="E467" s="871" t="n"/>
      <c r="F467" s="440" t="n"/>
      <c r="G467" s="871" t="n"/>
      <c r="H467" s="440" t="n"/>
      <c r="I467" s="871" t="n"/>
      <c r="J467" s="440" t="n"/>
      <c r="K467" s="871" t="n"/>
      <c r="L467" s="440" t="n"/>
      <c r="M467" s="871" t="n"/>
      <c r="N467" s="871" t="n"/>
      <c r="O467" s="871" t="n"/>
      <c r="P467" s="871" t="n"/>
      <c r="Q467" s="871" t="n"/>
      <c r="R467" s="871" t="n"/>
      <c r="S467" s="871" t="n"/>
      <c r="T467" s="871" t="n"/>
      <c r="U467" s="871" t="n"/>
      <c r="V467" s="871" t="n"/>
      <c r="W467" s="871" t="n"/>
      <c r="X467" s="871" t="n"/>
      <c r="Y467" s="871" t="n"/>
      <c r="Z467" s="871" t="n"/>
      <c r="AA467" s="871" t="n"/>
      <c r="AB467" s="871" t="n"/>
      <c r="AC467" s="871" t="n"/>
      <c r="AD467" s="871" t="n"/>
      <c r="AE467" s="871" t="n"/>
    </row>
    <row r="468">
      <c r="A468" s="871" t="n"/>
      <c r="B468" s="871" t="n"/>
      <c r="C468" s="871" t="n"/>
      <c r="D468" s="440" t="n"/>
      <c r="E468" s="871" t="n"/>
      <c r="F468" s="440" t="n"/>
      <c r="G468" s="871" t="n"/>
      <c r="H468" s="440" t="n"/>
      <c r="I468" s="871" t="n"/>
      <c r="J468" s="440" t="n"/>
      <c r="K468" s="871" t="n"/>
      <c r="L468" s="440" t="n"/>
      <c r="M468" s="871" t="n"/>
      <c r="N468" s="871" t="n"/>
      <c r="O468" s="871" t="n"/>
      <c r="P468" s="871" t="n"/>
      <c r="Q468" s="871" t="n"/>
      <c r="R468" s="871" t="n"/>
      <c r="S468" s="871" t="n"/>
      <c r="T468" s="871" t="n"/>
      <c r="U468" s="871" t="n"/>
      <c r="V468" s="871" t="n"/>
      <c r="W468" s="871" t="n"/>
      <c r="X468" s="871" t="n"/>
      <c r="Y468" s="871" t="n"/>
      <c r="Z468" s="871" t="n"/>
      <c r="AA468" s="871" t="n"/>
      <c r="AB468" s="871" t="n"/>
      <c r="AC468" s="871" t="n"/>
      <c r="AD468" s="871" t="n"/>
      <c r="AE468" s="871" t="n"/>
    </row>
    <row r="469">
      <c r="A469" s="871" t="n"/>
      <c r="B469" s="871" t="n"/>
      <c r="C469" s="871" t="n"/>
      <c r="D469" s="440" t="n"/>
      <c r="E469" s="871" t="n"/>
      <c r="F469" s="440" t="n"/>
      <c r="G469" s="871" t="n"/>
      <c r="H469" s="440" t="n"/>
      <c r="I469" s="871" t="n"/>
      <c r="J469" s="440" t="n"/>
      <c r="K469" s="871" t="n"/>
      <c r="L469" s="440" t="n"/>
      <c r="M469" s="871" t="n"/>
      <c r="N469" s="871" t="n"/>
      <c r="O469" s="871" t="n"/>
      <c r="P469" s="871" t="n"/>
      <c r="Q469" s="871" t="n"/>
      <c r="R469" s="871" t="n"/>
      <c r="S469" s="871" t="n"/>
      <c r="T469" s="871" t="n"/>
      <c r="U469" s="871" t="n"/>
      <c r="V469" s="871" t="n"/>
      <c r="W469" s="871" t="n"/>
      <c r="X469" s="871" t="n"/>
      <c r="Y469" s="871" t="n"/>
      <c r="Z469" s="871" t="n"/>
      <c r="AA469" s="871" t="n"/>
      <c r="AB469" s="871" t="n"/>
      <c r="AC469" s="871" t="n"/>
      <c r="AD469" s="871" t="n"/>
      <c r="AE469" s="871" t="n"/>
    </row>
    <row r="470">
      <c r="A470" s="871" t="n"/>
      <c r="B470" s="871" t="n"/>
      <c r="C470" s="871" t="n"/>
      <c r="D470" s="440" t="n"/>
      <c r="E470" s="871" t="n"/>
      <c r="F470" s="440" t="n"/>
      <c r="G470" s="871" t="n"/>
      <c r="H470" s="440" t="n"/>
      <c r="I470" s="871" t="n"/>
      <c r="J470" s="440" t="n"/>
      <c r="K470" s="871" t="n"/>
      <c r="L470" s="440" t="n"/>
      <c r="M470" s="871" t="n"/>
      <c r="N470" s="871" t="n"/>
      <c r="O470" s="871" t="n"/>
      <c r="P470" s="871" t="n"/>
      <c r="Q470" s="871" t="n"/>
      <c r="R470" s="871" t="n"/>
      <c r="S470" s="871" t="n"/>
      <c r="T470" s="871" t="n"/>
      <c r="U470" s="871" t="n"/>
      <c r="V470" s="871" t="n"/>
      <c r="W470" s="871" t="n"/>
      <c r="X470" s="871" t="n"/>
      <c r="Y470" s="871" t="n"/>
      <c r="Z470" s="871" t="n"/>
      <c r="AA470" s="871" t="n"/>
      <c r="AB470" s="871" t="n"/>
      <c r="AC470" s="871" t="n"/>
      <c r="AD470" s="871" t="n"/>
      <c r="AE470" s="871" t="n"/>
    </row>
    <row r="471">
      <c r="A471" s="871" t="n"/>
      <c r="B471" s="871" t="n"/>
      <c r="C471" s="871" t="n"/>
      <c r="D471" s="440" t="n"/>
      <c r="E471" s="871" t="n"/>
      <c r="F471" s="440" t="n"/>
      <c r="G471" s="871" t="n"/>
      <c r="H471" s="440" t="n"/>
      <c r="I471" s="871" t="n"/>
      <c r="J471" s="440" t="n"/>
      <c r="K471" s="871" t="n"/>
      <c r="L471" s="440" t="n"/>
      <c r="M471" s="871" t="n"/>
      <c r="N471" s="871" t="n"/>
      <c r="O471" s="871" t="n"/>
      <c r="P471" s="871" t="n"/>
      <c r="Q471" s="871" t="n"/>
      <c r="R471" s="871" t="n"/>
      <c r="S471" s="871" t="n"/>
      <c r="T471" s="871" t="n"/>
      <c r="U471" s="871" t="n"/>
      <c r="V471" s="871" t="n"/>
      <c r="W471" s="871" t="n"/>
      <c r="X471" s="871" t="n"/>
      <c r="Y471" s="871" t="n"/>
      <c r="Z471" s="871" t="n"/>
      <c r="AA471" s="871" t="n"/>
      <c r="AB471" s="871" t="n"/>
      <c r="AC471" s="871" t="n"/>
      <c r="AD471" s="871" t="n"/>
      <c r="AE471" s="871" t="n"/>
    </row>
    <row r="472">
      <c r="A472" s="871" t="n"/>
      <c r="B472" s="871" t="n"/>
      <c r="C472" s="871" t="n"/>
      <c r="D472" s="440" t="n"/>
      <c r="E472" s="871" t="n"/>
      <c r="F472" s="440" t="n"/>
      <c r="G472" s="871" t="n"/>
      <c r="H472" s="440" t="n"/>
      <c r="I472" s="871" t="n"/>
      <c r="J472" s="440" t="n"/>
      <c r="K472" s="871" t="n"/>
      <c r="L472" s="440" t="n"/>
      <c r="M472" s="871" t="n"/>
      <c r="N472" s="871" t="n"/>
      <c r="O472" s="871" t="n"/>
      <c r="P472" s="871" t="n"/>
      <c r="Q472" s="871" t="n"/>
      <c r="R472" s="871" t="n"/>
      <c r="S472" s="871" t="n"/>
      <c r="T472" s="871" t="n"/>
      <c r="U472" s="871" t="n"/>
      <c r="V472" s="871" t="n"/>
      <c r="W472" s="871" t="n"/>
      <c r="X472" s="871" t="n"/>
      <c r="Y472" s="871" t="n"/>
      <c r="Z472" s="871" t="n"/>
      <c r="AA472" s="871" t="n"/>
      <c r="AB472" s="871" t="n"/>
      <c r="AC472" s="871" t="n"/>
      <c r="AD472" s="871" t="n"/>
      <c r="AE472" s="871" t="n"/>
    </row>
    <row r="473">
      <c r="A473" s="871" t="n"/>
      <c r="B473" s="871" t="n"/>
      <c r="C473" s="871" t="n"/>
      <c r="D473" s="440" t="n"/>
      <c r="E473" s="871" t="n"/>
      <c r="F473" s="440" t="n"/>
      <c r="G473" s="871" t="n"/>
      <c r="H473" s="440" t="n"/>
      <c r="I473" s="871" t="n"/>
      <c r="J473" s="440" t="n"/>
      <c r="K473" s="871" t="n"/>
      <c r="L473" s="440" t="n"/>
      <c r="M473" s="871" t="n"/>
      <c r="N473" s="871" t="n"/>
      <c r="O473" s="871" t="n"/>
      <c r="P473" s="871" t="n"/>
      <c r="Q473" s="871" t="n"/>
      <c r="R473" s="871" t="n"/>
      <c r="S473" s="871" t="n"/>
      <c r="T473" s="871" t="n"/>
      <c r="U473" s="871" t="n"/>
      <c r="V473" s="871" t="n"/>
      <c r="W473" s="871" t="n"/>
      <c r="X473" s="871" t="n"/>
      <c r="Y473" s="871" t="n"/>
      <c r="Z473" s="871" t="n"/>
      <c r="AA473" s="871" t="n"/>
      <c r="AB473" s="871" t="n"/>
      <c r="AC473" s="871" t="n"/>
      <c r="AD473" s="871" t="n"/>
      <c r="AE473" s="871" t="n"/>
    </row>
    <row r="474">
      <c r="A474" s="871" t="n"/>
      <c r="B474" s="871" t="n"/>
      <c r="C474" s="871" t="n"/>
      <c r="D474" s="440" t="n"/>
      <c r="E474" s="871" t="n"/>
      <c r="F474" s="440" t="n"/>
      <c r="G474" s="871" t="n"/>
      <c r="H474" s="440" t="n"/>
      <c r="I474" s="871" t="n"/>
      <c r="J474" s="440" t="n"/>
      <c r="K474" s="871" t="n"/>
      <c r="L474" s="440" t="n"/>
      <c r="M474" s="871" t="n"/>
      <c r="N474" s="871" t="n"/>
      <c r="O474" s="871" t="n"/>
      <c r="P474" s="871" t="n"/>
      <c r="Q474" s="871" t="n"/>
      <c r="R474" s="871" t="n"/>
      <c r="S474" s="871" t="n"/>
      <c r="T474" s="871" t="n"/>
      <c r="U474" s="871" t="n"/>
      <c r="V474" s="871" t="n"/>
      <c r="W474" s="871" t="n"/>
      <c r="X474" s="871" t="n"/>
      <c r="Y474" s="871" t="n"/>
      <c r="Z474" s="871" t="n"/>
      <c r="AA474" s="871" t="n"/>
      <c r="AB474" s="871" t="n"/>
      <c r="AC474" s="871" t="n"/>
      <c r="AD474" s="871" t="n"/>
      <c r="AE474" s="871" t="n"/>
    </row>
    <row r="475">
      <c r="A475" s="871" t="n"/>
      <c r="B475" s="871" t="n"/>
      <c r="C475" s="871" t="n"/>
      <c r="D475" s="440" t="n"/>
      <c r="E475" s="871" t="n"/>
      <c r="F475" s="440" t="n"/>
      <c r="G475" s="871" t="n"/>
      <c r="H475" s="440" t="n"/>
      <c r="I475" s="871" t="n"/>
      <c r="J475" s="440" t="n"/>
      <c r="K475" s="871" t="n"/>
      <c r="L475" s="440" t="n"/>
      <c r="M475" s="871" t="n"/>
      <c r="N475" s="871" t="n"/>
      <c r="O475" s="871" t="n"/>
      <c r="P475" s="871" t="n"/>
      <c r="Q475" s="871" t="n"/>
      <c r="R475" s="871" t="n"/>
      <c r="S475" s="871" t="n"/>
      <c r="T475" s="871" t="n"/>
      <c r="U475" s="871" t="n"/>
      <c r="V475" s="871" t="n"/>
      <c r="W475" s="871" t="n"/>
      <c r="X475" s="871" t="n"/>
      <c r="Y475" s="871" t="n"/>
      <c r="Z475" s="871" t="n"/>
      <c r="AA475" s="871" t="n"/>
      <c r="AB475" s="871" t="n"/>
      <c r="AC475" s="871" t="n"/>
      <c r="AD475" s="871" t="n"/>
      <c r="AE475" s="871" t="n"/>
    </row>
    <row r="476">
      <c r="A476" s="871" t="n"/>
      <c r="B476" s="871" t="n"/>
      <c r="C476" s="871" t="n"/>
      <c r="D476" s="440" t="n"/>
      <c r="E476" s="871" t="n"/>
      <c r="F476" s="440" t="n"/>
      <c r="G476" s="871" t="n"/>
      <c r="H476" s="440" t="n"/>
      <c r="I476" s="871" t="n"/>
      <c r="J476" s="440" t="n"/>
      <c r="K476" s="871" t="n"/>
      <c r="L476" s="440" t="n"/>
      <c r="M476" s="871" t="n"/>
      <c r="N476" s="871" t="n"/>
      <c r="O476" s="871" t="n"/>
      <c r="P476" s="871" t="n"/>
      <c r="Q476" s="871" t="n"/>
      <c r="R476" s="871" t="n"/>
      <c r="S476" s="871" t="n"/>
      <c r="T476" s="871" t="n"/>
      <c r="U476" s="871" t="n"/>
      <c r="V476" s="871" t="n"/>
      <c r="W476" s="871" t="n"/>
      <c r="X476" s="871" t="n"/>
      <c r="Y476" s="871" t="n"/>
      <c r="Z476" s="871" t="n"/>
      <c r="AA476" s="871" t="n"/>
      <c r="AB476" s="871" t="n"/>
      <c r="AC476" s="871" t="n"/>
      <c r="AD476" s="871" t="n"/>
      <c r="AE476" s="871" t="n"/>
    </row>
    <row r="477">
      <c r="A477" s="871" t="n"/>
      <c r="B477" s="871" t="n"/>
      <c r="C477" s="871" t="n"/>
      <c r="D477" s="440" t="n"/>
      <c r="E477" s="871" t="n"/>
      <c r="F477" s="440" t="n"/>
      <c r="G477" s="871" t="n"/>
      <c r="H477" s="440" t="n"/>
      <c r="I477" s="871" t="n"/>
      <c r="J477" s="440" t="n"/>
      <c r="K477" s="871" t="n"/>
      <c r="L477" s="440" t="n"/>
      <c r="M477" s="871" t="n"/>
      <c r="N477" s="871" t="n"/>
      <c r="O477" s="871" t="n"/>
      <c r="P477" s="871" t="n"/>
      <c r="Q477" s="871" t="n"/>
      <c r="R477" s="871" t="n"/>
      <c r="S477" s="871" t="n"/>
      <c r="T477" s="871" t="n"/>
      <c r="U477" s="871" t="n"/>
      <c r="V477" s="871" t="n"/>
      <c r="W477" s="871" t="n"/>
      <c r="X477" s="871" t="n"/>
      <c r="Y477" s="871" t="n"/>
      <c r="Z477" s="871" t="n"/>
      <c r="AA477" s="871" t="n"/>
      <c r="AB477" s="871" t="n"/>
      <c r="AC477" s="871" t="n"/>
      <c r="AD477" s="871" t="n"/>
      <c r="AE477" s="871" t="n"/>
    </row>
    <row r="478">
      <c r="A478" s="871" t="n"/>
      <c r="B478" s="871" t="n"/>
      <c r="C478" s="871" t="n"/>
      <c r="D478" s="440" t="n"/>
      <c r="E478" s="871" t="n"/>
      <c r="F478" s="440" t="n"/>
      <c r="G478" s="871" t="n"/>
      <c r="H478" s="440" t="n"/>
      <c r="I478" s="871" t="n"/>
      <c r="J478" s="440" t="n"/>
      <c r="K478" s="871" t="n"/>
      <c r="L478" s="440" t="n"/>
      <c r="M478" s="871" t="n"/>
      <c r="N478" s="871" t="n"/>
      <c r="O478" s="871" t="n"/>
      <c r="P478" s="871" t="n"/>
      <c r="Q478" s="871" t="n"/>
      <c r="R478" s="871" t="n"/>
      <c r="S478" s="871" t="n"/>
      <c r="T478" s="871" t="n"/>
      <c r="U478" s="871" t="n"/>
      <c r="V478" s="871" t="n"/>
      <c r="W478" s="871" t="n"/>
      <c r="X478" s="871" t="n"/>
      <c r="Y478" s="871" t="n"/>
      <c r="Z478" s="871" t="n"/>
      <c r="AA478" s="871" t="n"/>
      <c r="AB478" s="871" t="n"/>
      <c r="AC478" s="871" t="n"/>
      <c r="AD478" s="871" t="n"/>
      <c r="AE478" s="871" t="n"/>
    </row>
    <row r="479">
      <c r="A479" s="871" t="n"/>
      <c r="B479" s="871" t="n"/>
      <c r="C479" s="871" t="n"/>
      <c r="D479" s="440" t="n"/>
      <c r="E479" s="871" t="n"/>
      <c r="F479" s="440" t="n"/>
      <c r="G479" s="871" t="n"/>
      <c r="H479" s="440" t="n"/>
      <c r="I479" s="871" t="n"/>
      <c r="J479" s="440" t="n"/>
      <c r="K479" s="871" t="n"/>
      <c r="L479" s="440" t="n"/>
      <c r="M479" s="871" t="n"/>
      <c r="N479" s="871" t="n"/>
      <c r="O479" s="871" t="n"/>
      <c r="P479" s="871" t="n"/>
      <c r="Q479" s="871" t="n"/>
      <c r="R479" s="871" t="n"/>
      <c r="S479" s="871" t="n"/>
      <c r="T479" s="871" t="n"/>
      <c r="U479" s="871" t="n"/>
      <c r="V479" s="871" t="n"/>
      <c r="W479" s="871" t="n"/>
      <c r="X479" s="871" t="n"/>
      <c r="Y479" s="871" t="n"/>
      <c r="Z479" s="871" t="n"/>
      <c r="AA479" s="871" t="n"/>
      <c r="AB479" s="871" t="n"/>
      <c r="AC479" s="871" t="n"/>
      <c r="AD479" s="871" t="n"/>
      <c r="AE479" s="871" t="n"/>
    </row>
    <row r="480">
      <c r="A480" s="871" t="n"/>
      <c r="B480" s="871" t="n"/>
      <c r="C480" s="871" t="n"/>
      <c r="D480" s="440" t="n"/>
      <c r="E480" s="871" t="n"/>
      <c r="F480" s="440" t="n"/>
      <c r="G480" s="871" t="n"/>
      <c r="H480" s="440" t="n"/>
      <c r="I480" s="871" t="n"/>
      <c r="J480" s="440" t="n"/>
      <c r="K480" s="871" t="n"/>
      <c r="L480" s="440" t="n"/>
      <c r="M480" s="871" t="n"/>
      <c r="N480" s="871" t="n"/>
      <c r="O480" s="871" t="n"/>
      <c r="P480" s="871" t="n"/>
      <c r="Q480" s="871" t="n"/>
      <c r="R480" s="871" t="n"/>
      <c r="S480" s="871" t="n"/>
      <c r="T480" s="871" t="n"/>
      <c r="U480" s="871" t="n"/>
      <c r="V480" s="871" t="n"/>
      <c r="W480" s="871" t="n"/>
      <c r="X480" s="871" t="n"/>
      <c r="Y480" s="871" t="n"/>
      <c r="Z480" s="871" t="n"/>
      <c r="AA480" s="871" t="n"/>
      <c r="AB480" s="871" t="n"/>
      <c r="AC480" s="871" t="n"/>
      <c r="AD480" s="871" t="n"/>
      <c r="AE480" s="871" t="n"/>
    </row>
    <row r="481">
      <c r="A481" s="871" t="n"/>
      <c r="B481" s="871" t="n"/>
      <c r="C481" s="871" t="n"/>
      <c r="D481" s="440" t="n"/>
      <c r="E481" s="871" t="n"/>
      <c r="F481" s="440" t="n"/>
      <c r="G481" s="871" t="n"/>
      <c r="H481" s="440" t="n"/>
      <c r="I481" s="871" t="n"/>
      <c r="J481" s="440" t="n"/>
      <c r="K481" s="871" t="n"/>
      <c r="L481" s="440" t="n"/>
      <c r="M481" s="871" t="n"/>
      <c r="N481" s="871" t="n"/>
      <c r="O481" s="871" t="n"/>
      <c r="P481" s="871" t="n"/>
      <c r="Q481" s="871" t="n"/>
      <c r="R481" s="871" t="n"/>
      <c r="S481" s="871" t="n"/>
      <c r="T481" s="871" t="n"/>
      <c r="U481" s="871" t="n"/>
      <c r="V481" s="871" t="n"/>
      <c r="W481" s="871" t="n"/>
      <c r="X481" s="871" t="n"/>
      <c r="Y481" s="871" t="n"/>
      <c r="Z481" s="871" t="n"/>
      <c r="AA481" s="871" t="n"/>
      <c r="AB481" s="871" t="n"/>
      <c r="AC481" s="871" t="n"/>
      <c r="AD481" s="871" t="n"/>
      <c r="AE481" s="871" t="n"/>
    </row>
    <row r="482">
      <c r="A482" s="871" t="n"/>
      <c r="B482" s="871" t="n"/>
      <c r="C482" s="871" t="n"/>
      <c r="D482" s="440" t="n"/>
      <c r="E482" s="871" t="n"/>
      <c r="F482" s="440" t="n"/>
      <c r="G482" s="871" t="n"/>
      <c r="H482" s="440" t="n"/>
      <c r="I482" s="871" t="n"/>
      <c r="J482" s="440" t="n"/>
      <c r="K482" s="871" t="n"/>
      <c r="L482" s="440" t="n"/>
      <c r="M482" s="871" t="n"/>
      <c r="N482" s="871" t="n"/>
      <c r="O482" s="871" t="n"/>
      <c r="P482" s="871" t="n"/>
      <c r="Q482" s="871" t="n"/>
      <c r="R482" s="871" t="n"/>
      <c r="S482" s="871" t="n"/>
      <c r="T482" s="871" t="n"/>
      <c r="U482" s="871" t="n"/>
      <c r="V482" s="871" t="n"/>
      <c r="W482" s="871" t="n"/>
      <c r="X482" s="871" t="n"/>
      <c r="Y482" s="871" t="n"/>
      <c r="Z482" s="871" t="n"/>
      <c r="AA482" s="871" t="n"/>
      <c r="AB482" s="871" t="n"/>
      <c r="AC482" s="871" t="n"/>
      <c r="AD482" s="871" t="n"/>
      <c r="AE482" s="871" t="n"/>
    </row>
    <row r="483">
      <c r="A483" s="871" t="n"/>
      <c r="B483" s="871" t="n"/>
      <c r="C483" s="871" t="n"/>
      <c r="D483" s="440" t="n"/>
      <c r="E483" s="871" t="n"/>
      <c r="F483" s="440" t="n"/>
      <c r="G483" s="871" t="n"/>
      <c r="H483" s="440" t="n"/>
      <c r="I483" s="871" t="n"/>
      <c r="J483" s="440" t="n"/>
      <c r="K483" s="871" t="n"/>
      <c r="L483" s="440" t="n"/>
      <c r="M483" s="871" t="n"/>
      <c r="N483" s="871" t="n"/>
      <c r="O483" s="871" t="n"/>
      <c r="P483" s="871" t="n"/>
      <c r="Q483" s="871" t="n"/>
      <c r="R483" s="871" t="n"/>
      <c r="S483" s="871" t="n"/>
      <c r="T483" s="871" t="n"/>
      <c r="U483" s="871" t="n"/>
      <c r="V483" s="871" t="n"/>
      <c r="W483" s="871" t="n"/>
      <c r="X483" s="871" t="n"/>
      <c r="Y483" s="871" t="n"/>
      <c r="Z483" s="871" t="n"/>
      <c r="AA483" s="871" t="n"/>
      <c r="AB483" s="871" t="n"/>
      <c r="AC483" s="871" t="n"/>
      <c r="AD483" s="871" t="n"/>
      <c r="AE483" s="871" t="n"/>
    </row>
    <row r="484">
      <c r="A484" s="871" t="n"/>
      <c r="B484" s="871" t="n"/>
      <c r="C484" s="871" t="n"/>
      <c r="D484" s="440" t="n"/>
      <c r="E484" s="871" t="n"/>
      <c r="F484" s="440" t="n"/>
      <c r="G484" s="871" t="n"/>
      <c r="H484" s="440" t="n"/>
      <c r="I484" s="871" t="n"/>
      <c r="J484" s="440" t="n"/>
      <c r="K484" s="871" t="n"/>
      <c r="L484" s="440" t="n"/>
      <c r="M484" s="871" t="n"/>
      <c r="N484" s="871" t="n"/>
      <c r="O484" s="871" t="n"/>
      <c r="P484" s="871" t="n"/>
      <c r="Q484" s="871" t="n"/>
      <c r="R484" s="871" t="n"/>
      <c r="S484" s="871" t="n"/>
      <c r="T484" s="871" t="n"/>
      <c r="U484" s="871" t="n"/>
      <c r="V484" s="871" t="n"/>
      <c r="W484" s="871" t="n"/>
      <c r="X484" s="871" t="n"/>
      <c r="Y484" s="871" t="n"/>
      <c r="Z484" s="871" t="n"/>
      <c r="AA484" s="871" t="n"/>
      <c r="AB484" s="871" t="n"/>
      <c r="AC484" s="871" t="n"/>
      <c r="AD484" s="871" t="n"/>
      <c r="AE484" s="871" t="n"/>
    </row>
    <row r="485">
      <c r="A485" s="871" t="n"/>
      <c r="B485" s="871" t="n"/>
      <c r="C485" s="871" t="n"/>
      <c r="D485" s="440" t="n"/>
      <c r="E485" s="871" t="n"/>
      <c r="F485" s="440" t="n"/>
      <c r="G485" s="871" t="n"/>
      <c r="H485" s="440" t="n"/>
      <c r="I485" s="871" t="n"/>
      <c r="J485" s="440" t="n"/>
      <c r="K485" s="871" t="n"/>
      <c r="L485" s="440" t="n"/>
      <c r="M485" s="871" t="n"/>
      <c r="N485" s="871" t="n"/>
      <c r="O485" s="871" t="n"/>
      <c r="P485" s="871" t="n"/>
      <c r="Q485" s="871" t="n"/>
      <c r="R485" s="871" t="n"/>
      <c r="S485" s="871" t="n"/>
      <c r="T485" s="871" t="n"/>
      <c r="U485" s="871" t="n"/>
      <c r="V485" s="871" t="n"/>
      <c r="W485" s="871" t="n"/>
      <c r="X485" s="871" t="n"/>
      <c r="Y485" s="871" t="n"/>
      <c r="Z485" s="871" t="n"/>
      <c r="AA485" s="871" t="n"/>
      <c r="AB485" s="871" t="n"/>
      <c r="AC485" s="871" t="n"/>
      <c r="AD485" s="871" t="n"/>
      <c r="AE485" s="871" t="n"/>
    </row>
    <row r="486">
      <c r="A486" s="871" t="n"/>
      <c r="B486" s="871" t="n"/>
      <c r="C486" s="871" t="n"/>
      <c r="D486" s="440" t="n"/>
      <c r="E486" s="871" t="n"/>
      <c r="F486" s="440" t="n"/>
      <c r="G486" s="871" t="n"/>
      <c r="H486" s="440" t="n"/>
      <c r="I486" s="871" t="n"/>
      <c r="J486" s="440" t="n"/>
      <c r="K486" s="871" t="n"/>
      <c r="L486" s="440" t="n"/>
      <c r="M486" s="871" t="n"/>
      <c r="N486" s="871" t="n"/>
      <c r="O486" s="871" t="n"/>
      <c r="P486" s="871" t="n"/>
      <c r="Q486" s="871" t="n"/>
      <c r="R486" s="871" t="n"/>
      <c r="S486" s="871" t="n"/>
      <c r="T486" s="871" t="n"/>
      <c r="U486" s="871" t="n"/>
      <c r="V486" s="871" t="n"/>
      <c r="W486" s="871" t="n"/>
      <c r="X486" s="871" t="n"/>
      <c r="Y486" s="871" t="n"/>
      <c r="Z486" s="871" t="n"/>
      <c r="AA486" s="871" t="n"/>
      <c r="AB486" s="871" t="n"/>
      <c r="AC486" s="871" t="n"/>
      <c r="AD486" s="871" t="n"/>
      <c r="AE486" s="871" t="n"/>
    </row>
    <row r="487">
      <c r="A487" s="871" t="n"/>
      <c r="B487" s="871" t="n"/>
      <c r="C487" s="871" t="n"/>
      <c r="D487" s="440" t="n"/>
      <c r="E487" s="871" t="n"/>
      <c r="F487" s="440" t="n"/>
      <c r="G487" s="871" t="n"/>
      <c r="H487" s="440" t="n"/>
      <c r="I487" s="871" t="n"/>
      <c r="J487" s="440" t="n"/>
      <c r="K487" s="871" t="n"/>
      <c r="L487" s="440" t="n"/>
      <c r="M487" s="871" t="n"/>
      <c r="N487" s="871" t="n"/>
      <c r="O487" s="871" t="n"/>
      <c r="P487" s="871" t="n"/>
      <c r="Q487" s="871" t="n"/>
      <c r="R487" s="871" t="n"/>
      <c r="S487" s="871" t="n"/>
      <c r="T487" s="871" t="n"/>
      <c r="U487" s="871" t="n"/>
      <c r="V487" s="871" t="n"/>
      <c r="W487" s="871" t="n"/>
      <c r="X487" s="871" t="n"/>
      <c r="Y487" s="871" t="n"/>
      <c r="Z487" s="871" t="n"/>
      <c r="AA487" s="871" t="n"/>
      <c r="AB487" s="871" t="n"/>
      <c r="AC487" s="871" t="n"/>
      <c r="AD487" s="871" t="n"/>
      <c r="AE487" s="871" t="n"/>
    </row>
    <row r="488">
      <c r="A488" s="871" t="n"/>
      <c r="B488" s="871" t="n"/>
      <c r="C488" s="871" t="n"/>
      <c r="D488" s="440" t="n"/>
      <c r="E488" s="871" t="n"/>
      <c r="F488" s="440" t="n"/>
      <c r="G488" s="871" t="n"/>
      <c r="H488" s="440" t="n"/>
      <c r="I488" s="871" t="n"/>
      <c r="J488" s="440" t="n"/>
      <c r="K488" s="871" t="n"/>
      <c r="L488" s="440" t="n"/>
      <c r="M488" s="871" t="n"/>
      <c r="N488" s="871" t="n"/>
      <c r="O488" s="871" t="n"/>
      <c r="P488" s="871" t="n"/>
      <c r="Q488" s="871" t="n"/>
      <c r="R488" s="871" t="n"/>
      <c r="S488" s="871" t="n"/>
      <c r="T488" s="871" t="n"/>
      <c r="U488" s="871" t="n"/>
      <c r="V488" s="871" t="n"/>
      <c r="W488" s="871" t="n"/>
      <c r="X488" s="871" t="n"/>
      <c r="Y488" s="871" t="n"/>
      <c r="Z488" s="871" t="n"/>
      <c r="AA488" s="871" t="n"/>
      <c r="AB488" s="871" t="n"/>
      <c r="AC488" s="871" t="n"/>
      <c r="AD488" s="871" t="n"/>
      <c r="AE488" s="871" t="n"/>
    </row>
    <row r="489">
      <c r="A489" s="871" t="n"/>
      <c r="B489" s="871" t="n"/>
      <c r="C489" s="871" t="n"/>
      <c r="D489" s="440" t="n"/>
      <c r="E489" s="871" t="n"/>
      <c r="F489" s="440" t="n"/>
      <c r="G489" s="871" t="n"/>
      <c r="H489" s="440" t="n"/>
      <c r="I489" s="871" t="n"/>
      <c r="J489" s="440" t="n"/>
      <c r="K489" s="871" t="n"/>
      <c r="L489" s="440" t="n"/>
      <c r="M489" s="871" t="n"/>
      <c r="N489" s="871" t="n"/>
      <c r="O489" s="871" t="n"/>
      <c r="P489" s="871" t="n"/>
      <c r="Q489" s="871" t="n"/>
      <c r="R489" s="871" t="n"/>
      <c r="S489" s="871" t="n"/>
      <c r="T489" s="871" t="n"/>
      <c r="U489" s="871" t="n"/>
      <c r="V489" s="871" t="n"/>
      <c r="W489" s="871" t="n"/>
      <c r="X489" s="871" t="n"/>
      <c r="Y489" s="871" t="n"/>
      <c r="Z489" s="871" t="n"/>
      <c r="AA489" s="871" t="n"/>
      <c r="AB489" s="871" t="n"/>
      <c r="AC489" s="871" t="n"/>
      <c r="AD489" s="871" t="n"/>
      <c r="AE489" s="871" t="n"/>
    </row>
    <row r="490">
      <c r="A490" s="871" t="n"/>
      <c r="B490" s="871" t="n"/>
      <c r="C490" s="871" t="n"/>
      <c r="D490" s="440" t="n"/>
      <c r="E490" s="871" t="n"/>
      <c r="F490" s="440" t="n"/>
      <c r="G490" s="871" t="n"/>
      <c r="H490" s="440" t="n"/>
      <c r="I490" s="871" t="n"/>
      <c r="J490" s="440" t="n"/>
      <c r="K490" s="871" t="n"/>
      <c r="L490" s="440" t="n"/>
      <c r="M490" s="871" t="n"/>
      <c r="N490" s="871" t="n"/>
      <c r="O490" s="871" t="n"/>
      <c r="P490" s="871" t="n"/>
      <c r="Q490" s="871" t="n"/>
      <c r="R490" s="871" t="n"/>
      <c r="S490" s="871" t="n"/>
      <c r="T490" s="871" t="n"/>
      <c r="U490" s="871" t="n"/>
      <c r="V490" s="871" t="n"/>
      <c r="W490" s="871" t="n"/>
      <c r="X490" s="871" t="n"/>
      <c r="Y490" s="871" t="n"/>
      <c r="Z490" s="871" t="n"/>
      <c r="AA490" s="871" t="n"/>
      <c r="AB490" s="871" t="n"/>
      <c r="AC490" s="871" t="n"/>
      <c r="AD490" s="871" t="n"/>
      <c r="AE490" s="871" t="n"/>
    </row>
    <row r="491">
      <c r="A491" s="871" t="n"/>
      <c r="B491" s="871" t="n"/>
      <c r="C491" s="871" t="n"/>
      <c r="D491" s="440" t="n"/>
      <c r="E491" s="871" t="n"/>
      <c r="F491" s="440" t="n"/>
      <c r="G491" s="871" t="n"/>
      <c r="H491" s="440" t="n"/>
      <c r="I491" s="871" t="n"/>
      <c r="J491" s="440" t="n"/>
      <c r="K491" s="871" t="n"/>
      <c r="L491" s="440" t="n"/>
      <c r="M491" s="871" t="n"/>
      <c r="N491" s="871" t="n"/>
      <c r="O491" s="871" t="n"/>
      <c r="P491" s="871" t="n"/>
      <c r="Q491" s="871" t="n"/>
      <c r="R491" s="871" t="n"/>
      <c r="S491" s="871" t="n"/>
      <c r="T491" s="871" t="n"/>
      <c r="U491" s="871" t="n"/>
      <c r="V491" s="871" t="n"/>
      <c r="W491" s="871" t="n"/>
      <c r="X491" s="871" t="n"/>
      <c r="Y491" s="871" t="n"/>
      <c r="Z491" s="871" t="n"/>
      <c r="AA491" s="871" t="n"/>
      <c r="AB491" s="871" t="n"/>
      <c r="AC491" s="871" t="n"/>
      <c r="AD491" s="871" t="n"/>
      <c r="AE491" s="871" t="n"/>
    </row>
    <row r="492">
      <c r="A492" s="871" t="n"/>
      <c r="B492" s="871" t="n"/>
      <c r="C492" s="871" t="n"/>
      <c r="D492" s="440" t="n"/>
      <c r="E492" s="871" t="n"/>
      <c r="F492" s="440" t="n"/>
      <c r="G492" s="871" t="n"/>
      <c r="H492" s="440" t="n"/>
      <c r="I492" s="871" t="n"/>
      <c r="J492" s="440" t="n"/>
      <c r="K492" s="871" t="n"/>
      <c r="L492" s="440" t="n"/>
      <c r="M492" s="871" t="n"/>
      <c r="N492" s="871" t="n"/>
      <c r="O492" s="871" t="n"/>
      <c r="P492" s="871" t="n"/>
      <c r="Q492" s="871" t="n"/>
      <c r="R492" s="871" t="n"/>
      <c r="S492" s="871" t="n"/>
      <c r="T492" s="871" t="n"/>
      <c r="U492" s="871" t="n"/>
      <c r="V492" s="871" t="n"/>
      <c r="W492" s="871" t="n"/>
      <c r="X492" s="871" t="n"/>
      <c r="Y492" s="871" t="n"/>
      <c r="Z492" s="871" t="n"/>
      <c r="AA492" s="871" t="n"/>
      <c r="AB492" s="871" t="n"/>
      <c r="AC492" s="871" t="n"/>
      <c r="AD492" s="871" t="n"/>
      <c r="AE492" s="871" t="n"/>
    </row>
    <row r="493">
      <c r="A493" s="871" t="n"/>
      <c r="B493" s="871" t="n"/>
      <c r="C493" s="871" t="n"/>
      <c r="D493" s="440" t="n"/>
      <c r="E493" s="871" t="n"/>
      <c r="F493" s="440" t="n"/>
      <c r="G493" s="871" t="n"/>
      <c r="H493" s="440" t="n"/>
      <c r="I493" s="871" t="n"/>
      <c r="J493" s="440" t="n"/>
      <c r="K493" s="871" t="n"/>
      <c r="L493" s="440" t="n"/>
      <c r="M493" s="871" t="n"/>
      <c r="N493" s="871" t="n"/>
      <c r="O493" s="871" t="n"/>
      <c r="P493" s="871" t="n"/>
      <c r="Q493" s="871" t="n"/>
      <c r="R493" s="871" t="n"/>
      <c r="S493" s="871" t="n"/>
      <c r="T493" s="871" t="n"/>
      <c r="U493" s="871" t="n"/>
      <c r="V493" s="871" t="n"/>
      <c r="W493" s="871" t="n"/>
      <c r="X493" s="871" t="n"/>
      <c r="Y493" s="871" t="n"/>
      <c r="Z493" s="871" t="n"/>
      <c r="AA493" s="871" t="n"/>
      <c r="AB493" s="871" t="n"/>
      <c r="AC493" s="871" t="n"/>
      <c r="AD493" s="871" t="n"/>
      <c r="AE493" s="871" t="n"/>
    </row>
    <row r="494">
      <c r="A494" s="871" t="n"/>
      <c r="B494" s="871" t="n"/>
      <c r="C494" s="871" t="n"/>
      <c r="D494" s="440" t="n"/>
      <c r="E494" s="871" t="n"/>
      <c r="F494" s="440" t="n"/>
      <c r="G494" s="871" t="n"/>
      <c r="H494" s="440" t="n"/>
      <c r="I494" s="871" t="n"/>
      <c r="J494" s="440" t="n"/>
      <c r="K494" s="871" t="n"/>
      <c r="L494" s="440" t="n"/>
      <c r="M494" s="871" t="n"/>
      <c r="N494" s="871" t="n"/>
      <c r="O494" s="871" t="n"/>
      <c r="P494" s="871" t="n"/>
      <c r="Q494" s="871" t="n"/>
      <c r="R494" s="871" t="n"/>
      <c r="S494" s="871" t="n"/>
      <c r="T494" s="871" t="n"/>
      <c r="U494" s="871" t="n"/>
      <c r="V494" s="871" t="n"/>
      <c r="W494" s="871" t="n"/>
      <c r="X494" s="871" t="n"/>
      <c r="Y494" s="871" t="n"/>
      <c r="Z494" s="871" t="n"/>
      <c r="AA494" s="871" t="n"/>
      <c r="AB494" s="871" t="n"/>
      <c r="AC494" s="871" t="n"/>
      <c r="AD494" s="871" t="n"/>
      <c r="AE494" s="871" t="n"/>
    </row>
    <row r="495">
      <c r="A495" s="871" t="n"/>
      <c r="B495" s="871" t="n"/>
      <c r="C495" s="871" t="n"/>
      <c r="D495" s="440" t="n"/>
      <c r="E495" s="871" t="n"/>
      <c r="F495" s="440" t="n"/>
      <c r="G495" s="871" t="n"/>
      <c r="H495" s="440" t="n"/>
      <c r="I495" s="871" t="n"/>
      <c r="J495" s="440" t="n"/>
      <c r="K495" s="871" t="n"/>
      <c r="L495" s="440" t="n"/>
      <c r="M495" s="871" t="n"/>
      <c r="N495" s="871" t="n"/>
      <c r="O495" s="871" t="n"/>
      <c r="P495" s="871" t="n"/>
      <c r="Q495" s="871" t="n"/>
      <c r="R495" s="871" t="n"/>
      <c r="S495" s="871" t="n"/>
      <c r="T495" s="871" t="n"/>
      <c r="U495" s="871" t="n"/>
      <c r="V495" s="871" t="n"/>
      <c r="W495" s="871" t="n"/>
      <c r="X495" s="871" t="n"/>
      <c r="Y495" s="871" t="n"/>
      <c r="Z495" s="871" t="n"/>
      <c r="AA495" s="871" t="n"/>
      <c r="AB495" s="871" t="n"/>
      <c r="AC495" s="871" t="n"/>
      <c r="AD495" s="871" t="n"/>
      <c r="AE495" s="871" t="n"/>
    </row>
    <row r="496">
      <c r="A496" s="871" t="n"/>
      <c r="B496" s="871" t="n"/>
      <c r="C496" s="871" t="n"/>
      <c r="D496" s="440" t="n"/>
      <c r="E496" s="871" t="n"/>
      <c r="F496" s="440" t="n"/>
      <c r="G496" s="871" t="n"/>
      <c r="H496" s="440" t="n"/>
      <c r="I496" s="871" t="n"/>
      <c r="J496" s="440" t="n"/>
      <c r="K496" s="871" t="n"/>
      <c r="L496" s="440" t="n"/>
      <c r="M496" s="871" t="n"/>
      <c r="N496" s="871" t="n"/>
      <c r="O496" s="871" t="n"/>
      <c r="P496" s="871" t="n"/>
      <c r="Q496" s="871" t="n"/>
      <c r="R496" s="871" t="n"/>
      <c r="S496" s="871" t="n"/>
      <c r="T496" s="871" t="n"/>
      <c r="U496" s="871" t="n"/>
      <c r="V496" s="871" t="n"/>
      <c r="W496" s="871" t="n"/>
      <c r="X496" s="871" t="n"/>
      <c r="Y496" s="871" t="n"/>
      <c r="Z496" s="871" t="n"/>
      <c r="AA496" s="871" t="n"/>
      <c r="AB496" s="871" t="n"/>
      <c r="AC496" s="871" t="n"/>
      <c r="AD496" s="871" t="n"/>
      <c r="AE496" s="871" t="n"/>
    </row>
    <row r="497">
      <c r="A497" s="871" t="n"/>
      <c r="B497" s="871" t="n"/>
      <c r="C497" s="871" t="n"/>
      <c r="D497" s="440" t="n"/>
      <c r="E497" s="871" t="n"/>
      <c r="F497" s="440" t="n"/>
      <c r="G497" s="871" t="n"/>
      <c r="H497" s="440" t="n"/>
      <c r="I497" s="871" t="n"/>
      <c r="J497" s="440" t="n"/>
      <c r="K497" s="871" t="n"/>
      <c r="L497" s="440" t="n"/>
      <c r="M497" s="871" t="n"/>
      <c r="N497" s="871" t="n"/>
      <c r="O497" s="871" t="n"/>
      <c r="P497" s="871" t="n"/>
      <c r="Q497" s="871" t="n"/>
      <c r="R497" s="871" t="n"/>
      <c r="S497" s="871" t="n"/>
      <c r="T497" s="871" t="n"/>
      <c r="U497" s="871" t="n"/>
      <c r="V497" s="871" t="n"/>
      <c r="W497" s="871" t="n"/>
      <c r="X497" s="871" t="n"/>
      <c r="Y497" s="871" t="n"/>
      <c r="Z497" s="871" t="n"/>
      <c r="AA497" s="871" t="n"/>
      <c r="AB497" s="871" t="n"/>
      <c r="AC497" s="871" t="n"/>
      <c r="AD497" s="871" t="n"/>
      <c r="AE497" s="871" t="n"/>
    </row>
    <row r="498">
      <c r="A498" s="871" t="n"/>
      <c r="B498" s="871" t="n"/>
      <c r="C498" s="871" t="n"/>
      <c r="D498" s="440" t="n"/>
      <c r="E498" s="871" t="n"/>
      <c r="F498" s="440" t="n"/>
      <c r="G498" s="871" t="n"/>
      <c r="H498" s="440" t="n"/>
      <c r="I498" s="871" t="n"/>
      <c r="J498" s="440" t="n"/>
      <c r="K498" s="871" t="n"/>
      <c r="L498" s="440" t="n"/>
      <c r="M498" s="871" t="n"/>
      <c r="N498" s="871" t="n"/>
      <c r="O498" s="871" t="n"/>
      <c r="P498" s="871" t="n"/>
      <c r="Q498" s="871" t="n"/>
      <c r="R498" s="871" t="n"/>
      <c r="S498" s="871" t="n"/>
      <c r="T498" s="871" t="n"/>
      <c r="U498" s="871" t="n"/>
      <c r="V498" s="871" t="n"/>
      <c r="W498" s="871" t="n"/>
      <c r="X498" s="871" t="n"/>
      <c r="Y498" s="871" t="n"/>
      <c r="Z498" s="871" t="n"/>
      <c r="AA498" s="871" t="n"/>
      <c r="AB498" s="871" t="n"/>
      <c r="AC498" s="871" t="n"/>
      <c r="AD498" s="871" t="n"/>
      <c r="AE498" s="871" t="n"/>
    </row>
    <row r="499">
      <c r="A499" s="871" t="n"/>
      <c r="B499" s="871" t="n"/>
      <c r="C499" s="871" t="n"/>
      <c r="D499" s="440" t="n"/>
      <c r="E499" s="871" t="n"/>
      <c r="F499" s="440" t="n"/>
      <c r="G499" s="871" t="n"/>
      <c r="H499" s="440" t="n"/>
      <c r="I499" s="871" t="n"/>
      <c r="J499" s="440" t="n"/>
      <c r="K499" s="871" t="n"/>
      <c r="L499" s="440" t="n"/>
      <c r="M499" s="871" t="n"/>
      <c r="N499" s="871" t="n"/>
      <c r="O499" s="871" t="n"/>
      <c r="P499" s="871" t="n"/>
      <c r="Q499" s="871" t="n"/>
      <c r="R499" s="871" t="n"/>
      <c r="S499" s="871" t="n"/>
      <c r="T499" s="871" t="n"/>
      <c r="U499" s="871" t="n"/>
      <c r="V499" s="871" t="n"/>
      <c r="W499" s="871" t="n"/>
      <c r="X499" s="871" t="n"/>
      <c r="Y499" s="871" t="n"/>
      <c r="Z499" s="871" t="n"/>
      <c r="AA499" s="871" t="n"/>
      <c r="AB499" s="871" t="n"/>
      <c r="AC499" s="871" t="n"/>
      <c r="AD499" s="871" t="n"/>
      <c r="AE499" s="871" t="n"/>
    </row>
    <row r="500">
      <c r="A500" s="871" t="n"/>
      <c r="B500" s="871" t="n"/>
      <c r="C500" s="871" t="n"/>
      <c r="D500" s="440" t="n"/>
      <c r="E500" s="871" t="n"/>
      <c r="F500" s="440" t="n"/>
      <c r="G500" s="871" t="n"/>
      <c r="H500" s="440" t="n"/>
      <c r="I500" s="871" t="n"/>
      <c r="J500" s="440" t="n"/>
      <c r="K500" s="871" t="n"/>
      <c r="L500" s="440" t="n"/>
      <c r="M500" s="871" t="n"/>
      <c r="N500" s="871" t="n"/>
      <c r="O500" s="871" t="n"/>
      <c r="P500" s="871" t="n"/>
      <c r="Q500" s="871" t="n"/>
      <c r="R500" s="871" t="n"/>
      <c r="S500" s="871" t="n"/>
      <c r="T500" s="871" t="n"/>
      <c r="U500" s="871" t="n"/>
      <c r="V500" s="871" t="n"/>
      <c r="W500" s="871" t="n"/>
      <c r="X500" s="871" t="n"/>
      <c r="Y500" s="871" t="n"/>
      <c r="Z500" s="871" t="n"/>
      <c r="AA500" s="871" t="n"/>
      <c r="AB500" s="871" t="n"/>
      <c r="AC500" s="871" t="n"/>
      <c r="AD500" s="871" t="n"/>
      <c r="AE500" s="871" t="n"/>
    </row>
    <row r="501">
      <c r="A501" s="871" t="n"/>
      <c r="B501" s="871" t="n"/>
      <c r="C501" s="871" t="n"/>
      <c r="D501" s="440" t="n"/>
      <c r="E501" s="871" t="n"/>
      <c r="F501" s="440" t="n"/>
      <c r="G501" s="871" t="n"/>
      <c r="H501" s="440" t="n"/>
      <c r="I501" s="871" t="n"/>
      <c r="J501" s="440" t="n"/>
      <c r="K501" s="871" t="n"/>
      <c r="L501" s="440" t="n"/>
      <c r="M501" s="871" t="n"/>
      <c r="N501" s="871" t="n"/>
      <c r="O501" s="871" t="n"/>
      <c r="P501" s="871" t="n"/>
      <c r="Q501" s="871" t="n"/>
      <c r="R501" s="871" t="n"/>
      <c r="S501" s="871" t="n"/>
      <c r="T501" s="871" t="n"/>
      <c r="U501" s="871" t="n"/>
      <c r="V501" s="871" t="n"/>
      <c r="W501" s="871" t="n"/>
      <c r="X501" s="871" t="n"/>
      <c r="Y501" s="871" t="n"/>
      <c r="Z501" s="871" t="n"/>
      <c r="AA501" s="871" t="n"/>
      <c r="AB501" s="871" t="n"/>
      <c r="AC501" s="871" t="n"/>
      <c r="AD501" s="871" t="n"/>
      <c r="AE501" s="871" t="n"/>
    </row>
    <row r="502">
      <c r="A502" s="871" t="n"/>
      <c r="B502" s="871" t="n"/>
      <c r="C502" s="871" t="n"/>
      <c r="D502" s="440" t="n"/>
      <c r="E502" s="871" t="n"/>
      <c r="F502" s="440" t="n"/>
      <c r="G502" s="871" t="n"/>
      <c r="H502" s="440" t="n"/>
      <c r="I502" s="871" t="n"/>
      <c r="J502" s="440" t="n"/>
      <c r="K502" s="871" t="n"/>
      <c r="L502" s="440" t="n"/>
      <c r="M502" s="871" t="n"/>
      <c r="N502" s="871" t="n"/>
      <c r="O502" s="871" t="n"/>
      <c r="P502" s="871" t="n"/>
      <c r="Q502" s="871" t="n"/>
      <c r="R502" s="871" t="n"/>
      <c r="S502" s="871" t="n"/>
      <c r="T502" s="871" t="n"/>
      <c r="U502" s="871" t="n"/>
      <c r="V502" s="871" t="n"/>
      <c r="W502" s="871" t="n"/>
      <c r="X502" s="871" t="n"/>
      <c r="Y502" s="871" t="n"/>
      <c r="Z502" s="871" t="n"/>
      <c r="AA502" s="871" t="n"/>
      <c r="AB502" s="871" t="n"/>
      <c r="AC502" s="871" t="n"/>
      <c r="AD502" s="871" t="n"/>
      <c r="AE502" s="871" t="n"/>
    </row>
    <row r="503">
      <c r="A503" s="871" t="n"/>
      <c r="B503" s="871" t="n"/>
      <c r="C503" s="871" t="n"/>
      <c r="D503" s="440" t="n"/>
      <c r="E503" s="871" t="n"/>
      <c r="F503" s="440" t="n"/>
      <c r="G503" s="871" t="n"/>
      <c r="H503" s="440" t="n"/>
      <c r="I503" s="871" t="n"/>
      <c r="J503" s="440" t="n"/>
      <c r="K503" s="871" t="n"/>
      <c r="L503" s="440" t="n"/>
      <c r="M503" s="871" t="n"/>
      <c r="N503" s="871" t="n"/>
      <c r="O503" s="871" t="n"/>
      <c r="P503" s="871" t="n"/>
      <c r="Q503" s="871" t="n"/>
      <c r="R503" s="871" t="n"/>
      <c r="S503" s="871" t="n"/>
      <c r="T503" s="871" t="n"/>
      <c r="U503" s="871" t="n"/>
      <c r="V503" s="871" t="n"/>
      <c r="W503" s="871" t="n"/>
      <c r="X503" s="871" t="n"/>
      <c r="Y503" s="871" t="n"/>
      <c r="Z503" s="871" t="n"/>
      <c r="AA503" s="871" t="n"/>
      <c r="AB503" s="871" t="n"/>
      <c r="AC503" s="871" t="n"/>
      <c r="AD503" s="871" t="n"/>
      <c r="AE503" s="871" t="n"/>
    </row>
    <row r="504">
      <c r="A504" s="871" t="n"/>
      <c r="B504" s="871" t="n"/>
      <c r="C504" s="871" t="n"/>
      <c r="D504" s="440" t="n"/>
      <c r="E504" s="871" t="n"/>
      <c r="F504" s="440" t="n"/>
      <c r="G504" s="871" t="n"/>
      <c r="H504" s="440" t="n"/>
      <c r="I504" s="871" t="n"/>
      <c r="J504" s="440" t="n"/>
      <c r="K504" s="871" t="n"/>
      <c r="L504" s="440" t="n"/>
      <c r="M504" s="871" t="n"/>
      <c r="N504" s="871" t="n"/>
      <c r="O504" s="871" t="n"/>
      <c r="P504" s="871" t="n"/>
      <c r="Q504" s="871" t="n"/>
      <c r="R504" s="871" t="n"/>
      <c r="S504" s="871" t="n"/>
      <c r="T504" s="871" t="n"/>
      <c r="U504" s="871" t="n"/>
      <c r="V504" s="871" t="n"/>
      <c r="W504" s="871" t="n"/>
      <c r="X504" s="871" t="n"/>
      <c r="Y504" s="871" t="n"/>
      <c r="Z504" s="871" t="n"/>
      <c r="AA504" s="871" t="n"/>
      <c r="AB504" s="871" t="n"/>
      <c r="AC504" s="871" t="n"/>
      <c r="AD504" s="871" t="n"/>
      <c r="AE504" s="871" t="n"/>
    </row>
    <row r="505">
      <c r="A505" s="871" t="n"/>
      <c r="B505" s="871" t="n"/>
      <c r="C505" s="871" t="n"/>
      <c r="D505" s="440" t="n"/>
      <c r="E505" s="871" t="n"/>
      <c r="F505" s="440" t="n"/>
      <c r="G505" s="871" t="n"/>
      <c r="H505" s="440" t="n"/>
      <c r="I505" s="871" t="n"/>
      <c r="J505" s="440" t="n"/>
      <c r="K505" s="871" t="n"/>
      <c r="L505" s="440" t="n"/>
      <c r="M505" s="871" t="n"/>
      <c r="N505" s="871" t="n"/>
      <c r="O505" s="871" t="n"/>
      <c r="P505" s="871" t="n"/>
      <c r="Q505" s="871" t="n"/>
      <c r="R505" s="871" t="n"/>
      <c r="S505" s="871" t="n"/>
      <c r="T505" s="871" t="n"/>
      <c r="U505" s="871" t="n"/>
      <c r="V505" s="871" t="n"/>
      <c r="W505" s="871" t="n"/>
      <c r="X505" s="871" t="n"/>
      <c r="Y505" s="871" t="n"/>
      <c r="Z505" s="871" t="n"/>
      <c r="AA505" s="871" t="n"/>
      <c r="AB505" s="871" t="n"/>
      <c r="AC505" s="871" t="n"/>
      <c r="AD505" s="871" t="n"/>
      <c r="AE505" s="871" t="n"/>
    </row>
    <row r="506">
      <c r="A506" s="871" t="n"/>
      <c r="B506" s="871" t="n"/>
      <c r="C506" s="871" t="n"/>
      <c r="D506" s="440" t="n"/>
      <c r="E506" s="871" t="n"/>
      <c r="F506" s="440" t="n"/>
      <c r="G506" s="871" t="n"/>
      <c r="H506" s="440" t="n"/>
      <c r="I506" s="871" t="n"/>
      <c r="J506" s="440" t="n"/>
      <c r="K506" s="871" t="n"/>
      <c r="L506" s="440" t="n"/>
      <c r="M506" s="871" t="n"/>
      <c r="N506" s="871" t="n"/>
      <c r="O506" s="871" t="n"/>
      <c r="P506" s="871" t="n"/>
      <c r="Q506" s="871" t="n"/>
      <c r="R506" s="871" t="n"/>
      <c r="S506" s="871" t="n"/>
      <c r="T506" s="871" t="n"/>
      <c r="U506" s="871" t="n"/>
      <c r="V506" s="871" t="n"/>
      <c r="W506" s="871" t="n"/>
      <c r="X506" s="871" t="n"/>
      <c r="Y506" s="871" t="n"/>
      <c r="Z506" s="871" t="n"/>
      <c r="AA506" s="871" t="n"/>
      <c r="AB506" s="871" t="n"/>
      <c r="AC506" s="871" t="n"/>
      <c r="AD506" s="871" t="n"/>
      <c r="AE506" s="871" t="n"/>
    </row>
    <row r="507">
      <c r="A507" s="871" t="n"/>
      <c r="B507" s="871" t="n"/>
      <c r="C507" s="871" t="n"/>
      <c r="D507" s="440" t="n"/>
      <c r="E507" s="871" t="n"/>
      <c r="F507" s="440" t="n"/>
      <c r="G507" s="871" t="n"/>
      <c r="H507" s="440" t="n"/>
      <c r="I507" s="871" t="n"/>
      <c r="J507" s="440" t="n"/>
      <c r="K507" s="871" t="n"/>
      <c r="L507" s="440" t="n"/>
      <c r="M507" s="871" t="n"/>
      <c r="N507" s="871" t="n"/>
      <c r="O507" s="871" t="n"/>
      <c r="P507" s="871" t="n"/>
      <c r="Q507" s="871" t="n"/>
      <c r="R507" s="871" t="n"/>
      <c r="S507" s="871" t="n"/>
      <c r="T507" s="871" t="n"/>
      <c r="U507" s="871" t="n"/>
      <c r="V507" s="871" t="n"/>
      <c r="W507" s="871" t="n"/>
      <c r="X507" s="871" t="n"/>
      <c r="Y507" s="871" t="n"/>
      <c r="Z507" s="871" t="n"/>
      <c r="AA507" s="871" t="n"/>
      <c r="AB507" s="871" t="n"/>
      <c r="AC507" s="871" t="n"/>
      <c r="AD507" s="871" t="n"/>
      <c r="AE507" s="871" t="n"/>
    </row>
    <row r="508">
      <c r="A508" s="871" t="n"/>
      <c r="B508" s="871" t="n"/>
      <c r="C508" s="871" t="n"/>
      <c r="D508" s="440" t="n"/>
      <c r="E508" s="871" t="n"/>
      <c r="F508" s="440" t="n"/>
      <c r="G508" s="871" t="n"/>
      <c r="H508" s="440" t="n"/>
      <c r="I508" s="871" t="n"/>
      <c r="J508" s="440" t="n"/>
      <c r="K508" s="871" t="n"/>
      <c r="L508" s="440" t="n"/>
      <c r="M508" s="871" t="n"/>
      <c r="N508" s="871" t="n"/>
      <c r="O508" s="871" t="n"/>
      <c r="P508" s="871" t="n"/>
      <c r="Q508" s="871" t="n"/>
      <c r="R508" s="871" t="n"/>
      <c r="S508" s="871" t="n"/>
      <c r="T508" s="871" t="n"/>
      <c r="U508" s="871" t="n"/>
      <c r="V508" s="871" t="n"/>
      <c r="W508" s="871" t="n"/>
      <c r="X508" s="871" t="n"/>
      <c r="Y508" s="871" t="n"/>
      <c r="Z508" s="871" t="n"/>
      <c r="AA508" s="871" t="n"/>
      <c r="AB508" s="871" t="n"/>
      <c r="AC508" s="871" t="n"/>
      <c r="AD508" s="871" t="n"/>
      <c r="AE508" s="871" t="n"/>
    </row>
    <row r="509">
      <c r="A509" s="871" t="n"/>
      <c r="B509" s="871" t="n"/>
      <c r="C509" s="871" t="n"/>
      <c r="D509" s="440" t="n"/>
      <c r="E509" s="871" t="n"/>
      <c r="F509" s="440" t="n"/>
      <c r="G509" s="871" t="n"/>
      <c r="H509" s="440" t="n"/>
      <c r="I509" s="871" t="n"/>
      <c r="J509" s="440" t="n"/>
      <c r="K509" s="871" t="n"/>
      <c r="L509" s="440" t="n"/>
      <c r="M509" s="871" t="n"/>
      <c r="N509" s="871" t="n"/>
      <c r="O509" s="871" t="n"/>
      <c r="P509" s="871" t="n"/>
      <c r="Q509" s="871" t="n"/>
      <c r="R509" s="871" t="n"/>
      <c r="S509" s="871" t="n"/>
      <c r="T509" s="871" t="n"/>
      <c r="U509" s="871" t="n"/>
      <c r="V509" s="871" t="n"/>
      <c r="W509" s="871" t="n"/>
      <c r="X509" s="871" t="n"/>
      <c r="Y509" s="871" t="n"/>
      <c r="Z509" s="871" t="n"/>
      <c r="AA509" s="871" t="n"/>
      <c r="AB509" s="871" t="n"/>
      <c r="AC509" s="871" t="n"/>
      <c r="AD509" s="871" t="n"/>
      <c r="AE509" s="871" t="n"/>
    </row>
    <row r="510">
      <c r="A510" s="871" t="n"/>
      <c r="B510" s="871" t="n"/>
      <c r="C510" s="871" t="n"/>
      <c r="D510" s="440" t="n"/>
      <c r="E510" s="871" t="n"/>
      <c r="F510" s="440" t="n"/>
      <c r="G510" s="871" t="n"/>
      <c r="H510" s="440" t="n"/>
      <c r="I510" s="871" t="n"/>
      <c r="J510" s="440" t="n"/>
      <c r="K510" s="871" t="n"/>
      <c r="L510" s="440" t="n"/>
      <c r="M510" s="871" t="n"/>
      <c r="N510" s="871" t="n"/>
      <c r="O510" s="871" t="n"/>
      <c r="P510" s="871" t="n"/>
      <c r="Q510" s="871" t="n"/>
      <c r="R510" s="871" t="n"/>
      <c r="S510" s="871" t="n"/>
      <c r="T510" s="871" t="n"/>
      <c r="U510" s="871" t="n"/>
      <c r="V510" s="871" t="n"/>
      <c r="W510" s="871" t="n"/>
      <c r="X510" s="871" t="n"/>
      <c r="Y510" s="871" t="n"/>
      <c r="Z510" s="871" t="n"/>
      <c r="AA510" s="871" t="n"/>
      <c r="AB510" s="871" t="n"/>
      <c r="AC510" s="871" t="n"/>
      <c r="AD510" s="871" t="n"/>
      <c r="AE510" s="871" t="n"/>
    </row>
    <row r="511">
      <c r="A511" s="871" t="n"/>
      <c r="B511" s="871" t="n"/>
      <c r="C511" s="871" t="n"/>
      <c r="D511" s="440" t="n"/>
      <c r="E511" s="871" t="n"/>
      <c r="F511" s="440" t="n"/>
      <c r="G511" s="871" t="n"/>
      <c r="H511" s="440" t="n"/>
      <c r="I511" s="871" t="n"/>
      <c r="J511" s="440" t="n"/>
      <c r="K511" s="871" t="n"/>
      <c r="L511" s="440" t="n"/>
      <c r="M511" s="871" t="n"/>
      <c r="N511" s="871" t="n"/>
      <c r="O511" s="871" t="n"/>
      <c r="P511" s="871" t="n"/>
      <c r="Q511" s="871" t="n"/>
      <c r="R511" s="871" t="n"/>
      <c r="S511" s="871" t="n"/>
      <c r="T511" s="871" t="n"/>
      <c r="U511" s="871" t="n"/>
      <c r="V511" s="871" t="n"/>
      <c r="W511" s="871" t="n"/>
      <c r="X511" s="871" t="n"/>
      <c r="Y511" s="871" t="n"/>
      <c r="Z511" s="871" t="n"/>
      <c r="AA511" s="871" t="n"/>
      <c r="AB511" s="871" t="n"/>
      <c r="AC511" s="871" t="n"/>
      <c r="AD511" s="871" t="n"/>
      <c r="AE511" s="871" t="n"/>
    </row>
    <row r="512">
      <c r="A512" s="871" t="n"/>
      <c r="B512" s="871" t="n"/>
      <c r="C512" s="871" t="n"/>
      <c r="D512" s="440" t="n"/>
      <c r="E512" s="871" t="n"/>
      <c r="F512" s="440" t="n"/>
      <c r="G512" s="871" t="n"/>
      <c r="H512" s="440" t="n"/>
      <c r="I512" s="871" t="n"/>
      <c r="J512" s="440" t="n"/>
      <c r="K512" s="871" t="n"/>
      <c r="L512" s="440" t="n"/>
      <c r="M512" s="871" t="n"/>
      <c r="N512" s="871" t="n"/>
      <c r="O512" s="871" t="n"/>
      <c r="P512" s="871" t="n"/>
      <c r="Q512" s="871" t="n"/>
      <c r="R512" s="871" t="n"/>
      <c r="S512" s="871" t="n"/>
      <c r="T512" s="871" t="n"/>
      <c r="U512" s="871" t="n"/>
      <c r="V512" s="871" t="n"/>
      <c r="W512" s="871" t="n"/>
      <c r="X512" s="871" t="n"/>
      <c r="Y512" s="871" t="n"/>
      <c r="Z512" s="871" t="n"/>
      <c r="AA512" s="871" t="n"/>
      <c r="AB512" s="871" t="n"/>
      <c r="AC512" s="871" t="n"/>
      <c r="AD512" s="871" t="n"/>
      <c r="AE512" s="871" t="n"/>
    </row>
    <row r="513">
      <c r="A513" s="871" t="n"/>
      <c r="B513" s="871" t="n"/>
      <c r="C513" s="871" t="n"/>
      <c r="D513" s="440" t="n"/>
      <c r="E513" s="871" t="n"/>
      <c r="F513" s="440" t="n"/>
      <c r="G513" s="871" t="n"/>
      <c r="H513" s="440" t="n"/>
      <c r="I513" s="871" t="n"/>
      <c r="J513" s="440" t="n"/>
      <c r="K513" s="871" t="n"/>
      <c r="L513" s="440" t="n"/>
      <c r="M513" s="871" t="n"/>
      <c r="N513" s="871" t="n"/>
      <c r="O513" s="871" t="n"/>
      <c r="P513" s="871" t="n"/>
      <c r="Q513" s="871" t="n"/>
      <c r="R513" s="871" t="n"/>
      <c r="S513" s="871" t="n"/>
      <c r="T513" s="871" t="n"/>
      <c r="U513" s="871" t="n"/>
      <c r="V513" s="871" t="n"/>
      <c r="W513" s="871" t="n"/>
      <c r="X513" s="871" t="n"/>
      <c r="Y513" s="871" t="n"/>
      <c r="Z513" s="871" t="n"/>
      <c r="AA513" s="871" t="n"/>
      <c r="AB513" s="871" t="n"/>
      <c r="AC513" s="871" t="n"/>
      <c r="AD513" s="871" t="n"/>
      <c r="AE513" s="871" t="n"/>
    </row>
    <row r="514">
      <c r="A514" s="871" t="n"/>
      <c r="B514" s="871" t="n"/>
      <c r="C514" s="871" t="n"/>
      <c r="D514" s="440" t="n"/>
      <c r="E514" s="871" t="n"/>
      <c r="F514" s="440" t="n"/>
      <c r="G514" s="871" t="n"/>
      <c r="H514" s="440" t="n"/>
      <c r="I514" s="871" t="n"/>
      <c r="J514" s="440" t="n"/>
      <c r="K514" s="871" t="n"/>
      <c r="L514" s="440" t="n"/>
      <c r="M514" s="871" t="n"/>
      <c r="N514" s="871" t="n"/>
      <c r="O514" s="871" t="n"/>
      <c r="P514" s="871" t="n"/>
      <c r="Q514" s="871" t="n"/>
      <c r="R514" s="871" t="n"/>
      <c r="S514" s="871" t="n"/>
      <c r="T514" s="871" t="n"/>
      <c r="U514" s="871" t="n"/>
      <c r="V514" s="871" t="n"/>
      <c r="W514" s="871" t="n"/>
      <c r="X514" s="871" t="n"/>
      <c r="Y514" s="871" t="n"/>
      <c r="Z514" s="871" t="n"/>
      <c r="AA514" s="871" t="n"/>
      <c r="AB514" s="871" t="n"/>
      <c r="AC514" s="871" t="n"/>
      <c r="AD514" s="871" t="n"/>
      <c r="AE514" s="871" t="n"/>
    </row>
    <row r="515">
      <c r="A515" s="871" t="n"/>
      <c r="B515" s="871" t="n"/>
      <c r="C515" s="871" t="n"/>
      <c r="D515" s="440" t="n"/>
      <c r="E515" s="871" t="n"/>
      <c r="F515" s="440" t="n"/>
      <c r="G515" s="871" t="n"/>
      <c r="H515" s="440" t="n"/>
      <c r="I515" s="871" t="n"/>
      <c r="J515" s="440" t="n"/>
      <c r="K515" s="871" t="n"/>
      <c r="L515" s="440" t="n"/>
      <c r="M515" s="871" t="n"/>
      <c r="N515" s="871" t="n"/>
      <c r="O515" s="871" t="n"/>
      <c r="P515" s="871" t="n"/>
      <c r="Q515" s="871" t="n"/>
      <c r="R515" s="871" t="n"/>
      <c r="S515" s="871" t="n"/>
      <c r="T515" s="871" t="n"/>
      <c r="U515" s="871" t="n"/>
      <c r="V515" s="871" t="n"/>
      <c r="W515" s="871" t="n"/>
      <c r="X515" s="871" t="n"/>
      <c r="Y515" s="871" t="n"/>
      <c r="Z515" s="871" t="n"/>
      <c r="AA515" s="871" t="n"/>
      <c r="AB515" s="871" t="n"/>
      <c r="AC515" s="871" t="n"/>
      <c r="AD515" s="871" t="n"/>
      <c r="AE515" s="871" t="n"/>
    </row>
    <row r="516">
      <c r="A516" s="871" t="n"/>
      <c r="B516" s="871" t="n"/>
      <c r="C516" s="871" t="n"/>
      <c r="D516" s="440" t="n"/>
      <c r="E516" s="871" t="n"/>
      <c r="F516" s="440" t="n"/>
      <c r="G516" s="871" t="n"/>
      <c r="H516" s="440" t="n"/>
      <c r="I516" s="871" t="n"/>
      <c r="J516" s="440" t="n"/>
      <c r="K516" s="871" t="n"/>
      <c r="L516" s="440" t="n"/>
      <c r="M516" s="871" t="n"/>
      <c r="N516" s="871" t="n"/>
      <c r="O516" s="871" t="n"/>
      <c r="P516" s="871" t="n"/>
      <c r="Q516" s="871" t="n"/>
      <c r="R516" s="871" t="n"/>
      <c r="S516" s="871" t="n"/>
      <c r="T516" s="871" t="n"/>
      <c r="U516" s="871" t="n"/>
      <c r="V516" s="871" t="n"/>
      <c r="W516" s="871" t="n"/>
      <c r="X516" s="871" t="n"/>
      <c r="Y516" s="871" t="n"/>
      <c r="Z516" s="871" t="n"/>
      <c r="AA516" s="871" t="n"/>
      <c r="AB516" s="871" t="n"/>
      <c r="AC516" s="871" t="n"/>
      <c r="AD516" s="871" t="n"/>
      <c r="AE516" s="871" t="n"/>
    </row>
    <row r="517">
      <c r="A517" s="871" t="n"/>
      <c r="B517" s="871" t="n"/>
      <c r="C517" s="871" t="n"/>
      <c r="D517" s="440" t="n"/>
      <c r="E517" s="871" t="n"/>
      <c r="F517" s="440" t="n"/>
      <c r="G517" s="871" t="n"/>
      <c r="H517" s="440" t="n"/>
      <c r="I517" s="871" t="n"/>
      <c r="J517" s="440" t="n"/>
      <c r="K517" s="871" t="n"/>
      <c r="L517" s="440" t="n"/>
      <c r="M517" s="871" t="n"/>
      <c r="N517" s="871" t="n"/>
      <c r="O517" s="871" t="n"/>
      <c r="P517" s="871" t="n"/>
      <c r="Q517" s="871" t="n"/>
      <c r="R517" s="871" t="n"/>
      <c r="S517" s="871" t="n"/>
      <c r="T517" s="871" t="n"/>
      <c r="U517" s="871" t="n"/>
      <c r="V517" s="871" t="n"/>
      <c r="W517" s="871" t="n"/>
      <c r="X517" s="871" t="n"/>
      <c r="Y517" s="871" t="n"/>
      <c r="Z517" s="871" t="n"/>
      <c r="AA517" s="871" t="n"/>
      <c r="AB517" s="871" t="n"/>
      <c r="AC517" s="871" t="n"/>
      <c r="AD517" s="871" t="n"/>
      <c r="AE517" s="871" t="n"/>
    </row>
    <row r="518">
      <c r="A518" s="871" t="n"/>
      <c r="B518" s="871" t="n"/>
      <c r="C518" s="871" t="n"/>
      <c r="D518" s="440" t="n"/>
      <c r="E518" s="871" t="n"/>
      <c r="F518" s="440" t="n"/>
      <c r="G518" s="871" t="n"/>
      <c r="H518" s="440" t="n"/>
      <c r="I518" s="871" t="n"/>
      <c r="J518" s="440" t="n"/>
      <c r="K518" s="871" t="n"/>
      <c r="L518" s="440" t="n"/>
      <c r="M518" s="871" t="n"/>
      <c r="N518" s="871" t="n"/>
      <c r="O518" s="871" t="n"/>
      <c r="P518" s="871" t="n"/>
      <c r="Q518" s="871" t="n"/>
      <c r="R518" s="871" t="n"/>
      <c r="S518" s="871" t="n"/>
      <c r="T518" s="871" t="n"/>
      <c r="U518" s="871" t="n"/>
      <c r="V518" s="871" t="n"/>
      <c r="W518" s="871" t="n"/>
      <c r="X518" s="871" t="n"/>
      <c r="Y518" s="871" t="n"/>
      <c r="Z518" s="871" t="n"/>
      <c r="AA518" s="871" t="n"/>
      <c r="AB518" s="871" t="n"/>
      <c r="AC518" s="871" t="n"/>
      <c r="AD518" s="871" t="n"/>
      <c r="AE518" s="871" t="n"/>
    </row>
    <row r="519">
      <c r="A519" s="871" t="n"/>
      <c r="B519" s="871" t="n"/>
      <c r="C519" s="871" t="n"/>
      <c r="D519" s="440" t="n"/>
      <c r="E519" s="871" t="n"/>
      <c r="F519" s="440" t="n"/>
      <c r="G519" s="871" t="n"/>
      <c r="H519" s="440" t="n"/>
      <c r="I519" s="871" t="n"/>
      <c r="J519" s="440" t="n"/>
      <c r="K519" s="871" t="n"/>
      <c r="L519" s="440" t="n"/>
      <c r="M519" s="871" t="n"/>
      <c r="N519" s="871" t="n"/>
      <c r="O519" s="871" t="n"/>
      <c r="P519" s="871" t="n"/>
      <c r="Q519" s="871" t="n"/>
      <c r="R519" s="871" t="n"/>
      <c r="S519" s="871" t="n"/>
      <c r="T519" s="871" t="n"/>
      <c r="U519" s="871" t="n"/>
      <c r="V519" s="871" t="n"/>
      <c r="W519" s="871" t="n"/>
      <c r="X519" s="871" t="n"/>
      <c r="Y519" s="871" t="n"/>
      <c r="Z519" s="871" t="n"/>
      <c r="AA519" s="871" t="n"/>
      <c r="AB519" s="871" t="n"/>
      <c r="AC519" s="871" t="n"/>
      <c r="AD519" s="871" t="n"/>
      <c r="AE519" s="871" t="n"/>
    </row>
    <row r="520">
      <c r="A520" s="871" t="n"/>
      <c r="B520" s="871" t="n"/>
      <c r="C520" s="871" t="n"/>
      <c r="D520" s="440" t="n"/>
      <c r="E520" s="871" t="n"/>
      <c r="F520" s="440" t="n"/>
      <c r="G520" s="871" t="n"/>
      <c r="H520" s="440" t="n"/>
      <c r="I520" s="871" t="n"/>
      <c r="J520" s="440" t="n"/>
      <c r="K520" s="871" t="n"/>
      <c r="L520" s="440" t="n"/>
      <c r="M520" s="871" t="n"/>
      <c r="N520" s="871" t="n"/>
      <c r="O520" s="871" t="n"/>
      <c r="P520" s="871" t="n"/>
      <c r="Q520" s="871" t="n"/>
      <c r="R520" s="871" t="n"/>
      <c r="S520" s="871" t="n"/>
      <c r="T520" s="871" t="n"/>
      <c r="U520" s="871" t="n"/>
      <c r="V520" s="871" t="n"/>
      <c r="W520" s="871" t="n"/>
      <c r="X520" s="871" t="n"/>
      <c r="Y520" s="871" t="n"/>
      <c r="Z520" s="871" t="n"/>
      <c r="AA520" s="871" t="n"/>
      <c r="AB520" s="871" t="n"/>
      <c r="AC520" s="871" t="n"/>
      <c r="AD520" s="871" t="n"/>
      <c r="AE520" s="871" t="n"/>
    </row>
    <row r="521">
      <c r="A521" s="871" t="n"/>
      <c r="B521" s="871" t="n"/>
      <c r="C521" s="871" t="n"/>
      <c r="D521" s="440" t="n"/>
      <c r="E521" s="871" t="n"/>
      <c r="F521" s="440" t="n"/>
      <c r="G521" s="871" t="n"/>
      <c r="H521" s="440" t="n"/>
      <c r="I521" s="871" t="n"/>
      <c r="J521" s="440" t="n"/>
      <c r="K521" s="871" t="n"/>
      <c r="L521" s="440" t="n"/>
      <c r="M521" s="871" t="n"/>
      <c r="N521" s="871" t="n"/>
      <c r="O521" s="871" t="n"/>
      <c r="P521" s="871" t="n"/>
      <c r="Q521" s="871" t="n"/>
      <c r="R521" s="871" t="n"/>
      <c r="S521" s="871" t="n"/>
      <c r="T521" s="871" t="n"/>
      <c r="U521" s="871" t="n"/>
      <c r="V521" s="871" t="n"/>
      <c r="W521" s="871" t="n"/>
      <c r="X521" s="871" t="n"/>
      <c r="Y521" s="871" t="n"/>
      <c r="Z521" s="871" t="n"/>
      <c r="AA521" s="871" t="n"/>
      <c r="AB521" s="871" t="n"/>
      <c r="AC521" s="871" t="n"/>
      <c r="AD521" s="871" t="n"/>
      <c r="AE521" s="871" t="n"/>
    </row>
    <row r="522">
      <c r="A522" s="871" t="n"/>
      <c r="B522" s="871" t="n"/>
      <c r="C522" s="871" t="n"/>
      <c r="D522" s="440" t="n"/>
      <c r="E522" s="871" t="n"/>
      <c r="F522" s="440" t="n"/>
      <c r="G522" s="871" t="n"/>
      <c r="H522" s="440" t="n"/>
      <c r="I522" s="871" t="n"/>
      <c r="J522" s="440" t="n"/>
      <c r="K522" s="871" t="n"/>
      <c r="L522" s="440" t="n"/>
      <c r="M522" s="871" t="n"/>
      <c r="N522" s="871" t="n"/>
      <c r="O522" s="871" t="n"/>
      <c r="P522" s="871" t="n"/>
      <c r="Q522" s="871" t="n"/>
      <c r="R522" s="871" t="n"/>
      <c r="S522" s="871" t="n"/>
      <c r="T522" s="871" t="n"/>
      <c r="U522" s="871" t="n"/>
      <c r="V522" s="871" t="n"/>
      <c r="W522" s="871" t="n"/>
      <c r="X522" s="871" t="n"/>
      <c r="Y522" s="871" t="n"/>
      <c r="Z522" s="871" t="n"/>
      <c r="AA522" s="871" t="n"/>
      <c r="AB522" s="871" t="n"/>
      <c r="AC522" s="871" t="n"/>
      <c r="AD522" s="871" t="n"/>
      <c r="AE522" s="871" t="n"/>
    </row>
    <row r="523">
      <c r="A523" s="871" t="n"/>
      <c r="B523" s="871" t="n"/>
      <c r="C523" s="871" t="n"/>
      <c r="D523" s="440" t="n"/>
      <c r="E523" s="871" t="n"/>
      <c r="F523" s="440" t="n"/>
      <c r="G523" s="871" t="n"/>
      <c r="H523" s="440" t="n"/>
      <c r="I523" s="871" t="n"/>
      <c r="J523" s="440" t="n"/>
      <c r="K523" s="871" t="n"/>
      <c r="L523" s="440" t="n"/>
      <c r="M523" s="871" t="n"/>
      <c r="N523" s="871" t="n"/>
      <c r="O523" s="871" t="n"/>
      <c r="P523" s="871" t="n"/>
      <c r="Q523" s="871" t="n"/>
      <c r="R523" s="871" t="n"/>
      <c r="S523" s="871" t="n"/>
      <c r="T523" s="871" t="n"/>
      <c r="U523" s="871" t="n"/>
      <c r="V523" s="871" t="n"/>
      <c r="W523" s="871" t="n"/>
      <c r="X523" s="871" t="n"/>
      <c r="Y523" s="871" t="n"/>
      <c r="Z523" s="871" t="n"/>
      <c r="AA523" s="871" t="n"/>
      <c r="AB523" s="871" t="n"/>
      <c r="AC523" s="871" t="n"/>
      <c r="AD523" s="871" t="n"/>
      <c r="AE523" s="871" t="n"/>
    </row>
    <row r="524">
      <c r="A524" s="871" t="n"/>
      <c r="B524" s="871" t="n"/>
      <c r="C524" s="871" t="n"/>
      <c r="D524" s="440" t="n"/>
      <c r="E524" s="871" t="n"/>
      <c r="F524" s="440" t="n"/>
      <c r="G524" s="871" t="n"/>
      <c r="H524" s="440" t="n"/>
      <c r="I524" s="871" t="n"/>
      <c r="J524" s="440" t="n"/>
      <c r="K524" s="871" t="n"/>
      <c r="L524" s="440" t="n"/>
      <c r="M524" s="871" t="n"/>
      <c r="N524" s="871" t="n"/>
      <c r="O524" s="871" t="n"/>
      <c r="P524" s="871" t="n"/>
      <c r="Q524" s="871" t="n"/>
      <c r="R524" s="871" t="n"/>
      <c r="S524" s="871" t="n"/>
      <c r="T524" s="871" t="n"/>
      <c r="U524" s="871" t="n"/>
      <c r="V524" s="871" t="n"/>
      <c r="W524" s="871" t="n"/>
      <c r="X524" s="871" t="n"/>
      <c r="Y524" s="871" t="n"/>
      <c r="Z524" s="871" t="n"/>
      <c r="AA524" s="871" t="n"/>
      <c r="AB524" s="871" t="n"/>
      <c r="AC524" s="871" t="n"/>
      <c r="AD524" s="871" t="n"/>
      <c r="AE524" s="871" t="n"/>
    </row>
    <row r="525">
      <c r="A525" s="871" t="n"/>
      <c r="B525" s="871" t="n"/>
      <c r="C525" s="871" t="n"/>
      <c r="D525" s="440" t="n"/>
      <c r="E525" s="871" t="n"/>
      <c r="F525" s="440" t="n"/>
      <c r="G525" s="871" t="n"/>
      <c r="H525" s="440" t="n"/>
      <c r="I525" s="871" t="n"/>
      <c r="J525" s="440" t="n"/>
      <c r="K525" s="871" t="n"/>
      <c r="L525" s="440" t="n"/>
      <c r="M525" s="871" t="n"/>
      <c r="N525" s="871" t="n"/>
      <c r="O525" s="871" t="n"/>
      <c r="P525" s="871" t="n"/>
      <c r="Q525" s="871" t="n"/>
      <c r="R525" s="871" t="n"/>
      <c r="S525" s="871" t="n"/>
      <c r="T525" s="871" t="n"/>
      <c r="U525" s="871" t="n"/>
      <c r="V525" s="871" t="n"/>
      <c r="W525" s="871" t="n"/>
      <c r="X525" s="871" t="n"/>
      <c r="Y525" s="871" t="n"/>
      <c r="Z525" s="871" t="n"/>
      <c r="AA525" s="871" t="n"/>
      <c r="AB525" s="871" t="n"/>
      <c r="AC525" s="871" t="n"/>
      <c r="AD525" s="871" t="n"/>
      <c r="AE525" s="871" t="n"/>
    </row>
    <row r="526">
      <c r="A526" s="871" t="n"/>
      <c r="B526" s="871" t="n"/>
      <c r="C526" s="871" t="n"/>
      <c r="D526" s="440" t="n"/>
      <c r="E526" s="871" t="n"/>
      <c r="F526" s="440" t="n"/>
      <c r="G526" s="871" t="n"/>
      <c r="H526" s="440" t="n"/>
      <c r="I526" s="871" t="n"/>
      <c r="J526" s="440" t="n"/>
      <c r="K526" s="871" t="n"/>
      <c r="L526" s="440" t="n"/>
      <c r="M526" s="871" t="n"/>
      <c r="N526" s="871" t="n"/>
      <c r="O526" s="871" t="n"/>
      <c r="P526" s="871" t="n"/>
      <c r="Q526" s="871" t="n"/>
      <c r="R526" s="871" t="n"/>
      <c r="S526" s="871" t="n"/>
      <c r="T526" s="871" t="n"/>
      <c r="U526" s="871" t="n"/>
      <c r="V526" s="871" t="n"/>
      <c r="W526" s="871" t="n"/>
      <c r="X526" s="871" t="n"/>
      <c r="Y526" s="871" t="n"/>
      <c r="Z526" s="871" t="n"/>
      <c r="AA526" s="871" t="n"/>
      <c r="AB526" s="871" t="n"/>
      <c r="AC526" s="871" t="n"/>
      <c r="AD526" s="871" t="n"/>
      <c r="AE526" s="871" t="n"/>
    </row>
    <row r="527">
      <c r="A527" s="871" t="n"/>
      <c r="B527" s="871" t="n"/>
      <c r="C527" s="871" t="n"/>
      <c r="D527" s="440" t="n"/>
      <c r="E527" s="871" t="n"/>
      <c r="F527" s="440" t="n"/>
      <c r="G527" s="871" t="n"/>
      <c r="H527" s="440" t="n"/>
      <c r="I527" s="871" t="n"/>
      <c r="J527" s="440" t="n"/>
      <c r="K527" s="871" t="n"/>
      <c r="L527" s="440" t="n"/>
      <c r="M527" s="871" t="n"/>
      <c r="N527" s="871" t="n"/>
      <c r="O527" s="871" t="n"/>
      <c r="P527" s="871" t="n"/>
      <c r="Q527" s="871" t="n"/>
      <c r="R527" s="871" t="n"/>
      <c r="S527" s="871" t="n"/>
      <c r="T527" s="871" t="n"/>
      <c r="U527" s="871" t="n"/>
      <c r="V527" s="871" t="n"/>
      <c r="W527" s="871" t="n"/>
      <c r="X527" s="871" t="n"/>
      <c r="Y527" s="871" t="n"/>
      <c r="Z527" s="871" t="n"/>
      <c r="AA527" s="871" t="n"/>
      <c r="AB527" s="871" t="n"/>
      <c r="AC527" s="871" t="n"/>
      <c r="AD527" s="871" t="n"/>
      <c r="AE527" s="871" t="n"/>
    </row>
    <row r="528">
      <c r="A528" s="871" t="n"/>
      <c r="B528" s="871" t="n"/>
      <c r="C528" s="871" t="n"/>
      <c r="D528" s="440" t="n"/>
      <c r="E528" s="871" t="n"/>
      <c r="F528" s="440" t="n"/>
      <c r="G528" s="871" t="n"/>
      <c r="H528" s="440" t="n"/>
      <c r="I528" s="871" t="n"/>
      <c r="J528" s="440" t="n"/>
      <c r="K528" s="871" t="n"/>
      <c r="L528" s="440" t="n"/>
      <c r="M528" s="871" t="n"/>
      <c r="N528" s="871" t="n"/>
      <c r="O528" s="871" t="n"/>
      <c r="P528" s="871" t="n"/>
      <c r="Q528" s="871" t="n"/>
      <c r="R528" s="871" t="n"/>
      <c r="S528" s="871" t="n"/>
      <c r="T528" s="871" t="n"/>
      <c r="U528" s="871" t="n"/>
      <c r="V528" s="871" t="n"/>
      <c r="W528" s="871" t="n"/>
      <c r="X528" s="871" t="n"/>
      <c r="Y528" s="871" t="n"/>
      <c r="Z528" s="871" t="n"/>
      <c r="AA528" s="871" t="n"/>
      <c r="AB528" s="871" t="n"/>
      <c r="AC528" s="871" t="n"/>
      <c r="AD528" s="871" t="n"/>
      <c r="AE528" s="871" t="n"/>
    </row>
    <row r="529">
      <c r="A529" s="871" t="n"/>
      <c r="B529" s="871" t="n"/>
      <c r="C529" s="871" t="n"/>
      <c r="D529" s="440" t="n"/>
      <c r="E529" s="871" t="n"/>
      <c r="F529" s="440" t="n"/>
      <c r="G529" s="871" t="n"/>
      <c r="H529" s="440" t="n"/>
      <c r="I529" s="871" t="n"/>
      <c r="J529" s="440" t="n"/>
      <c r="K529" s="871" t="n"/>
      <c r="L529" s="440" t="n"/>
      <c r="M529" s="871" t="n"/>
      <c r="N529" s="871" t="n"/>
      <c r="O529" s="871" t="n"/>
      <c r="P529" s="871" t="n"/>
      <c r="Q529" s="871" t="n"/>
      <c r="R529" s="871" t="n"/>
      <c r="S529" s="871" t="n"/>
      <c r="T529" s="871" t="n"/>
      <c r="U529" s="871" t="n"/>
      <c r="V529" s="871" t="n"/>
      <c r="W529" s="871" t="n"/>
      <c r="X529" s="871" t="n"/>
      <c r="Y529" s="871" t="n"/>
      <c r="Z529" s="871" t="n"/>
      <c r="AA529" s="871" t="n"/>
      <c r="AB529" s="871" t="n"/>
      <c r="AC529" s="871" t="n"/>
      <c r="AD529" s="871" t="n"/>
      <c r="AE529" s="871" t="n"/>
    </row>
    <row r="530">
      <c r="A530" s="871" t="n"/>
      <c r="B530" s="871" t="n"/>
      <c r="C530" s="871" t="n"/>
      <c r="D530" s="440" t="n"/>
      <c r="E530" s="871" t="n"/>
      <c r="F530" s="440" t="n"/>
      <c r="G530" s="871" t="n"/>
      <c r="H530" s="440" t="n"/>
      <c r="I530" s="871" t="n"/>
      <c r="J530" s="440" t="n"/>
      <c r="K530" s="871" t="n"/>
      <c r="L530" s="440" t="n"/>
      <c r="M530" s="871" t="n"/>
      <c r="N530" s="871" t="n"/>
      <c r="O530" s="871" t="n"/>
      <c r="P530" s="871" t="n"/>
      <c r="Q530" s="871" t="n"/>
      <c r="R530" s="871" t="n"/>
      <c r="S530" s="871" t="n"/>
      <c r="T530" s="871" t="n"/>
      <c r="U530" s="871" t="n"/>
      <c r="V530" s="871" t="n"/>
      <c r="W530" s="871" t="n"/>
      <c r="X530" s="871" t="n"/>
      <c r="Y530" s="871" t="n"/>
      <c r="Z530" s="871" t="n"/>
      <c r="AA530" s="871" t="n"/>
      <c r="AB530" s="871" t="n"/>
      <c r="AC530" s="871" t="n"/>
      <c r="AD530" s="871" t="n"/>
      <c r="AE530" s="871" t="n"/>
    </row>
    <row r="531">
      <c r="A531" s="871" t="n"/>
      <c r="B531" s="871" t="n"/>
      <c r="C531" s="871" t="n"/>
      <c r="D531" s="440" t="n"/>
      <c r="E531" s="871" t="n"/>
      <c r="F531" s="440" t="n"/>
      <c r="G531" s="871" t="n"/>
      <c r="H531" s="440" t="n"/>
      <c r="I531" s="871" t="n"/>
      <c r="J531" s="440" t="n"/>
      <c r="K531" s="871" t="n"/>
      <c r="L531" s="440" t="n"/>
      <c r="M531" s="871" t="n"/>
      <c r="N531" s="871" t="n"/>
      <c r="O531" s="871" t="n"/>
      <c r="P531" s="871" t="n"/>
      <c r="Q531" s="871" t="n"/>
      <c r="R531" s="871" t="n"/>
      <c r="S531" s="871" t="n"/>
      <c r="T531" s="871" t="n"/>
      <c r="U531" s="871" t="n"/>
      <c r="V531" s="871" t="n"/>
      <c r="W531" s="871" t="n"/>
      <c r="X531" s="871" t="n"/>
      <c r="Y531" s="871" t="n"/>
      <c r="Z531" s="871" t="n"/>
      <c r="AA531" s="871" t="n"/>
      <c r="AB531" s="871" t="n"/>
      <c r="AC531" s="871" t="n"/>
      <c r="AD531" s="871" t="n"/>
      <c r="AE531" s="871" t="n"/>
    </row>
    <row r="532">
      <c r="A532" s="871" t="n"/>
      <c r="B532" s="871" t="n"/>
      <c r="C532" s="871" t="n"/>
      <c r="D532" s="440" t="n"/>
      <c r="E532" s="871" t="n"/>
      <c r="F532" s="440" t="n"/>
      <c r="G532" s="871" t="n"/>
      <c r="H532" s="440" t="n"/>
      <c r="I532" s="871" t="n"/>
      <c r="J532" s="440" t="n"/>
      <c r="K532" s="871" t="n"/>
      <c r="L532" s="440" t="n"/>
      <c r="M532" s="871" t="n"/>
      <c r="N532" s="871" t="n"/>
      <c r="O532" s="871" t="n"/>
      <c r="P532" s="871" t="n"/>
      <c r="Q532" s="871" t="n"/>
      <c r="R532" s="871" t="n"/>
      <c r="S532" s="871" t="n"/>
      <c r="T532" s="871" t="n"/>
      <c r="U532" s="871" t="n"/>
      <c r="V532" s="871" t="n"/>
      <c r="W532" s="871" t="n"/>
      <c r="X532" s="871" t="n"/>
      <c r="Y532" s="871" t="n"/>
      <c r="Z532" s="871" t="n"/>
      <c r="AA532" s="871" t="n"/>
      <c r="AB532" s="871" t="n"/>
      <c r="AC532" s="871" t="n"/>
      <c r="AD532" s="871" t="n"/>
      <c r="AE532" s="871" t="n"/>
    </row>
    <row r="533">
      <c r="A533" s="871" t="n"/>
      <c r="B533" s="871" t="n"/>
      <c r="C533" s="871" t="n"/>
      <c r="D533" s="440" t="n"/>
      <c r="E533" s="871" t="n"/>
      <c r="F533" s="440" t="n"/>
      <c r="G533" s="871" t="n"/>
      <c r="H533" s="440" t="n"/>
      <c r="I533" s="871" t="n"/>
      <c r="J533" s="440" t="n"/>
      <c r="K533" s="871" t="n"/>
      <c r="L533" s="440" t="n"/>
      <c r="M533" s="871" t="n"/>
      <c r="N533" s="871" t="n"/>
      <c r="O533" s="871" t="n"/>
      <c r="P533" s="871" t="n"/>
      <c r="Q533" s="871" t="n"/>
      <c r="R533" s="871" t="n"/>
      <c r="S533" s="871" t="n"/>
      <c r="T533" s="871" t="n"/>
      <c r="U533" s="871" t="n"/>
      <c r="V533" s="871" t="n"/>
      <c r="W533" s="871" t="n"/>
      <c r="X533" s="871" t="n"/>
      <c r="Y533" s="871" t="n"/>
      <c r="Z533" s="871" t="n"/>
      <c r="AA533" s="871" t="n"/>
      <c r="AB533" s="871" t="n"/>
      <c r="AC533" s="871" t="n"/>
      <c r="AD533" s="871" t="n"/>
      <c r="AE533" s="871" t="n"/>
    </row>
    <row r="534">
      <c r="A534" s="871" t="n"/>
      <c r="B534" s="871" t="n"/>
      <c r="C534" s="871" t="n"/>
      <c r="D534" s="440" t="n"/>
      <c r="E534" s="871" t="n"/>
      <c r="F534" s="440" t="n"/>
      <c r="G534" s="871" t="n"/>
      <c r="H534" s="440" t="n"/>
      <c r="I534" s="871" t="n"/>
      <c r="J534" s="440" t="n"/>
      <c r="K534" s="871" t="n"/>
      <c r="L534" s="440" t="n"/>
      <c r="M534" s="871" t="n"/>
      <c r="N534" s="871" t="n"/>
      <c r="O534" s="871" t="n"/>
      <c r="P534" s="871" t="n"/>
      <c r="Q534" s="871" t="n"/>
      <c r="R534" s="871" t="n"/>
      <c r="S534" s="871" t="n"/>
      <c r="T534" s="871" t="n"/>
      <c r="U534" s="871" t="n"/>
      <c r="V534" s="871" t="n"/>
      <c r="W534" s="871" t="n"/>
      <c r="X534" s="871" t="n"/>
      <c r="Y534" s="871" t="n"/>
      <c r="Z534" s="871" t="n"/>
      <c r="AA534" s="871" t="n"/>
      <c r="AB534" s="871" t="n"/>
      <c r="AC534" s="871" t="n"/>
      <c r="AD534" s="871" t="n"/>
      <c r="AE534" s="871" t="n"/>
    </row>
    <row r="535">
      <c r="A535" s="871" t="n"/>
      <c r="B535" s="871" t="n"/>
      <c r="C535" s="871" t="n"/>
      <c r="D535" s="440" t="n"/>
      <c r="E535" s="871" t="n"/>
      <c r="F535" s="440" t="n"/>
      <c r="G535" s="871" t="n"/>
      <c r="H535" s="440" t="n"/>
      <c r="I535" s="871" t="n"/>
      <c r="J535" s="440" t="n"/>
      <c r="K535" s="871" t="n"/>
      <c r="L535" s="440" t="n"/>
      <c r="M535" s="871" t="n"/>
      <c r="N535" s="871" t="n"/>
      <c r="O535" s="871" t="n"/>
      <c r="P535" s="871" t="n"/>
      <c r="Q535" s="871" t="n"/>
      <c r="R535" s="871" t="n"/>
      <c r="S535" s="871" t="n"/>
      <c r="T535" s="871" t="n"/>
      <c r="U535" s="871" t="n"/>
      <c r="V535" s="871" t="n"/>
      <c r="W535" s="871" t="n"/>
      <c r="X535" s="871" t="n"/>
      <c r="Y535" s="871" t="n"/>
      <c r="Z535" s="871" t="n"/>
      <c r="AA535" s="871" t="n"/>
      <c r="AB535" s="871" t="n"/>
      <c r="AC535" s="871" t="n"/>
      <c r="AD535" s="871" t="n"/>
      <c r="AE535" s="871" t="n"/>
    </row>
    <row r="536">
      <c r="A536" s="871" t="n"/>
      <c r="B536" s="871" t="n"/>
      <c r="C536" s="871" t="n"/>
      <c r="D536" s="440" t="n"/>
      <c r="E536" s="871" t="n"/>
      <c r="F536" s="440" t="n"/>
      <c r="G536" s="871" t="n"/>
      <c r="H536" s="440" t="n"/>
      <c r="I536" s="871" t="n"/>
      <c r="J536" s="440" t="n"/>
      <c r="K536" s="871" t="n"/>
      <c r="L536" s="440" t="n"/>
      <c r="M536" s="871" t="n"/>
      <c r="N536" s="871" t="n"/>
      <c r="O536" s="871" t="n"/>
      <c r="P536" s="871" t="n"/>
      <c r="Q536" s="871" t="n"/>
      <c r="R536" s="871" t="n"/>
      <c r="S536" s="871" t="n"/>
      <c r="T536" s="871" t="n"/>
      <c r="U536" s="871" t="n"/>
      <c r="V536" s="871" t="n"/>
      <c r="W536" s="871" t="n"/>
      <c r="X536" s="871" t="n"/>
      <c r="Y536" s="871" t="n"/>
      <c r="Z536" s="871" t="n"/>
      <c r="AA536" s="871" t="n"/>
      <c r="AB536" s="871" t="n"/>
      <c r="AC536" s="871" t="n"/>
      <c r="AD536" s="871" t="n"/>
      <c r="AE536" s="871" t="n"/>
    </row>
    <row r="537">
      <c r="A537" s="871" t="n"/>
      <c r="B537" s="871" t="n"/>
      <c r="C537" s="871" t="n"/>
      <c r="D537" s="440" t="n"/>
      <c r="E537" s="871" t="n"/>
      <c r="F537" s="440" t="n"/>
      <c r="G537" s="871" t="n"/>
      <c r="H537" s="440" t="n"/>
      <c r="I537" s="871" t="n"/>
      <c r="J537" s="440" t="n"/>
      <c r="K537" s="871" t="n"/>
      <c r="L537" s="440" t="n"/>
      <c r="M537" s="871" t="n"/>
      <c r="N537" s="871" t="n"/>
      <c r="O537" s="871" t="n"/>
      <c r="P537" s="871" t="n"/>
      <c r="Q537" s="871" t="n"/>
      <c r="R537" s="871" t="n"/>
      <c r="S537" s="871" t="n"/>
      <c r="T537" s="871" t="n"/>
      <c r="U537" s="871" t="n"/>
      <c r="V537" s="871" t="n"/>
      <c r="W537" s="871" t="n"/>
      <c r="X537" s="871" t="n"/>
      <c r="Y537" s="871" t="n"/>
      <c r="Z537" s="871" t="n"/>
      <c r="AA537" s="871" t="n"/>
      <c r="AB537" s="871" t="n"/>
      <c r="AC537" s="871" t="n"/>
      <c r="AD537" s="871" t="n"/>
      <c r="AE537" s="871" t="n"/>
    </row>
    <row r="538">
      <c r="A538" s="871" t="n"/>
      <c r="B538" s="871" t="n"/>
      <c r="C538" s="871" t="n"/>
      <c r="D538" s="440" t="n"/>
      <c r="E538" s="871" t="n"/>
      <c r="F538" s="440" t="n"/>
      <c r="G538" s="871" t="n"/>
      <c r="H538" s="440" t="n"/>
      <c r="I538" s="871" t="n"/>
      <c r="J538" s="440" t="n"/>
      <c r="K538" s="871" t="n"/>
      <c r="L538" s="440" t="n"/>
      <c r="M538" s="871" t="n"/>
      <c r="N538" s="871" t="n"/>
      <c r="O538" s="871" t="n"/>
      <c r="P538" s="871" t="n"/>
      <c r="Q538" s="871" t="n"/>
      <c r="R538" s="871" t="n"/>
      <c r="S538" s="871" t="n"/>
      <c r="T538" s="871" t="n"/>
      <c r="U538" s="871" t="n"/>
      <c r="V538" s="871" t="n"/>
      <c r="W538" s="871" t="n"/>
      <c r="X538" s="871" t="n"/>
      <c r="Y538" s="871" t="n"/>
      <c r="Z538" s="871" t="n"/>
      <c r="AA538" s="871" t="n"/>
      <c r="AB538" s="871" t="n"/>
      <c r="AC538" s="871" t="n"/>
      <c r="AD538" s="871" t="n"/>
      <c r="AE538" s="871" t="n"/>
    </row>
    <row r="539">
      <c r="A539" s="871" t="n"/>
      <c r="B539" s="871" t="n"/>
      <c r="C539" s="871" t="n"/>
      <c r="D539" s="440" t="n"/>
      <c r="E539" s="871" t="n"/>
      <c r="F539" s="440" t="n"/>
      <c r="G539" s="871" t="n"/>
      <c r="H539" s="440" t="n"/>
      <c r="I539" s="871" t="n"/>
      <c r="J539" s="440" t="n"/>
      <c r="K539" s="871" t="n"/>
      <c r="L539" s="440" t="n"/>
      <c r="M539" s="871" t="n"/>
      <c r="N539" s="871" t="n"/>
      <c r="O539" s="871" t="n"/>
      <c r="P539" s="871" t="n"/>
      <c r="Q539" s="871" t="n"/>
      <c r="R539" s="871" t="n"/>
      <c r="S539" s="871" t="n"/>
      <c r="T539" s="871" t="n"/>
      <c r="U539" s="871" t="n"/>
      <c r="V539" s="871" t="n"/>
      <c r="W539" s="871" t="n"/>
      <c r="X539" s="871" t="n"/>
      <c r="Y539" s="871" t="n"/>
      <c r="Z539" s="871" t="n"/>
      <c r="AA539" s="871" t="n"/>
      <c r="AB539" s="871" t="n"/>
      <c r="AC539" s="871" t="n"/>
      <c r="AD539" s="871" t="n"/>
      <c r="AE539" s="871" t="n"/>
    </row>
    <row r="540">
      <c r="A540" s="871" t="n"/>
      <c r="B540" s="871" t="n"/>
      <c r="C540" s="871" t="n"/>
      <c r="D540" s="440" t="n"/>
      <c r="E540" s="871" t="n"/>
      <c r="F540" s="440" t="n"/>
      <c r="G540" s="871" t="n"/>
      <c r="H540" s="440" t="n"/>
      <c r="I540" s="871" t="n"/>
      <c r="J540" s="440" t="n"/>
      <c r="K540" s="871" t="n"/>
      <c r="L540" s="440" t="n"/>
      <c r="M540" s="871" t="n"/>
      <c r="N540" s="871" t="n"/>
      <c r="O540" s="871" t="n"/>
      <c r="P540" s="871" t="n"/>
      <c r="Q540" s="871" t="n"/>
      <c r="R540" s="871" t="n"/>
      <c r="S540" s="871" t="n"/>
      <c r="T540" s="871" t="n"/>
      <c r="U540" s="871" t="n"/>
      <c r="V540" s="871" t="n"/>
      <c r="W540" s="871" t="n"/>
      <c r="X540" s="871" t="n"/>
      <c r="Y540" s="871" t="n"/>
      <c r="Z540" s="871" t="n"/>
      <c r="AA540" s="871" t="n"/>
      <c r="AB540" s="871" t="n"/>
      <c r="AC540" s="871" t="n"/>
      <c r="AD540" s="871" t="n"/>
      <c r="AE540" s="871" t="n"/>
    </row>
    <row r="541">
      <c r="A541" s="871" t="n"/>
      <c r="B541" s="871" t="n"/>
      <c r="C541" s="871" t="n"/>
      <c r="D541" s="440" t="n"/>
      <c r="E541" s="871" t="n"/>
      <c r="F541" s="440" t="n"/>
      <c r="G541" s="871" t="n"/>
      <c r="H541" s="440" t="n"/>
      <c r="I541" s="871" t="n"/>
      <c r="J541" s="440" t="n"/>
      <c r="K541" s="871" t="n"/>
      <c r="L541" s="440" t="n"/>
      <c r="M541" s="871" t="n"/>
      <c r="N541" s="871" t="n"/>
      <c r="O541" s="871" t="n"/>
      <c r="P541" s="871" t="n"/>
      <c r="Q541" s="871" t="n"/>
      <c r="R541" s="871" t="n"/>
      <c r="S541" s="871" t="n"/>
      <c r="T541" s="871" t="n"/>
      <c r="U541" s="871" t="n"/>
      <c r="V541" s="871" t="n"/>
      <c r="W541" s="871" t="n"/>
      <c r="X541" s="871" t="n"/>
      <c r="Y541" s="871" t="n"/>
      <c r="Z541" s="871" t="n"/>
      <c r="AA541" s="871" t="n"/>
      <c r="AB541" s="871" t="n"/>
      <c r="AC541" s="871" t="n"/>
      <c r="AD541" s="871" t="n"/>
      <c r="AE541" s="871" t="n"/>
    </row>
    <row r="542">
      <c r="A542" s="871" t="n"/>
      <c r="B542" s="871" t="n"/>
      <c r="C542" s="871" t="n"/>
      <c r="D542" s="440" t="n"/>
      <c r="E542" s="871" t="n"/>
      <c r="F542" s="440" t="n"/>
      <c r="G542" s="871" t="n"/>
      <c r="H542" s="440" t="n"/>
      <c r="I542" s="871" t="n"/>
      <c r="J542" s="440" t="n"/>
      <c r="K542" s="871" t="n"/>
      <c r="L542" s="440" t="n"/>
      <c r="M542" s="871" t="n"/>
      <c r="N542" s="871" t="n"/>
      <c r="O542" s="871" t="n"/>
      <c r="P542" s="871" t="n"/>
      <c r="Q542" s="871" t="n"/>
      <c r="R542" s="871" t="n"/>
      <c r="S542" s="871" t="n"/>
      <c r="T542" s="871" t="n"/>
      <c r="U542" s="871" t="n"/>
      <c r="V542" s="871" t="n"/>
      <c r="W542" s="871" t="n"/>
      <c r="X542" s="871" t="n"/>
      <c r="Y542" s="871" t="n"/>
      <c r="Z542" s="871" t="n"/>
      <c r="AA542" s="871" t="n"/>
      <c r="AB542" s="871" t="n"/>
      <c r="AC542" s="871" t="n"/>
      <c r="AD542" s="871" t="n"/>
      <c r="AE542" s="871" t="n"/>
    </row>
    <row r="543">
      <c r="A543" s="871" t="n"/>
      <c r="B543" s="871" t="n"/>
      <c r="C543" s="871" t="n"/>
      <c r="D543" s="440" t="n"/>
      <c r="E543" s="871" t="n"/>
      <c r="F543" s="440" t="n"/>
      <c r="G543" s="871" t="n"/>
      <c r="H543" s="440" t="n"/>
      <c r="I543" s="871" t="n"/>
      <c r="J543" s="440" t="n"/>
      <c r="K543" s="871" t="n"/>
      <c r="L543" s="440" t="n"/>
      <c r="M543" s="871" t="n"/>
      <c r="N543" s="871" t="n"/>
      <c r="O543" s="871" t="n"/>
      <c r="P543" s="871" t="n"/>
      <c r="Q543" s="871" t="n"/>
      <c r="R543" s="871" t="n"/>
      <c r="S543" s="871" t="n"/>
      <c r="T543" s="871" t="n"/>
      <c r="U543" s="871" t="n"/>
      <c r="V543" s="871" t="n"/>
      <c r="W543" s="871" t="n"/>
      <c r="X543" s="871" t="n"/>
      <c r="Y543" s="871" t="n"/>
      <c r="Z543" s="871" t="n"/>
      <c r="AA543" s="871" t="n"/>
      <c r="AB543" s="871" t="n"/>
      <c r="AC543" s="871" t="n"/>
      <c r="AD543" s="871" t="n"/>
      <c r="AE543" s="871" t="n"/>
    </row>
    <row r="544">
      <c r="A544" s="871" t="n"/>
      <c r="B544" s="871" t="n"/>
      <c r="C544" s="871" t="n"/>
      <c r="D544" s="440" t="n"/>
      <c r="E544" s="871" t="n"/>
      <c r="F544" s="440" t="n"/>
      <c r="G544" s="871" t="n"/>
      <c r="H544" s="440" t="n"/>
      <c r="I544" s="871" t="n"/>
      <c r="J544" s="440" t="n"/>
      <c r="K544" s="871" t="n"/>
      <c r="L544" s="440" t="n"/>
      <c r="M544" s="871" t="n"/>
      <c r="N544" s="871" t="n"/>
      <c r="O544" s="871" t="n"/>
      <c r="P544" s="871" t="n"/>
      <c r="Q544" s="871" t="n"/>
      <c r="R544" s="871" t="n"/>
      <c r="S544" s="871" t="n"/>
      <c r="T544" s="871" t="n"/>
      <c r="U544" s="871" t="n"/>
      <c r="V544" s="871" t="n"/>
      <c r="W544" s="871" t="n"/>
      <c r="X544" s="871" t="n"/>
      <c r="Y544" s="871" t="n"/>
      <c r="Z544" s="871" t="n"/>
      <c r="AA544" s="871" t="n"/>
      <c r="AB544" s="871" t="n"/>
      <c r="AC544" s="871" t="n"/>
      <c r="AD544" s="871" t="n"/>
      <c r="AE544" s="871" t="n"/>
    </row>
    <row r="545">
      <c r="A545" s="871" t="n"/>
      <c r="B545" s="871" t="n"/>
      <c r="C545" s="871" t="n"/>
      <c r="D545" s="440" t="n"/>
      <c r="E545" s="871" t="n"/>
      <c r="F545" s="440" t="n"/>
      <c r="G545" s="871" t="n"/>
      <c r="H545" s="440" t="n"/>
      <c r="I545" s="871" t="n"/>
      <c r="J545" s="440" t="n"/>
      <c r="K545" s="871" t="n"/>
      <c r="L545" s="440" t="n"/>
      <c r="M545" s="871" t="n"/>
      <c r="N545" s="871" t="n"/>
      <c r="O545" s="871" t="n"/>
      <c r="P545" s="871" t="n"/>
      <c r="Q545" s="871" t="n"/>
      <c r="R545" s="871" t="n"/>
      <c r="S545" s="871" t="n"/>
      <c r="T545" s="871" t="n"/>
      <c r="U545" s="871" t="n"/>
      <c r="V545" s="871" t="n"/>
      <c r="W545" s="871" t="n"/>
      <c r="X545" s="871" t="n"/>
      <c r="Y545" s="871" t="n"/>
      <c r="Z545" s="871" t="n"/>
      <c r="AA545" s="871" t="n"/>
      <c r="AB545" s="871" t="n"/>
      <c r="AC545" s="871" t="n"/>
      <c r="AD545" s="871" t="n"/>
      <c r="AE545" s="871" t="n"/>
    </row>
    <row r="546">
      <c r="A546" s="871" t="n"/>
      <c r="B546" s="871" t="n"/>
      <c r="C546" s="871" t="n"/>
      <c r="D546" s="440" t="n"/>
      <c r="E546" s="871" t="n"/>
      <c r="F546" s="440" t="n"/>
      <c r="G546" s="871" t="n"/>
      <c r="H546" s="440" t="n"/>
      <c r="I546" s="871" t="n"/>
      <c r="J546" s="440" t="n"/>
      <c r="K546" s="871" t="n"/>
      <c r="L546" s="440" t="n"/>
      <c r="M546" s="871" t="n"/>
      <c r="N546" s="871" t="n"/>
      <c r="O546" s="871" t="n"/>
      <c r="P546" s="871" t="n"/>
      <c r="Q546" s="871" t="n"/>
      <c r="R546" s="871" t="n"/>
      <c r="S546" s="871" t="n"/>
      <c r="T546" s="871" t="n"/>
      <c r="U546" s="871" t="n"/>
      <c r="V546" s="871" t="n"/>
      <c r="W546" s="871" t="n"/>
      <c r="X546" s="871" t="n"/>
      <c r="Y546" s="871" t="n"/>
      <c r="Z546" s="871" t="n"/>
      <c r="AA546" s="871" t="n"/>
      <c r="AB546" s="871" t="n"/>
      <c r="AC546" s="871" t="n"/>
      <c r="AD546" s="871" t="n"/>
      <c r="AE546" s="871" t="n"/>
    </row>
    <row r="547">
      <c r="A547" s="871" t="n"/>
      <c r="B547" s="871" t="n"/>
      <c r="C547" s="871" t="n"/>
      <c r="D547" s="440" t="n"/>
      <c r="E547" s="871" t="n"/>
      <c r="F547" s="440" t="n"/>
      <c r="G547" s="871" t="n"/>
      <c r="H547" s="440" t="n"/>
      <c r="I547" s="871" t="n"/>
      <c r="J547" s="440" t="n"/>
      <c r="K547" s="871" t="n"/>
      <c r="L547" s="440" t="n"/>
      <c r="M547" s="871" t="n"/>
      <c r="N547" s="871" t="n"/>
      <c r="O547" s="871" t="n"/>
      <c r="P547" s="871" t="n"/>
      <c r="Q547" s="871" t="n"/>
      <c r="R547" s="871" t="n"/>
      <c r="S547" s="871" t="n"/>
      <c r="T547" s="871" t="n"/>
      <c r="U547" s="871" t="n"/>
      <c r="V547" s="871" t="n"/>
      <c r="W547" s="871" t="n"/>
      <c r="X547" s="871" t="n"/>
      <c r="Y547" s="871" t="n"/>
      <c r="Z547" s="871" t="n"/>
      <c r="AA547" s="871" t="n"/>
      <c r="AB547" s="871" t="n"/>
      <c r="AC547" s="871" t="n"/>
      <c r="AD547" s="871" t="n"/>
      <c r="AE547" s="871" t="n"/>
    </row>
    <row r="548">
      <c r="A548" s="871" t="n"/>
      <c r="B548" s="871" t="n"/>
      <c r="C548" s="871" t="n"/>
      <c r="D548" s="440" t="n"/>
      <c r="E548" s="871" t="n"/>
      <c r="F548" s="440" t="n"/>
      <c r="G548" s="871" t="n"/>
      <c r="H548" s="440" t="n"/>
      <c r="I548" s="871" t="n"/>
      <c r="J548" s="440" t="n"/>
      <c r="K548" s="871" t="n"/>
      <c r="L548" s="440" t="n"/>
      <c r="M548" s="871" t="n"/>
      <c r="N548" s="871" t="n"/>
      <c r="O548" s="871" t="n"/>
      <c r="P548" s="871" t="n"/>
      <c r="Q548" s="871" t="n"/>
      <c r="R548" s="871" t="n"/>
      <c r="S548" s="871" t="n"/>
      <c r="T548" s="871" t="n"/>
      <c r="U548" s="871" t="n"/>
      <c r="V548" s="871" t="n"/>
      <c r="W548" s="871" t="n"/>
      <c r="X548" s="871" t="n"/>
      <c r="Y548" s="871" t="n"/>
      <c r="Z548" s="871" t="n"/>
      <c r="AA548" s="871" t="n"/>
      <c r="AB548" s="871" t="n"/>
      <c r="AC548" s="871" t="n"/>
      <c r="AD548" s="871" t="n"/>
      <c r="AE548" s="871" t="n"/>
    </row>
    <row r="549">
      <c r="A549" s="871" t="n"/>
      <c r="B549" s="871" t="n"/>
      <c r="C549" s="871" t="n"/>
      <c r="D549" s="440" t="n"/>
      <c r="E549" s="871" t="n"/>
      <c r="F549" s="440" t="n"/>
      <c r="G549" s="871" t="n"/>
      <c r="H549" s="440" t="n"/>
      <c r="I549" s="871" t="n"/>
      <c r="J549" s="440" t="n"/>
      <c r="K549" s="871" t="n"/>
      <c r="L549" s="440" t="n"/>
      <c r="M549" s="871" t="n"/>
      <c r="N549" s="871" t="n"/>
      <c r="O549" s="871" t="n"/>
      <c r="P549" s="871" t="n"/>
      <c r="Q549" s="871" t="n"/>
      <c r="R549" s="871" t="n"/>
      <c r="S549" s="871" t="n"/>
      <c r="T549" s="871" t="n"/>
      <c r="U549" s="871" t="n"/>
      <c r="V549" s="871" t="n"/>
      <c r="W549" s="871" t="n"/>
      <c r="X549" s="871" t="n"/>
      <c r="Y549" s="871" t="n"/>
      <c r="Z549" s="871" t="n"/>
      <c r="AA549" s="871" t="n"/>
      <c r="AB549" s="871" t="n"/>
      <c r="AC549" s="871" t="n"/>
      <c r="AD549" s="871" t="n"/>
      <c r="AE549" s="871" t="n"/>
    </row>
    <row r="550">
      <c r="A550" s="871" t="n"/>
      <c r="B550" s="871" t="n"/>
      <c r="C550" s="871" t="n"/>
      <c r="D550" s="440" t="n"/>
      <c r="E550" s="871" t="n"/>
      <c r="F550" s="440" t="n"/>
      <c r="G550" s="871" t="n"/>
      <c r="H550" s="440" t="n"/>
      <c r="I550" s="871" t="n"/>
      <c r="J550" s="440" t="n"/>
      <c r="K550" s="871" t="n"/>
      <c r="L550" s="440" t="n"/>
      <c r="M550" s="871" t="n"/>
      <c r="N550" s="871" t="n"/>
      <c r="O550" s="871" t="n"/>
      <c r="P550" s="871" t="n"/>
      <c r="Q550" s="871" t="n"/>
      <c r="R550" s="871" t="n"/>
      <c r="S550" s="871" t="n"/>
      <c r="T550" s="871" t="n"/>
      <c r="U550" s="871" t="n"/>
      <c r="V550" s="871" t="n"/>
      <c r="W550" s="871" t="n"/>
      <c r="X550" s="871" t="n"/>
      <c r="Y550" s="871" t="n"/>
      <c r="Z550" s="871" t="n"/>
      <c r="AA550" s="871" t="n"/>
      <c r="AB550" s="871" t="n"/>
      <c r="AC550" s="871" t="n"/>
      <c r="AD550" s="871" t="n"/>
      <c r="AE550" s="871" t="n"/>
    </row>
    <row r="551">
      <c r="A551" s="871" t="n"/>
      <c r="B551" s="871" t="n"/>
      <c r="C551" s="871" t="n"/>
      <c r="D551" s="440" t="n"/>
      <c r="E551" s="871" t="n"/>
      <c r="F551" s="440" t="n"/>
      <c r="G551" s="871" t="n"/>
      <c r="H551" s="440" t="n"/>
      <c r="I551" s="871" t="n"/>
      <c r="J551" s="440" t="n"/>
      <c r="K551" s="871" t="n"/>
      <c r="L551" s="440" t="n"/>
      <c r="M551" s="871" t="n"/>
      <c r="N551" s="871" t="n"/>
      <c r="O551" s="871" t="n"/>
      <c r="P551" s="871" t="n"/>
      <c r="Q551" s="871" t="n"/>
      <c r="R551" s="871" t="n"/>
      <c r="S551" s="871" t="n"/>
      <c r="T551" s="871" t="n"/>
      <c r="U551" s="871" t="n"/>
      <c r="V551" s="871" t="n"/>
      <c r="W551" s="871" t="n"/>
      <c r="X551" s="871" t="n"/>
      <c r="Y551" s="871" t="n"/>
      <c r="Z551" s="871" t="n"/>
      <c r="AA551" s="871" t="n"/>
      <c r="AB551" s="871" t="n"/>
      <c r="AC551" s="871" t="n"/>
      <c r="AD551" s="871" t="n"/>
      <c r="AE551" s="871" t="n"/>
    </row>
    <row r="552">
      <c r="A552" s="871" t="n"/>
      <c r="B552" s="871" t="n"/>
      <c r="C552" s="871" t="n"/>
      <c r="D552" s="440" t="n"/>
      <c r="E552" s="871" t="n"/>
      <c r="F552" s="440" t="n"/>
      <c r="G552" s="871" t="n"/>
      <c r="H552" s="440" t="n"/>
      <c r="I552" s="871" t="n"/>
      <c r="J552" s="440" t="n"/>
      <c r="K552" s="871" t="n"/>
      <c r="L552" s="440" t="n"/>
      <c r="M552" s="871" t="n"/>
      <c r="N552" s="871" t="n"/>
      <c r="O552" s="871" t="n"/>
      <c r="P552" s="871" t="n"/>
      <c r="Q552" s="871" t="n"/>
      <c r="R552" s="871" t="n"/>
      <c r="S552" s="871" t="n"/>
      <c r="T552" s="871" t="n"/>
      <c r="U552" s="871" t="n"/>
      <c r="V552" s="871" t="n"/>
      <c r="W552" s="871" t="n"/>
      <c r="X552" s="871" t="n"/>
      <c r="Y552" s="871" t="n"/>
      <c r="Z552" s="871" t="n"/>
      <c r="AA552" s="871" t="n"/>
      <c r="AB552" s="871" t="n"/>
      <c r="AC552" s="871" t="n"/>
      <c r="AD552" s="871" t="n"/>
      <c r="AE552" s="871" t="n"/>
    </row>
    <row r="553">
      <c r="A553" s="871" t="n"/>
      <c r="B553" s="871" t="n"/>
      <c r="C553" s="871" t="n"/>
      <c r="D553" s="440" t="n"/>
      <c r="E553" s="871" t="n"/>
      <c r="F553" s="440" t="n"/>
      <c r="G553" s="871" t="n"/>
      <c r="H553" s="440" t="n"/>
      <c r="I553" s="871" t="n"/>
      <c r="J553" s="440" t="n"/>
      <c r="K553" s="871" t="n"/>
      <c r="L553" s="440" t="n"/>
      <c r="M553" s="871" t="n"/>
      <c r="N553" s="871" t="n"/>
      <c r="O553" s="871" t="n"/>
      <c r="P553" s="871" t="n"/>
      <c r="Q553" s="871" t="n"/>
      <c r="R553" s="871" t="n"/>
      <c r="S553" s="871" t="n"/>
      <c r="T553" s="871" t="n"/>
      <c r="U553" s="871" t="n"/>
      <c r="V553" s="871" t="n"/>
      <c r="W553" s="871" t="n"/>
      <c r="X553" s="871" t="n"/>
      <c r="Y553" s="871" t="n"/>
      <c r="Z553" s="871" t="n"/>
      <c r="AA553" s="871" t="n"/>
      <c r="AB553" s="871" t="n"/>
      <c r="AC553" s="871" t="n"/>
      <c r="AD553" s="871" t="n"/>
      <c r="AE553" s="871" t="n"/>
    </row>
    <row r="554">
      <c r="A554" s="871" t="n"/>
      <c r="B554" s="871" t="n"/>
      <c r="C554" s="871" t="n"/>
      <c r="D554" s="440" t="n"/>
      <c r="E554" s="871" t="n"/>
      <c r="F554" s="440" t="n"/>
      <c r="G554" s="871" t="n"/>
      <c r="H554" s="440" t="n"/>
      <c r="I554" s="871" t="n"/>
      <c r="J554" s="440" t="n"/>
      <c r="K554" s="871" t="n"/>
      <c r="L554" s="440" t="n"/>
      <c r="M554" s="871" t="n"/>
      <c r="N554" s="871" t="n"/>
      <c r="O554" s="871" t="n"/>
      <c r="P554" s="871" t="n"/>
      <c r="Q554" s="871" t="n"/>
      <c r="R554" s="871" t="n"/>
      <c r="S554" s="871" t="n"/>
      <c r="T554" s="871" t="n"/>
      <c r="U554" s="871" t="n"/>
      <c r="V554" s="871" t="n"/>
      <c r="W554" s="871" t="n"/>
      <c r="X554" s="871" t="n"/>
      <c r="Y554" s="871" t="n"/>
      <c r="Z554" s="871" t="n"/>
      <c r="AA554" s="871" t="n"/>
      <c r="AB554" s="871" t="n"/>
      <c r="AC554" s="871" t="n"/>
      <c r="AD554" s="871" t="n"/>
      <c r="AE554" s="871" t="n"/>
    </row>
    <row r="555">
      <c r="A555" s="871" t="n"/>
      <c r="B555" s="871" t="n"/>
      <c r="C555" s="871" t="n"/>
      <c r="D555" s="440" t="n"/>
      <c r="E555" s="871" t="n"/>
      <c r="F555" s="440" t="n"/>
      <c r="G555" s="871" t="n"/>
      <c r="H555" s="440" t="n"/>
      <c r="I555" s="871" t="n"/>
      <c r="J555" s="440" t="n"/>
      <c r="K555" s="871" t="n"/>
      <c r="L555" s="440" t="n"/>
      <c r="M555" s="871" t="n"/>
      <c r="N555" s="871" t="n"/>
      <c r="O555" s="871" t="n"/>
      <c r="P555" s="871" t="n"/>
      <c r="Q555" s="871" t="n"/>
      <c r="R555" s="871" t="n"/>
      <c r="S555" s="871" t="n"/>
      <c r="T555" s="871" t="n"/>
      <c r="U555" s="871" t="n"/>
      <c r="V555" s="871" t="n"/>
      <c r="W555" s="871" t="n"/>
      <c r="X555" s="871" t="n"/>
      <c r="Y555" s="871" t="n"/>
      <c r="Z555" s="871" t="n"/>
      <c r="AA555" s="871" t="n"/>
      <c r="AB555" s="871" t="n"/>
      <c r="AC555" s="871" t="n"/>
      <c r="AD555" s="871" t="n"/>
      <c r="AE555" s="871" t="n"/>
    </row>
    <row r="556">
      <c r="A556" s="871" t="n"/>
      <c r="B556" s="871" t="n"/>
      <c r="C556" s="871" t="n"/>
      <c r="D556" s="440" t="n"/>
      <c r="E556" s="871" t="n"/>
      <c r="F556" s="440" t="n"/>
      <c r="G556" s="871" t="n"/>
      <c r="H556" s="440" t="n"/>
      <c r="I556" s="871" t="n"/>
      <c r="J556" s="440" t="n"/>
      <c r="K556" s="871" t="n"/>
      <c r="L556" s="440" t="n"/>
      <c r="M556" s="871" t="n"/>
      <c r="N556" s="871" t="n"/>
      <c r="O556" s="871" t="n"/>
      <c r="P556" s="871" t="n"/>
      <c r="Q556" s="871" t="n"/>
      <c r="R556" s="871" t="n"/>
      <c r="S556" s="871" t="n"/>
      <c r="T556" s="871" t="n"/>
      <c r="U556" s="871" t="n"/>
      <c r="V556" s="871" t="n"/>
      <c r="W556" s="871" t="n"/>
      <c r="X556" s="871" t="n"/>
      <c r="Y556" s="871" t="n"/>
      <c r="Z556" s="871" t="n"/>
      <c r="AA556" s="871" t="n"/>
      <c r="AB556" s="871" t="n"/>
      <c r="AC556" s="871" t="n"/>
      <c r="AD556" s="871" t="n"/>
      <c r="AE556" s="871" t="n"/>
    </row>
    <row r="557">
      <c r="A557" s="871" t="n"/>
      <c r="B557" s="871" t="n"/>
      <c r="C557" s="871" t="n"/>
      <c r="D557" s="440" t="n"/>
      <c r="E557" s="871" t="n"/>
      <c r="F557" s="440" t="n"/>
      <c r="G557" s="871" t="n"/>
      <c r="H557" s="440" t="n"/>
      <c r="I557" s="871" t="n"/>
      <c r="J557" s="440" t="n"/>
      <c r="K557" s="871" t="n"/>
      <c r="L557" s="440" t="n"/>
      <c r="M557" s="871" t="n"/>
      <c r="N557" s="871" t="n"/>
      <c r="O557" s="871" t="n"/>
      <c r="P557" s="871" t="n"/>
      <c r="Q557" s="871" t="n"/>
      <c r="R557" s="871" t="n"/>
      <c r="S557" s="871" t="n"/>
      <c r="T557" s="871" t="n"/>
      <c r="U557" s="871" t="n"/>
      <c r="V557" s="871" t="n"/>
      <c r="W557" s="871" t="n"/>
      <c r="X557" s="871" t="n"/>
      <c r="Y557" s="871" t="n"/>
      <c r="Z557" s="871" t="n"/>
      <c r="AA557" s="871" t="n"/>
      <c r="AB557" s="871" t="n"/>
      <c r="AC557" s="871" t="n"/>
      <c r="AD557" s="871" t="n"/>
      <c r="AE557" s="871" t="n"/>
    </row>
    <row r="558">
      <c r="A558" s="871" t="n"/>
      <c r="B558" s="871" t="n"/>
      <c r="C558" s="871" t="n"/>
      <c r="D558" s="440" t="n"/>
      <c r="E558" s="871" t="n"/>
      <c r="F558" s="440" t="n"/>
      <c r="G558" s="871" t="n"/>
      <c r="H558" s="440" t="n"/>
      <c r="I558" s="871" t="n"/>
      <c r="J558" s="440" t="n"/>
      <c r="K558" s="871" t="n"/>
      <c r="L558" s="440" t="n"/>
      <c r="M558" s="871" t="n"/>
      <c r="N558" s="871" t="n"/>
      <c r="O558" s="871" t="n"/>
      <c r="P558" s="871" t="n"/>
      <c r="Q558" s="871" t="n"/>
      <c r="R558" s="871" t="n"/>
      <c r="S558" s="871" t="n"/>
      <c r="T558" s="871" t="n"/>
      <c r="U558" s="871" t="n"/>
      <c r="V558" s="871" t="n"/>
      <c r="W558" s="871" t="n"/>
      <c r="X558" s="871" t="n"/>
      <c r="Y558" s="871" t="n"/>
      <c r="Z558" s="871" t="n"/>
      <c r="AA558" s="871" t="n"/>
      <c r="AB558" s="871" t="n"/>
      <c r="AC558" s="871" t="n"/>
      <c r="AD558" s="871" t="n"/>
      <c r="AE558" s="871" t="n"/>
    </row>
    <row r="559">
      <c r="A559" s="871" t="n"/>
      <c r="B559" s="871" t="n"/>
      <c r="C559" s="871" t="n"/>
      <c r="D559" s="440" t="n"/>
      <c r="E559" s="871" t="n"/>
      <c r="F559" s="440" t="n"/>
      <c r="G559" s="871" t="n"/>
      <c r="H559" s="440" t="n"/>
      <c r="I559" s="871" t="n"/>
      <c r="J559" s="440" t="n"/>
      <c r="K559" s="871" t="n"/>
      <c r="L559" s="440" t="n"/>
      <c r="M559" s="871" t="n"/>
      <c r="N559" s="871" t="n"/>
      <c r="O559" s="871" t="n"/>
      <c r="P559" s="871" t="n"/>
      <c r="Q559" s="871" t="n"/>
      <c r="R559" s="871" t="n"/>
      <c r="S559" s="871" t="n"/>
      <c r="T559" s="871" t="n"/>
      <c r="U559" s="871" t="n"/>
      <c r="V559" s="871" t="n"/>
      <c r="W559" s="871" t="n"/>
      <c r="X559" s="871" t="n"/>
      <c r="Y559" s="871" t="n"/>
      <c r="Z559" s="871" t="n"/>
      <c r="AA559" s="871" t="n"/>
      <c r="AB559" s="871" t="n"/>
      <c r="AC559" s="871" t="n"/>
      <c r="AD559" s="871" t="n"/>
      <c r="AE559" s="871" t="n"/>
    </row>
    <row r="560">
      <c r="A560" s="871" t="n"/>
      <c r="B560" s="871" t="n"/>
      <c r="C560" s="871" t="n"/>
      <c r="D560" s="440" t="n"/>
      <c r="E560" s="871" t="n"/>
      <c r="F560" s="440" t="n"/>
      <c r="G560" s="871" t="n"/>
      <c r="H560" s="440" t="n"/>
      <c r="I560" s="871" t="n"/>
      <c r="J560" s="440" t="n"/>
      <c r="K560" s="871" t="n"/>
      <c r="L560" s="440" t="n"/>
      <c r="M560" s="871" t="n"/>
      <c r="N560" s="871" t="n"/>
      <c r="O560" s="871" t="n"/>
      <c r="P560" s="871" t="n"/>
      <c r="Q560" s="871" t="n"/>
      <c r="R560" s="871" t="n"/>
      <c r="S560" s="871" t="n"/>
      <c r="T560" s="871" t="n"/>
      <c r="U560" s="871" t="n"/>
      <c r="V560" s="871" t="n"/>
      <c r="W560" s="871" t="n"/>
      <c r="X560" s="871" t="n"/>
      <c r="Y560" s="871" t="n"/>
      <c r="Z560" s="871" t="n"/>
      <c r="AA560" s="871" t="n"/>
      <c r="AB560" s="871" t="n"/>
      <c r="AC560" s="871" t="n"/>
      <c r="AD560" s="871" t="n"/>
      <c r="AE560" s="871" t="n"/>
    </row>
    <row r="561">
      <c r="A561" s="871" t="n"/>
      <c r="B561" s="871" t="n"/>
      <c r="C561" s="871" t="n"/>
      <c r="D561" s="440" t="n"/>
      <c r="E561" s="871" t="n"/>
      <c r="F561" s="440" t="n"/>
      <c r="G561" s="871" t="n"/>
      <c r="H561" s="440" t="n"/>
      <c r="I561" s="871" t="n"/>
      <c r="J561" s="440" t="n"/>
      <c r="K561" s="871" t="n"/>
      <c r="L561" s="440" t="n"/>
      <c r="M561" s="871" t="n"/>
      <c r="N561" s="871" t="n"/>
      <c r="O561" s="871" t="n"/>
      <c r="P561" s="871" t="n"/>
      <c r="Q561" s="871" t="n"/>
      <c r="R561" s="871" t="n"/>
      <c r="S561" s="871" t="n"/>
      <c r="T561" s="871" t="n"/>
      <c r="U561" s="871" t="n"/>
      <c r="V561" s="871" t="n"/>
      <c r="W561" s="871" t="n"/>
      <c r="X561" s="871" t="n"/>
      <c r="Y561" s="871" t="n"/>
      <c r="Z561" s="871" t="n"/>
      <c r="AA561" s="871" t="n"/>
      <c r="AB561" s="871" t="n"/>
      <c r="AC561" s="871" t="n"/>
      <c r="AD561" s="871" t="n"/>
      <c r="AE561" s="871" t="n"/>
    </row>
    <row r="562">
      <c r="A562" s="871" t="n"/>
      <c r="B562" s="871" t="n"/>
      <c r="C562" s="871" t="n"/>
      <c r="D562" s="440" t="n"/>
      <c r="E562" s="871" t="n"/>
      <c r="F562" s="440" t="n"/>
      <c r="G562" s="871" t="n"/>
      <c r="H562" s="440" t="n"/>
      <c r="I562" s="871" t="n"/>
      <c r="J562" s="440" t="n"/>
      <c r="K562" s="871" t="n"/>
      <c r="L562" s="440" t="n"/>
      <c r="M562" s="871" t="n"/>
      <c r="N562" s="871" t="n"/>
      <c r="O562" s="871" t="n"/>
      <c r="P562" s="871" t="n"/>
      <c r="Q562" s="871" t="n"/>
      <c r="R562" s="871" t="n"/>
      <c r="S562" s="871" t="n"/>
      <c r="T562" s="871" t="n"/>
      <c r="U562" s="871" t="n"/>
      <c r="V562" s="871" t="n"/>
      <c r="W562" s="871" t="n"/>
      <c r="X562" s="871" t="n"/>
      <c r="Y562" s="871" t="n"/>
      <c r="Z562" s="871" t="n"/>
      <c r="AA562" s="871" t="n"/>
      <c r="AB562" s="871" t="n"/>
      <c r="AC562" s="871" t="n"/>
      <c r="AD562" s="871" t="n"/>
      <c r="AE562" s="871" t="n"/>
    </row>
    <row r="563">
      <c r="A563" s="871" t="n"/>
      <c r="B563" s="871" t="n"/>
      <c r="C563" s="871" t="n"/>
      <c r="D563" s="440" t="n"/>
      <c r="E563" s="871" t="n"/>
      <c r="F563" s="440" t="n"/>
      <c r="G563" s="871" t="n"/>
      <c r="H563" s="440" t="n"/>
      <c r="I563" s="871" t="n"/>
      <c r="J563" s="440" t="n"/>
      <c r="K563" s="871" t="n"/>
      <c r="L563" s="440" t="n"/>
      <c r="M563" s="871" t="n"/>
      <c r="N563" s="871" t="n"/>
      <c r="O563" s="871" t="n"/>
      <c r="P563" s="871" t="n"/>
      <c r="Q563" s="871" t="n"/>
      <c r="R563" s="871" t="n"/>
      <c r="S563" s="871" t="n"/>
      <c r="T563" s="871" t="n"/>
      <c r="U563" s="871" t="n"/>
      <c r="V563" s="871" t="n"/>
      <c r="W563" s="871" t="n"/>
      <c r="X563" s="871" t="n"/>
      <c r="Y563" s="871" t="n"/>
      <c r="Z563" s="871" t="n"/>
      <c r="AA563" s="871" t="n"/>
      <c r="AB563" s="871" t="n"/>
      <c r="AC563" s="871" t="n"/>
      <c r="AD563" s="871" t="n"/>
      <c r="AE563" s="871" t="n"/>
    </row>
    <row r="564">
      <c r="A564" s="871" t="n"/>
      <c r="B564" s="871" t="n"/>
      <c r="C564" s="871" t="n"/>
      <c r="D564" s="440" t="n"/>
      <c r="E564" s="871" t="n"/>
      <c r="F564" s="440" t="n"/>
      <c r="G564" s="871" t="n"/>
      <c r="H564" s="440" t="n"/>
      <c r="I564" s="871" t="n"/>
      <c r="J564" s="440" t="n"/>
      <c r="K564" s="871" t="n"/>
      <c r="L564" s="440" t="n"/>
      <c r="M564" s="871" t="n"/>
      <c r="N564" s="871" t="n"/>
      <c r="O564" s="871" t="n"/>
      <c r="P564" s="871" t="n"/>
      <c r="Q564" s="871" t="n"/>
      <c r="R564" s="871" t="n"/>
      <c r="S564" s="871" t="n"/>
      <c r="T564" s="871" t="n"/>
      <c r="U564" s="871" t="n"/>
      <c r="V564" s="871" t="n"/>
      <c r="W564" s="871" t="n"/>
      <c r="X564" s="871" t="n"/>
      <c r="Y564" s="871" t="n"/>
      <c r="Z564" s="871" t="n"/>
      <c r="AA564" s="871" t="n"/>
      <c r="AB564" s="871" t="n"/>
      <c r="AC564" s="871" t="n"/>
      <c r="AD564" s="871" t="n"/>
      <c r="AE564" s="871" t="n"/>
    </row>
    <row r="565">
      <c r="A565" s="871" t="n"/>
      <c r="B565" s="871" t="n"/>
      <c r="C565" s="871" t="n"/>
      <c r="D565" s="440" t="n"/>
      <c r="E565" s="871" t="n"/>
      <c r="F565" s="440" t="n"/>
      <c r="G565" s="871" t="n"/>
      <c r="H565" s="440" t="n"/>
      <c r="I565" s="871" t="n"/>
      <c r="J565" s="440" t="n"/>
      <c r="K565" s="871" t="n"/>
      <c r="L565" s="440" t="n"/>
      <c r="M565" s="871" t="n"/>
      <c r="N565" s="871" t="n"/>
      <c r="O565" s="871" t="n"/>
      <c r="P565" s="871" t="n"/>
      <c r="Q565" s="871" t="n"/>
      <c r="R565" s="871" t="n"/>
      <c r="S565" s="871" t="n"/>
      <c r="T565" s="871" t="n"/>
      <c r="U565" s="871" t="n"/>
      <c r="V565" s="871" t="n"/>
      <c r="W565" s="871" t="n"/>
      <c r="X565" s="871" t="n"/>
      <c r="Y565" s="871" t="n"/>
      <c r="Z565" s="871" t="n"/>
      <c r="AA565" s="871" t="n"/>
      <c r="AB565" s="871" t="n"/>
      <c r="AC565" s="871" t="n"/>
      <c r="AD565" s="871" t="n"/>
      <c r="AE565" s="871" t="n"/>
    </row>
    <row r="566">
      <c r="A566" s="871" t="n"/>
      <c r="B566" s="871" t="n"/>
      <c r="C566" s="871" t="n"/>
      <c r="D566" s="440" t="n"/>
      <c r="E566" s="871" t="n"/>
      <c r="F566" s="440" t="n"/>
      <c r="G566" s="871" t="n"/>
      <c r="H566" s="440" t="n"/>
      <c r="I566" s="871" t="n"/>
      <c r="J566" s="440" t="n"/>
      <c r="K566" s="871" t="n"/>
      <c r="L566" s="440" t="n"/>
      <c r="M566" s="871" t="n"/>
      <c r="N566" s="871" t="n"/>
      <c r="O566" s="871" t="n"/>
      <c r="P566" s="871" t="n"/>
      <c r="Q566" s="871" t="n"/>
      <c r="R566" s="871" t="n"/>
      <c r="S566" s="871" t="n"/>
      <c r="T566" s="871" t="n"/>
      <c r="U566" s="871" t="n"/>
      <c r="V566" s="871" t="n"/>
      <c r="W566" s="871" t="n"/>
      <c r="X566" s="871" t="n"/>
      <c r="Y566" s="871" t="n"/>
      <c r="Z566" s="871" t="n"/>
      <c r="AA566" s="871" t="n"/>
      <c r="AB566" s="871" t="n"/>
      <c r="AC566" s="871" t="n"/>
      <c r="AD566" s="871" t="n"/>
      <c r="AE566" s="871" t="n"/>
    </row>
    <row r="567">
      <c r="A567" s="871" t="n"/>
      <c r="B567" s="871" t="n"/>
      <c r="C567" s="871" t="n"/>
      <c r="D567" s="440" t="n"/>
      <c r="E567" s="871" t="n"/>
      <c r="F567" s="440" t="n"/>
      <c r="G567" s="871" t="n"/>
      <c r="H567" s="440" t="n"/>
      <c r="I567" s="871" t="n"/>
      <c r="J567" s="440" t="n"/>
      <c r="K567" s="871" t="n"/>
      <c r="L567" s="440" t="n"/>
      <c r="M567" s="871" t="n"/>
      <c r="N567" s="871" t="n"/>
      <c r="O567" s="871" t="n"/>
      <c r="P567" s="871" t="n"/>
      <c r="Q567" s="871" t="n"/>
      <c r="R567" s="871" t="n"/>
      <c r="S567" s="871" t="n"/>
      <c r="T567" s="871" t="n"/>
      <c r="U567" s="871" t="n"/>
      <c r="V567" s="871" t="n"/>
      <c r="W567" s="871" t="n"/>
      <c r="X567" s="871" t="n"/>
      <c r="Y567" s="871" t="n"/>
      <c r="Z567" s="871" t="n"/>
      <c r="AA567" s="871" t="n"/>
      <c r="AB567" s="871" t="n"/>
      <c r="AC567" s="871" t="n"/>
      <c r="AD567" s="871" t="n"/>
      <c r="AE567" s="871" t="n"/>
    </row>
    <row r="568">
      <c r="A568" s="871" t="n"/>
      <c r="B568" s="871" t="n"/>
      <c r="C568" s="871" t="n"/>
      <c r="D568" s="440" t="n"/>
      <c r="E568" s="871" t="n"/>
      <c r="F568" s="440" t="n"/>
      <c r="G568" s="871" t="n"/>
      <c r="H568" s="440" t="n"/>
      <c r="I568" s="871" t="n"/>
      <c r="J568" s="440" t="n"/>
      <c r="K568" s="871" t="n"/>
      <c r="L568" s="440" t="n"/>
      <c r="M568" s="871" t="n"/>
      <c r="N568" s="871" t="n"/>
      <c r="O568" s="871" t="n"/>
      <c r="P568" s="871" t="n"/>
      <c r="Q568" s="871" t="n"/>
      <c r="R568" s="871" t="n"/>
      <c r="S568" s="871" t="n"/>
      <c r="T568" s="871" t="n"/>
      <c r="U568" s="871" t="n"/>
      <c r="V568" s="871" t="n"/>
      <c r="W568" s="871" t="n"/>
      <c r="X568" s="871" t="n"/>
      <c r="Y568" s="871" t="n"/>
      <c r="Z568" s="871" t="n"/>
      <c r="AA568" s="871" t="n"/>
      <c r="AB568" s="871" t="n"/>
      <c r="AC568" s="871" t="n"/>
      <c r="AD568" s="871" t="n"/>
      <c r="AE568" s="871" t="n"/>
    </row>
    <row r="569">
      <c r="A569" s="871" t="n"/>
      <c r="B569" s="871" t="n"/>
      <c r="C569" s="871" t="n"/>
      <c r="D569" s="440" t="n"/>
      <c r="E569" s="871" t="n"/>
      <c r="F569" s="440" t="n"/>
      <c r="G569" s="871" t="n"/>
      <c r="H569" s="440" t="n"/>
      <c r="I569" s="871" t="n"/>
      <c r="J569" s="440" t="n"/>
      <c r="K569" s="871" t="n"/>
      <c r="L569" s="440" t="n"/>
      <c r="M569" s="871" t="n"/>
      <c r="N569" s="871" t="n"/>
      <c r="O569" s="871" t="n"/>
      <c r="P569" s="871" t="n"/>
      <c r="Q569" s="871" t="n"/>
      <c r="R569" s="871" t="n"/>
      <c r="S569" s="871" t="n"/>
      <c r="T569" s="871" t="n"/>
      <c r="U569" s="871" t="n"/>
      <c r="V569" s="871" t="n"/>
      <c r="W569" s="871" t="n"/>
      <c r="X569" s="871" t="n"/>
      <c r="Y569" s="871" t="n"/>
      <c r="Z569" s="871" t="n"/>
      <c r="AA569" s="871" t="n"/>
      <c r="AB569" s="871" t="n"/>
      <c r="AC569" s="871" t="n"/>
      <c r="AD569" s="871" t="n"/>
      <c r="AE569" s="871" t="n"/>
    </row>
    <row r="570">
      <c r="A570" s="871" t="n"/>
      <c r="B570" s="871" t="n"/>
      <c r="C570" s="871" t="n"/>
      <c r="D570" s="440" t="n"/>
      <c r="E570" s="871" t="n"/>
      <c r="F570" s="440" t="n"/>
      <c r="G570" s="871" t="n"/>
      <c r="H570" s="440" t="n"/>
      <c r="I570" s="871" t="n"/>
      <c r="J570" s="440" t="n"/>
      <c r="K570" s="871" t="n"/>
      <c r="L570" s="440" t="n"/>
      <c r="M570" s="871" t="n"/>
      <c r="N570" s="871" t="n"/>
      <c r="O570" s="871" t="n"/>
      <c r="P570" s="871" t="n"/>
      <c r="Q570" s="871" t="n"/>
      <c r="R570" s="871" t="n"/>
      <c r="S570" s="871" t="n"/>
      <c r="T570" s="871" t="n"/>
      <c r="U570" s="871" t="n"/>
      <c r="V570" s="871" t="n"/>
      <c r="W570" s="871" t="n"/>
      <c r="X570" s="871" t="n"/>
      <c r="Y570" s="871" t="n"/>
      <c r="Z570" s="871" t="n"/>
      <c r="AA570" s="871" t="n"/>
      <c r="AB570" s="871" t="n"/>
      <c r="AC570" s="871" t="n"/>
      <c r="AD570" s="871" t="n"/>
      <c r="AE570" s="871" t="n"/>
    </row>
    <row r="571">
      <c r="A571" s="871" t="n"/>
      <c r="B571" s="871" t="n"/>
      <c r="C571" s="871" t="n"/>
      <c r="D571" s="440" t="n"/>
      <c r="E571" s="871" t="n"/>
      <c r="F571" s="440" t="n"/>
      <c r="G571" s="871" t="n"/>
      <c r="H571" s="440" t="n"/>
      <c r="I571" s="871" t="n"/>
      <c r="J571" s="440" t="n"/>
      <c r="K571" s="871" t="n"/>
      <c r="L571" s="440" t="n"/>
      <c r="M571" s="871" t="n"/>
      <c r="N571" s="871" t="n"/>
      <c r="O571" s="871" t="n"/>
      <c r="P571" s="871" t="n"/>
      <c r="Q571" s="871" t="n"/>
      <c r="R571" s="871" t="n"/>
      <c r="S571" s="871" t="n"/>
      <c r="T571" s="871" t="n"/>
      <c r="U571" s="871" t="n"/>
      <c r="V571" s="871" t="n"/>
      <c r="W571" s="871" t="n"/>
      <c r="X571" s="871" t="n"/>
      <c r="Y571" s="871" t="n"/>
      <c r="Z571" s="871" t="n"/>
      <c r="AA571" s="871" t="n"/>
      <c r="AB571" s="871" t="n"/>
      <c r="AC571" s="871" t="n"/>
      <c r="AD571" s="871" t="n"/>
      <c r="AE571" s="871" t="n"/>
    </row>
    <row r="572">
      <c r="A572" s="871" t="n"/>
      <c r="B572" s="871" t="n"/>
      <c r="C572" s="871" t="n"/>
      <c r="D572" s="440" t="n"/>
      <c r="E572" s="871" t="n"/>
      <c r="F572" s="440" t="n"/>
      <c r="G572" s="871" t="n"/>
      <c r="H572" s="440" t="n"/>
      <c r="I572" s="871" t="n"/>
      <c r="J572" s="440" t="n"/>
      <c r="K572" s="871" t="n"/>
      <c r="L572" s="440" t="n"/>
      <c r="M572" s="871" t="n"/>
      <c r="N572" s="871" t="n"/>
      <c r="O572" s="871" t="n"/>
      <c r="P572" s="871" t="n"/>
      <c r="Q572" s="871" t="n"/>
      <c r="R572" s="871" t="n"/>
      <c r="S572" s="871" t="n"/>
      <c r="T572" s="871" t="n"/>
      <c r="U572" s="871" t="n"/>
      <c r="V572" s="871" t="n"/>
      <c r="W572" s="871" t="n"/>
      <c r="X572" s="871" t="n"/>
      <c r="Y572" s="871" t="n"/>
      <c r="Z572" s="871" t="n"/>
      <c r="AA572" s="871" t="n"/>
      <c r="AB572" s="871" t="n"/>
      <c r="AC572" s="871" t="n"/>
      <c r="AD572" s="871" t="n"/>
      <c r="AE572" s="871" t="n"/>
    </row>
    <row r="573">
      <c r="A573" s="871" t="n"/>
      <c r="B573" s="871" t="n"/>
      <c r="C573" s="871" t="n"/>
      <c r="D573" s="440" t="n"/>
      <c r="E573" s="871" t="n"/>
      <c r="F573" s="440" t="n"/>
      <c r="G573" s="871" t="n"/>
      <c r="H573" s="440" t="n"/>
      <c r="I573" s="871" t="n"/>
      <c r="J573" s="440" t="n"/>
      <c r="K573" s="871" t="n"/>
      <c r="L573" s="440" t="n"/>
      <c r="M573" s="871" t="n"/>
      <c r="N573" s="871" t="n"/>
      <c r="O573" s="871" t="n"/>
      <c r="P573" s="871" t="n"/>
      <c r="Q573" s="871" t="n"/>
      <c r="R573" s="871" t="n"/>
      <c r="S573" s="871" t="n"/>
      <c r="T573" s="871" t="n"/>
      <c r="U573" s="871" t="n"/>
      <c r="V573" s="871" t="n"/>
      <c r="W573" s="871" t="n"/>
      <c r="X573" s="871" t="n"/>
      <c r="Y573" s="871" t="n"/>
      <c r="Z573" s="871" t="n"/>
      <c r="AA573" s="871" t="n"/>
      <c r="AB573" s="871" t="n"/>
      <c r="AC573" s="871" t="n"/>
      <c r="AD573" s="871" t="n"/>
      <c r="AE573" s="871" t="n"/>
    </row>
    <row r="574">
      <c r="A574" s="871" t="n"/>
      <c r="B574" s="871" t="n"/>
      <c r="C574" s="871" t="n"/>
      <c r="D574" s="440" t="n"/>
      <c r="E574" s="871" t="n"/>
      <c r="F574" s="440" t="n"/>
      <c r="G574" s="871" t="n"/>
      <c r="H574" s="440" t="n"/>
      <c r="I574" s="871" t="n"/>
      <c r="J574" s="440" t="n"/>
      <c r="K574" s="871" t="n"/>
      <c r="L574" s="440" t="n"/>
      <c r="M574" s="871" t="n"/>
      <c r="N574" s="871" t="n"/>
      <c r="O574" s="871" t="n"/>
      <c r="P574" s="871" t="n"/>
      <c r="Q574" s="871" t="n"/>
      <c r="R574" s="871" t="n"/>
      <c r="S574" s="871" t="n"/>
      <c r="T574" s="871" t="n"/>
      <c r="U574" s="871" t="n"/>
      <c r="V574" s="871" t="n"/>
      <c r="W574" s="871" t="n"/>
      <c r="X574" s="871" t="n"/>
      <c r="Y574" s="871" t="n"/>
      <c r="Z574" s="871" t="n"/>
      <c r="AA574" s="871" t="n"/>
      <c r="AB574" s="871" t="n"/>
      <c r="AC574" s="871" t="n"/>
      <c r="AD574" s="871" t="n"/>
      <c r="AE574" s="871" t="n"/>
    </row>
    <row r="575">
      <c r="A575" s="871" t="n"/>
      <c r="B575" s="871" t="n"/>
      <c r="C575" s="871" t="n"/>
      <c r="D575" s="440" t="n"/>
      <c r="E575" s="871" t="n"/>
      <c r="F575" s="440" t="n"/>
      <c r="G575" s="871" t="n"/>
      <c r="H575" s="440" t="n"/>
      <c r="I575" s="871" t="n"/>
      <c r="J575" s="440" t="n"/>
      <c r="K575" s="871" t="n"/>
      <c r="L575" s="440" t="n"/>
      <c r="M575" s="871" t="n"/>
      <c r="N575" s="871" t="n"/>
      <c r="O575" s="871" t="n"/>
      <c r="P575" s="871" t="n"/>
      <c r="Q575" s="871" t="n"/>
      <c r="R575" s="871" t="n"/>
      <c r="S575" s="871" t="n"/>
      <c r="T575" s="871" t="n"/>
      <c r="U575" s="871" t="n"/>
      <c r="V575" s="871" t="n"/>
      <c r="W575" s="871" t="n"/>
      <c r="X575" s="871" t="n"/>
      <c r="Y575" s="871" t="n"/>
      <c r="Z575" s="871" t="n"/>
      <c r="AA575" s="871" t="n"/>
      <c r="AB575" s="871" t="n"/>
      <c r="AC575" s="871" t="n"/>
      <c r="AD575" s="871" t="n"/>
      <c r="AE575" s="871" t="n"/>
    </row>
    <row r="576">
      <c r="A576" s="871" t="n"/>
      <c r="B576" s="871" t="n"/>
      <c r="C576" s="871" t="n"/>
      <c r="D576" s="440" t="n"/>
      <c r="E576" s="871" t="n"/>
      <c r="F576" s="440" t="n"/>
      <c r="G576" s="871" t="n"/>
      <c r="H576" s="440" t="n"/>
      <c r="I576" s="871" t="n"/>
      <c r="J576" s="440" t="n"/>
      <c r="K576" s="871" t="n"/>
      <c r="L576" s="440" t="n"/>
      <c r="M576" s="871" t="n"/>
      <c r="N576" s="871" t="n"/>
      <c r="O576" s="871" t="n"/>
      <c r="P576" s="871" t="n"/>
      <c r="Q576" s="871" t="n"/>
      <c r="R576" s="871" t="n"/>
      <c r="S576" s="871" t="n"/>
      <c r="T576" s="871" t="n"/>
      <c r="U576" s="871" t="n"/>
      <c r="V576" s="871" t="n"/>
      <c r="W576" s="871" t="n"/>
      <c r="X576" s="871" t="n"/>
      <c r="Y576" s="871" t="n"/>
      <c r="Z576" s="871" t="n"/>
      <c r="AA576" s="871" t="n"/>
      <c r="AB576" s="871" t="n"/>
      <c r="AC576" s="871" t="n"/>
      <c r="AD576" s="871" t="n"/>
      <c r="AE576" s="871" t="n"/>
    </row>
    <row r="577">
      <c r="A577" s="871" t="n"/>
      <c r="B577" s="871" t="n"/>
      <c r="C577" s="871" t="n"/>
      <c r="D577" s="440" t="n"/>
      <c r="E577" s="871" t="n"/>
      <c r="F577" s="440" t="n"/>
      <c r="G577" s="871" t="n"/>
      <c r="H577" s="440" t="n"/>
      <c r="I577" s="871" t="n"/>
      <c r="J577" s="440" t="n"/>
      <c r="K577" s="871" t="n"/>
      <c r="L577" s="440" t="n"/>
      <c r="M577" s="871" t="n"/>
      <c r="N577" s="871" t="n"/>
      <c r="O577" s="871" t="n"/>
      <c r="P577" s="871" t="n"/>
      <c r="Q577" s="871" t="n"/>
      <c r="R577" s="871" t="n"/>
      <c r="S577" s="871" t="n"/>
      <c r="T577" s="871" t="n"/>
      <c r="U577" s="871" t="n"/>
      <c r="V577" s="871" t="n"/>
      <c r="W577" s="871" t="n"/>
      <c r="X577" s="871" t="n"/>
      <c r="Y577" s="871" t="n"/>
      <c r="Z577" s="871" t="n"/>
      <c r="AA577" s="871" t="n"/>
      <c r="AB577" s="871" t="n"/>
      <c r="AC577" s="871" t="n"/>
      <c r="AD577" s="871" t="n"/>
      <c r="AE577" s="871" t="n"/>
    </row>
    <row r="578">
      <c r="A578" s="871" t="n"/>
      <c r="B578" s="871" t="n"/>
      <c r="C578" s="871" t="n"/>
      <c r="D578" s="440" t="n"/>
      <c r="E578" s="871" t="n"/>
      <c r="F578" s="440" t="n"/>
      <c r="G578" s="871" t="n"/>
      <c r="H578" s="440" t="n"/>
      <c r="I578" s="871" t="n"/>
      <c r="J578" s="440" t="n"/>
      <c r="K578" s="871" t="n"/>
      <c r="L578" s="440" t="n"/>
      <c r="M578" s="871" t="n"/>
      <c r="N578" s="871" t="n"/>
      <c r="O578" s="871" t="n"/>
      <c r="P578" s="871" t="n"/>
      <c r="Q578" s="871" t="n"/>
      <c r="R578" s="871" t="n"/>
      <c r="S578" s="871" t="n"/>
      <c r="T578" s="871" t="n"/>
      <c r="U578" s="871" t="n"/>
      <c r="V578" s="871" t="n"/>
      <c r="W578" s="871" t="n"/>
      <c r="X578" s="871" t="n"/>
      <c r="Y578" s="871" t="n"/>
      <c r="Z578" s="871" t="n"/>
      <c r="AA578" s="871" t="n"/>
      <c r="AB578" s="871" t="n"/>
      <c r="AC578" s="871" t="n"/>
      <c r="AD578" s="871" t="n"/>
      <c r="AE578" s="871" t="n"/>
    </row>
    <row r="579">
      <c r="A579" s="871" t="n"/>
      <c r="B579" s="871" t="n"/>
      <c r="C579" s="871" t="n"/>
      <c r="D579" s="440" t="n"/>
      <c r="E579" s="871" t="n"/>
      <c r="F579" s="440" t="n"/>
      <c r="G579" s="871" t="n"/>
      <c r="H579" s="440" t="n"/>
      <c r="I579" s="871" t="n"/>
      <c r="J579" s="440" t="n"/>
      <c r="K579" s="871" t="n"/>
      <c r="L579" s="440" t="n"/>
      <c r="M579" s="871" t="n"/>
      <c r="N579" s="871" t="n"/>
      <c r="O579" s="871" t="n"/>
      <c r="P579" s="871" t="n"/>
      <c r="Q579" s="871" t="n"/>
      <c r="R579" s="871" t="n"/>
      <c r="S579" s="871" t="n"/>
      <c r="T579" s="871" t="n"/>
      <c r="U579" s="871" t="n"/>
      <c r="V579" s="871" t="n"/>
      <c r="W579" s="871" t="n"/>
      <c r="X579" s="871" t="n"/>
      <c r="Y579" s="871" t="n"/>
      <c r="Z579" s="871" t="n"/>
      <c r="AA579" s="871" t="n"/>
      <c r="AB579" s="871" t="n"/>
      <c r="AC579" s="871" t="n"/>
      <c r="AD579" s="871" t="n"/>
      <c r="AE579" s="871" t="n"/>
    </row>
    <row r="580">
      <c r="A580" s="871" t="n"/>
      <c r="B580" s="871" t="n"/>
      <c r="C580" s="871" t="n"/>
      <c r="D580" s="440" t="n"/>
      <c r="E580" s="871" t="n"/>
      <c r="F580" s="440" t="n"/>
      <c r="G580" s="871" t="n"/>
      <c r="H580" s="440" t="n"/>
      <c r="I580" s="871" t="n"/>
      <c r="J580" s="440" t="n"/>
      <c r="K580" s="871" t="n"/>
      <c r="L580" s="440" t="n"/>
      <c r="M580" s="871" t="n"/>
      <c r="N580" s="871" t="n"/>
      <c r="O580" s="871" t="n"/>
      <c r="P580" s="871" t="n"/>
      <c r="Q580" s="871" t="n"/>
      <c r="R580" s="871" t="n"/>
      <c r="S580" s="871" t="n"/>
      <c r="T580" s="871" t="n"/>
      <c r="U580" s="871" t="n"/>
      <c r="V580" s="871" t="n"/>
      <c r="W580" s="871" t="n"/>
      <c r="X580" s="871" t="n"/>
      <c r="Y580" s="871" t="n"/>
      <c r="Z580" s="871" t="n"/>
      <c r="AA580" s="871" t="n"/>
      <c r="AB580" s="871" t="n"/>
      <c r="AC580" s="871" t="n"/>
      <c r="AD580" s="871" t="n"/>
      <c r="AE580" s="871" t="n"/>
    </row>
    <row r="581">
      <c r="A581" s="871" t="n"/>
      <c r="B581" s="871" t="n"/>
      <c r="C581" s="871" t="n"/>
      <c r="D581" s="440" t="n"/>
      <c r="E581" s="871" t="n"/>
      <c r="F581" s="440" t="n"/>
      <c r="G581" s="871" t="n"/>
      <c r="H581" s="440" t="n"/>
      <c r="I581" s="871" t="n"/>
      <c r="J581" s="440" t="n"/>
      <c r="K581" s="871" t="n"/>
      <c r="L581" s="440" t="n"/>
      <c r="M581" s="871" t="n"/>
      <c r="N581" s="871" t="n"/>
      <c r="O581" s="871" t="n"/>
      <c r="P581" s="871" t="n"/>
      <c r="Q581" s="871" t="n"/>
      <c r="R581" s="871" t="n"/>
      <c r="S581" s="871" t="n"/>
      <c r="T581" s="871" t="n"/>
      <c r="U581" s="871" t="n"/>
      <c r="V581" s="871" t="n"/>
      <c r="W581" s="871" t="n"/>
      <c r="X581" s="871" t="n"/>
      <c r="Y581" s="871" t="n"/>
      <c r="Z581" s="871" t="n"/>
      <c r="AA581" s="871" t="n"/>
      <c r="AB581" s="871" t="n"/>
      <c r="AC581" s="871" t="n"/>
      <c r="AD581" s="871" t="n"/>
      <c r="AE581" s="871" t="n"/>
    </row>
    <row r="582">
      <c r="A582" s="871" t="n"/>
      <c r="B582" s="871" t="n"/>
      <c r="C582" s="871" t="n"/>
      <c r="D582" s="440" t="n"/>
      <c r="E582" s="871" t="n"/>
      <c r="F582" s="440" t="n"/>
      <c r="G582" s="871" t="n"/>
      <c r="H582" s="440" t="n"/>
      <c r="I582" s="871" t="n"/>
      <c r="J582" s="440" t="n"/>
      <c r="K582" s="871" t="n"/>
      <c r="L582" s="440" t="n"/>
      <c r="M582" s="871" t="n"/>
      <c r="N582" s="871" t="n"/>
      <c r="O582" s="871" t="n"/>
      <c r="P582" s="871" t="n"/>
      <c r="Q582" s="871" t="n"/>
      <c r="R582" s="871" t="n"/>
      <c r="S582" s="871" t="n"/>
      <c r="T582" s="871" t="n"/>
      <c r="U582" s="871" t="n"/>
      <c r="V582" s="871" t="n"/>
      <c r="W582" s="871" t="n"/>
      <c r="X582" s="871" t="n"/>
      <c r="Y582" s="871" t="n"/>
      <c r="Z582" s="871" t="n"/>
      <c r="AA582" s="871" t="n"/>
      <c r="AB582" s="871" t="n"/>
      <c r="AC582" s="871" t="n"/>
      <c r="AD582" s="871" t="n"/>
      <c r="AE582" s="871" t="n"/>
    </row>
    <row r="583">
      <c r="A583" s="871" t="n"/>
      <c r="B583" s="871" t="n"/>
      <c r="C583" s="871" t="n"/>
      <c r="D583" s="440" t="n"/>
      <c r="E583" s="871" t="n"/>
      <c r="F583" s="440" t="n"/>
      <c r="G583" s="871" t="n"/>
      <c r="H583" s="440" t="n"/>
      <c r="I583" s="871" t="n"/>
      <c r="J583" s="440" t="n"/>
      <c r="K583" s="871" t="n"/>
      <c r="L583" s="440" t="n"/>
      <c r="M583" s="871" t="n"/>
      <c r="N583" s="871" t="n"/>
      <c r="O583" s="871" t="n"/>
      <c r="P583" s="871" t="n"/>
      <c r="Q583" s="871" t="n"/>
      <c r="R583" s="871" t="n"/>
      <c r="S583" s="871" t="n"/>
      <c r="T583" s="871" t="n"/>
      <c r="U583" s="871" t="n"/>
      <c r="V583" s="871" t="n"/>
      <c r="W583" s="871" t="n"/>
      <c r="X583" s="871" t="n"/>
      <c r="Y583" s="871" t="n"/>
      <c r="Z583" s="871" t="n"/>
      <c r="AA583" s="871" t="n"/>
      <c r="AB583" s="871" t="n"/>
      <c r="AC583" s="871" t="n"/>
      <c r="AD583" s="871" t="n"/>
      <c r="AE583" s="871" t="n"/>
    </row>
    <row r="584">
      <c r="A584" s="871" t="n"/>
      <c r="B584" s="871" t="n"/>
      <c r="C584" s="871" t="n"/>
      <c r="D584" s="440" t="n"/>
      <c r="E584" s="871" t="n"/>
      <c r="F584" s="440" t="n"/>
      <c r="G584" s="871" t="n"/>
      <c r="H584" s="440" t="n"/>
      <c r="I584" s="871" t="n"/>
      <c r="J584" s="440" t="n"/>
      <c r="K584" s="871" t="n"/>
      <c r="L584" s="440" t="n"/>
      <c r="M584" s="871" t="n"/>
      <c r="N584" s="871" t="n"/>
      <c r="O584" s="871" t="n"/>
      <c r="P584" s="871" t="n"/>
      <c r="Q584" s="871" t="n"/>
      <c r="R584" s="871" t="n"/>
      <c r="S584" s="871" t="n"/>
      <c r="T584" s="871" t="n"/>
      <c r="U584" s="871" t="n"/>
      <c r="V584" s="871" t="n"/>
      <c r="W584" s="871" t="n"/>
      <c r="X584" s="871" t="n"/>
      <c r="Y584" s="871" t="n"/>
      <c r="Z584" s="871" t="n"/>
      <c r="AA584" s="871" t="n"/>
      <c r="AB584" s="871" t="n"/>
      <c r="AC584" s="871" t="n"/>
      <c r="AD584" s="871" t="n"/>
      <c r="AE584" s="871" t="n"/>
    </row>
    <row r="585">
      <c r="A585" s="871" t="n"/>
      <c r="B585" s="871" t="n"/>
      <c r="C585" s="871" t="n"/>
      <c r="D585" s="440" t="n"/>
      <c r="E585" s="871" t="n"/>
      <c r="F585" s="440" t="n"/>
      <c r="G585" s="871" t="n"/>
      <c r="H585" s="440" t="n"/>
      <c r="I585" s="871" t="n"/>
      <c r="J585" s="440" t="n"/>
      <c r="K585" s="871" t="n"/>
      <c r="L585" s="440" t="n"/>
      <c r="M585" s="871" t="n"/>
      <c r="N585" s="871" t="n"/>
      <c r="O585" s="871" t="n"/>
      <c r="P585" s="871" t="n"/>
      <c r="Q585" s="871" t="n"/>
      <c r="R585" s="871" t="n"/>
      <c r="S585" s="871" t="n"/>
      <c r="T585" s="871" t="n"/>
      <c r="U585" s="871" t="n"/>
      <c r="V585" s="871" t="n"/>
      <c r="W585" s="871" t="n"/>
      <c r="X585" s="871" t="n"/>
      <c r="Y585" s="871" t="n"/>
      <c r="Z585" s="871" t="n"/>
      <c r="AA585" s="871" t="n"/>
      <c r="AB585" s="871" t="n"/>
      <c r="AC585" s="871" t="n"/>
      <c r="AD585" s="871" t="n"/>
      <c r="AE585" s="871" t="n"/>
    </row>
    <row r="586">
      <c r="A586" s="871" t="n"/>
      <c r="B586" s="871" t="n"/>
      <c r="C586" s="871" t="n"/>
      <c r="D586" s="440" t="n"/>
      <c r="E586" s="871" t="n"/>
      <c r="F586" s="440" t="n"/>
      <c r="G586" s="871" t="n"/>
      <c r="H586" s="440" t="n"/>
      <c r="I586" s="871" t="n"/>
      <c r="J586" s="440" t="n"/>
      <c r="K586" s="871" t="n"/>
      <c r="L586" s="440" t="n"/>
      <c r="M586" s="871" t="n"/>
      <c r="N586" s="871" t="n"/>
      <c r="O586" s="871" t="n"/>
      <c r="P586" s="871" t="n"/>
      <c r="Q586" s="871" t="n"/>
      <c r="R586" s="871" t="n"/>
      <c r="S586" s="871" t="n"/>
      <c r="T586" s="871" t="n"/>
      <c r="U586" s="871" t="n"/>
      <c r="V586" s="871" t="n"/>
      <c r="W586" s="871" t="n"/>
      <c r="X586" s="871" t="n"/>
      <c r="Y586" s="871" t="n"/>
      <c r="Z586" s="871" t="n"/>
      <c r="AA586" s="871" t="n"/>
      <c r="AB586" s="871" t="n"/>
      <c r="AC586" s="871" t="n"/>
      <c r="AD586" s="871" t="n"/>
      <c r="AE586" s="871" t="n"/>
    </row>
    <row r="587">
      <c r="A587" s="871" t="n"/>
      <c r="B587" s="871" t="n"/>
      <c r="C587" s="871" t="n"/>
      <c r="D587" s="440" t="n"/>
      <c r="E587" s="871" t="n"/>
      <c r="F587" s="440" t="n"/>
      <c r="G587" s="871" t="n"/>
      <c r="H587" s="440" t="n"/>
      <c r="I587" s="871" t="n"/>
      <c r="J587" s="440" t="n"/>
      <c r="K587" s="871" t="n"/>
      <c r="L587" s="440" t="n"/>
      <c r="M587" s="871" t="n"/>
      <c r="N587" s="871" t="n"/>
      <c r="O587" s="871" t="n"/>
      <c r="P587" s="871" t="n"/>
      <c r="Q587" s="871" t="n"/>
      <c r="R587" s="871" t="n"/>
      <c r="S587" s="871" t="n"/>
      <c r="T587" s="871" t="n"/>
      <c r="U587" s="871" t="n"/>
      <c r="V587" s="871" t="n"/>
      <c r="W587" s="871" t="n"/>
      <c r="X587" s="871" t="n"/>
      <c r="Y587" s="871" t="n"/>
      <c r="Z587" s="871" t="n"/>
      <c r="AA587" s="871" t="n"/>
      <c r="AB587" s="871" t="n"/>
      <c r="AC587" s="871" t="n"/>
      <c r="AD587" s="871" t="n"/>
      <c r="AE587" s="871" t="n"/>
    </row>
    <row r="588">
      <c r="A588" s="871" t="n"/>
      <c r="B588" s="871" t="n"/>
      <c r="C588" s="871" t="n"/>
      <c r="D588" s="440" t="n"/>
      <c r="E588" s="871" t="n"/>
      <c r="F588" s="440" t="n"/>
      <c r="G588" s="871" t="n"/>
      <c r="H588" s="440" t="n"/>
      <c r="I588" s="871" t="n"/>
      <c r="J588" s="440" t="n"/>
      <c r="K588" s="871" t="n"/>
      <c r="L588" s="440" t="n"/>
      <c r="M588" s="871" t="n"/>
      <c r="N588" s="871" t="n"/>
      <c r="O588" s="871" t="n"/>
      <c r="P588" s="871" t="n"/>
      <c r="Q588" s="871" t="n"/>
      <c r="R588" s="871" t="n"/>
      <c r="S588" s="871" t="n"/>
      <c r="T588" s="871" t="n"/>
      <c r="U588" s="871" t="n"/>
      <c r="V588" s="871" t="n"/>
      <c r="W588" s="871" t="n"/>
      <c r="X588" s="871" t="n"/>
      <c r="Y588" s="871" t="n"/>
      <c r="Z588" s="871" t="n"/>
      <c r="AA588" s="871" t="n"/>
      <c r="AB588" s="871" t="n"/>
      <c r="AC588" s="871" t="n"/>
      <c r="AD588" s="871" t="n"/>
      <c r="AE588" s="871" t="n"/>
    </row>
    <row r="589">
      <c r="A589" s="871" t="n"/>
      <c r="B589" s="871" t="n"/>
      <c r="C589" s="871" t="n"/>
      <c r="D589" s="440" t="n"/>
      <c r="E589" s="871" t="n"/>
      <c r="F589" s="440" t="n"/>
      <c r="G589" s="871" t="n"/>
      <c r="H589" s="440" t="n"/>
      <c r="I589" s="871" t="n"/>
      <c r="J589" s="440" t="n"/>
      <c r="K589" s="871" t="n"/>
      <c r="L589" s="440" t="n"/>
      <c r="M589" s="871" t="n"/>
      <c r="N589" s="871" t="n"/>
      <c r="O589" s="871" t="n"/>
      <c r="P589" s="871" t="n"/>
      <c r="Q589" s="871" t="n"/>
      <c r="R589" s="871" t="n"/>
      <c r="S589" s="871" t="n"/>
      <c r="T589" s="871" t="n"/>
      <c r="U589" s="871" t="n"/>
      <c r="V589" s="871" t="n"/>
      <c r="W589" s="871" t="n"/>
      <c r="X589" s="871" t="n"/>
      <c r="Y589" s="871" t="n"/>
      <c r="Z589" s="871" t="n"/>
      <c r="AA589" s="871" t="n"/>
      <c r="AB589" s="871" t="n"/>
      <c r="AC589" s="871" t="n"/>
      <c r="AD589" s="871" t="n"/>
      <c r="AE589" s="871" t="n"/>
    </row>
    <row r="590">
      <c r="A590" s="871" t="n"/>
      <c r="B590" s="871" t="n"/>
      <c r="C590" s="871" t="n"/>
      <c r="D590" s="440" t="n"/>
      <c r="E590" s="871" t="n"/>
      <c r="F590" s="440" t="n"/>
      <c r="G590" s="871" t="n"/>
      <c r="H590" s="440" t="n"/>
      <c r="I590" s="871" t="n"/>
      <c r="J590" s="440" t="n"/>
      <c r="K590" s="871" t="n"/>
      <c r="L590" s="440" t="n"/>
      <c r="M590" s="871" t="n"/>
      <c r="N590" s="871" t="n"/>
      <c r="O590" s="871" t="n"/>
      <c r="P590" s="871" t="n"/>
      <c r="Q590" s="871" t="n"/>
      <c r="R590" s="871" t="n"/>
      <c r="S590" s="871" t="n"/>
      <c r="T590" s="871" t="n"/>
      <c r="U590" s="871" t="n"/>
      <c r="V590" s="871" t="n"/>
      <c r="W590" s="871" t="n"/>
      <c r="X590" s="871" t="n"/>
      <c r="Y590" s="871" t="n"/>
      <c r="Z590" s="871" t="n"/>
      <c r="AA590" s="871" t="n"/>
      <c r="AB590" s="871" t="n"/>
      <c r="AC590" s="871" t="n"/>
      <c r="AD590" s="871" t="n"/>
      <c r="AE590" s="871" t="n"/>
    </row>
    <row r="591">
      <c r="A591" s="871" t="n"/>
      <c r="B591" s="871" t="n"/>
      <c r="C591" s="871" t="n"/>
      <c r="D591" s="440" t="n"/>
      <c r="E591" s="871" t="n"/>
      <c r="F591" s="440" t="n"/>
      <c r="G591" s="871" t="n"/>
      <c r="H591" s="440" t="n"/>
      <c r="I591" s="871" t="n"/>
      <c r="J591" s="440" t="n"/>
      <c r="K591" s="871" t="n"/>
      <c r="L591" s="440" t="n"/>
      <c r="M591" s="871" t="n"/>
      <c r="N591" s="871" t="n"/>
      <c r="O591" s="871" t="n"/>
      <c r="P591" s="871" t="n"/>
      <c r="Q591" s="871" t="n"/>
      <c r="R591" s="871" t="n"/>
      <c r="S591" s="871" t="n"/>
      <c r="T591" s="871" t="n"/>
      <c r="U591" s="871" t="n"/>
      <c r="V591" s="871" t="n"/>
      <c r="W591" s="871" t="n"/>
      <c r="X591" s="871" t="n"/>
      <c r="Y591" s="871" t="n"/>
      <c r="Z591" s="871" t="n"/>
      <c r="AA591" s="871" t="n"/>
      <c r="AB591" s="871" t="n"/>
      <c r="AC591" s="871" t="n"/>
      <c r="AD591" s="871" t="n"/>
      <c r="AE591" s="871" t="n"/>
    </row>
    <row r="592">
      <c r="A592" s="871" t="n"/>
      <c r="B592" s="871" t="n"/>
      <c r="C592" s="871" t="n"/>
      <c r="D592" s="440" t="n"/>
      <c r="E592" s="871" t="n"/>
      <c r="F592" s="440" t="n"/>
      <c r="G592" s="871" t="n"/>
      <c r="H592" s="440" t="n"/>
      <c r="I592" s="871" t="n"/>
      <c r="J592" s="440" t="n"/>
      <c r="K592" s="871" t="n"/>
      <c r="L592" s="440" t="n"/>
      <c r="M592" s="871" t="n"/>
      <c r="N592" s="871" t="n"/>
      <c r="O592" s="871" t="n"/>
      <c r="P592" s="871" t="n"/>
      <c r="Q592" s="871" t="n"/>
      <c r="R592" s="871" t="n"/>
      <c r="S592" s="871" t="n"/>
      <c r="T592" s="871" t="n"/>
      <c r="U592" s="871" t="n"/>
      <c r="V592" s="871" t="n"/>
      <c r="W592" s="871" t="n"/>
      <c r="X592" s="871" t="n"/>
      <c r="Y592" s="871" t="n"/>
      <c r="Z592" s="871" t="n"/>
      <c r="AA592" s="871" t="n"/>
      <c r="AB592" s="871" t="n"/>
      <c r="AC592" s="871" t="n"/>
      <c r="AD592" s="871" t="n"/>
      <c r="AE592" s="871" t="n"/>
    </row>
    <row r="593">
      <c r="A593" s="871" t="n"/>
      <c r="B593" s="871" t="n"/>
      <c r="C593" s="871" t="n"/>
      <c r="D593" s="440" t="n"/>
      <c r="E593" s="871" t="n"/>
      <c r="F593" s="440" t="n"/>
      <c r="G593" s="871" t="n"/>
      <c r="H593" s="440" t="n"/>
      <c r="I593" s="871" t="n"/>
      <c r="J593" s="440" t="n"/>
      <c r="K593" s="871" t="n"/>
      <c r="L593" s="440" t="n"/>
      <c r="M593" s="871" t="n"/>
      <c r="N593" s="871" t="n"/>
      <c r="O593" s="871" t="n"/>
      <c r="P593" s="871" t="n"/>
      <c r="Q593" s="871" t="n"/>
      <c r="R593" s="871" t="n"/>
      <c r="S593" s="871" t="n"/>
      <c r="T593" s="871" t="n"/>
      <c r="U593" s="871" t="n"/>
      <c r="V593" s="871" t="n"/>
      <c r="W593" s="871" t="n"/>
      <c r="X593" s="871" t="n"/>
      <c r="Y593" s="871" t="n"/>
      <c r="Z593" s="871" t="n"/>
      <c r="AA593" s="871" t="n"/>
      <c r="AB593" s="871" t="n"/>
      <c r="AC593" s="871" t="n"/>
      <c r="AD593" s="871" t="n"/>
      <c r="AE593" s="871" t="n"/>
    </row>
    <row r="594">
      <c r="A594" s="871" t="n"/>
      <c r="B594" s="871" t="n"/>
      <c r="C594" s="871" t="n"/>
      <c r="D594" s="440" t="n"/>
      <c r="E594" s="871" t="n"/>
      <c r="F594" s="440" t="n"/>
      <c r="G594" s="871" t="n"/>
      <c r="H594" s="440" t="n"/>
      <c r="I594" s="871" t="n"/>
      <c r="J594" s="440" t="n"/>
      <c r="K594" s="871" t="n"/>
      <c r="L594" s="440" t="n"/>
      <c r="M594" s="871" t="n"/>
      <c r="N594" s="871" t="n"/>
      <c r="O594" s="871" t="n"/>
      <c r="P594" s="871" t="n"/>
      <c r="Q594" s="871" t="n"/>
      <c r="R594" s="871" t="n"/>
      <c r="S594" s="871" t="n"/>
      <c r="T594" s="871" t="n"/>
      <c r="U594" s="871" t="n"/>
      <c r="V594" s="871" t="n"/>
      <c r="W594" s="871" t="n"/>
      <c r="X594" s="871" t="n"/>
      <c r="Y594" s="871" t="n"/>
      <c r="Z594" s="871" t="n"/>
      <c r="AA594" s="871" t="n"/>
      <c r="AB594" s="871" t="n"/>
      <c r="AC594" s="871" t="n"/>
      <c r="AD594" s="871" t="n"/>
      <c r="AE594" s="871" t="n"/>
    </row>
    <row r="595">
      <c r="A595" s="871" t="n"/>
      <c r="B595" s="871" t="n"/>
      <c r="C595" s="871" t="n"/>
      <c r="D595" s="440" t="n"/>
      <c r="E595" s="871" t="n"/>
      <c r="F595" s="440" t="n"/>
      <c r="G595" s="871" t="n"/>
      <c r="H595" s="440" t="n"/>
      <c r="I595" s="871" t="n"/>
      <c r="J595" s="440" t="n"/>
      <c r="K595" s="871" t="n"/>
      <c r="L595" s="440" t="n"/>
      <c r="M595" s="871" t="n"/>
      <c r="N595" s="871" t="n"/>
      <c r="O595" s="871" t="n"/>
      <c r="P595" s="871" t="n"/>
      <c r="Q595" s="871" t="n"/>
      <c r="R595" s="871" t="n"/>
      <c r="S595" s="871" t="n"/>
      <c r="T595" s="871" t="n"/>
      <c r="U595" s="871" t="n"/>
      <c r="V595" s="871" t="n"/>
      <c r="W595" s="871" t="n"/>
      <c r="X595" s="871" t="n"/>
      <c r="Y595" s="871" t="n"/>
      <c r="Z595" s="871" t="n"/>
      <c r="AA595" s="871" t="n"/>
      <c r="AB595" s="871" t="n"/>
      <c r="AC595" s="871" t="n"/>
      <c r="AD595" s="871" t="n"/>
      <c r="AE595" s="871" t="n"/>
    </row>
    <row r="596">
      <c r="A596" s="871" t="n"/>
      <c r="B596" s="871" t="n"/>
      <c r="C596" s="871" t="n"/>
      <c r="D596" s="440" t="n"/>
      <c r="E596" s="871" t="n"/>
      <c r="F596" s="440" t="n"/>
      <c r="G596" s="871" t="n"/>
      <c r="H596" s="440" t="n"/>
      <c r="I596" s="871" t="n"/>
      <c r="J596" s="440" t="n"/>
      <c r="K596" s="871" t="n"/>
      <c r="L596" s="440" t="n"/>
      <c r="M596" s="871" t="n"/>
      <c r="N596" s="871" t="n"/>
      <c r="O596" s="871" t="n"/>
      <c r="P596" s="871" t="n"/>
      <c r="Q596" s="871" t="n"/>
      <c r="R596" s="871" t="n"/>
      <c r="S596" s="871" t="n"/>
      <c r="T596" s="871" t="n"/>
      <c r="U596" s="871" t="n"/>
      <c r="V596" s="871" t="n"/>
      <c r="W596" s="871" t="n"/>
      <c r="X596" s="871" t="n"/>
      <c r="Y596" s="871" t="n"/>
      <c r="Z596" s="871" t="n"/>
      <c r="AA596" s="871" t="n"/>
      <c r="AB596" s="871" t="n"/>
      <c r="AC596" s="871" t="n"/>
      <c r="AD596" s="871" t="n"/>
      <c r="AE596" s="871" t="n"/>
    </row>
    <row r="597">
      <c r="A597" s="871" t="n"/>
      <c r="B597" s="871" t="n"/>
      <c r="C597" s="871" t="n"/>
      <c r="D597" s="440" t="n"/>
      <c r="E597" s="871" t="n"/>
      <c r="F597" s="440" t="n"/>
      <c r="G597" s="871" t="n"/>
      <c r="H597" s="440" t="n"/>
      <c r="I597" s="871" t="n"/>
      <c r="J597" s="440" t="n"/>
      <c r="K597" s="871" t="n"/>
      <c r="L597" s="440" t="n"/>
      <c r="M597" s="871" t="n"/>
      <c r="N597" s="871" t="n"/>
      <c r="O597" s="871" t="n"/>
      <c r="P597" s="871" t="n"/>
      <c r="Q597" s="871" t="n"/>
      <c r="R597" s="871" t="n"/>
      <c r="S597" s="871" t="n"/>
      <c r="T597" s="871" t="n"/>
      <c r="U597" s="871" t="n"/>
      <c r="V597" s="871" t="n"/>
      <c r="W597" s="871" t="n"/>
      <c r="X597" s="871" t="n"/>
      <c r="Y597" s="871" t="n"/>
      <c r="Z597" s="871" t="n"/>
      <c r="AA597" s="871" t="n"/>
      <c r="AB597" s="871" t="n"/>
      <c r="AC597" s="871" t="n"/>
      <c r="AD597" s="871" t="n"/>
      <c r="AE597" s="871" t="n"/>
    </row>
    <row r="598">
      <c r="A598" s="871" t="n"/>
      <c r="B598" s="871" t="n"/>
      <c r="C598" s="871" t="n"/>
      <c r="D598" s="440" t="n"/>
      <c r="E598" s="871" t="n"/>
      <c r="F598" s="440" t="n"/>
      <c r="G598" s="871" t="n"/>
      <c r="H598" s="440" t="n"/>
      <c r="I598" s="871" t="n"/>
      <c r="J598" s="440" t="n"/>
      <c r="K598" s="871" t="n"/>
      <c r="L598" s="440" t="n"/>
      <c r="M598" s="871" t="n"/>
      <c r="N598" s="871" t="n"/>
      <c r="O598" s="871" t="n"/>
      <c r="P598" s="871" t="n"/>
      <c r="Q598" s="871" t="n"/>
      <c r="R598" s="871" t="n"/>
      <c r="S598" s="871" t="n"/>
      <c r="T598" s="871" t="n"/>
      <c r="U598" s="871" t="n"/>
      <c r="V598" s="871" t="n"/>
      <c r="W598" s="871" t="n"/>
      <c r="X598" s="871" t="n"/>
      <c r="Y598" s="871" t="n"/>
      <c r="Z598" s="871" t="n"/>
      <c r="AA598" s="871" t="n"/>
      <c r="AB598" s="871" t="n"/>
      <c r="AC598" s="871" t="n"/>
      <c r="AD598" s="871" t="n"/>
      <c r="AE598" s="871" t="n"/>
    </row>
    <row r="599">
      <c r="A599" s="871" t="n"/>
      <c r="B599" s="871" t="n"/>
      <c r="C599" s="871" t="n"/>
      <c r="D599" s="440" t="n"/>
      <c r="E599" s="871" t="n"/>
      <c r="F599" s="440" t="n"/>
      <c r="G599" s="871" t="n"/>
      <c r="H599" s="440" t="n"/>
      <c r="I599" s="871" t="n"/>
      <c r="J599" s="440" t="n"/>
      <c r="K599" s="871" t="n"/>
      <c r="L599" s="440" t="n"/>
      <c r="M599" s="871" t="n"/>
      <c r="N599" s="871" t="n"/>
      <c r="O599" s="871" t="n"/>
      <c r="P599" s="871" t="n"/>
      <c r="Q599" s="871" t="n"/>
      <c r="R599" s="871" t="n"/>
      <c r="S599" s="871" t="n"/>
      <c r="T599" s="871" t="n"/>
      <c r="U599" s="871" t="n"/>
      <c r="V599" s="871" t="n"/>
      <c r="W599" s="871" t="n"/>
      <c r="X599" s="871" t="n"/>
      <c r="Y599" s="871" t="n"/>
      <c r="Z599" s="871" t="n"/>
      <c r="AA599" s="871" t="n"/>
      <c r="AB599" s="871" t="n"/>
      <c r="AC599" s="871" t="n"/>
      <c r="AD599" s="871" t="n"/>
      <c r="AE599" s="871" t="n"/>
    </row>
    <row r="600">
      <c r="A600" s="871" t="n"/>
      <c r="B600" s="871" t="n"/>
      <c r="C600" s="871" t="n"/>
      <c r="D600" s="440" t="n"/>
      <c r="E600" s="871" t="n"/>
      <c r="F600" s="440" t="n"/>
      <c r="G600" s="871" t="n"/>
      <c r="H600" s="440" t="n"/>
      <c r="I600" s="871" t="n"/>
      <c r="J600" s="440" t="n"/>
      <c r="K600" s="871" t="n"/>
      <c r="L600" s="440" t="n"/>
      <c r="M600" s="871" t="n"/>
      <c r="N600" s="871" t="n"/>
      <c r="O600" s="871" t="n"/>
      <c r="P600" s="871" t="n"/>
      <c r="Q600" s="871" t="n"/>
      <c r="R600" s="871" t="n"/>
      <c r="S600" s="871" t="n"/>
      <c r="T600" s="871" t="n"/>
      <c r="U600" s="871" t="n"/>
      <c r="V600" s="871" t="n"/>
      <c r="W600" s="871" t="n"/>
      <c r="X600" s="871" t="n"/>
      <c r="Y600" s="871" t="n"/>
      <c r="Z600" s="871" t="n"/>
      <c r="AA600" s="871" t="n"/>
      <c r="AB600" s="871" t="n"/>
      <c r="AC600" s="871" t="n"/>
      <c r="AD600" s="871" t="n"/>
      <c r="AE600" s="871" t="n"/>
    </row>
    <row r="601">
      <c r="A601" s="871" t="n"/>
      <c r="B601" s="871" t="n"/>
      <c r="C601" s="871" t="n"/>
      <c r="D601" s="440" t="n"/>
      <c r="E601" s="871" t="n"/>
      <c r="F601" s="440" t="n"/>
      <c r="G601" s="871" t="n"/>
      <c r="H601" s="440" t="n"/>
      <c r="I601" s="871" t="n"/>
      <c r="J601" s="440" t="n"/>
      <c r="K601" s="871" t="n"/>
      <c r="L601" s="440" t="n"/>
      <c r="M601" s="871" t="n"/>
      <c r="N601" s="871" t="n"/>
      <c r="O601" s="871" t="n"/>
      <c r="P601" s="871" t="n"/>
      <c r="Q601" s="871" t="n"/>
      <c r="R601" s="871" t="n"/>
      <c r="S601" s="871" t="n"/>
      <c r="T601" s="871" t="n"/>
      <c r="U601" s="871" t="n"/>
      <c r="V601" s="871" t="n"/>
      <c r="W601" s="871" t="n"/>
      <c r="X601" s="871" t="n"/>
      <c r="Y601" s="871" t="n"/>
      <c r="Z601" s="871" t="n"/>
      <c r="AA601" s="871" t="n"/>
      <c r="AB601" s="871" t="n"/>
      <c r="AC601" s="871" t="n"/>
      <c r="AD601" s="871" t="n"/>
      <c r="AE601" s="871" t="n"/>
    </row>
    <row r="602">
      <c r="A602" s="871" t="n"/>
      <c r="B602" s="871" t="n"/>
      <c r="C602" s="871" t="n"/>
      <c r="D602" s="440" t="n"/>
      <c r="E602" s="871" t="n"/>
      <c r="F602" s="440" t="n"/>
      <c r="G602" s="871" t="n"/>
      <c r="H602" s="440" t="n"/>
      <c r="I602" s="871" t="n"/>
      <c r="J602" s="440" t="n"/>
      <c r="K602" s="871" t="n"/>
      <c r="L602" s="440" t="n"/>
      <c r="M602" s="871" t="n"/>
      <c r="N602" s="871" t="n"/>
      <c r="O602" s="871" t="n"/>
      <c r="P602" s="871" t="n"/>
      <c r="Q602" s="871" t="n"/>
      <c r="R602" s="871" t="n"/>
      <c r="S602" s="871" t="n"/>
      <c r="T602" s="871" t="n"/>
      <c r="U602" s="871" t="n"/>
      <c r="V602" s="871" t="n"/>
      <c r="W602" s="871" t="n"/>
      <c r="X602" s="871" t="n"/>
      <c r="Y602" s="871" t="n"/>
      <c r="Z602" s="871" t="n"/>
      <c r="AA602" s="871" t="n"/>
      <c r="AB602" s="871" t="n"/>
      <c r="AC602" s="871" t="n"/>
      <c r="AD602" s="871" t="n"/>
      <c r="AE602" s="871" t="n"/>
    </row>
    <row r="603">
      <c r="A603" s="871" t="n"/>
      <c r="B603" s="871" t="n"/>
      <c r="C603" s="871" t="n"/>
      <c r="D603" s="440" t="n"/>
      <c r="E603" s="871" t="n"/>
      <c r="F603" s="440" t="n"/>
      <c r="G603" s="871" t="n"/>
      <c r="H603" s="440" t="n"/>
      <c r="I603" s="871" t="n"/>
      <c r="J603" s="440" t="n"/>
      <c r="K603" s="871" t="n"/>
      <c r="L603" s="440" t="n"/>
      <c r="M603" s="871" t="n"/>
      <c r="N603" s="871" t="n"/>
      <c r="O603" s="871" t="n"/>
      <c r="P603" s="871" t="n"/>
      <c r="Q603" s="871" t="n"/>
      <c r="R603" s="871" t="n"/>
      <c r="S603" s="871" t="n"/>
      <c r="T603" s="871" t="n"/>
      <c r="U603" s="871" t="n"/>
      <c r="V603" s="871" t="n"/>
      <c r="W603" s="871" t="n"/>
      <c r="X603" s="871" t="n"/>
      <c r="Y603" s="871" t="n"/>
      <c r="Z603" s="871" t="n"/>
      <c r="AA603" s="871" t="n"/>
      <c r="AB603" s="871" t="n"/>
      <c r="AC603" s="871" t="n"/>
      <c r="AD603" s="871" t="n"/>
      <c r="AE603" s="871" t="n"/>
    </row>
    <row r="604">
      <c r="A604" s="871" t="n"/>
      <c r="B604" s="871" t="n"/>
      <c r="C604" s="871" t="n"/>
      <c r="D604" s="440" t="n"/>
      <c r="E604" s="871" t="n"/>
      <c r="F604" s="440" t="n"/>
      <c r="G604" s="871" t="n"/>
      <c r="H604" s="440" t="n"/>
      <c r="I604" s="871" t="n"/>
      <c r="J604" s="440" t="n"/>
      <c r="K604" s="871" t="n"/>
      <c r="L604" s="440" t="n"/>
      <c r="M604" s="871" t="n"/>
      <c r="N604" s="871" t="n"/>
      <c r="O604" s="871" t="n"/>
      <c r="P604" s="871" t="n"/>
      <c r="Q604" s="871" t="n"/>
      <c r="R604" s="871" t="n"/>
      <c r="S604" s="871" t="n"/>
      <c r="T604" s="871" t="n"/>
      <c r="U604" s="871" t="n"/>
      <c r="V604" s="871" t="n"/>
      <c r="W604" s="871" t="n"/>
      <c r="X604" s="871" t="n"/>
      <c r="Y604" s="871" t="n"/>
      <c r="Z604" s="871" t="n"/>
      <c r="AA604" s="871" t="n"/>
      <c r="AB604" s="871" t="n"/>
      <c r="AC604" s="871" t="n"/>
      <c r="AD604" s="871" t="n"/>
      <c r="AE604" s="871" t="n"/>
    </row>
    <row r="605">
      <c r="A605" s="871" t="n"/>
      <c r="B605" s="871" t="n"/>
      <c r="C605" s="871" t="n"/>
      <c r="D605" s="440" t="n"/>
      <c r="E605" s="871" t="n"/>
      <c r="F605" s="440" t="n"/>
      <c r="G605" s="871" t="n"/>
      <c r="H605" s="440" t="n"/>
      <c r="I605" s="871" t="n"/>
      <c r="J605" s="440" t="n"/>
      <c r="K605" s="871" t="n"/>
      <c r="L605" s="440" t="n"/>
      <c r="M605" s="871" t="n"/>
      <c r="N605" s="871" t="n"/>
      <c r="O605" s="871" t="n"/>
      <c r="P605" s="871" t="n"/>
      <c r="Q605" s="871" t="n"/>
      <c r="R605" s="871" t="n"/>
      <c r="S605" s="871" t="n"/>
      <c r="T605" s="871" t="n"/>
      <c r="U605" s="871" t="n"/>
      <c r="V605" s="871" t="n"/>
      <c r="W605" s="871" t="n"/>
      <c r="X605" s="871" t="n"/>
      <c r="Y605" s="871" t="n"/>
      <c r="Z605" s="871" t="n"/>
      <c r="AA605" s="871" t="n"/>
      <c r="AB605" s="871" t="n"/>
      <c r="AC605" s="871" t="n"/>
      <c r="AD605" s="871" t="n"/>
      <c r="AE605" s="871" t="n"/>
    </row>
    <row r="606">
      <c r="A606" s="871" t="n"/>
      <c r="B606" s="871" t="n"/>
      <c r="C606" s="871" t="n"/>
      <c r="D606" s="440" t="n"/>
      <c r="E606" s="871" t="n"/>
      <c r="F606" s="440" t="n"/>
      <c r="G606" s="871" t="n"/>
      <c r="H606" s="440" t="n"/>
      <c r="I606" s="871" t="n"/>
      <c r="J606" s="440" t="n"/>
      <c r="K606" s="871" t="n"/>
      <c r="L606" s="440" t="n"/>
      <c r="M606" s="871" t="n"/>
      <c r="N606" s="871" t="n"/>
      <c r="O606" s="871" t="n"/>
      <c r="P606" s="871" t="n"/>
      <c r="Q606" s="871" t="n"/>
      <c r="R606" s="871" t="n"/>
      <c r="S606" s="871" t="n"/>
      <c r="T606" s="871" t="n"/>
      <c r="U606" s="871" t="n"/>
      <c r="V606" s="871" t="n"/>
      <c r="W606" s="871" t="n"/>
      <c r="X606" s="871" t="n"/>
      <c r="Y606" s="871" t="n"/>
      <c r="Z606" s="871" t="n"/>
      <c r="AA606" s="871" t="n"/>
      <c r="AB606" s="871" t="n"/>
      <c r="AC606" s="871" t="n"/>
      <c r="AD606" s="871" t="n"/>
      <c r="AE606" s="871" t="n"/>
    </row>
    <row r="607">
      <c r="A607" s="871" t="n"/>
      <c r="B607" s="871" t="n"/>
      <c r="C607" s="871" t="n"/>
      <c r="D607" s="440" t="n"/>
      <c r="E607" s="871" t="n"/>
      <c r="F607" s="440" t="n"/>
      <c r="G607" s="871" t="n"/>
      <c r="H607" s="440" t="n"/>
      <c r="I607" s="871" t="n"/>
      <c r="J607" s="440" t="n"/>
      <c r="K607" s="871" t="n"/>
      <c r="L607" s="440" t="n"/>
      <c r="M607" s="871" t="n"/>
      <c r="N607" s="871" t="n"/>
      <c r="O607" s="871" t="n"/>
      <c r="P607" s="871" t="n"/>
      <c r="Q607" s="871" t="n"/>
      <c r="R607" s="871" t="n"/>
      <c r="S607" s="871" t="n"/>
      <c r="T607" s="871" t="n"/>
      <c r="U607" s="871" t="n"/>
      <c r="V607" s="871" t="n"/>
      <c r="W607" s="871" t="n"/>
      <c r="X607" s="871" t="n"/>
      <c r="Y607" s="871" t="n"/>
      <c r="Z607" s="871" t="n"/>
      <c r="AA607" s="871" t="n"/>
      <c r="AB607" s="871" t="n"/>
      <c r="AC607" s="871" t="n"/>
      <c r="AD607" s="871" t="n"/>
      <c r="AE607" s="871" t="n"/>
    </row>
    <row r="608">
      <c r="A608" s="871" t="n"/>
      <c r="B608" s="871" t="n"/>
      <c r="C608" s="871" t="n"/>
      <c r="D608" s="440" t="n"/>
      <c r="E608" s="871" t="n"/>
      <c r="F608" s="440" t="n"/>
      <c r="G608" s="871" t="n"/>
      <c r="H608" s="440" t="n"/>
      <c r="I608" s="871" t="n"/>
      <c r="J608" s="440" t="n"/>
      <c r="K608" s="871" t="n"/>
      <c r="L608" s="440" t="n"/>
      <c r="M608" s="871" t="n"/>
      <c r="N608" s="871" t="n"/>
      <c r="O608" s="871" t="n"/>
      <c r="P608" s="871" t="n"/>
      <c r="Q608" s="871" t="n"/>
      <c r="R608" s="871" t="n"/>
      <c r="S608" s="871" t="n"/>
      <c r="T608" s="871" t="n"/>
      <c r="U608" s="871" t="n"/>
      <c r="V608" s="871" t="n"/>
      <c r="W608" s="871" t="n"/>
      <c r="X608" s="871" t="n"/>
      <c r="Y608" s="871" t="n"/>
      <c r="Z608" s="871" t="n"/>
      <c r="AA608" s="871" t="n"/>
      <c r="AB608" s="871" t="n"/>
      <c r="AC608" s="871" t="n"/>
      <c r="AD608" s="871" t="n"/>
      <c r="AE608" s="871" t="n"/>
    </row>
    <row r="609">
      <c r="A609" s="871" t="n"/>
      <c r="B609" s="871" t="n"/>
      <c r="C609" s="871" t="n"/>
      <c r="D609" s="440" t="n"/>
      <c r="E609" s="871" t="n"/>
      <c r="F609" s="440" t="n"/>
      <c r="G609" s="871" t="n"/>
      <c r="H609" s="440" t="n"/>
      <c r="I609" s="871" t="n"/>
      <c r="J609" s="440" t="n"/>
      <c r="K609" s="871" t="n"/>
      <c r="L609" s="440" t="n"/>
      <c r="M609" s="871" t="n"/>
      <c r="N609" s="871" t="n"/>
      <c r="O609" s="871" t="n"/>
      <c r="P609" s="871" t="n"/>
      <c r="Q609" s="871" t="n"/>
      <c r="R609" s="871" t="n"/>
      <c r="S609" s="871" t="n"/>
      <c r="T609" s="871" t="n"/>
      <c r="U609" s="871" t="n"/>
      <c r="V609" s="871" t="n"/>
      <c r="W609" s="871" t="n"/>
      <c r="X609" s="871" t="n"/>
      <c r="Y609" s="871" t="n"/>
      <c r="Z609" s="871" t="n"/>
      <c r="AA609" s="871" t="n"/>
      <c r="AB609" s="871" t="n"/>
      <c r="AC609" s="871" t="n"/>
      <c r="AD609" s="871" t="n"/>
      <c r="AE609" s="871" t="n"/>
    </row>
    <row r="610">
      <c r="A610" s="871" t="n"/>
      <c r="B610" s="871" t="n"/>
      <c r="C610" s="871" t="n"/>
      <c r="D610" s="440" t="n"/>
      <c r="E610" s="871" t="n"/>
      <c r="F610" s="440" t="n"/>
      <c r="G610" s="871" t="n"/>
      <c r="H610" s="440" t="n"/>
      <c r="I610" s="871" t="n"/>
      <c r="J610" s="440" t="n"/>
      <c r="K610" s="871" t="n"/>
      <c r="L610" s="440" t="n"/>
      <c r="M610" s="871" t="n"/>
      <c r="N610" s="871" t="n"/>
      <c r="O610" s="871" t="n"/>
      <c r="P610" s="871" t="n"/>
      <c r="Q610" s="871" t="n"/>
      <c r="R610" s="871" t="n"/>
      <c r="S610" s="871" t="n"/>
      <c r="T610" s="871" t="n"/>
      <c r="U610" s="871" t="n"/>
      <c r="V610" s="871" t="n"/>
      <c r="W610" s="871" t="n"/>
      <c r="X610" s="871" t="n"/>
      <c r="Y610" s="871" t="n"/>
      <c r="Z610" s="871" t="n"/>
      <c r="AA610" s="871" t="n"/>
      <c r="AB610" s="871" t="n"/>
      <c r="AC610" s="871" t="n"/>
      <c r="AD610" s="871" t="n"/>
      <c r="AE610" s="871" t="n"/>
    </row>
    <row r="611">
      <c r="A611" s="871" t="n"/>
      <c r="B611" s="871" t="n"/>
      <c r="C611" s="871" t="n"/>
      <c r="D611" s="440" t="n"/>
      <c r="E611" s="871" t="n"/>
      <c r="F611" s="440" t="n"/>
      <c r="G611" s="871" t="n"/>
      <c r="H611" s="440" t="n"/>
      <c r="I611" s="871" t="n"/>
      <c r="J611" s="440" t="n"/>
      <c r="K611" s="871" t="n"/>
      <c r="L611" s="440" t="n"/>
      <c r="M611" s="871" t="n"/>
      <c r="N611" s="871" t="n"/>
      <c r="O611" s="871" t="n"/>
      <c r="P611" s="871" t="n"/>
      <c r="Q611" s="871" t="n"/>
      <c r="R611" s="871" t="n"/>
      <c r="S611" s="871" t="n"/>
      <c r="T611" s="871" t="n"/>
      <c r="U611" s="871" t="n"/>
      <c r="V611" s="871" t="n"/>
      <c r="W611" s="871" t="n"/>
      <c r="X611" s="871" t="n"/>
      <c r="Y611" s="871" t="n"/>
      <c r="Z611" s="871" t="n"/>
      <c r="AA611" s="871" t="n"/>
      <c r="AB611" s="871" t="n"/>
      <c r="AC611" s="871" t="n"/>
      <c r="AD611" s="871" t="n"/>
      <c r="AE611" s="871" t="n"/>
    </row>
    <row r="612">
      <c r="A612" s="871" t="n"/>
      <c r="B612" s="871" t="n"/>
      <c r="C612" s="871" t="n"/>
      <c r="D612" s="440" t="n"/>
      <c r="E612" s="871" t="n"/>
      <c r="F612" s="440" t="n"/>
      <c r="G612" s="871" t="n"/>
      <c r="H612" s="440" t="n"/>
      <c r="I612" s="871" t="n"/>
      <c r="J612" s="440" t="n"/>
      <c r="K612" s="871" t="n"/>
      <c r="L612" s="440" t="n"/>
      <c r="M612" s="871" t="n"/>
      <c r="N612" s="871" t="n"/>
      <c r="O612" s="871" t="n"/>
      <c r="P612" s="871" t="n"/>
      <c r="Q612" s="871" t="n"/>
      <c r="R612" s="871" t="n"/>
      <c r="S612" s="871" t="n"/>
      <c r="T612" s="871" t="n"/>
      <c r="U612" s="871" t="n"/>
      <c r="V612" s="871" t="n"/>
      <c r="W612" s="871" t="n"/>
      <c r="X612" s="871" t="n"/>
      <c r="Y612" s="871" t="n"/>
      <c r="Z612" s="871" t="n"/>
      <c r="AA612" s="871" t="n"/>
      <c r="AB612" s="871" t="n"/>
      <c r="AC612" s="871" t="n"/>
      <c r="AD612" s="871" t="n"/>
      <c r="AE612" s="871" t="n"/>
    </row>
    <row r="613">
      <c r="A613" s="871" t="n"/>
      <c r="B613" s="871" t="n"/>
      <c r="C613" s="871" t="n"/>
      <c r="D613" s="440" t="n"/>
      <c r="E613" s="871" t="n"/>
      <c r="F613" s="440" t="n"/>
      <c r="G613" s="871" t="n"/>
      <c r="H613" s="440" t="n"/>
      <c r="I613" s="871" t="n"/>
      <c r="J613" s="440" t="n"/>
      <c r="K613" s="871" t="n"/>
      <c r="L613" s="440" t="n"/>
      <c r="M613" s="871" t="n"/>
      <c r="N613" s="871" t="n"/>
      <c r="O613" s="871" t="n"/>
      <c r="P613" s="871" t="n"/>
      <c r="Q613" s="871" t="n"/>
      <c r="R613" s="871" t="n"/>
      <c r="S613" s="871" t="n"/>
      <c r="T613" s="871" t="n"/>
      <c r="U613" s="871" t="n"/>
      <c r="V613" s="871" t="n"/>
      <c r="W613" s="871" t="n"/>
      <c r="X613" s="871" t="n"/>
      <c r="Y613" s="871" t="n"/>
      <c r="Z613" s="871" t="n"/>
      <c r="AA613" s="871" t="n"/>
      <c r="AB613" s="871" t="n"/>
      <c r="AC613" s="871" t="n"/>
      <c r="AD613" s="871" t="n"/>
      <c r="AE613" s="871" t="n"/>
    </row>
    <row r="614">
      <c r="A614" s="871" t="n"/>
      <c r="B614" s="871" t="n"/>
      <c r="C614" s="871" t="n"/>
      <c r="D614" s="440" t="n"/>
      <c r="E614" s="871" t="n"/>
      <c r="F614" s="440" t="n"/>
      <c r="G614" s="871" t="n"/>
      <c r="H614" s="440" t="n"/>
      <c r="I614" s="871" t="n"/>
      <c r="J614" s="440" t="n"/>
      <c r="K614" s="871" t="n"/>
      <c r="L614" s="440" t="n"/>
      <c r="M614" s="871" t="n"/>
      <c r="N614" s="871" t="n"/>
      <c r="O614" s="871" t="n"/>
      <c r="P614" s="871" t="n"/>
      <c r="Q614" s="871" t="n"/>
      <c r="R614" s="871" t="n"/>
      <c r="S614" s="871" t="n"/>
      <c r="T614" s="871" t="n"/>
      <c r="U614" s="871" t="n"/>
      <c r="V614" s="871" t="n"/>
      <c r="W614" s="871" t="n"/>
      <c r="X614" s="871" t="n"/>
      <c r="Y614" s="871" t="n"/>
      <c r="Z614" s="871" t="n"/>
      <c r="AA614" s="871" t="n"/>
      <c r="AB614" s="871" t="n"/>
      <c r="AC614" s="871" t="n"/>
      <c r="AD614" s="871" t="n"/>
      <c r="AE614" s="871" t="n"/>
    </row>
    <row r="615">
      <c r="A615" s="871" t="n"/>
      <c r="B615" s="871" t="n"/>
      <c r="C615" s="871" t="n"/>
      <c r="D615" s="440" t="n"/>
      <c r="E615" s="871" t="n"/>
      <c r="F615" s="440" t="n"/>
      <c r="G615" s="871" t="n"/>
      <c r="H615" s="440" t="n"/>
      <c r="I615" s="871" t="n"/>
      <c r="J615" s="440" t="n"/>
      <c r="K615" s="871" t="n"/>
      <c r="L615" s="440" t="n"/>
      <c r="M615" s="871" t="n"/>
      <c r="N615" s="871" t="n"/>
      <c r="O615" s="871" t="n"/>
      <c r="P615" s="871" t="n"/>
      <c r="Q615" s="871" t="n"/>
      <c r="R615" s="871" t="n"/>
      <c r="S615" s="871" t="n"/>
      <c r="T615" s="871" t="n"/>
      <c r="U615" s="871" t="n"/>
      <c r="V615" s="871" t="n"/>
      <c r="W615" s="871" t="n"/>
      <c r="X615" s="871" t="n"/>
      <c r="Y615" s="871" t="n"/>
      <c r="Z615" s="871" t="n"/>
      <c r="AA615" s="871" t="n"/>
      <c r="AB615" s="871" t="n"/>
      <c r="AC615" s="871" t="n"/>
      <c r="AD615" s="871" t="n"/>
      <c r="AE615" s="871" t="n"/>
    </row>
    <row r="616">
      <c r="A616" s="871" t="n"/>
      <c r="B616" s="871" t="n"/>
      <c r="C616" s="871" t="n"/>
      <c r="D616" s="440" t="n"/>
      <c r="E616" s="871" t="n"/>
      <c r="F616" s="440" t="n"/>
      <c r="G616" s="871" t="n"/>
      <c r="H616" s="440" t="n"/>
      <c r="I616" s="871" t="n"/>
      <c r="J616" s="440" t="n"/>
      <c r="K616" s="871" t="n"/>
      <c r="L616" s="440" t="n"/>
      <c r="M616" s="871" t="n"/>
      <c r="N616" s="871" t="n"/>
      <c r="O616" s="871" t="n"/>
      <c r="P616" s="871" t="n"/>
      <c r="Q616" s="871" t="n"/>
      <c r="R616" s="871" t="n"/>
      <c r="S616" s="871" t="n"/>
      <c r="T616" s="871" t="n"/>
      <c r="U616" s="871" t="n"/>
      <c r="V616" s="871" t="n"/>
      <c r="W616" s="871" t="n"/>
      <c r="X616" s="871" t="n"/>
      <c r="Y616" s="871" t="n"/>
      <c r="Z616" s="871" t="n"/>
      <c r="AA616" s="871" t="n"/>
      <c r="AB616" s="871" t="n"/>
      <c r="AC616" s="871" t="n"/>
      <c r="AD616" s="871" t="n"/>
      <c r="AE616" s="871" t="n"/>
    </row>
    <row r="617">
      <c r="A617" s="871" t="n"/>
      <c r="B617" s="871" t="n"/>
      <c r="C617" s="871" t="n"/>
      <c r="D617" s="440" t="n"/>
      <c r="E617" s="871" t="n"/>
      <c r="F617" s="440" t="n"/>
      <c r="G617" s="871" t="n"/>
      <c r="H617" s="440" t="n"/>
      <c r="I617" s="871" t="n"/>
      <c r="J617" s="440" t="n"/>
      <c r="K617" s="871" t="n"/>
      <c r="L617" s="440" t="n"/>
      <c r="M617" s="871" t="n"/>
      <c r="N617" s="871" t="n"/>
      <c r="O617" s="871" t="n"/>
      <c r="P617" s="871" t="n"/>
      <c r="Q617" s="871" t="n"/>
      <c r="R617" s="871" t="n"/>
      <c r="S617" s="871" t="n"/>
      <c r="T617" s="871" t="n"/>
      <c r="U617" s="871" t="n"/>
      <c r="V617" s="871" t="n"/>
      <c r="W617" s="871" t="n"/>
      <c r="X617" s="871" t="n"/>
      <c r="Y617" s="871" t="n"/>
      <c r="Z617" s="871" t="n"/>
      <c r="AA617" s="871" t="n"/>
      <c r="AB617" s="871" t="n"/>
      <c r="AC617" s="871" t="n"/>
      <c r="AD617" s="871" t="n"/>
      <c r="AE617" s="871" t="n"/>
    </row>
    <row r="618">
      <c r="A618" s="871" t="n"/>
      <c r="B618" s="871" t="n"/>
      <c r="C618" s="871" t="n"/>
      <c r="D618" s="440" t="n"/>
      <c r="E618" s="871" t="n"/>
      <c r="F618" s="440" t="n"/>
      <c r="G618" s="871" t="n"/>
      <c r="H618" s="440" t="n"/>
      <c r="I618" s="871" t="n"/>
      <c r="J618" s="440" t="n"/>
      <c r="K618" s="871" t="n"/>
      <c r="L618" s="440" t="n"/>
      <c r="M618" s="871" t="n"/>
      <c r="N618" s="871" t="n"/>
      <c r="O618" s="871" t="n"/>
      <c r="P618" s="871" t="n"/>
      <c r="Q618" s="871" t="n"/>
      <c r="R618" s="871" t="n"/>
      <c r="S618" s="871" t="n"/>
      <c r="T618" s="871" t="n"/>
      <c r="U618" s="871" t="n"/>
      <c r="V618" s="871" t="n"/>
      <c r="W618" s="871" t="n"/>
      <c r="X618" s="871" t="n"/>
      <c r="Y618" s="871" t="n"/>
      <c r="Z618" s="871" t="n"/>
      <c r="AA618" s="871" t="n"/>
      <c r="AB618" s="871" t="n"/>
      <c r="AC618" s="871" t="n"/>
      <c r="AD618" s="871" t="n"/>
      <c r="AE618" s="871" t="n"/>
    </row>
    <row r="619">
      <c r="A619" s="871" t="n"/>
      <c r="B619" s="871" t="n"/>
      <c r="C619" s="871" t="n"/>
      <c r="D619" s="440" t="n"/>
      <c r="E619" s="871" t="n"/>
      <c r="F619" s="440" t="n"/>
      <c r="G619" s="871" t="n"/>
      <c r="H619" s="440" t="n"/>
      <c r="I619" s="871" t="n"/>
      <c r="J619" s="440" t="n"/>
      <c r="K619" s="871" t="n"/>
      <c r="L619" s="440" t="n"/>
      <c r="M619" s="871" t="n"/>
      <c r="N619" s="871" t="n"/>
      <c r="O619" s="871" t="n"/>
      <c r="P619" s="871" t="n"/>
      <c r="Q619" s="871" t="n"/>
      <c r="R619" s="871" t="n"/>
      <c r="S619" s="871" t="n"/>
      <c r="T619" s="871" t="n"/>
      <c r="U619" s="871" t="n"/>
      <c r="V619" s="871" t="n"/>
      <c r="W619" s="871" t="n"/>
      <c r="X619" s="871" t="n"/>
      <c r="Y619" s="871" t="n"/>
      <c r="Z619" s="871" t="n"/>
      <c r="AA619" s="871" t="n"/>
      <c r="AB619" s="871" t="n"/>
      <c r="AC619" s="871" t="n"/>
      <c r="AD619" s="871" t="n"/>
      <c r="AE619" s="871" t="n"/>
    </row>
    <row r="620">
      <c r="A620" s="871" t="n"/>
      <c r="B620" s="871" t="n"/>
      <c r="C620" s="871" t="n"/>
      <c r="D620" s="440" t="n"/>
      <c r="E620" s="871" t="n"/>
      <c r="F620" s="440" t="n"/>
      <c r="G620" s="871" t="n"/>
      <c r="H620" s="440" t="n"/>
      <c r="I620" s="871" t="n"/>
      <c r="J620" s="440" t="n"/>
      <c r="K620" s="871" t="n"/>
      <c r="L620" s="440" t="n"/>
      <c r="M620" s="871" t="n"/>
      <c r="N620" s="871" t="n"/>
      <c r="O620" s="871" t="n"/>
      <c r="P620" s="871" t="n"/>
      <c r="Q620" s="871" t="n"/>
      <c r="R620" s="871" t="n"/>
      <c r="S620" s="871" t="n"/>
      <c r="T620" s="871" t="n"/>
      <c r="U620" s="871" t="n"/>
      <c r="V620" s="871" t="n"/>
      <c r="W620" s="871" t="n"/>
      <c r="X620" s="871" t="n"/>
      <c r="Y620" s="871" t="n"/>
      <c r="Z620" s="871" t="n"/>
      <c r="AA620" s="871" t="n"/>
      <c r="AB620" s="871" t="n"/>
      <c r="AC620" s="871" t="n"/>
      <c r="AD620" s="871" t="n"/>
      <c r="AE620" s="871" t="n"/>
    </row>
    <row r="621">
      <c r="A621" s="871" t="n"/>
      <c r="B621" s="871" t="n"/>
      <c r="C621" s="871" t="n"/>
      <c r="D621" s="440" t="n"/>
      <c r="E621" s="871" t="n"/>
      <c r="F621" s="440" t="n"/>
      <c r="G621" s="871" t="n"/>
      <c r="H621" s="440" t="n"/>
      <c r="I621" s="871" t="n"/>
      <c r="J621" s="440" t="n"/>
      <c r="K621" s="871" t="n"/>
      <c r="L621" s="440" t="n"/>
      <c r="M621" s="871" t="n"/>
      <c r="N621" s="871" t="n"/>
      <c r="O621" s="871" t="n"/>
      <c r="P621" s="871" t="n"/>
      <c r="Q621" s="871" t="n"/>
      <c r="R621" s="871" t="n"/>
      <c r="S621" s="871" t="n"/>
      <c r="T621" s="871" t="n"/>
      <c r="U621" s="871" t="n"/>
      <c r="V621" s="871" t="n"/>
      <c r="W621" s="871" t="n"/>
      <c r="X621" s="871" t="n"/>
      <c r="Y621" s="871" t="n"/>
      <c r="Z621" s="871" t="n"/>
      <c r="AA621" s="871" t="n"/>
      <c r="AB621" s="871" t="n"/>
      <c r="AC621" s="871" t="n"/>
      <c r="AD621" s="871" t="n"/>
      <c r="AE621" s="871" t="n"/>
    </row>
    <row r="622">
      <c r="A622" s="871" t="n"/>
      <c r="B622" s="871" t="n"/>
      <c r="C622" s="871" t="n"/>
      <c r="D622" s="440" t="n"/>
      <c r="E622" s="871" t="n"/>
      <c r="F622" s="440" t="n"/>
      <c r="G622" s="871" t="n"/>
      <c r="H622" s="440" t="n"/>
      <c r="I622" s="871" t="n"/>
      <c r="J622" s="440" t="n"/>
      <c r="K622" s="871" t="n"/>
      <c r="L622" s="440" t="n"/>
      <c r="M622" s="871" t="n"/>
      <c r="N622" s="871" t="n"/>
      <c r="O622" s="871" t="n"/>
      <c r="P622" s="871" t="n"/>
      <c r="Q622" s="871" t="n"/>
      <c r="R622" s="871" t="n"/>
      <c r="S622" s="871" t="n"/>
      <c r="T622" s="871" t="n"/>
      <c r="U622" s="871" t="n"/>
      <c r="V622" s="871" t="n"/>
      <c r="W622" s="871" t="n"/>
      <c r="X622" s="871" t="n"/>
      <c r="Y622" s="871" t="n"/>
      <c r="Z622" s="871" t="n"/>
      <c r="AA622" s="871" t="n"/>
      <c r="AB622" s="871" t="n"/>
      <c r="AC622" s="871" t="n"/>
      <c r="AD622" s="871" t="n"/>
      <c r="AE622" s="871" t="n"/>
    </row>
    <row r="623">
      <c r="A623" s="871" t="n"/>
      <c r="B623" s="871" t="n"/>
      <c r="C623" s="871" t="n"/>
      <c r="D623" s="440" t="n"/>
      <c r="E623" s="871" t="n"/>
      <c r="F623" s="440" t="n"/>
      <c r="G623" s="871" t="n"/>
      <c r="H623" s="440" t="n"/>
      <c r="I623" s="871" t="n"/>
      <c r="J623" s="440" t="n"/>
      <c r="K623" s="871" t="n"/>
      <c r="L623" s="440" t="n"/>
      <c r="M623" s="871" t="n"/>
      <c r="N623" s="871" t="n"/>
      <c r="O623" s="871" t="n"/>
      <c r="P623" s="871" t="n"/>
      <c r="Q623" s="871" t="n"/>
      <c r="R623" s="871" t="n"/>
      <c r="S623" s="871" t="n"/>
      <c r="T623" s="871" t="n"/>
      <c r="U623" s="871" t="n"/>
      <c r="V623" s="871" t="n"/>
      <c r="W623" s="871" t="n"/>
      <c r="X623" s="871" t="n"/>
      <c r="Y623" s="871" t="n"/>
      <c r="Z623" s="871" t="n"/>
      <c r="AA623" s="871" t="n"/>
      <c r="AB623" s="871" t="n"/>
      <c r="AC623" s="871" t="n"/>
      <c r="AD623" s="871" t="n"/>
      <c r="AE623" s="871" t="n"/>
    </row>
    <row r="624">
      <c r="A624" s="871" t="n"/>
      <c r="B624" s="871" t="n"/>
      <c r="C624" s="871" t="n"/>
      <c r="D624" s="440" t="n"/>
      <c r="E624" s="871" t="n"/>
      <c r="F624" s="440" t="n"/>
      <c r="G624" s="871" t="n"/>
      <c r="H624" s="440" t="n"/>
      <c r="I624" s="871" t="n"/>
      <c r="J624" s="440" t="n"/>
      <c r="K624" s="871" t="n"/>
      <c r="L624" s="440" t="n"/>
      <c r="M624" s="871" t="n"/>
      <c r="N624" s="871" t="n"/>
      <c r="O624" s="871" t="n"/>
      <c r="P624" s="871" t="n"/>
      <c r="Q624" s="871" t="n"/>
      <c r="R624" s="871" t="n"/>
      <c r="S624" s="871" t="n"/>
      <c r="T624" s="871" t="n"/>
      <c r="U624" s="871" t="n"/>
      <c r="V624" s="871" t="n"/>
      <c r="W624" s="871" t="n"/>
      <c r="X624" s="871" t="n"/>
      <c r="Y624" s="871" t="n"/>
      <c r="Z624" s="871" t="n"/>
      <c r="AA624" s="871" t="n"/>
      <c r="AB624" s="871" t="n"/>
      <c r="AC624" s="871" t="n"/>
      <c r="AD624" s="871" t="n"/>
      <c r="AE624" s="871" t="n"/>
    </row>
    <row r="625">
      <c r="A625" s="871" t="n"/>
      <c r="B625" s="871" t="n"/>
      <c r="C625" s="871" t="n"/>
      <c r="D625" s="440" t="n"/>
      <c r="E625" s="871" t="n"/>
      <c r="F625" s="440" t="n"/>
      <c r="G625" s="871" t="n"/>
      <c r="H625" s="440" t="n"/>
      <c r="I625" s="871" t="n"/>
      <c r="J625" s="440" t="n"/>
      <c r="K625" s="871" t="n"/>
      <c r="L625" s="440" t="n"/>
      <c r="M625" s="871" t="n"/>
      <c r="N625" s="871" t="n"/>
      <c r="O625" s="871" t="n"/>
      <c r="P625" s="871" t="n"/>
      <c r="Q625" s="871" t="n"/>
      <c r="R625" s="871" t="n"/>
      <c r="S625" s="871" t="n"/>
      <c r="T625" s="871" t="n"/>
      <c r="U625" s="871" t="n"/>
      <c r="V625" s="871" t="n"/>
      <c r="W625" s="871" t="n"/>
      <c r="X625" s="871" t="n"/>
      <c r="Y625" s="871" t="n"/>
      <c r="Z625" s="871" t="n"/>
      <c r="AA625" s="871" t="n"/>
      <c r="AB625" s="871" t="n"/>
      <c r="AC625" s="871" t="n"/>
      <c r="AD625" s="871" t="n"/>
      <c r="AE625" s="871" t="n"/>
    </row>
    <row r="626">
      <c r="A626" s="871" t="n"/>
      <c r="B626" s="871" t="n"/>
      <c r="C626" s="871" t="n"/>
      <c r="D626" s="440" t="n"/>
      <c r="E626" s="871" t="n"/>
      <c r="F626" s="440" t="n"/>
      <c r="G626" s="871" t="n"/>
      <c r="H626" s="440" t="n"/>
      <c r="I626" s="871" t="n"/>
      <c r="J626" s="440" t="n"/>
      <c r="K626" s="871" t="n"/>
      <c r="L626" s="440" t="n"/>
      <c r="M626" s="871" t="n"/>
      <c r="N626" s="871" t="n"/>
      <c r="O626" s="871" t="n"/>
      <c r="P626" s="871" t="n"/>
      <c r="Q626" s="871" t="n"/>
      <c r="R626" s="871" t="n"/>
      <c r="S626" s="871" t="n"/>
      <c r="T626" s="871" t="n"/>
      <c r="U626" s="871" t="n"/>
      <c r="V626" s="871" t="n"/>
      <c r="W626" s="871" t="n"/>
      <c r="X626" s="871" t="n"/>
      <c r="Y626" s="871" t="n"/>
      <c r="Z626" s="871" t="n"/>
      <c r="AA626" s="871" t="n"/>
      <c r="AB626" s="871" t="n"/>
      <c r="AC626" s="871" t="n"/>
      <c r="AD626" s="871" t="n"/>
      <c r="AE626" s="871" t="n"/>
    </row>
    <row r="627">
      <c r="A627" s="871" t="n"/>
      <c r="B627" s="871" t="n"/>
      <c r="C627" s="871" t="n"/>
      <c r="D627" s="440" t="n"/>
      <c r="E627" s="871" t="n"/>
      <c r="F627" s="440" t="n"/>
      <c r="G627" s="871" t="n"/>
      <c r="H627" s="440" t="n"/>
      <c r="I627" s="871" t="n"/>
      <c r="J627" s="440" t="n"/>
      <c r="K627" s="871" t="n"/>
      <c r="L627" s="440" t="n"/>
      <c r="M627" s="871" t="n"/>
      <c r="N627" s="871" t="n"/>
      <c r="O627" s="871" t="n"/>
      <c r="P627" s="871" t="n"/>
      <c r="Q627" s="871" t="n"/>
      <c r="R627" s="871" t="n"/>
      <c r="S627" s="871" t="n"/>
      <c r="T627" s="871" t="n"/>
      <c r="U627" s="871" t="n"/>
      <c r="V627" s="871" t="n"/>
      <c r="W627" s="871" t="n"/>
      <c r="X627" s="871" t="n"/>
      <c r="Y627" s="871" t="n"/>
      <c r="Z627" s="871" t="n"/>
      <c r="AA627" s="871" t="n"/>
      <c r="AB627" s="871" t="n"/>
      <c r="AC627" s="871" t="n"/>
      <c r="AD627" s="871" t="n"/>
      <c r="AE627" s="871" t="n"/>
    </row>
    <row r="628">
      <c r="A628" s="871" t="n"/>
      <c r="B628" s="871" t="n"/>
      <c r="C628" s="871" t="n"/>
      <c r="D628" s="440" t="n"/>
      <c r="E628" s="871" t="n"/>
      <c r="F628" s="440" t="n"/>
      <c r="G628" s="871" t="n"/>
      <c r="H628" s="440" t="n"/>
      <c r="I628" s="871" t="n"/>
      <c r="J628" s="440" t="n"/>
      <c r="K628" s="871" t="n"/>
      <c r="L628" s="440" t="n"/>
      <c r="M628" s="871" t="n"/>
      <c r="N628" s="871" t="n"/>
      <c r="O628" s="871" t="n"/>
      <c r="P628" s="871" t="n"/>
      <c r="Q628" s="871" t="n"/>
      <c r="R628" s="871" t="n"/>
      <c r="S628" s="871" t="n"/>
      <c r="T628" s="871" t="n"/>
      <c r="U628" s="871" t="n"/>
      <c r="V628" s="871" t="n"/>
      <c r="W628" s="871" t="n"/>
      <c r="X628" s="871" t="n"/>
      <c r="Y628" s="871" t="n"/>
      <c r="Z628" s="871" t="n"/>
      <c r="AA628" s="871" t="n"/>
      <c r="AB628" s="871" t="n"/>
      <c r="AC628" s="871" t="n"/>
      <c r="AD628" s="871" t="n"/>
      <c r="AE628" s="871" t="n"/>
    </row>
    <row r="629">
      <c r="A629" s="871" t="n"/>
      <c r="B629" s="871" t="n"/>
      <c r="C629" s="871" t="n"/>
      <c r="D629" s="440" t="n"/>
      <c r="E629" s="871" t="n"/>
      <c r="F629" s="440" t="n"/>
      <c r="G629" s="871" t="n"/>
      <c r="H629" s="440" t="n"/>
      <c r="I629" s="871" t="n"/>
      <c r="J629" s="440" t="n"/>
      <c r="K629" s="871" t="n"/>
      <c r="L629" s="440" t="n"/>
      <c r="M629" s="871" t="n"/>
      <c r="N629" s="871" t="n"/>
      <c r="O629" s="871" t="n"/>
      <c r="P629" s="871" t="n"/>
      <c r="Q629" s="871" t="n"/>
      <c r="R629" s="871" t="n"/>
      <c r="S629" s="871" t="n"/>
      <c r="T629" s="871" t="n"/>
      <c r="U629" s="871" t="n"/>
      <c r="V629" s="871" t="n"/>
      <c r="W629" s="871" t="n"/>
      <c r="X629" s="871" t="n"/>
      <c r="Y629" s="871" t="n"/>
      <c r="Z629" s="871" t="n"/>
      <c r="AA629" s="871" t="n"/>
      <c r="AB629" s="871" t="n"/>
      <c r="AC629" s="871" t="n"/>
      <c r="AD629" s="871" t="n"/>
      <c r="AE629" s="871" t="n"/>
    </row>
    <row r="630">
      <c r="A630" s="871" t="n"/>
      <c r="B630" s="871" t="n"/>
      <c r="C630" s="871" t="n"/>
      <c r="D630" s="440" t="n"/>
      <c r="E630" s="871" t="n"/>
      <c r="F630" s="440" t="n"/>
      <c r="G630" s="871" t="n"/>
      <c r="H630" s="440" t="n"/>
      <c r="I630" s="871" t="n"/>
      <c r="J630" s="440" t="n"/>
      <c r="K630" s="871" t="n"/>
      <c r="L630" s="440" t="n"/>
      <c r="M630" s="871" t="n"/>
      <c r="N630" s="871" t="n"/>
      <c r="O630" s="871" t="n"/>
      <c r="P630" s="871" t="n"/>
      <c r="Q630" s="871" t="n"/>
      <c r="R630" s="871" t="n"/>
      <c r="S630" s="871" t="n"/>
      <c r="T630" s="871" t="n"/>
      <c r="U630" s="871" t="n"/>
      <c r="V630" s="871" t="n"/>
      <c r="W630" s="871" t="n"/>
      <c r="X630" s="871" t="n"/>
      <c r="Y630" s="871" t="n"/>
      <c r="Z630" s="871" t="n"/>
      <c r="AA630" s="871" t="n"/>
      <c r="AB630" s="871" t="n"/>
      <c r="AC630" s="871" t="n"/>
      <c r="AD630" s="871" t="n"/>
      <c r="AE630" s="871" t="n"/>
    </row>
    <row r="631">
      <c r="A631" s="871" t="n"/>
      <c r="B631" s="871" t="n"/>
      <c r="C631" s="871" t="n"/>
      <c r="D631" s="440" t="n"/>
      <c r="E631" s="871" t="n"/>
      <c r="F631" s="440" t="n"/>
      <c r="G631" s="871" t="n"/>
      <c r="H631" s="440" t="n"/>
      <c r="I631" s="871" t="n"/>
      <c r="J631" s="440" t="n"/>
      <c r="K631" s="871" t="n"/>
      <c r="L631" s="440" t="n"/>
      <c r="M631" s="871" t="n"/>
      <c r="N631" s="871" t="n"/>
      <c r="O631" s="871" t="n"/>
      <c r="P631" s="871" t="n"/>
      <c r="Q631" s="871" t="n"/>
      <c r="R631" s="871" t="n"/>
      <c r="S631" s="871" t="n"/>
      <c r="T631" s="871" t="n"/>
      <c r="U631" s="871" t="n"/>
      <c r="V631" s="871" t="n"/>
      <c r="W631" s="871" t="n"/>
      <c r="X631" s="871" t="n"/>
      <c r="Y631" s="871" t="n"/>
      <c r="Z631" s="871" t="n"/>
      <c r="AA631" s="871" t="n"/>
      <c r="AB631" s="871" t="n"/>
      <c r="AC631" s="871" t="n"/>
      <c r="AD631" s="871" t="n"/>
      <c r="AE631" s="871" t="n"/>
    </row>
    <row r="632">
      <c r="A632" s="871" t="n"/>
      <c r="B632" s="871" t="n"/>
      <c r="C632" s="871" t="n"/>
      <c r="D632" s="440" t="n"/>
      <c r="E632" s="871" t="n"/>
      <c r="F632" s="440" t="n"/>
      <c r="G632" s="871" t="n"/>
      <c r="H632" s="440" t="n"/>
      <c r="I632" s="871" t="n"/>
      <c r="J632" s="440" t="n"/>
      <c r="K632" s="871" t="n"/>
      <c r="L632" s="440" t="n"/>
      <c r="M632" s="871" t="n"/>
      <c r="N632" s="871" t="n"/>
      <c r="O632" s="871" t="n"/>
      <c r="P632" s="871" t="n"/>
      <c r="Q632" s="871" t="n"/>
      <c r="R632" s="871" t="n"/>
      <c r="S632" s="871" t="n"/>
      <c r="T632" s="871" t="n"/>
      <c r="U632" s="871" t="n"/>
      <c r="V632" s="871" t="n"/>
      <c r="W632" s="871" t="n"/>
      <c r="X632" s="871" t="n"/>
      <c r="Y632" s="871" t="n"/>
      <c r="Z632" s="871" t="n"/>
      <c r="AA632" s="871" t="n"/>
      <c r="AB632" s="871" t="n"/>
      <c r="AC632" s="871" t="n"/>
      <c r="AD632" s="871" t="n"/>
      <c r="AE632" s="871" t="n"/>
    </row>
    <row r="633">
      <c r="A633" s="871" t="n"/>
      <c r="B633" s="871" t="n"/>
      <c r="C633" s="871" t="n"/>
      <c r="D633" s="440" t="n"/>
      <c r="E633" s="871" t="n"/>
      <c r="F633" s="440" t="n"/>
      <c r="G633" s="871" t="n"/>
      <c r="H633" s="440" t="n"/>
      <c r="I633" s="871" t="n"/>
      <c r="J633" s="440" t="n"/>
      <c r="K633" s="871" t="n"/>
      <c r="L633" s="440" t="n"/>
      <c r="M633" s="871" t="n"/>
      <c r="N633" s="871" t="n"/>
      <c r="O633" s="871" t="n"/>
      <c r="P633" s="871" t="n"/>
      <c r="Q633" s="871" t="n"/>
      <c r="R633" s="871" t="n"/>
      <c r="S633" s="871" t="n"/>
      <c r="T633" s="871" t="n"/>
      <c r="U633" s="871" t="n"/>
      <c r="V633" s="871" t="n"/>
      <c r="W633" s="871" t="n"/>
      <c r="X633" s="871" t="n"/>
      <c r="Y633" s="871" t="n"/>
      <c r="Z633" s="871" t="n"/>
      <c r="AA633" s="871" t="n"/>
      <c r="AB633" s="871" t="n"/>
      <c r="AC633" s="871" t="n"/>
      <c r="AD633" s="871" t="n"/>
      <c r="AE633" s="871" t="n"/>
    </row>
    <row r="634">
      <c r="A634" s="871" t="n"/>
      <c r="B634" s="871" t="n"/>
      <c r="C634" s="871" t="n"/>
      <c r="D634" s="440" t="n"/>
      <c r="E634" s="871" t="n"/>
      <c r="F634" s="440" t="n"/>
      <c r="G634" s="871" t="n"/>
      <c r="H634" s="440" t="n"/>
      <c r="I634" s="871" t="n"/>
      <c r="J634" s="440" t="n"/>
      <c r="K634" s="871" t="n"/>
      <c r="L634" s="440" t="n"/>
      <c r="M634" s="871" t="n"/>
      <c r="N634" s="871" t="n"/>
      <c r="O634" s="871" t="n"/>
      <c r="P634" s="871" t="n"/>
      <c r="Q634" s="871" t="n"/>
      <c r="R634" s="871" t="n"/>
      <c r="S634" s="871" t="n"/>
      <c r="T634" s="871" t="n"/>
      <c r="U634" s="871" t="n"/>
      <c r="V634" s="871" t="n"/>
      <c r="W634" s="871" t="n"/>
      <c r="X634" s="871" t="n"/>
      <c r="Y634" s="871" t="n"/>
      <c r="Z634" s="871" t="n"/>
      <c r="AA634" s="871" t="n"/>
      <c r="AB634" s="871" t="n"/>
      <c r="AC634" s="871" t="n"/>
      <c r="AD634" s="871" t="n"/>
      <c r="AE634" s="871" t="n"/>
    </row>
    <row r="635">
      <c r="A635" s="871" t="n"/>
      <c r="B635" s="871" t="n"/>
      <c r="C635" s="871" t="n"/>
      <c r="D635" s="440" t="n"/>
      <c r="E635" s="871" t="n"/>
      <c r="F635" s="440" t="n"/>
      <c r="G635" s="871" t="n"/>
      <c r="H635" s="440" t="n"/>
      <c r="I635" s="871" t="n"/>
      <c r="J635" s="440" t="n"/>
      <c r="K635" s="871" t="n"/>
      <c r="L635" s="440" t="n"/>
      <c r="M635" s="871" t="n"/>
      <c r="N635" s="871" t="n"/>
      <c r="O635" s="871" t="n"/>
      <c r="P635" s="871" t="n"/>
      <c r="Q635" s="871" t="n"/>
      <c r="R635" s="871" t="n"/>
      <c r="S635" s="871" t="n"/>
      <c r="T635" s="871" t="n"/>
      <c r="U635" s="871" t="n"/>
      <c r="V635" s="871" t="n"/>
      <c r="W635" s="871" t="n"/>
      <c r="X635" s="871" t="n"/>
      <c r="Y635" s="871" t="n"/>
      <c r="Z635" s="871" t="n"/>
      <c r="AA635" s="871" t="n"/>
      <c r="AB635" s="871" t="n"/>
      <c r="AC635" s="871" t="n"/>
      <c r="AD635" s="871" t="n"/>
      <c r="AE635" s="871" t="n"/>
    </row>
    <row r="636">
      <c r="A636" s="871" t="n"/>
      <c r="B636" s="871" t="n"/>
      <c r="C636" s="871" t="n"/>
      <c r="D636" s="440" t="n"/>
      <c r="E636" s="871" t="n"/>
      <c r="F636" s="440" t="n"/>
      <c r="G636" s="871" t="n"/>
      <c r="H636" s="440" t="n"/>
      <c r="I636" s="871" t="n"/>
      <c r="J636" s="440" t="n"/>
      <c r="K636" s="871" t="n"/>
      <c r="L636" s="440" t="n"/>
      <c r="M636" s="871" t="n"/>
      <c r="N636" s="871" t="n"/>
      <c r="O636" s="871" t="n"/>
      <c r="P636" s="871" t="n"/>
      <c r="Q636" s="871" t="n"/>
      <c r="R636" s="871" t="n"/>
      <c r="S636" s="871" t="n"/>
      <c r="T636" s="871" t="n"/>
      <c r="U636" s="871" t="n"/>
      <c r="V636" s="871" t="n"/>
      <c r="W636" s="871" t="n"/>
      <c r="X636" s="871" t="n"/>
      <c r="Y636" s="871" t="n"/>
      <c r="Z636" s="871" t="n"/>
      <c r="AA636" s="871" t="n"/>
      <c r="AB636" s="871" t="n"/>
      <c r="AC636" s="871" t="n"/>
      <c r="AD636" s="871" t="n"/>
      <c r="AE636" s="871" t="n"/>
    </row>
    <row r="637">
      <c r="A637" s="871" t="n"/>
      <c r="B637" s="871" t="n"/>
      <c r="C637" s="871" t="n"/>
      <c r="D637" s="440" t="n"/>
      <c r="E637" s="871" t="n"/>
      <c r="F637" s="440" t="n"/>
      <c r="G637" s="871" t="n"/>
      <c r="H637" s="440" t="n"/>
      <c r="I637" s="871" t="n"/>
      <c r="J637" s="440" t="n"/>
      <c r="K637" s="871" t="n"/>
      <c r="L637" s="440" t="n"/>
      <c r="M637" s="871" t="n"/>
      <c r="N637" s="871" t="n"/>
      <c r="O637" s="871" t="n"/>
      <c r="P637" s="871" t="n"/>
      <c r="Q637" s="871" t="n"/>
      <c r="R637" s="871" t="n"/>
      <c r="S637" s="871" t="n"/>
      <c r="T637" s="871" t="n"/>
      <c r="U637" s="871" t="n"/>
      <c r="V637" s="871" t="n"/>
      <c r="W637" s="871" t="n"/>
      <c r="X637" s="871" t="n"/>
      <c r="Y637" s="871" t="n"/>
      <c r="Z637" s="871" t="n"/>
      <c r="AA637" s="871" t="n"/>
      <c r="AB637" s="871" t="n"/>
      <c r="AC637" s="871" t="n"/>
      <c r="AD637" s="871" t="n"/>
      <c r="AE637" s="871" t="n"/>
    </row>
    <row r="638">
      <c r="A638" s="871" t="n"/>
      <c r="B638" s="871" t="n"/>
      <c r="C638" s="871" t="n"/>
      <c r="D638" s="440" t="n"/>
      <c r="E638" s="871" t="n"/>
      <c r="F638" s="440" t="n"/>
      <c r="G638" s="871" t="n"/>
      <c r="H638" s="440" t="n"/>
      <c r="I638" s="871" t="n"/>
      <c r="J638" s="440" t="n"/>
      <c r="K638" s="871" t="n"/>
      <c r="L638" s="440" t="n"/>
      <c r="M638" s="871" t="n"/>
      <c r="N638" s="871" t="n"/>
      <c r="O638" s="871" t="n"/>
      <c r="P638" s="871" t="n"/>
      <c r="Q638" s="871" t="n"/>
      <c r="R638" s="871" t="n"/>
      <c r="S638" s="871" t="n"/>
      <c r="T638" s="871" t="n"/>
      <c r="U638" s="871" t="n"/>
      <c r="V638" s="871" t="n"/>
      <c r="W638" s="871" t="n"/>
      <c r="X638" s="871" t="n"/>
      <c r="Y638" s="871" t="n"/>
      <c r="Z638" s="871" t="n"/>
      <c r="AA638" s="871" t="n"/>
      <c r="AB638" s="871" t="n"/>
      <c r="AC638" s="871" t="n"/>
      <c r="AD638" s="871" t="n"/>
      <c r="AE638" s="871" t="n"/>
    </row>
    <row r="639">
      <c r="A639" s="871" t="n"/>
      <c r="B639" s="871" t="n"/>
      <c r="C639" s="871" t="n"/>
      <c r="D639" s="440" t="n"/>
      <c r="E639" s="871" t="n"/>
      <c r="F639" s="440" t="n"/>
      <c r="G639" s="871" t="n"/>
      <c r="H639" s="440" t="n"/>
      <c r="I639" s="871" t="n"/>
      <c r="J639" s="440" t="n"/>
      <c r="K639" s="871" t="n"/>
      <c r="L639" s="440" t="n"/>
      <c r="M639" s="871" t="n"/>
      <c r="N639" s="871" t="n"/>
      <c r="O639" s="871" t="n"/>
      <c r="P639" s="871" t="n"/>
      <c r="Q639" s="871" t="n"/>
      <c r="R639" s="871" t="n"/>
      <c r="S639" s="871" t="n"/>
      <c r="T639" s="871" t="n"/>
      <c r="U639" s="871" t="n"/>
      <c r="V639" s="871" t="n"/>
      <c r="W639" s="871" t="n"/>
      <c r="X639" s="871" t="n"/>
      <c r="Y639" s="871" t="n"/>
      <c r="Z639" s="871" t="n"/>
      <c r="AA639" s="871" t="n"/>
      <c r="AB639" s="871" t="n"/>
      <c r="AC639" s="871" t="n"/>
      <c r="AD639" s="871" t="n"/>
      <c r="AE639" s="871" t="n"/>
    </row>
    <row r="640">
      <c r="A640" s="871" t="n"/>
      <c r="B640" s="871" t="n"/>
      <c r="C640" s="871" t="n"/>
      <c r="D640" s="440" t="n"/>
      <c r="E640" s="871" t="n"/>
      <c r="F640" s="440" t="n"/>
      <c r="G640" s="871" t="n"/>
      <c r="H640" s="440" t="n"/>
      <c r="I640" s="871" t="n"/>
      <c r="J640" s="440" t="n"/>
      <c r="K640" s="871" t="n"/>
      <c r="L640" s="440" t="n"/>
      <c r="M640" s="871" t="n"/>
      <c r="N640" s="871" t="n"/>
      <c r="O640" s="871" t="n"/>
      <c r="P640" s="871" t="n"/>
      <c r="Q640" s="871" t="n"/>
      <c r="R640" s="871" t="n"/>
      <c r="S640" s="871" t="n"/>
      <c r="T640" s="871" t="n"/>
      <c r="U640" s="871" t="n"/>
      <c r="V640" s="871" t="n"/>
      <c r="W640" s="871" t="n"/>
      <c r="X640" s="871" t="n"/>
      <c r="Y640" s="871" t="n"/>
      <c r="Z640" s="871" t="n"/>
      <c r="AA640" s="871" t="n"/>
      <c r="AB640" s="871" t="n"/>
      <c r="AC640" s="871" t="n"/>
      <c r="AD640" s="871" t="n"/>
      <c r="AE640" s="871" t="n"/>
    </row>
    <row r="641">
      <c r="A641" s="871" t="n"/>
      <c r="B641" s="871" t="n"/>
      <c r="C641" s="871" t="n"/>
      <c r="D641" s="440" t="n"/>
      <c r="E641" s="871" t="n"/>
      <c r="F641" s="440" t="n"/>
      <c r="G641" s="871" t="n"/>
      <c r="H641" s="440" t="n"/>
      <c r="I641" s="871" t="n"/>
      <c r="J641" s="440" t="n"/>
      <c r="K641" s="871" t="n"/>
      <c r="L641" s="440" t="n"/>
      <c r="M641" s="871" t="n"/>
      <c r="N641" s="871" t="n"/>
      <c r="O641" s="871" t="n"/>
      <c r="P641" s="871" t="n"/>
      <c r="Q641" s="871" t="n"/>
      <c r="R641" s="871" t="n"/>
      <c r="S641" s="871" t="n"/>
      <c r="T641" s="871" t="n"/>
      <c r="U641" s="871" t="n"/>
      <c r="V641" s="871" t="n"/>
      <c r="W641" s="871" t="n"/>
      <c r="X641" s="871" t="n"/>
      <c r="Y641" s="871" t="n"/>
      <c r="Z641" s="871" t="n"/>
      <c r="AA641" s="871" t="n"/>
      <c r="AB641" s="871" t="n"/>
      <c r="AC641" s="871" t="n"/>
      <c r="AD641" s="871" t="n"/>
      <c r="AE641" s="871" t="n"/>
    </row>
    <row r="642">
      <c r="A642" s="871" t="n"/>
      <c r="B642" s="871" t="n"/>
      <c r="C642" s="871" t="n"/>
      <c r="D642" s="440" t="n"/>
      <c r="E642" s="871" t="n"/>
      <c r="F642" s="440" t="n"/>
      <c r="G642" s="871" t="n"/>
      <c r="H642" s="440" t="n"/>
      <c r="I642" s="871" t="n"/>
      <c r="J642" s="440" t="n"/>
      <c r="K642" s="871" t="n"/>
      <c r="L642" s="440" t="n"/>
      <c r="M642" s="871" t="n"/>
      <c r="N642" s="871" t="n"/>
      <c r="O642" s="871" t="n"/>
      <c r="P642" s="871" t="n"/>
      <c r="Q642" s="871" t="n"/>
      <c r="R642" s="871" t="n"/>
      <c r="S642" s="871" t="n"/>
      <c r="T642" s="871" t="n"/>
      <c r="U642" s="871" t="n"/>
      <c r="V642" s="871" t="n"/>
      <c r="W642" s="871" t="n"/>
      <c r="X642" s="871" t="n"/>
      <c r="Y642" s="871" t="n"/>
      <c r="Z642" s="871" t="n"/>
      <c r="AA642" s="871" t="n"/>
      <c r="AB642" s="871" t="n"/>
      <c r="AC642" s="871" t="n"/>
      <c r="AD642" s="871" t="n"/>
      <c r="AE642" s="871" t="n"/>
    </row>
    <row r="643">
      <c r="A643" s="871" t="n"/>
      <c r="B643" s="871" t="n"/>
      <c r="C643" s="871" t="n"/>
      <c r="D643" s="440" t="n"/>
      <c r="E643" s="871" t="n"/>
      <c r="F643" s="440" t="n"/>
      <c r="G643" s="871" t="n"/>
      <c r="H643" s="440" t="n"/>
      <c r="I643" s="871" t="n"/>
      <c r="J643" s="440" t="n"/>
      <c r="K643" s="871" t="n"/>
      <c r="L643" s="440" t="n"/>
      <c r="M643" s="871" t="n"/>
      <c r="N643" s="871" t="n"/>
      <c r="O643" s="871" t="n"/>
      <c r="P643" s="871" t="n"/>
      <c r="Q643" s="871" t="n"/>
      <c r="R643" s="871" t="n"/>
      <c r="S643" s="871" t="n"/>
      <c r="T643" s="871" t="n"/>
      <c r="U643" s="871" t="n"/>
      <c r="V643" s="871" t="n"/>
      <c r="W643" s="871" t="n"/>
      <c r="X643" s="871" t="n"/>
      <c r="Y643" s="871" t="n"/>
      <c r="Z643" s="871" t="n"/>
      <c r="AA643" s="871" t="n"/>
      <c r="AB643" s="871" t="n"/>
      <c r="AC643" s="871" t="n"/>
      <c r="AD643" s="871" t="n"/>
      <c r="AE643" s="871" t="n"/>
    </row>
    <row r="644">
      <c r="A644" s="871" t="n"/>
      <c r="B644" s="871" t="n"/>
      <c r="C644" s="871" t="n"/>
      <c r="D644" s="440" t="n"/>
      <c r="E644" s="871" t="n"/>
      <c r="F644" s="440" t="n"/>
      <c r="G644" s="871" t="n"/>
      <c r="H644" s="440" t="n"/>
      <c r="I644" s="871" t="n"/>
      <c r="J644" s="440" t="n"/>
      <c r="K644" s="871" t="n"/>
      <c r="L644" s="440" t="n"/>
      <c r="M644" s="871" t="n"/>
      <c r="N644" s="871" t="n"/>
      <c r="O644" s="871" t="n"/>
      <c r="P644" s="871" t="n"/>
      <c r="Q644" s="871" t="n"/>
      <c r="R644" s="871" t="n"/>
      <c r="S644" s="871" t="n"/>
      <c r="T644" s="871" t="n"/>
      <c r="U644" s="871" t="n"/>
      <c r="V644" s="871" t="n"/>
      <c r="W644" s="871" t="n"/>
      <c r="X644" s="871" t="n"/>
      <c r="Y644" s="871" t="n"/>
      <c r="Z644" s="871" t="n"/>
      <c r="AA644" s="871" t="n"/>
      <c r="AB644" s="871" t="n"/>
      <c r="AC644" s="871" t="n"/>
      <c r="AD644" s="871" t="n"/>
      <c r="AE644" s="871" t="n"/>
    </row>
    <row r="645">
      <c r="A645" s="871" t="n"/>
      <c r="B645" s="871" t="n"/>
      <c r="C645" s="871" t="n"/>
      <c r="D645" s="440" t="n"/>
      <c r="E645" s="871" t="n"/>
      <c r="F645" s="440" t="n"/>
      <c r="G645" s="871" t="n"/>
      <c r="H645" s="440" t="n"/>
      <c r="I645" s="871" t="n"/>
      <c r="J645" s="440" t="n"/>
      <c r="K645" s="871" t="n"/>
      <c r="L645" s="440" t="n"/>
      <c r="M645" s="871" t="n"/>
      <c r="N645" s="871" t="n"/>
      <c r="O645" s="871" t="n"/>
      <c r="P645" s="871" t="n"/>
      <c r="Q645" s="871" t="n"/>
      <c r="R645" s="871" t="n"/>
      <c r="S645" s="871" t="n"/>
      <c r="T645" s="871" t="n"/>
      <c r="U645" s="871" t="n"/>
      <c r="V645" s="871" t="n"/>
      <c r="W645" s="871" t="n"/>
      <c r="X645" s="871" t="n"/>
      <c r="Y645" s="871" t="n"/>
      <c r="Z645" s="871" t="n"/>
      <c r="AA645" s="871" t="n"/>
      <c r="AB645" s="871" t="n"/>
      <c r="AC645" s="871" t="n"/>
      <c r="AD645" s="871" t="n"/>
      <c r="AE645" s="871" t="n"/>
    </row>
    <row r="646">
      <c r="A646" s="871" t="n"/>
      <c r="B646" s="871" t="n"/>
      <c r="C646" s="871" t="n"/>
      <c r="D646" s="440" t="n"/>
      <c r="E646" s="871" t="n"/>
      <c r="F646" s="440" t="n"/>
      <c r="G646" s="871" t="n"/>
      <c r="H646" s="440" t="n"/>
      <c r="I646" s="871" t="n"/>
      <c r="J646" s="440" t="n"/>
      <c r="K646" s="871" t="n"/>
      <c r="L646" s="440" t="n"/>
      <c r="M646" s="871" t="n"/>
      <c r="N646" s="871" t="n"/>
      <c r="O646" s="871" t="n"/>
      <c r="P646" s="871" t="n"/>
      <c r="Q646" s="871" t="n"/>
      <c r="R646" s="871" t="n"/>
      <c r="S646" s="871" t="n"/>
      <c r="T646" s="871" t="n"/>
      <c r="U646" s="871" t="n"/>
      <c r="V646" s="871" t="n"/>
      <c r="W646" s="871" t="n"/>
      <c r="X646" s="871" t="n"/>
      <c r="Y646" s="871" t="n"/>
      <c r="Z646" s="871" t="n"/>
      <c r="AA646" s="871" t="n"/>
      <c r="AB646" s="871" t="n"/>
      <c r="AC646" s="871" t="n"/>
      <c r="AD646" s="871" t="n"/>
      <c r="AE646" s="871" t="n"/>
    </row>
    <row r="647">
      <c r="A647" s="871" t="n"/>
      <c r="B647" s="871" t="n"/>
      <c r="C647" s="871" t="n"/>
      <c r="D647" s="440" t="n"/>
      <c r="E647" s="871" t="n"/>
      <c r="F647" s="440" t="n"/>
      <c r="G647" s="871" t="n"/>
      <c r="H647" s="440" t="n"/>
      <c r="I647" s="871" t="n"/>
      <c r="J647" s="440" t="n"/>
      <c r="K647" s="871" t="n"/>
      <c r="L647" s="440" t="n"/>
      <c r="M647" s="871" t="n"/>
      <c r="N647" s="871" t="n"/>
      <c r="O647" s="871" t="n"/>
      <c r="P647" s="871" t="n"/>
      <c r="Q647" s="871" t="n"/>
      <c r="R647" s="871" t="n"/>
      <c r="S647" s="871" t="n"/>
      <c r="T647" s="871" t="n"/>
      <c r="U647" s="871" t="n"/>
      <c r="V647" s="871" t="n"/>
      <c r="W647" s="871" t="n"/>
      <c r="X647" s="871" t="n"/>
      <c r="Y647" s="871" t="n"/>
      <c r="Z647" s="871" t="n"/>
      <c r="AA647" s="871" t="n"/>
      <c r="AB647" s="871" t="n"/>
      <c r="AC647" s="871" t="n"/>
      <c r="AD647" s="871" t="n"/>
      <c r="AE647" s="871" t="n"/>
    </row>
    <row r="648">
      <c r="A648" s="871" t="n"/>
      <c r="B648" s="871" t="n"/>
      <c r="C648" s="871" t="n"/>
      <c r="D648" s="440" t="n"/>
      <c r="E648" s="871" t="n"/>
      <c r="F648" s="440" t="n"/>
      <c r="G648" s="871" t="n"/>
      <c r="H648" s="440" t="n"/>
      <c r="I648" s="871" t="n"/>
      <c r="J648" s="440" t="n"/>
      <c r="K648" s="871" t="n"/>
      <c r="L648" s="440" t="n"/>
      <c r="M648" s="871" t="n"/>
      <c r="N648" s="871" t="n"/>
      <c r="O648" s="871" t="n"/>
      <c r="P648" s="871" t="n"/>
      <c r="Q648" s="871" t="n"/>
      <c r="R648" s="871" t="n"/>
      <c r="S648" s="871" t="n"/>
      <c r="T648" s="871" t="n"/>
      <c r="U648" s="871" t="n"/>
      <c r="V648" s="871" t="n"/>
      <c r="W648" s="871" t="n"/>
      <c r="X648" s="871" t="n"/>
      <c r="Y648" s="871" t="n"/>
      <c r="Z648" s="871" t="n"/>
      <c r="AA648" s="871" t="n"/>
      <c r="AB648" s="871" t="n"/>
      <c r="AC648" s="871" t="n"/>
      <c r="AD648" s="871" t="n"/>
      <c r="AE648" s="871" t="n"/>
    </row>
    <row r="649">
      <c r="A649" s="871" t="n"/>
      <c r="B649" s="871" t="n"/>
      <c r="C649" s="871" t="n"/>
      <c r="D649" s="440" t="n"/>
      <c r="E649" s="871" t="n"/>
      <c r="F649" s="440" t="n"/>
      <c r="G649" s="871" t="n"/>
      <c r="H649" s="440" t="n"/>
      <c r="I649" s="871" t="n"/>
      <c r="J649" s="440" t="n"/>
      <c r="K649" s="871" t="n"/>
      <c r="L649" s="440" t="n"/>
      <c r="M649" s="871" t="n"/>
      <c r="N649" s="871" t="n"/>
      <c r="O649" s="871" t="n"/>
      <c r="P649" s="871" t="n"/>
      <c r="Q649" s="871" t="n"/>
      <c r="R649" s="871" t="n"/>
      <c r="S649" s="871" t="n"/>
      <c r="T649" s="871" t="n"/>
      <c r="U649" s="871" t="n"/>
      <c r="V649" s="871" t="n"/>
      <c r="W649" s="871" t="n"/>
      <c r="X649" s="871" t="n"/>
      <c r="Y649" s="871" t="n"/>
      <c r="Z649" s="871" t="n"/>
      <c r="AA649" s="871" t="n"/>
      <c r="AB649" s="871" t="n"/>
      <c r="AC649" s="871" t="n"/>
      <c r="AD649" s="871" t="n"/>
      <c r="AE649" s="871" t="n"/>
    </row>
    <row r="650">
      <c r="A650" s="871" t="n"/>
      <c r="B650" s="871" t="n"/>
      <c r="C650" s="871" t="n"/>
      <c r="D650" s="440" t="n"/>
      <c r="E650" s="871" t="n"/>
      <c r="F650" s="440" t="n"/>
      <c r="G650" s="871" t="n"/>
      <c r="H650" s="440" t="n"/>
      <c r="I650" s="871" t="n"/>
      <c r="J650" s="440" t="n"/>
      <c r="K650" s="871" t="n"/>
      <c r="L650" s="440" t="n"/>
      <c r="M650" s="871" t="n"/>
      <c r="N650" s="871" t="n"/>
      <c r="O650" s="871" t="n"/>
      <c r="P650" s="871" t="n"/>
      <c r="Q650" s="871" t="n"/>
      <c r="R650" s="871" t="n"/>
      <c r="S650" s="871" t="n"/>
      <c r="T650" s="871" t="n"/>
      <c r="U650" s="871" t="n"/>
      <c r="V650" s="871" t="n"/>
      <c r="W650" s="871" t="n"/>
      <c r="X650" s="871" t="n"/>
      <c r="Y650" s="871" t="n"/>
      <c r="Z650" s="871" t="n"/>
      <c r="AA650" s="871" t="n"/>
      <c r="AB650" s="871" t="n"/>
      <c r="AC650" s="871" t="n"/>
      <c r="AD650" s="871" t="n"/>
      <c r="AE650" s="871" t="n"/>
    </row>
    <row r="651">
      <c r="A651" s="871" t="n"/>
      <c r="B651" s="871" t="n"/>
      <c r="C651" s="871" t="n"/>
      <c r="D651" s="440" t="n"/>
      <c r="E651" s="871" t="n"/>
      <c r="F651" s="440" t="n"/>
      <c r="G651" s="871" t="n"/>
      <c r="H651" s="440" t="n"/>
      <c r="I651" s="871" t="n"/>
      <c r="J651" s="440" t="n"/>
      <c r="K651" s="871" t="n"/>
      <c r="L651" s="440" t="n"/>
      <c r="M651" s="871" t="n"/>
      <c r="N651" s="871" t="n"/>
      <c r="O651" s="871" t="n"/>
      <c r="P651" s="871" t="n"/>
      <c r="Q651" s="871" t="n"/>
      <c r="R651" s="871" t="n"/>
      <c r="S651" s="871" t="n"/>
      <c r="T651" s="871" t="n"/>
      <c r="U651" s="871" t="n"/>
      <c r="V651" s="871" t="n"/>
      <c r="W651" s="871" t="n"/>
      <c r="X651" s="871" t="n"/>
      <c r="Y651" s="871" t="n"/>
      <c r="Z651" s="871" t="n"/>
      <c r="AA651" s="871" t="n"/>
      <c r="AB651" s="871" t="n"/>
      <c r="AC651" s="871" t="n"/>
      <c r="AD651" s="871" t="n"/>
      <c r="AE651" s="871" t="n"/>
    </row>
    <row r="652">
      <c r="A652" s="871" t="n"/>
      <c r="B652" s="871" t="n"/>
      <c r="C652" s="871" t="n"/>
      <c r="D652" s="440" t="n"/>
      <c r="E652" s="871" t="n"/>
      <c r="F652" s="440" t="n"/>
      <c r="G652" s="871" t="n"/>
      <c r="H652" s="440" t="n"/>
      <c r="I652" s="871" t="n"/>
      <c r="J652" s="440" t="n"/>
      <c r="K652" s="871" t="n"/>
      <c r="L652" s="440" t="n"/>
      <c r="M652" s="871" t="n"/>
      <c r="N652" s="871" t="n"/>
      <c r="O652" s="871" t="n"/>
      <c r="P652" s="871" t="n"/>
      <c r="Q652" s="871" t="n"/>
      <c r="R652" s="871" t="n"/>
      <c r="S652" s="871" t="n"/>
      <c r="T652" s="871" t="n"/>
      <c r="U652" s="871" t="n"/>
      <c r="V652" s="871" t="n"/>
      <c r="W652" s="871" t="n"/>
      <c r="X652" s="871" t="n"/>
      <c r="Y652" s="871" t="n"/>
      <c r="Z652" s="871" t="n"/>
      <c r="AA652" s="871" t="n"/>
      <c r="AB652" s="871" t="n"/>
      <c r="AC652" s="871" t="n"/>
      <c r="AD652" s="871" t="n"/>
      <c r="AE652" s="871" t="n"/>
    </row>
    <row r="653">
      <c r="A653" s="871" t="n"/>
      <c r="B653" s="871" t="n"/>
      <c r="C653" s="871" t="n"/>
      <c r="D653" s="440" t="n"/>
      <c r="E653" s="871" t="n"/>
      <c r="F653" s="440" t="n"/>
      <c r="G653" s="871" t="n"/>
      <c r="H653" s="440" t="n"/>
      <c r="I653" s="871" t="n"/>
      <c r="J653" s="440" t="n"/>
      <c r="K653" s="871" t="n"/>
      <c r="L653" s="440" t="n"/>
      <c r="M653" s="871" t="n"/>
      <c r="N653" s="871" t="n"/>
      <c r="O653" s="871" t="n"/>
      <c r="P653" s="871" t="n"/>
      <c r="Q653" s="871" t="n"/>
      <c r="R653" s="871" t="n"/>
      <c r="S653" s="871" t="n"/>
      <c r="T653" s="871" t="n"/>
      <c r="U653" s="871" t="n"/>
      <c r="V653" s="871" t="n"/>
      <c r="W653" s="871" t="n"/>
      <c r="X653" s="871" t="n"/>
      <c r="Y653" s="871" t="n"/>
      <c r="Z653" s="871" t="n"/>
      <c r="AA653" s="871" t="n"/>
      <c r="AB653" s="871" t="n"/>
      <c r="AC653" s="871" t="n"/>
      <c r="AD653" s="871" t="n"/>
      <c r="AE653" s="871" t="n"/>
    </row>
    <row r="654">
      <c r="A654" s="871" t="n"/>
      <c r="B654" s="871" t="n"/>
      <c r="C654" s="871" t="n"/>
      <c r="D654" s="440" t="n"/>
      <c r="E654" s="871" t="n"/>
      <c r="F654" s="440" t="n"/>
      <c r="G654" s="871" t="n"/>
      <c r="H654" s="440" t="n"/>
      <c r="I654" s="871" t="n"/>
      <c r="J654" s="440" t="n"/>
      <c r="K654" s="871" t="n"/>
      <c r="L654" s="440" t="n"/>
      <c r="M654" s="871" t="n"/>
      <c r="N654" s="871" t="n"/>
      <c r="O654" s="871" t="n"/>
      <c r="P654" s="871" t="n"/>
      <c r="Q654" s="871" t="n"/>
      <c r="R654" s="871" t="n"/>
      <c r="S654" s="871" t="n"/>
      <c r="T654" s="871" t="n"/>
      <c r="U654" s="871" t="n"/>
      <c r="V654" s="871" t="n"/>
      <c r="W654" s="871" t="n"/>
      <c r="X654" s="871" t="n"/>
      <c r="Y654" s="871" t="n"/>
      <c r="Z654" s="871" t="n"/>
      <c r="AA654" s="871" t="n"/>
      <c r="AB654" s="871" t="n"/>
      <c r="AC654" s="871" t="n"/>
      <c r="AD654" s="871" t="n"/>
      <c r="AE654" s="871" t="n"/>
    </row>
    <row r="655">
      <c r="A655" s="871" t="n"/>
      <c r="B655" s="871" t="n"/>
      <c r="C655" s="871" t="n"/>
      <c r="D655" s="440" t="n"/>
      <c r="E655" s="871" t="n"/>
      <c r="F655" s="440" t="n"/>
      <c r="G655" s="871" t="n"/>
      <c r="H655" s="440" t="n"/>
      <c r="I655" s="871" t="n"/>
      <c r="J655" s="440" t="n"/>
      <c r="K655" s="871" t="n"/>
      <c r="L655" s="440" t="n"/>
      <c r="M655" s="871" t="n"/>
      <c r="N655" s="871" t="n"/>
      <c r="O655" s="871" t="n"/>
      <c r="P655" s="871" t="n"/>
      <c r="Q655" s="871" t="n"/>
      <c r="R655" s="871" t="n"/>
      <c r="S655" s="871" t="n"/>
      <c r="T655" s="871" t="n"/>
      <c r="U655" s="871" t="n"/>
      <c r="V655" s="871" t="n"/>
      <c r="W655" s="871" t="n"/>
      <c r="X655" s="871" t="n"/>
      <c r="Y655" s="871" t="n"/>
      <c r="Z655" s="871" t="n"/>
      <c r="AA655" s="871" t="n"/>
      <c r="AB655" s="871" t="n"/>
      <c r="AC655" s="871" t="n"/>
      <c r="AD655" s="871" t="n"/>
      <c r="AE655" s="871" t="n"/>
    </row>
    <row r="656">
      <c r="A656" s="871" t="n"/>
      <c r="B656" s="871" t="n"/>
      <c r="C656" s="871" t="n"/>
      <c r="D656" s="440" t="n"/>
      <c r="E656" s="871" t="n"/>
      <c r="F656" s="440" t="n"/>
      <c r="G656" s="871" t="n"/>
      <c r="H656" s="440" t="n"/>
      <c r="I656" s="871" t="n"/>
      <c r="J656" s="440" t="n"/>
      <c r="K656" s="871" t="n"/>
      <c r="L656" s="440" t="n"/>
      <c r="M656" s="871" t="n"/>
      <c r="N656" s="871" t="n"/>
      <c r="O656" s="871" t="n"/>
      <c r="P656" s="871" t="n"/>
      <c r="Q656" s="871" t="n"/>
      <c r="R656" s="871" t="n"/>
      <c r="S656" s="871" t="n"/>
      <c r="T656" s="871" t="n"/>
      <c r="U656" s="871" t="n"/>
      <c r="V656" s="871" t="n"/>
      <c r="W656" s="871" t="n"/>
      <c r="X656" s="871" t="n"/>
      <c r="Y656" s="871" t="n"/>
      <c r="Z656" s="871" t="n"/>
      <c r="AA656" s="871" t="n"/>
      <c r="AB656" s="871" t="n"/>
      <c r="AC656" s="871" t="n"/>
      <c r="AD656" s="871" t="n"/>
      <c r="AE656" s="871" t="n"/>
    </row>
    <row r="657">
      <c r="A657" s="871" t="n"/>
      <c r="B657" s="871" t="n"/>
      <c r="C657" s="871" t="n"/>
      <c r="D657" s="440" t="n"/>
      <c r="E657" s="871" t="n"/>
      <c r="F657" s="440" t="n"/>
      <c r="G657" s="871" t="n"/>
      <c r="H657" s="440" t="n"/>
      <c r="I657" s="871" t="n"/>
      <c r="J657" s="440" t="n"/>
      <c r="K657" s="871" t="n"/>
      <c r="L657" s="440" t="n"/>
      <c r="M657" s="871" t="n"/>
      <c r="N657" s="871" t="n"/>
      <c r="O657" s="871" t="n"/>
      <c r="P657" s="871" t="n"/>
      <c r="Q657" s="871" t="n"/>
      <c r="R657" s="871" t="n"/>
      <c r="S657" s="871" t="n"/>
      <c r="T657" s="871" t="n"/>
      <c r="U657" s="871" t="n"/>
      <c r="V657" s="871" t="n"/>
      <c r="W657" s="871" t="n"/>
      <c r="X657" s="871" t="n"/>
      <c r="Y657" s="871" t="n"/>
      <c r="Z657" s="871" t="n"/>
      <c r="AA657" s="871" t="n"/>
      <c r="AB657" s="871" t="n"/>
      <c r="AC657" s="871" t="n"/>
      <c r="AD657" s="871" t="n"/>
      <c r="AE657" s="871" t="n"/>
    </row>
    <row r="658">
      <c r="A658" s="871" t="n"/>
      <c r="B658" s="871" t="n"/>
      <c r="C658" s="871" t="n"/>
      <c r="D658" s="440" t="n"/>
      <c r="E658" s="871" t="n"/>
      <c r="F658" s="440" t="n"/>
      <c r="G658" s="871" t="n"/>
      <c r="H658" s="440" t="n"/>
      <c r="I658" s="871" t="n"/>
      <c r="J658" s="440" t="n"/>
      <c r="K658" s="871" t="n"/>
      <c r="L658" s="440" t="n"/>
      <c r="M658" s="871" t="n"/>
      <c r="N658" s="871" t="n"/>
      <c r="O658" s="871" t="n"/>
      <c r="P658" s="871" t="n"/>
      <c r="Q658" s="871" t="n"/>
      <c r="R658" s="871" t="n"/>
      <c r="S658" s="871" t="n"/>
      <c r="T658" s="871" t="n"/>
      <c r="U658" s="871" t="n"/>
      <c r="V658" s="871" t="n"/>
      <c r="W658" s="871" t="n"/>
      <c r="X658" s="871" t="n"/>
      <c r="Y658" s="871" t="n"/>
      <c r="Z658" s="871" t="n"/>
      <c r="AA658" s="871" t="n"/>
      <c r="AB658" s="871" t="n"/>
      <c r="AC658" s="871" t="n"/>
      <c r="AD658" s="871" t="n"/>
      <c r="AE658" s="871" t="n"/>
    </row>
    <row r="659">
      <c r="A659" s="871" t="n"/>
      <c r="B659" s="871" t="n"/>
      <c r="C659" s="871" t="n"/>
      <c r="D659" s="440" t="n"/>
      <c r="E659" s="871" t="n"/>
      <c r="F659" s="440" t="n"/>
      <c r="G659" s="871" t="n"/>
      <c r="H659" s="440" t="n"/>
      <c r="I659" s="871" t="n"/>
      <c r="J659" s="440" t="n"/>
      <c r="K659" s="871" t="n"/>
      <c r="L659" s="440" t="n"/>
      <c r="M659" s="871" t="n"/>
      <c r="N659" s="871" t="n"/>
      <c r="O659" s="871" t="n"/>
      <c r="P659" s="871" t="n"/>
      <c r="Q659" s="871" t="n"/>
      <c r="R659" s="871" t="n"/>
      <c r="S659" s="871" t="n"/>
      <c r="T659" s="871" t="n"/>
      <c r="U659" s="871" t="n"/>
      <c r="V659" s="871" t="n"/>
      <c r="W659" s="871" t="n"/>
      <c r="X659" s="871" t="n"/>
      <c r="Y659" s="871" t="n"/>
      <c r="Z659" s="871" t="n"/>
      <c r="AA659" s="871" t="n"/>
      <c r="AB659" s="871" t="n"/>
      <c r="AC659" s="871" t="n"/>
      <c r="AD659" s="871" t="n"/>
      <c r="AE659" s="871" t="n"/>
    </row>
    <row r="660">
      <c r="A660" s="871" t="n"/>
      <c r="B660" s="871" t="n"/>
      <c r="C660" s="871" t="n"/>
      <c r="D660" s="440" t="n"/>
      <c r="E660" s="871" t="n"/>
      <c r="F660" s="440" t="n"/>
      <c r="G660" s="871" t="n"/>
      <c r="H660" s="440" t="n"/>
      <c r="I660" s="871" t="n"/>
      <c r="J660" s="440" t="n"/>
      <c r="K660" s="871" t="n"/>
      <c r="L660" s="440" t="n"/>
      <c r="M660" s="871" t="n"/>
      <c r="N660" s="871" t="n"/>
      <c r="O660" s="871" t="n"/>
      <c r="P660" s="871" t="n"/>
      <c r="Q660" s="871" t="n"/>
      <c r="R660" s="871" t="n"/>
      <c r="S660" s="871" t="n"/>
      <c r="T660" s="871" t="n"/>
      <c r="U660" s="871" t="n"/>
      <c r="V660" s="871" t="n"/>
      <c r="W660" s="871" t="n"/>
      <c r="X660" s="871" t="n"/>
      <c r="Y660" s="871" t="n"/>
      <c r="Z660" s="871" t="n"/>
      <c r="AA660" s="871" t="n"/>
      <c r="AB660" s="871" t="n"/>
      <c r="AC660" s="871" t="n"/>
      <c r="AD660" s="871" t="n"/>
      <c r="AE660" s="871" t="n"/>
    </row>
    <row r="661">
      <c r="A661" s="871" t="n"/>
      <c r="B661" s="871" t="n"/>
      <c r="C661" s="871" t="n"/>
      <c r="D661" s="440" t="n"/>
      <c r="E661" s="871" t="n"/>
      <c r="F661" s="440" t="n"/>
      <c r="G661" s="871" t="n"/>
      <c r="H661" s="440" t="n"/>
      <c r="I661" s="871" t="n"/>
      <c r="J661" s="440" t="n"/>
      <c r="K661" s="871" t="n"/>
      <c r="L661" s="440" t="n"/>
      <c r="M661" s="871" t="n"/>
      <c r="N661" s="871" t="n"/>
      <c r="O661" s="871" t="n"/>
      <c r="P661" s="871" t="n"/>
      <c r="Q661" s="871" t="n"/>
      <c r="R661" s="871" t="n"/>
      <c r="S661" s="871" t="n"/>
      <c r="T661" s="871" t="n"/>
      <c r="U661" s="871" t="n"/>
      <c r="V661" s="871" t="n"/>
      <c r="W661" s="871" t="n"/>
      <c r="X661" s="871" t="n"/>
      <c r="Y661" s="871" t="n"/>
      <c r="Z661" s="871" t="n"/>
      <c r="AA661" s="871" t="n"/>
      <c r="AB661" s="871" t="n"/>
      <c r="AC661" s="871" t="n"/>
      <c r="AD661" s="871" t="n"/>
      <c r="AE661" s="871" t="n"/>
    </row>
    <row r="662">
      <c r="A662" s="871" t="n"/>
      <c r="B662" s="871" t="n"/>
      <c r="C662" s="871" t="n"/>
      <c r="D662" s="440" t="n"/>
      <c r="E662" s="871" t="n"/>
      <c r="F662" s="440" t="n"/>
      <c r="G662" s="871" t="n"/>
      <c r="H662" s="440" t="n"/>
      <c r="I662" s="871" t="n"/>
      <c r="J662" s="440" t="n"/>
      <c r="K662" s="871" t="n"/>
      <c r="L662" s="440" t="n"/>
      <c r="M662" s="871" t="n"/>
      <c r="N662" s="871" t="n"/>
      <c r="O662" s="871" t="n"/>
      <c r="P662" s="871" t="n"/>
      <c r="Q662" s="871" t="n"/>
      <c r="R662" s="871" t="n"/>
      <c r="S662" s="871" t="n"/>
      <c r="T662" s="871" t="n"/>
      <c r="U662" s="871" t="n"/>
      <c r="V662" s="871" t="n"/>
      <c r="W662" s="871" t="n"/>
      <c r="X662" s="871" t="n"/>
      <c r="Y662" s="871" t="n"/>
      <c r="Z662" s="871" t="n"/>
      <c r="AA662" s="871" t="n"/>
      <c r="AB662" s="871" t="n"/>
      <c r="AC662" s="871" t="n"/>
      <c r="AD662" s="871" t="n"/>
      <c r="AE662" s="871" t="n"/>
    </row>
    <row r="663">
      <c r="A663" s="871" t="n"/>
      <c r="B663" s="871" t="n"/>
      <c r="C663" s="871" t="n"/>
      <c r="D663" s="440" t="n"/>
      <c r="E663" s="871" t="n"/>
      <c r="F663" s="440" t="n"/>
      <c r="G663" s="871" t="n"/>
      <c r="H663" s="440" t="n"/>
      <c r="I663" s="871" t="n"/>
      <c r="J663" s="440" t="n"/>
      <c r="K663" s="871" t="n"/>
      <c r="L663" s="440" t="n"/>
      <c r="M663" s="871" t="n"/>
      <c r="N663" s="871" t="n"/>
      <c r="O663" s="871" t="n"/>
      <c r="P663" s="871" t="n"/>
      <c r="Q663" s="871" t="n"/>
      <c r="R663" s="871" t="n"/>
      <c r="S663" s="871" t="n"/>
      <c r="T663" s="871" t="n"/>
      <c r="U663" s="871" t="n"/>
      <c r="V663" s="871" t="n"/>
      <c r="W663" s="871" t="n"/>
      <c r="X663" s="871" t="n"/>
      <c r="Y663" s="871" t="n"/>
      <c r="Z663" s="871" t="n"/>
      <c r="AA663" s="871" t="n"/>
      <c r="AB663" s="871" t="n"/>
      <c r="AC663" s="871" t="n"/>
      <c r="AD663" s="871" t="n"/>
      <c r="AE663" s="871" t="n"/>
    </row>
    <row r="664">
      <c r="A664" s="871" t="n"/>
      <c r="B664" s="871" t="n"/>
      <c r="C664" s="871" t="n"/>
      <c r="D664" s="440" t="n"/>
      <c r="E664" s="871" t="n"/>
      <c r="F664" s="440" t="n"/>
      <c r="G664" s="871" t="n"/>
      <c r="H664" s="440" t="n"/>
      <c r="I664" s="871" t="n"/>
      <c r="J664" s="440" t="n"/>
      <c r="K664" s="871" t="n"/>
      <c r="L664" s="440" t="n"/>
      <c r="M664" s="871" t="n"/>
      <c r="N664" s="871" t="n"/>
      <c r="O664" s="871" t="n"/>
      <c r="P664" s="871" t="n"/>
      <c r="Q664" s="871" t="n"/>
      <c r="R664" s="871" t="n"/>
      <c r="S664" s="871" t="n"/>
      <c r="T664" s="871" t="n"/>
      <c r="U664" s="871" t="n"/>
      <c r="V664" s="871" t="n"/>
      <c r="W664" s="871" t="n"/>
      <c r="X664" s="871" t="n"/>
      <c r="Y664" s="871" t="n"/>
      <c r="Z664" s="871" t="n"/>
      <c r="AA664" s="871" t="n"/>
      <c r="AB664" s="871" t="n"/>
      <c r="AC664" s="871" t="n"/>
      <c r="AD664" s="871" t="n"/>
      <c r="AE664" s="871" t="n"/>
    </row>
    <row r="665">
      <c r="A665" s="871" t="n"/>
      <c r="B665" s="871" t="n"/>
      <c r="C665" s="871" t="n"/>
      <c r="D665" s="440" t="n"/>
      <c r="E665" s="871" t="n"/>
      <c r="F665" s="440" t="n"/>
      <c r="G665" s="871" t="n"/>
      <c r="H665" s="440" t="n"/>
      <c r="I665" s="871" t="n"/>
      <c r="J665" s="440" t="n"/>
      <c r="K665" s="871" t="n"/>
      <c r="L665" s="440" t="n"/>
      <c r="M665" s="871" t="n"/>
      <c r="N665" s="871" t="n"/>
      <c r="O665" s="871" t="n"/>
      <c r="P665" s="871" t="n"/>
      <c r="Q665" s="871" t="n"/>
      <c r="R665" s="871" t="n"/>
      <c r="S665" s="871" t="n"/>
      <c r="T665" s="871" t="n"/>
      <c r="U665" s="871" t="n"/>
      <c r="V665" s="871" t="n"/>
      <c r="W665" s="871" t="n"/>
      <c r="X665" s="871" t="n"/>
      <c r="Y665" s="871" t="n"/>
      <c r="Z665" s="871" t="n"/>
      <c r="AA665" s="871" t="n"/>
      <c r="AB665" s="871" t="n"/>
      <c r="AC665" s="871" t="n"/>
      <c r="AD665" s="871" t="n"/>
      <c r="AE665" s="871" t="n"/>
    </row>
    <row r="666">
      <c r="A666" s="871" t="n"/>
      <c r="B666" s="871" t="n"/>
      <c r="C666" s="871" t="n"/>
      <c r="D666" s="440" t="n"/>
      <c r="E666" s="871" t="n"/>
      <c r="F666" s="440" t="n"/>
      <c r="G666" s="871" t="n"/>
      <c r="H666" s="440" t="n"/>
      <c r="I666" s="871" t="n"/>
      <c r="J666" s="440" t="n"/>
      <c r="K666" s="871" t="n"/>
      <c r="L666" s="440" t="n"/>
      <c r="M666" s="871" t="n"/>
      <c r="N666" s="871" t="n"/>
      <c r="O666" s="871" t="n"/>
      <c r="P666" s="871" t="n"/>
      <c r="Q666" s="871" t="n"/>
      <c r="R666" s="871" t="n"/>
      <c r="S666" s="871" t="n"/>
      <c r="T666" s="871" t="n"/>
      <c r="U666" s="871" t="n"/>
      <c r="V666" s="871" t="n"/>
      <c r="W666" s="871" t="n"/>
      <c r="X666" s="871" t="n"/>
      <c r="Y666" s="871" t="n"/>
      <c r="Z666" s="871" t="n"/>
      <c r="AA666" s="871" t="n"/>
      <c r="AB666" s="871" t="n"/>
      <c r="AC666" s="871" t="n"/>
      <c r="AD666" s="871" t="n"/>
      <c r="AE666" s="871" t="n"/>
    </row>
    <row r="667">
      <c r="A667" s="871" t="n"/>
      <c r="B667" s="871" t="n"/>
      <c r="C667" s="871" t="n"/>
      <c r="D667" s="440" t="n"/>
      <c r="E667" s="871" t="n"/>
      <c r="F667" s="440" t="n"/>
      <c r="G667" s="871" t="n"/>
      <c r="H667" s="440" t="n"/>
      <c r="I667" s="871" t="n"/>
      <c r="J667" s="440" t="n"/>
      <c r="K667" s="871" t="n"/>
      <c r="L667" s="440" t="n"/>
      <c r="M667" s="871" t="n"/>
      <c r="N667" s="871" t="n"/>
      <c r="O667" s="871" t="n"/>
      <c r="P667" s="871" t="n"/>
      <c r="Q667" s="871" t="n"/>
      <c r="R667" s="871" t="n"/>
      <c r="S667" s="871" t="n"/>
      <c r="T667" s="871" t="n"/>
      <c r="U667" s="871" t="n"/>
      <c r="V667" s="871" t="n"/>
      <c r="W667" s="871" t="n"/>
      <c r="X667" s="871" t="n"/>
      <c r="Y667" s="871" t="n"/>
      <c r="Z667" s="871" t="n"/>
      <c r="AA667" s="871" t="n"/>
      <c r="AB667" s="871" t="n"/>
      <c r="AC667" s="871" t="n"/>
      <c r="AD667" s="871" t="n"/>
      <c r="AE667" s="871" t="n"/>
    </row>
    <row r="668">
      <c r="A668" s="871" t="n"/>
      <c r="B668" s="871" t="n"/>
      <c r="C668" s="871" t="n"/>
      <c r="D668" s="440" t="n"/>
      <c r="E668" s="871" t="n"/>
      <c r="F668" s="440" t="n"/>
      <c r="G668" s="871" t="n"/>
      <c r="H668" s="440" t="n"/>
      <c r="I668" s="871" t="n"/>
      <c r="J668" s="440" t="n"/>
      <c r="K668" s="871" t="n"/>
      <c r="L668" s="440" t="n"/>
      <c r="M668" s="871" t="n"/>
      <c r="N668" s="871" t="n"/>
      <c r="O668" s="871" t="n"/>
      <c r="P668" s="871" t="n"/>
      <c r="Q668" s="871" t="n"/>
      <c r="R668" s="871" t="n"/>
      <c r="S668" s="871" t="n"/>
      <c r="T668" s="871" t="n"/>
      <c r="U668" s="871" t="n"/>
      <c r="V668" s="871" t="n"/>
      <c r="W668" s="871" t="n"/>
      <c r="X668" s="871" t="n"/>
      <c r="Y668" s="871" t="n"/>
      <c r="Z668" s="871" t="n"/>
      <c r="AA668" s="871" t="n"/>
      <c r="AB668" s="871" t="n"/>
      <c r="AC668" s="871" t="n"/>
      <c r="AD668" s="871" t="n"/>
      <c r="AE668" s="871" t="n"/>
    </row>
    <row r="669">
      <c r="A669" s="871" t="n"/>
      <c r="B669" s="871" t="n"/>
      <c r="C669" s="871" t="n"/>
      <c r="D669" s="440" t="n"/>
      <c r="E669" s="871" t="n"/>
      <c r="F669" s="440" t="n"/>
      <c r="G669" s="871" t="n"/>
      <c r="H669" s="440" t="n"/>
      <c r="I669" s="871" t="n"/>
      <c r="J669" s="440" t="n"/>
      <c r="K669" s="871" t="n"/>
      <c r="L669" s="440" t="n"/>
      <c r="M669" s="871" t="n"/>
      <c r="N669" s="871" t="n"/>
      <c r="O669" s="871" t="n"/>
      <c r="P669" s="871" t="n"/>
      <c r="Q669" s="871" t="n"/>
      <c r="R669" s="871" t="n"/>
      <c r="S669" s="871" t="n"/>
      <c r="T669" s="871" t="n"/>
      <c r="U669" s="871" t="n"/>
      <c r="V669" s="871" t="n"/>
      <c r="W669" s="871" t="n"/>
      <c r="X669" s="871" t="n"/>
      <c r="Y669" s="871" t="n"/>
      <c r="Z669" s="871" t="n"/>
      <c r="AA669" s="871" t="n"/>
      <c r="AB669" s="871" t="n"/>
      <c r="AC669" s="871" t="n"/>
      <c r="AD669" s="871" t="n"/>
      <c r="AE669" s="871" t="n"/>
    </row>
    <row r="670">
      <c r="A670" s="871" t="n"/>
      <c r="B670" s="871" t="n"/>
      <c r="C670" s="871" t="n"/>
      <c r="D670" s="440" t="n"/>
      <c r="E670" s="871" t="n"/>
      <c r="F670" s="440" t="n"/>
      <c r="G670" s="871" t="n"/>
      <c r="H670" s="440" t="n"/>
      <c r="I670" s="871" t="n"/>
      <c r="J670" s="440" t="n"/>
      <c r="K670" s="871" t="n"/>
      <c r="L670" s="440" t="n"/>
      <c r="M670" s="871" t="n"/>
      <c r="N670" s="871" t="n"/>
      <c r="O670" s="871" t="n"/>
      <c r="P670" s="871" t="n"/>
      <c r="Q670" s="871" t="n"/>
      <c r="R670" s="871" t="n"/>
      <c r="S670" s="871" t="n"/>
      <c r="T670" s="871" t="n"/>
      <c r="U670" s="871" t="n"/>
      <c r="V670" s="871" t="n"/>
      <c r="W670" s="871" t="n"/>
      <c r="X670" s="871" t="n"/>
      <c r="Y670" s="871" t="n"/>
      <c r="Z670" s="871" t="n"/>
      <c r="AA670" s="871" t="n"/>
      <c r="AB670" s="871" t="n"/>
      <c r="AC670" s="871" t="n"/>
      <c r="AD670" s="871" t="n"/>
      <c r="AE670" s="871" t="n"/>
    </row>
    <row r="671">
      <c r="A671" s="871" t="n"/>
      <c r="B671" s="871" t="n"/>
      <c r="C671" s="871" t="n"/>
      <c r="D671" s="440" t="n"/>
      <c r="E671" s="871" t="n"/>
      <c r="F671" s="440" t="n"/>
      <c r="G671" s="871" t="n"/>
      <c r="H671" s="440" t="n"/>
      <c r="I671" s="871" t="n"/>
      <c r="J671" s="440" t="n"/>
      <c r="K671" s="871" t="n"/>
      <c r="L671" s="440" t="n"/>
      <c r="M671" s="871" t="n"/>
      <c r="N671" s="871" t="n"/>
      <c r="O671" s="871" t="n"/>
      <c r="P671" s="871" t="n"/>
      <c r="Q671" s="871" t="n"/>
      <c r="R671" s="871" t="n"/>
      <c r="S671" s="871" t="n"/>
      <c r="T671" s="871" t="n"/>
      <c r="U671" s="871" t="n"/>
      <c r="V671" s="871" t="n"/>
      <c r="W671" s="871" t="n"/>
      <c r="X671" s="871" t="n"/>
      <c r="Y671" s="871" t="n"/>
      <c r="Z671" s="871" t="n"/>
      <c r="AA671" s="871" t="n"/>
      <c r="AB671" s="871" t="n"/>
      <c r="AC671" s="871" t="n"/>
      <c r="AD671" s="871" t="n"/>
      <c r="AE671" s="871" t="n"/>
    </row>
    <row r="672">
      <c r="A672" s="871" t="n"/>
      <c r="B672" s="871" t="n"/>
      <c r="C672" s="871" t="n"/>
      <c r="D672" s="440" t="n"/>
      <c r="E672" s="871" t="n"/>
      <c r="F672" s="440" t="n"/>
      <c r="G672" s="871" t="n"/>
      <c r="H672" s="440" t="n"/>
      <c r="I672" s="871" t="n"/>
      <c r="J672" s="440" t="n"/>
      <c r="K672" s="871" t="n"/>
      <c r="L672" s="440" t="n"/>
      <c r="M672" s="871" t="n"/>
      <c r="N672" s="871" t="n"/>
      <c r="O672" s="871" t="n"/>
      <c r="P672" s="871" t="n"/>
      <c r="Q672" s="871" t="n"/>
      <c r="R672" s="871" t="n"/>
      <c r="S672" s="871" t="n"/>
      <c r="T672" s="871" t="n"/>
      <c r="U672" s="871" t="n"/>
      <c r="V672" s="871" t="n"/>
      <c r="W672" s="871" t="n"/>
      <c r="X672" s="871" t="n"/>
      <c r="Y672" s="871" t="n"/>
      <c r="Z672" s="871" t="n"/>
      <c r="AA672" s="871" t="n"/>
      <c r="AB672" s="871" t="n"/>
      <c r="AC672" s="871" t="n"/>
      <c r="AD672" s="871" t="n"/>
      <c r="AE672" s="871" t="n"/>
    </row>
    <row r="673">
      <c r="A673" s="871" t="n"/>
      <c r="B673" s="871" t="n"/>
      <c r="C673" s="871" t="n"/>
      <c r="D673" s="440" t="n"/>
      <c r="E673" s="871" t="n"/>
      <c r="F673" s="440" t="n"/>
      <c r="G673" s="871" t="n"/>
      <c r="H673" s="440" t="n"/>
      <c r="I673" s="871" t="n"/>
      <c r="J673" s="440" t="n"/>
      <c r="K673" s="871" t="n"/>
      <c r="L673" s="440" t="n"/>
      <c r="M673" s="871" t="n"/>
      <c r="N673" s="871" t="n"/>
      <c r="O673" s="871" t="n"/>
      <c r="P673" s="871" t="n"/>
      <c r="Q673" s="871" t="n"/>
      <c r="R673" s="871" t="n"/>
      <c r="S673" s="871" t="n"/>
      <c r="T673" s="871" t="n"/>
      <c r="U673" s="871" t="n"/>
      <c r="V673" s="871" t="n"/>
      <c r="W673" s="871" t="n"/>
      <c r="X673" s="871" t="n"/>
      <c r="Y673" s="871" t="n"/>
      <c r="Z673" s="871" t="n"/>
      <c r="AA673" s="871" t="n"/>
      <c r="AB673" s="871" t="n"/>
      <c r="AC673" s="871" t="n"/>
      <c r="AD673" s="871" t="n"/>
      <c r="AE673" s="871" t="n"/>
    </row>
    <row r="674">
      <c r="A674" s="871" t="n"/>
      <c r="B674" s="871" t="n"/>
      <c r="C674" s="871" t="n"/>
      <c r="D674" s="440" t="n"/>
      <c r="E674" s="871" t="n"/>
      <c r="F674" s="440" t="n"/>
      <c r="G674" s="871" t="n"/>
      <c r="H674" s="440" t="n"/>
      <c r="I674" s="871" t="n"/>
      <c r="J674" s="440" t="n"/>
      <c r="K674" s="871" t="n"/>
      <c r="L674" s="440" t="n"/>
      <c r="M674" s="871" t="n"/>
      <c r="N674" s="871" t="n"/>
      <c r="O674" s="871" t="n"/>
      <c r="P674" s="871" t="n"/>
      <c r="Q674" s="871" t="n"/>
      <c r="R674" s="871" t="n"/>
      <c r="S674" s="871" t="n"/>
      <c r="T674" s="871" t="n"/>
      <c r="U674" s="871" t="n"/>
      <c r="V674" s="871" t="n"/>
      <c r="W674" s="871" t="n"/>
      <c r="X674" s="871" t="n"/>
      <c r="Y674" s="871" t="n"/>
      <c r="Z674" s="871" t="n"/>
      <c r="AA674" s="871" t="n"/>
      <c r="AB674" s="871" t="n"/>
      <c r="AC674" s="871" t="n"/>
      <c r="AD674" s="871" t="n"/>
      <c r="AE674" s="871" t="n"/>
    </row>
    <row r="675">
      <c r="A675" s="871" t="n"/>
      <c r="B675" s="871" t="n"/>
      <c r="C675" s="871" t="n"/>
      <c r="D675" s="440" t="n"/>
      <c r="E675" s="871" t="n"/>
      <c r="F675" s="440" t="n"/>
      <c r="G675" s="871" t="n"/>
      <c r="H675" s="440" t="n"/>
      <c r="I675" s="871" t="n"/>
      <c r="J675" s="440" t="n"/>
      <c r="K675" s="871" t="n"/>
      <c r="L675" s="440" t="n"/>
      <c r="M675" s="871" t="n"/>
      <c r="N675" s="871" t="n"/>
      <c r="O675" s="871" t="n"/>
      <c r="P675" s="871" t="n"/>
      <c r="Q675" s="871" t="n"/>
      <c r="R675" s="871" t="n"/>
      <c r="S675" s="871" t="n"/>
      <c r="T675" s="871" t="n"/>
      <c r="U675" s="871" t="n"/>
      <c r="V675" s="871" t="n"/>
      <c r="W675" s="871" t="n"/>
      <c r="X675" s="871" t="n"/>
      <c r="Y675" s="871" t="n"/>
      <c r="Z675" s="871" t="n"/>
      <c r="AA675" s="871" t="n"/>
      <c r="AB675" s="871" t="n"/>
      <c r="AC675" s="871" t="n"/>
      <c r="AD675" s="871" t="n"/>
      <c r="AE675" s="871" t="n"/>
    </row>
    <row r="676">
      <c r="A676" s="871" t="n"/>
      <c r="B676" s="871" t="n"/>
      <c r="C676" s="871" t="n"/>
      <c r="D676" s="440" t="n"/>
      <c r="E676" s="871" t="n"/>
      <c r="F676" s="440" t="n"/>
      <c r="G676" s="871" t="n"/>
      <c r="H676" s="440" t="n"/>
      <c r="I676" s="871" t="n"/>
      <c r="J676" s="440" t="n"/>
      <c r="K676" s="871" t="n"/>
      <c r="L676" s="440" t="n"/>
      <c r="M676" s="871" t="n"/>
      <c r="N676" s="871" t="n"/>
      <c r="O676" s="871" t="n"/>
      <c r="P676" s="871" t="n"/>
      <c r="Q676" s="871" t="n"/>
      <c r="R676" s="871" t="n"/>
      <c r="S676" s="871" t="n"/>
      <c r="T676" s="871" t="n"/>
      <c r="U676" s="871" t="n"/>
      <c r="V676" s="871" t="n"/>
      <c r="W676" s="871" t="n"/>
      <c r="X676" s="871" t="n"/>
      <c r="Y676" s="871" t="n"/>
      <c r="Z676" s="871" t="n"/>
      <c r="AA676" s="871" t="n"/>
      <c r="AB676" s="871" t="n"/>
      <c r="AC676" s="871" t="n"/>
      <c r="AD676" s="871" t="n"/>
      <c r="AE676" s="871" t="n"/>
    </row>
    <row r="677">
      <c r="A677" s="871" t="n"/>
      <c r="B677" s="871" t="n"/>
      <c r="C677" s="871" t="n"/>
      <c r="D677" s="440" t="n"/>
      <c r="E677" s="871" t="n"/>
      <c r="F677" s="440" t="n"/>
      <c r="G677" s="871" t="n"/>
      <c r="H677" s="440" t="n"/>
      <c r="I677" s="871" t="n"/>
      <c r="J677" s="440" t="n"/>
      <c r="K677" s="871" t="n"/>
      <c r="L677" s="440" t="n"/>
      <c r="M677" s="871" t="n"/>
      <c r="N677" s="871" t="n"/>
      <c r="O677" s="871" t="n"/>
      <c r="P677" s="871" t="n"/>
      <c r="Q677" s="871" t="n"/>
      <c r="R677" s="871" t="n"/>
      <c r="S677" s="871" t="n"/>
      <c r="T677" s="871" t="n"/>
      <c r="U677" s="871" t="n"/>
      <c r="V677" s="871" t="n"/>
      <c r="W677" s="871" t="n"/>
      <c r="X677" s="871" t="n"/>
      <c r="Y677" s="871" t="n"/>
      <c r="Z677" s="871" t="n"/>
      <c r="AA677" s="871" t="n"/>
      <c r="AB677" s="871" t="n"/>
      <c r="AC677" s="871" t="n"/>
      <c r="AD677" s="871" t="n"/>
      <c r="AE677" s="871" t="n"/>
    </row>
    <row r="678">
      <c r="A678" s="871" t="n"/>
      <c r="B678" s="871" t="n"/>
      <c r="C678" s="871" t="n"/>
      <c r="D678" s="440" t="n"/>
      <c r="E678" s="871" t="n"/>
      <c r="F678" s="440" t="n"/>
      <c r="G678" s="871" t="n"/>
      <c r="H678" s="440" t="n"/>
      <c r="I678" s="871" t="n"/>
      <c r="J678" s="440" t="n"/>
      <c r="K678" s="871" t="n"/>
      <c r="L678" s="440" t="n"/>
      <c r="M678" s="871" t="n"/>
      <c r="N678" s="871" t="n"/>
      <c r="O678" s="871" t="n"/>
      <c r="P678" s="871" t="n"/>
      <c r="Q678" s="871" t="n"/>
      <c r="R678" s="871" t="n"/>
      <c r="S678" s="871" t="n"/>
      <c r="T678" s="871" t="n"/>
      <c r="U678" s="871" t="n"/>
      <c r="V678" s="871" t="n"/>
      <c r="W678" s="871" t="n"/>
      <c r="X678" s="871" t="n"/>
      <c r="Y678" s="871" t="n"/>
      <c r="Z678" s="871" t="n"/>
      <c r="AA678" s="871" t="n"/>
      <c r="AB678" s="871" t="n"/>
      <c r="AC678" s="871" t="n"/>
      <c r="AD678" s="871" t="n"/>
      <c r="AE678" s="871" t="n"/>
    </row>
    <row r="679">
      <c r="A679" s="871" t="n"/>
      <c r="B679" s="871" t="n"/>
      <c r="C679" s="871" t="n"/>
      <c r="D679" s="440" t="n"/>
      <c r="E679" s="871" t="n"/>
      <c r="F679" s="440" t="n"/>
      <c r="G679" s="871" t="n"/>
      <c r="H679" s="440" t="n"/>
      <c r="I679" s="871" t="n"/>
      <c r="J679" s="440" t="n"/>
      <c r="K679" s="871" t="n"/>
      <c r="L679" s="440" t="n"/>
      <c r="M679" s="871" t="n"/>
      <c r="N679" s="871" t="n"/>
      <c r="O679" s="871" t="n"/>
      <c r="P679" s="871" t="n"/>
      <c r="Q679" s="871" t="n"/>
      <c r="R679" s="871" t="n"/>
      <c r="S679" s="871" t="n"/>
      <c r="T679" s="871" t="n"/>
      <c r="U679" s="871" t="n"/>
      <c r="V679" s="871" t="n"/>
      <c r="W679" s="871" t="n"/>
      <c r="X679" s="871" t="n"/>
      <c r="Y679" s="871" t="n"/>
      <c r="Z679" s="871" t="n"/>
      <c r="AA679" s="871" t="n"/>
      <c r="AB679" s="871" t="n"/>
      <c r="AC679" s="871" t="n"/>
      <c r="AD679" s="871" t="n"/>
      <c r="AE679" s="871" t="n"/>
    </row>
    <row r="680">
      <c r="A680" s="871" t="n"/>
      <c r="B680" s="871" t="n"/>
      <c r="C680" s="871" t="n"/>
      <c r="D680" s="440" t="n"/>
      <c r="E680" s="871" t="n"/>
      <c r="F680" s="440" t="n"/>
      <c r="G680" s="871" t="n"/>
      <c r="H680" s="440" t="n"/>
      <c r="I680" s="871" t="n"/>
      <c r="J680" s="440" t="n"/>
      <c r="K680" s="871" t="n"/>
      <c r="L680" s="440" t="n"/>
      <c r="M680" s="871" t="n"/>
      <c r="N680" s="871" t="n"/>
      <c r="O680" s="871" t="n"/>
      <c r="P680" s="871" t="n"/>
      <c r="Q680" s="871" t="n"/>
      <c r="R680" s="871" t="n"/>
      <c r="S680" s="871" t="n"/>
      <c r="T680" s="871" t="n"/>
      <c r="U680" s="871" t="n"/>
      <c r="V680" s="871" t="n"/>
      <c r="W680" s="871" t="n"/>
      <c r="X680" s="871" t="n"/>
      <c r="Y680" s="871" t="n"/>
      <c r="Z680" s="871" t="n"/>
      <c r="AA680" s="871" t="n"/>
      <c r="AB680" s="871" t="n"/>
      <c r="AC680" s="871" t="n"/>
      <c r="AD680" s="871" t="n"/>
      <c r="AE680" s="871" t="n"/>
    </row>
    <row r="681">
      <c r="A681" s="871" t="n"/>
      <c r="B681" s="871" t="n"/>
      <c r="C681" s="871" t="n"/>
      <c r="D681" s="440" t="n"/>
      <c r="E681" s="871" t="n"/>
      <c r="F681" s="440" t="n"/>
      <c r="G681" s="871" t="n"/>
      <c r="H681" s="440" t="n"/>
      <c r="I681" s="871" t="n"/>
      <c r="J681" s="440" t="n"/>
      <c r="K681" s="871" t="n"/>
      <c r="L681" s="440" t="n"/>
      <c r="M681" s="871" t="n"/>
      <c r="N681" s="871" t="n"/>
      <c r="O681" s="871" t="n"/>
      <c r="P681" s="871" t="n"/>
      <c r="Q681" s="871" t="n"/>
      <c r="R681" s="871" t="n"/>
      <c r="S681" s="871" t="n"/>
      <c r="T681" s="871" t="n"/>
      <c r="U681" s="871" t="n"/>
      <c r="V681" s="871" t="n"/>
      <c r="W681" s="871" t="n"/>
      <c r="X681" s="871" t="n"/>
      <c r="Y681" s="871" t="n"/>
      <c r="Z681" s="871" t="n"/>
      <c r="AA681" s="871" t="n"/>
      <c r="AB681" s="871" t="n"/>
      <c r="AC681" s="871" t="n"/>
      <c r="AD681" s="871" t="n"/>
      <c r="AE681" s="871" t="n"/>
    </row>
    <row r="682">
      <c r="A682" s="871" t="n"/>
      <c r="B682" s="871" t="n"/>
      <c r="C682" s="871" t="n"/>
      <c r="D682" s="440" t="n"/>
      <c r="E682" s="871" t="n"/>
      <c r="F682" s="440" t="n"/>
      <c r="G682" s="871" t="n"/>
      <c r="H682" s="440" t="n"/>
      <c r="I682" s="871" t="n"/>
      <c r="J682" s="440" t="n"/>
      <c r="K682" s="871" t="n"/>
      <c r="L682" s="440" t="n"/>
      <c r="M682" s="871" t="n"/>
      <c r="N682" s="871" t="n"/>
      <c r="O682" s="871" t="n"/>
      <c r="P682" s="871" t="n"/>
      <c r="Q682" s="871" t="n"/>
      <c r="R682" s="871" t="n"/>
      <c r="S682" s="871" t="n"/>
      <c r="T682" s="871" t="n"/>
      <c r="U682" s="871" t="n"/>
      <c r="V682" s="871" t="n"/>
      <c r="W682" s="871" t="n"/>
      <c r="X682" s="871" t="n"/>
      <c r="Y682" s="871" t="n"/>
      <c r="Z682" s="871" t="n"/>
      <c r="AA682" s="871" t="n"/>
      <c r="AB682" s="871" t="n"/>
      <c r="AC682" s="871" t="n"/>
      <c r="AD682" s="871" t="n"/>
      <c r="AE682" s="871" t="n"/>
    </row>
    <row r="683">
      <c r="A683" s="871" t="n"/>
      <c r="B683" s="871" t="n"/>
      <c r="C683" s="871" t="n"/>
      <c r="D683" s="440" t="n"/>
      <c r="E683" s="871" t="n"/>
      <c r="F683" s="440" t="n"/>
      <c r="G683" s="871" t="n"/>
      <c r="H683" s="440" t="n"/>
      <c r="I683" s="871" t="n"/>
      <c r="J683" s="440" t="n"/>
      <c r="K683" s="871" t="n"/>
      <c r="L683" s="440" t="n"/>
      <c r="M683" s="871" t="n"/>
      <c r="N683" s="871" t="n"/>
      <c r="O683" s="871" t="n"/>
      <c r="P683" s="871" t="n"/>
      <c r="Q683" s="871" t="n"/>
      <c r="R683" s="871" t="n"/>
      <c r="S683" s="871" t="n"/>
      <c r="T683" s="871" t="n"/>
      <c r="U683" s="871" t="n"/>
      <c r="V683" s="871" t="n"/>
      <c r="W683" s="871" t="n"/>
      <c r="X683" s="871" t="n"/>
      <c r="Y683" s="871" t="n"/>
      <c r="Z683" s="871" t="n"/>
      <c r="AA683" s="871" t="n"/>
      <c r="AB683" s="871" t="n"/>
      <c r="AC683" s="871" t="n"/>
      <c r="AD683" s="871" t="n"/>
      <c r="AE683" s="871" t="n"/>
    </row>
    <row r="684">
      <c r="A684" s="871" t="n"/>
      <c r="B684" s="871" t="n"/>
      <c r="C684" s="871" t="n"/>
      <c r="D684" s="440" t="n"/>
      <c r="E684" s="871" t="n"/>
      <c r="F684" s="440" t="n"/>
      <c r="G684" s="871" t="n"/>
      <c r="H684" s="440" t="n"/>
      <c r="I684" s="871" t="n"/>
      <c r="J684" s="440" t="n"/>
      <c r="K684" s="871" t="n"/>
      <c r="L684" s="440" t="n"/>
      <c r="M684" s="871" t="n"/>
      <c r="N684" s="871" t="n"/>
      <c r="O684" s="871" t="n"/>
      <c r="P684" s="871" t="n"/>
      <c r="Q684" s="871" t="n"/>
      <c r="R684" s="871" t="n"/>
      <c r="S684" s="871" t="n"/>
      <c r="T684" s="871" t="n"/>
      <c r="U684" s="871" t="n"/>
      <c r="V684" s="871" t="n"/>
      <c r="W684" s="871" t="n"/>
      <c r="X684" s="871" t="n"/>
      <c r="Y684" s="871" t="n"/>
      <c r="Z684" s="871" t="n"/>
      <c r="AA684" s="871" t="n"/>
      <c r="AB684" s="871" t="n"/>
      <c r="AC684" s="871" t="n"/>
      <c r="AD684" s="871" t="n"/>
      <c r="AE684" s="871" t="n"/>
    </row>
    <row r="685">
      <c r="A685" s="871" t="n"/>
      <c r="B685" s="871" t="n"/>
      <c r="C685" s="871" t="n"/>
      <c r="D685" s="440" t="n"/>
      <c r="E685" s="871" t="n"/>
      <c r="F685" s="440" t="n"/>
      <c r="G685" s="871" t="n"/>
      <c r="H685" s="440" t="n"/>
      <c r="I685" s="871" t="n"/>
      <c r="J685" s="440" t="n"/>
      <c r="K685" s="871" t="n"/>
      <c r="L685" s="440" t="n"/>
      <c r="M685" s="871" t="n"/>
      <c r="N685" s="871" t="n"/>
      <c r="O685" s="871" t="n"/>
      <c r="P685" s="871" t="n"/>
      <c r="Q685" s="871" t="n"/>
      <c r="R685" s="871" t="n"/>
      <c r="S685" s="871" t="n"/>
      <c r="T685" s="871" t="n"/>
      <c r="U685" s="871" t="n"/>
      <c r="V685" s="871" t="n"/>
      <c r="W685" s="871" t="n"/>
      <c r="X685" s="871" t="n"/>
      <c r="Y685" s="871" t="n"/>
      <c r="Z685" s="871" t="n"/>
      <c r="AA685" s="871" t="n"/>
      <c r="AB685" s="871" t="n"/>
      <c r="AC685" s="871" t="n"/>
      <c r="AD685" s="871" t="n"/>
      <c r="AE685" s="871" t="n"/>
    </row>
    <row r="686">
      <c r="A686" s="871" t="n"/>
      <c r="B686" s="871" t="n"/>
      <c r="C686" s="871" t="n"/>
      <c r="D686" s="440" t="n"/>
      <c r="E686" s="871" t="n"/>
      <c r="F686" s="440" t="n"/>
      <c r="G686" s="871" t="n"/>
      <c r="H686" s="440" t="n"/>
      <c r="I686" s="871" t="n"/>
      <c r="J686" s="440" t="n"/>
      <c r="K686" s="871" t="n"/>
      <c r="L686" s="440" t="n"/>
      <c r="M686" s="871" t="n"/>
      <c r="N686" s="871" t="n"/>
      <c r="O686" s="871" t="n"/>
      <c r="P686" s="871" t="n"/>
      <c r="Q686" s="871" t="n"/>
      <c r="R686" s="871" t="n"/>
      <c r="S686" s="871" t="n"/>
      <c r="T686" s="871" t="n"/>
      <c r="U686" s="871" t="n"/>
      <c r="V686" s="871" t="n"/>
      <c r="W686" s="871" t="n"/>
      <c r="X686" s="871" t="n"/>
      <c r="Y686" s="871" t="n"/>
      <c r="Z686" s="871" t="n"/>
      <c r="AA686" s="871" t="n"/>
      <c r="AB686" s="871" t="n"/>
      <c r="AC686" s="871" t="n"/>
      <c r="AD686" s="871" t="n"/>
      <c r="AE686" s="871" t="n"/>
    </row>
    <row r="687">
      <c r="A687" s="871" t="n"/>
      <c r="B687" s="871" t="n"/>
      <c r="C687" s="871" t="n"/>
      <c r="D687" s="440" t="n"/>
      <c r="E687" s="871" t="n"/>
      <c r="F687" s="440" t="n"/>
      <c r="G687" s="871" t="n"/>
      <c r="H687" s="440" t="n"/>
      <c r="I687" s="871" t="n"/>
      <c r="J687" s="440" t="n"/>
      <c r="K687" s="871" t="n"/>
      <c r="L687" s="440" t="n"/>
      <c r="M687" s="871" t="n"/>
      <c r="N687" s="871" t="n"/>
      <c r="O687" s="871" t="n"/>
      <c r="P687" s="871" t="n"/>
      <c r="Q687" s="871" t="n"/>
      <c r="R687" s="871" t="n"/>
      <c r="S687" s="871" t="n"/>
      <c r="T687" s="871" t="n"/>
      <c r="U687" s="871" t="n"/>
      <c r="V687" s="871" t="n"/>
      <c r="W687" s="871" t="n"/>
      <c r="X687" s="871" t="n"/>
      <c r="Y687" s="871" t="n"/>
      <c r="Z687" s="871" t="n"/>
      <c r="AA687" s="871" t="n"/>
      <c r="AB687" s="871" t="n"/>
      <c r="AC687" s="871" t="n"/>
      <c r="AD687" s="871" t="n"/>
      <c r="AE687" s="871" t="n"/>
    </row>
    <row r="688">
      <c r="A688" s="871" t="n"/>
      <c r="B688" s="871" t="n"/>
      <c r="C688" s="871" t="n"/>
      <c r="D688" s="440" t="n"/>
      <c r="E688" s="871" t="n"/>
      <c r="F688" s="440" t="n"/>
      <c r="G688" s="871" t="n"/>
      <c r="H688" s="440" t="n"/>
      <c r="I688" s="871" t="n"/>
      <c r="J688" s="440" t="n"/>
      <c r="K688" s="871" t="n"/>
      <c r="L688" s="440" t="n"/>
      <c r="M688" s="871" t="n"/>
      <c r="N688" s="871" t="n"/>
      <c r="O688" s="871" t="n"/>
      <c r="P688" s="871" t="n"/>
      <c r="Q688" s="871" t="n"/>
      <c r="R688" s="871" t="n"/>
      <c r="S688" s="871" t="n"/>
      <c r="T688" s="871" t="n"/>
      <c r="U688" s="871" t="n"/>
      <c r="V688" s="871" t="n"/>
      <c r="W688" s="871" t="n"/>
      <c r="X688" s="871" t="n"/>
      <c r="Y688" s="871" t="n"/>
      <c r="Z688" s="871" t="n"/>
      <c r="AA688" s="871" t="n"/>
      <c r="AB688" s="871" t="n"/>
      <c r="AC688" s="871" t="n"/>
      <c r="AD688" s="871" t="n"/>
      <c r="AE688" s="871" t="n"/>
    </row>
    <row r="689">
      <c r="A689" s="871" t="n"/>
      <c r="B689" s="871" t="n"/>
      <c r="C689" s="871" t="n"/>
      <c r="D689" s="440" t="n"/>
      <c r="E689" s="871" t="n"/>
      <c r="F689" s="440" t="n"/>
      <c r="G689" s="871" t="n"/>
      <c r="H689" s="440" t="n"/>
      <c r="I689" s="871" t="n"/>
      <c r="J689" s="440" t="n"/>
      <c r="K689" s="871" t="n"/>
      <c r="L689" s="440" t="n"/>
      <c r="M689" s="871" t="n"/>
      <c r="N689" s="871" t="n"/>
      <c r="O689" s="871" t="n"/>
      <c r="P689" s="871" t="n"/>
      <c r="Q689" s="871" t="n"/>
      <c r="R689" s="871" t="n"/>
      <c r="S689" s="871" t="n"/>
      <c r="T689" s="871" t="n"/>
      <c r="U689" s="871" t="n"/>
      <c r="V689" s="871" t="n"/>
      <c r="W689" s="871" t="n"/>
      <c r="X689" s="871" t="n"/>
      <c r="Y689" s="871" t="n"/>
      <c r="Z689" s="871" t="n"/>
      <c r="AA689" s="871" t="n"/>
      <c r="AB689" s="871" t="n"/>
      <c r="AC689" s="871" t="n"/>
      <c r="AD689" s="871" t="n"/>
      <c r="AE689" s="871" t="n"/>
    </row>
    <row r="690">
      <c r="A690" s="871" t="n"/>
      <c r="B690" s="871" t="n"/>
      <c r="C690" s="871" t="n"/>
      <c r="D690" s="440" t="n"/>
      <c r="E690" s="871" t="n"/>
      <c r="F690" s="440" t="n"/>
      <c r="G690" s="871" t="n"/>
      <c r="H690" s="440" t="n"/>
      <c r="I690" s="871" t="n"/>
      <c r="J690" s="440" t="n"/>
      <c r="K690" s="871" t="n"/>
      <c r="L690" s="440" t="n"/>
      <c r="M690" s="871" t="n"/>
      <c r="N690" s="871" t="n"/>
      <c r="O690" s="871" t="n"/>
      <c r="P690" s="871" t="n"/>
      <c r="Q690" s="871" t="n"/>
      <c r="R690" s="871" t="n"/>
      <c r="S690" s="871" t="n"/>
      <c r="T690" s="871" t="n"/>
      <c r="U690" s="871" t="n"/>
      <c r="V690" s="871" t="n"/>
      <c r="W690" s="871" t="n"/>
      <c r="X690" s="871" t="n"/>
      <c r="Y690" s="871" t="n"/>
      <c r="Z690" s="871" t="n"/>
      <c r="AA690" s="871" t="n"/>
      <c r="AB690" s="871" t="n"/>
      <c r="AC690" s="871" t="n"/>
      <c r="AD690" s="871" t="n"/>
      <c r="AE690" s="871" t="n"/>
    </row>
    <row r="691">
      <c r="A691" s="871" t="n"/>
      <c r="B691" s="871" t="n"/>
      <c r="C691" s="871" t="n"/>
      <c r="D691" s="440" t="n"/>
      <c r="E691" s="871" t="n"/>
      <c r="F691" s="440" t="n"/>
      <c r="G691" s="871" t="n"/>
      <c r="H691" s="440" t="n"/>
      <c r="I691" s="871" t="n"/>
      <c r="J691" s="440" t="n"/>
      <c r="K691" s="871" t="n"/>
      <c r="L691" s="440" t="n"/>
      <c r="M691" s="871" t="n"/>
      <c r="N691" s="871" t="n"/>
      <c r="O691" s="871" t="n"/>
      <c r="P691" s="871" t="n"/>
      <c r="Q691" s="871" t="n"/>
      <c r="R691" s="871" t="n"/>
      <c r="S691" s="871" t="n"/>
      <c r="T691" s="871" t="n"/>
      <c r="U691" s="871" t="n"/>
      <c r="V691" s="871" t="n"/>
      <c r="W691" s="871" t="n"/>
      <c r="X691" s="871" t="n"/>
      <c r="Y691" s="871" t="n"/>
      <c r="Z691" s="871" t="n"/>
      <c r="AA691" s="871" t="n"/>
      <c r="AB691" s="871" t="n"/>
      <c r="AC691" s="871" t="n"/>
      <c r="AD691" s="871" t="n"/>
      <c r="AE691" s="871" t="n"/>
    </row>
    <row r="692">
      <c r="A692" s="871" t="n"/>
      <c r="B692" s="871" t="n"/>
      <c r="C692" s="871" t="n"/>
      <c r="D692" s="440" t="n"/>
      <c r="E692" s="871" t="n"/>
      <c r="F692" s="440" t="n"/>
      <c r="G692" s="871" t="n"/>
      <c r="H692" s="440" t="n"/>
      <c r="I692" s="871" t="n"/>
      <c r="J692" s="440" t="n"/>
      <c r="K692" s="871" t="n"/>
      <c r="L692" s="440" t="n"/>
      <c r="M692" s="871" t="n"/>
      <c r="N692" s="871" t="n"/>
      <c r="O692" s="871" t="n"/>
      <c r="P692" s="871" t="n"/>
      <c r="Q692" s="871" t="n"/>
      <c r="R692" s="871" t="n"/>
      <c r="S692" s="871" t="n"/>
      <c r="T692" s="871" t="n"/>
      <c r="U692" s="871" t="n"/>
      <c r="V692" s="871" t="n"/>
      <c r="W692" s="871" t="n"/>
      <c r="X692" s="871" t="n"/>
      <c r="Y692" s="871" t="n"/>
      <c r="Z692" s="871" t="n"/>
      <c r="AA692" s="871" t="n"/>
      <c r="AB692" s="871" t="n"/>
      <c r="AC692" s="871" t="n"/>
      <c r="AD692" s="871" t="n"/>
      <c r="AE692" s="871" t="n"/>
    </row>
    <row r="693">
      <c r="A693" s="871" t="n"/>
      <c r="B693" s="871" t="n"/>
      <c r="C693" s="871" t="n"/>
      <c r="D693" s="440" t="n"/>
      <c r="E693" s="871" t="n"/>
      <c r="F693" s="440" t="n"/>
      <c r="G693" s="871" t="n"/>
      <c r="H693" s="440" t="n"/>
      <c r="I693" s="871" t="n"/>
      <c r="J693" s="440" t="n"/>
      <c r="K693" s="871" t="n"/>
      <c r="L693" s="440" t="n"/>
      <c r="M693" s="871" t="n"/>
      <c r="N693" s="871" t="n"/>
      <c r="O693" s="871" t="n"/>
      <c r="P693" s="871" t="n"/>
      <c r="Q693" s="871" t="n"/>
      <c r="R693" s="871" t="n"/>
      <c r="S693" s="871" t="n"/>
      <c r="T693" s="871" t="n"/>
      <c r="U693" s="871" t="n"/>
      <c r="V693" s="871" t="n"/>
      <c r="W693" s="871" t="n"/>
      <c r="X693" s="871" t="n"/>
      <c r="Y693" s="871" t="n"/>
      <c r="Z693" s="871" t="n"/>
      <c r="AA693" s="871" t="n"/>
      <c r="AB693" s="871" t="n"/>
      <c r="AC693" s="871" t="n"/>
      <c r="AD693" s="871" t="n"/>
      <c r="AE693" s="871" t="n"/>
    </row>
    <row r="694">
      <c r="A694" s="871" t="n"/>
      <c r="B694" s="871" t="n"/>
      <c r="C694" s="871" t="n"/>
      <c r="D694" s="440" t="n"/>
      <c r="E694" s="871" t="n"/>
      <c r="F694" s="440" t="n"/>
      <c r="G694" s="871" t="n"/>
      <c r="H694" s="440" t="n"/>
      <c r="I694" s="871" t="n"/>
      <c r="J694" s="440" t="n"/>
      <c r="K694" s="871" t="n"/>
      <c r="L694" s="440" t="n"/>
      <c r="M694" s="871" t="n"/>
      <c r="N694" s="871" t="n"/>
      <c r="O694" s="871" t="n"/>
      <c r="P694" s="871" t="n"/>
      <c r="Q694" s="871" t="n"/>
      <c r="R694" s="871" t="n"/>
      <c r="S694" s="871" t="n"/>
      <c r="T694" s="871" t="n"/>
      <c r="U694" s="871" t="n"/>
      <c r="V694" s="871" t="n"/>
      <c r="W694" s="871" t="n"/>
      <c r="X694" s="871" t="n"/>
      <c r="Y694" s="871" t="n"/>
      <c r="Z694" s="871" t="n"/>
      <c r="AA694" s="871" t="n"/>
      <c r="AB694" s="871" t="n"/>
      <c r="AC694" s="871" t="n"/>
      <c r="AD694" s="871" t="n"/>
      <c r="AE694" s="871" t="n"/>
    </row>
    <row r="695">
      <c r="A695" s="871" t="n"/>
      <c r="B695" s="871" t="n"/>
      <c r="C695" s="871" t="n"/>
      <c r="D695" s="440" t="n"/>
      <c r="E695" s="871" t="n"/>
      <c r="F695" s="440" t="n"/>
      <c r="G695" s="871" t="n"/>
      <c r="H695" s="440" t="n"/>
      <c r="I695" s="871" t="n"/>
      <c r="J695" s="440" t="n"/>
      <c r="K695" s="871" t="n"/>
      <c r="L695" s="440" t="n"/>
      <c r="M695" s="871" t="n"/>
      <c r="N695" s="871" t="n"/>
      <c r="O695" s="871" t="n"/>
      <c r="P695" s="871" t="n"/>
      <c r="Q695" s="871" t="n"/>
      <c r="R695" s="871" t="n"/>
      <c r="S695" s="871" t="n"/>
      <c r="T695" s="871" t="n"/>
      <c r="U695" s="871" t="n"/>
      <c r="V695" s="871" t="n"/>
      <c r="W695" s="871" t="n"/>
      <c r="X695" s="871" t="n"/>
      <c r="Y695" s="871" t="n"/>
      <c r="Z695" s="871" t="n"/>
      <c r="AA695" s="871" t="n"/>
      <c r="AB695" s="871" t="n"/>
      <c r="AC695" s="871" t="n"/>
      <c r="AD695" s="871" t="n"/>
      <c r="AE695" s="871" t="n"/>
    </row>
    <row r="696">
      <c r="A696" s="871" t="n"/>
      <c r="B696" s="871" t="n"/>
      <c r="C696" s="871" t="n"/>
      <c r="D696" s="440" t="n"/>
      <c r="E696" s="871" t="n"/>
      <c r="F696" s="440" t="n"/>
      <c r="G696" s="871" t="n"/>
      <c r="H696" s="440" t="n"/>
      <c r="I696" s="871" t="n"/>
      <c r="J696" s="440" t="n"/>
      <c r="K696" s="871" t="n"/>
      <c r="L696" s="440" t="n"/>
      <c r="M696" s="871" t="n"/>
      <c r="N696" s="871" t="n"/>
      <c r="O696" s="871" t="n"/>
      <c r="P696" s="871" t="n"/>
      <c r="Q696" s="871" t="n"/>
      <c r="R696" s="871" t="n"/>
      <c r="S696" s="871" t="n"/>
      <c r="T696" s="871" t="n"/>
      <c r="U696" s="871" t="n"/>
      <c r="V696" s="871" t="n"/>
      <c r="W696" s="871" t="n"/>
      <c r="X696" s="871" t="n"/>
      <c r="Y696" s="871" t="n"/>
      <c r="Z696" s="871" t="n"/>
      <c r="AA696" s="871" t="n"/>
      <c r="AB696" s="871" t="n"/>
      <c r="AC696" s="871" t="n"/>
      <c r="AD696" s="871" t="n"/>
      <c r="AE696" s="871" t="n"/>
    </row>
    <row r="697">
      <c r="A697" s="871" t="n"/>
      <c r="B697" s="871" t="n"/>
      <c r="C697" s="871" t="n"/>
      <c r="D697" s="440" t="n"/>
      <c r="E697" s="871" t="n"/>
      <c r="F697" s="440" t="n"/>
      <c r="G697" s="871" t="n"/>
      <c r="H697" s="440" t="n"/>
      <c r="I697" s="871" t="n"/>
      <c r="J697" s="440" t="n"/>
      <c r="K697" s="871" t="n"/>
      <c r="L697" s="440" t="n"/>
      <c r="M697" s="871" t="n"/>
      <c r="N697" s="871" t="n"/>
      <c r="O697" s="871" t="n"/>
      <c r="P697" s="871" t="n"/>
      <c r="Q697" s="871" t="n"/>
      <c r="R697" s="871" t="n"/>
      <c r="S697" s="871" t="n"/>
      <c r="T697" s="871" t="n"/>
      <c r="U697" s="871" t="n"/>
      <c r="V697" s="871" t="n"/>
      <c r="W697" s="871" t="n"/>
      <c r="X697" s="871" t="n"/>
      <c r="Y697" s="871" t="n"/>
      <c r="Z697" s="871" t="n"/>
      <c r="AA697" s="871" t="n"/>
      <c r="AB697" s="871" t="n"/>
      <c r="AC697" s="871" t="n"/>
      <c r="AD697" s="871" t="n"/>
      <c r="AE697" s="871" t="n"/>
    </row>
    <row r="698">
      <c r="A698" s="871" t="n"/>
      <c r="B698" s="871" t="n"/>
      <c r="C698" s="871" t="n"/>
      <c r="D698" s="440" t="n"/>
      <c r="E698" s="871" t="n"/>
      <c r="F698" s="440" t="n"/>
      <c r="G698" s="871" t="n"/>
      <c r="H698" s="440" t="n"/>
      <c r="I698" s="871" t="n"/>
      <c r="J698" s="440" t="n"/>
      <c r="K698" s="871" t="n"/>
      <c r="L698" s="440" t="n"/>
      <c r="M698" s="871" t="n"/>
      <c r="N698" s="871" t="n"/>
      <c r="O698" s="871" t="n"/>
      <c r="P698" s="871" t="n"/>
      <c r="Q698" s="871" t="n"/>
      <c r="R698" s="871" t="n"/>
      <c r="S698" s="871" t="n"/>
      <c r="T698" s="871" t="n"/>
      <c r="U698" s="871" t="n"/>
      <c r="V698" s="871" t="n"/>
      <c r="W698" s="871" t="n"/>
      <c r="X698" s="871" t="n"/>
      <c r="Y698" s="871" t="n"/>
      <c r="Z698" s="871" t="n"/>
      <c r="AA698" s="871" t="n"/>
      <c r="AB698" s="871" t="n"/>
      <c r="AC698" s="871" t="n"/>
      <c r="AD698" s="871" t="n"/>
      <c r="AE698" s="871" t="n"/>
    </row>
    <row r="699">
      <c r="A699" s="871" t="n"/>
      <c r="B699" s="871" t="n"/>
      <c r="C699" s="871" t="n"/>
      <c r="D699" s="440" t="n"/>
      <c r="E699" s="871" t="n"/>
      <c r="F699" s="440" t="n"/>
      <c r="G699" s="871" t="n"/>
      <c r="H699" s="440" t="n"/>
      <c r="I699" s="871" t="n"/>
      <c r="J699" s="440" t="n"/>
      <c r="K699" s="871" t="n"/>
      <c r="L699" s="440" t="n"/>
      <c r="M699" s="871" t="n"/>
      <c r="N699" s="871" t="n"/>
      <c r="O699" s="871" t="n"/>
      <c r="P699" s="871" t="n"/>
      <c r="Q699" s="871" t="n"/>
      <c r="R699" s="871" t="n"/>
      <c r="S699" s="871" t="n"/>
      <c r="T699" s="871" t="n"/>
      <c r="U699" s="871" t="n"/>
      <c r="V699" s="871" t="n"/>
      <c r="W699" s="871" t="n"/>
      <c r="X699" s="871" t="n"/>
      <c r="Y699" s="871" t="n"/>
      <c r="Z699" s="871" t="n"/>
      <c r="AA699" s="871" t="n"/>
      <c r="AB699" s="871" t="n"/>
      <c r="AC699" s="871" t="n"/>
      <c r="AD699" s="871" t="n"/>
      <c r="AE699" s="871" t="n"/>
    </row>
    <row r="700">
      <c r="A700" s="871" t="n"/>
      <c r="B700" s="871" t="n"/>
      <c r="C700" s="871" t="n"/>
      <c r="D700" s="440" t="n"/>
      <c r="E700" s="871" t="n"/>
      <c r="F700" s="440" t="n"/>
      <c r="G700" s="871" t="n"/>
      <c r="H700" s="440" t="n"/>
      <c r="I700" s="871" t="n"/>
      <c r="J700" s="440" t="n"/>
      <c r="K700" s="871" t="n"/>
      <c r="L700" s="440" t="n"/>
      <c r="M700" s="871" t="n"/>
      <c r="N700" s="871" t="n"/>
      <c r="O700" s="871" t="n"/>
      <c r="P700" s="871" t="n"/>
      <c r="Q700" s="871" t="n"/>
      <c r="R700" s="871" t="n"/>
      <c r="S700" s="871" t="n"/>
      <c r="T700" s="871" t="n"/>
      <c r="U700" s="871" t="n"/>
      <c r="V700" s="871" t="n"/>
      <c r="W700" s="871" t="n"/>
      <c r="X700" s="871" t="n"/>
      <c r="Y700" s="871" t="n"/>
      <c r="Z700" s="871" t="n"/>
      <c r="AA700" s="871" t="n"/>
      <c r="AB700" s="871" t="n"/>
      <c r="AC700" s="871" t="n"/>
      <c r="AD700" s="871" t="n"/>
      <c r="AE700" s="871" t="n"/>
    </row>
    <row r="701">
      <c r="A701" s="871" t="n"/>
      <c r="B701" s="871" t="n"/>
      <c r="C701" s="871" t="n"/>
      <c r="D701" s="440" t="n"/>
      <c r="E701" s="871" t="n"/>
      <c r="F701" s="440" t="n"/>
      <c r="G701" s="871" t="n"/>
      <c r="H701" s="440" t="n"/>
      <c r="I701" s="871" t="n"/>
      <c r="J701" s="440" t="n"/>
      <c r="K701" s="871" t="n"/>
      <c r="L701" s="440" t="n"/>
      <c r="M701" s="871" t="n"/>
      <c r="N701" s="871" t="n"/>
      <c r="O701" s="871" t="n"/>
      <c r="P701" s="871" t="n"/>
      <c r="Q701" s="871" t="n"/>
      <c r="R701" s="871" t="n"/>
      <c r="S701" s="871" t="n"/>
      <c r="T701" s="871" t="n"/>
      <c r="U701" s="871" t="n"/>
      <c r="V701" s="871" t="n"/>
      <c r="W701" s="871" t="n"/>
      <c r="X701" s="871" t="n"/>
      <c r="Y701" s="871" t="n"/>
      <c r="Z701" s="871" t="n"/>
      <c r="AA701" s="871" t="n"/>
      <c r="AB701" s="871" t="n"/>
      <c r="AC701" s="871" t="n"/>
      <c r="AD701" s="871" t="n"/>
      <c r="AE701" s="871" t="n"/>
    </row>
    <row r="702">
      <c r="A702" s="871" t="n"/>
      <c r="B702" s="871" t="n"/>
      <c r="C702" s="871" t="n"/>
      <c r="D702" s="440" t="n"/>
      <c r="E702" s="871" t="n"/>
      <c r="F702" s="440" t="n"/>
      <c r="G702" s="871" t="n"/>
      <c r="H702" s="440" t="n"/>
      <c r="I702" s="871" t="n"/>
      <c r="J702" s="440" t="n"/>
      <c r="K702" s="871" t="n"/>
      <c r="L702" s="440" t="n"/>
      <c r="M702" s="871" t="n"/>
      <c r="N702" s="871" t="n"/>
      <c r="O702" s="871" t="n"/>
      <c r="P702" s="871" t="n"/>
      <c r="Q702" s="871" t="n"/>
      <c r="R702" s="871" t="n"/>
      <c r="S702" s="871" t="n"/>
      <c r="T702" s="871" t="n"/>
      <c r="U702" s="871" t="n"/>
      <c r="V702" s="871" t="n"/>
      <c r="W702" s="871" t="n"/>
      <c r="X702" s="871" t="n"/>
      <c r="Y702" s="871" t="n"/>
      <c r="Z702" s="871" t="n"/>
      <c r="AA702" s="871" t="n"/>
      <c r="AB702" s="871" t="n"/>
      <c r="AC702" s="871" t="n"/>
      <c r="AD702" s="871" t="n"/>
      <c r="AE702" s="871" t="n"/>
    </row>
    <row r="703">
      <c r="A703" s="871" t="n"/>
      <c r="B703" s="871" t="n"/>
      <c r="C703" s="871" t="n"/>
      <c r="D703" s="440" t="n"/>
      <c r="E703" s="871" t="n"/>
      <c r="F703" s="440" t="n"/>
      <c r="G703" s="871" t="n"/>
      <c r="H703" s="440" t="n"/>
      <c r="I703" s="871" t="n"/>
      <c r="J703" s="440" t="n"/>
      <c r="K703" s="871" t="n"/>
      <c r="L703" s="440" t="n"/>
      <c r="M703" s="871" t="n"/>
      <c r="N703" s="871" t="n"/>
      <c r="O703" s="871" t="n"/>
      <c r="P703" s="871" t="n"/>
      <c r="Q703" s="871" t="n"/>
      <c r="R703" s="871" t="n"/>
      <c r="S703" s="871" t="n"/>
      <c r="T703" s="871" t="n"/>
      <c r="U703" s="871" t="n"/>
      <c r="V703" s="871" t="n"/>
      <c r="W703" s="871" t="n"/>
      <c r="X703" s="871" t="n"/>
      <c r="Y703" s="871" t="n"/>
      <c r="Z703" s="871" t="n"/>
      <c r="AA703" s="871" t="n"/>
      <c r="AB703" s="871" t="n"/>
      <c r="AC703" s="871" t="n"/>
      <c r="AD703" s="871" t="n"/>
      <c r="AE703" s="871" t="n"/>
    </row>
    <row r="704">
      <c r="A704" s="871" t="n"/>
      <c r="B704" s="871" t="n"/>
      <c r="C704" s="871" t="n"/>
      <c r="D704" s="440" t="n"/>
      <c r="E704" s="871" t="n"/>
      <c r="F704" s="440" t="n"/>
      <c r="G704" s="871" t="n"/>
      <c r="H704" s="440" t="n"/>
      <c r="I704" s="871" t="n"/>
      <c r="J704" s="440" t="n"/>
      <c r="K704" s="871" t="n"/>
      <c r="L704" s="440" t="n"/>
      <c r="M704" s="871" t="n"/>
      <c r="N704" s="871" t="n"/>
      <c r="O704" s="871" t="n"/>
      <c r="P704" s="871" t="n"/>
      <c r="Q704" s="871" t="n"/>
      <c r="R704" s="871" t="n"/>
      <c r="S704" s="871" t="n"/>
      <c r="T704" s="871" t="n"/>
      <c r="U704" s="871" t="n"/>
      <c r="V704" s="871" t="n"/>
      <c r="W704" s="871" t="n"/>
      <c r="X704" s="871" t="n"/>
      <c r="Y704" s="871" t="n"/>
      <c r="Z704" s="871" t="n"/>
      <c r="AA704" s="871" t="n"/>
      <c r="AB704" s="871" t="n"/>
      <c r="AC704" s="871" t="n"/>
      <c r="AD704" s="871" t="n"/>
      <c r="AE704" s="871" t="n"/>
    </row>
    <row r="705">
      <c r="A705" s="871" t="n"/>
      <c r="B705" s="871" t="n"/>
      <c r="C705" s="871" t="n"/>
      <c r="D705" s="440" t="n"/>
      <c r="E705" s="871" t="n"/>
      <c r="F705" s="440" t="n"/>
      <c r="G705" s="871" t="n"/>
      <c r="H705" s="440" t="n"/>
      <c r="I705" s="871" t="n"/>
      <c r="J705" s="440" t="n"/>
      <c r="K705" s="871" t="n"/>
      <c r="L705" s="440" t="n"/>
      <c r="M705" s="871" t="n"/>
      <c r="N705" s="871" t="n"/>
      <c r="O705" s="871" t="n"/>
      <c r="P705" s="871" t="n"/>
      <c r="Q705" s="871" t="n"/>
      <c r="R705" s="871" t="n"/>
      <c r="S705" s="871" t="n"/>
      <c r="T705" s="871" t="n"/>
      <c r="U705" s="871" t="n"/>
      <c r="V705" s="871" t="n"/>
      <c r="W705" s="871" t="n"/>
      <c r="X705" s="871" t="n"/>
      <c r="Y705" s="871" t="n"/>
      <c r="Z705" s="871" t="n"/>
      <c r="AA705" s="871" t="n"/>
      <c r="AB705" s="871" t="n"/>
      <c r="AC705" s="871" t="n"/>
      <c r="AD705" s="871" t="n"/>
      <c r="AE705" s="871" t="n"/>
    </row>
    <row r="706">
      <c r="A706" s="871" t="n"/>
      <c r="B706" s="871" t="n"/>
      <c r="C706" s="871" t="n"/>
      <c r="D706" s="440" t="n"/>
      <c r="E706" s="871" t="n"/>
      <c r="F706" s="440" t="n"/>
      <c r="G706" s="871" t="n"/>
      <c r="H706" s="440" t="n"/>
      <c r="I706" s="871" t="n"/>
      <c r="J706" s="440" t="n"/>
      <c r="K706" s="871" t="n"/>
      <c r="L706" s="440" t="n"/>
      <c r="M706" s="871" t="n"/>
      <c r="N706" s="871" t="n"/>
      <c r="O706" s="871" t="n"/>
      <c r="P706" s="871" t="n"/>
      <c r="Q706" s="871" t="n"/>
      <c r="R706" s="871" t="n"/>
      <c r="S706" s="871" t="n"/>
      <c r="T706" s="871" t="n"/>
      <c r="U706" s="871" t="n"/>
      <c r="V706" s="871" t="n"/>
      <c r="W706" s="871" t="n"/>
      <c r="X706" s="871" t="n"/>
      <c r="Y706" s="871" t="n"/>
      <c r="Z706" s="871" t="n"/>
      <c r="AA706" s="871" t="n"/>
      <c r="AB706" s="871" t="n"/>
      <c r="AC706" s="871" t="n"/>
      <c r="AD706" s="871" t="n"/>
      <c r="AE706" s="871" t="n"/>
    </row>
    <row r="707">
      <c r="A707" s="871" t="n"/>
      <c r="B707" s="871" t="n"/>
      <c r="C707" s="871" t="n"/>
      <c r="D707" s="440" t="n"/>
      <c r="E707" s="871" t="n"/>
      <c r="F707" s="440" t="n"/>
      <c r="G707" s="871" t="n"/>
      <c r="H707" s="440" t="n"/>
      <c r="I707" s="871" t="n"/>
      <c r="J707" s="440" t="n"/>
      <c r="K707" s="871" t="n"/>
      <c r="L707" s="440" t="n"/>
      <c r="M707" s="871" t="n"/>
      <c r="N707" s="871" t="n"/>
      <c r="O707" s="871" t="n"/>
      <c r="P707" s="871" t="n"/>
      <c r="Q707" s="871" t="n"/>
      <c r="R707" s="871" t="n"/>
      <c r="S707" s="871" t="n"/>
      <c r="T707" s="871" t="n"/>
      <c r="U707" s="871" t="n"/>
      <c r="V707" s="871" t="n"/>
      <c r="W707" s="871" t="n"/>
      <c r="X707" s="871" t="n"/>
      <c r="Y707" s="871" t="n"/>
      <c r="Z707" s="871" t="n"/>
      <c r="AA707" s="871" t="n"/>
      <c r="AB707" s="871" t="n"/>
      <c r="AC707" s="871" t="n"/>
      <c r="AD707" s="871" t="n"/>
      <c r="AE707" s="871" t="n"/>
    </row>
    <row r="708">
      <c r="A708" s="871" t="n"/>
      <c r="B708" s="871" t="n"/>
      <c r="C708" s="871" t="n"/>
      <c r="D708" s="440" t="n"/>
      <c r="E708" s="871" t="n"/>
      <c r="F708" s="440" t="n"/>
      <c r="G708" s="871" t="n"/>
      <c r="H708" s="440" t="n"/>
      <c r="I708" s="871" t="n"/>
      <c r="J708" s="440" t="n"/>
      <c r="K708" s="871" t="n"/>
      <c r="L708" s="440" t="n"/>
      <c r="M708" s="871" t="n"/>
      <c r="N708" s="871" t="n"/>
      <c r="O708" s="871" t="n"/>
      <c r="P708" s="871" t="n"/>
      <c r="Q708" s="871" t="n"/>
      <c r="R708" s="871" t="n"/>
      <c r="S708" s="871" t="n"/>
      <c r="T708" s="871" t="n"/>
      <c r="U708" s="871" t="n"/>
      <c r="V708" s="871" t="n"/>
      <c r="W708" s="871" t="n"/>
      <c r="X708" s="871" t="n"/>
      <c r="Y708" s="871" t="n"/>
      <c r="Z708" s="871" t="n"/>
      <c r="AA708" s="871" t="n"/>
      <c r="AB708" s="871" t="n"/>
      <c r="AC708" s="871" t="n"/>
      <c r="AD708" s="871" t="n"/>
      <c r="AE708" s="871" t="n"/>
    </row>
    <row r="709">
      <c r="A709" s="871" t="n"/>
      <c r="B709" s="871" t="n"/>
      <c r="C709" s="871" t="n"/>
      <c r="D709" s="440" t="n"/>
      <c r="E709" s="871" t="n"/>
      <c r="F709" s="440" t="n"/>
      <c r="G709" s="871" t="n"/>
      <c r="H709" s="440" t="n"/>
      <c r="I709" s="871" t="n"/>
      <c r="J709" s="440" t="n"/>
      <c r="K709" s="871" t="n"/>
      <c r="L709" s="440" t="n"/>
      <c r="M709" s="871" t="n"/>
      <c r="N709" s="871" t="n"/>
      <c r="O709" s="871" t="n"/>
      <c r="P709" s="871" t="n"/>
      <c r="Q709" s="871" t="n"/>
      <c r="R709" s="871" t="n"/>
      <c r="S709" s="871" t="n"/>
      <c r="T709" s="871" t="n"/>
      <c r="U709" s="871" t="n"/>
      <c r="V709" s="871" t="n"/>
      <c r="W709" s="871" t="n"/>
      <c r="X709" s="871" t="n"/>
      <c r="Y709" s="871" t="n"/>
      <c r="Z709" s="871" t="n"/>
      <c r="AA709" s="871" t="n"/>
      <c r="AB709" s="871" t="n"/>
      <c r="AC709" s="871" t="n"/>
      <c r="AD709" s="871" t="n"/>
      <c r="AE709" s="871" t="n"/>
    </row>
    <row r="710">
      <c r="A710" s="871" t="n"/>
      <c r="B710" s="871" t="n"/>
      <c r="C710" s="871" t="n"/>
      <c r="D710" s="440" t="n"/>
      <c r="E710" s="871" t="n"/>
      <c r="F710" s="440" t="n"/>
      <c r="G710" s="871" t="n"/>
      <c r="H710" s="440" t="n"/>
      <c r="I710" s="871" t="n"/>
      <c r="J710" s="440" t="n"/>
      <c r="K710" s="871" t="n"/>
      <c r="L710" s="440" t="n"/>
      <c r="M710" s="871" t="n"/>
      <c r="N710" s="871" t="n"/>
      <c r="O710" s="871" t="n"/>
      <c r="P710" s="871" t="n"/>
      <c r="Q710" s="871" t="n"/>
      <c r="R710" s="871" t="n"/>
      <c r="S710" s="871" t="n"/>
      <c r="T710" s="871" t="n"/>
      <c r="U710" s="871" t="n"/>
      <c r="V710" s="871" t="n"/>
      <c r="W710" s="871" t="n"/>
      <c r="X710" s="871" t="n"/>
      <c r="Y710" s="871" t="n"/>
      <c r="Z710" s="871" t="n"/>
      <c r="AA710" s="871" t="n"/>
      <c r="AB710" s="871" t="n"/>
      <c r="AC710" s="871" t="n"/>
      <c r="AD710" s="871" t="n"/>
      <c r="AE710" s="871" t="n"/>
    </row>
    <row r="711">
      <c r="A711" s="871" t="n"/>
      <c r="B711" s="871" t="n"/>
      <c r="C711" s="871" t="n"/>
      <c r="D711" s="440" t="n"/>
      <c r="E711" s="871" t="n"/>
      <c r="F711" s="440" t="n"/>
      <c r="G711" s="871" t="n"/>
      <c r="H711" s="440" t="n"/>
      <c r="I711" s="871" t="n"/>
      <c r="J711" s="440" t="n"/>
      <c r="K711" s="871" t="n"/>
      <c r="L711" s="440" t="n"/>
      <c r="M711" s="871" t="n"/>
      <c r="N711" s="871" t="n"/>
      <c r="O711" s="871" t="n"/>
      <c r="P711" s="871" t="n"/>
      <c r="Q711" s="871" t="n"/>
      <c r="R711" s="871" t="n"/>
      <c r="S711" s="871" t="n"/>
      <c r="T711" s="871" t="n"/>
      <c r="U711" s="871" t="n"/>
      <c r="V711" s="871" t="n"/>
      <c r="W711" s="871" t="n"/>
      <c r="X711" s="871" t="n"/>
      <c r="Y711" s="871" t="n"/>
      <c r="Z711" s="871" t="n"/>
      <c r="AA711" s="871" t="n"/>
      <c r="AB711" s="871" t="n"/>
      <c r="AC711" s="871" t="n"/>
      <c r="AD711" s="871" t="n"/>
      <c r="AE711" s="871" t="n"/>
    </row>
    <row r="712">
      <c r="A712" s="871" t="n"/>
      <c r="B712" s="871" t="n"/>
      <c r="C712" s="871" t="n"/>
      <c r="D712" s="440" t="n"/>
      <c r="E712" s="871" t="n"/>
      <c r="F712" s="440" t="n"/>
      <c r="G712" s="871" t="n"/>
      <c r="H712" s="440" t="n"/>
      <c r="I712" s="871" t="n"/>
      <c r="J712" s="440" t="n"/>
      <c r="K712" s="871" t="n"/>
      <c r="L712" s="440" t="n"/>
      <c r="M712" s="871" t="n"/>
      <c r="N712" s="871" t="n"/>
      <c r="O712" s="871" t="n"/>
      <c r="P712" s="871" t="n"/>
      <c r="Q712" s="871" t="n"/>
      <c r="R712" s="871" t="n"/>
      <c r="S712" s="871" t="n"/>
      <c r="T712" s="871" t="n"/>
      <c r="U712" s="871" t="n"/>
      <c r="V712" s="871" t="n"/>
      <c r="W712" s="871" t="n"/>
      <c r="X712" s="871" t="n"/>
      <c r="Y712" s="871" t="n"/>
      <c r="Z712" s="871" t="n"/>
      <c r="AA712" s="871" t="n"/>
      <c r="AB712" s="871" t="n"/>
      <c r="AC712" s="871" t="n"/>
      <c r="AD712" s="871" t="n"/>
      <c r="AE712" s="871" t="n"/>
    </row>
    <row r="713">
      <c r="A713" s="871" t="n"/>
      <c r="B713" s="871" t="n"/>
      <c r="C713" s="871" t="n"/>
      <c r="D713" s="440" t="n"/>
      <c r="E713" s="871" t="n"/>
      <c r="F713" s="440" t="n"/>
      <c r="G713" s="871" t="n"/>
      <c r="H713" s="440" t="n"/>
      <c r="I713" s="871" t="n"/>
      <c r="J713" s="440" t="n"/>
      <c r="K713" s="871" t="n"/>
      <c r="L713" s="440" t="n"/>
      <c r="M713" s="871" t="n"/>
      <c r="N713" s="871" t="n"/>
      <c r="O713" s="871" t="n"/>
      <c r="P713" s="871" t="n"/>
      <c r="Q713" s="871" t="n"/>
      <c r="R713" s="871" t="n"/>
      <c r="S713" s="871" t="n"/>
      <c r="T713" s="871" t="n"/>
      <c r="U713" s="871" t="n"/>
      <c r="V713" s="871" t="n"/>
      <c r="W713" s="871" t="n"/>
      <c r="X713" s="871" t="n"/>
      <c r="Y713" s="871" t="n"/>
      <c r="Z713" s="871" t="n"/>
      <c r="AA713" s="871" t="n"/>
      <c r="AB713" s="871" t="n"/>
      <c r="AC713" s="871" t="n"/>
      <c r="AD713" s="871" t="n"/>
      <c r="AE713" s="871" t="n"/>
    </row>
    <row r="714">
      <c r="A714" s="871" t="n"/>
      <c r="B714" s="871" t="n"/>
      <c r="C714" s="871" t="n"/>
      <c r="D714" s="440" t="n"/>
      <c r="E714" s="871" t="n"/>
      <c r="F714" s="440" t="n"/>
      <c r="G714" s="871" t="n"/>
      <c r="H714" s="440" t="n"/>
      <c r="I714" s="871" t="n"/>
      <c r="J714" s="440" t="n"/>
      <c r="K714" s="871" t="n"/>
      <c r="L714" s="440" t="n"/>
      <c r="M714" s="871" t="n"/>
      <c r="N714" s="871" t="n"/>
      <c r="O714" s="871" t="n"/>
      <c r="P714" s="871" t="n"/>
      <c r="Q714" s="871" t="n"/>
      <c r="R714" s="871" t="n"/>
      <c r="S714" s="871" t="n"/>
      <c r="T714" s="871" t="n"/>
      <c r="U714" s="871" t="n"/>
      <c r="V714" s="871" t="n"/>
      <c r="W714" s="871" t="n"/>
      <c r="X714" s="871" t="n"/>
      <c r="Y714" s="871" t="n"/>
      <c r="Z714" s="871" t="n"/>
      <c r="AA714" s="871" t="n"/>
      <c r="AB714" s="871" t="n"/>
      <c r="AC714" s="871" t="n"/>
      <c r="AD714" s="871" t="n"/>
      <c r="AE714" s="871" t="n"/>
    </row>
    <row r="715">
      <c r="A715" s="871" t="n"/>
      <c r="B715" s="871" t="n"/>
      <c r="C715" s="871" t="n"/>
      <c r="D715" s="440" t="n"/>
      <c r="E715" s="871" t="n"/>
      <c r="F715" s="440" t="n"/>
      <c r="G715" s="871" t="n"/>
      <c r="H715" s="440" t="n"/>
      <c r="I715" s="871" t="n"/>
      <c r="J715" s="440" t="n"/>
      <c r="K715" s="871" t="n"/>
      <c r="L715" s="440" t="n"/>
      <c r="M715" s="871" t="n"/>
      <c r="N715" s="871" t="n"/>
      <c r="O715" s="871" t="n"/>
      <c r="P715" s="871" t="n"/>
      <c r="Q715" s="871" t="n"/>
      <c r="R715" s="871" t="n"/>
      <c r="S715" s="871" t="n"/>
      <c r="T715" s="871" t="n"/>
      <c r="U715" s="871" t="n"/>
      <c r="V715" s="871" t="n"/>
      <c r="W715" s="871" t="n"/>
      <c r="X715" s="871" t="n"/>
      <c r="Y715" s="871" t="n"/>
      <c r="Z715" s="871" t="n"/>
      <c r="AA715" s="871" t="n"/>
      <c r="AB715" s="871" t="n"/>
      <c r="AC715" s="871" t="n"/>
      <c r="AD715" s="871" t="n"/>
      <c r="AE715" s="871" t="n"/>
    </row>
    <row r="716">
      <c r="A716" s="871" t="n"/>
      <c r="B716" s="871" t="n"/>
      <c r="C716" s="871" t="n"/>
      <c r="D716" s="440" t="n"/>
      <c r="E716" s="871" t="n"/>
      <c r="F716" s="440" t="n"/>
      <c r="G716" s="871" t="n"/>
      <c r="H716" s="440" t="n"/>
      <c r="I716" s="871" t="n"/>
      <c r="J716" s="440" t="n"/>
      <c r="K716" s="871" t="n"/>
      <c r="L716" s="440" t="n"/>
      <c r="M716" s="871" t="n"/>
      <c r="N716" s="871" t="n"/>
      <c r="O716" s="871" t="n"/>
      <c r="P716" s="871" t="n"/>
      <c r="Q716" s="871" t="n"/>
      <c r="R716" s="871" t="n"/>
      <c r="S716" s="871" t="n"/>
      <c r="T716" s="871" t="n"/>
      <c r="U716" s="871" t="n"/>
      <c r="V716" s="871" t="n"/>
      <c r="W716" s="871" t="n"/>
      <c r="X716" s="871" t="n"/>
      <c r="Y716" s="871" t="n"/>
      <c r="Z716" s="871" t="n"/>
      <c r="AA716" s="871" t="n"/>
      <c r="AB716" s="871" t="n"/>
      <c r="AC716" s="871" t="n"/>
      <c r="AD716" s="871" t="n"/>
      <c r="AE716" s="871" t="n"/>
    </row>
    <row r="717">
      <c r="A717" s="871" t="n"/>
      <c r="B717" s="871" t="n"/>
      <c r="C717" s="871" t="n"/>
      <c r="D717" s="440" t="n"/>
      <c r="E717" s="871" t="n"/>
      <c r="F717" s="440" t="n"/>
      <c r="G717" s="871" t="n"/>
      <c r="H717" s="440" t="n"/>
      <c r="I717" s="871" t="n"/>
      <c r="J717" s="440" t="n"/>
      <c r="K717" s="871" t="n"/>
      <c r="L717" s="440" t="n"/>
      <c r="M717" s="871" t="n"/>
      <c r="N717" s="871" t="n"/>
      <c r="O717" s="871" t="n"/>
      <c r="P717" s="871" t="n"/>
      <c r="Q717" s="871" t="n"/>
      <c r="R717" s="871" t="n"/>
      <c r="S717" s="871" t="n"/>
      <c r="T717" s="871" t="n"/>
      <c r="U717" s="871" t="n"/>
      <c r="V717" s="871" t="n"/>
      <c r="W717" s="871" t="n"/>
      <c r="X717" s="871" t="n"/>
      <c r="Y717" s="871" t="n"/>
      <c r="Z717" s="871" t="n"/>
      <c r="AA717" s="871" t="n"/>
      <c r="AB717" s="871" t="n"/>
      <c r="AC717" s="871" t="n"/>
      <c r="AD717" s="871" t="n"/>
      <c r="AE717" s="871" t="n"/>
    </row>
    <row r="718">
      <c r="A718" s="871" t="n"/>
      <c r="B718" s="871" t="n"/>
      <c r="C718" s="871" t="n"/>
      <c r="D718" s="440" t="n"/>
      <c r="E718" s="871" t="n"/>
      <c r="F718" s="440" t="n"/>
      <c r="G718" s="871" t="n"/>
      <c r="H718" s="440" t="n"/>
      <c r="I718" s="871" t="n"/>
      <c r="J718" s="440" t="n"/>
      <c r="K718" s="871" t="n"/>
      <c r="L718" s="440" t="n"/>
      <c r="M718" s="871" t="n"/>
      <c r="N718" s="871" t="n"/>
      <c r="O718" s="871" t="n"/>
      <c r="P718" s="871" t="n"/>
      <c r="Q718" s="871" t="n"/>
      <c r="R718" s="871" t="n"/>
      <c r="S718" s="871" t="n"/>
      <c r="T718" s="871" t="n"/>
      <c r="U718" s="871" t="n"/>
      <c r="V718" s="871" t="n"/>
      <c r="W718" s="871" t="n"/>
      <c r="X718" s="871" t="n"/>
      <c r="Y718" s="871" t="n"/>
      <c r="Z718" s="871" t="n"/>
      <c r="AA718" s="871" t="n"/>
      <c r="AB718" s="871" t="n"/>
      <c r="AC718" s="871" t="n"/>
      <c r="AD718" s="871" t="n"/>
      <c r="AE718" s="871" t="n"/>
    </row>
    <row r="719">
      <c r="A719" s="871" t="n"/>
      <c r="B719" s="871" t="n"/>
      <c r="C719" s="871" t="n"/>
      <c r="D719" s="440" t="n"/>
      <c r="E719" s="871" t="n"/>
      <c r="F719" s="440" t="n"/>
      <c r="G719" s="871" t="n"/>
      <c r="H719" s="440" t="n"/>
      <c r="I719" s="871" t="n"/>
      <c r="J719" s="440" t="n"/>
      <c r="K719" s="871" t="n"/>
      <c r="L719" s="440" t="n"/>
      <c r="M719" s="871" t="n"/>
      <c r="N719" s="871" t="n"/>
      <c r="O719" s="871" t="n"/>
      <c r="P719" s="871" t="n"/>
      <c r="Q719" s="871" t="n"/>
      <c r="R719" s="871" t="n"/>
      <c r="S719" s="871" t="n"/>
      <c r="T719" s="871" t="n"/>
      <c r="U719" s="871" t="n"/>
      <c r="V719" s="871" t="n"/>
      <c r="W719" s="871" t="n"/>
      <c r="X719" s="871" t="n"/>
      <c r="Y719" s="871" t="n"/>
      <c r="Z719" s="871" t="n"/>
      <c r="AA719" s="871" t="n"/>
      <c r="AB719" s="871" t="n"/>
      <c r="AC719" s="871" t="n"/>
      <c r="AD719" s="871" t="n"/>
      <c r="AE719" s="871" t="n"/>
    </row>
    <row r="720">
      <c r="A720" s="871" t="n"/>
      <c r="B720" s="871" t="n"/>
      <c r="C720" s="871" t="n"/>
      <c r="D720" s="440" t="n"/>
      <c r="E720" s="871" t="n"/>
      <c r="F720" s="440" t="n"/>
      <c r="G720" s="871" t="n"/>
      <c r="H720" s="440" t="n"/>
      <c r="I720" s="871" t="n"/>
      <c r="J720" s="440" t="n"/>
      <c r="K720" s="871" t="n"/>
      <c r="L720" s="440" t="n"/>
      <c r="M720" s="871" t="n"/>
      <c r="N720" s="871" t="n"/>
      <c r="O720" s="871" t="n"/>
      <c r="P720" s="871" t="n"/>
      <c r="Q720" s="871" t="n"/>
      <c r="R720" s="871" t="n"/>
      <c r="S720" s="871" t="n"/>
      <c r="T720" s="871" t="n"/>
      <c r="U720" s="871" t="n"/>
      <c r="V720" s="871" t="n"/>
      <c r="W720" s="871" t="n"/>
      <c r="X720" s="871" t="n"/>
      <c r="Y720" s="871" t="n"/>
      <c r="Z720" s="871" t="n"/>
      <c r="AA720" s="871" t="n"/>
      <c r="AB720" s="871" t="n"/>
      <c r="AC720" s="871" t="n"/>
      <c r="AD720" s="871" t="n"/>
      <c r="AE720" s="871" t="n"/>
    </row>
    <row r="721">
      <c r="A721" s="871" t="n"/>
      <c r="B721" s="871" t="n"/>
      <c r="C721" s="871" t="n"/>
      <c r="D721" s="440" t="n"/>
      <c r="E721" s="871" t="n"/>
      <c r="F721" s="440" t="n"/>
      <c r="G721" s="871" t="n"/>
      <c r="H721" s="440" t="n"/>
      <c r="I721" s="871" t="n"/>
      <c r="J721" s="440" t="n"/>
      <c r="K721" s="871" t="n"/>
      <c r="L721" s="440" t="n"/>
      <c r="M721" s="871" t="n"/>
      <c r="N721" s="871" t="n"/>
      <c r="O721" s="871" t="n"/>
      <c r="P721" s="871" t="n"/>
      <c r="Q721" s="871" t="n"/>
      <c r="R721" s="871" t="n"/>
      <c r="S721" s="871" t="n"/>
      <c r="T721" s="871" t="n"/>
      <c r="U721" s="871" t="n"/>
      <c r="V721" s="871" t="n"/>
      <c r="W721" s="871" t="n"/>
      <c r="X721" s="871" t="n"/>
      <c r="Y721" s="871" t="n"/>
      <c r="Z721" s="871" t="n"/>
      <c r="AA721" s="871" t="n"/>
      <c r="AB721" s="871" t="n"/>
      <c r="AC721" s="871" t="n"/>
      <c r="AD721" s="871" t="n"/>
      <c r="AE721" s="871" t="n"/>
    </row>
    <row r="722">
      <c r="A722" s="871" t="n"/>
      <c r="B722" s="871" t="n"/>
      <c r="C722" s="871" t="n"/>
      <c r="D722" s="440" t="n"/>
      <c r="E722" s="871" t="n"/>
      <c r="F722" s="440" t="n"/>
      <c r="G722" s="871" t="n"/>
      <c r="H722" s="440" t="n"/>
      <c r="I722" s="871" t="n"/>
      <c r="J722" s="440" t="n"/>
      <c r="K722" s="871" t="n"/>
      <c r="L722" s="440" t="n"/>
      <c r="M722" s="871" t="n"/>
      <c r="N722" s="871" t="n"/>
      <c r="O722" s="871" t="n"/>
      <c r="P722" s="871" t="n"/>
      <c r="Q722" s="871" t="n"/>
      <c r="R722" s="871" t="n"/>
      <c r="S722" s="871" t="n"/>
      <c r="T722" s="871" t="n"/>
      <c r="U722" s="871" t="n"/>
      <c r="V722" s="871" t="n"/>
      <c r="W722" s="871" t="n"/>
      <c r="X722" s="871" t="n"/>
      <c r="Y722" s="871" t="n"/>
      <c r="Z722" s="871" t="n"/>
      <c r="AA722" s="871" t="n"/>
      <c r="AB722" s="871" t="n"/>
      <c r="AC722" s="871" t="n"/>
      <c r="AD722" s="871" t="n"/>
      <c r="AE722" s="871" t="n"/>
    </row>
    <row r="723">
      <c r="A723" s="871" t="n"/>
      <c r="B723" s="871" t="n"/>
      <c r="C723" s="871" t="n"/>
      <c r="D723" s="440" t="n"/>
      <c r="E723" s="871" t="n"/>
      <c r="F723" s="440" t="n"/>
      <c r="G723" s="871" t="n"/>
      <c r="H723" s="440" t="n"/>
      <c r="I723" s="871" t="n"/>
      <c r="J723" s="440" t="n"/>
      <c r="K723" s="871" t="n"/>
      <c r="L723" s="440" t="n"/>
      <c r="M723" s="871" t="n"/>
      <c r="N723" s="871" t="n"/>
      <c r="O723" s="871" t="n"/>
      <c r="P723" s="871" t="n"/>
      <c r="Q723" s="871" t="n"/>
      <c r="R723" s="871" t="n"/>
      <c r="S723" s="871" t="n"/>
      <c r="T723" s="871" t="n"/>
      <c r="U723" s="871" t="n"/>
      <c r="V723" s="871" t="n"/>
      <c r="W723" s="871" t="n"/>
      <c r="X723" s="871" t="n"/>
      <c r="Y723" s="871" t="n"/>
      <c r="Z723" s="871" t="n"/>
      <c r="AA723" s="871" t="n"/>
      <c r="AB723" s="871" t="n"/>
      <c r="AC723" s="871" t="n"/>
      <c r="AD723" s="871" t="n"/>
      <c r="AE723" s="871" t="n"/>
    </row>
    <row r="724">
      <c r="A724" s="871" t="n"/>
      <c r="B724" s="871" t="n"/>
      <c r="C724" s="871" t="n"/>
      <c r="D724" s="440" t="n"/>
      <c r="E724" s="871" t="n"/>
      <c r="F724" s="440" t="n"/>
      <c r="G724" s="871" t="n"/>
      <c r="H724" s="440" t="n"/>
      <c r="I724" s="871" t="n"/>
      <c r="J724" s="440" t="n"/>
      <c r="K724" s="871" t="n"/>
      <c r="L724" s="440" t="n"/>
      <c r="M724" s="871" t="n"/>
      <c r="N724" s="871" t="n"/>
      <c r="O724" s="871" t="n"/>
      <c r="P724" s="871" t="n"/>
      <c r="Q724" s="871" t="n"/>
      <c r="R724" s="871" t="n"/>
      <c r="S724" s="871" t="n"/>
      <c r="T724" s="871" t="n"/>
      <c r="U724" s="871" t="n"/>
      <c r="V724" s="871" t="n"/>
      <c r="W724" s="871" t="n"/>
      <c r="X724" s="871" t="n"/>
      <c r="Y724" s="871" t="n"/>
      <c r="Z724" s="871" t="n"/>
      <c r="AA724" s="871" t="n"/>
      <c r="AB724" s="871" t="n"/>
      <c r="AC724" s="871" t="n"/>
      <c r="AD724" s="871" t="n"/>
      <c r="AE724" s="871" t="n"/>
    </row>
    <row r="725">
      <c r="A725" s="871" t="n"/>
      <c r="B725" s="871" t="n"/>
      <c r="C725" s="871" t="n"/>
      <c r="D725" s="440" t="n"/>
      <c r="E725" s="871" t="n"/>
      <c r="F725" s="440" t="n"/>
      <c r="G725" s="871" t="n"/>
      <c r="H725" s="440" t="n"/>
      <c r="I725" s="871" t="n"/>
      <c r="J725" s="440" t="n"/>
      <c r="K725" s="871" t="n"/>
      <c r="L725" s="440" t="n"/>
      <c r="M725" s="871" t="n"/>
      <c r="N725" s="871" t="n"/>
      <c r="O725" s="871" t="n"/>
      <c r="P725" s="871" t="n"/>
      <c r="Q725" s="871" t="n"/>
      <c r="R725" s="871" t="n"/>
      <c r="S725" s="871" t="n"/>
      <c r="T725" s="871" t="n"/>
      <c r="U725" s="871" t="n"/>
      <c r="V725" s="871" t="n"/>
      <c r="W725" s="871" t="n"/>
      <c r="X725" s="871" t="n"/>
      <c r="Y725" s="871" t="n"/>
      <c r="Z725" s="871" t="n"/>
      <c r="AA725" s="871" t="n"/>
      <c r="AB725" s="871" t="n"/>
      <c r="AC725" s="871" t="n"/>
      <c r="AD725" s="871" t="n"/>
      <c r="AE725" s="871" t="n"/>
    </row>
    <row r="726">
      <c r="A726" s="871" t="n"/>
      <c r="B726" s="871" t="n"/>
      <c r="C726" s="871" t="n"/>
      <c r="D726" s="440" t="n"/>
      <c r="E726" s="871" t="n"/>
      <c r="F726" s="440" t="n"/>
      <c r="G726" s="871" t="n"/>
      <c r="H726" s="440" t="n"/>
      <c r="I726" s="871" t="n"/>
      <c r="J726" s="440" t="n"/>
      <c r="K726" s="871" t="n"/>
      <c r="L726" s="440" t="n"/>
      <c r="M726" s="871" t="n"/>
      <c r="N726" s="871" t="n"/>
      <c r="O726" s="871" t="n"/>
      <c r="P726" s="871" t="n"/>
      <c r="Q726" s="871" t="n"/>
      <c r="R726" s="871" t="n"/>
      <c r="S726" s="871" t="n"/>
      <c r="T726" s="871" t="n"/>
      <c r="U726" s="871" t="n"/>
      <c r="V726" s="871" t="n"/>
      <c r="W726" s="871" t="n"/>
      <c r="X726" s="871" t="n"/>
      <c r="Y726" s="871" t="n"/>
      <c r="Z726" s="871" t="n"/>
      <c r="AA726" s="871" t="n"/>
      <c r="AB726" s="871" t="n"/>
      <c r="AC726" s="871" t="n"/>
      <c r="AD726" s="871" t="n"/>
      <c r="AE726" s="871" t="n"/>
    </row>
    <row r="727">
      <c r="A727" s="871" t="n"/>
      <c r="B727" s="871" t="n"/>
      <c r="C727" s="871" t="n"/>
      <c r="D727" s="440" t="n"/>
      <c r="E727" s="871" t="n"/>
      <c r="F727" s="440" t="n"/>
      <c r="G727" s="871" t="n"/>
      <c r="H727" s="440" t="n"/>
      <c r="I727" s="871" t="n"/>
      <c r="J727" s="440" t="n"/>
      <c r="K727" s="871" t="n"/>
      <c r="L727" s="440" t="n"/>
      <c r="M727" s="871" t="n"/>
      <c r="N727" s="871" t="n"/>
      <c r="O727" s="871" t="n"/>
      <c r="P727" s="871" t="n"/>
      <c r="Q727" s="871" t="n"/>
      <c r="R727" s="871" t="n"/>
      <c r="S727" s="871" t="n"/>
      <c r="T727" s="871" t="n"/>
      <c r="U727" s="871" t="n"/>
      <c r="V727" s="871" t="n"/>
      <c r="W727" s="871" t="n"/>
      <c r="X727" s="871" t="n"/>
      <c r="Y727" s="871" t="n"/>
      <c r="Z727" s="871" t="n"/>
      <c r="AA727" s="871" t="n"/>
      <c r="AB727" s="871" t="n"/>
      <c r="AC727" s="871" t="n"/>
      <c r="AD727" s="871" t="n"/>
      <c r="AE727" s="871" t="n"/>
    </row>
    <row r="728">
      <c r="A728" s="871" t="n"/>
      <c r="B728" s="871" t="n"/>
      <c r="C728" s="871" t="n"/>
      <c r="D728" s="440" t="n"/>
      <c r="E728" s="871" t="n"/>
      <c r="F728" s="440" t="n"/>
      <c r="G728" s="871" t="n"/>
      <c r="H728" s="440" t="n"/>
      <c r="I728" s="871" t="n"/>
      <c r="J728" s="440" t="n"/>
      <c r="K728" s="871" t="n"/>
      <c r="L728" s="440" t="n"/>
      <c r="M728" s="871" t="n"/>
      <c r="N728" s="871" t="n"/>
      <c r="O728" s="871" t="n"/>
      <c r="P728" s="871" t="n"/>
      <c r="Q728" s="871" t="n"/>
      <c r="R728" s="871" t="n"/>
      <c r="S728" s="871" t="n"/>
      <c r="T728" s="871" t="n"/>
      <c r="U728" s="871" t="n"/>
      <c r="V728" s="871" t="n"/>
      <c r="W728" s="871" t="n"/>
      <c r="X728" s="871" t="n"/>
      <c r="Y728" s="871" t="n"/>
      <c r="Z728" s="871" t="n"/>
      <c r="AA728" s="871" t="n"/>
      <c r="AB728" s="871" t="n"/>
      <c r="AC728" s="871" t="n"/>
      <c r="AD728" s="871" t="n"/>
      <c r="AE728" s="871" t="n"/>
    </row>
    <row r="729">
      <c r="A729" s="871" t="n"/>
      <c r="B729" s="871" t="n"/>
      <c r="C729" s="871" t="n"/>
      <c r="D729" s="440" t="n"/>
      <c r="E729" s="871" t="n"/>
      <c r="F729" s="440" t="n"/>
      <c r="G729" s="871" t="n"/>
      <c r="H729" s="440" t="n"/>
      <c r="I729" s="871" t="n"/>
      <c r="J729" s="440" t="n"/>
      <c r="K729" s="871" t="n"/>
      <c r="L729" s="440" t="n"/>
      <c r="M729" s="871" t="n"/>
      <c r="N729" s="871" t="n"/>
      <c r="O729" s="871" t="n"/>
      <c r="P729" s="871" t="n"/>
      <c r="Q729" s="871" t="n"/>
      <c r="R729" s="871" t="n"/>
      <c r="S729" s="871" t="n"/>
      <c r="T729" s="871" t="n"/>
      <c r="U729" s="871" t="n"/>
      <c r="V729" s="871" t="n"/>
      <c r="W729" s="871" t="n"/>
      <c r="X729" s="871" t="n"/>
      <c r="Y729" s="871" t="n"/>
      <c r="Z729" s="871" t="n"/>
      <c r="AA729" s="871" t="n"/>
      <c r="AB729" s="871" t="n"/>
      <c r="AC729" s="871" t="n"/>
      <c r="AD729" s="871" t="n"/>
      <c r="AE729" s="871" t="n"/>
    </row>
    <row r="730">
      <c r="A730" s="871" t="n"/>
      <c r="B730" s="871" t="n"/>
      <c r="C730" s="871" t="n"/>
      <c r="D730" s="440" t="n"/>
      <c r="E730" s="871" t="n"/>
      <c r="F730" s="440" t="n"/>
      <c r="G730" s="871" t="n"/>
      <c r="H730" s="440" t="n"/>
      <c r="I730" s="871" t="n"/>
      <c r="J730" s="440" t="n"/>
      <c r="K730" s="871" t="n"/>
      <c r="L730" s="440" t="n"/>
      <c r="M730" s="871" t="n"/>
      <c r="N730" s="871" t="n"/>
      <c r="O730" s="871" t="n"/>
      <c r="P730" s="871" t="n"/>
      <c r="Q730" s="871" t="n"/>
      <c r="R730" s="871" t="n"/>
      <c r="S730" s="871" t="n"/>
      <c r="T730" s="871" t="n"/>
      <c r="U730" s="871" t="n"/>
      <c r="V730" s="871" t="n"/>
      <c r="W730" s="871" t="n"/>
      <c r="X730" s="871" t="n"/>
      <c r="Y730" s="871" t="n"/>
      <c r="Z730" s="871" t="n"/>
      <c r="AA730" s="871" t="n"/>
      <c r="AB730" s="871" t="n"/>
      <c r="AC730" s="871" t="n"/>
      <c r="AD730" s="871" t="n"/>
      <c r="AE730" s="871" t="n"/>
    </row>
    <row r="731">
      <c r="A731" s="871" t="n"/>
      <c r="B731" s="871" t="n"/>
      <c r="C731" s="871" t="n"/>
      <c r="D731" s="440" t="n"/>
      <c r="E731" s="871" t="n"/>
      <c r="F731" s="440" t="n"/>
      <c r="G731" s="871" t="n"/>
      <c r="H731" s="440" t="n"/>
      <c r="I731" s="871" t="n"/>
      <c r="J731" s="440" t="n"/>
      <c r="K731" s="871" t="n"/>
      <c r="L731" s="440" t="n"/>
      <c r="M731" s="871" t="n"/>
      <c r="N731" s="871" t="n"/>
      <c r="O731" s="871" t="n"/>
      <c r="P731" s="871" t="n"/>
      <c r="Q731" s="871" t="n"/>
      <c r="R731" s="871" t="n"/>
      <c r="S731" s="871" t="n"/>
      <c r="T731" s="871" t="n"/>
      <c r="U731" s="871" t="n"/>
      <c r="V731" s="871" t="n"/>
      <c r="W731" s="871" t="n"/>
      <c r="X731" s="871" t="n"/>
      <c r="Y731" s="871" t="n"/>
      <c r="Z731" s="871" t="n"/>
      <c r="AA731" s="871" t="n"/>
      <c r="AB731" s="871" t="n"/>
      <c r="AC731" s="871" t="n"/>
      <c r="AD731" s="871" t="n"/>
      <c r="AE731" s="871" t="n"/>
    </row>
    <row r="732">
      <c r="A732" s="871" t="n"/>
      <c r="B732" s="871" t="n"/>
      <c r="C732" s="871" t="n"/>
      <c r="D732" s="440" t="n"/>
      <c r="E732" s="871" t="n"/>
      <c r="F732" s="440" t="n"/>
      <c r="G732" s="871" t="n"/>
      <c r="H732" s="440" t="n"/>
      <c r="I732" s="871" t="n"/>
      <c r="J732" s="440" t="n"/>
      <c r="K732" s="871" t="n"/>
      <c r="L732" s="440" t="n"/>
      <c r="M732" s="871" t="n"/>
      <c r="N732" s="871" t="n"/>
      <c r="O732" s="871" t="n"/>
      <c r="P732" s="871" t="n"/>
      <c r="Q732" s="871" t="n"/>
      <c r="R732" s="871" t="n"/>
      <c r="S732" s="871" t="n"/>
      <c r="T732" s="871" t="n"/>
      <c r="U732" s="871" t="n"/>
      <c r="V732" s="871" t="n"/>
      <c r="W732" s="871" t="n"/>
      <c r="X732" s="871" t="n"/>
      <c r="Y732" s="871" t="n"/>
      <c r="Z732" s="871" t="n"/>
      <c r="AA732" s="871" t="n"/>
      <c r="AB732" s="871" t="n"/>
      <c r="AC732" s="871" t="n"/>
      <c r="AD732" s="871" t="n"/>
      <c r="AE732" s="871" t="n"/>
    </row>
    <row r="733">
      <c r="A733" s="871" t="n"/>
      <c r="B733" s="871" t="n"/>
      <c r="C733" s="871" t="n"/>
      <c r="D733" s="440" t="n"/>
      <c r="E733" s="871" t="n"/>
      <c r="F733" s="440" t="n"/>
      <c r="G733" s="871" t="n"/>
      <c r="H733" s="440" t="n"/>
      <c r="I733" s="871" t="n"/>
      <c r="J733" s="440" t="n"/>
      <c r="K733" s="871" t="n"/>
      <c r="L733" s="440" t="n"/>
      <c r="M733" s="871" t="n"/>
      <c r="N733" s="871" t="n"/>
      <c r="O733" s="871" t="n"/>
      <c r="P733" s="871" t="n"/>
      <c r="Q733" s="871" t="n"/>
      <c r="R733" s="871" t="n"/>
      <c r="S733" s="871" t="n"/>
      <c r="T733" s="871" t="n"/>
      <c r="U733" s="871" t="n"/>
      <c r="V733" s="871" t="n"/>
      <c r="W733" s="871" t="n"/>
      <c r="X733" s="871" t="n"/>
      <c r="Y733" s="871" t="n"/>
      <c r="Z733" s="871" t="n"/>
      <c r="AA733" s="871" t="n"/>
      <c r="AB733" s="871" t="n"/>
      <c r="AC733" s="871" t="n"/>
      <c r="AD733" s="871" t="n"/>
      <c r="AE733" s="871" t="n"/>
    </row>
    <row r="734">
      <c r="A734" s="871" t="n"/>
      <c r="B734" s="871" t="n"/>
      <c r="C734" s="871" t="n"/>
      <c r="D734" s="440" t="n"/>
      <c r="E734" s="871" t="n"/>
      <c r="F734" s="440" t="n"/>
      <c r="G734" s="871" t="n"/>
      <c r="H734" s="440" t="n"/>
      <c r="I734" s="871" t="n"/>
      <c r="J734" s="440" t="n"/>
      <c r="K734" s="871" t="n"/>
      <c r="L734" s="440" t="n"/>
      <c r="M734" s="871" t="n"/>
      <c r="N734" s="871" t="n"/>
      <c r="O734" s="871" t="n"/>
      <c r="P734" s="871" t="n"/>
      <c r="Q734" s="871" t="n"/>
      <c r="R734" s="871" t="n"/>
      <c r="S734" s="871" t="n"/>
      <c r="T734" s="871" t="n"/>
      <c r="U734" s="871" t="n"/>
      <c r="V734" s="871" t="n"/>
      <c r="W734" s="871" t="n"/>
      <c r="X734" s="871" t="n"/>
      <c r="Y734" s="871" t="n"/>
      <c r="Z734" s="871" t="n"/>
      <c r="AA734" s="871" t="n"/>
      <c r="AB734" s="871" t="n"/>
      <c r="AC734" s="871" t="n"/>
      <c r="AD734" s="871" t="n"/>
      <c r="AE734" s="871" t="n"/>
    </row>
    <row r="735">
      <c r="A735" s="871" t="n"/>
      <c r="B735" s="871" t="n"/>
      <c r="C735" s="871" t="n"/>
      <c r="D735" s="440" t="n"/>
      <c r="E735" s="871" t="n"/>
      <c r="F735" s="440" t="n"/>
      <c r="G735" s="871" t="n"/>
      <c r="H735" s="440" t="n"/>
      <c r="I735" s="871" t="n"/>
      <c r="J735" s="440" t="n"/>
      <c r="K735" s="871" t="n"/>
      <c r="L735" s="440" t="n"/>
      <c r="M735" s="871" t="n"/>
      <c r="N735" s="871" t="n"/>
      <c r="O735" s="871" t="n"/>
      <c r="P735" s="871" t="n"/>
      <c r="Q735" s="871" t="n"/>
      <c r="R735" s="871" t="n"/>
      <c r="S735" s="871" t="n"/>
      <c r="T735" s="871" t="n"/>
      <c r="U735" s="871" t="n"/>
      <c r="V735" s="871" t="n"/>
      <c r="W735" s="871" t="n"/>
      <c r="X735" s="871" t="n"/>
      <c r="Y735" s="871" t="n"/>
      <c r="Z735" s="871" t="n"/>
      <c r="AA735" s="871" t="n"/>
      <c r="AB735" s="871" t="n"/>
      <c r="AC735" s="871" t="n"/>
      <c r="AD735" s="871" t="n"/>
      <c r="AE735" s="871" t="n"/>
    </row>
    <row r="736">
      <c r="A736" s="871" t="n"/>
      <c r="B736" s="871" t="n"/>
      <c r="C736" s="871" t="n"/>
      <c r="D736" s="440" t="n"/>
      <c r="E736" s="871" t="n"/>
      <c r="F736" s="440" t="n"/>
      <c r="G736" s="871" t="n"/>
      <c r="H736" s="440" t="n"/>
      <c r="I736" s="871" t="n"/>
      <c r="J736" s="440" t="n"/>
      <c r="K736" s="871" t="n"/>
      <c r="L736" s="440" t="n"/>
      <c r="M736" s="871" t="n"/>
      <c r="N736" s="871" t="n"/>
      <c r="O736" s="871" t="n"/>
      <c r="P736" s="871" t="n"/>
      <c r="Q736" s="871" t="n"/>
      <c r="R736" s="871" t="n"/>
      <c r="S736" s="871" t="n"/>
      <c r="T736" s="871" t="n"/>
      <c r="U736" s="871" t="n"/>
      <c r="V736" s="871" t="n"/>
      <c r="W736" s="871" t="n"/>
      <c r="X736" s="871" t="n"/>
      <c r="Y736" s="871" t="n"/>
      <c r="Z736" s="871" t="n"/>
      <c r="AA736" s="871" t="n"/>
      <c r="AB736" s="871" t="n"/>
      <c r="AC736" s="871" t="n"/>
      <c r="AD736" s="871" t="n"/>
      <c r="AE736" s="871" t="n"/>
    </row>
    <row r="737">
      <c r="A737" s="871" t="n"/>
      <c r="B737" s="871" t="n"/>
      <c r="C737" s="871" t="n"/>
      <c r="D737" s="440" t="n"/>
      <c r="E737" s="871" t="n"/>
      <c r="F737" s="440" t="n"/>
      <c r="G737" s="871" t="n"/>
      <c r="H737" s="440" t="n"/>
      <c r="I737" s="871" t="n"/>
      <c r="J737" s="440" t="n"/>
      <c r="K737" s="871" t="n"/>
      <c r="L737" s="440" t="n"/>
      <c r="M737" s="871" t="n"/>
      <c r="N737" s="871" t="n"/>
      <c r="O737" s="871" t="n"/>
      <c r="P737" s="871" t="n"/>
      <c r="Q737" s="871" t="n"/>
      <c r="R737" s="871" t="n"/>
      <c r="S737" s="871" t="n"/>
      <c r="T737" s="871" t="n"/>
      <c r="U737" s="871" t="n"/>
      <c r="V737" s="871" t="n"/>
      <c r="W737" s="871" t="n"/>
      <c r="X737" s="871" t="n"/>
      <c r="Y737" s="871" t="n"/>
      <c r="Z737" s="871" t="n"/>
      <c r="AA737" s="871" t="n"/>
      <c r="AB737" s="871" t="n"/>
      <c r="AC737" s="871" t="n"/>
      <c r="AD737" s="871" t="n"/>
      <c r="AE737" s="871" t="n"/>
    </row>
    <row r="738">
      <c r="A738" s="871" t="n"/>
      <c r="B738" s="871" t="n"/>
      <c r="C738" s="871" t="n"/>
      <c r="D738" s="440" t="n"/>
      <c r="E738" s="871" t="n"/>
      <c r="F738" s="440" t="n"/>
      <c r="G738" s="871" t="n"/>
      <c r="H738" s="440" t="n"/>
      <c r="I738" s="871" t="n"/>
      <c r="J738" s="440" t="n"/>
      <c r="K738" s="871" t="n"/>
      <c r="L738" s="440" t="n"/>
      <c r="M738" s="871" t="n"/>
      <c r="N738" s="871" t="n"/>
      <c r="O738" s="871" t="n"/>
      <c r="P738" s="871" t="n"/>
      <c r="Q738" s="871" t="n"/>
      <c r="R738" s="871" t="n"/>
      <c r="S738" s="871" t="n"/>
      <c r="T738" s="871" t="n"/>
      <c r="U738" s="871" t="n"/>
      <c r="V738" s="871" t="n"/>
      <c r="W738" s="871" t="n"/>
      <c r="X738" s="871" t="n"/>
      <c r="Y738" s="871" t="n"/>
      <c r="Z738" s="871" t="n"/>
      <c r="AA738" s="871" t="n"/>
      <c r="AB738" s="871" t="n"/>
      <c r="AC738" s="871" t="n"/>
      <c r="AD738" s="871" t="n"/>
      <c r="AE738" s="871" t="n"/>
    </row>
    <row r="739">
      <c r="A739" s="871" t="n"/>
      <c r="B739" s="871" t="n"/>
      <c r="C739" s="871" t="n"/>
      <c r="D739" s="440" t="n"/>
      <c r="E739" s="871" t="n"/>
      <c r="F739" s="440" t="n"/>
      <c r="G739" s="871" t="n"/>
      <c r="H739" s="440" t="n"/>
      <c r="I739" s="871" t="n"/>
      <c r="J739" s="440" t="n"/>
      <c r="K739" s="871" t="n"/>
      <c r="L739" s="440" t="n"/>
      <c r="M739" s="871" t="n"/>
      <c r="N739" s="871" t="n"/>
      <c r="O739" s="871" t="n"/>
      <c r="P739" s="871" t="n"/>
      <c r="Q739" s="871" t="n"/>
      <c r="R739" s="871" t="n"/>
      <c r="S739" s="871" t="n"/>
      <c r="T739" s="871" t="n"/>
      <c r="U739" s="871" t="n"/>
      <c r="V739" s="871" t="n"/>
      <c r="W739" s="871" t="n"/>
      <c r="X739" s="871" t="n"/>
      <c r="Y739" s="871" t="n"/>
      <c r="Z739" s="871" t="n"/>
      <c r="AA739" s="871" t="n"/>
      <c r="AB739" s="871" t="n"/>
      <c r="AC739" s="871" t="n"/>
      <c r="AD739" s="871" t="n"/>
      <c r="AE739" s="871" t="n"/>
    </row>
    <row r="740">
      <c r="A740" s="871" t="n"/>
      <c r="B740" s="871" t="n"/>
      <c r="C740" s="871" t="n"/>
      <c r="D740" s="440" t="n"/>
      <c r="E740" s="871" t="n"/>
      <c r="F740" s="440" t="n"/>
      <c r="G740" s="871" t="n"/>
      <c r="H740" s="440" t="n"/>
      <c r="I740" s="871" t="n"/>
      <c r="J740" s="440" t="n"/>
      <c r="K740" s="871" t="n"/>
      <c r="L740" s="440" t="n"/>
      <c r="M740" s="871" t="n"/>
      <c r="N740" s="871" t="n"/>
      <c r="O740" s="871" t="n"/>
      <c r="P740" s="871" t="n"/>
      <c r="Q740" s="871" t="n"/>
      <c r="R740" s="871" t="n"/>
      <c r="S740" s="871" t="n"/>
      <c r="T740" s="871" t="n"/>
      <c r="U740" s="871" t="n"/>
      <c r="V740" s="871" t="n"/>
      <c r="W740" s="871" t="n"/>
      <c r="X740" s="871" t="n"/>
      <c r="Y740" s="871" t="n"/>
      <c r="Z740" s="871" t="n"/>
      <c r="AA740" s="871" t="n"/>
      <c r="AB740" s="871" t="n"/>
      <c r="AC740" s="871" t="n"/>
      <c r="AD740" s="871" t="n"/>
      <c r="AE740" s="871" t="n"/>
    </row>
    <row r="741">
      <c r="A741" s="871" t="n"/>
      <c r="B741" s="871" t="n"/>
      <c r="C741" s="871" t="n"/>
      <c r="D741" s="440" t="n"/>
      <c r="E741" s="871" t="n"/>
      <c r="F741" s="440" t="n"/>
      <c r="G741" s="871" t="n"/>
      <c r="H741" s="440" t="n"/>
      <c r="I741" s="871" t="n"/>
      <c r="J741" s="440" t="n"/>
      <c r="K741" s="871" t="n"/>
      <c r="L741" s="440" t="n"/>
      <c r="M741" s="871" t="n"/>
      <c r="N741" s="871" t="n"/>
      <c r="O741" s="871" t="n"/>
      <c r="P741" s="871" t="n"/>
      <c r="Q741" s="871" t="n"/>
      <c r="R741" s="871" t="n"/>
      <c r="S741" s="871" t="n"/>
      <c r="T741" s="871" t="n"/>
      <c r="U741" s="871" t="n"/>
      <c r="V741" s="871" t="n"/>
      <c r="W741" s="871" t="n"/>
      <c r="X741" s="871" t="n"/>
      <c r="Y741" s="871" t="n"/>
      <c r="Z741" s="871" t="n"/>
      <c r="AA741" s="871" t="n"/>
      <c r="AB741" s="871" t="n"/>
      <c r="AC741" s="871" t="n"/>
      <c r="AD741" s="871" t="n"/>
      <c r="AE741" s="871" t="n"/>
    </row>
    <row r="742">
      <c r="A742" s="871" t="n"/>
      <c r="B742" s="871" t="n"/>
      <c r="C742" s="871" t="n"/>
      <c r="D742" s="440" t="n"/>
      <c r="E742" s="871" t="n"/>
      <c r="F742" s="440" t="n"/>
      <c r="G742" s="871" t="n"/>
      <c r="H742" s="440" t="n"/>
      <c r="I742" s="871" t="n"/>
      <c r="J742" s="440" t="n"/>
      <c r="K742" s="871" t="n"/>
      <c r="L742" s="440" t="n"/>
      <c r="M742" s="871" t="n"/>
      <c r="N742" s="871" t="n"/>
      <c r="O742" s="871" t="n"/>
      <c r="P742" s="871" t="n"/>
      <c r="Q742" s="871" t="n"/>
      <c r="R742" s="871" t="n"/>
      <c r="S742" s="871" t="n"/>
      <c r="T742" s="871" t="n"/>
      <c r="U742" s="871" t="n"/>
      <c r="V742" s="871" t="n"/>
      <c r="W742" s="871" t="n"/>
      <c r="X742" s="871" t="n"/>
      <c r="Y742" s="871" t="n"/>
      <c r="Z742" s="871" t="n"/>
      <c r="AA742" s="871" t="n"/>
      <c r="AB742" s="871" t="n"/>
      <c r="AC742" s="871" t="n"/>
      <c r="AD742" s="871" t="n"/>
      <c r="AE742" s="871" t="n"/>
    </row>
    <row r="743">
      <c r="A743" s="871" t="n"/>
      <c r="B743" s="871" t="n"/>
      <c r="C743" s="871" t="n"/>
      <c r="D743" s="440" t="n"/>
      <c r="E743" s="871" t="n"/>
      <c r="F743" s="440" t="n"/>
      <c r="G743" s="871" t="n"/>
      <c r="H743" s="440" t="n"/>
      <c r="I743" s="871" t="n"/>
      <c r="J743" s="440" t="n"/>
      <c r="K743" s="871" t="n"/>
      <c r="L743" s="440" t="n"/>
      <c r="M743" s="871" t="n"/>
      <c r="N743" s="871" t="n"/>
      <c r="O743" s="871" t="n"/>
      <c r="P743" s="871" t="n"/>
      <c r="Q743" s="871" t="n"/>
      <c r="R743" s="871" t="n"/>
      <c r="S743" s="871" t="n"/>
      <c r="T743" s="871" t="n"/>
      <c r="U743" s="871" t="n"/>
      <c r="V743" s="871" t="n"/>
      <c r="W743" s="871" t="n"/>
      <c r="X743" s="871" t="n"/>
      <c r="Y743" s="871" t="n"/>
      <c r="Z743" s="871" t="n"/>
      <c r="AA743" s="871" t="n"/>
      <c r="AB743" s="871" t="n"/>
      <c r="AC743" s="871" t="n"/>
      <c r="AD743" s="871" t="n"/>
      <c r="AE743" s="871" t="n"/>
    </row>
    <row r="744">
      <c r="A744" s="871" t="n"/>
      <c r="B744" s="871" t="n"/>
      <c r="C744" s="871" t="n"/>
      <c r="D744" s="440" t="n"/>
      <c r="E744" s="871" t="n"/>
      <c r="F744" s="440" t="n"/>
      <c r="G744" s="871" t="n"/>
      <c r="H744" s="440" t="n"/>
      <c r="I744" s="871" t="n"/>
      <c r="J744" s="440" t="n"/>
      <c r="K744" s="871" t="n"/>
      <c r="L744" s="440" t="n"/>
      <c r="M744" s="871" t="n"/>
      <c r="N744" s="871" t="n"/>
      <c r="O744" s="871" t="n"/>
      <c r="P744" s="871" t="n"/>
      <c r="Q744" s="871" t="n"/>
      <c r="R744" s="871" t="n"/>
      <c r="S744" s="871" t="n"/>
      <c r="T744" s="871" t="n"/>
      <c r="U744" s="871" t="n"/>
      <c r="V744" s="871" t="n"/>
      <c r="W744" s="871" t="n"/>
      <c r="X744" s="871" t="n"/>
      <c r="Y744" s="871" t="n"/>
      <c r="Z744" s="871" t="n"/>
      <c r="AA744" s="871" t="n"/>
      <c r="AB744" s="871" t="n"/>
      <c r="AC744" s="871" t="n"/>
      <c r="AD744" s="871" t="n"/>
      <c r="AE744" s="871" t="n"/>
    </row>
    <row r="745">
      <c r="A745" s="871" t="n"/>
      <c r="B745" s="871" t="n"/>
      <c r="C745" s="871" t="n"/>
      <c r="D745" s="440" t="n"/>
      <c r="E745" s="871" t="n"/>
      <c r="F745" s="440" t="n"/>
      <c r="G745" s="871" t="n"/>
      <c r="H745" s="440" t="n"/>
      <c r="I745" s="871" t="n"/>
      <c r="J745" s="440" t="n"/>
      <c r="K745" s="871" t="n"/>
      <c r="L745" s="440" t="n"/>
      <c r="M745" s="871" t="n"/>
      <c r="N745" s="871" t="n"/>
      <c r="O745" s="871" t="n"/>
      <c r="P745" s="871" t="n"/>
      <c r="Q745" s="871" t="n"/>
      <c r="R745" s="871" t="n"/>
      <c r="S745" s="871" t="n"/>
      <c r="T745" s="871" t="n"/>
      <c r="U745" s="871" t="n"/>
      <c r="V745" s="871" t="n"/>
      <c r="W745" s="871" t="n"/>
      <c r="X745" s="871" t="n"/>
      <c r="Y745" s="871" t="n"/>
      <c r="Z745" s="871" t="n"/>
      <c r="AA745" s="871" t="n"/>
      <c r="AB745" s="871" t="n"/>
      <c r="AC745" s="871" t="n"/>
      <c r="AD745" s="871" t="n"/>
      <c r="AE745" s="871" t="n"/>
    </row>
    <row r="746">
      <c r="A746" s="871" t="n"/>
      <c r="B746" s="871" t="n"/>
      <c r="C746" s="871" t="n"/>
      <c r="D746" s="440" t="n"/>
      <c r="E746" s="871" t="n"/>
      <c r="F746" s="440" t="n"/>
      <c r="G746" s="871" t="n"/>
      <c r="H746" s="440" t="n"/>
      <c r="I746" s="871" t="n"/>
      <c r="J746" s="440" t="n"/>
      <c r="K746" s="871" t="n"/>
      <c r="L746" s="440" t="n"/>
      <c r="M746" s="871" t="n"/>
      <c r="N746" s="871" t="n"/>
      <c r="O746" s="871" t="n"/>
      <c r="P746" s="871" t="n"/>
      <c r="Q746" s="871" t="n"/>
      <c r="R746" s="871" t="n"/>
      <c r="S746" s="871" t="n"/>
      <c r="T746" s="871" t="n"/>
      <c r="U746" s="871" t="n"/>
      <c r="V746" s="871" t="n"/>
      <c r="W746" s="871" t="n"/>
      <c r="X746" s="871" t="n"/>
      <c r="Y746" s="871" t="n"/>
      <c r="Z746" s="871" t="n"/>
      <c r="AA746" s="871" t="n"/>
      <c r="AB746" s="871" t="n"/>
      <c r="AC746" s="871" t="n"/>
      <c r="AD746" s="871" t="n"/>
      <c r="AE746" s="871" t="n"/>
    </row>
    <row r="747">
      <c r="A747" s="871" t="n"/>
      <c r="B747" s="871" t="n"/>
      <c r="C747" s="871" t="n"/>
      <c r="D747" s="440" t="n"/>
      <c r="E747" s="871" t="n"/>
      <c r="F747" s="440" t="n"/>
      <c r="G747" s="871" t="n"/>
      <c r="H747" s="440" t="n"/>
      <c r="I747" s="871" t="n"/>
      <c r="J747" s="440" t="n"/>
      <c r="K747" s="871" t="n"/>
      <c r="L747" s="440" t="n"/>
      <c r="M747" s="871" t="n"/>
      <c r="N747" s="871" t="n"/>
      <c r="O747" s="871" t="n"/>
      <c r="P747" s="871" t="n"/>
      <c r="Q747" s="871" t="n"/>
      <c r="R747" s="871" t="n"/>
      <c r="S747" s="871" t="n"/>
      <c r="T747" s="871" t="n"/>
      <c r="U747" s="871" t="n"/>
      <c r="V747" s="871" t="n"/>
      <c r="W747" s="871" t="n"/>
      <c r="X747" s="871" t="n"/>
      <c r="Y747" s="871" t="n"/>
      <c r="Z747" s="871" t="n"/>
      <c r="AA747" s="871" t="n"/>
      <c r="AB747" s="871" t="n"/>
      <c r="AC747" s="871" t="n"/>
      <c r="AD747" s="871" t="n"/>
      <c r="AE747" s="871" t="n"/>
    </row>
    <row r="748">
      <c r="A748" s="871" t="n"/>
      <c r="B748" s="871" t="n"/>
      <c r="C748" s="871" t="n"/>
      <c r="D748" s="440" t="n"/>
      <c r="E748" s="871" t="n"/>
      <c r="F748" s="440" t="n"/>
      <c r="G748" s="871" t="n"/>
      <c r="H748" s="440" t="n"/>
      <c r="I748" s="871" t="n"/>
      <c r="J748" s="440" t="n"/>
      <c r="K748" s="871" t="n"/>
      <c r="L748" s="440" t="n"/>
      <c r="M748" s="871" t="n"/>
      <c r="N748" s="871" t="n"/>
      <c r="O748" s="871" t="n"/>
      <c r="P748" s="871" t="n"/>
      <c r="Q748" s="871" t="n"/>
      <c r="R748" s="871" t="n"/>
      <c r="S748" s="871" t="n"/>
      <c r="T748" s="871" t="n"/>
      <c r="U748" s="871" t="n"/>
      <c r="V748" s="871" t="n"/>
      <c r="W748" s="871" t="n"/>
      <c r="X748" s="871" t="n"/>
      <c r="Y748" s="871" t="n"/>
      <c r="Z748" s="871" t="n"/>
      <c r="AA748" s="871" t="n"/>
      <c r="AB748" s="871" t="n"/>
      <c r="AC748" s="871" t="n"/>
      <c r="AD748" s="871" t="n"/>
      <c r="AE748" s="871" t="n"/>
    </row>
    <row r="749">
      <c r="A749" s="871" t="n"/>
      <c r="B749" s="871" t="n"/>
      <c r="C749" s="871" t="n"/>
      <c r="D749" s="440" t="n"/>
      <c r="E749" s="871" t="n"/>
      <c r="F749" s="440" t="n"/>
      <c r="G749" s="871" t="n"/>
      <c r="H749" s="440" t="n"/>
      <c r="I749" s="871" t="n"/>
      <c r="J749" s="440" t="n"/>
      <c r="K749" s="871" t="n"/>
      <c r="L749" s="440" t="n"/>
      <c r="M749" s="871" t="n"/>
      <c r="N749" s="871" t="n"/>
      <c r="O749" s="871" t="n"/>
      <c r="P749" s="871" t="n"/>
      <c r="Q749" s="871" t="n"/>
      <c r="R749" s="871" t="n"/>
      <c r="S749" s="871" t="n"/>
      <c r="T749" s="871" t="n"/>
      <c r="U749" s="871" t="n"/>
      <c r="V749" s="871" t="n"/>
      <c r="W749" s="871" t="n"/>
      <c r="X749" s="871" t="n"/>
      <c r="Y749" s="871" t="n"/>
      <c r="Z749" s="871" t="n"/>
      <c r="AA749" s="871" t="n"/>
      <c r="AB749" s="871" t="n"/>
      <c r="AC749" s="871" t="n"/>
      <c r="AD749" s="871" t="n"/>
      <c r="AE749" s="871" t="n"/>
    </row>
    <row r="750">
      <c r="A750" s="871" t="n"/>
      <c r="B750" s="871" t="n"/>
      <c r="C750" s="871" t="n"/>
      <c r="D750" s="440" t="n"/>
      <c r="E750" s="871" t="n"/>
      <c r="F750" s="440" t="n"/>
      <c r="G750" s="871" t="n"/>
      <c r="H750" s="440" t="n"/>
      <c r="I750" s="871" t="n"/>
      <c r="J750" s="440" t="n"/>
      <c r="K750" s="871" t="n"/>
      <c r="L750" s="440" t="n"/>
      <c r="M750" s="871" t="n"/>
      <c r="N750" s="871" t="n"/>
      <c r="O750" s="871" t="n"/>
      <c r="P750" s="871" t="n"/>
      <c r="Q750" s="871" t="n"/>
      <c r="R750" s="871" t="n"/>
      <c r="S750" s="871" t="n"/>
      <c r="T750" s="871" t="n"/>
      <c r="U750" s="871" t="n"/>
      <c r="V750" s="871" t="n"/>
      <c r="W750" s="871" t="n"/>
      <c r="X750" s="871" t="n"/>
      <c r="Y750" s="871" t="n"/>
      <c r="Z750" s="871" t="n"/>
      <c r="AA750" s="871" t="n"/>
      <c r="AB750" s="871" t="n"/>
      <c r="AC750" s="871" t="n"/>
      <c r="AD750" s="871" t="n"/>
      <c r="AE750" s="871" t="n"/>
    </row>
    <row r="751">
      <c r="A751" s="871" t="n"/>
      <c r="B751" s="871" t="n"/>
      <c r="C751" s="871" t="n"/>
      <c r="D751" s="440" t="n"/>
      <c r="E751" s="871" t="n"/>
      <c r="F751" s="440" t="n"/>
      <c r="G751" s="871" t="n"/>
      <c r="H751" s="440" t="n"/>
      <c r="I751" s="871" t="n"/>
      <c r="J751" s="440" t="n"/>
      <c r="K751" s="871" t="n"/>
      <c r="L751" s="440" t="n"/>
      <c r="M751" s="871" t="n"/>
      <c r="N751" s="871" t="n"/>
      <c r="O751" s="871" t="n"/>
      <c r="P751" s="871" t="n"/>
      <c r="Q751" s="871" t="n"/>
      <c r="R751" s="871" t="n"/>
      <c r="S751" s="871" t="n"/>
      <c r="T751" s="871" t="n"/>
      <c r="U751" s="871" t="n"/>
      <c r="V751" s="871" t="n"/>
      <c r="W751" s="871" t="n"/>
      <c r="X751" s="871" t="n"/>
      <c r="Y751" s="871" t="n"/>
      <c r="Z751" s="871" t="n"/>
      <c r="AA751" s="871" t="n"/>
      <c r="AB751" s="871" t="n"/>
      <c r="AC751" s="871" t="n"/>
      <c r="AD751" s="871" t="n"/>
      <c r="AE751" s="871" t="n"/>
    </row>
    <row r="752">
      <c r="A752" s="871" t="n"/>
      <c r="B752" s="871" t="n"/>
      <c r="C752" s="871" t="n"/>
      <c r="D752" s="440" t="n"/>
      <c r="E752" s="871" t="n"/>
      <c r="F752" s="440" t="n"/>
      <c r="G752" s="871" t="n"/>
      <c r="H752" s="440" t="n"/>
      <c r="I752" s="871" t="n"/>
      <c r="J752" s="440" t="n"/>
      <c r="K752" s="871" t="n"/>
      <c r="L752" s="440" t="n"/>
      <c r="M752" s="871" t="n"/>
      <c r="N752" s="871" t="n"/>
      <c r="O752" s="871" t="n"/>
      <c r="P752" s="871" t="n"/>
      <c r="Q752" s="871" t="n"/>
      <c r="R752" s="871" t="n"/>
      <c r="S752" s="871" t="n"/>
      <c r="T752" s="871" t="n"/>
      <c r="U752" s="871" t="n"/>
      <c r="V752" s="871" t="n"/>
      <c r="W752" s="871" t="n"/>
      <c r="X752" s="871" t="n"/>
      <c r="Y752" s="871" t="n"/>
      <c r="Z752" s="871" t="n"/>
      <c r="AA752" s="871" t="n"/>
      <c r="AB752" s="871" t="n"/>
      <c r="AC752" s="871" t="n"/>
      <c r="AD752" s="871" t="n"/>
      <c r="AE752" s="871" t="n"/>
    </row>
    <row r="753">
      <c r="A753" s="871" t="n"/>
      <c r="B753" s="871" t="n"/>
      <c r="C753" s="871" t="n"/>
      <c r="D753" s="440" t="n"/>
      <c r="E753" s="871" t="n"/>
      <c r="F753" s="440" t="n"/>
      <c r="G753" s="871" t="n"/>
      <c r="H753" s="440" t="n"/>
      <c r="I753" s="871" t="n"/>
      <c r="J753" s="440" t="n"/>
      <c r="K753" s="871" t="n"/>
      <c r="L753" s="440" t="n"/>
      <c r="M753" s="871" t="n"/>
      <c r="N753" s="871" t="n"/>
      <c r="O753" s="871" t="n"/>
      <c r="P753" s="871" t="n"/>
      <c r="Q753" s="871" t="n"/>
      <c r="R753" s="871" t="n"/>
      <c r="S753" s="871" t="n"/>
      <c r="T753" s="871" t="n"/>
      <c r="U753" s="871" t="n"/>
      <c r="V753" s="871" t="n"/>
      <c r="W753" s="871" t="n"/>
      <c r="X753" s="871" t="n"/>
      <c r="Y753" s="871" t="n"/>
      <c r="Z753" s="871" t="n"/>
      <c r="AA753" s="871" t="n"/>
      <c r="AB753" s="871" t="n"/>
      <c r="AC753" s="871" t="n"/>
      <c r="AD753" s="871" t="n"/>
      <c r="AE753" s="871" t="n"/>
    </row>
    <row r="754">
      <c r="A754" s="871" t="n"/>
      <c r="B754" s="871" t="n"/>
      <c r="C754" s="871" t="n"/>
      <c r="D754" s="440" t="n"/>
      <c r="E754" s="871" t="n"/>
      <c r="F754" s="440" t="n"/>
      <c r="G754" s="871" t="n"/>
      <c r="H754" s="440" t="n"/>
      <c r="I754" s="871" t="n"/>
      <c r="J754" s="440" t="n"/>
      <c r="K754" s="871" t="n"/>
      <c r="L754" s="440" t="n"/>
      <c r="M754" s="871" t="n"/>
      <c r="N754" s="871" t="n"/>
      <c r="O754" s="871" t="n"/>
      <c r="P754" s="871" t="n"/>
      <c r="Q754" s="871" t="n"/>
      <c r="R754" s="871" t="n"/>
      <c r="S754" s="871" t="n"/>
      <c r="T754" s="871" t="n"/>
      <c r="U754" s="871" t="n"/>
      <c r="V754" s="871" t="n"/>
      <c r="W754" s="871" t="n"/>
      <c r="X754" s="871" t="n"/>
      <c r="Y754" s="871" t="n"/>
      <c r="Z754" s="871" t="n"/>
      <c r="AA754" s="871" t="n"/>
      <c r="AB754" s="871" t="n"/>
      <c r="AC754" s="871" t="n"/>
      <c r="AD754" s="871" t="n"/>
      <c r="AE754" s="871" t="n"/>
    </row>
    <row r="755">
      <c r="A755" s="871" t="n"/>
      <c r="B755" s="871" t="n"/>
      <c r="C755" s="871" t="n"/>
      <c r="D755" s="440" t="n"/>
      <c r="E755" s="871" t="n"/>
      <c r="F755" s="440" t="n"/>
      <c r="G755" s="871" t="n"/>
      <c r="H755" s="440" t="n"/>
      <c r="I755" s="871" t="n"/>
      <c r="J755" s="440" t="n"/>
      <c r="K755" s="871" t="n"/>
      <c r="L755" s="440" t="n"/>
      <c r="M755" s="871" t="n"/>
      <c r="N755" s="871" t="n"/>
      <c r="O755" s="871" t="n"/>
      <c r="P755" s="871" t="n"/>
      <c r="Q755" s="871" t="n"/>
      <c r="R755" s="871" t="n"/>
      <c r="S755" s="871" t="n"/>
      <c r="T755" s="871" t="n"/>
      <c r="U755" s="871" t="n"/>
      <c r="V755" s="871" t="n"/>
      <c r="W755" s="871" t="n"/>
      <c r="X755" s="871" t="n"/>
      <c r="Y755" s="871" t="n"/>
      <c r="Z755" s="871" t="n"/>
      <c r="AA755" s="871" t="n"/>
      <c r="AB755" s="871" t="n"/>
      <c r="AC755" s="871" t="n"/>
      <c r="AD755" s="871" t="n"/>
      <c r="AE755" s="871" t="n"/>
    </row>
    <row r="756">
      <c r="A756" s="871" t="n"/>
      <c r="B756" s="871" t="n"/>
      <c r="C756" s="871" t="n"/>
      <c r="D756" s="440" t="n"/>
      <c r="E756" s="871" t="n"/>
      <c r="F756" s="440" t="n"/>
      <c r="G756" s="871" t="n"/>
      <c r="H756" s="440" t="n"/>
      <c r="I756" s="871" t="n"/>
      <c r="J756" s="440" t="n"/>
      <c r="K756" s="871" t="n"/>
      <c r="L756" s="440" t="n"/>
      <c r="M756" s="871" t="n"/>
      <c r="N756" s="871" t="n"/>
      <c r="O756" s="871" t="n"/>
      <c r="P756" s="871" t="n"/>
      <c r="Q756" s="871" t="n"/>
      <c r="R756" s="871" t="n"/>
      <c r="S756" s="871" t="n"/>
      <c r="T756" s="871" t="n"/>
      <c r="U756" s="871" t="n"/>
      <c r="V756" s="871" t="n"/>
      <c r="W756" s="871" t="n"/>
      <c r="X756" s="871" t="n"/>
      <c r="Y756" s="871" t="n"/>
      <c r="Z756" s="871" t="n"/>
      <c r="AA756" s="871" t="n"/>
      <c r="AB756" s="871" t="n"/>
      <c r="AC756" s="871" t="n"/>
      <c r="AD756" s="871" t="n"/>
      <c r="AE756" s="871" t="n"/>
    </row>
    <row r="757">
      <c r="A757" s="871" t="n"/>
      <c r="B757" s="871" t="n"/>
      <c r="C757" s="871" t="n"/>
      <c r="D757" s="440" t="n"/>
      <c r="E757" s="871" t="n"/>
      <c r="F757" s="440" t="n"/>
      <c r="G757" s="871" t="n"/>
      <c r="H757" s="440" t="n"/>
      <c r="I757" s="871" t="n"/>
      <c r="J757" s="440" t="n"/>
      <c r="K757" s="871" t="n"/>
      <c r="L757" s="440" t="n"/>
      <c r="M757" s="871" t="n"/>
      <c r="N757" s="871" t="n"/>
      <c r="O757" s="871" t="n"/>
      <c r="P757" s="871" t="n"/>
      <c r="Q757" s="871" t="n"/>
      <c r="R757" s="871" t="n"/>
      <c r="S757" s="871" t="n"/>
      <c r="T757" s="871" t="n"/>
      <c r="U757" s="871" t="n"/>
      <c r="V757" s="871" t="n"/>
      <c r="W757" s="871" t="n"/>
      <c r="X757" s="871" t="n"/>
      <c r="Y757" s="871" t="n"/>
      <c r="Z757" s="871" t="n"/>
      <c r="AA757" s="871" t="n"/>
      <c r="AB757" s="871" t="n"/>
      <c r="AC757" s="871" t="n"/>
      <c r="AD757" s="871" t="n"/>
      <c r="AE757" s="871" t="n"/>
    </row>
    <row r="758">
      <c r="A758" s="871" t="n"/>
      <c r="B758" s="871" t="n"/>
      <c r="C758" s="871" t="n"/>
      <c r="D758" s="440" t="n"/>
      <c r="E758" s="871" t="n"/>
      <c r="F758" s="440" t="n"/>
      <c r="G758" s="871" t="n"/>
      <c r="H758" s="440" t="n"/>
      <c r="I758" s="871" t="n"/>
      <c r="J758" s="440" t="n"/>
      <c r="K758" s="871" t="n"/>
      <c r="L758" s="440" t="n"/>
      <c r="M758" s="871" t="n"/>
      <c r="N758" s="871" t="n"/>
      <c r="O758" s="871" t="n"/>
      <c r="P758" s="871" t="n"/>
      <c r="Q758" s="871" t="n"/>
      <c r="R758" s="871" t="n"/>
      <c r="S758" s="871" t="n"/>
      <c r="T758" s="871" t="n"/>
      <c r="U758" s="871" t="n"/>
      <c r="V758" s="871" t="n"/>
      <c r="W758" s="871" t="n"/>
      <c r="X758" s="871" t="n"/>
      <c r="Y758" s="871" t="n"/>
      <c r="Z758" s="871" t="n"/>
      <c r="AA758" s="871" t="n"/>
      <c r="AB758" s="871" t="n"/>
      <c r="AC758" s="871" t="n"/>
      <c r="AD758" s="871" t="n"/>
      <c r="AE758" s="871" t="n"/>
    </row>
    <row r="759">
      <c r="A759" s="871" t="n"/>
      <c r="B759" s="871" t="n"/>
      <c r="C759" s="871" t="n"/>
      <c r="D759" s="440" t="n"/>
      <c r="E759" s="871" t="n"/>
      <c r="F759" s="440" t="n"/>
      <c r="G759" s="871" t="n"/>
      <c r="H759" s="440" t="n"/>
      <c r="I759" s="871" t="n"/>
      <c r="J759" s="440" t="n"/>
      <c r="K759" s="871" t="n"/>
      <c r="L759" s="440" t="n"/>
      <c r="M759" s="871" t="n"/>
      <c r="N759" s="871" t="n"/>
      <c r="O759" s="871" t="n"/>
      <c r="P759" s="871" t="n"/>
      <c r="Q759" s="871" t="n"/>
      <c r="R759" s="871" t="n"/>
      <c r="S759" s="871" t="n"/>
      <c r="T759" s="871" t="n"/>
      <c r="U759" s="871" t="n"/>
      <c r="V759" s="871" t="n"/>
      <c r="W759" s="871" t="n"/>
      <c r="X759" s="871" t="n"/>
      <c r="Y759" s="871" t="n"/>
      <c r="Z759" s="871" t="n"/>
      <c r="AA759" s="871" t="n"/>
      <c r="AB759" s="871" t="n"/>
      <c r="AC759" s="871" t="n"/>
      <c r="AD759" s="871" t="n"/>
      <c r="AE759" s="871" t="n"/>
    </row>
    <row r="760">
      <c r="A760" s="871" t="n"/>
      <c r="B760" s="871" t="n"/>
      <c r="C760" s="871" t="n"/>
      <c r="D760" s="440" t="n"/>
      <c r="E760" s="871" t="n"/>
      <c r="F760" s="440" t="n"/>
      <c r="G760" s="871" t="n"/>
      <c r="H760" s="440" t="n"/>
      <c r="I760" s="871" t="n"/>
      <c r="J760" s="440" t="n"/>
      <c r="K760" s="871" t="n"/>
      <c r="L760" s="440" t="n"/>
      <c r="M760" s="871" t="n"/>
      <c r="N760" s="871" t="n"/>
      <c r="O760" s="871" t="n"/>
      <c r="P760" s="871" t="n"/>
      <c r="Q760" s="871" t="n"/>
      <c r="R760" s="871" t="n"/>
      <c r="S760" s="871" t="n"/>
      <c r="T760" s="871" t="n"/>
      <c r="U760" s="871" t="n"/>
      <c r="V760" s="871" t="n"/>
      <c r="W760" s="871" t="n"/>
      <c r="X760" s="871" t="n"/>
      <c r="Y760" s="871" t="n"/>
      <c r="Z760" s="871" t="n"/>
      <c r="AA760" s="871" t="n"/>
      <c r="AB760" s="871" t="n"/>
      <c r="AC760" s="871" t="n"/>
      <c r="AD760" s="871" t="n"/>
      <c r="AE760" s="871" t="n"/>
    </row>
    <row r="761">
      <c r="A761" s="871" t="n"/>
      <c r="B761" s="871" t="n"/>
      <c r="C761" s="871" t="n"/>
      <c r="D761" s="440" t="n"/>
      <c r="E761" s="871" t="n"/>
      <c r="F761" s="440" t="n"/>
      <c r="G761" s="871" t="n"/>
      <c r="H761" s="440" t="n"/>
      <c r="I761" s="871" t="n"/>
      <c r="J761" s="440" t="n"/>
      <c r="K761" s="871" t="n"/>
      <c r="L761" s="440" t="n"/>
      <c r="M761" s="871" t="n"/>
      <c r="N761" s="871" t="n"/>
      <c r="O761" s="871" t="n"/>
      <c r="P761" s="871" t="n"/>
      <c r="Q761" s="871" t="n"/>
      <c r="R761" s="871" t="n"/>
      <c r="S761" s="871" t="n"/>
      <c r="T761" s="871" t="n"/>
      <c r="U761" s="871" t="n"/>
      <c r="V761" s="871" t="n"/>
      <c r="W761" s="871" t="n"/>
      <c r="X761" s="871" t="n"/>
      <c r="Y761" s="871" t="n"/>
      <c r="Z761" s="871" t="n"/>
      <c r="AA761" s="871" t="n"/>
      <c r="AB761" s="871" t="n"/>
      <c r="AC761" s="871" t="n"/>
      <c r="AD761" s="871" t="n"/>
      <c r="AE761" s="871" t="n"/>
    </row>
    <row r="762">
      <c r="A762" s="871" t="n"/>
      <c r="B762" s="871" t="n"/>
      <c r="C762" s="871" t="n"/>
      <c r="D762" s="440" t="n"/>
      <c r="E762" s="871" t="n"/>
      <c r="F762" s="440" t="n"/>
      <c r="G762" s="871" t="n"/>
      <c r="H762" s="440" t="n"/>
      <c r="I762" s="871" t="n"/>
      <c r="J762" s="440" t="n"/>
      <c r="K762" s="871" t="n"/>
      <c r="L762" s="440" t="n"/>
      <c r="M762" s="871" t="n"/>
      <c r="N762" s="871" t="n"/>
      <c r="O762" s="871" t="n"/>
      <c r="P762" s="871" t="n"/>
      <c r="Q762" s="871" t="n"/>
      <c r="R762" s="871" t="n"/>
      <c r="S762" s="871" t="n"/>
      <c r="T762" s="871" t="n"/>
      <c r="U762" s="871" t="n"/>
      <c r="V762" s="871" t="n"/>
      <c r="W762" s="871" t="n"/>
      <c r="X762" s="871" t="n"/>
      <c r="Y762" s="871" t="n"/>
      <c r="Z762" s="871" t="n"/>
      <c r="AA762" s="871" t="n"/>
      <c r="AB762" s="871" t="n"/>
      <c r="AC762" s="871" t="n"/>
      <c r="AD762" s="871" t="n"/>
      <c r="AE762" s="871" t="n"/>
    </row>
    <row r="763">
      <c r="A763" s="871" t="n"/>
      <c r="B763" s="871" t="n"/>
      <c r="C763" s="871" t="n"/>
      <c r="D763" s="440" t="n"/>
      <c r="E763" s="871" t="n"/>
      <c r="F763" s="440" t="n"/>
      <c r="G763" s="871" t="n"/>
      <c r="H763" s="440" t="n"/>
      <c r="I763" s="871" t="n"/>
      <c r="J763" s="440" t="n"/>
      <c r="K763" s="871" t="n"/>
      <c r="L763" s="440" t="n"/>
      <c r="M763" s="871" t="n"/>
      <c r="N763" s="871" t="n"/>
      <c r="O763" s="871" t="n"/>
      <c r="P763" s="871" t="n"/>
      <c r="Q763" s="871" t="n"/>
      <c r="R763" s="871" t="n"/>
      <c r="S763" s="871" t="n"/>
      <c r="T763" s="871" t="n"/>
      <c r="U763" s="871" t="n"/>
      <c r="V763" s="871" t="n"/>
      <c r="W763" s="871" t="n"/>
      <c r="X763" s="871" t="n"/>
      <c r="Y763" s="871" t="n"/>
      <c r="Z763" s="871" t="n"/>
      <c r="AA763" s="871" t="n"/>
      <c r="AB763" s="871" t="n"/>
      <c r="AC763" s="871" t="n"/>
      <c r="AD763" s="871" t="n"/>
      <c r="AE763" s="871" t="n"/>
    </row>
    <row r="764">
      <c r="A764" s="871" t="n"/>
      <c r="B764" s="871" t="n"/>
      <c r="C764" s="871" t="n"/>
      <c r="D764" s="440" t="n"/>
      <c r="E764" s="871" t="n"/>
      <c r="F764" s="440" t="n"/>
      <c r="G764" s="871" t="n"/>
      <c r="H764" s="440" t="n"/>
      <c r="I764" s="871" t="n"/>
      <c r="J764" s="440" t="n"/>
      <c r="K764" s="871" t="n"/>
      <c r="L764" s="440" t="n"/>
      <c r="M764" s="871" t="n"/>
      <c r="N764" s="871" t="n"/>
      <c r="O764" s="871" t="n"/>
      <c r="P764" s="871" t="n"/>
      <c r="Q764" s="871" t="n"/>
      <c r="R764" s="871" t="n"/>
      <c r="S764" s="871" t="n"/>
      <c r="T764" s="871" t="n"/>
      <c r="U764" s="871" t="n"/>
      <c r="V764" s="871" t="n"/>
      <c r="W764" s="871" t="n"/>
      <c r="X764" s="871" t="n"/>
      <c r="Y764" s="871" t="n"/>
      <c r="Z764" s="871" t="n"/>
      <c r="AA764" s="871" t="n"/>
      <c r="AB764" s="871" t="n"/>
      <c r="AC764" s="871" t="n"/>
      <c r="AD764" s="871" t="n"/>
      <c r="AE764" s="871" t="n"/>
    </row>
    <row r="765">
      <c r="A765" s="871" t="n"/>
      <c r="B765" s="871" t="n"/>
      <c r="C765" s="871" t="n"/>
      <c r="D765" s="440" t="n"/>
      <c r="E765" s="871" t="n"/>
      <c r="F765" s="440" t="n"/>
      <c r="G765" s="871" t="n"/>
      <c r="H765" s="440" t="n"/>
      <c r="I765" s="871" t="n"/>
      <c r="J765" s="440" t="n"/>
      <c r="K765" s="871" t="n"/>
      <c r="L765" s="440" t="n"/>
      <c r="M765" s="871" t="n"/>
      <c r="N765" s="871" t="n"/>
      <c r="O765" s="871" t="n"/>
      <c r="P765" s="871" t="n"/>
      <c r="Q765" s="871" t="n"/>
      <c r="R765" s="871" t="n"/>
      <c r="S765" s="871" t="n"/>
      <c r="T765" s="871" t="n"/>
      <c r="U765" s="871" t="n"/>
      <c r="V765" s="871" t="n"/>
      <c r="W765" s="871" t="n"/>
      <c r="X765" s="871" t="n"/>
      <c r="Y765" s="871" t="n"/>
      <c r="Z765" s="871" t="n"/>
      <c r="AA765" s="871" t="n"/>
      <c r="AB765" s="871" t="n"/>
      <c r="AC765" s="871" t="n"/>
      <c r="AD765" s="871" t="n"/>
      <c r="AE765" s="871" t="n"/>
    </row>
    <row r="766">
      <c r="A766" s="871" t="n"/>
      <c r="B766" s="871" t="n"/>
      <c r="C766" s="871" t="n"/>
      <c r="D766" s="440" t="n"/>
      <c r="E766" s="871" t="n"/>
      <c r="F766" s="440" t="n"/>
      <c r="G766" s="871" t="n"/>
      <c r="H766" s="440" t="n"/>
      <c r="I766" s="871" t="n"/>
      <c r="J766" s="440" t="n"/>
      <c r="K766" s="871" t="n"/>
      <c r="L766" s="440" t="n"/>
      <c r="M766" s="871" t="n"/>
      <c r="N766" s="871" t="n"/>
      <c r="O766" s="871" t="n"/>
      <c r="P766" s="871" t="n"/>
      <c r="Q766" s="871" t="n"/>
      <c r="R766" s="871" t="n"/>
      <c r="S766" s="871" t="n"/>
      <c r="T766" s="871" t="n"/>
      <c r="U766" s="871" t="n"/>
      <c r="V766" s="871" t="n"/>
      <c r="W766" s="871" t="n"/>
      <c r="X766" s="871" t="n"/>
      <c r="Y766" s="871" t="n"/>
      <c r="Z766" s="871" t="n"/>
      <c r="AA766" s="871" t="n"/>
      <c r="AB766" s="871" t="n"/>
      <c r="AC766" s="871" t="n"/>
      <c r="AD766" s="871" t="n"/>
      <c r="AE766" s="871" t="n"/>
    </row>
    <row r="767">
      <c r="A767" s="871" t="n"/>
      <c r="B767" s="871" t="n"/>
      <c r="C767" s="871" t="n"/>
      <c r="D767" s="440" t="n"/>
      <c r="E767" s="871" t="n"/>
      <c r="F767" s="440" t="n"/>
      <c r="G767" s="871" t="n"/>
      <c r="H767" s="440" t="n"/>
      <c r="I767" s="871" t="n"/>
      <c r="J767" s="440" t="n"/>
      <c r="K767" s="871" t="n"/>
      <c r="L767" s="440" t="n"/>
      <c r="M767" s="871" t="n"/>
      <c r="N767" s="871" t="n"/>
      <c r="O767" s="871" t="n"/>
      <c r="P767" s="871" t="n"/>
      <c r="Q767" s="871" t="n"/>
      <c r="R767" s="871" t="n"/>
      <c r="S767" s="871" t="n"/>
      <c r="T767" s="871" t="n"/>
      <c r="U767" s="871" t="n"/>
      <c r="V767" s="871" t="n"/>
      <c r="W767" s="871" t="n"/>
      <c r="X767" s="871" t="n"/>
      <c r="Y767" s="871" t="n"/>
      <c r="Z767" s="871" t="n"/>
      <c r="AA767" s="871" t="n"/>
      <c r="AB767" s="871" t="n"/>
      <c r="AC767" s="871" t="n"/>
      <c r="AD767" s="871" t="n"/>
      <c r="AE767" s="871" t="n"/>
    </row>
    <row r="768">
      <c r="A768" s="871" t="n"/>
      <c r="B768" s="871" t="n"/>
      <c r="C768" s="871" t="n"/>
      <c r="D768" s="440" t="n"/>
      <c r="E768" s="871" t="n"/>
      <c r="F768" s="440" t="n"/>
      <c r="G768" s="871" t="n"/>
      <c r="H768" s="440" t="n"/>
      <c r="I768" s="871" t="n"/>
      <c r="J768" s="440" t="n"/>
      <c r="K768" s="871" t="n"/>
      <c r="L768" s="440" t="n"/>
      <c r="M768" s="871" t="n"/>
      <c r="N768" s="871" t="n"/>
      <c r="O768" s="871" t="n"/>
      <c r="P768" s="871" t="n"/>
      <c r="Q768" s="871" t="n"/>
      <c r="R768" s="871" t="n"/>
      <c r="S768" s="871" t="n"/>
      <c r="T768" s="871" t="n"/>
      <c r="U768" s="871" t="n"/>
      <c r="V768" s="871" t="n"/>
      <c r="W768" s="871" t="n"/>
      <c r="X768" s="871" t="n"/>
      <c r="Y768" s="871" t="n"/>
      <c r="Z768" s="871" t="n"/>
      <c r="AA768" s="871" t="n"/>
      <c r="AB768" s="871" t="n"/>
      <c r="AC768" s="871" t="n"/>
      <c r="AD768" s="871" t="n"/>
      <c r="AE768" s="871" t="n"/>
    </row>
    <row r="769">
      <c r="A769" s="871" t="n"/>
      <c r="B769" s="871" t="n"/>
      <c r="C769" s="871" t="n"/>
      <c r="D769" s="440" t="n"/>
      <c r="E769" s="871" t="n"/>
      <c r="F769" s="440" t="n"/>
      <c r="G769" s="871" t="n"/>
      <c r="H769" s="440" t="n"/>
      <c r="I769" s="871" t="n"/>
      <c r="J769" s="440" t="n"/>
      <c r="K769" s="871" t="n"/>
      <c r="L769" s="440" t="n"/>
      <c r="M769" s="871" t="n"/>
      <c r="N769" s="871" t="n"/>
      <c r="O769" s="871" t="n"/>
      <c r="P769" s="871" t="n"/>
      <c r="Q769" s="871" t="n"/>
      <c r="R769" s="871" t="n"/>
      <c r="S769" s="871" t="n"/>
      <c r="T769" s="871" t="n"/>
      <c r="U769" s="871" t="n"/>
      <c r="V769" s="871" t="n"/>
      <c r="W769" s="871" t="n"/>
      <c r="X769" s="871" t="n"/>
      <c r="Y769" s="871" t="n"/>
      <c r="Z769" s="871" t="n"/>
      <c r="AA769" s="871" t="n"/>
      <c r="AB769" s="871" t="n"/>
      <c r="AC769" s="871" t="n"/>
      <c r="AD769" s="871" t="n"/>
      <c r="AE769" s="871" t="n"/>
    </row>
    <row r="770">
      <c r="A770" s="871" t="n"/>
      <c r="B770" s="871" t="n"/>
      <c r="C770" s="871" t="n"/>
      <c r="D770" s="440" t="n"/>
      <c r="E770" s="871" t="n"/>
      <c r="F770" s="440" t="n"/>
      <c r="G770" s="871" t="n"/>
      <c r="H770" s="440" t="n"/>
      <c r="I770" s="871" t="n"/>
      <c r="J770" s="440" t="n"/>
      <c r="K770" s="871" t="n"/>
      <c r="L770" s="440" t="n"/>
      <c r="M770" s="871" t="n"/>
      <c r="N770" s="871" t="n"/>
      <c r="O770" s="871" t="n"/>
      <c r="P770" s="871" t="n"/>
      <c r="Q770" s="871" t="n"/>
      <c r="R770" s="871" t="n"/>
      <c r="S770" s="871" t="n"/>
      <c r="T770" s="871" t="n"/>
      <c r="U770" s="871" t="n"/>
      <c r="V770" s="871" t="n"/>
      <c r="W770" s="871" t="n"/>
      <c r="X770" s="871" t="n"/>
      <c r="Y770" s="871" t="n"/>
      <c r="Z770" s="871" t="n"/>
      <c r="AA770" s="871" t="n"/>
      <c r="AB770" s="871" t="n"/>
      <c r="AC770" s="871" t="n"/>
      <c r="AD770" s="871" t="n"/>
      <c r="AE770" s="871" t="n"/>
    </row>
    <row r="771">
      <c r="A771" s="871" t="n"/>
      <c r="B771" s="871" t="n"/>
      <c r="C771" s="871" t="n"/>
      <c r="D771" s="440" t="n"/>
      <c r="E771" s="871" t="n"/>
      <c r="F771" s="440" t="n"/>
      <c r="G771" s="871" t="n"/>
      <c r="H771" s="440" t="n"/>
      <c r="I771" s="871" t="n"/>
      <c r="J771" s="440" t="n"/>
      <c r="K771" s="871" t="n"/>
      <c r="L771" s="440" t="n"/>
      <c r="M771" s="871" t="n"/>
      <c r="N771" s="871" t="n"/>
      <c r="O771" s="871" t="n"/>
      <c r="P771" s="871" t="n"/>
      <c r="Q771" s="871" t="n"/>
      <c r="R771" s="871" t="n"/>
      <c r="S771" s="871" t="n"/>
      <c r="T771" s="871" t="n"/>
      <c r="U771" s="871" t="n"/>
      <c r="V771" s="871" t="n"/>
      <c r="W771" s="871" t="n"/>
      <c r="X771" s="871" t="n"/>
      <c r="Y771" s="871" t="n"/>
      <c r="Z771" s="871" t="n"/>
      <c r="AA771" s="871" t="n"/>
      <c r="AB771" s="871" t="n"/>
      <c r="AC771" s="871" t="n"/>
      <c r="AD771" s="871" t="n"/>
      <c r="AE771" s="871" t="n"/>
    </row>
    <row r="772">
      <c r="A772" s="871" t="n"/>
      <c r="B772" s="871" t="n"/>
      <c r="C772" s="871" t="n"/>
      <c r="D772" s="440" t="n"/>
      <c r="E772" s="871" t="n"/>
      <c r="F772" s="440" t="n"/>
      <c r="G772" s="871" t="n"/>
      <c r="H772" s="440" t="n"/>
      <c r="I772" s="871" t="n"/>
      <c r="J772" s="440" t="n"/>
      <c r="K772" s="871" t="n"/>
      <c r="L772" s="440" t="n"/>
      <c r="M772" s="871" t="n"/>
      <c r="N772" s="871" t="n"/>
      <c r="O772" s="871" t="n"/>
      <c r="P772" s="871" t="n"/>
      <c r="Q772" s="871" t="n"/>
      <c r="R772" s="871" t="n"/>
      <c r="S772" s="871" t="n"/>
      <c r="T772" s="871" t="n"/>
      <c r="U772" s="871" t="n"/>
      <c r="V772" s="871" t="n"/>
      <c r="W772" s="871" t="n"/>
      <c r="X772" s="871" t="n"/>
      <c r="Y772" s="871" t="n"/>
      <c r="Z772" s="871" t="n"/>
      <c r="AA772" s="871" t="n"/>
      <c r="AB772" s="871" t="n"/>
      <c r="AC772" s="871" t="n"/>
      <c r="AD772" s="871" t="n"/>
      <c r="AE772" s="871" t="n"/>
    </row>
    <row r="773">
      <c r="A773" s="871" t="n"/>
      <c r="B773" s="871" t="n"/>
      <c r="C773" s="871" t="n"/>
      <c r="D773" s="440" t="n"/>
      <c r="E773" s="871" t="n"/>
      <c r="F773" s="440" t="n"/>
      <c r="G773" s="871" t="n"/>
      <c r="H773" s="440" t="n"/>
      <c r="I773" s="871" t="n"/>
      <c r="J773" s="440" t="n"/>
      <c r="K773" s="871" t="n"/>
      <c r="L773" s="440" t="n"/>
      <c r="M773" s="871" t="n"/>
      <c r="N773" s="871" t="n"/>
      <c r="O773" s="871" t="n"/>
      <c r="P773" s="871" t="n"/>
      <c r="Q773" s="871" t="n"/>
      <c r="R773" s="871" t="n"/>
      <c r="S773" s="871" t="n"/>
      <c r="T773" s="871" t="n"/>
      <c r="U773" s="871" t="n"/>
      <c r="V773" s="871" t="n"/>
      <c r="W773" s="871" t="n"/>
      <c r="X773" s="871" t="n"/>
      <c r="Y773" s="871" t="n"/>
      <c r="Z773" s="871" t="n"/>
      <c r="AA773" s="871" t="n"/>
      <c r="AB773" s="871" t="n"/>
      <c r="AC773" s="871" t="n"/>
      <c r="AD773" s="871" t="n"/>
      <c r="AE773" s="871" t="n"/>
    </row>
    <row r="774">
      <c r="A774" s="871" t="n"/>
      <c r="B774" s="871" t="n"/>
      <c r="C774" s="871" t="n"/>
      <c r="D774" s="440" t="n"/>
      <c r="E774" s="871" t="n"/>
      <c r="F774" s="440" t="n"/>
      <c r="G774" s="871" t="n"/>
      <c r="H774" s="440" t="n"/>
      <c r="I774" s="871" t="n"/>
      <c r="J774" s="440" t="n"/>
      <c r="K774" s="871" t="n"/>
      <c r="L774" s="440" t="n"/>
      <c r="M774" s="871" t="n"/>
      <c r="N774" s="871" t="n"/>
      <c r="O774" s="871" t="n"/>
      <c r="P774" s="871" t="n"/>
      <c r="Q774" s="871" t="n"/>
      <c r="R774" s="871" t="n"/>
      <c r="S774" s="871" t="n"/>
      <c r="T774" s="871" t="n"/>
      <c r="U774" s="871" t="n"/>
      <c r="V774" s="871" t="n"/>
      <c r="W774" s="871" t="n"/>
      <c r="X774" s="871" t="n"/>
      <c r="Y774" s="871" t="n"/>
      <c r="Z774" s="871" t="n"/>
      <c r="AA774" s="871" t="n"/>
      <c r="AB774" s="871" t="n"/>
      <c r="AC774" s="871" t="n"/>
      <c r="AD774" s="871" t="n"/>
      <c r="AE774" s="871" t="n"/>
    </row>
    <row r="775">
      <c r="A775" s="871" t="n"/>
      <c r="B775" s="871" t="n"/>
      <c r="C775" s="871" t="n"/>
      <c r="D775" s="440" t="n"/>
      <c r="E775" s="871" t="n"/>
      <c r="F775" s="440" t="n"/>
      <c r="G775" s="871" t="n"/>
      <c r="H775" s="440" t="n"/>
      <c r="I775" s="871" t="n"/>
      <c r="J775" s="440" t="n"/>
      <c r="K775" s="871" t="n"/>
      <c r="L775" s="440" t="n"/>
      <c r="M775" s="871" t="n"/>
      <c r="N775" s="871" t="n"/>
      <c r="O775" s="871" t="n"/>
      <c r="P775" s="871" t="n"/>
      <c r="Q775" s="871" t="n"/>
      <c r="R775" s="871" t="n"/>
      <c r="S775" s="871" t="n"/>
      <c r="T775" s="871" t="n"/>
      <c r="U775" s="871" t="n"/>
      <c r="V775" s="871" t="n"/>
      <c r="W775" s="871" t="n"/>
      <c r="X775" s="871" t="n"/>
      <c r="Y775" s="871" t="n"/>
      <c r="Z775" s="871" t="n"/>
      <c r="AA775" s="871" t="n"/>
      <c r="AB775" s="871" t="n"/>
      <c r="AC775" s="871" t="n"/>
      <c r="AD775" s="871" t="n"/>
      <c r="AE775" s="871" t="n"/>
    </row>
    <row r="776">
      <c r="A776" s="871" t="n"/>
      <c r="B776" s="871" t="n"/>
      <c r="C776" s="871" t="n"/>
      <c r="D776" s="440" t="n"/>
      <c r="E776" s="871" t="n"/>
      <c r="F776" s="440" t="n"/>
      <c r="G776" s="871" t="n"/>
      <c r="H776" s="440" t="n"/>
      <c r="I776" s="871" t="n"/>
      <c r="J776" s="440" t="n"/>
      <c r="K776" s="871" t="n"/>
      <c r="L776" s="440" t="n"/>
      <c r="M776" s="871" t="n"/>
      <c r="N776" s="871" t="n"/>
      <c r="O776" s="871" t="n"/>
      <c r="P776" s="871" t="n"/>
      <c r="Q776" s="871" t="n"/>
      <c r="R776" s="871" t="n"/>
      <c r="S776" s="871" t="n"/>
      <c r="T776" s="871" t="n"/>
      <c r="U776" s="871" t="n"/>
      <c r="V776" s="871" t="n"/>
      <c r="W776" s="871" t="n"/>
      <c r="X776" s="871" t="n"/>
      <c r="Y776" s="871" t="n"/>
      <c r="Z776" s="871" t="n"/>
      <c r="AA776" s="871" t="n"/>
      <c r="AB776" s="871" t="n"/>
      <c r="AC776" s="871" t="n"/>
      <c r="AD776" s="871" t="n"/>
      <c r="AE776" s="871" t="n"/>
    </row>
    <row r="777">
      <c r="A777" s="871" t="n"/>
      <c r="B777" s="871" t="n"/>
      <c r="C777" s="871" t="n"/>
      <c r="D777" s="440" t="n"/>
      <c r="E777" s="871" t="n"/>
      <c r="F777" s="440" t="n"/>
      <c r="G777" s="871" t="n"/>
      <c r="H777" s="440" t="n"/>
      <c r="I777" s="871" t="n"/>
      <c r="J777" s="440" t="n"/>
      <c r="K777" s="871" t="n"/>
      <c r="L777" s="440" t="n"/>
      <c r="M777" s="871" t="n"/>
      <c r="N777" s="871" t="n"/>
      <c r="O777" s="871" t="n"/>
      <c r="P777" s="871" t="n"/>
      <c r="Q777" s="871" t="n"/>
      <c r="R777" s="871" t="n"/>
      <c r="S777" s="871" t="n"/>
      <c r="T777" s="871" t="n"/>
      <c r="U777" s="871" t="n"/>
      <c r="V777" s="871" t="n"/>
      <c r="W777" s="871" t="n"/>
      <c r="X777" s="871" t="n"/>
      <c r="Y777" s="871" t="n"/>
      <c r="Z777" s="871" t="n"/>
      <c r="AA777" s="871" t="n"/>
      <c r="AB777" s="871" t="n"/>
      <c r="AC777" s="871" t="n"/>
      <c r="AD777" s="871" t="n"/>
      <c r="AE777" s="871" t="n"/>
    </row>
    <row r="778">
      <c r="A778" s="871" t="n"/>
      <c r="B778" s="871" t="n"/>
      <c r="C778" s="871" t="n"/>
      <c r="D778" s="440" t="n"/>
      <c r="E778" s="871" t="n"/>
      <c r="F778" s="440" t="n"/>
      <c r="G778" s="871" t="n"/>
      <c r="H778" s="440" t="n"/>
      <c r="I778" s="871" t="n"/>
      <c r="J778" s="440" t="n"/>
      <c r="K778" s="871" t="n"/>
      <c r="L778" s="440" t="n"/>
      <c r="M778" s="871" t="n"/>
      <c r="N778" s="871" t="n"/>
      <c r="O778" s="871" t="n"/>
      <c r="P778" s="871" t="n"/>
      <c r="Q778" s="871" t="n"/>
      <c r="R778" s="871" t="n"/>
      <c r="S778" s="871" t="n"/>
      <c r="T778" s="871" t="n"/>
      <c r="U778" s="871" t="n"/>
      <c r="V778" s="871" t="n"/>
      <c r="W778" s="871" t="n"/>
      <c r="X778" s="871" t="n"/>
      <c r="Y778" s="871" t="n"/>
      <c r="Z778" s="871" t="n"/>
      <c r="AA778" s="871" t="n"/>
      <c r="AB778" s="871" t="n"/>
      <c r="AC778" s="871" t="n"/>
      <c r="AD778" s="871" t="n"/>
      <c r="AE778" s="871" t="n"/>
    </row>
    <row r="779">
      <c r="A779" s="871" t="n"/>
      <c r="B779" s="871" t="n"/>
      <c r="C779" s="871" t="n"/>
      <c r="D779" s="440" t="n"/>
      <c r="E779" s="871" t="n"/>
      <c r="F779" s="440" t="n"/>
      <c r="G779" s="871" t="n"/>
      <c r="H779" s="440" t="n"/>
      <c r="I779" s="871" t="n"/>
      <c r="J779" s="440" t="n"/>
      <c r="K779" s="871" t="n"/>
      <c r="L779" s="440" t="n"/>
      <c r="M779" s="871" t="n"/>
      <c r="N779" s="871" t="n"/>
      <c r="O779" s="871" t="n"/>
      <c r="P779" s="871" t="n"/>
      <c r="Q779" s="871" t="n"/>
      <c r="R779" s="871" t="n"/>
      <c r="S779" s="871" t="n"/>
      <c r="T779" s="871" t="n"/>
      <c r="U779" s="871" t="n"/>
      <c r="V779" s="871" t="n"/>
      <c r="W779" s="871" t="n"/>
      <c r="X779" s="871" t="n"/>
      <c r="Y779" s="871" t="n"/>
      <c r="Z779" s="871" t="n"/>
      <c r="AA779" s="871" t="n"/>
      <c r="AB779" s="871" t="n"/>
      <c r="AC779" s="871" t="n"/>
      <c r="AD779" s="871" t="n"/>
      <c r="AE779" s="871" t="n"/>
    </row>
    <row r="780">
      <c r="A780" s="871" t="n"/>
      <c r="B780" s="871" t="n"/>
      <c r="C780" s="871" t="n"/>
      <c r="D780" s="440" t="n"/>
      <c r="E780" s="871" t="n"/>
      <c r="F780" s="440" t="n"/>
      <c r="G780" s="871" t="n"/>
      <c r="H780" s="440" t="n"/>
      <c r="I780" s="871" t="n"/>
      <c r="J780" s="440" t="n"/>
      <c r="K780" s="871" t="n"/>
      <c r="L780" s="440" t="n"/>
      <c r="M780" s="871" t="n"/>
      <c r="N780" s="871" t="n"/>
      <c r="O780" s="871" t="n"/>
      <c r="P780" s="871" t="n"/>
      <c r="Q780" s="871" t="n"/>
      <c r="R780" s="871" t="n"/>
      <c r="S780" s="871" t="n"/>
      <c r="T780" s="871" t="n"/>
      <c r="U780" s="871" t="n"/>
      <c r="V780" s="871" t="n"/>
      <c r="W780" s="871" t="n"/>
      <c r="X780" s="871" t="n"/>
      <c r="Y780" s="871" t="n"/>
      <c r="Z780" s="871" t="n"/>
      <c r="AA780" s="871" t="n"/>
      <c r="AB780" s="871" t="n"/>
      <c r="AC780" s="871" t="n"/>
      <c r="AD780" s="871" t="n"/>
      <c r="AE780" s="871" t="n"/>
    </row>
    <row r="781">
      <c r="A781" s="871" t="n"/>
      <c r="B781" s="871" t="n"/>
      <c r="C781" s="871" t="n"/>
      <c r="D781" s="440" t="n"/>
      <c r="E781" s="871" t="n"/>
      <c r="F781" s="440" t="n"/>
      <c r="G781" s="871" t="n"/>
      <c r="H781" s="440" t="n"/>
      <c r="I781" s="871" t="n"/>
      <c r="J781" s="440" t="n"/>
      <c r="K781" s="871" t="n"/>
      <c r="L781" s="440" t="n"/>
      <c r="M781" s="871" t="n"/>
      <c r="N781" s="871" t="n"/>
      <c r="O781" s="871" t="n"/>
      <c r="P781" s="871" t="n"/>
      <c r="Q781" s="871" t="n"/>
      <c r="R781" s="871" t="n"/>
      <c r="S781" s="871" t="n"/>
      <c r="T781" s="871" t="n"/>
      <c r="U781" s="871" t="n"/>
      <c r="V781" s="871" t="n"/>
      <c r="W781" s="871" t="n"/>
      <c r="X781" s="871" t="n"/>
      <c r="Y781" s="871" t="n"/>
      <c r="Z781" s="871" t="n"/>
      <c r="AA781" s="871" t="n"/>
      <c r="AB781" s="871" t="n"/>
      <c r="AC781" s="871" t="n"/>
      <c r="AD781" s="871" t="n"/>
      <c r="AE781" s="871" t="n"/>
    </row>
    <row r="782">
      <c r="A782" s="871" t="n"/>
      <c r="B782" s="871" t="n"/>
      <c r="C782" s="871" t="n"/>
      <c r="D782" s="440" t="n"/>
      <c r="E782" s="871" t="n"/>
      <c r="F782" s="440" t="n"/>
      <c r="G782" s="871" t="n"/>
      <c r="H782" s="440" t="n"/>
      <c r="I782" s="871" t="n"/>
      <c r="J782" s="440" t="n"/>
      <c r="K782" s="871" t="n"/>
      <c r="L782" s="440" t="n"/>
      <c r="M782" s="871" t="n"/>
      <c r="N782" s="871" t="n"/>
      <c r="O782" s="871" t="n"/>
      <c r="P782" s="871" t="n"/>
      <c r="Q782" s="871" t="n"/>
      <c r="R782" s="871" t="n"/>
      <c r="S782" s="871" t="n"/>
      <c r="T782" s="871" t="n"/>
      <c r="U782" s="871" t="n"/>
      <c r="V782" s="871" t="n"/>
      <c r="W782" s="871" t="n"/>
      <c r="X782" s="871" t="n"/>
      <c r="Y782" s="871" t="n"/>
      <c r="Z782" s="871" t="n"/>
      <c r="AA782" s="871" t="n"/>
      <c r="AB782" s="871" t="n"/>
      <c r="AC782" s="871" t="n"/>
      <c r="AD782" s="871" t="n"/>
      <c r="AE782" s="871" t="n"/>
    </row>
    <row r="783">
      <c r="A783" s="871" t="n"/>
      <c r="B783" s="871" t="n"/>
      <c r="C783" s="871" t="n"/>
      <c r="D783" s="440" t="n"/>
      <c r="E783" s="871" t="n"/>
      <c r="F783" s="440" t="n"/>
      <c r="G783" s="871" t="n"/>
      <c r="H783" s="440" t="n"/>
      <c r="I783" s="871" t="n"/>
      <c r="J783" s="440" t="n"/>
      <c r="K783" s="871" t="n"/>
      <c r="L783" s="440" t="n"/>
      <c r="M783" s="871" t="n"/>
      <c r="N783" s="871" t="n"/>
      <c r="O783" s="871" t="n"/>
      <c r="P783" s="871" t="n"/>
      <c r="Q783" s="871" t="n"/>
      <c r="R783" s="871" t="n"/>
      <c r="S783" s="871" t="n"/>
      <c r="T783" s="871" t="n"/>
      <c r="U783" s="871" t="n"/>
      <c r="V783" s="871" t="n"/>
      <c r="W783" s="871" t="n"/>
      <c r="X783" s="871" t="n"/>
      <c r="Y783" s="871" t="n"/>
      <c r="Z783" s="871" t="n"/>
      <c r="AA783" s="871" t="n"/>
      <c r="AB783" s="871" t="n"/>
      <c r="AC783" s="871" t="n"/>
      <c r="AD783" s="871" t="n"/>
      <c r="AE783" s="871" t="n"/>
    </row>
    <row r="784">
      <c r="A784" s="871" t="n"/>
      <c r="B784" s="871" t="n"/>
      <c r="C784" s="871" t="n"/>
      <c r="D784" s="440" t="n"/>
      <c r="E784" s="871" t="n"/>
      <c r="F784" s="440" t="n"/>
      <c r="G784" s="871" t="n"/>
      <c r="H784" s="440" t="n"/>
      <c r="I784" s="871" t="n"/>
      <c r="J784" s="440" t="n"/>
      <c r="K784" s="871" t="n"/>
      <c r="L784" s="440" t="n"/>
      <c r="M784" s="871" t="n"/>
      <c r="N784" s="871" t="n"/>
      <c r="O784" s="871" t="n"/>
      <c r="P784" s="871" t="n"/>
      <c r="Q784" s="871" t="n"/>
      <c r="R784" s="871" t="n"/>
      <c r="S784" s="871" t="n"/>
      <c r="T784" s="871" t="n"/>
      <c r="U784" s="871" t="n"/>
      <c r="V784" s="871" t="n"/>
      <c r="W784" s="871" t="n"/>
      <c r="X784" s="871" t="n"/>
      <c r="Y784" s="871" t="n"/>
      <c r="Z784" s="871" t="n"/>
      <c r="AA784" s="871" t="n"/>
      <c r="AB784" s="871" t="n"/>
      <c r="AC784" s="871" t="n"/>
      <c r="AD784" s="871" t="n"/>
      <c r="AE784" s="871" t="n"/>
    </row>
    <row r="785">
      <c r="A785" s="871" t="n"/>
      <c r="B785" s="871" t="n"/>
      <c r="C785" s="871" t="n"/>
      <c r="D785" s="440" t="n"/>
      <c r="E785" s="871" t="n"/>
      <c r="F785" s="440" t="n"/>
      <c r="G785" s="871" t="n"/>
      <c r="H785" s="440" t="n"/>
      <c r="I785" s="871" t="n"/>
      <c r="J785" s="440" t="n"/>
      <c r="K785" s="871" t="n"/>
      <c r="L785" s="440" t="n"/>
      <c r="M785" s="871" t="n"/>
      <c r="N785" s="871" t="n"/>
      <c r="O785" s="871" t="n"/>
      <c r="P785" s="871" t="n"/>
      <c r="Q785" s="871" t="n"/>
      <c r="R785" s="871" t="n"/>
      <c r="S785" s="871" t="n"/>
      <c r="T785" s="871" t="n"/>
      <c r="U785" s="871" t="n"/>
      <c r="V785" s="871" t="n"/>
      <c r="W785" s="871" t="n"/>
      <c r="X785" s="871" t="n"/>
      <c r="Y785" s="871" t="n"/>
      <c r="Z785" s="871" t="n"/>
      <c r="AA785" s="871" t="n"/>
      <c r="AB785" s="871" t="n"/>
      <c r="AC785" s="871" t="n"/>
      <c r="AD785" s="871" t="n"/>
      <c r="AE785" s="871" t="n"/>
    </row>
    <row r="786">
      <c r="A786" s="871" t="n"/>
      <c r="B786" s="871" t="n"/>
      <c r="C786" s="871" t="n"/>
      <c r="D786" s="440" t="n"/>
      <c r="E786" s="871" t="n"/>
      <c r="F786" s="440" t="n"/>
      <c r="G786" s="871" t="n"/>
      <c r="H786" s="440" t="n"/>
      <c r="I786" s="871" t="n"/>
      <c r="J786" s="440" t="n"/>
      <c r="K786" s="871" t="n"/>
      <c r="L786" s="440" t="n"/>
      <c r="M786" s="871" t="n"/>
      <c r="N786" s="871" t="n"/>
      <c r="O786" s="871" t="n"/>
      <c r="P786" s="871" t="n"/>
      <c r="Q786" s="871" t="n"/>
      <c r="R786" s="871" t="n"/>
      <c r="S786" s="871" t="n"/>
      <c r="T786" s="871" t="n"/>
      <c r="U786" s="871" t="n"/>
      <c r="V786" s="871" t="n"/>
      <c r="W786" s="871" t="n"/>
      <c r="X786" s="871" t="n"/>
      <c r="Y786" s="871" t="n"/>
      <c r="Z786" s="871" t="n"/>
      <c r="AA786" s="871" t="n"/>
      <c r="AB786" s="871" t="n"/>
      <c r="AC786" s="871" t="n"/>
      <c r="AD786" s="871" t="n"/>
      <c r="AE786" s="871" t="n"/>
    </row>
    <row r="787">
      <c r="A787" s="871" t="n"/>
      <c r="B787" s="871" t="n"/>
      <c r="C787" s="871" t="n"/>
      <c r="D787" s="440" t="n"/>
      <c r="E787" s="871" t="n"/>
      <c r="F787" s="440" t="n"/>
      <c r="G787" s="871" t="n"/>
      <c r="H787" s="440" t="n"/>
      <c r="I787" s="871" t="n"/>
      <c r="J787" s="440" t="n"/>
      <c r="K787" s="871" t="n"/>
      <c r="L787" s="440" t="n"/>
      <c r="M787" s="871" t="n"/>
      <c r="N787" s="871" t="n"/>
      <c r="O787" s="871" t="n"/>
      <c r="P787" s="871" t="n"/>
      <c r="Q787" s="871" t="n"/>
      <c r="R787" s="871" t="n"/>
      <c r="S787" s="871" t="n"/>
      <c r="T787" s="871" t="n"/>
      <c r="U787" s="871" t="n"/>
      <c r="V787" s="871" t="n"/>
      <c r="W787" s="871" t="n"/>
      <c r="X787" s="871" t="n"/>
      <c r="Y787" s="871" t="n"/>
      <c r="Z787" s="871" t="n"/>
      <c r="AA787" s="871" t="n"/>
      <c r="AB787" s="871" t="n"/>
      <c r="AC787" s="871" t="n"/>
      <c r="AD787" s="871" t="n"/>
      <c r="AE787" s="871" t="n"/>
    </row>
    <row r="788">
      <c r="A788" s="871" t="n"/>
      <c r="B788" s="871" t="n"/>
      <c r="C788" s="871" t="n"/>
      <c r="D788" s="440" t="n"/>
      <c r="E788" s="871" t="n"/>
      <c r="F788" s="440" t="n"/>
      <c r="G788" s="871" t="n"/>
      <c r="H788" s="440" t="n"/>
      <c r="I788" s="871" t="n"/>
      <c r="J788" s="440" t="n"/>
      <c r="K788" s="871" t="n"/>
      <c r="L788" s="440" t="n"/>
      <c r="M788" s="871" t="n"/>
      <c r="N788" s="871" t="n"/>
      <c r="O788" s="871" t="n"/>
      <c r="P788" s="871" t="n"/>
      <c r="Q788" s="871" t="n"/>
      <c r="R788" s="871" t="n"/>
      <c r="S788" s="871" t="n"/>
      <c r="T788" s="871" t="n"/>
      <c r="U788" s="871" t="n"/>
      <c r="V788" s="871" t="n"/>
      <c r="W788" s="871" t="n"/>
      <c r="X788" s="871" t="n"/>
      <c r="Y788" s="871" t="n"/>
      <c r="Z788" s="871" t="n"/>
      <c r="AA788" s="871" t="n"/>
      <c r="AB788" s="871" t="n"/>
      <c r="AC788" s="871" t="n"/>
      <c r="AD788" s="871" t="n"/>
      <c r="AE788" s="871" t="n"/>
    </row>
    <row r="789">
      <c r="A789" s="871" t="n"/>
      <c r="B789" s="871" t="n"/>
      <c r="C789" s="871" t="n"/>
      <c r="D789" s="440" t="n"/>
      <c r="E789" s="871" t="n"/>
      <c r="F789" s="440" t="n"/>
      <c r="G789" s="871" t="n"/>
      <c r="H789" s="440" t="n"/>
      <c r="I789" s="871" t="n"/>
      <c r="J789" s="440" t="n"/>
      <c r="K789" s="871" t="n"/>
      <c r="L789" s="440" t="n"/>
      <c r="M789" s="871" t="n"/>
      <c r="N789" s="871" t="n"/>
      <c r="O789" s="871" t="n"/>
      <c r="P789" s="871" t="n"/>
      <c r="Q789" s="871" t="n"/>
      <c r="R789" s="871" t="n"/>
      <c r="S789" s="871" t="n"/>
      <c r="T789" s="871" t="n"/>
      <c r="U789" s="871" t="n"/>
      <c r="V789" s="871" t="n"/>
      <c r="W789" s="871" t="n"/>
      <c r="X789" s="871" t="n"/>
      <c r="Y789" s="871" t="n"/>
      <c r="Z789" s="871" t="n"/>
      <c r="AA789" s="871" t="n"/>
      <c r="AB789" s="871" t="n"/>
      <c r="AC789" s="871" t="n"/>
      <c r="AD789" s="871" t="n"/>
      <c r="AE789" s="871" t="n"/>
    </row>
    <row r="790">
      <c r="A790" s="871" t="n"/>
      <c r="B790" s="871" t="n"/>
      <c r="C790" s="871" t="n"/>
      <c r="D790" s="440" t="n"/>
      <c r="E790" s="871" t="n"/>
      <c r="F790" s="440" t="n"/>
      <c r="G790" s="871" t="n"/>
      <c r="H790" s="440" t="n"/>
      <c r="I790" s="871" t="n"/>
      <c r="J790" s="440" t="n"/>
      <c r="K790" s="871" t="n"/>
      <c r="L790" s="440" t="n"/>
      <c r="M790" s="871" t="n"/>
      <c r="N790" s="871" t="n"/>
      <c r="O790" s="871" t="n"/>
      <c r="P790" s="871" t="n"/>
      <c r="Q790" s="871" t="n"/>
      <c r="R790" s="871" t="n"/>
      <c r="S790" s="871" t="n"/>
      <c r="T790" s="871" t="n"/>
      <c r="U790" s="871" t="n"/>
      <c r="V790" s="871" t="n"/>
      <c r="W790" s="871" t="n"/>
      <c r="X790" s="871" t="n"/>
      <c r="Y790" s="871" t="n"/>
      <c r="Z790" s="871" t="n"/>
      <c r="AA790" s="871" t="n"/>
      <c r="AB790" s="871" t="n"/>
      <c r="AC790" s="871" t="n"/>
      <c r="AD790" s="871" t="n"/>
      <c r="AE790" s="871" t="n"/>
    </row>
    <row r="791">
      <c r="A791" s="871" t="n"/>
      <c r="B791" s="871" t="n"/>
      <c r="C791" s="871" t="n"/>
      <c r="D791" s="440" t="n"/>
      <c r="E791" s="871" t="n"/>
      <c r="F791" s="440" t="n"/>
      <c r="G791" s="871" t="n"/>
      <c r="H791" s="440" t="n"/>
      <c r="I791" s="871" t="n"/>
      <c r="J791" s="440" t="n"/>
      <c r="K791" s="871" t="n"/>
      <c r="L791" s="440" t="n"/>
      <c r="M791" s="871" t="n"/>
      <c r="N791" s="871" t="n"/>
      <c r="O791" s="871" t="n"/>
      <c r="P791" s="871" t="n"/>
      <c r="Q791" s="871" t="n"/>
      <c r="R791" s="871" t="n"/>
      <c r="S791" s="871" t="n"/>
      <c r="T791" s="871" t="n"/>
      <c r="U791" s="871" t="n"/>
      <c r="V791" s="871" t="n"/>
      <c r="W791" s="871" t="n"/>
      <c r="X791" s="871" t="n"/>
      <c r="Y791" s="871" t="n"/>
      <c r="Z791" s="871" t="n"/>
      <c r="AA791" s="871" t="n"/>
      <c r="AB791" s="871" t="n"/>
      <c r="AC791" s="871" t="n"/>
      <c r="AD791" s="871" t="n"/>
      <c r="AE791" s="871" t="n"/>
    </row>
    <row r="792">
      <c r="A792" s="871" t="n"/>
      <c r="B792" s="871" t="n"/>
      <c r="C792" s="871" t="n"/>
      <c r="D792" s="440" t="n"/>
      <c r="E792" s="871" t="n"/>
      <c r="F792" s="440" t="n"/>
      <c r="G792" s="871" t="n"/>
      <c r="H792" s="440" t="n"/>
      <c r="I792" s="871" t="n"/>
      <c r="J792" s="440" t="n"/>
      <c r="K792" s="871" t="n"/>
      <c r="L792" s="440" t="n"/>
      <c r="M792" s="871" t="n"/>
      <c r="N792" s="871" t="n"/>
      <c r="O792" s="871" t="n"/>
      <c r="P792" s="871" t="n"/>
      <c r="Q792" s="871" t="n"/>
      <c r="R792" s="871" t="n"/>
      <c r="S792" s="871" t="n"/>
      <c r="T792" s="871" t="n"/>
      <c r="U792" s="871" t="n"/>
      <c r="V792" s="871" t="n"/>
      <c r="W792" s="871" t="n"/>
      <c r="X792" s="871" t="n"/>
      <c r="Y792" s="871" t="n"/>
      <c r="Z792" s="871" t="n"/>
      <c r="AA792" s="871" t="n"/>
      <c r="AB792" s="871" t="n"/>
      <c r="AC792" s="871" t="n"/>
      <c r="AD792" s="871" t="n"/>
      <c r="AE792" s="871" t="n"/>
    </row>
    <row r="793">
      <c r="A793" s="871" t="n"/>
      <c r="B793" s="871" t="n"/>
      <c r="C793" s="871" t="n"/>
      <c r="D793" s="440" t="n"/>
      <c r="E793" s="871" t="n"/>
      <c r="F793" s="440" t="n"/>
      <c r="G793" s="871" t="n"/>
      <c r="H793" s="440" t="n"/>
      <c r="I793" s="871" t="n"/>
      <c r="J793" s="440" t="n"/>
      <c r="K793" s="871" t="n"/>
      <c r="L793" s="440" t="n"/>
      <c r="M793" s="871" t="n"/>
      <c r="N793" s="871" t="n"/>
      <c r="O793" s="871" t="n"/>
      <c r="P793" s="871" t="n"/>
      <c r="Q793" s="871" t="n"/>
      <c r="R793" s="871" t="n"/>
      <c r="S793" s="871" t="n"/>
      <c r="T793" s="871" t="n"/>
      <c r="U793" s="871" t="n"/>
      <c r="V793" s="871" t="n"/>
      <c r="W793" s="871" t="n"/>
      <c r="X793" s="871" t="n"/>
      <c r="Y793" s="871" t="n"/>
      <c r="Z793" s="871" t="n"/>
      <c r="AA793" s="871" t="n"/>
      <c r="AB793" s="871" t="n"/>
      <c r="AC793" s="871" t="n"/>
      <c r="AD793" s="871" t="n"/>
      <c r="AE793" s="871" t="n"/>
    </row>
    <row r="794">
      <c r="A794" s="871" t="n"/>
      <c r="B794" s="871" t="n"/>
      <c r="C794" s="871" t="n"/>
      <c r="D794" s="440" t="n"/>
      <c r="E794" s="871" t="n"/>
      <c r="F794" s="440" t="n"/>
      <c r="G794" s="871" t="n"/>
      <c r="H794" s="440" t="n"/>
      <c r="I794" s="871" t="n"/>
      <c r="J794" s="440" t="n"/>
      <c r="K794" s="871" t="n"/>
      <c r="L794" s="440" t="n"/>
      <c r="M794" s="871" t="n"/>
      <c r="N794" s="871" t="n"/>
      <c r="O794" s="871" t="n"/>
      <c r="P794" s="871" t="n"/>
      <c r="Q794" s="871" t="n"/>
      <c r="R794" s="871" t="n"/>
      <c r="S794" s="871" t="n"/>
      <c r="T794" s="871" t="n"/>
      <c r="U794" s="871" t="n"/>
      <c r="V794" s="871" t="n"/>
      <c r="W794" s="871" t="n"/>
      <c r="X794" s="871" t="n"/>
      <c r="Y794" s="871" t="n"/>
      <c r="Z794" s="871" t="n"/>
      <c r="AA794" s="871" t="n"/>
      <c r="AB794" s="871" t="n"/>
      <c r="AC794" s="871" t="n"/>
      <c r="AD794" s="871" t="n"/>
      <c r="AE794" s="871" t="n"/>
    </row>
    <row r="795">
      <c r="A795" s="871" t="n"/>
      <c r="B795" s="871" t="n"/>
      <c r="C795" s="871" t="n"/>
      <c r="D795" s="440" t="n"/>
      <c r="E795" s="871" t="n"/>
      <c r="F795" s="440" t="n"/>
      <c r="G795" s="871" t="n"/>
      <c r="H795" s="440" t="n"/>
      <c r="I795" s="871" t="n"/>
      <c r="J795" s="440" t="n"/>
      <c r="K795" s="871" t="n"/>
      <c r="L795" s="440" t="n"/>
      <c r="M795" s="871" t="n"/>
      <c r="N795" s="871" t="n"/>
      <c r="O795" s="871" t="n"/>
      <c r="P795" s="871" t="n"/>
      <c r="Q795" s="871" t="n"/>
      <c r="R795" s="871" t="n"/>
      <c r="S795" s="871" t="n"/>
      <c r="T795" s="871" t="n"/>
      <c r="U795" s="871" t="n"/>
      <c r="V795" s="871" t="n"/>
      <c r="W795" s="871" t="n"/>
      <c r="X795" s="871" t="n"/>
      <c r="Y795" s="871" t="n"/>
      <c r="Z795" s="871" t="n"/>
      <c r="AA795" s="871" t="n"/>
      <c r="AB795" s="871" t="n"/>
      <c r="AC795" s="871" t="n"/>
      <c r="AD795" s="871" t="n"/>
      <c r="AE795" s="871" t="n"/>
    </row>
    <row r="796">
      <c r="A796" s="871" t="n"/>
      <c r="B796" s="871" t="n"/>
      <c r="C796" s="871" t="n"/>
      <c r="D796" s="440" t="n"/>
      <c r="E796" s="871" t="n"/>
      <c r="F796" s="440" t="n"/>
      <c r="G796" s="871" t="n"/>
      <c r="H796" s="440" t="n"/>
      <c r="I796" s="871" t="n"/>
      <c r="J796" s="440" t="n"/>
      <c r="K796" s="871" t="n"/>
      <c r="L796" s="440" t="n"/>
      <c r="M796" s="871" t="n"/>
      <c r="N796" s="871" t="n"/>
      <c r="O796" s="871" t="n"/>
      <c r="P796" s="871" t="n"/>
      <c r="Q796" s="871" t="n"/>
      <c r="R796" s="871" t="n"/>
      <c r="S796" s="871" t="n"/>
      <c r="T796" s="871" t="n"/>
      <c r="U796" s="871" t="n"/>
      <c r="V796" s="871" t="n"/>
      <c r="W796" s="871" t="n"/>
      <c r="X796" s="871" t="n"/>
      <c r="Y796" s="871" t="n"/>
      <c r="Z796" s="871" t="n"/>
      <c r="AA796" s="871" t="n"/>
      <c r="AB796" s="871" t="n"/>
      <c r="AC796" s="871" t="n"/>
      <c r="AD796" s="871" t="n"/>
      <c r="AE796" s="871" t="n"/>
    </row>
    <row r="797">
      <c r="A797" s="871" t="n"/>
      <c r="B797" s="871" t="n"/>
      <c r="C797" s="871" t="n"/>
      <c r="D797" s="440" t="n"/>
      <c r="E797" s="871" t="n"/>
      <c r="F797" s="440" t="n"/>
      <c r="G797" s="871" t="n"/>
      <c r="H797" s="440" t="n"/>
      <c r="I797" s="871" t="n"/>
      <c r="J797" s="440" t="n"/>
      <c r="K797" s="871" t="n"/>
      <c r="L797" s="440" t="n"/>
      <c r="M797" s="871" t="n"/>
      <c r="N797" s="871" t="n"/>
      <c r="O797" s="871" t="n"/>
      <c r="P797" s="871" t="n"/>
      <c r="Q797" s="871" t="n"/>
      <c r="R797" s="871" t="n"/>
      <c r="S797" s="871" t="n"/>
      <c r="T797" s="871" t="n"/>
      <c r="U797" s="871" t="n"/>
      <c r="V797" s="871" t="n"/>
      <c r="W797" s="871" t="n"/>
      <c r="X797" s="871" t="n"/>
      <c r="Y797" s="871" t="n"/>
      <c r="Z797" s="871" t="n"/>
      <c r="AA797" s="871" t="n"/>
      <c r="AB797" s="871" t="n"/>
      <c r="AC797" s="871" t="n"/>
      <c r="AD797" s="871" t="n"/>
      <c r="AE797" s="871" t="n"/>
    </row>
    <row r="798">
      <c r="A798" s="871" t="n"/>
      <c r="B798" s="871" t="n"/>
      <c r="C798" s="871" t="n"/>
      <c r="D798" s="440" t="n"/>
      <c r="E798" s="871" t="n"/>
      <c r="F798" s="440" t="n"/>
      <c r="G798" s="871" t="n"/>
      <c r="H798" s="440" t="n"/>
      <c r="I798" s="871" t="n"/>
      <c r="J798" s="440" t="n"/>
      <c r="K798" s="871" t="n"/>
      <c r="L798" s="440" t="n"/>
      <c r="M798" s="871" t="n"/>
      <c r="N798" s="871" t="n"/>
      <c r="O798" s="871" t="n"/>
      <c r="P798" s="871" t="n"/>
      <c r="Q798" s="871" t="n"/>
      <c r="R798" s="871" t="n"/>
      <c r="S798" s="871" t="n"/>
      <c r="T798" s="871" t="n"/>
      <c r="U798" s="871" t="n"/>
      <c r="V798" s="871" t="n"/>
      <c r="W798" s="871" t="n"/>
      <c r="X798" s="871" t="n"/>
      <c r="Y798" s="871" t="n"/>
      <c r="Z798" s="871" t="n"/>
      <c r="AA798" s="871" t="n"/>
      <c r="AB798" s="871" t="n"/>
      <c r="AC798" s="871" t="n"/>
      <c r="AD798" s="871" t="n"/>
      <c r="AE798" s="871" t="n"/>
    </row>
    <row r="799">
      <c r="A799" s="871" t="n"/>
      <c r="B799" s="871" t="n"/>
      <c r="C799" s="871" t="n"/>
      <c r="D799" s="440" t="n"/>
      <c r="E799" s="871" t="n"/>
      <c r="F799" s="440" t="n"/>
      <c r="G799" s="871" t="n"/>
      <c r="H799" s="440" t="n"/>
      <c r="I799" s="871" t="n"/>
      <c r="J799" s="440" t="n"/>
      <c r="K799" s="871" t="n"/>
      <c r="L799" s="440" t="n"/>
      <c r="M799" s="871" t="n"/>
      <c r="N799" s="871" t="n"/>
      <c r="O799" s="871" t="n"/>
      <c r="P799" s="871" t="n"/>
      <c r="Q799" s="871" t="n"/>
      <c r="R799" s="871" t="n"/>
      <c r="S799" s="871" t="n"/>
      <c r="T799" s="871" t="n"/>
      <c r="U799" s="871" t="n"/>
      <c r="V799" s="871" t="n"/>
      <c r="W799" s="871" t="n"/>
      <c r="X799" s="871" t="n"/>
      <c r="Y799" s="871" t="n"/>
      <c r="Z799" s="871" t="n"/>
      <c r="AA799" s="871" t="n"/>
      <c r="AB799" s="871" t="n"/>
      <c r="AC799" s="871" t="n"/>
      <c r="AD799" s="871" t="n"/>
      <c r="AE799" s="871" t="n"/>
    </row>
    <row r="800">
      <c r="A800" s="871" t="n"/>
      <c r="B800" s="871" t="n"/>
      <c r="C800" s="871" t="n"/>
      <c r="D800" s="440" t="n"/>
      <c r="E800" s="871" t="n"/>
      <c r="F800" s="440" t="n"/>
      <c r="G800" s="871" t="n"/>
      <c r="H800" s="440" t="n"/>
      <c r="I800" s="871" t="n"/>
      <c r="J800" s="440" t="n"/>
      <c r="K800" s="871" t="n"/>
      <c r="L800" s="440" t="n"/>
      <c r="M800" s="871" t="n"/>
      <c r="N800" s="871" t="n"/>
      <c r="O800" s="871" t="n"/>
      <c r="P800" s="871" t="n"/>
      <c r="Q800" s="871" t="n"/>
      <c r="R800" s="871" t="n"/>
      <c r="S800" s="871" t="n"/>
      <c r="T800" s="871" t="n"/>
      <c r="U800" s="871" t="n"/>
      <c r="V800" s="871" t="n"/>
      <c r="W800" s="871" t="n"/>
      <c r="X800" s="871" t="n"/>
      <c r="Y800" s="871" t="n"/>
      <c r="Z800" s="871" t="n"/>
      <c r="AA800" s="871" t="n"/>
      <c r="AB800" s="871" t="n"/>
      <c r="AC800" s="871" t="n"/>
      <c r="AD800" s="871" t="n"/>
      <c r="AE800" s="871" t="n"/>
    </row>
    <row r="801">
      <c r="A801" s="871" t="n"/>
      <c r="B801" s="871" t="n"/>
      <c r="C801" s="871" t="n"/>
      <c r="D801" s="440" t="n"/>
      <c r="E801" s="871" t="n"/>
      <c r="F801" s="440" t="n"/>
      <c r="G801" s="871" t="n"/>
      <c r="H801" s="440" t="n"/>
      <c r="I801" s="871" t="n"/>
      <c r="J801" s="440" t="n"/>
      <c r="K801" s="871" t="n"/>
      <c r="L801" s="440" t="n"/>
      <c r="M801" s="871" t="n"/>
      <c r="N801" s="871" t="n"/>
      <c r="O801" s="871" t="n"/>
      <c r="P801" s="871" t="n"/>
      <c r="Q801" s="871" t="n"/>
      <c r="R801" s="871" t="n"/>
      <c r="S801" s="871" t="n"/>
      <c r="T801" s="871" t="n"/>
      <c r="U801" s="871" t="n"/>
      <c r="V801" s="871" t="n"/>
      <c r="W801" s="871" t="n"/>
      <c r="X801" s="871" t="n"/>
      <c r="Y801" s="871" t="n"/>
      <c r="Z801" s="871" t="n"/>
      <c r="AA801" s="871" t="n"/>
      <c r="AB801" s="871" t="n"/>
      <c r="AC801" s="871" t="n"/>
      <c r="AD801" s="871" t="n"/>
      <c r="AE801" s="871" t="n"/>
    </row>
    <row r="802">
      <c r="A802" s="871" t="n"/>
      <c r="B802" s="871" t="n"/>
      <c r="C802" s="871" t="n"/>
      <c r="D802" s="440" t="n"/>
      <c r="E802" s="871" t="n"/>
      <c r="F802" s="440" t="n"/>
      <c r="G802" s="871" t="n"/>
      <c r="H802" s="440" t="n"/>
      <c r="I802" s="871" t="n"/>
      <c r="J802" s="440" t="n"/>
      <c r="K802" s="871" t="n"/>
      <c r="L802" s="440" t="n"/>
      <c r="M802" s="871" t="n"/>
      <c r="N802" s="871" t="n"/>
      <c r="O802" s="871" t="n"/>
      <c r="P802" s="871" t="n"/>
      <c r="Q802" s="871" t="n"/>
      <c r="R802" s="871" t="n"/>
      <c r="S802" s="871" t="n"/>
      <c r="T802" s="871" t="n"/>
      <c r="U802" s="871" t="n"/>
      <c r="V802" s="871" t="n"/>
      <c r="W802" s="871" t="n"/>
      <c r="X802" s="871" t="n"/>
      <c r="Y802" s="871" t="n"/>
      <c r="Z802" s="871" t="n"/>
      <c r="AA802" s="871" t="n"/>
      <c r="AB802" s="871" t="n"/>
      <c r="AC802" s="871" t="n"/>
      <c r="AD802" s="871" t="n"/>
      <c r="AE802" s="871" t="n"/>
    </row>
    <row r="803">
      <c r="A803" s="871" t="n"/>
      <c r="B803" s="871" t="n"/>
      <c r="C803" s="871" t="n"/>
      <c r="D803" s="440" t="n"/>
      <c r="E803" s="871" t="n"/>
      <c r="F803" s="440" t="n"/>
      <c r="G803" s="871" t="n"/>
      <c r="H803" s="440" t="n"/>
      <c r="I803" s="871" t="n"/>
      <c r="J803" s="440" t="n"/>
      <c r="K803" s="871" t="n"/>
      <c r="L803" s="440" t="n"/>
      <c r="M803" s="871" t="n"/>
      <c r="N803" s="871" t="n"/>
      <c r="O803" s="871" t="n"/>
      <c r="P803" s="871" t="n"/>
      <c r="Q803" s="871" t="n"/>
      <c r="R803" s="871" t="n"/>
      <c r="S803" s="871" t="n"/>
      <c r="T803" s="871" t="n"/>
      <c r="U803" s="871" t="n"/>
      <c r="V803" s="871" t="n"/>
      <c r="W803" s="871" t="n"/>
      <c r="X803" s="871" t="n"/>
      <c r="Y803" s="871" t="n"/>
      <c r="Z803" s="871" t="n"/>
      <c r="AA803" s="871" t="n"/>
      <c r="AB803" s="871" t="n"/>
      <c r="AC803" s="871" t="n"/>
      <c r="AD803" s="871" t="n"/>
      <c r="AE803" s="871" t="n"/>
    </row>
    <row r="804">
      <c r="A804" s="871" t="n"/>
      <c r="B804" s="871" t="n"/>
      <c r="C804" s="871" t="n"/>
      <c r="D804" s="440" t="n"/>
      <c r="E804" s="871" t="n"/>
      <c r="F804" s="440" t="n"/>
      <c r="G804" s="871" t="n"/>
      <c r="H804" s="440" t="n"/>
      <c r="I804" s="871" t="n"/>
      <c r="J804" s="440" t="n"/>
      <c r="K804" s="871" t="n"/>
      <c r="L804" s="440" t="n"/>
      <c r="M804" s="871" t="n"/>
      <c r="N804" s="871" t="n"/>
      <c r="O804" s="871" t="n"/>
      <c r="P804" s="871" t="n"/>
      <c r="Q804" s="871" t="n"/>
      <c r="R804" s="871" t="n"/>
      <c r="S804" s="871" t="n"/>
      <c r="T804" s="871" t="n"/>
      <c r="U804" s="871" t="n"/>
      <c r="V804" s="871" t="n"/>
      <c r="W804" s="871" t="n"/>
      <c r="X804" s="871" t="n"/>
      <c r="Y804" s="871" t="n"/>
      <c r="Z804" s="871" t="n"/>
      <c r="AA804" s="871" t="n"/>
      <c r="AB804" s="871" t="n"/>
      <c r="AC804" s="871" t="n"/>
      <c r="AD804" s="871" t="n"/>
      <c r="AE804" s="871" t="n"/>
    </row>
    <row r="805">
      <c r="A805" s="871" t="n"/>
      <c r="B805" s="871" t="n"/>
      <c r="C805" s="871" t="n"/>
      <c r="D805" s="440" t="n"/>
      <c r="E805" s="871" t="n"/>
      <c r="F805" s="440" t="n"/>
      <c r="G805" s="871" t="n"/>
      <c r="H805" s="440" t="n"/>
      <c r="I805" s="871" t="n"/>
      <c r="J805" s="440" t="n"/>
      <c r="K805" s="871" t="n"/>
      <c r="L805" s="440" t="n"/>
      <c r="M805" s="871" t="n"/>
      <c r="N805" s="871" t="n"/>
      <c r="O805" s="871" t="n"/>
      <c r="P805" s="871" t="n"/>
      <c r="Q805" s="871" t="n"/>
      <c r="R805" s="871" t="n"/>
      <c r="S805" s="871" t="n"/>
      <c r="T805" s="871" t="n"/>
      <c r="U805" s="871" t="n"/>
      <c r="V805" s="871" t="n"/>
      <c r="W805" s="871" t="n"/>
      <c r="X805" s="871" t="n"/>
      <c r="Y805" s="871" t="n"/>
      <c r="Z805" s="871" t="n"/>
      <c r="AA805" s="871" t="n"/>
      <c r="AB805" s="871" t="n"/>
      <c r="AC805" s="871" t="n"/>
      <c r="AD805" s="871" t="n"/>
      <c r="AE805" s="871" t="n"/>
    </row>
    <row r="806">
      <c r="A806" s="871" t="n"/>
      <c r="B806" s="871" t="n"/>
      <c r="C806" s="871" t="n"/>
      <c r="D806" s="440" t="n"/>
      <c r="E806" s="871" t="n"/>
      <c r="F806" s="440" t="n"/>
      <c r="G806" s="871" t="n"/>
      <c r="H806" s="440" t="n"/>
      <c r="I806" s="871" t="n"/>
      <c r="J806" s="440" t="n"/>
      <c r="K806" s="871" t="n"/>
      <c r="L806" s="440" t="n"/>
      <c r="M806" s="871" t="n"/>
      <c r="N806" s="871" t="n"/>
      <c r="O806" s="871" t="n"/>
      <c r="P806" s="871" t="n"/>
      <c r="Q806" s="871" t="n"/>
      <c r="R806" s="871" t="n"/>
      <c r="S806" s="871" t="n"/>
      <c r="T806" s="871" t="n"/>
      <c r="U806" s="871" t="n"/>
      <c r="V806" s="871" t="n"/>
      <c r="W806" s="871" t="n"/>
      <c r="X806" s="871" t="n"/>
      <c r="Y806" s="871" t="n"/>
      <c r="Z806" s="871" t="n"/>
      <c r="AA806" s="871" t="n"/>
      <c r="AB806" s="871" t="n"/>
      <c r="AC806" s="871" t="n"/>
      <c r="AD806" s="871" t="n"/>
      <c r="AE806" s="871" t="n"/>
    </row>
    <row r="807">
      <c r="A807" s="871" t="n"/>
      <c r="B807" s="871" t="n"/>
      <c r="C807" s="871" t="n"/>
      <c r="D807" s="440" t="n"/>
      <c r="E807" s="871" t="n"/>
      <c r="F807" s="440" t="n"/>
      <c r="G807" s="871" t="n"/>
      <c r="H807" s="440" t="n"/>
      <c r="I807" s="871" t="n"/>
      <c r="J807" s="440" t="n"/>
      <c r="K807" s="871" t="n"/>
      <c r="L807" s="440" t="n"/>
      <c r="M807" s="871" t="n"/>
      <c r="N807" s="871" t="n"/>
      <c r="O807" s="871" t="n"/>
      <c r="P807" s="871" t="n"/>
      <c r="Q807" s="871" t="n"/>
      <c r="R807" s="871" t="n"/>
      <c r="S807" s="871" t="n"/>
      <c r="T807" s="871" t="n"/>
      <c r="U807" s="871" t="n"/>
      <c r="V807" s="871" t="n"/>
      <c r="W807" s="871" t="n"/>
      <c r="X807" s="871" t="n"/>
      <c r="Y807" s="871" t="n"/>
      <c r="Z807" s="871" t="n"/>
      <c r="AA807" s="871" t="n"/>
      <c r="AB807" s="871" t="n"/>
      <c r="AC807" s="871" t="n"/>
      <c r="AD807" s="871" t="n"/>
      <c r="AE807" s="871" t="n"/>
    </row>
    <row r="808">
      <c r="A808" s="871" t="n"/>
      <c r="B808" s="871" t="n"/>
      <c r="C808" s="871" t="n"/>
      <c r="D808" s="440" t="n"/>
      <c r="E808" s="871" t="n"/>
      <c r="F808" s="440" t="n"/>
      <c r="G808" s="871" t="n"/>
      <c r="H808" s="440" t="n"/>
      <c r="I808" s="871" t="n"/>
      <c r="J808" s="440" t="n"/>
      <c r="K808" s="871" t="n"/>
      <c r="L808" s="440" t="n"/>
      <c r="M808" s="871" t="n"/>
      <c r="N808" s="871" t="n"/>
      <c r="O808" s="871" t="n"/>
      <c r="P808" s="871" t="n"/>
      <c r="Q808" s="871" t="n"/>
      <c r="R808" s="871" t="n"/>
      <c r="S808" s="871" t="n"/>
      <c r="T808" s="871" t="n"/>
      <c r="U808" s="871" t="n"/>
      <c r="V808" s="871" t="n"/>
      <c r="W808" s="871" t="n"/>
      <c r="X808" s="871" t="n"/>
      <c r="Y808" s="871" t="n"/>
      <c r="Z808" s="871" t="n"/>
      <c r="AA808" s="871" t="n"/>
      <c r="AB808" s="871" t="n"/>
      <c r="AC808" s="871" t="n"/>
      <c r="AD808" s="871" t="n"/>
      <c r="AE808" s="871" t="n"/>
    </row>
    <row r="809">
      <c r="A809" s="871" t="n"/>
      <c r="B809" s="871" t="n"/>
      <c r="C809" s="871" t="n"/>
      <c r="D809" s="440" t="n"/>
      <c r="E809" s="871" t="n"/>
      <c r="F809" s="440" t="n"/>
      <c r="G809" s="871" t="n"/>
      <c r="H809" s="440" t="n"/>
      <c r="I809" s="871" t="n"/>
      <c r="J809" s="440" t="n"/>
      <c r="K809" s="871" t="n"/>
      <c r="L809" s="440" t="n"/>
      <c r="M809" s="871" t="n"/>
      <c r="N809" s="871" t="n"/>
      <c r="O809" s="871" t="n"/>
      <c r="P809" s="871" t="n"/>
      <c r="Q809" s="871" t="n"/>
      <c r="R809" s="871" t="n"/>
      <c r="S809" s="871" t="n"/>
      <c r="T809" s="871" t="n"/>
      <c r="U809" s="871" t="n"/>
      <c r="V809" s="871" t="n"/>
      <c r="W809" s="871" t="n"/>
      <c r="X809" s="871" t="n"/>
      <c r="Y809" s="871" t="n"/>
      <c r="Z809" s="871" t="n"/>
      <c r="AA809" s="871" t="n"/>
      <c r="AB809" s="871" t="n"/>
      <c r="AC809" s="871" t="n"/>
      <c r="AD809" s="871" t="n"/>
      <c r="AE809" s="871" t="n"/>
    </row>
    <row r="810">
      <c r="A810" s="871" t="n"/>
      <c r="B810" s="871" t="n"/>
      <c r="C810" s="871" t="n"/>
      <c r="D810" s="440" t="n"/>
      <c r="E810" s="871" t="n"/>
      <c r="F810" s="440" t="n"/>
      <c r="G810" s="871" t="n"/>
      <c r="H810" s="440" t="n"/>
      <c r="I810" s="871" t="n"/>
      <c r="J810" s="440" t="n"/>
      <c r="K810" s="871" t="n"/>
      <c r="L810" s="440" t="n"/>
      <c r="M810" s="871" t="n"/>
      <c r="N810" s="871" t="n"/>
      <c r="O810" s="871" t="n"/>
      <c r="P810" s="871" t="n"/>
      <c r="Q810" s="871" t="n"/>
      <c r="R810" s="871" t="n"/>
      <c r="S810" s="871" t="n"/>
      <c r="T810" s="871" t="n"/>
      <c r="U810" s="871" t="n"/>
      <c r="V810" s="871" t="n"/>
      <c r="W810" s="871" t="n"/>
      <c r="X810" s="871" t="n"/>
      <c r="Y810" s="871" t="n"/>
      <c r="Z810" s="871" t="n"/>
      <c r="AA810" s="871" t="n"/>
      <c r="AB810" s="871" t="n"/>
      <c r="AC810" s="871" t="n"/>
      <c r="AD810" s="871" t="n"/>
      <c r="AE810" s="871" t="n"/>
    </row>
    <row r="811">
      <c r="A811" s="871" t="n"/>
      <c r="B811" s="871" t="n"/>
      <c r="C811" s="871" t="n"/>
      <c r="D811" s="440" t="n"/>
      <c r="E811" s="871" t="n"/>
      <c r="F811" s="440" t="n"/>
      <c r="G811" s="871" t="n"/>
      <c r="H811" s="440" t="n"/>
      <c r="I811" s="871" t="n"/>
      <c r="J811" s="440" t="n"/>
      <c r="K811" s="871" t="n"/>
      <c r="L811" s="440" t="n"/>
      <c r="M811" s="871" t="n"/>
      <c r="N811" s="871" t="n"/>
      <c r="O811" s="871" t="n"/>
      <c r="P811" s="871" t="n"/>
      <c r="Q811" s="871" t="n"/>
      <c r="R811" s="871" t="n"/>
      <c r="S811" s="871" t="n"/>
      <c r="T811" s="871" t="n"/>
      <c r="U811" s="871" t="n"/>
      <c r="V811" s="871" t="n"/>
      <c r="W811" s="871" t="n"/>
      <c r="X811" s="871" t="n"/>
      <c r="Y811" s="871" t="n"/>
      <c r="Z811" s="871" t="n"/>
      <c r="AA811" s="871" t="n"/>
      <c r="AB811" s="871" t="n"/>
      <c r="AC811" s="871" t="n"/>
      <c r="AD811" s="871" t="n"/>
      <c r="AE811" s="871" t="n"/>
    </row>
    <row r="812">
      <c r="A812" s="871" t="n"/>
      <c r="B812" s="871" t="n"/>
      <c r="C812" s="871" t="n"/>
      <c r="D812" s="440" t="n"/>
      <c r="E812" s="871" t="n"/>
      <c r="F812" s="440" t="n"/>
      <c r="G812" s="871" t="n"/>
      <c r="H812" s="440" t="n"/>
      <c r="I812" s="871" t="n"/>
      <c r="J812" s="440" t="n"/>
      <c r="K812" s="871" t="n"/>
      <c r="L812" s="440" t="n"/>
      <c r="M812" s="871" t="n"/>
      <c r="N812" s="871" t="n"/>
      <c r="O812" s="871" t="n"/>
      <c r="P812" s="871" t="n"/>
      <c r="Q812" s="871" t="n"/>
      <c r="R812" s="871" t="n"/>
      <c r="S812" s="871" t="n"/>
      <c r="T812" s="871" t="n"/>
      <c r="U812" s="871" t="n"/>
      <c r="V812" s="871" t="n"/>
      <c r="W812" s="871" t="n"/>
      <c r="X812" s="871" t="n"/>
      <c r="Y812" s="871" t="n"/>
      <c r="Z812" s="871" t="n"/>
      <c r="AA812" s="871" t="n"/>
      <c r="AB812" s="871" t="n"/>
      <c r="AC812" s="871" t="n"/>
      <c r="AD812" s="871" t="n"/>
      <c r="AE812" s="871" t="n"/>
    </row>
    <row r="813">
      <c r="A813" s="871" t="n"/>
      <c r="B813" s="871" t="n"/>
      <c r="C813" s="871" t="n"/>
      <c r="D813" s="440" t="n"/>
      <c r="E813" s="871" t="n"/>
      <c r="F813" s="440" t="n"/>
      <c r="G813" s="871" t="n"/>
      <c r="H813" s="440" t="n"/>
      <c r="I813" s="871" t="n"/>
      <c r="J813" s="440" t="n"/>
      <c r="K813" s="871" t="n"/>
      <c r="L813" s="440" t="n"/>
      <c r="M813" s="871" t="n"/>
      <c r="N813" s="871" t="n"/>
      <c r="O813" s="871" t="n"/>
      <c r="P813" s="871" t="n"/>
      <c r="Q813" s="871" t="n"/>
      <c r="R813" s="871" t="n"/>
      <c r="S813" s="871" t="n"/>
      <c r="T813" s="871" t="n"/>
      <c r="U813" s="871" t="n"/>
      <c r="V813" s="871" t="n"/>
      <c r="W813" s="871" t="n"/>
      <c r="X813" s="871" t="n"/>
      <c r="Y813" s="871" t="n"/>
      <c r="Z813" s="871" t="n"/>
      <c r="AA813" s="871" t="n"/>
      <c r="AB813" s="871" t="n"/>
      <c r="AC813" s="871" t="n"/>
      <c r="AD813" s="871" t="n"/>
      <c r="AE813" s="871" t="n"/>
    </row>
    <row r="814">
      <c r="A814" s="871" t="n"/>
      <c r="B814" s="871" t="n"/>
      <c r="C814" s="871" t="n"/>
      <c r="D814" s="440" t="n"/>
      <c r="E814" s="871" t="n"/>
      <c r="F814" s="440" t="n"/>
      <c r="G814" s="871" t="n"/>
      <c r="H814" s="440" t="n"/>
      <c r="I814" s="871" t="n"/>
      <c r="J814" s="440" t="n"/>
      <c r="K814" s="871" t="n"/>
      <c r="L814" s="440" t="n"/>
      <c r="M814" s="871" t="n"/>
      <c r="N814" s="871" t="n"/>
      <c r="O814" s="871" t="n"/>
      <c r="P814" s="871" t="n"/>
      <c r="Q814" s="871" t="n"/>
      <c r="R814" s="871" t="n"/>
      <c r="S814" s="871" t="n"/>
      <c r="T814" s="871" t="n"/>
      <c r="U814" s="871" t="n"/>
      <c r="V814" s="871" t="n"/>
      <c r="W814" s="871" t="n"/>
      <c r="X814" s="871" t="n"/>
      <c r="Y814" s="871" t="n"/>
      <c r="Z814" s="871" t="n"/>
      <c r="AA814" s="871" t="n"/>
      <c r="AB814" s="871" t="n"/>
      <c r="AC814" s="871" t="n"/>
      <c r="AD814" s="871" t="n"/>
      <c r="AE814" s="871" t="n"/>
    </row>
    <row r="815">
      <c r="A815" s="871" t="n"/>
      <c r="B815" s="871" t="n"/>
      <c r="C815" s="871" t="n"/>
      <c r="D815" s="440" t="n"/>
      <c r="E815" s="871" t="n"/>
      <c r="F815" s="440" t="n"/>
      <c r="G815" s="871" t="n"/>
      <c r="H815" s="440" t="n"/>
      <c r="I815" s="871" t="n"/>
      <c r="J815" s="440" t="n"/>
      <c r="K815" s="871" t="n"/>
      <c r="L815" s="440" t="n"/>
      <c r="M815" s="871" t="n"/>
      <c r="N815" s="871" t="n"/>
      <c r="O815" s="871" t="n"/>
      <c r="P815" s="871" t="n"/>
      <c r="Q815" s="871" t="n"/>
      <c r="R815" s="871" t="n"/>
      <c r="S815" s="871" t="n"/>
      <c r="T815" s="871" t="n"/>
      <c r="U815" s="871" t="n"/>
      <c r="V815" s="871" t="n"/>
      <c r="W815" s="871" t="n"/>
      <c r="X815" s="871" t="n"/>
      <c r="Y815" s="871" t="n"/>
      <c r="Z815" s="871" t="n"/>
      <c r="AA815" s="871" t="n"/>
      <c r="AB815" s="871" t="n"/>
      <c r="AC815" s="871" t="n"/>
      <c r="AD815" s="871" t="n"/>
      <c r="AE815" s="871" t="n"/>
    </row>
    <row r="816">
      <c r="A816" s="871" t="n"/>
      <c r="B816" s="871" t="n"/>
      <c r="C816" s="871" t="n"/>
      <c r="D816" s="440" t="n"/>
      <c r="E816" s="871" t="n"/>
      <c r="F816" s="440" t="n"/>
      <c r="G816" s="871" t="n"/>
      <c r="H816" s="440" t="n"/>
      <c r="I816" s="871" t="n"/>
      <c r="J816" s="440" t="n"/>
      <c r="K816" s="871" t="n"/>
      <c r="L816" s="440" t="n"/>
      <c r="M816" s="871" t="n"/>
      <c r="N816" s="871" t="n"/>
      <c r="O816" s="871" t="n"/>
      <c r="P816" s="871" t="n"/>
      <c r="Q816" s="871" t="n"/>
      <c r="R816" s="871" t="n"/>
      <c r="S816" s="871" t="n"/>
      <c r="T816" s="871" t="n"/>
      <c r="U816" s="871" t="n"/>
      <c r="V816" s="871" t="n"/>
      <c r="W816" s="871" t="n"/>
      <c r="X816" s="871" t="n"/>
      <c r="Y816" s="871" t="n"/>
      <c r="Z816" s="871" t="n"/>
      <c r="AA816" s="871" t="n"/>
      <c r="AB816" s="871" t="n"/>
      <c r="AC816" s="871" t="n"/>
      <c r="AD816" s="871" t="n"/>
      <c r="AE816" s="871" t="n"/>
    </row>
    <row r="817">
      <c r="A817" s="871" t="n"/>
      <c r="B817" s="871" t="n"/>
      <c r="C817" s="871" t="n"/>
      <c r="D817" s="440" t="n"/>
      <c r="E817" s="871" t="n"/>
      <c r="F817" s="440" t="n"/>
      <c r="G817" s="871" t="n"/>
      <c r="H817" s="440" t="n"/>
      <c r="I817" s="871" t="n"/>
      <c r="J817" s="440" t="n"/>
      <c r="K817" s="871" t="n"/>
      <c r="L817" s="440" t="n"/>
      <c r="M817" s="871" t="n"/>
      <c r="N817" s="871" t="n"/>
      <c r="O817" s="871" t="n"/>
      <c r="P817" s="871" t="n"/>
      <c r="Q817" s="871" t="n"/>
      <c r="R817" s="871" t="n"/>
      <c r="S817" s="871" t="n"/>
      <c r="T817" s="871" t="n"/>
      <c r="U817" s="871" t="n"/>
      <c r="V817" s="871" t="n"/>
      <c r="W817" s="871" t="n"/>
      <c r="X817" s="871" t="n"/>
      <c r="Y817" s="871" t="n"/>
      <c r="Z817" s="871" t="n"/>
      <c r="AA817" s="871" t="n"/>
      <c r="AB817" s="871" t="n"/>
      <c r="AC817" s="871" t="n"/>
      <c r="AD817" s="871" t="n"/>
      <c r="AE817" s="871" t="n"/>
    </row>
    <row r="818">
      <c r="A818" s="871" t="n"/>
      <c r="B818" s="871" t="n"/>
      <c r="C818" s="871" t="n"/>
      <c r="D818" s="440" t="n"/>
      <c r="E818" s="871" t="n"/>
      <c r="F818" s="440" t="n"/>
      <c r="G818" s="871" t="n"/>
      <c r="H818" s="440" t="n"/>
      <c r="I818" s="871" t="n"/>
      <c r="J818" s="440" t="n"/>
      <c r="K818" s="871" t="n"/>
      <c r="L818" s="440" t="n"/>
      <c r="M818" s="871" t="n"/>
      <c r="N818" s="871" t="n"/>
      <c r="O818" s="871" t="n"/>
      <c r="P818" s="871" t="n"/>
      <c r="Q818" s="871" t="n"/>
      <c r="R818" s="871" t="n"/>
      <c r="S818" s="871" t="n"/>
      <c r="T818" s="871" t="n"/>
      <c r="U818" s="871" t="n"/>
      <c r="V818" s="871" t="n"/>
      <c r="W818" s="871" t="n"/>
      <c r="X818" s="871" t="n"/>
      <c r="Y818" s="871" t="n"/>
      <c r="Z818" s="871" t="n"/>
      <c r="AA818" s="871" t="n"/>
      <c r="AB818" s="871" t="n"/>
      <c r="AC818" s="871" t="n"/>
      <c r="AD818" s="871" t="n"/>
      <c r="AE818" s="871" t="n"/>
    </row>
    <row r="819">
      <c r="A819" s="871" t="n"/>
      <c r="B819" s="871" t="n"/>
      <c r="C819" s="871" t="n"/>
      <c r="D819" s="440" t="n"/>
      <c r="E819" s="871" t="n"/>
      <c r="F819" s="440" t="n"/>
      <c r="G819" s="871" t="n"/>
      <c r="H819" s="440" t="n"/>
      <c r="I819" s="871" t="n"/>
      <c r="J819" s="440" t="n"/>
      <c r="K819" s="871" t="n"/>
      <c r="L819" s="440" t="n"/>
      <c r="M819" s="871" t="n"/>
      <c r="N819" s="871" t="n"/>
      <c r="O819" s="871" t="n"/>
      <c r="P819" s="871" t="n"/>
      <c r="Q819" s="871" t="n"/>
      <c r="R819" s="871" t="n"/>
      <c r="S819" s="871" t="n"/>
      <c r="T819" s="871" t="n"/>
      <c r="U819" s="871" t="n"/>
      <c r="V819" s="871" t="n"/>
      <c r="W819" s="871" t="n"/>
      <c r="X819" s="871" t="n"/>
      <c r="Y819" s="871" t="n"/>
      <c r="Z819" s="871" t="n"/>
      <c r="AA819" s="871" t="n"/>
      <c r="AB819" s="871" t="n"/>
      <c r="AC819" s="871" t="n"/>
      <c r="AD819" s="871" t="n"/>
      <c r="AE819" s="871" t="n"/>
    </row>
    <row r="820">
      <c r="A820" s="871" t="n"/>
      <c r="B820" s="871" t="n"/>
      <c r="C820" s="871" t="n"/>
      <c r="D820" s="440" t="n"/>
      <c r="E820" s="871" t="n"/>
      <c r="F820" s="440" t="n"/>
      <c r="G820" s="871" t="n"/>
      <c r="H820" s="440" t="n"/>
      <c r="I820" s="871" t="n"/>
      <c r="J820" s="440" t="n"/>
      <c r="K820" s="871" t="n"/>
      <c r="L820" s="440" t="n"/>
      <c r="M820" s="871" t="n"/>
      <c r="N820" s="871" t="n"/>
      <c r="O820" s="871" t="n"/>
      <c r="P820" s="871" t="n"/>
      <c r="Q820" s="871" t="n"/>
      <c r="R820" s="871" t="n"/>
      <c r="S820" s="871" t="n"/>
      <c r="T820" s="871" t="n"/>
      <c r="U820" s="871" t="n"/>
      <c r="V820" s="871" t="n"/>
      <c r="W820" s="871" t="n"/>
      <c r="X820" s="871" t="n"/>
      <c r="Y820" s="871" t="n"/>
      <c r="Z820" s="871" t="n"/>
      <c r="AA820" s="871" t="n"/>
      <c r="AB820" s="871" t="n"/>
      <c r="AC820" s="871" t="n"/>
      <c r="AD820" s="871" t="n"/>
      <c r="AE820" s="871" t="n"/>
    </row>
    <row r="821">
      <c r="A821" s="871" t="n"/>
      <c r="B821" s="871" t="n"/>
      <c r="C821" s="871" t="n"/>
      <c r="D821" s="440" t="n"/>
      <c r="E821" s="871" t="n"/>
      <c r="F821" s="440" t="n"/>
      <c r="G821" s="871" t="n"/>
      <c r="H821" s="440" t="n"/>
      <c r="I821" s="871" t="n"/>
      <c r="J821" s="440" t="n"/>
      <c r="K821" s="871" t="n"/>
      <c r="L821" s="440" t="n"/>
      <c r="M821" s="871" t="n"/>
      <c r="N821" s="871" t="n"/>
      <c r="O821" s="871" t="n"/>
      <c r="P821" s="871" t="n"/>
      <c r="Q821" s="871" t="n"/>
      <c r="R821" s="871" t="n"/>
      <c r="S821" s="871" t="n"/>
      <c r="T821" s="871" t="n"/>
      <c r="U821" s="871" t="n"/>
      <c r="V821" s="871" t="n"/>
      <c r="W821" s="871" t="n"/>
      <c r="X821" s="871" t="n"/>
      <c r="Y821" s="871" t="n"/>
      <c r="Z821" s="871" t="n"/>
      <c r="AA821" s="871" t="n"/>
      <c r="AB821" s="871" t="n"/>
      <c r="AC821" s="871" t="n"/>
      <c r="AD821" s="871" t="n"/>
      <c r="AE821" s="871" t="n"/>
    </row>
    <row r="822">
      <c r="A822" s="871" t="n"/>
      <c r="B822" s="871" t="n"/>
      <c r="C822" s="871" t="n"/>
      <c r="D822" s="440" t="n"/>
      <c r="E822" s="871" t="n"/>
      <c r="F822" s="440" t="n"/>
      <c r="G822" s="871" t="n"/>
      <c r="H822" s="440" t="n"/>
      <c r="I822" s="871" t="n"/>
      <c r="J822" s="440" t="n"/>
      <c r="K822" s="871" t="n"/>
      <c r="L822" s="440" t="n"/>
      <c r="M822" s="871" t="n"/>
      <c r="N822" s="871" t="n"/>
      <c r="O822" s="871" t="n"/>
      <c r="P822" s="871" t="n"/>
      <c r="Q822" s="871" t="n"/>
      <c r="R822" s="871" t="n"/>
      <c r="S822" s="871" t="n"/>
      <c r="T822" s="871" t="n"/>
      <c r="U822" s="871" t="n"/>
      <c r="V822" s="871" t="n"/>
      <c r="W822" s="871" t="n"/>
      <c r="X822" s="871" t="n"/>
      <c r="Y822" s="871" t="n"/>
      <c r="Z822" s="871" t="n"/>
      <c r="AA822" s="871" t="n"/>
      <c r="AB822" s="871" t="n"/>
      <c r="AC822" s="871" t="n"/>
      <c r="AD822" s="871" t="n"/>
      <c r="AE822" s="871" t="n"/>
    </row>
    <row r="823">
      <c r="A823" s="871" t="n"/>
      <c r="B823" s="871" t="n"/>
      <c r="C823" s="871" t="n"/>
      <c r="D823" s="440" t="n"/>
      <c r="E823" s="871" t="n"/>
      <c r="F823" s="440" t="n"/>
      <c r="G823" s="871" t="n"/>
      <c r="H823" s="440" t="n"/>
      <c r="I823" s="871" t="n"/>
      <c r="J823" s="440" t="n"/>
      <c r="K823" s="871" t="n"/>
      <c r="L823" s="440" t="n"/>
      <c r="M823" s="871" t="n"/>
      <c r="N823" s="871" t="n"/>
      <c r="O823" s="871" t="n"/>
      <c r="P823" s="871" t="n"/>
      <c r="Q823" s="871" t="n"/>
      <c r="R823" s="871" t="n"/>
      <c r="S823" s="871" t="n"/>
      <c r="T823" s="871" t="n"/>
      <c r="U823" s="871" t="n"/>
      <c r="V823" s="871" t="n"/>
      <c r="W823" s="871" t="n"/>
      <c r="X823" s="871" t="n"/>
      <c r="Y823" s="871" t="n"/>
      <c r="Z823" s="871" t="n"/>
      <c r="AA823" s="871" t="n"/>
      <c r="AB823" s="871" t="n"/>
      <c r="AC823" s="871" t="n"/>
      <c r="AD823" s="871" t="n"/>
      <c r="AE823" s="871" t="n"/>
    </row>
    <row r="824">
      <c r="A824" s="871" t="n"/>
      <c r="B824" s="871" t="n"/>
      <c r="C824" s="871" t="n"/>
      <c r="D824" s="440" t="n"/>
      <c r="E824" s="871" t="n"/>
      <c r="F824" s="440" t="n"/>
      <c r="G824" s="871" t="n"/>
      <c r="H824" s="440" t="n"/>
      <c r="I824" s="871" t="n"/>
      <c r="J824" s="440" t="n"/>
      <c r="K824" s="871" t="n"/>
      <c r="L824" s="440" t="n"/>
      <c r="M824" s="871" t="n"/>
      <c r="N824" s="871" t="n"/>
      <c r="O824" s="871" t="n"/>
      <c r="P824" s="871" t="n"/>
      <c r="Q824" s="871" t="n"/>
      <c r="R824" s="871" t="n"/>
      <c r="S824" s="871" t="n"/>
      <c r="T824" s="871" t="n"/>
      <c r="U824" s="871" t="n"/>
      <c r="V824" s="871" t="n"/>
      <c r="W824" s="871" t="n"/>
      <c r="X824" s="871" t="n"/>
      <c r="Y824" s="871" t="n"/>
      <c r="Z824" s="871" t="n"/>
      <c r="AA824" s="871" t="n"/>
      <c r="AB824" s="871" t="n"/>
      <c r="AC824" s="871" t="n"/>
      <c r="AD824" s="871" t="n"/>
      <c r="AE824" s="871" t="n"/>
    </row>
    <row r="825">
      <c r="A825" s="871" t="n"/>
      <c r="B825" s="871" t="n"/>
      <c r="C825" s="871" t="n"/>
      <c r="D825" s="440" t="n"/>
      <c r="E825" s="871" t="n"/>
      <c r="F825" s="440" t="n"/>
      <c r="G825" s="871" t="n"/>
      <c r="H825" s="440" t="n"/>
      <c r="I825" s="871" t="n"/>
      <c r="J825" s="440" t="n"/>
      <c r="K825" s="871" t="n"/>
      <c r="L825" s="440" t="n"/>
      <c r="M825" s="871" t="n"/>
      <c r="N825" s="871" t="n"/>
      <c r="O825" s="871" t="n"/>
      <c r="P825" s="871" t="n"/>
      <c r="Q825" s="871" t="n"/>
      <c r="R825" s="871" t="n"/>
      <c r="S825" s="871" t="n"/>
      <c r="T825" s="871" t="n"/>
      <c r="U825" s="871" t="n"/>
      <c r="V825" s="871" t="n"/>
      <c r="W825" s="871" t="n"/>
      <c r="X825" s="871" t="n"/>
      <c r="Y825" s="871" t="n"/>
      <c r="Z825" s="871" t="n"/>
      <c r="AA825" s="871" t="n"/>
      <c r="AB825" s="871" t="n"/>
      <c r="AC825" s="871" t="n"/>
      <c r="AD825" s="871" t="n"/>
      <c r="AE825" s="871" t="n"/>
    </row>
    <row r="826">
      <c r="A826" s="871" t="n"/>
      <c r="B826" s="871" t="n"/>
      <c r="C826" s="871" t="n"/>
      <c r="D826" s="440" t="n"/>
      <c r="E826" s="871" t="n"/>
      <c r="F826" s="440" t="n"/>
      <c r="G826" s="871" t="n"/>
      <c r="H826" s="440" t="n"/>
      <c r="I826" s="871" t="n"/>
      <c r="J826" s="440" t="n"/>
      <c r="K826" s="871" t="n"/>
      <c r="L826" s="440" t="n"/>
      <c r="M826" s="871" t="n"/>
      <c r="N826" s="871" t="n"/>
      <c r="O826" s="871" t="n"/>
      <c r="P826" s="871" t="n"/>
      <c r="Q826" s="871" t="n"/>
      <c r="R826" s="871" t="n"/>
      <c r="S826" s="871" t="n"/>
      <c r="T826" s="871" t="n"/>
      <c r="U826" s="871" t="n"/>
      <c r="V826" s="871" t="n"/>
      <c r="W826" s="871" t="n"/>
      <c r="X826" s="871" t="n"/>
      <c r="Y826" s="871" t="n"/>
      <c r="Z826" s="871" t="n"/>
      <c r="AA826" s="871" t="n"/>
      <c r="AB826" s="871" t="n"/>
      <c r="AC826" s="871" t="n"/>
      <c r="AD826" s="871" t="n"/>
      <c r="AE826" s="871" t="n"/>
    </row>
    <row r="827">
      <c r="A827" s="871" t="n"/>
      <c r="B827" s="871" t="n"/>
      <c r="C827" s="871" t="n"/>
      <c r="D827" s="440" t="n"/>
      <c r="E827" s="871" t="n"/>
      <c r="F827" s="440" t="n"/>
      <c r="G827" s="871" t="n"/>
      <c r="H827" s="440" t="n"/>
      <c r="I827" s="871" t="n"/>
      <c r="J827" s="440" t="n"/>
      <c r="K827" s="871" t="n"/>
      <c r="L827" s="440" t="n"/>
      <c r="M827" s="871" t="n"/>
      <c r="N827" s="871" t="n"/>
      <c r="O827" s="871" t="n"/>
      <c r="P827" s="871" t="n"/>
      <c r="Q827" s="871" t="n"/>
      <c r="R827" s="871" t="n"/>
      <c r="S827" s="871" t="n"/>
      <c r="T827" s="871" t="n"/>
      <c r="U827" s="871" t="n"/>
      <c r="V827" s="871" t="n"/>
      <c r="W827" s="871" t="n"/>
      <c r="X827" s="871" t="n"/>
      <c r="Y827" s="871" t="n"/>
      <c r="Z827" s="871" t="n"/>
      <c r="AA827" s="871" t="n"/>
      <c r="AB827" s="871" t="n"/>
      <c r="AC827" s="871" t="n"/>
      <c r="AD827" s="871" t="n"/>
      <c r="AE827" s="871" t="n"/>
    </row>
    <row r="828">
      <c r="A828" s="871" t="n"/>
      <c r="B828" s="871" t="n"/>
      <c r="C828" s="871" t="n"/>
      <c r="D828" s="440" t="n"/>
      <c r="E828" s="871" t="n"/>
      <c r="F828" s="440" t="n"/>
      <c r="G828" s="871" t="n"/>
      <c r="H828" s="440" t="n"/>
      <c r="I828" s="871" t="n"/>
      <c r="J828" s="440" t="n"/>
      <c r="K828" s="871" t="n"/>
      <c r="L828" s="440" t="n"/>
      <c r="M828" s="871" t="n"/>
      <c r="N828" s="871" t="n"/>
      <c r="O828" s="871" t="n"/>
      <c r="P828" s="871" t="n"/>
      <c r="Q828" s="871" t="n"/>
      <c r="R828" s="871" t="n"/>
      <c r="S828" s="871" t="n"/>
      <c r="T828" s="871" t="n"/>
      <c r="U828" s="871" t="n"/>
      <c r="V828" s="871" t="n"/>
      <c r="W828" s="871" t="n"/>
      <c r="X828" s="871" t="n"/>
      <c r="Y828" s="871" t="n"/>
      <c r="Z828" s="871" t="n"/>
      <c r="AA828" s="871" t="n"/>
      <c r="AB828" s="871" t="n"/>
      <c r="AC828" s="871" t="n"/>
      <c r="AD828" s="871" t="n"/>
      <c r="AE828" s="871" t="n"/>
    </row>
    <row r="829">
      <c r="A829" s="871" t="n"/>
      <c r="B829" s="871" t="n"/>
      <c r="C829" s="871" t="n"/>
      <c r="D829" s="440" t="n"/>
      <c r="E829" s="871" t="n"/>
      <c r="F829" s="440" t="n"/>
      <c r="G829" s="871" t="n"/>
      <c r="H829" s="440" t="n"/>
      <c r="I829" s="871" t="n"/>
      <c r="J829" s="440" t="n"/>
      <c r="K829" s="871" t="n"/>
      <c r="L829" s="440" t="n"/>
      <c r="M829" s="871" t="n"/>
      <c r="N829" s="871" t="n"/>
      <c r="O829" s="871" t="n"/>
      <c r="P829" s="871" t="n"/>
      <c r="Q829" s="871" t="n"/>
      <c r="R829" s="871" t="n"/>
      <c r="S829" s="871" t="n"/>
      <c r="T829" s="871" t="n"/>
      <c r="U829" s="871" t="n"/>
      <c r="V829" s="871" t="n"/>
      <c r="W829" s="871" t="n"/>
      <c r="X829" s="871" t="n"/>
      <c r="Y829" s="871" t="n"/>
      <c r="Z829" s="871" t="n"/>
      <c r="AA829" s="871" t="n"/>
      <c r="AB829" s="871" t="n"/>
      <c r="AC829" s="871" t="n"/>
      <c r="AD829" s="871" t="n"/>
      <c r="AE829" s="871" t="n"/>
    </row>
    <row r="830">
      <c r="A830" s="871" t="n"/>
      <c r="B830" s="871" t="n"/>
      <c r="C830" s="871" t="n"/>
      <c r="D830" s="440" t="n"/>
      <c r="E830" s="871" t="n"/>
      <c r="F830" s="440" t="n"/>
      <c r="G830" s="871" t="n"/>
      <c r="H830" s="440" t="n"/>
      <c r="I830" s="871" t="n"/>
      <c r="J830" s="440" t="n"/>
      <c r="K830" s="871" t="n"/>
      <c r="L830" s="440" t="n"/>
      <c r="M830" s="871" t="n"/>
      <c r="N830" s="871" t="n"/>
      <c r="O830" s="871" t="n"/>
      <c r="P830" s="871" t="n"/>
      <c r="Q830" s="871" t="n"/>
      <c r="R830" s="871" t="n"/>
      <c r="S830" s="871" t="n"/>
      <c r="T830" s="871" t="n"/>
      <c r="U830" s="871" t="n"/>
      <c r="V830" s="871" t="n"/>
      <c r="W830" s="871" t="n"/>
      <c r="X830" s="871" t="n"/>
      <c r="Y830" s="871" t="n"/>
      <c r="Z830" s="871" t="n"/>
      <c r="AA830" s="871" t="n"/>
      <c r="AB830" s="871" t="n"/>
      <c r="AC830" s="871" t="n"/>
      <c r="AD830" s="871" t="n"/>
      <c r="AE830" s="871" t="n"/>
    </row>
    <row r="831">
      <c r="A831" s="871" t="n"/>
      <c r="B831" s="871" t="n"/>
      <c r="C831" s="871" t="n"/>
      <c r="D831" s="440" t="n"/>
      <c r="E831" s="871" t="n"/>
      <c r="F831" s="440" t="n"/>
      <c r="G831" s="871" t="n"/>
      <c r="H831" s="440" t="n"/>
      <c r="I831" s="871" t="n"/>
      <c r="J831" s="440" t="n"/>
      <c r="K831" s="871" t="n"/>
      <c r="L831" s="440" t="n"/>
      <c r="M831" s="871" t="n"/>
      <c r="N831" s="871" t="n"/>
      <c r="O831" s="871" t="n"/>
      <c r="P831" s="871" t="n"/>
      <c r="Q831" s="871" t="n"/>
      <c r="R831" s="871" t="n"/>
      <c r="S831" s="871" t="n"/>
      <c r="T831" s="871" t="n"/>
      <c r="U831" s="871" t="n"/>
      <c r="V831" s="871" t="n"/>
      <c r="W831" s="871" t="n"/>
      <c r="X831" s="871" t="n"/>
      <c r="Y831" s="871" t="n"/>
      <c r="Z831" s="871" t="n"/>
      <c r="AA831" s="871" t="n"/>
      <c r="AB831" s="871" t="n"/>
      <c r="AC831" s="871" t="n"/>
      <c r="AD831" s="871" t="n"/>
      <c r="AE831" s="871" t="n"/>
    </row>
    <row r="832">
      <c r="A832" s="871" t="n"/>
      <c r="B832" s="871" t="n"/>
      <c r="C832" s="871" t="n"/>
      <c r="D832" s="440" t="n"/>
      <c r="E832" s="871" t="n"/>
      <c r="F832" s="440" t="n"/>
      <c r="G832" s="871" t="n"/>
      <c r="H832" s="440" t="n"/>
      <c r="I832" s="871" t="n"/>
      <c r="J832" s="440" t="n"/>
      <c r="K832" s="871" t="n"/>
      <c r="L832" s="440" t="n"/>
      <c r="M832" s="871" t="n"/>
      <c r="N832" s="871" t="n"/>
      <c r="O832" s="871" t="n"/>
      <c r="P832" s="871" t="n"/>
      <c r="Q832" s="871" t="n"/>
      <c r="R832" s="871" t="n"/>
      <c r="S832" s="871" t="n"/>
      <c r="T832" s="871" t="n"/>
      <c r="U832" s="871" t="n"/>
      <c r="V832" s="871" t="n"/>
      <c r="W832" s="871" t="n"/>
      <c r="X832" s="871" t="n"/>
      <c r="Y832" s="871" t="n"/>
      <c r="Z832" s="871" t="n"/>
      <c r="AA832" s="871" t="n"/>
      <c r="AB832" s="871" t="n"/>
      <c r="AC832" s="871" t="n"/>
      <c r="AD832" s="871" t="n"/>
      <c r="AE832" s="871" t="n"/>
    </row>
    <row r="833">
      <c r="A833" s="871" t="n"/>
      <c r="B833" s="871" t="n"/>
      <c r="C833" s="871" t="n"/>
      <c r="D833" s="440" t="n"/>
      <c r="E833" s="871" t="n"/>
      <c r="F833" s="440" t="n"/>
      <c r="G833" s="871" t="n"/>
      <c r="H833" s="440" t="n"/>
      <c r="I833" s="871" t="n"/>
      <c r="J833" s="440" t="n"/>
      <c r="K833" s="871" t="n"/>
      <c r="L833" s="440" t="n"/>
      <c r="M833" s="871" t="n"/>
      <c r="N833" s="871" t="n"/>
      <c r="O833" s="871" t="n"/>
      <c r="P833" s="871" t="n"/>
      <c r="Q833" s="871" t="n"/>
      <c r="R833" s="871" t="n"/>
      <c r="S833" s="871" t="n"/>
      <c r="T833" s="871" t="n"/>
      <c r="U833" s="871" t="n"/>
      <c r="V833" s="871" t="n"/>
      <c r="W833" s="871" t="n"/>
      <c r="X833" s="871" t="n"/>
      <c r="Y833" s="871" t="n"/>
      <c r="Z833" s="871" t="n"/>
      <c r="AA833" s="871" t="n"/>
      <c r="AB833" s="871" t="n"/>
      <c r="AC833" s="871" t="n"/>
      <c r="AD833" s="871" t="n"/>
      <c r="AE833" s="871" t="n"/>
    </row>
    <row r="834">
      <c r="A834" s="871" t="n"/>
      <c r="B834" s="871" t="n"/>
      <c r="C834" s="871" t="n"/>
      <c r="D834" s="440" t="n"/>
      <c r="E834" s="871" t="n"/>
      <c r="F834" s="440" t="n"/>
      <c r="G834" s="871" t="n"/>
      <c r="H834" s="440" t="n"/>
      <c r="I834" s="871" t="n"/>
      <c r="J834" s="440" t="n"/>
      <c r="K834" s="871" t="n"/>
      <c r="L834" s="440" t="n"/>
      <c r="M834" s="871" t="n"/>
      <c r="N834" s="871" t="n"/>
      <c r="O834" s="871" t="n"/>
      <c r="P834" s="871" t="n"/>
      <c r="Q834" s="871" t="n"/>
      <c r="R834" s="871" t="n"/>
      <c r="S834" s="871" t="n"/>
      <c r="T834" s="871" t="n"/>
      <c r="U834" s="871" t="n"/>
      <c r="V834" s="871" t="n"/>
      <c r="W834" s="871" t="n"/>
      <c r="X834" s="871" t="n"/>
      <c r="Y834" s="871" t="n"/>
      <c r="Z834" s="871" t="n"/>
      <c r="AA834" s="871" t="n"/>
      <c r="AB834" s="871" t="n"/>
      <c r="AC834" s="871" t="n"/>
      <c r="AD834" s="871" t="n"/>
      <c r="AE834" s="871" t="n"/>
    </row>
    <row r="835">
      <c r="A835" s="871" t="n"/>
      <c r="B835" s="871" t="n"/>
      <c r="C835" s="871" t="n"/>
      <c r="D835" s="440" t="n"/>
      <c r="E835" s="871" t="n"/>
      <c r="F835" s="440" t="n"/>
      <c r="G835" s="871" t="n"/>
      <c r="H835" s="440" t="n"/>
      <c r="I835" s="871" t="n"/>
      <c r="J835" s="440" t="n"/>
      <c r="K835" s="871" t="n"/>
      <c r="L835" s="440" t="n"/>
      <c r="M835" s="871" t="n"/>
      <c r="N835" s="871" t="n"/>
      <c r="O835" s="871" t="n"/>
      <c r="P835" s="871" t="n"/>
      <c r="Q835" s="871" t="n"/>
      <c r="R835" s="871" t="n"/>
      <c r="S835" s="871" t="n"/>
      <c r="T835" s="871" t="n"/>
      <c r="U835" s="871" t="n"/>
      <c r="V835" s="871" t="n"/>
      <c r="W835" s="871" t="n"/>
      <c r="X835" s="871" t="n"/>
      <c r="Y835" s="871" t="n"/>
      <c r="Z835" s="871" t="n"/>
      <c r="AA835" s="871" t="n"/>
      <c r="AB835" s="871" t="n"/>
      <c r="AC835" s="871" t="n"/>
      <c r="AD835" s="871" t="n"/>
      <c r="AE835" s="871" t="n"/>
    </row>
    <row r="836">
      <c r="A836" s="871" t="n"/>
      <c r="B836" s="871" t="n"/>
      <c r="C836" s="871" t="n"/>
      <c r="D836" s="440" t="n"/>
      <c r="E836" s="871" t="n"/>
      <c r="F836" s="440" t="n"/>
      <c r="G836" s="871" t="n"/>
      <c r="H836" s="440" t="n"/>
      <c r="I836" s="871" t="n"/>
      <c r="J836" s="440" t="n"/>
      <c r="K836" s="871" t="n"/>
      <c r="L836" s="440" t="n"/>
      <c r="M836" s="871" t="n"/>
      <c r="N836" s="871" t="n"/>
      <c r="O836" s="871" t="n"/>
      <c r="P836" s="871" t="n"/>
      <c r="Q836" s="871" t="n"/>
      <c r="R836" s="871" t="n"/>
      <c r="S836" s="871" t="n"/>
      <c r="T836" s="871" t="n"/>
      <c r="U836" s="871" t="n"/>
      <c r="V836" s="871" t="n"/>
      <c r="W836" s="871" t="n"/>
      <c r="X836" s="871" t="n"/>
      <c r="Y836" s="871" t="n"/>
      <c r="Z836" s="871" t="n"/>
      <c r="AA836" s="871" t="n"/>
      <c r="AB836" s="871" t="n"/>
      <c r="AC836" s="871" t="n"/>
      <c r="AD836" s="871" t="n"/>
      <c r="AE836" s="871" t="n"/>
    </row>
    <row r="837">
      <c r="A837" s="871" t="n"/>
      <c r="B837" s="871" t="n"/>
      <c r="C837" s="871" t="n"/>
      <c r="D837" s="440" t="n"/>
      <c r="E837" s="871" t="n"/>
      <c r="F837" s="440" t="n"/>
      <c r="G837" s="871" t="n"/>
      <c r="H837" s="440" t="n"/>
      <c r="I837" s="871" t="n"/>
      <c r="J837" s="440" t="n"/>
      <c r="K837" s="871" t="n"/>
      <c r="L837" s="440" t="n"/>
      <c r="M837" s="871" t="n"/>
      <c r="N837" s="871" t="n"/>
      <c r="O837" s="871" t="n"/>
      <c r="P837" s="871" t="n"/>
      <c r="Q837" s="871" t="n"/>
      <c r="R837" s="871" t="n"/>
      <c r="S837" s="871" t="n"/>
      <c r="T837" s="871" t="n"/>
      <c r="U837" s="871" t="n"/>
      <c r="V837" s="871" t="n"/>
      <c r="W837" s="871" t="n"/>
      <c r="X837" s="871" t="n"/>
      <c r="Y837" s="871" t="n"/>
      <c r="Z837" s="871" t="n"/>
      <c r="AA837" s="871" t="n"/>
      <c r="AB837" s="871" t="n"/>
      <c r="AC837" s="871" t="n"/>
      <c r="AD837" s="871" t="n"/>
      <c r="AE837" s="871" t="n"/>
    </row>
    <row r="838">
      <c r="A838" s="871" t="n"/>
      <c r="B838" s="871" t="n"/>
      <c r="C838" s="871" t="n"/>
      <c r="D838" s="440" t="n"/>
      <c r="E838" s="871" t="n"/>
      <c r="F838" s="440" t="n"/>
      <c r="G838" s="871" t="n"/>
      <c r="H838" s="440" t="n"/>
      <c r="I838" s="871" t="n"/>
      <c r="J838" s="440" t="n"/>
      <c r="K838" s="871" t="n"/>
      <c r="L838" s="440" t="n"/>
      <c r="M838" s="871" t="n"/>
      <c r="N838" s="871" t="n"/>
      <c r="O838" s="871" t="n"/>
      <c r="P838" s="871" t="n"/>
      <c r="Q838" s="871" t="n"/>
      <c r="R838" s="871" t="n"/>
      <c r="S838" s="871" t="n"/>
      <c r="T838" s="871" t="n"/>
      <c r="U838" s="871" t="n"/>
      <c r="V838" s="871" t="n"/>
      <c r="W838" s="871" t="n"/>
      <c r="X838" s="871" t="n"/>
      <c r="Y838" s="871" t="n"/>
      <c r="Z838" s="871" t="n"/>
      <c r="AA838" s="871" t="n"/>
      <c r="AB838" s="871" t="n"/>
      <c r="AC838" s="871" t="n"/>
      <c r="AD838" s="871" t="n"/>
      <c r="AE838" s="871" t="n"/>
    </row>
    <row r="839">
      <c r="A839" s="871" t="n"/>
      <c r="B839" s="871" t="n"/>
      <c r="C839" s="871" t="n"/>
      <c r="D839" s="440" t="n"/>
      <c r="E839" s="871" t="n"/>
      <c r="F839" s="440" t="n"/>
      <c r="G839" s="871" t="n"/>
      <c r="H839" s="440" t="n"/>
      <c r="I839" s="871" t="n"/>
      <c r="J839" s="440" t="n"/>
      <c r="K839" s="871" t="n"/>
      <c r="L839" s="440" t="n"/>
      <c r="M839" s="871" t="n"/>
      <c r="N839" s="871" t="n"/>
      <c r="O839" s="871" t="n"/>
      <c r="P839" s="871" t="n"/>
      <c r="Q839" s="871" t="n"/>
      <c r="R839" s="871" t="n"/>
      <c r="S839" s="871" t="n"/>
      <c r="T839" s="871" t="n"/>
      <c r="U839" s="871" t="n"/>
      <c r="V839" s="871" t="n"/>
      <c r="W839" s="871" t="n"/>
      <c r="X839" s="871" t="n"/>
      <c r="Y839" s="871" t="n"/>
      <c r="Z839" s="871" t="n"/>
      <c r="AA839" s="871" t="n"/>
      <c r="AB839" s="871" t="n"/>
      <c r="AC839" s="871" t="n"/>
      <c r="AD839" s="871" t="n"/>
      <c r="AE839" s="871" t="n"/>
    </row>
    <row r="840">
      <c r="A840" s="871" t="n"/>
      <c r="B840" s="871" t="n"/>
      <c r="C840" s="871" t="n"/>
      <c r="D840" s="440" t="n"/>
      <c r="E840" s="871" t="n"/>
      <c r="F840" s="440" t="n"/>
      <c r="G840" s="871" t="n"/>
      <c r="H840" s="440" t="n"/>
      <c r="I840" s="871" t="n"/>
      <c r="J840" s="440" t="n"/>
      <c r="K840" s="871" t="n"/>
      <c r="L840" s="440" t="n"/>
      <c r="M840" s="871" t="n"/>
      <c r="N840" s="871" t="n"/>
      <c r="O840" s="871" t="n"/>
      <c r="P840" s="871" t="n"/>
      <c r="Q840" s="871" t="n"/>
      <c r="R840" s="871" t="n"/>
      <c r="S840" s="871" t="n"/>
      <c r="T840" s="871" t="n"/>
      <c r="U840" s="871" t="n"/>
      <c r="V840" s="871" t="n"/>
      <c r="W840" s="871" t="n"/>
      <c r="X840" s="871" t="n"/>
      <c r="Y840" s="871" t="n"/>
      <c r="Z840" s="871" t="n"/>
      <c r="AA840" s="871" t="n"/>
      <c r="AB840" s="871" t="n"/>
      <c r="AC840" s="871" t="n"/>
      <c r="AD840" s="871" t="n"/>
      <c r="AE840" s="871" t="n"/>
    </row>
    <row r="841">
      <c r="A841" s="871" t="n"/>
      <c r="B841" s="871" t="n"/>
      <c r="C841" s="871" t="n"/>
      <c r="D841" s="440" t="n"/>
      <c r="E841" s="871" t="n"/>
      <c r="F841" s="440" t="n"/>
      <c r="G841" s="871" t="n"/>
      <c r="H841" s="440" t="n"/>
      <c r="I841" s="871" t="n"/>
      <c r="J841" s="440" t="n"/>
      <c r="K841" s="871" t="n"/>
      <c r="L841" s="440" t="n"/>
      <c r="M841" s="871" t="n"/>
      <c r="N841" s="871" t="n"/>
      <c r="O841" s="871" t="n"/>
      <c r="P841" s="871" t="n"/>
      <c r="Q841" s="871" t="n"/>
      <c r="R841" s="871" t="n"/>
      <c r="S841" s="871" t="n"/>
      <c r="T841" s="871" t="n"/>
      <c r="U841" s="871" t="n"/>
      <c r="V841" s="871" t="n"/>
      <c r="W841" s="871" t="n"/>
      <c r="X841" s="871" t="n"/>
      <c r="Y841" s="871" t="n"/>
      <c r="Z841" s="871" t="n"/>
      <c r="AA841" s="871" t="n"/>
      <c r="AB841" s="871" t="n"/>
      <c r="AC841" s="871" t="n"/>
      <c r="AD841" s="871" t="n"/>
      <c r="AE841" s="871" t="n"/>
    </row>
    <row r="842">
      <c r="A842" s="871" t="n"/>
      <c r="B842" s="871" t="n"/>
      <c r="C842" s="871" t="n"/>
      <c r="D842" s="440" t="n"/>
      <c r="E842" s="871" t="n"/>
      <c r="F842" s="440" t="n"/>
      <c r="G842" s="871" t="n"/>
      <c r="H842" s="440" t="n"/>
      <c r="I842" s="871" t="n"/>
      <c r="J842" s="440" t="n"/>
      <c r="K842" s="871" t="n"/>
      <c r="L842" s="440" t="n"/>
      <c r="M842" s="871" t="n"/>
      <c r="N842" s="871" t="n"/>
      <c r="O842" s="871" t="n"/>
      <c r="P842" s="871" t="n"/>
      <c r="Q842" s="871" t="n"/>
      <c r="R842" s="871" t="n"/>
      <c r="S842" s="871" t="n"/>
      <c r="T842" s="871" t="n"/>
      <c r="U842" s="871" t="n"/>
      <c r="V842" s="871" t="n"/>
      <c r="W842" s="871" t="n"/>
      <c r="X842" s="871" t="n"/>
      <c r="Y842" s="871" t="n"/>
      <c r="Z842" s="871" t="n"/>
      <c r="AA842" s="871" t="n"/>
      <c r="AB842" s="871" t="n"/>
      <c r="AC842" s="871" t="n"/>
      <c r="AD842" s="871" t="n"/>
      <c r="AE842" s="871" t="n"/>
    </row>
    <row r="843">
      <c r="A843" s="871" t="n"/>
      <c r="B843" s="871" t="n"/>
      <c r="C843" s="871" t="n"/>
      <c r="D843" s="440" t="n"/>
      <c r="E843" s="871" t="n"/>
      <c r="F843" s="440" t="n"/>
      <c r="G843" s="871" t="n"/>
      <c r="H843" s="440" t="n"/>
      <c r="I843" s="871" t="n"/>
      <c r="J843" s="440" t="n"/>
      <c r="K843" s="871" t="n"/>
      <c r="L843" s="440" t="n"/>
      <c r="M843" s="871" t="n"/>
      <c r="N843" s="871" t="n"/>
      <c r="O843" s="871" t="n"/>
      <c r="P843" s="871" t="n"/>
      <c r="Q843" s="871" t="n"/>
      <c r="R843" s="871" t="n"/>
      <c r="S843" s="871" t="n"/>
      <c r="T843" s="871" t="n"/>
      <c r="U843" s="871" t="n"/>
      <c r="V843" s="871" t="n"/>
      <c r="W843" s="871" t="n"/>
      <c r="X843" s="871" t="n"/>
      <c r="Y843" s="871" t="n"/>
      <c r="Z843" s="871" t="n"/>
      <c r="AA843" s="871" t="n"/>
      <c r="AB843" s="871" t="n"/>
      <c r="AC843" s="871" t="n"/>
      <c r="AD843" s="871" t="n"/>
      <c r="AE843" s="871" t="n"/>
    </row>
    <row r="844">
      <c r="A844" s="871" t="n"/>
      <c r="B844" s="871" t="n"/>
      <c r="C844" s="871" t="n"/>
      <c r="D844" s="440" t="n"/>
      <c r="E844" s="871" t="n"/>
      <c r="F844" s="440" t="n"/>
      <c r="G844" s="871" t="n"/>
      <c r="H844" s="440" t="n"/>
      <c r="I844" s="871" t="n"/>
      <c r="J844" s="440" t="n"/>
      <c r="K844" s="871" t="n"/>
      <c r="L844" s="440" t="n"/>
      <c r="M844" s="871" t="n"/>
      <c r="N844" s="871" t="n"/>
      <c r="O844" s="871" t="n"/>
      <c r="P844" s="871" t="n"/>
      <c r="Q844" s="871" t="n"/>
      <c r="R844" s="871" t="n"/>
      <c r="S844" s="871" t="n"/>
      <c r="T844" s="871" t="n"/>
      <c r="U844" s="871" t="n"/>
      <c r="V844" s="871" t="n"/>
      <c r="W844" s="871" t="n"/>
      <c r="X844" s="871" t="n"/>
      <c r="Y844" s="871" t="n"/>
      <c r="Z844" s="871" t="n"/>
      <c r="AA844" s="871" t="n"/>
      <c r="AB844" s="871" t="n"/>
      <c r="AC844" s="871" t="n"/>
      <c r="AD844" s="871" t="n"/>
      <c r="AE844" s="871" t="n"/>
    </row>
    <row r="845">
      <c r="A845" s="871" t="n"/>
      <c r="B845" s="871" t="n"/>
      <c r="C845" s="871" t="n"/>
      <c r="D845" s="440" t="n"/>
      <c r="E845" s="871" t="n"/>
      <c r="F845" s="440" t="n"/>
      <c r="G845" s="871" t="n"/>
      <c r="H845" s="440" t="n"/>
      <c r="I845" s="871" t="n"/>
      <c r="J845" s="440" t="n"/>
      <c r="K845" s="871" t="n"/>
      <c r="L845" s="440" t="n"/>
      <c r="M845" s="871" t="n"/>
      <c r="N845" s="871" t="n"/>
      <c r="O845" s="871" t="n"/>
      <c r="P845" s="871" t="n"/>
      <c r="Q845" s="871" t="n"/>
      <c r="R845" s="871" t="n"/>
      <c r="S845" s="871" t="n"/>
      <c r="T845" s="871" t="n"/>
      <c r="U845" s="871" t="n"/>
      <c r="V845" s="871" t="n"/>
      <c r="W845" s="871" t="n"/>
      <c r="X845" s="871" t="n"/>
      <c r="Y845" s="871" t="n"/>
      <c r="Z845" s="871" t="n"/>
      <c r="AA845" s="871" t="n"/>
      <c r="AB845" s="871" t="n"/>
      <c r="AC845" s="871" t="n"/>
      <c r="AD845" s="871" t="n"/>
      <c r="AE845" s="871" t="n"/>
    </row>
    <row r="846">
      <c r="A846" s="871" t="n"/>
      <c r="B846" s="871" t="n"/>
      <c r="C846" s="871" t="n"/>
      <c r="D846" s="440" t="n"/>
      <c r="E846" s="871" t="n"/>
      <c r="F846" s="440" t="n"/>
      <c r="G846" s="871" t="n"/>
      <c r="H846" s="440" t="n"/>
      <c r="I846" s="871" t="n"/>
      <c r="J846" s="440" t="n"/>
      <c r="K846" s="871" t="n"/>
      <c r="L846" s="440" t="n"/>
      <c r="M846" s="871" t="n"/>
      <c r="N846" s="871" t="n"/>
      <c r="O846" s="871" t="n"/>
      <c r="P846" s="871" t="n"/>
      <c r="Q846" s="871" t="n"/>
      <c r="R846" s="871" t="n"/>
      <c r="S846" s="871" t="n"/>
      <c r="T846" s="871" t="n"/>
      <c r="U846" s="871" t="n"/>
      <c r="V846" s="871" t="n"/>
      <c r="W846" s="871" t="n"/>
      <c r="X846" s="871" t="n"/>
      <c r="Y846" s="871" t="n"/>
      <c r="Z846" s="871" t="n"/>
      <c r="AA846" s="871" t="n"/>
      <c r="AB846" s="871" t="n"/>
      <c r="AC846" s="871" t="n"/>
      <c r="AD846" s="871" t="n"/>
      <c r="AE846" s="871" t="n"/>
    </row>
    <row r="847">
      <c r="A847" s="871" t="n"/>
      <c r="B847" s="871" t="n"/>
      <c r="C847" s="871" t="n"/>
      <c r="D847" s="440" t="n"/>
      <c r="E847" s="871" t="n"/>
      <c r="F847" s="440" t="n"/>
      <c r="G847" s="871" t="n"/>
      <c r="H847" s="440" t="n"/>
      <c r="I847" s="871" t="n"/>
      <c r="J847" s="440" t="n"/>
      <c r="K847" s="871" t="n"/>
      <c r="L847" s="440" t="n"/>
      <c r="M847" s="871" t="n"/>
      <c r="N847" s="871" t="n"/>
      <c r="O847" s="871" t="n"/>
      <c r="P847" s="871" t="n"/>
      <c r="Q847" s="871" t="n"/>
      <c r="R847" s="871" t="n"/>
      <c r="S847" s="871" t="n"/>
      <c r="T847" s="871" t="n"/>
      <c r="U847" s="871" t="n"/>
      <c r="V847" s="871" t="n"/>
      <c r="W847" s="871" t="n"/>
      <c r="X847" s="871" t="n"/>
      <c r="Y847" s="871" t="n"/>
      <c r="Z847" s="871" t="n"/>
      <c r="AA847" s="871" t="n"/>
      <c r="AB847" s="871" t="n"/>
      <c r="AC847" s="871" t="n"/>
      <c r="AD847" s="871" t="n"/>
      <c r="AE847" s="871" t="n"/>
    </row>
    <row r="848">
      <c r="A848" s="871" t="n"/>
      <c r="B848" s="871" t="n"/>
      <c r="C848" s="871" t="n"/>
      <c r="D848" s="440" t="n"/>
      <c r="E848" s="871" t="n"/>
      <c r="F848" s="440" t="n"/>
      <c r="G848" s="871" t="n"/>
      <c r="H848" s="440" t="n"/>
      <c r="I848" s="871" t="n"/>
      <c r="J848" s="440" t="n"/>
      <c r="K848" s="871" t="n"/>
      <c r="L848" s="440" t="n"/>
      <c r="M848" s="871" t="n"/>
      <c r="N848" s="871" t="n"/>
      <c r="O848" s="871" t="n"/>
      <c r="P848" s="871" t="n"/>
      <c r="Q848" s="871" t="n"/>
      <c r="R848" s="871" t="n"/>
      <c r="S848" s="871" t="n"/>
      <c r="T848" s="871" t="n"/>
      <c r="U848" s="871" t="n"/>
      <c r="V848" s="871" t="n"/>
      <c r="W848" s="871" t="n"/>
      <c r="X848" s="871" t="n"/>
      <c r="Y848" s="871" t="n"/>
      <c r="Z848" s="871" t="n"/>
      <c r="AA848" s="871" t="n"/>
      <c r="AB848" s="871" t="n"/>
      <c r="AC848" s="871" t="n"/>
      <c r="AD848" s="871" t="n"/>
      <c r="AE848" s="871" t="n"/>
    </row>
    <row r="849">
      <c r="A849" s="871" t="n"/>
      <c r="B849" s="871" t="n"/>
      <c r="C849" s="871" t="n"/>
      <c r="D849" s="440" t="n"/>
      <c r="E849" s="871" t="n"/>
      <c r="F849" s="440" t="n"/>
      <c r="G849" s="871" t="n"/>
      <c r="H849" s="440" t="n"/>
      <c r="I849" s="871" t="n"/>
      <c r="J849" s="440" t="n"/>
      <c r="K849" s="871" t="n"/>
      <c r="L849" s="440" t="n"/>
      <c r="M849" s="871" t="n"/>
      <c r="N849" s="871" t="n"/>
      <c r="O849" s="871" t="n"/>
      <c r="P849" s="871" t="n"/>
      <c r="Q849" s="871" t="n"/>
      <c r="R849" s="871" t="n"/>
      <c r="S849" s="871" t="n"/>
      <c r="T849" s="871" t="n"/>
      <c r="U849" s="871" t="n"/>
      <c r="V849" s="871" t="n"/>
      <c r="W849" s="871" t="n"/>
      <c r="X849" s="871" t="n"/>
      <c r="Y849" s="871" t="n"/>
      <c r="Z849" s="871" t="n"/>
      <c r="AA849" s="871" t="n"/>
      <c r="AB849" s="871" t="n"/>
      <c r="AC849" s="871" t="n"/>
      <c r="AD849" s="871" t="n"/>
      <c r="AE849" s="871" t="n"/>
    </row>
    <row r="850">
      <c r="A850" s="871" t="n"/>
      <c r="B850" s="871" t="n"/>
      <c r="C850" s="871" t="n"/>
      <c r="D850" s="440" t="n"/>
      <c r="E850" s="871" t="n"/>
      <c r="F850" s="440" t="n"/>
      <c r="G850" s="871" t="n"/>
      <c r="H850" s="440" t="n"/>
      <c r="I850" s="871" t="n"/>
      <c r="J850" s="440" t="n"/>
      <c r="K850" s="871" t="n"/>
      <c r="L850" s="440" t="n"/>
      <c r="M850" s="871" t="n"/>
      <c r="N850" s="871" t="n"/>
      <c r="O850" s="871" t="n"/>
      <c r="P850" s="871" t="n"/>
      <c r="Q850" s="871" t="n"/>
      <c r="R850" s="871" t="n"/>
      <c r="S850" s="871" t="n"/>
      <c r="T850" s="871" t="n"/>
      <c r="U850" s="871" t="n"/>
      <c r="V850" s="871" t="n"/>
      <c r="W850" s="871" t="n"/>
      <c r="X850" s="871" t="n"/>
      <c r="Y850" s="871" t="n"/>
      <c r="Z850" s="871" t="n"/>
      <c r="AA850" s="871" t="n"/>
      <c r="AB850" s="871" t="n"/>
      <c r="AC850" s="871" t="n"/>
      <c r="AD850" s="871" t="n"/>
      <c r="AE850" s="871" t="n"/>
    </row>
    <row r="851">
      <c r="A851" s="871" t="n"/>
      <c r="B851" s="871" t="n"/>
      <c r="C851" s="871" t="n"/>
      <c r="D851" s="440" t="n"/>
      <c r="E851" s="871" t="n"/>
      <c r="F851" s="440" t="n"/>
      <c r="G851" s="871" t="n"/>
      <c r="H851" s="440" t="n"/>
      <c r="I851" s="871" t="n"/>
      <c r="J851" s="440" t="n"/>
      <c r="K851" s="871" t="n"/>
      <c r="L851" s="440" t="n"/>
      <c r="M851" s="871" t="n"/>
      <c r="N851" s="871" t="n"/>
      <c r="O851" s="871" t="n"/>
      <c r="P851" s="871" t="n"/>
      <c r="Q851" s="871" t="n"/>
      <c r="R851" s="871" t="n"/>
      <c r="S851" s="871" t="n"/>
      <c r="T851" s="871" t="n"/>
      <c r="U851" s="871" t="n"/>
      <c r="V851" s="871" t="n"/>
      <c r="W851" s="871" t="n"/>
      <c r="X851" s="871" t="n"/>
      <c r="Y851" s="871" t="n"/>
      <c r="Z851" s="871" t="n"/>
      <c r="AA851" s="871" t="n"/>
      <c r="AB851" s="871" t="n"/>
      <c r="AC851" s="871" t="n"/>
      <c r="AD851" s="871" t="n"/>
      <c r="AE851" s="871" t="n"/>
    </row>
    <row r="852">
      <c r="A852" s="871" t="n"/>
      <c r="B852" s="871" t="n"/>
      <c r="C852" s="871" t="n"/>
      <c r="D852" s="440" t="n"/>
      <c r="E852" s="871" t="n"/>
      <c r="F852" s="440" t="n"/>
      <c r="G852" s="871" t="n"/>
      <c r="H852" s="440" t="n"/>
      <c r="I852" s="871" t="n"/>
      <c r="J852" s="440" t="n"/>
      <c r="K852" s="871" t="n"/>
      <c r="L852" s="440" t="n"/>
      <c r="M852" s="871" t="n"/>
      <c r="N852" s="871" t="n"/>
      <c r="O852" s="871" t="n"/>
      <c r="P852" s="871" t="n"/>
      <c r="Q852" s="871" t="n"/>
      <c r="R852" s="871" t="n"/>
      <c r="S852" s="871" t="n"/>
      <c r="T852" s="871" t="n"/>
      <c r="U852" s="871" t="n"/>
      <c r="V852" s="871" t="n"/>
      <c r="W852" s="871" t="n"/>
      <c r="X852" s="871" t="n"/>
      <c r="Y852" s="871" t="n"/>
      <c r="Z852" s="871" t="n"/>
      <c r="AA852" s="871" t="n"/>
      <c r="AB852" s="871" t="n"/>
      <c r="AC852" s="871" t="n"/>
      <c r="AD852" s="871" t="n"/>
      <c r="AE852" s="871" t="n"/>
    </row>
    <row r="853">
      <c r="A853" s="871" t="n"/>
      <c r="B853" s="871" t="n"/>
      <c r="C853" s="871" t="n"/>
      <c r="D853" s="440" t="n"/>
      <c r="E853" s="871" t="n"/>
      <c r="F853" s="440" t="n"/>
      <c r="G853" s="871" t="n"/>
      <c r="H853" s="440" t="n"/>
      <c r="I853" s="871" t="n"/>
      <c r="J853" s="440" t="n"/>
      <c r="K853" s="871" t="n"/>
      <c r="L853" s="440" t="n"/>
      <c r="M853" s="871" t="n"/>
      <c r="N853" s="871" t="n"/>
      <c r="O853" s="871" t="n"/>
      <c r="P853" s="871" t="n"/>
      <c r="Q853" s="871" t="n"/>
      <c r="R853" s="871" t="n"/>
      <c r="S853" s="871" t="n"/>
      <c r="T853" s="871" t="n"/>
      <c r="U853" s="871" t="n"/>
      <c r="V853" s="871" t="n"/>
      <c r="W853" s="871" t="n"/>
      <c r="X853" s="871" t="n"/>
      <c r="Y853" s="871" t="n"/>
      <c r="Z853" s="871" t="n"/>
      <c r="AA853" s="871" t="n"/>
      <c r="AB853" s="871" t="n"/>
      <c r="AC853" s="871" t="n"/>
      <c r="AD853" s="871" t="n"/>
      <c r="AE853" s="871" t="n"/>
    </row>
    <row r="854">
      <c r="A854" s="871" t="n"/>
      <c r="B854" s="871" t="n"/>
      <c r="C854" s="871" t="n"/>
      <c r="D854" s="440" t="n"/>
      <c r="E854" s="871" t="n"/>
      <c r="F854" s="440" t="n"/>
      <c r="G854" s="871" t="n"/>
      <c r="H854" s="440" t="n"/>
      <c r="I854" s="871" t="n"/>
      <c r="J854" s="440" t="n"/>
      <c r="K854" s="871" t="n"/>
      <c r="L854" s="440" t="n"/>
      <c r="M854" s="871" t="n"/>
      <c r="N854" s="871" t="n"/>
      <c r="O854" s="871" t="n"/>
      <c r="P854" s="871" t="n"/>
      <c r="Q854" s="871" t="n"/>
      <c r="R854" s="871" t="n"/>
      <c r="S854" s="871" t="n"/>
      <c r="T854" s="871" t="n"/>
      <c r="U854" s="871" t="n"/>
      <c r="V854" s="871" t="n"/>
      <c r="W854" s="871" t="n"/>
      <c r="X854" s="871" t="n"/>
      <c r="Y854" s="871" t="n"/>
      <c r="Z854" s="871" t="n"/>
      <c r="AA854" s="871" t="n"/>
      <c r="AB854" s="871" t="n"/>
      <c r="AC854" s="871" t="n"/>
      <c r="AD854" s="871" t="n"/>
      <c r="AE854" s="871" t="n"/>
    </row>
    <row r="855">
      <c r="A855" s="871" t="n"/>
      <c r="B855" s="871" t="n"/>
      <c r="C855" s="871" t="n"/>
      <c r="D855" s="440" t="n"/>
      <c r="E855" s="871" t="n"/>
      <c r="F855" s="440" t="n"/>
      <c r="G855" s="871" t="n"/>
      <c r="H855" s="440" t="n"/>
      <c r="I855" s="871" t="n"/>
      <c r="J855" s="440" t="n"/>
      <c r="K855" s="871" t="n"/>
      <c r="L855" s="440" t="n"/>
      <c r="M855" s="871" t="n"/>
      <c r="N855" s="871" t="n"/>
      <c r="O855" s="871" t="n"/>
      <c r="P855" s="871" t="n"/>
      <c r="Q855" s="871" t="n"/>
      <c r="R855" s="871" t="n"/>
      <c r="S855" s="871" t="n"/>
      <c r="T855" s="871" t="n"/>
      <c r="U855" s="871" t="n"/>
      <c r="V855" s="871" t="n"/>
      <c r="W855" s="871" t="n"/>
      <c r="X855" s="871" t="n"/>
      <c r="Y855" s="871" t="n"/>
      <c r="Z855" s="871" t="n"/>
      <c r="AA855" s="871" t="n"/>
      <c r="AB855" s="871" t="n"/>
      <c r="AC855" s="871" t="n"/>
      <c r="AD855" s="871" t="n"/>
      <c r="AE855" s="871" t="n"/>
    </row>
    <row r="856">
      <c r="A856" s="871" t="n"/>
      <c r="B856" s="871" t="n"/>
      <c r="C856" s="871" t="n"/>
      <c r="D856" s="440" t="n"/>
      <c r="E856" s="871" t="n"/>
      <c r="F856" s="440" t="n"/>
      <c r="G856" s="871" t="n"/>
      <c r="H856" s="440" t="n"/>
      <c r="I856" s="871" t="n"/>
      <c r="J856" s="440" t="n"/>
      <c r="K856" s="871" t="n"/>
      <c r="L856" s="440" t="n"/>
      <c r="M856" s="871" t="n"/>
      <c r="N856" s="871" t="n"/>
      <c r="O856" s="871" t="n"/>
      <c r="P856" s="871" t="n"/>
      <c r="Q856" s="871" t="n"/>
      <c r="R856" s="871" t="n"/>
      <c r="S856" s="871" t="n"/>
      <c r="T856" s="871" t="n"/>
      <c r="U856" s="871" t="n"/>
      <c r="V856" s="871" t="n"/>
      <c r="W856" s="871" t="n"/>
      <c r="X856" s="871" t="n"/>
      <c r="Y856" s="871" t="n"/>
      <c r="Z856" s="871" t="n"/>
      <c r="AA856" s="871" t="n"/>
      <c r="AB856" s="871" t="n"/>
      <c r="AC856" s="871" t="n"/>
      <c r="AD856" s="871" t="n"/>
      <c r="AE856" s="871" t="n"/>
    </row>
    <row r="857">
      <c r="A857" s="871" t="n"/>
      <c r="B857" s="871" t="n"/>
      <c r="C857" s="871" t="n"/>
      <c r="D857" s="440" t="n"/>
      <c r="E857" s="871" t="n"/>
      <c r="F857" s="440" t="n"/>
      <c r="G857" s="871" t="n"/>
      <c r="H857" s="440" t="n"/>
      <c r="I857" s="871" t="n"/>
      <c r="J857" s="440" t="n"/>
      <c r="K857" s="871" t="n"/>
      <c r="L857" s="440" t="n"/>
      <c r="M857" s="871" t="n"/>
      <c r="N857" s="871" t="n"/>
      <c r="O857" s="871" t="n"/>
      <c r="P857" s="871" t="n"/>
      <c r="Q857" s="871" t="n"/>
      <c r="R857" s="871" t="n"/>
      <c r="S857" s="871" t="n"/>
      <c r="T857" s="871" t="n"/>
      <c r="U857" s="871" t="n"/>
      <c r="V857" s="871" t="n"/>
      <c r="W857" s="871" t="n"/>
      <c r="X857" s="871" t="n"/>
      <c r="Y857" s="871" t="n"/>
      <c r="Z857" s="871" t="n"/>
      <c r="AA857" s="871" t="n"/>
      <c r="AB857" s="871" t="n"/>
      <c r="AC857" s="871" t="n"/>
      <c r="AD857" s="871" t="n"/>
      <c r="AE857" s="871" t="n"/>
    </row>
    <row r="858">
      <c r="A858" s="871" t="n"/>
      <c r="B858" s="871" t="n"/>
      <c r="C858" s="871" t="n"/>
      <c r="D858" s="440" t="n"/>
      <c r="E858" s="871" t="n"/>
      <c r="F858" s="440" t="n"/>
      <c r="G858" s="871" t="n"/>
      <c r="H858" s="440" t="n"/>
      <c r="I858" s="871" t="n"/>
      <c r="J858" s="440" t="n"/>
      <c r="K858" s="871" t="n"/>
      <c r="L858" s="440" t="n"/>
      <c r="M858" s="871" t="n"/>
      <c r="N858" s="871" t="n"/>
      <c r="O858" s="871" t="n"/>
      <c r="P858" s="871" t="n"/>
      <c r="Q858" s="871" t="n"/>
      <c r="R858" s="871" t="n"/>
      <c r="S858" s="871" t="n"/>
      <c r="T858" s="871" t="n"/>
      <c r="U858" s="871" t="n"/>
      <c r="V858" s="871" t="n"/>
      <c r="W858" s="871" t="n"/>
      <c r="X858" s="871" t="n"/>
      <c r="Y858" s="871" t="n"/>
      <c r="Z858" s="871" t="n"/>
      <c r="AA858" s="871" t="n"/>
      <c r="AB858" s="871" t="n"/>
      <c r="AC858" s="871" t="n"/>
      <c r="AD858" s="871" t="n"/>
      <c r="AE858" s="871" t="n"/>
    </row>
    <row r="859">
      <c r="A859" s="871" t="n"/>
      <c r="B859" s="871" t="n"/>
      <c r="C859" s="871" t="n"/>
      <c r="D859" s="440" t="n"/>
      <c r="E859" s="871" t="n"/>
      <c r="F859" s="440" t="n"/>
      <c r="G859" s="871" t="n"/>
      <c r="H859" s="440" t="n"/>
      <c r="I859" s="871" t="n"/>
      <c r="J859" s="440" t="n"/>
      <c r="K859" s="871" t="n"/>
      <c r="L859" s="440" t="n"/>
      <c r="M859" s="871" t="n"/>
      <c r="N859" s="871" t="n"/>
      <c r="O859" s="871" t="n"/>
      <c r="P859" s="871" t="n"/>
      <c r="Q859" s="871" t="n"/>
      <c r="R859" s="871" t="n"/>
      <c r="S859" s="871" t="n"/>
      <c r="T859" s="871" t="n"/>
      <c r="U859" s="871" t="n"/>
      <c r="V859" s="871" t="n"/>
      <c r="W859" s="871" t="n"/>
      <c r="X859" s="871" t="n"/>
      <c r="Y859" s="871" t="n"/>
      <c r="Z859" s="871" t="n"/>
      <c r="AA859" s="871" t="n"/>
      <c r="AB859" s="871" t="n"/>
      <c r="AC859" s="871" t="n"/>
      <c r="AD859" s="871" t="n"/>
      <c r="AE859" s="871" t="n"/>
    </row>
    <row r="860">
      <c r="A860" s="871" t="n"/>
      <c r="B860" s="871" t="n"/>
      <c r="C860" s="871" t="n"/>
      <c r="D860" s="440" t="n"/>
      <c r="E860" s="871" t="n"/>
      <c r="F860" s="440" t="n"/>
      <c r="G860" s="871" t="n"/>
      <c r="H860" s="440" t="n"/>
      <c r="I860" s="871" t="n"/>
      <c r="J860" s="440" t="n"/>
      <c r="K860" s="871" t="n"/>
      <c r="L860" s="440" t="n"/>
      <c r="M860" s="871" t="n"/>
      <c r="N860" s="871" t="n"/>
      <c r="O860" s="871" t="n"/>
      <c r="P860" s="871" t="n"/>
      <c r="Q860" s="871" t="n"/>
      <c r="R860" s="871" t="n"/>
      <c r="S860" s="871" t="n"/>
      <c r="T860" s="871" t="n"/>
      <c r="U860" s="871" t="n"/>
      <c r="V860" s="871" t="n"/>
      <c r="W860" s="871" t="n"/>
      <c r="X860" s="871" t="n"/>
      <c r="Y860" s="871" t="n"/>
      <c r="Z860" s="871" t="n"/>
      <c r="AA860" s="871" t="n"/>
      <c r="AB860" s="871" t="n"/>
      <c r="AC860" s="871" t="n"/>
      <c r="AD860" s="871" t="n"/>
      <c r="AE860" s="871" t="n"/>
    </row>
    <row r="861">
      <c r="A861" s="871" t="n"/>
      <c r="B861" s="871" t="n"/>
      <c r="C861" s="871" t="n"/>
      <c r="D861" s="440" t="n"/>
      <c r="E861" s="871" t="n"/>
      <c r="F861" s="440" t="n"/>
      <c r="G861" s="871" t="n"/>
      <c r="H861" s="440" t="n"/>
      <c r="I861" s="871" t="n"/>
      <c r="J861" s="440" t="n"/>
      <c r="K861" s="871" t="n"/>
      <c r="L861" s="440" t="n"/>
      <c r="M861" s="871" t="n"/>
      <c r="N861" s="871" t="n"/>
      <c r="O861" s="871" t="n"/>
      <c r="P861" s="871" t="n"/>
      <c r="Q861" s="871" t="n"/>
      <c r="R861" s="871" t="n"/>
      <c r="S861" s="871" t="n"/>
      <c r="T861" s="871" t="n"/>
      <c r="U861" s="871" t="n"/>
      <c r="V861" s="871" t="n"/>
      <c r="W861" s="871" t="n"/>
      <c r="X861" s="871" t="n"/>
      <c r="Y861" s="871" t="n"/>
      <c r="Z861" s="871" t="n"/>
      <c r="AA861" s="871" t="n"/>
      <c r="AB861" s="871" t="n"/>
      <c r="AC861" s="871" t="n"/>
      <c r="AD861" s="871" t="n"/>
      <c r="AE861" s="871" t="n"/>
    </row>
    <row r="862">
      <c r="A862" s="871" t="n"/>
      <c r="B862" s="871" t="n"/>
      <c r="C862" s="871" t="n"/>
      <c r="D862" s="440" t="n"/>
      <c r="E862" s="871" t="n"/>
      <c r="F862" s="440" t="n"/>
      <c r="G862" s="871" t="n"/>
      <c r="H862" s="440" t="n"/>
      <c r="I862" s="871" t="n"/>
      <c r="J862" s="440" t="n"/>
      <c r="K862" s="871" t="n"/>
      <c r="L862" s="440" t="n"/>
      <c r="M862" s="871" t="n"/>
      <c r="N862" s="871" t="n"/>
      <c r="O862" s="871" t="n"/>
      <c r="P862" s="871" t="n"/>
      <c r="Q862" s="871" t="n"/>
      <c r="R862" s="871" t="n"/>
      <c r="S862" s="871" t="n"/>
      <c r="T862" s="871" t="n"/>
      <c r="U862" s="871" t="n"/>
      <c r="V862" s="871" t="n"/>
      <c r="W862" s="871" t="n"/>
      <c r="X862" s="871" t="n"/>
      <c r="Y862" s="871" t="n"/>
      <c r="Z862" s="871" t="n"/>
      <c r="AA862" s="871" t="n"/>
      <c r="AB862" s="871" t="n"/>
      <c r="AC862" s="871" t="n"/>
      <c r="AD862" s="871" t="n"/>
      <c r="AE862" s="871" t="n"/>
    </row>
    <row r="863">
      <c r="A863" s="871" t="n"/>
      <c r="B863" s="871" t="n"/>
      <c r="C863" s="871" t="n"/>
      <c r="D863" s="440" t="n"/>
      <c r="E863" s="871" t="n"/>
      <c r="F863" s="440" t="n"/>
      <c r="G863" s="871" t="n"/>
      <c r="H863" s="440" t="n"/>
      <c r="I863" s="871" t="n"/>
      <c r="J863" s="440" t="n"/>
      <c r="K863" s="871" t="n"/>
      <c r="L863" s="440" t="n"/>
      <c r="M863" s="871" t="n"/>
      <c r="N863" s="871" t="n"/>
      <c r="O863" s="871" t="n"/>
      <c r="P863" s="871" t="n"/>
      <c r="Q863" s="871" t="n"/>
      <c r="R863" s="871" t="n"/>
      <c r="S863" s="871" t="n"/>
      <c r="T863" s="871" t="n"/>
      <c r="U863" s="871" t="n"/>
      <c r="V863" s="871" t="n"/>
      <c r="W863" s="871" t="n"/>
      <c r="X863" s="871" t="n"/>
      <c r="Y863" s="871" t="n"/>
      <c r="Z863" s="871" t="n"/>
      <c r="AA863" s="871" t="n"/>
      <c r="AB863" s="871" t="n"/>
      <c r="AC863" s="871" t="n"/>
      <c r="AD863" s="871" t="n"/>
      <c r="AE863" s="871" t="n"/>
    </row>
    <row r="864">
      <c r="A864" s="871" t="n"/>
      <c r="B864" s="871" t="n"/>
      <c r="C864" s="871" t="n"/>
      <c r="D864" s="440" t="n"/>
      <c r="E864" s="871" t="n"/>
      <c r="F864" s="440" t="n"/>
      <c r="G864" s="871" t="n"/>
      <c r="H864" s="440" t="n"/>
      <c r="I864" s="871" t="n"/>
      <c r="J864" s="440" t="n"/>
      <c r="K864" s="871" t="n"/>
      <c r="L864" s="440" t="n"/>
      <c r="M864" s="871" t="n"/>
      <c r="N864" s="871" t="n"/>
      <c r="O864" s="871" t="n"/>
      <c r="P864" s="871" t="n"/>
      <c r="Q864" s="871" t="n"/>
      <c r="R864" s="871" t="n"/>
      <c r="S864" s="871" t="n"/>
      <c r="T864" s="871" t="n"/>
      <c r="U864" s="871" t="n"/>
      <c r="V864" s="871" t="n"/>
      <c r="W864" s="871" t="n"/>
      <c r="X864" s="871" t="n"/>
      <c r="Y864" s="871" t="n"/>
      <c r="Z864" s="871" t="n"/>
      <c r="AA864" s="871" t="n"/>
      <c r="AB864" s="871" t="n"/>
      <c r="AC864" s="871" t="n"/>
      <c r="AD864" s="871" t="n"/>
      <c r="AE864" s="871" t="n"/>
    </row>
    <row r="865">
      <c r="A865" s="871" t="n"/>
      <c r="B865" s="871" t="n"/>
      <c r="C865" s="871" t="n"/>
      <c r="D865" s="440" t="n"/>
      <c r="E865" s="871" t="n"/>
      <c r="F865" s="440" t="n"/>
      <c r="G865" s="871" t="n"/>
      <c r="H865" s="440" t="n"/>
      <c r="I865" s="871" t="n"/>
      <c r="J865" s="440" t="n"/>
      <c r="K865" s="871" t="n"/>
      <c r="L865" s="440" t="n"/>
      <c r="M865" s="871" t="n"/>
      <c r="N865" s="871" t="n"/>
      <c r="O865" s="871" t="n"/>
      <c r="P865" s="871" t="n"/>
      <c r="Q865" s="871" t="n"/>
      <c r="R865" s="871" t="n"/>
      <c r="S865" s="871" t="n"/>
      <c r="T865" s="871" t="n"/>
      <c r="U865" s="871" t="n"/>
      <c r="V865" s="871" t="n"/>
      <c r="W865" s="871" t="n"/>
      <c r="X865" s="871" t="n"/>
      <c r="Y865" s="871" t="n"/>
      <c r="Z865" s="871" t="n"/>
      <c r="AA865" s="871" t="n"/>
      <c r="AB865" s="871" t="n"/>
      <c r="AC865" s="871" t="n"/>
      <c r="AD865" s="871" t="n"/>
      <c r="AE865" s="871" t="n"/>
    </row>
    <row r="866">
      <c r="A866" s="871" t="n"/>
      <c r="B866" s="871" t="n"/>
      <c r="C866" s="871" t="n"/>
      <c r="D866" s="440" t="n"/>
      <c r="E866" s="871" t="n"/>
      <c r="F866" s="440" t="n"/>
      <c r="G866" s="871" t="n"/>
      <c r="H866" s="440" t="n"/>
      <c r="I866" s="871" t="n"/>
      <c r="J866" s="440" t="n"/>
      <c r="K866" s="871" t="n"/>
      <c r="L866" s="440" t="n"/>
      <c r="M866" s="871" t="n"/>
      <c r="N866" s="871" t="n"/>
      <c r="O866" s="871" t="n"/>
      <c r="P866" s="871" t="n"/>
      <c r="Q866" s="871" t="n"/>
      <c r="R866" s="871" t="n"/>
      <c r="S866" s="871" t="n"/>
      <c r="T866" s="871" t="n"/>
      <c r="U866" s="871" t="n"/>
      <c r="V866" s="871" t="n"/>
      <c r="W866" s="871" t="n"/>
      <c r="X866" s="871" t="n"/>
      <c r="Y866" s="871" t="n"/>
      <c r="Z866" s="871" t="n"/>
      <c r="AA866" s="871" t="n"/>
      <c r="AB866" s="871" t="n"/>
      <c r="AC866" s="871" t="n"/>
      <c r="AD866" s="871" t="n"/>
      <c r="AE866" s="871" t="n"/>
    </row>
    <row r="867">
      <c r="A867" s="871" t="n"/>
      <c r="B867" s="871" t="n"/>
      <c r="C867" s="871" t="n"/>
      <c r="D867" s="440" t="n"/>
      <c r="E867" s="871" t="n"/>
      <c r="F867" s="440" t="n"/>
      <c r="G867" s="871" t="n"/>
      <c r="H867" s="440" t="n"/>
      <c r="I867" s="871" t="n"/>
      <c r="J867" s="440" t="n"/>
      <c r="K867" s="871" t="n"/>
      <c r="L867" s="440" t="n"/>
      <c r="M867" s="871" t="n"/>
      <c r="N867" s="871" t="n"/>
      <c r="O867" s="871" t="n"/>
      <c r="P867" s="871" t="n"/>
      <c r="Q867" s="871" t="n"/>
      <c r="R867" s="871" t="n"/>
      <c r="S867" s="871" t="n"/>
      <c r="T867" s="871" t="n"/>
      <c r="U867" s="871" t="n"/>
      <c r="V867" s="871" t="n"/>
      <c r="W867" s="871" t="n"/>
      <c r="X867" s="871" t="n"/>
      <c r="Y867" s="871" t="n"/>
      <c r="Z867" s="871" t="n"/>
      <c r="AA867" s="871" t="n"/>
      <c r="AB867" s="871" t="n"/>
      <c r="AC867" s="871" t="n"/>
      <c r="AD867" s="871" t="n"/>
      <c r="AE867" s="871" t="n"/>
    </row>
    <row r="868">
      <c r="A868" s="871" t="n"/>
      <c r="B868" s="871" t="n"/>
      <c r="C868" s="871" t="n"/>
      <c r="D868" s="440" t="n"/>
      <c r="E868" s="871" t="n"/>
      <c r="F868" s="440" t="n"/>
      <c r="G868" s="871" t="n"/>
      <c r="H868" s="440" t="n"/>
      <c r="I868" s="871" t="n"/>
      <c r="J868" s="440" t="n"/>
      <c r="K868" s="871" t="n"/>
      <c r="L868" s="440" t="n"/>
      <c r="M868" s="871" t="n"/>
      <c r="N868" s="871" t="n"/>
      <c r="O868" s="871" t="n"/>
      <c r="P868" s="871" t="n"/>
      <c r="Q868" s="871" t="n"/>
      <c r="R868" s="871" t="n"/>
      <c r="S868" s="871" t="n"/>
      <c r="T868" s="871" t="n"/>
      <c r="U868" s="871" t="n"/>
      <c r="V868" s="871" t="n"/>
      <c r="W868" s="871" t="n"/>
      <c r="X868" s="871" t="n"/>
      <c r="Y868" s="871" t="n"/>
      <c r="Z868" s="871" t="n"/>
      <c r="AA868" s="871" t="n"/>
      <c r="AB868" s="871" t="n"/>
      <c r="AC868" s="871" t="n"/>
      <c r="AD868" s="871" t="n"/>
      <c r="AE868" s="871" t="n"/>
    </row>
    <row r="869">
      <c r="A869" s="871" t="n"/>
      <c r="B869" s="871" t="n"/>
      <c r="C869" s="871" t="n"/>
      <c r="D869" s="440" t="n"/>
      <c r="E869" s="871" t="n"/>
      <c r="F869" s="440" t="n"/>
      <c r="G869" s="871" t="n"/>
      <c r="H869" s="440" t="n"/>
      <c r="I869" s="871" t="n"/>
      <c r="J869" s="440" t="n"/>
      <c r="K869" s="871" t="n"/>
      <c r="L869" s="440" t="n"/>
      <c r="M869" s="871" t="n"/>
      <c r="N869" s="871" t="n"/>
      <c r="O869" s="871" t="n"/>
      <c r="P869" s="871" t="n"/>
      <c r="Q869" s="871" t="n"/>
      <c r="R869" s="871" t="n"/>
      <c r="S869" s="871" t="n"/>
      <c r="T869" s="871" t="n"/>
      <c r="U869" s="871" t="n"/>
      <c r="V869" s="871" t="n"/>
      <c r="W869" s="871" t="n"/>
      <c r="X869" s="871" t="n"/>
      <c r="Y869" s="871" t="n"/>
      <c r="Z869" s="871" t="n"/>
      <c r="AA869" s="871" t="n"/>
      <c r="AB869" s="871" t="n"/>
      <c r="AC869" s="871" t="n"/>
      <c r="AD869" s="871" t="n"/>
      <c r="AE869" s="871" t="n"/>
    </row>
    <row r="870">
      <c r="A870" s="871" t="n"/>
      <c r="B870" s="871" t="n"/>
      <c r="C870" s="871" t="n"/>
      <c r="D870" s="440" t="n"/>
      <c r="E870" s="871" t="n"/>
      <c r="F870" s="440" t="n"/>
      <c r="G870" s="871" t="n"/>
      <c r="H870" s="440" t="n"/>
      <c r="I870" s="871" t="n"/>
      <c r="J870" s="440" t="n"/>
      <c r="K870" s="871" t="n"/>
      <c r="L870" s="440" t="n"/>
      <c r="M870" s="871" t="n"/>
      <c r="N870" s="871" t="n"/>
      <c r="O870" s="871" t="n"/>
      <c r="P870" s="871" t="n"/>
      <c r="Q870" s="871" t="n"/>
      <c r="R870" s="871" t="n"/>
      <c r="S870" s="871" t="n"/>
      <c r="T870" s="871" t="n"/>
      <c r="U870" s="871" t="n"/>
      <c r="V870" s="871" t="n"/>
      <c r="W870" s="871" t="n"/>
      <c r="X870" s="871" t="n"/>
      <c r="Y870" s="871" t="n"/>
      <c r="Z870" s="871" t="n"/>
      <c r="AA870" s="871" t="n"/>
      <c r="AB870" s="871" t="n"/>
      <c r="AC870" s="871" t="n"/>
      <c r="AD870" s="871" t="n"/>
      <c r="AE870" s="871" t="n"/>
    </row>
    <row r="871">
      <c r="A871" s="871" t="n"/>
      <c r="B871" s="871" t="n"/>
      <c r="C871" s="871" t="n"/>
      <c r="D871" s="440" t="n"/>
      <c r="E871" s="871" t="n"/>
      <c r="F871" s="440" t="n"/>
      <c r="G871" s="871" t="n"/>
      <c r="H871" s="440" t="n"/>
      <c r="I871" s="871" t="n"/>
      <c r="J871" s="440" t="n"/>
      <c r="K871" s="871" t="n"/>
      <c r="L871" s="440" t="n"/>
      <c r="M871" s="871" t="n"/>
      <c r="N871" s="871" t="n"/>
      <c r="O871" s="871" t="n"/>
      <c r="P871" s="871" t="n"/>
      <c r="Q871" s="871" t="n"/>
      <c r="R871" s="871" t="n"/>
      <c r="S871" s="871" t="n"/>
      <c r="T871" s="871" t="n"/>
      <c r="U871" s="871" t="n"/>
      <c r="V871" s="871" t="n"/>
      <c r="W871" s="871" t="n"/>
      <c r="X871" s="871" t="n"/>
      <c r="Y871" s="871" t="n"/>
      <c r="Z871" s="871" t="n"/>
      <c r="AA871" s="871" t="n"/>
      <c r="AB871" s="871" t="n"/>
      <c r="AC871" s="871" t="n"/>
      <c r="AD871" s="871" t="n"/>
      <c r="AE871" s="871" t="n"/>
    </row>
    <row r="872">
      <c r="A872" s="871" t="n"/>
      <c r="B872" s="871" t="n"/>
      <c r="C872" s="871" t="n"/>
      <c r="D872" s="440" t="n"/>
      <c r="E872" s="871" t="n"/>
      <c r="F872" s="440" t="n"/>
      <c r="G872" s="871" t="n"/>
      <c r="H872" s="440" t="n"/>
      <c r="I872" s="871" t="n"/>
      <c r="J872" s="440" t="n"/>
      <c r="K872" s="871" t="n"/>
      <c r="L872" s="440" t="n"/>
      <c r="M872" s="871" t="n"/>
      <c r="N872" s="871" t="n"/>
      <c r="O872" s="871" t="n"/>
      <c r="P872" s="871" t="n"/>
      <c r="Q872" s="871" t="n"/>
      <c r="R872" s="871" t="n"/>
      <c r="S872" s="871" t="n"/>
      <c r="T872" s="871" t="n"/>
      <c r="U872" s="871" t="n"/>
      <c r="V872" s="871" t="n"/>
      <c r="W872" s="871" t="n"/>
      <c r="X872" s="871" t="n"/>
      <c r="Y872" s="871" t="n"/>
      <c r="Z872" s="871" t="n"/>
      <c r="AA872" s="871" t="n"/>
      <c r="AB872" s="871" t="n"/>
      <c r="AC872" s="871" t="n"/>
      <c r="AD872" s="871" t="n"/>
      <c r="AE872" s="871" t="n"/>
    </row>
    <row r="873">
      <c r="A873" s="871" t="n"/>
      <c r="B873" s="871" t="n"/>
      <c r="C873" s="871" t="n"/>
      <c r="D873" s="440" t="n"/>
      <c r="E873" s="871" t="n"/>
      <c r="F873" s="440" t="n"/>
      <c r="G873" s="871" t="n"/>
      <c r="H873" s="440" t="n"/>
      <c r="I873" s="871" t="n"/>
      <c r="J873" s="440" t="n"/>
      <c r="K873" s="871" t="n"/>
      <c r="L873" s="440" t="n"/>
      <c r="M873" s="871" t="n"/>
      <c r="N873" s="871" t="n"/>
      <c r="O873" s="871" t="n"/>
      <c r="P873" s="871" t="n"/>
      <c r="Q873" s="871" t="n"/>
      <c r="R873" s="871" t="n"/>
      <c r="S873" s="871" t="n"/>
      <c r="T873" s="871" t="n"/>
      <c r="U873" s="871" t="n"/>
      <c r="V873" s="871" t="n"/>
      <c r="W873" s="871" t="n"/>
      <c r="X873" s="871" t="n"/>
      <c r="Y873" s="871" t="n"/>
      <c r="Z873" s="871" t="n"/>
      <c r="AA873" s="871" t="n"/>
      <c r="AB873" s="871" t="n"/>
      <c r="AC873" s="871" t="n"/>
      <c r="AD873" s="871" t="n"/>
      <c r="AE873" s="871" t="n"/>
    </row>
    <row r="874">
      <c r="A874" s="871" t="n"/>
      <c r="B874" s="871" t="n"/>
      <c r="C874" s="871" t="n"/>
      <c r="D874" s="440" t="n"/>
      <c r="E874" s="871" t="n"/>
      <c r="F874" s="440" t="n"/>
      <c r="G874" s="871" t="n"/>
      <c r="H874" s="440" t="n"/>
      <c r="I874" s="871" t="n"/>
      <c r="J874" s="440" t="n"/>
      <c r="K874" s="871" t="n"/>
      <c r="L874" s="440" t="n"/>
      <c r="M874" s="871" t="n"/>
      <c r="N874" s="871" t="n"/>
      <c r="O874" s="871" t="n"/>
      <c r="P874" s="871" t="n"/>
      <c r="Q874" s="871" t="n"/>
      <c r="R874" s="871" t="n"/>
      <c r="S874" s="871" t="n"/>
      <c r="T874" s="871" t="n"/>
      <c r="U874" s="871" t="n"/>
      <c r="V874" s="871" t="n"/>
      <c r="W874" s="871" t="n"/>
      <c r="X874" s="871" t="n"/>
      <c r="Y874" s="871" t="n"/>
      <c r="Z874" s="871" t="n"/>
      <c r="AA874" s="871" t="n"/>
      <c r="AB874" s="871" t="n"/>
      <c r="AC874" s="871" t="n"/>
      <c r="AD874" s="871" t="n"/>
      <c r="AE874" s="871" t="n"/>
    </row>
    <row r="875">
      <c r="A875" s="871" t="n"/>
      <c r="B875" s="871" t="n"/>
      <c r="C875" s="871" t="n"/>
      <c r="D875" s="440" t="n"/>
      <c r="E875" s="871" t="n"/>
      <c r="F875" s="440" t="n"/>
      <c r="G875" s="871" t="n"/>
      <c r="H875" s="440" t="n"/>
      <c r="I875" s="871" t="n"/>
      <c r="J875" s="440" t="n"/>
      <c r="K875" s="871" t="n"/>
      <c r="L875" s="440" t="n"/>
      <c r="M875" s="871" t="n"/>
      <c r="N875" s="871" t="n"/>
      <c r="O875" s="871" t="n"/>
      <c r="P875" s="871" t="n"/>
      <c r="Q875" s="871" t="n"/>
      <c r="R875" s="871" t="n"/>
      <c r="S875" s="871" t="n"/>
      <c r="T875" s="871" t="n"/>
      <c r="U875" s="871" t="n"/>
      <c r="V875" s="871" t="n"/>
      <c r="W875" s="871" t="n"/>
      <c r="X875" s="871" t="n"/>
      <c r="Y875" s="871" t="n"/>
      <c r="Z875" s="871" t="n"/>
      <c r="AA875" s="871" t="n"/>
      <c r="AB875" s="871" t="n"/>
      <c r="AC875" s="871" t="n"/>
      <c r="AD875" s="871" t="n"/>
      <c r="AE875" s="871" t="n"/>
    </row>
    <row r="876">
      <c r="A876" s="871" t="n"/>
      <c r="B876" s="871" t="n"/>
      <c r="C876" s="871" t="n"/>
      <c r="D876" s="440" t="n"/>
      <c r="E876" s="871" t="n"/>
      <c r="F876" s="440" t="n"/>
      <c r="G876" s="871" t="n"/>
      <c r="H876" s="440" t="n"/>
      <c r="I876" s="871" t="n"/>
      <c r="J876" s="440" t="n"/>
      <c r="K876" s="871" t="n"/>
      <c r="L876" s="440" t="n"/>
      <c r="M876" s="871" t="n"/>
      <c r="N876" s="871" t="n"/>
      <c r="O876" s="871" t="n"/>
      <c r="P876" s="871" t="n"/>
      <c r="Q876" s="871" t="n"/>
      <c r="R876" s="871" t="n"/>
      <c r="S876" s="871" t="n"/>
      <c r="T876" s="871" t="n"/>
      <c r="U876" s="871" t="n"/>
      <c r="V876" s="871" t="n"/>
      <c r="W876" s="871" t="n"/>
      <c r="X876" s="871" t="n"/>
      <c r="Y876" s="871" t="n"/>
      <c r="Z876" s="871" t="n"/>
      <c r="AA876" s="871" t="n"/>
      <c r="AB876" s="871" t="n"/>
      <c r="AC876" s="871" t="n"/>
      <c r="AD876" s="871" t="n"/>
      <c r="AE876" s="871" t="n"/>
    </row>
    <row r="877">
      <c r="A877" s="871" t="n"/>
      <c r="B877" s="871" t="n"/>
      <c r="C877" s="871" t="n"/>
      <c r="D877" s="440" t="n"/>
      <c r="E877" s="871" t="n"/>
      <c r="F877" s="440" t="n"/>
      <c r="G877" s="871" t="n"/>
      <c r="H877" s="440" t="n"/>
      <c r="I877" s="871" t="n"/>
      <c r="J877" s="440" t="n"/>
      <c r="K877" s="871" t="n"/>
      <c r="L877" s="440" t="n"/>
      <c r="M877" s="871" t="n"/>
      <c r="N877" s="871" t="n"/>
      <c r="O877" s="871" t="n"/>
      <c r="P877" s="871" t="n"/>
      <c r="Q877" s="871" t="n"/>
      <c r="R877" s="871" t="n"/>
      <c r="S877" s="871" t="n"/>
      <c r="T877" s="871" t="n"/>
      <c r="U877" s="871" t="n"/>
      <c r="V877" s="871" t="n"/>
      <c r="W877" s="871" t="n"/>
      <c r="X877" s="871" t="n"/>
      <c r="Y877" s="871" t="n"/>
      <c r="Z877" s="871" t="n"/>
      <c r="AA877" s="871" t="n"/>
      <c r="AB877" s="871" t="n"/>
      <c r="AC877" s="871" t="n"/>
      <c r="AD877" s="871" t="n"/>
      <c r="AE877" s="871" t="n"/>
    </row>
    <row r="878">
      <c r="A878" s="871" t="n"/>
      <c r="B878" s="871" t="n"/>
      <c r="C878" s="871" t="n"/>
      <c r="D878" s="440" t="n"/>
      <c r="E878" s="871" t="n"/>
      <c r="F878" s="440" t="n"/>
      <c r="G878" s="871" t="n"/>
      <c r="H878" s="440" t="n"/>
      <c r="I878" s="871" t="n"/>
      <c r="J878" s="440" t="n"/>
      <c r="K878" s="871" t="n"/>
      <c r="L878" s="440" t="n"/>
      <c r="M878" s="871" t="n"/>
      <c r="N878" s="871" t="n"/>
      <c r="O878" s="871" t="n"/>
      <c r="P878" s="871" t="n"/>
      <c r="Q878" s="871" t="n"/>
      <c r="R878" s="871" t="n"/>
      <c r="S878" s="871" t="n"/>
      <c r="T878" s="871" t="n"/>
      <c r="U878" s="871" t="n"/>
      <c r="V878" s="871" t="n"/>
      <c r="W878" s="871" t="n"/>
      <c r="X878" s="871" t="n"/>
      <c r="Y878" s="871" t="n"/>
      <c r="Z878" s="871" t="n"/>
      <c r="AA878" s="871" t="n"/>
      <c r="AB878" s="871" t="n"/>
      <c r="AC878" s="871" t="n"/>
      <c r="AD878" s="871" t="n"/>
      <c r="AE878" s="871" t="n"/>
    </row>
    <row r="879">
      <c r="A879" s="871" t="n"/>
      <c r="B879" s="871" t="n"/>
      <c r="C879" s="871" t="n"/>
      <c r="D879" s="440" t="n"/>
      <c r="E879" s="871" t="n"/>
      <c r="F879" s="440" t="n"/>
      <c r="G879" s="871" t="n"/>
      <c r="H879" s="440" t="n"/>
      <c r="I879" s="871" t="n"/>
      <c r="J879" s="440" t="n"/>
      <c r="K879" s="871" t="n"/>
      <c r="L879" s="440" t="n"/>
      <c r="M879" s="871" t="n"/>
      <c r="N879" s="871" t="n"/>
      <c r="O879" s="871" t="n"/>
      <c r="P879" s="871" t="n"/>
      <c r="Q879" s="871" t="n"/>
      <c r="R879" s="871" t="n"/>
      <c r="S879" s="871" t="n"/>
      <c r="T879" s="871" t="n"/>
      <c r="U879" s="871" t="n"/>
      <c r="V879" s="871" t="n"/>
      <c r="W879" s="871" t="n"/>
      <c r="X879" s="871" t="n"/>
      <c r="Y879" s="871" t="n"/>
      <c r="Z879" s="871" t="n"/>
      <c r="AA879" s="871" t="n"/>
      <c r="AB879" s="871" t="n"/>
      <c r="AC879" s="871" t="n"/>
      <c r="AD879" s="871" t="n"/>
      <c r="AE879" s="871" t="n"/>
    </row>
    <row r="880">
      <c r="A880" s="871" t="n"/>
      <c r="B880" s="871" t="n"/>
      <c r="C880" s="871" t="n"/>
      <c r="D880" s="440" t="n"/>
      <c r="E880" s="871" t="n"/>
      <c r="F880" s="440" t="n"/>
      <c r="G880" s="871" t="n"/>
      <c r="H880" s="440" t="n"/>
      <c r="I880" s="871" t="n"/>
      <c r="J880" s="440" t="n"/>
      <c r="K880" s="871" t="n"/>
      <c r="L880" s="440" t="n"/>
      <c r="M880" s="871" t="n"/>
      <c r="N880" s="871" t="n"/>
      <c r="O880" s="871" t="n"/>
      <c r="P880" s="871" t="n"/>
      <c r="Q880" s="871" t="n"/>
      <c r="R880" s="871" t="n"/>
      <c r="S880" s="871" t="n"/>
      <c r="T880" s="871" t="n"/>
      <c r="U880" s="871" t="n"/>
      <c r="V880" s="871" t="n"/>
      <c r="W880" s="871" t="n"/>
      <c r="X880" s="871" t="n"/>
      <c r="Y880" s="871" t="n"/>
      <c r="Z880" s="871" t="n"/>
      <c r="AA880" s="871" t="n"/>
      <c r="AB880" s="871" t="n"/>
      <c r="AC880" s="871" t="n"/>
      <c r="AD880" s="871" t="n"/>
      <c r="AE880" s="871" t="n"/>
    </row>
    <row r="881">
      <c r="A881" s="871" t="n"/>
      <c r="B881" s="871" t="n"/>
      <c r="C881" s="871" t="n"/>
      <c r="D881" s="440" t="n"/>
      <c r="E881" s="871" t="n"/>
      <c r="F881" s="440" t="n"/>
      <c r="G881" s="871" t="n"/>
      <c r="H881" s="440" t="n"/>
      <c r="I881" s="871" t="n"/>
      <c r="J881" s="440" t="n"/>
      <c r="K881" s="871" t="n"/>
      <c r="L881" s="440" t="n"/>
      <c r="M881" s="871" t="n"/>
      <c r="N881" s="871" t="n"/>
      <c r="O881" s="871" t="n"/>
      <c r="P881" s="871" t="n"/>
      <c r="Q881" s="871" t="n"/>
      <c r="R881" s="871" t="n"/>
      <c r="S881" s="871" t="n"/>
      <c r="T881" s="871" t="n"/>
      <c r="U881" s="871" t="n"/>
      <c r="V881" s="871" t="n"/>
      <c r="W881" s="871" t="n"/>
      <c r="X881" s="871" t="n"/>
      <c r="Y881" s="871" t="n"/>
      <c r="Z881" s="871" t="n"/>
      <c r="AA881" s="871" t="n"/>
      <c r="AB881" s="871" t="n"/>
      <c r="AC881" s="871" t="n"/>
      <c r="AD881" s="871" t="n"/>
      <c r="AE881" s="871" t="n"/>
    </row>
    <row r="882">
      <c r="A882" s="871" t="n"/>
      <c r="B882" s="871" t="n"/>
      <c r="C882" s="871" t="n"/>
      <c r="D882" s="440" t="n"/>
      <c r="E882" s="871" t="n"/>
      <c r="F882" s="440" t="n"/>
      <c r="G882" s="871" t="n"/>
      <c r="H882" s="440" t="n"/>
      <c r="I882" s="871" t="n"/>
      <c r="J882" s="440" t="n"/>
      <c r="K882" s="871" t="n"/>
      <c r="L882" s="440" t="n"/>
      <c r="M882" s="871" t="n"/>
      <c r="N882" s="871" t="n"/>
      <c r="O882" s="871" t="n"/>
      <c r="P882" s="871" t="n"/>
      <c r="Q882" s="871" t="n"/>
      <c r="R882" s="871" t="n"/>
      <c r="S882" s="871" t="n"/>
      <c r="T882" s="871" t="n"/>
      <c r="U882" s="871" t="n"/>
      <c r="V882" s="871" t="n"/>
      <c r="W882" s="871" t="n"/>
      <c r="X882" s="871" t="n"/>
      <c r="Y882" s="871" t="n"/>
      <c r="Z882" s="871" t="n"/>
      <c r="AA882" s="871" t="n"/>
      <c r="AB882" s="871" t="n"/>
      <c r="AC882" s="871" t="n"/>
      <c r="AD882" s="871" t="n"/>
      <c r="AE882" s="871" t="n"/>
    </row>
    <row r="883">
      <c r="A883" s="871" t="n"/>
      <c r="B883" s="871" t="n"/>
      <c r="C883" s="871" t="n"/>
      <c r="D883" s="440" t="n"/>
      <c r="E883" s="871" t="n"/>
      <c r="F883" s="440" t="n"/>
      <c r="G883" s="871" t="n"/>
      <c r="H883" s="440" t="n"/>
      <c r="I883" s="871" t="n"/>
      <c r="J883" s="440" t="n"/>
      <c r="K883" s="871" t="n"/>
      <c r="L883" s="440" t="n"/>
      <c r="M883" s="871" t="n"/>
      <c r="N883" s="871" t="n"/>
      <c r="O883" s="871" t="n"/>
      <c r="P883" s="871" t="n"/>
      <c r="Q883" s="871" t="n"/>
      <c r="R883" s="871" t="n"/>
      <c r="S883" s="871" t="n"/>
      <c r="T883" s="871" t="n"/>
      <c r="U883" s="871" t="n"/>
      <c r="V883" s="871" t="n"/>
      <c r="W883" s="871" t="n"/>
      <c r="X883" s="871" t="n"/>
      <c r="Y883" s="871" t="n"/>
      <c r="Z883" s="871" t="n"/>
      <c r="AA883" s="871" t="n"/>
      <c r="AB883" s="871" t="n"/>
      <c r="AC883" s="871" t="n"/>
      <c r="AD883" s="871" t="n"/>
      <c r="AE883" s="871" t="n"/>
    </row>
    <row r="884">
      <c r="A884" s="871" t="n"/>
      <c r="B884" s="871" t="n"/>
      <c r="C884" s="871" t="n"/>
      <c r="D884" s="440" t="n"/>
      <c r="E884" s="871" t="n"/>
      <c r="F884" s="440" t="n"/>
      <c r="G884" s="871" t="n"/>
      <c r="H884" s="440" t="n"/>
      <c r="I884" s="871" t="n"/>
      <c r="J884" s="440" t="n"/>
      <c r="K884" s="871" t="n"/>
      <c r="L884" s="440" t="n"/>
      <c r="M884" s="871" t="n"/>
      <c r="N884" s="871" t="n"/>
      <c r="O884" s="871" t="n"/>
      <c r="P884" s="871" t="n"/>
      <c r="Q884" s="871" t="n"/>
      <c r="R884" s="871" t="n"/>
      <c r="S884" s="871" t="n"/>
      <c r="T884" s="871" t="n"/>
      <c r="U884" s="871" t="n"/>
      <c r="V884" s="871" t="n"/>
      <c r="W884" s="871" t="n"/>
      <c r="X884" s="871" t="n"/>
      <c r="Y884" s="871" t="n"/>
      <c r="Z884" s="871" t="n"/>
      <c r="AA884" s="871" t="n"/>
      <c r="AB884" s="871" t="n"/>
      <c r="AC884" s="871" t="n"/>
      <c r="AD884" s="871" t="n"/>
      <c r="AE884" s="871" t="n"/>
    </row>
    <row r="885">
      <c r="A885" s="871" t="n"/>
      <c r="B885" s="871" t="n"/>
      <c r="C885" s="871" t="n"/>
      <c r="D885" s="440" t="n"/>
      <c r="E885" s="871" t="n"/>
      <c r="F885" s="440" t="n"/>
      <c r="G885" s="871" t="n"/>
      <c r="H885" s="440" t="n"/>
      <c r="I885" s="871" t="n"/>
      <c r="J885" s="440" t="n"/>
      <c r="K885" s="871" t="n"/>
      <c r="L885" s="440" t="n"/>
      <c r="M885" s="871" t="n"/>
      <c r="N885" s="871" t="n"/>
      <c r="O885" s="871" t="n"/>
      <c r="P885" s="871" t="n"/>
      <c r="Q885" s="871" t="n"/>
      <c r="R885" s="871" t="n"/>
      <c r="S885" s="871" t="n"/>
      <c r="T885" s="871" t="n"/>
      <c r="U885" s="871" t="n"/>
      <c r="V885" s="871" t="n"/>
      <c r="W885" s="871" t="n"/>
      <c r="X885" s="871" t="n"/>
      <c r="Y885" s="871" t="n"/>
      <c r="Z885" s="871" t="n"/>
      <c r="AA885" s="871" t="n"/>
      <c r="AB885" s="871" t="n"/>
      <c r="AC885" s="871" t="n"/>
      <c r="AD885" s="871" t="n"/>
      <c r="AE885" s="871" t="n"/>
    </row>
    <row r="886">
      <c r="A886" s="871" t="n"/>
      <c r="B886" s="871" t="n"/>
      <c r="C886" s="871" t="n"/>
      <c r="D886" s="440" t="n"/>
      <c r="E886" s="871" t="n"/>
      <c r="F886" s="440" t="n"/>
      <c r="G886" s="871" t="n"/>
      <c r="H886" s="440" t="n"/>
      <c r="I886" s="871" t="n"/>
      <c r="J886" s="440" t="n"/>
      <c r="K886" s="871" t="n"/>
      <c r="L886" s="440" t="n"/>
      <c r="M886" s="871" t="n"/>
      <c r="N886" s="871" t="n"/>
      <c r="O886" s="871" t="n"/>
      <c r="P886" s="871" t="n"/>
      <c r="Q886" s="871" t="n"/>
      <c r="R886" s="871" t="n"/>
      <c r="S886" s="871" t="n"/>
      <c r="T886" s="871" t="n"/>
      <c r="U886" s="871" t="n"/>
      <c r="V886" s="871" t="n"/>
      <c r="W886" s="871" t="n"/>
      <c r="X886" s="871" t="n"/>
      <c r="Y886" s="871" t="n"/>
      <c r="Z886" s="871" t="n"/>
      <c r="AA886" s="871" t="n"/>
      <c r="AB886" s="871" t="n"/>
      <c r="AC886" s="871" t="n"/>
      <c r="AD886" s="871" t="n"/>
      <c r="AE886" s="871" t="n"/>
    </row>
    <row r="887">
      <c r="A887" s="871" t="n"/>
      <c r="B887" s="871" t="n"/>
      <c r="C887" s="871" t="n"/>
      <c r="D887" s="440" t="n"/>
      <c r="E887" s="871" t="n"/>
      <c r="F887" s="440" t="n"/>
      <c r="G887" s="871" t="n"/>
      <c r="H887" s="440" t="n"/>
      <c r="I887" s="871" t="n"/>
      <c r="J887" s="440" t="n"/>
      <c r="K887" s="871" t="n"/>
      <c r="L887" s="440" t="n"/>
      <c r="M887" s="871" t="n"/>
      <c r="N887" s="871" t="n"/>
      <c r="O887" s="871" t="n"/>
      <c r="P887" s="871" t="n"/>
      <c r="Q887" s="871" t="n"/>
      <c r="R887" s="871" t="n"/>
      <c r="S887" s="871" t="n"/>
      <c r="T887" s="871" t="n"/>
      <c r="U887" s="871" t="n"/>
      <c r="V887" s="871" t="n"/>
      <c r="W887" s="871" t="n"/>
      <c r="X887" s="871" t="n"/>
      <c r="Y887" s="871" t="n"/>
      <c r="Z887" s="871" t="n"/>
      <c r="AA887" s="871" t="n"/>
      <c r="AB887" s="871" t="n"/>
      <c r="AC887" s="871" t="n"/>
      <c r="AD887" s="871" t="n"/>
      <c r="AE887" s="871" t="n"/>
    </row>
    <row r="888">
      <c r="A888" s="871" t="n"/>
      <c r="B888" s="871" t="n"/>
      <c r="C888" s="871" t="n"/>
      <c r="D888" s="440" t="n"/>
      <c r="E888" s="871" t="n"/>
      <c r="F888" s="440" t="n"/>
      <c r="G888" s="871" t="n"/>
      <c r="H888" s="440" t="n"/>
      <c r="I888" s="871" t="n"/>
      <c r="J888" s="440" t="n"/>
      <c r="K888" s="871" t="n"/>
      <c r="L888" s="440" t="n"/>
      <c r="M888" s="871" t="n"/>
      <c r="N888" s="871" t="n"/>
      <c r="O888" s="871" t="n"/>
      <c r="P888" s="871" t="n"/>
      <c r="Q888" s="871" t="n"/>
      <c r="R888" s="871" t="n"/>
      <c r="S888" s="871" t="n"/>
      <c r="T888" s="871" t="n"/>
      <c r="U888" s="871" t="n"/>
      <c r="V888" s="871" t="n"/>
      <c r="W888" s="871" t="n"/>
      <c r="X888" s="871" t="n"/>
      <c r="Y888" s="871" t="n"/>
      <c r="Z888" s="871" t="n"/>
      <c r="AA888" s="871" t="n"/>
      <c r="AB888" s="871" t="n"/>
      <c r="AC888" s="871" t="n"/>
      <c r="AD888" s="871" t="n"/>
      <c r="AE888" s="871" t="n"/>
    </row>
    <row r="889">
      <c r="A889" s="871" t="n"/>
      <c r="B889" s="871" t="n"/>
      <c r="C889" s="871" t="n"/>
      <c r="D889" s="440" t="n"/>
      <c r="E889" s="871" t="n"/>
      <c r="F889" s="440" t="n"/>
      <c r="G889" s="871" t="n"/>
      <c r="H889" s="440" t="n"/>
      <c r="I889" s="871" t="n"/>
      <c r="J889" s="440" t="n"/>
      <c r="K889" s="871" t="n"/>
      <c r="L889" s="440" t="n"/>
      <c r="M889" s="871" t="n"/>
      <c r="N889" s="871" t="n"/>
      <c r="O889" s="871" t="n"/>
      <c r="P889" s="871" t="n"/>
      <c r="Q889" s="871" t="n"/>
      <c r="R889" s="871" t="n"/>
      <c r="S889" s="871" t="n"/>
      <c r="T889" s="871" t="n"/>
      <c r="U889" s="871" t="n"/>
      <c r="V889" s="871" t="n"/>
      <c r="W889" s="871" t="n"/>
      <c r="X889" s="871" t="n"/>
      <c r="Y889" s="871" t="n"/>
      <c r="Z889" s="871" t="n"/>
      <c r="AA889" s="871" t="n"/>
      <c r="AB889" s="871" t="n"/>
      <c r="AC889" s="871" t="n"/>
      <c r="AD889" s="871" t="n"/>
      <c r="AE889" s="871" t="n"/>
    </row>
    <row r="890">
      <c r="A890" s="871" t="n"/>
      <c r="B890" s="871" t="n"/>
      <c r="C890" s="871" t="n"/>
      <c r="D890" s="440" t="n"/>
      <c r="E890" s="871" t="n"/>
      <c r="F890" s="440" t="n"/>
      <c r="G890" s="871" t="n"/>
      <c r="H890" s="440" t="n"/>
      <c r="I890" s="871" t="n"/>
      <c r="J890" s="440" t="n"/>
      <c r="K890" s="871" t="n"/>
      <c r="L890" s="440" t="n"/>
      <c r="M890" s="871" t="n"/>
      <c r="N890" s="871" t="n"/>
      <c r="O890" s="871" t="n"/>
      <c r="P890" s="871" t="n"/>
      <c r="Q890" s="871" t="n"/>
      <c r="R890" s="871" t="n"/>
      <c r="S890" s="871" t="n"/>
      <c r="T890" s="871" t="n"/>
      <c r="U890" s="871" t="n"/>
      <c r="V890" s="871" t="n"/>
      <c r="W890" s="871" t="n"/>
      <c r="X890" s="871" t="n"/>
      <c r="Y890" s="871" t="n"/>
      <c r="Z890" s="871" t="n"/>
      <c r="AA890" s="871" t="n"/>
      <c r="AB890" s="871" t="n"/>
      <c r="AC890" s="871" t="n"/>
      <c r="AD890" s="871" t="n"/>
      <c r="AE890" s="871" t="n"/>
    </row>
    <row r="891">
      <c r="A891" s="871" t="n"/>
      <c r="B891" s="871" t="n"/>
      <c r="C891" s="871" t="n"/>
      <c r="D891" s="440" t="n"/>
      <c r="E891" s="871" t="n"/>
      <c r="F891" s="440" t="n"/>
      <c r="G891" s="871" t="n"/>
      <c r="H891" s="440" t="n"/>
      <c r="I891" s="871" t="n"/>
      <c r="J891" s="440" t="n"/>
      <c r="K891" s="871" t="n"/>
      <c r="L891" s="440" t="n"/>
      <c r="M891" s="871" t="n"/>
      <c r="N891" s="871" t="n"/>
      <c r="O891" s="871" t="n"/>
      <c r="P891" s="871" t="n"/>
      <c r="Q891" s="871" t="n"/>
      <c r="R891" s="871" t="n"/>
      <c r="S891" s="871" t="n"/>
      <c r="T891" s="871" t="n"/>
      <c r="U891" s="871" t="n"/>
      <c r="V891" s="871" t="n"/>
      <c r="W891" s="871" t="n"/>
      <c r="X891" s="871" t="n"/>
      <c r="Y891" s="871" t="n"/>
      <c r="Z891" s="871" t="n"/>
      <c r="AA891" s="871" t="n"/>
      <c r="AB891" s="871" t="n"/>
      <c r="AC891" s="871" t="n"/>
      <c r="AD891" s="871" t="n"/>
      <c r="AE891" s="871" t="n"/>
    </row>
    <row r="892">
      <c r="A892" s="871" t="n"/>
      <c r="B892" s="871" t="n"/>
      <c r="C892" s="871" t="n"/>
      <c r="D892" s="440" t="n"/>
      <c r="E892" s="871" t="n"/>
      <c r="F892" s="440" t="n"/>
      <c r="G892" s="871" t="n"/>
      <c r="H892" s="440" t="n"/>
      <c r="I892" s="871" t="n"/>
      <c r="J892" s="440" t="n"/>
      <c r="K892" s="871" t="n"/>
      <c r="L892" s="440" t="n"/>
      <c r="M892" s="871" t="n"/>
      <c r="N892" s="871" t="n"/>
      <c r="O892" s="871" t="n"/>
      <c r="P892" s="871" t="n"/>
      <c r="Q892" s="871" t="n"/>
      <c r="R892" s="871" t="n"/>
      <c r="S892" s="871" t="n"/>
      <c r="T892" s="871" t="n"/>
      <c r="U892" s="871" t="n"/>
      <c r="V892" s="871" t="n"/>
      <c r="W892" s="871" t="n"/>
      <c r="X892" s="871" t="n"/>
      <c r="Y892" s="871" t="n"/>
      <c r="Z892" s="871" t="n"/>
      <c r="AA892" s="871" t="n"/>
      <c r="AB892" s="871" t="n"/>
      <c r="AC892" s="871" t="n"/>
      <c r="AD892" s="871" t="n"/>
      <c r="AE892" s="871" t="n"/>
    </row>
    <row r="893">
      <c r="A893" s="871" t="n"/>
      <c r="B893" s="871" t="n"/>
      <c r="C893" s="871" t="n"/>
      <c r="D893" s="440" t="n"/>
      <c r="E893" s="871" t="n"/>
      <c r="F893" s="440" t="n"/>
      <c r="G893" s="871" t="n"/>
      <c r="H893" s="440" t="n"/>
      <c r="I893" s="871" t="n"/>
      <c r="J893" s="440" t="n"/>
      <c r="K893" s="871" t="n"/>
      <c r="L893" s="440" t="n"/>
      <c r="M893" s="871" t="n"/>
      <c r="N893" s="871" t="n"/>
      <c r="O893" s="871" t="n"/>
      <c r="P893" s="871" t="n"/>
      <c r="Q893" s="871" t="n"/>
      <c r="R893" s="871" t="n"/>
      <c r="S893" s="871" t="n"/>
      <c r="T893" s="871" t="n"/>
      <c r="U893" s="871" t="n"/>
      <c r="V893" s="871" t="n"/>
      <c r="W893" s="871" t="n"/>
      <c r="X893" s="871" t="n"/>
      <c r="Y893" s="871" t="n"/>
      <c r="Z893" s="871" t="n"/>
      <c r="AA893" s="871" t="n"/>
      <c r="AB893" s="871" t="n"/>
      <c r="AC893" s="871" t="n"/>
      <c r="AD893" s="871" t="n"/>
      <c r="AE893" s="871" t="n"/>
    </row>
    <row r="894">
      <c r="A894" s="871" t="n"/>
      <c r="B894" s="871" t="n"/>
      <c r="C894" s="871" t="n"/>
      <c r="D894" s="440" t="n"/>
      <c r="E894" s="871" t="n"/>
      <c r="F894" s="440" t="n"/>
      <c r="G894" s="871" t="n"/>
      <c r="H894" s="440" t="n"/>
      <c r="I894" s="871" t="n"/>
      <c r="J894" s="440" t="n"/>
      <c r="K894" s="871" t="n"/>
      <c r="L894" s="440" t="n"/>
      <c r="M894" s="871" t="n"/>
      <c r="N894" s="871" t="n"/>
      <c r="O894" s="871" t="n"/>
      <c r="P894" s="871" t="n"/>
      <c r="Q894" s="871" t="n"/>
      <c r="R894" s="871" t="n"/>
      <c r="S894" s="871" t="n"/>
      <c r="T894" s="871" t="n"/>
      <c r="U894" s="871" t="n"/>
      <c r="V894" s="871" t="n"/>
      <c r="W894" s="871" t="n"/>
      <c r="X894" s="871" t="n"/>
      <c r="Y894" s="871" t="n"/>
      <c r="Z894" s="871" t="n"/>
      <c r="AA894" s="871" t="n"/>
      <c r="AB894" s="871" t="n"/>
      <c r="AC894" s="871" t="n"/>
      <c r="AD894" s="871" t="n"/>
      <c r="AE894" s="871" t="n"/>
    </row>
    <row r="895">
      <c r="A895" s="871" t="n"/>
      <c r="B895" s="871" t="n"/>
      <c r="C895" s="871" t="n"/>
      <c r="D895" s="440" t="n"/>
      <c r="E895" s="871" t="n"/>
      <c r="F895" s="440" t="n"/>
      <c r="G895" s="871" t="n"/>
      <c r="H895" s="440" t="n"/>
      <c r="I895" s="871" t="n"/>
      <c r="J895" s="440" t="n"/>
      <c r="K895" s="871" t="n"/>
      <c r="L895" s="440" t="n"/>
      <c r="M895" s="871" t="n"/>
      <c r="N895" s="871" t="n"/>
      <c r="O895" s="871" t="n"/>
      <c r="P895" s="871" t="n"/>
      <c r="Q895" s="871" t="n"/>
      <c r="R895" s="871" t="n"/>
      <c r="S895" s="871" t="n"/>
      <c r="T895" s="871" t="n"/>
      <c r="U895" s="871" t="n"/>
      <c r="V895" s="871" t="n"/>
      <c r="W895" s="871" t="n"/>
      <c r="X895" s="871" t="n"/>
      <c r="Y895" s="871" t="n"/>
      <c r="Z895" s="871" t="n"/>
      <c r="AA895" s="871" t="n"/>
      <c r="AB895" s="871" t="n"/>
      <c r="AC895" s="871" t="n"/>
      <c r="AD895" s="871" t="n"/>
      <c r="AE895" s="871" t="n"/>
    </row>
    <row r="896">
      <c r="A896" s="871" t="n"/>
      <c r="B896" s="871" t="n"/>
      <c r="C896" s="871" t="n"/>
      <c r="D896" s="440" t="n"/>
      <c r="E896" s="871" t="n"/>
      <c r="F896" s="440" t="n"/>
      <c r="G896" s="871" t="n"/>
      <c r="H896" s="440" t="n"/>
      <c r="I896" s="871" t="n"/>
      <c r="J896" s="440" t="n"/>
      <c r="K896" s="871" t="n"/>
      <c r="L896" s="440" t="n"/>
      <c r="M896" s="871" t="n"/>
      <c r="N896" s="871" t="n"/>
      <c r="O896" s="871" t="n"/>
      <c r="P896" s="871" t="n"/>
      <c r="Q896" s="871" t="n"/>
      <c r="R896" s="871" t="n"/>
      <c r="S896" s="871" t="n"/>
      <c r="T896" s="871" t="n"/>
      <c r="U896" s="871" t="n"/>
      <c r="V896" s="871" t="n"/>
      <c r="W896" s="871" t="n"/>
      <c r="X896" s="871" t="n"/>
      <c r="Y896" s="871" t="n"/>
      <c r="Z896" s="871" t="n"/>
      <c r="AA896" s="871" t="n"/>
      <c r="AB896" s="871" t="n"/>
      <c r="AC896" s="871" t="n"/>
      <c r="AD896" s="871" t="n"/>
      <c r="AE896" s="871" t="n"/>
    </row>
    <row r="897">
      <c r="A897" s="871" t="n"/>
      <c r="B897" s="871" t="n"/>
      <c r="C897" s="871" t="n"/>
      <c r="D897" s="440" t="n"/>
      <c r="E897" s="871" t="n"/>
      <c r="F897" s="440" t="n"/>
      <c r="G897" s="871" t="n"/>
      <c r="H897" s="440" t="n"/>
      <c r="I897" s="871" t="n"/>
      <c r="J897" s="440" t="n"/>
      <c r="K897" s="871" t="n"/>
      <c r="L897" s="440" t="n"/>
      <c r="M897" s="871" t="n"/>
      <c r="N897" s="871" t="n"/>
      <c r="O897" s="871" t="n"/>
      <c r="P897" s="871" t="n"/>
      <c r="Q897" s="871" t="n"/>
      <c r="R897" s="871" t="n"/>
      <c r="S897" s="871" t="n"/>
      <c r="T897" s="871" t="n"/>
      <c r="U897" s="871" t="n"/>
      <c r="V897" s="871" t="n"/>
      <c r="W897" s="871" t="n"/>
      <c r="X897" s="871" t="n"/>
      <c r="Y897" s="871" t="n"/>
      <c r="Z897" s="871" t="n"/>
      <c r="AA897" s="871" t="n"/>
      <c r="AB897" s="871" t="n"/>
      <c r="AC897" s="871" t="n"/>
      <c r="AD897" s="871" t="n"/>
      <c r="AE897" s="871" t="n"/>
    </row>
    <row r="898">
      <c r="A898" s="871" t="n"/>
      <c r="B898" s="871" t="n"/>
      <c r="C898" s="871" t="n"/>
      <c r="D898" s="440" t="n"/>
      <c r="E898" s="871" t="n"/>
      <c r="F898" s="440" t="n"/>
      <c r="G898" s="871" t="n"/>
      <c r="H898" s="440" t="n"/>
      <c r="I898" s="871" t="n"/>
      <c r="J898" s="440" t="n"/>
      <c r="K898" s="871" t="n"/>
      <c r="L898" s="440" t="n"/>
      <c r="M898" s="871" t="n"/>
      <c r="N898" s="871" t="n"/>
      <c r="O898" s="871" t="n"/>
      <c r="P898" s="871" t="n"/>
      <c r="Q898" s="871" t="n"/>
      <c r="R898" s="871" t="n"/>
      <c r="S898" s="871" t="n"/>
      <c r="T898" s="871" t="n"/>
      <c r="U898" s="871" t="n"/>
      <c r="V898" s="871" t="n"/>
      <c r="W898" s="871" t="n"/>
      <c r="X898" s="871" t="n"/>
      <c r="Y898" s="871" t="n"/>
      <c r="Z898" s="871" t="n"/>
      <c r="AA898" s="871" t="n"/>
      <c r="AB898" s="871" t="n"/>
      <c r="AC898" s="871" t="n"/>
      <c r="AD898" s="871" t="n"/>
      <c r="AE898" s="871" t="n"/>
    </row>
    <row r="899">
      <c r="A899" s="871" t="n"/>
      <c r="B899" s="871" t="n"/>
      <c r="C899" s="871" t="n"/>
      <c r="D899" s="440" t="n"/>
      <c r="E899" s="871" t="n"/>
      <c r="F899" s="440" t="n"/>
      <c r="G899" s="871" t="n"/>
      <c r="H899" s="440" t="n"/>
      <c r="I899" s="871" t="n"/>
      <c r="J899" s="440" t="n"/>
      <c r="K899" s="871" t="n"/>
      <c r="L899" s="440" t="n"/>
      <c r="M899" s="871" t="n"/>
      <c r="N899" s="871" t="n"/>
      <c r="O899" s="871" t="n"/>
      <c r="P899" s="871" t="n"/>
      <c r="Q899" s="871" t="n"/>
      <c r="R899" s="871" t="n"/>
      <c r="S899" s="871" t="n"/>
      <c r="T899" s="871" t="n"/>
      <c r="U899" s="871" t="n"/>
      <c r="V899" s="871" t="n"/>
      <c r="W899" s="871" t="n"/>
      <c r="X899" s="871" t="n"/>
      <c r="Y899" s="871" t="n"/>
      <c r="Z899" s="871" t="n"/>
      <c r="AA899" s="871" t="n"/>
      <c r="AB899" s="871" t="n"/>
      <c r="AC899" s="871" t="n"/>
      <c r="AD899" s="871" t="n"/>
      <c r="AE899" s="871" t="n"/>
    </row>
    <row r="900">
      <c r="A900" s="871" t="n"/>
      <c r="B900" s="871" t="n"/>
      <c r="C900" s="871" t="n"/>
      <c r="D900" s="440" t="n"/>
      <c r="E900" s="871" t="n"/>
      <c r="F900" s="440" t="n"/>
      <c r="G900" s="871" t="n"/>
      <c r="H900" s="440" t="n"/>
      <c r="I900" s="871" t="n"/>
      <c r="J900" s="440" t="n"/>
      <c r="K900" s="871" t="n"/>
      <c r="L900" s="440" t="n"/>
      <c r="M900" s="871" t="n"/>
      <c r="N900" s="871" t="n"/>
      <c r="O900" s="871" t="n"/>
      <c r="P900" s="871" t="n"/>
      <c r="Q900" s="871" t="n"/>
      <c r="R900" s="871" t="n"/>
      <c r="S900" s="871" t="n"/>
      <c r="T900" s="871" t="n"/>
      <c r="U900" s="871" t="n"/>
      <c r="V900" s="871" t="n"/>
      <c r="W900" s="871" t="n"/>
      <c r="X900" s="871" t="n"/>
      <c r="Y900" s="871" t="n"/>
      <c r="Z900" s="871" t="n"/>
      <c r="AA900" s="871" t="n"/>
      <c r="AB900" s="871" t="n"/>
      <c r="AC900" s="871" t="n"/>
      <c r="AD900" s="871" t="n"/>
      <c r="AE900" s="871" t="n"/>
    </row>
    <row r="901">
      <c r="A901" s="871" t="n"/>
      <c r="B901" s="871" t="n"/>
      <c r="C901" s="871" t="n"/>
      <c r="D901" s="440" t="n"/>
      <c r="E901" s="871" t="n"/>
      <c r="F901" s="440" t="n"/>
      <c r="G901" s="871" t="n"/>
      <c r="H901" s="440" t="n"/>
      <c r="I901" s="871" t="n"/>
      <c r="J901" s="440" t="n"/>
      <c r="K901" s="871" t="n"/>
      <c r="L901" s="440" t="n"/>
      <c r="M901" s="871" t="n"/>
      <c r="N901" s="871" t="n"/>
      <c r="O901" s="871" t="n"/>
      <c r="P901" s="871" t="n"/>
      <c r="Q901" s="871" t="n"/>
      <c r="R901" s="871" t="n"/>
      <c r="S901" s="871" t="n"/>
      <c r="T901" s="871" t="n"/>
      <c r="U901" s="871" t="n"/>
      <c r="V901" s="871" t="n"/>
      <c r="W901" s="871" t="n"/>
      <c r="X901" s="871" t="n"/>
      <c r="Y901" s="871" t="n"/>
      <c r="Z901" s="871" t="n"/>
      <c r="AA901" s="871" t="n"/>
      <c r="AB901" s="871" t="n"/>
      <c r="AC901" s="871" t="n"/>
      <c r="AD901" s="871" t="n"/>
      <c r="AE901" s="871" t="n"/>
    </row>
    <row r="902">
      <c r="A902" s="871" t="n"/>
      <c r="B902" s="871" t="n"/>
      <c r="C902" s="871" t="n"/>
      <c r="D902" s="440" t="n"/>
      <c r="E902" s="871" t="n"/>
      <c r="F902" s="440" t="n"/>
      <c r="G902" s="871" t="n"/>
      <c r="H902" s="440" t="n"/>
      <c r="I902" s="871" t="n"/>
      <c r="J902" s="440" t="n"/>
      <c r="K902" s="871" t="n"/>
      <c r="L902" s="440" t="n"/>
      <c r="M902" s="871" t="n"/>
      <c r="N902" s="871" t="n"/>
      <c r="O902" s="871" t="n"/>
      <c r="P902" s="871" t="n"/>
      <c r="Q902" s="871" t="n"/>
      <c r="R902" s="871" t="n"/>
      <c r="S902" s="871" t="n"/>
      <c r="T902" s="871" t="n"/>
      <c r="U902" s="871" t="n"/>
      <c r="V902" s="871" t="n"/>
      <c r="W902" s="871" t="n"/>
      <c r="X902" s="871" t="n"/>
      <c r="Y902" s="871" t="n"/>
      <c r="Z902" s="871" t="n"/>
      <c r="AA902" s="871" t="n"/>
      <c r="AB902" s="871" t="n"/>
      <c r="AC902" s="871" t="n"/>
      <c r="AD902" s="871" t="n"/>
      <c r="AE902" s="871" t="n"/>
    </row>
    <row r="903">
      <c r="A903" s="871" t="n"/>
      <c r="B903" s="871" t="n"/>
      <c r="C903" s="871" t="n"/>
      <c r="D903" s="440" t="n"/>
      <c r="E903" s="871" t="n"/>
      <c r="F903" s="440" t="n"/>
      <c r="G903" s="871" t="n"/>
      <c r="H903" s="440" t="n"/>
      <c r="I903" s="871" t="n"/>
      <c r="J903" s="440" t="n"/>
      <c r="K903" s="871" t="n"/>
      <c r="L903" s="440" t="n"/>
      <c r="M903" s="871" t="n"/>
      <c r="N903" s="871" t="n"/>
      <c r="O903" s="871" t="n"/>
      <c r="P903" s="871" t="n"/>
      <c r="Q903" s="871" t="n"/>
      <c r="R903" s="871" t="n"/>
      <c r="S903" s="871" t="n"/>
      <c r="T903" s="871" t="n"/>
      <c r="U903" s="871" t="n"/>
      <c r="V903" s="871" t="n"/>
      <c r="W903" s="871" t="n"/>
      <c r="X903" s="871" t="n"/>
      <c r="Y903" s="871" t="n"/>
      <c r="Z903" s="871" t="n"/>
      <c r="AA903" s="871" t="n"/>
      <c r="AB903" s="871" t="n"/>
      <c r="AC903" s="871" t="n"/>
      <c r="AD903" s="871" t="n"/>
      <c r="AE903" s="871" t="n"/>
    </row>
    <row r="904">
      <c r="A904" s="871" t="n"/>
      <c r="B904" s="871" t="n"/>
      <c r="C904" s="871" t="n"/>
      <c r="D904" s="440" t="n"/>
      <c r="E904" s="871" t="n"/>
      <c r="F904" s="440" t="n"/>
      <c r="G904" s="871" t="n"/>
      <c r="H904" s="440" t="n"/>
      <c r="I904" s="871" t="n"/>
      <c r="J904" s="440" t="n"/>
      <c r="K904" s="871" t="n"/>
      <c r="L904" s="440" t="n"/>
      <c r="M904" s="871" t="n"/>
      <c r="N904" s="871" t="n"/>
      <c r="O904" s="871" t="n"/>
      <c r="P904" s="871" t="n"/>
      <c r="Q904" s="871" t="n"/>
      <c r="R904" s="871" t="n"/>
      <c r="S904" s="871" t="n"/>
      <c r="T904" s="871" t="n"/>
      <c r="U904" s="871" t="n"/>
      <c r="V904" s="871" t="n"/>
      <c r="W904" s="871" t="n"/>
      <c r="X904" s="871" t="n"/>
      <c r="Y904" s="871" t="n"/>
      <c r="Z904" s="871" t="n"/>
      <c r="AA904" s="871" t="n"/>
      <c r="AB904" s="871" t="n"/>
      <c r="AC904" s="871" t="n"/>
      <c r="AD904" s="871" t="n"/>
      <c r="AE904" s="871" t="n"/>
    </row>
    <row r="905">
      <c r="A905" s="871" t="n"/>
      <c r="B905" s="871" t="n"/>
      <c r="C905" s="871" t="n"/>
      <c r="D905" s="440" t="n"/>
      <c r="E905" s="871" t="n"/>
      <c r="F905" s="440" t="n"/>
      <c r="G905" s="871" t="n"/>
      <c r="H905" s="440" t="n"/>
      <c r="I905" s="871" t="n"/>
      <c r="J905" s="440" t="n"/>
      <c r="K905" s="871" t="n"/>
      <c r="L905" s="440" t="n"/>
      <c r="M905" s="871" t="n"/>
      <c r="N905" s="871" t="n"/>
      <c r="O905" s="871" t="n"/>
      <c r="P905" s="871" t="n"/>
      <c r="Q905" s="871" t="n"/>
      <c r="R905" s="871" t="n"/>
      <c r="S905" s="871" t="n"/>
      <c r="T905" s="871" t="n"/>
      <c r="U905" s="871" t="n"/>
      <c r="V905" s="871" t="n"/>
      <c r="W905" s="871" t="n"/>
      <c r="X905" s="871" t="n"/>
      <c r="Y905" s="871" t="n"/>
      <c r="Z905" s="871" t="n"/>
      <c r="AA905" s="871" t="n"/>
      <c r="AB905" s="871" t="n"/>
      <c r="AC905" s="871" t="n"/>
      <c r="AD905" s="871" t="n"/>
      <c r="AE905" s="871" t="n"/>
    </row>
    <row r="906">
      <c r="A906" s="871" t="n"/>
      <c r="B906" s="871" t="n"/>
      <c r="C906" s="871" t="n"/>
      <c r="D906" s="440" t="n"/>
      <c r="E906" s="871" t="n"/>
      <c r="F906" s="440" t="n"/>
      <c r="G906" s="871" t="n"/>
      <c r="H906" s="440" t="n"/>
      <c r="I906" s="871" t="n"/>
      <c r="J906" s="440" t="n"/>
      <c r="K906" s="871" t="n"/>
      <c r="L906" s="440" t="n"/>
      <c r="M906" s="871" t="n"/>
      <c r="N906" s="871" t="n"/>
      <c r="O906" s="871" t="n"/>
      <c r="P906" s="871" t="n"/>
      <c r="Q906" s="871" t="n"/>
      <c r="R906" s="871" t="n"/>
      <c r="S906" s="871" t="n"/>
      <c r="T906" s="871" t="n"/>
      <c r="U906" s="871" t="n"/>
      <c r="V906" s="871" t="n"/>
      <c r="W906" s="871" t="n"/>
      <c r="X906" s="871" t="n"/>
      <c r="Y906" s="871" t="n"/>
      <c r="Z906" s="871" t="n"/>
      <c r="AA906" s="871" t="n"/>
      <c r="AB906" s="871" t="n"/>
      <c r="AC906" s="871" t="n"/>
      <c r="AD906" s="871" t="n"/>
      <c r="AE906" s="871" t="n"/>
    </row>
    <row r="907">
      <c r="A907" s="871" t="n"/>
      <c r="B907" s="871" t="n"/>
      <c r="C907" s="871" t="n"/>
      <c r="D907" s="440" t="n"/>
      <c r="E907" s="871" t="n"/>
      <c r="F907" s="440" t="n"/>
      <c r="G907" s="871" t="n"/>
      <c r="H907" s="440" t="n"/>
      <c r="I907" s="871" t="n"/>
      <c r="J907" s="440" t="n"/>
      <c r="K907" s="871" t="n"/>
      <c r="L907" s="440" t="n"/>
      <c r="M907" s="871" t="n"/>
      <c r="N907" s="871" t="n"/>
      <c r="O907" s="871" t="n"/>
      <c r="P907" s="871" t="n"/>
      <c r="Q907" s="871" t="n"/>
      <c r="R907" s="871" t="n"/>
      <c r="S907" s="871" t="n"/>
      <c r="T907" s="871" t="n"/>
      <c r="U907" s="871" t="n"/>
      <c r="V907" s="871" t="n"/>
      <c r="W907" s="871" t="n"/>
      <c r="X907" s="871" t="n"/>
      <c r="Y907" s="871" t="n"/>
      <c r="Z907" s="871" t="n"/>
      <c r="AA907" s="871" t="n"/>
      <c r="AB907" s="871" t="n"/>
      <c r="AC907" s="871" t="n"/>
      <c r="AD907" s="871" t="n"/>
      <c r="AE907" s="871" t="n"/>
    </row>
    <row r="908">
      <c r="A908" s="871" t="n"/>
      <c r="B908" s="871" t="n"/>
      <c r="C908" s="871" t="n"/>
      <c r="D908" s="440" t="n"/>
      <c r="E908" s="871" t="n"/>
      <c r="F908" s="440" t="n"/>
      <c r="G908" s="871" t="n"/>
      <c r="H908" s="440" t="n"/>
      <c r="I908" s="871" t="n"/>
      <c r="J908" s="440" t="n"/>
      <c r="K908" s="871" t="n"/>
      <c r="L908" s="440" t="n"/>
      <c r="M908" s="871" t="n"/>
      <c r="N908" s="871" t="n"/>
      <c r="O908" s="871" t="n"/>
      <c r="P908" s="871" t="n"/>
      <c r="Q908" s="871" t="n"/>
      <c r="R908" s="871" t="n"/>
      <c r="S908" s="871" t="n"/>
      <c r="T908" s="871" t="n"/>
      <c r="U908" s="871" t="n"/>
      <c r="V908" s="871" t="n"/>
      <c r="W908" s="871" t="n"/>
      <c r="X908" s="871" t="n"/>
      <c r="Y908" s="871" t="n"/>
      <c r="Z908" s="871" t="n"/>
      <c r="AA908" s="871" t="n"/>
      <c r="AB908" s="871" t="n"/>
      <c r="AC908" s="871" t="n"/>
      <c r="AD908" s="871" t="n"/>
      <c r="AE908" s="871" t="n"/>
    </row>
    <row r="909">
      <c r="A909" s="871" t="n"/>
      <c r="B909" s="871" t="n"/>
      <c r="C909" s="871" t="n"/>
      <c r="D909" s="440" t="n"/>
      <c r="E909" s="871" t="n"/>
      <c r="F909" s="440" t="n"/>
      <c r="G909" s="871" t="n"/>
      <c r="H909" s="440" t="n"/>
      <c r="I909" s="871" t="n"/>
      <c r="J909" s="440" t="n"/>
      <c r="K909" s="871" t="n"/>
      <c r="L909" s="440" t="n"/>
      <c r="M909" s="871" t="n"/>
      <c r="N909" s="871" t="n"/>
      <c r="O909" s="871" t="n"/>
      <c r="P909" s="871" t="n"/>
      <c r="Q909" s="871" t="n"/>
      <c r="R909" s="871" t="n"/>
      <c r="S909" s="871" t="n"/>
      <c r="T909" s="871" t="n"/>
      <c r="U909" s="871" t="n"/>
      <c r="V909" s="871" t="n"/>
      <c r="W909" s="871" t="n"/>
      <c r="X909" s="871" t="n"/>
      <c r="Y909" s="871" t="n"/>
      <c r="Z909" s="871" t="n"/>
      <c r="AA909" s="871" t="n"/>
      <c r="AB909" s="871" t="n"/>
      <c r="AC909" s="871" t="n"/>
      <c r="AD909" s="871" t="n"/>
      <c r="AE909" s="871" t="n"/>
    </row>
    <row r="910">
      <c r="A910" s="871" t="n"/>
      <c r="B910" s="871" t="n"/>
      <c r="C910" s="871" t="n"/>
      <c r="D910" s="440" t="n"/>
      <c r="E910" s="871" t="n"/>
      <c r="F910" s="440" t="n"/>
      <c r="G910" s="871" t="n"/>
      <c r="H910" s="440" t="n"/>
      <c r="I910" s="871" t="n"/>
      <c r="J910" s="440" t="n"/>
      <c r="K910" s="871" t="n"/>
      <c r="L910" s="440" t="n"/>
      <c r="M910" s="871" t="n"/>
      <c r="N910" s="871" t="n"/>
      <c r="O910" s="871" t="n"/>
      <c r="P910" s="871" t="n"/>
      <c r="Q910" s="871" t="n"/>
      <c r="R910" s="871" t="n"/>
      <c r="S910" s="871" t="n"/>
      <c r="T910" s="871" t="n"/>
      <c r="U910" s="871" t="n"/>
      <c r="V910" s="871" t="n"/>
      <c r="W910" s="871" t="n"/>
      <c r="X910" s="871" t="n"/>
      <c r="Y910" s="871" t="n"/>
      <c r="Z910" s="871" t="n"/>
      <c r="AA910" s="871" t="n"/>
      <c r="AB910" s="871" t="n"/>
      <c r="AC910" s="871" t="n"/>
      <c r="AD910" s="871" t="n"/>
      <c r="AE910" s="871" t="n"/>
    </row>
    <row r="911">
      <c r="A911" s="871" t="n"/>
      <c r="B911" s="871" t="n"/>
      <c r="C911" s="871" t="n"/>
      <c r="D911" s="440" t="n"/>
      <c r="E911" s="871" t="n"/>
      <c r="F911" s="440" t="n"/>
      <c r="G911" s="871" t="n"/>
      <c r="H911" s="440" t="n"/>
      <c r="I911" s="871" t="n"/>
      <c r="J911" s="440" t="n"/>
      <c r="K911" s="871" t="n"/>
      <c r="L911" s="440" t="n"/>
      <c r="M911" s="871" t="n"/>
      <c r="N911" s="871" t="n"/>
      <c r="O911" s="871" t="n"/>
      <c r="P911" s="871" t="n"/>
      <c r="Q911" s="871" t="n"/>
      <c r="R911" s="871" t="n"/>
      <c r="S911" s="871" t="n"/>
      <c r="T911" s="871" t="n"/>
      <c r="U911" s="871" t="n"/>
      <c r="V911" s="871" t="n"/>
      <c r="W911" s="871" t="n"/>
      <c r="X911" s="871" t="n"/>
      <c r="Y911" s="871" t="n"/>
      <c r="Z911" s="871" t="n"/>
      <c r="AA911" s="871" t="n"/>
      <c r="AB911" s="871" t="n"/>
      <c r="AC911" s="871" t="n"/>
      <c r="AD911" s="871" t="n"/>
      <c r="AE911" s="871" t="n"/>
    </row>
    <row r="912">
      <c r="A912" s="871" t="n"/>
      <c r="B912" s="871" t="n"/>
      <c r="C912" s="871" t="n"/>
      <c r="D912" s="440" t="n"/>
      <c r="E912" s="871" t="n"/>
      <c r="F912" s="440" t="n"/>
      <c r="G912" s="871" t="n"/>
      <c r="H912" s="440" t="n"/>
      <c r="I912" s="871" t="n"/>
      <c r="J912" s="440" t="n"/>
      <c r="K912" s="871" t="n"/>
      <c r="L912" s="440" t="n"/>
      <c r="M912" s="871" t="n"/>
      <c r="N912" s="871" t="n"/>
      <c r="O912" s="871" t="n"/>
      <c r="P912" s="871" t="n"/>
      <c r="Q912" s="871" t="n"/>
      <c r="R912" s="871" t="n"/>
      <c r="S912" s="871" t="n"/>
      <c r="T912" s="871" t="n"/>
      <c r="U912" s="871" t="n"/>
      <c r="V912" s="871" t="n"/>
      <c r="W912" s="871" t="n"/>
      <c r="X912" s="871" t="n"/>
      <c r="Y912" s="871" t="n"/>
      <c r="Z912" s="871" t="n"/>
      <c r="AA912" s="871" t="n"/>
      <c r="AB912" s="871" t="n"/>
      <c r="AC912" s="871" t="n"/>
      <c r="AD912" s="871" t="n"/>
      <c r="AE912" s="871" t="n"/>
    </row>
    <row r="913">
      <c r="A913" s="871" t="n"/>
      <c r="B913" s="871" t="n"/>
      <c r="C913" s="871" t="n"/>
      <c r="D913" s="440" t="n"/>
      <c r="E913" s="871" t="n"/>
      <c r="F913" s="440" t="n"/>
      <c r="G913" s="871" t="n"/>
      <c r="H913" s="440" t="n"/>
      <c r="I913" s="871" t="n"/>
      <c r="J913" s="440" t="n"/>
      <c r="K913" s="871" t="n"/>
      <c r="L913" s="440" t="n"/>
      <c r="M913" s="871" t="n"/>
      <c r="N913" s="871" t="n"/>
      <c r="O913" s="871" t="n"/>
      <c r="P913" s="871" t="n"/>
      <c r="Q913" s="871" t="n"/>
      <c r="R913" s="871" t="n"/>
      <c r="S913" s="871" t="n"/>
      <c r="T913" s="871" t="n"/>
      <c r="U913" s="871" t="n"/>
      <c r="V913" s="871" t="n"/>
      <c r="W913" s="871" t="n"/>
      <c r="X913" s="871" t="n"/>
      <c r="Y913" s="871" t="n"/>
      <c r="Z913" s="871" t="n"/>
      <c r="AA913" s="871" t="n"/>
      <c r="AB913" s="871" t="n"/>
      <c r="AC913" s="871" t="n"/>
      <c r="AD913" s="871" t="n"/>
      <c r="AE913" s="871" t="n"/>
    </row>
    <row r="914">
      <c r="A914" s="871" t="n"/>
      <c r="B914" s="871" t="n"/>
      <c r="C914" s="871" t="n"/>
      <c r="D914" s="440" t="n"/>
      <c r="E914" s="871" t="n"/>
      <c r="F914" s="440" t="n"/>
      <c r="G914" s="871" t="n"/>
      <c r="H914" s="440" t="n"/>
      <c r="I914" s="871" t="n"/>
      <c r="J914" s="440" t="n"/>
      <c r="K914" s="871" t="n"/>
      <c r="L914" s="440" t="n"/>
      <c r="M914" s="871" t="n"/>
      <c r="N914" s="871" t="n"/>
      <c r="O914" s="871" t="n"/>
      <c r="P914" s="871" t="n"/>
      <c r="Q914" s="871" t="n"/>
      <c r="R914" s="871" t="n"/>
      <c r="S914" s="871" t="n"/>
      <c r="T914" s="871" t="n"/>
      <c r="U914" s="871" t="n"/>
      <c r="V914" s="871" t="n"/>
      <c r="W914" s="871" t="n"/>
      <c r="X914" s="871" t="n"/>
      <c r="Y914" s="871" t="n"/>
      <c r="Z914" s="871" t="n"/>
      <c r="AA914" s="871" t="n"/>
      <c r="AB914" s="871" t="n"/>
      <c r="AC914" s="871" t="n"/>
      <c r="AD914" s="871" t="n"/>
      <c r="AE914" s="871" t="n"/>
    </row>
    <row r="915">
      <c r="A915" s="871" t="n"/>
      <c r="B915" s="871" t="n"/>
      <c r="C915" s="871" t="n"/>
      <c r="D915" s="440" t="n"/>
      <c r="E915" s="871" t="n"/>
      <c r="F915" s="440" t="n"/>
      <c r="G915" s="871" t="n"/>
      <c r="H915" s="440" t="n"/>
      <c r="I915" s="871" t="n"/>
      <c r="J915" s="440" t="n"/>
      <c r="K915" s="871" t="n"/>
      <c r="L915" s="440" t="n"/>
      <c r="M915" s="871" t="n"/>
      <c r="N915" s="871" t="n"/>
      <c r="O915" s="871" t="n"/>
      <c r="P915" s="871" t="n"/>
      <c r="Q915" s="871" t="n"/>
      <c r="R915" s="871" t="n"/>
      <c r="S915" s="871" t="n"/>
      <c r="T915" s="871" t="n"/>
      <c r="U915" s="871" t="n"/>
      <c r="V915" s="871" t="n"/>
      <c r="W915" s="871" t="n"/>
      <c r="X915" s="871" t="n"/>
      <c r="Y915" s="871" t="n"/>
      <c r="Z915" s="871" t="n"/>
      <c r="AA915" s="871" t="n"/>
      <c r="AB915" s="871" t="n"/>
      <c r="AC915" s="871" t="n"/>
      <c r="AD915" s="871" t="n"/>
      <c r="AE915" s="871" t="n"/>
    </row>
    <row r="916">
      <c r="A916" s="871" t="n"/>
      <c r="B916" s="871" t="n"/>
      <c r="C916" s="871" t="n"/>
      <c r="D916" s="440" t="n"/>
      <c r="E916" s="871" t="n"/>
      <c r="F916" s="440" t="n"/>
      <c r="G916" s="871" t="n"/>
      <c r="H916" s="440" t="n"/>
      <c r="I916" s="871" t="n"/>
      <c r="J916" s="440" t="n"/>
      <c r="K916" s="871" t="n"/>
      <c r="L916" s="440" t="n"/>
      <c r="M916" s="871" t="n"/>
      <c r="N916" s="871" t="n"/>
      <c r="O916" s="871" t="n"/>
      <c r="P916" s="871" t="n"/>
      <c r="Q916" s="871" t="n"/>
      <c r="R916" s="871" t="n"/>
      <c r="S916" s="871" t="n"/>
      <c r="T916" s="871" t="n"/>
      <c r="U916" s="871" t="n"/>
      <c r="V916" s="871" t="n"/>
      <c r="W916" s="871" t="n"/>
      <c r="X916" s="871" t="n"/>
      <c r="Y916" s="871" t="n"/>
      <c r="Z916" s="871" t="n"/>
      <c r="AA916" s="871" t="n"/>
      <c r="AB916" s="871" t="n"/>
      <c r="AC916" s="871" t="n"/>
      <c r="AD916" s="871" t="n"/>
      <c r="AE916" s="871" t="n"/>
    </row>
    <row r="917">
      <c r="A917" s="871" t="n"/>
      <c r="B917" s="871" t="n"/>
      <c r="C917" s="871" t="n"/>
      <c r="D917" s="440" t="n"/>
      <c r="E917" s="871" t="n"/>
      <c r="F917" s="440" t="n"/>
      <c r="G917" s="871" t="n"/>
      <c r="H917" s="440" t="n"/>
      <c r="I917" s="871" t="n"/>
      <c r="J917" s="440" t="n"/>
      <c r="K917" s="871" t="n"/>
      <c r="L917" s="440" t="n"/>
      <c r="M917" s="871" t="n"/>
      <c r="N917" s="871" t="n"/>
      <c r="O917" s="871" t="n"/>
      <c r="P917" s="871" t="n"/>
      <c r="Q917" s="871" t="n"/>
      <c r="R917" s="871" t="n"/>
      <c r="S917" s="871" t="n"/>
      <c r="T917" s="871" t="n"/>
      <c r="U917" s="871" t="n"/>
      <c r="V917" s="871" t="n"/>
      <c r="W917" s="871" t="n"/>
      <c r="X917" s="871" t="n"/>
      <c r="Y917" s="871" t="n"/>
      <c r="Z917" s="871" t="n"/>
      <c r="AA917" s="871" t="n"/>
      <c r="AB917" s="871" t="n"/>
      <c r="AC917" s="871" t="n"/>
      <c r="AD917" s="871" t="n"/>
      <c r="AE917" s="871" t="n"/>
    </row>
    <row r="918">
      <c r="A918" s="871" t="n"/>
      <c r="B918" s="871" t="n"/>
      <c r="C918" s="871" t="n"/>
      <c r="D918" s="440" t="n"/>
      <c r="E918" s="871" t="n"/>
      <c r="F918" s="440" t="n"/>
      <c r="G918" s="871" t="n"/>
      <c r="H918" s="440" t="n"/>
      <c r="I918" s="871" t="n"/>
      <c r="J918" s="440" t="n"/>
      <c r="K918" s="871" t="n"/>
      <c r="L918" s="440" t="n"/>
      <c r="M918" s="871" t="n"/>
      <c r="N918" s="871" t="n"/>
      <c r="O918" s="871" t="n"/>
      <c r="P918" s="871" t="n"/>
      <c r="Q918" s="871" t="n"/>
      <c r="R918" s="871" t="n"/>
      <c r="S918" s="871" t="n"/>
      <c r="T918" s="871" t="n"/>
      <c r="U918" s="871" t="n"/>
      <c r="V918" s="871" t="n"/>
      <c r="W918" s="871" t="n"/>
      <c r="X918" s="871" t="n"/>
      <c r="Y918" s="871" t="n"/>
      <c r="Z918" s="871" t="n"/>
      <c r="AA918" s="871" t="n"/>
      <c r="AB918" s="871" t="n"/>
      <c r="AC918" s="871" t="n"/>
      <c r="AD918" s="871" t="n"/>
      <c r="AE918" s="871" t="n"/>
    </row>
    <row r="919">
      <c r="A919" s="871" t="n"/>
      <c r="B919" s="871" t="n"/>
      <c r="C919" s="871" t="n"/>
      <c r="D919" s="440" t="n"/>
      <c r="E919" s="871" t="n"/>
      <c r="F919" s="440" t="n"/>
      <c r="G919" s="871" t="n"/>
      <c r="H919" s="440" t="n"/>
      <c r="I919" s="871" t="n"/>
      <c r="J919" s="440" t="n"/>
      <c r="K919" s="871" t="n"/>
      <c r="L919" s="440" t="n"/>
      <c r="M919" s="871" t="n"/>
      <c r="N919" s="871" t="n"/>
      <c r="O919" s="871" t="n"/>
      <c r="P919" s="871" t="n"/>
      <c r="Q919" s="871" t="n"/>
      <c r="R919" s="871" t="n"/>
      <c r="S919" s="871" t="n"/>
      <c r="T919" s="871" t="n"/>
      <c r="U919" s="871" t="n"/>
      <c r="V919" s="871" t="n"/>
      <c r="W919" s="871" t="n"/>
      <c r="X919" s="871" t="n"/>
      <c r="Y919" s="871" t="n"/>
      <c r="Z919" s="871" t="n"/>
      <c r="AA919" s="871" t="n"/>
      <c r="AB919" s="871" t="n"/>
      <c r="AC919" s="871" t="n"/>
      <c r="AD919" s="871" t="n"/>
      <c r="AE919" s="871" t="n"/>
    </row>
    <row r="920">
      <c r="A920" s="871" t="n"/>
      <c r="B920" s="871" t="n"/>
      <c r="C920" s="871" t="n"/>
      <c r="D920" s="440" t="n"/>
      <c r="E920" s="871" t="n"/>
      <c r="F920" s="440" t="n"/>
      <c r="G920" s="871" t="n"/>
      <c r="H920" s="440" t="n"/>
      <c r="I920" s="871" t="n"/>
      <c r="J920" s="440" t="n"/>
      <c r="K920" s="871" t="n"/>
      <c r="L920" s="440" t="n"/>
      <c r="M920" s="871" t="n"/>
      <c r="N920" s="871" t="n"/>
      <c r="O920" s="871" t="n"/>
      <c r="P920" s="871" t="n"/>
      <c r="Q920" s="871" t="n"/>
      <c r="R920" s="871" t="n"/>
      <c r="S920" s="871" t="n"/>
      <c r="T920" s="871" t="n"/>
      <c r="U920" s="871" t="n"/>
      <c r="V920" s="871" t="n"/>
      <c r="W920" s="871" t="n"/>
      <c r="X920" s="871" t="n"/>
      <c r="Y920" s="871" t="n"/>
      <c r="Z920" s="871" t="n"/>
      <c r="AA920" s="871" t="n"/>
      <c r="AB920" s="871" t="n"/>
      <c r="AC920" s="871" t="n"/>
      <c r="AD920" s="871" t="n"/>
      <c r="AE920" s="871" t="n"/>
    </row>
    <row r="921">
      <c r="A921" s="871" t="n"/>
      <c r="B921" s="871" t="n"/>
      <c r="C921" s="871" t="n"/>
      <c r="D921" s="440" t="n"/>
      <c r="E921" s="871" t="n"/>
      <c r="F921" s="440" t="n"/>
      <c r="G921" s="871" t="n"/>
      <c r="H921" s="440" t="n"/>
      <c r="I921" s="871" t="n"/>
      <c r="J921" s="440" t="n"/>
      <c r="K921" s="871" t="n"/>
      <c r="L921" s="440" t="n"/>
      <c r="M921" s="871" t="n"/>
      <c r="N921" s="871" t="n"/>
      <c r="O921" s="871" t="n"/>
      <c r="P921" s="871" t="n"/>
      <c r="Q921" s="871" t="n"/>
      <c r="R921" s="871" t="n"/>
      <c r="S921" s="871" t="n"/>
      <c r="T921" s="871" t="n"/>
      <c r="U921" s="871" t="n"/>
      <c r="V921" s="871" t="n"/>
      <c r="W921" s="871" t="n"/>
      <c r="X921" s="871" t="n"/>
      <c r="Y921" s="871" t="n"/>
      <c r="Z921" s="871" t="n"/>
      <c r="AA921" s="871" t="n"/>
      <c r="AB921" s="871" t="n"/>
      <c r="AC921" s="871" t="n"/>
      <c r="AD921" s="871" t="n"/>
      <c r="AE921" s="871" t="n"/>
    </row>
    <row r="922">
      <c r="A922" s="871" t="n"/>
      <c r="B922" s="871" t="n"/>
      <c r="C922" s="871" t="n"/>
      <c r="D922" s="440" t="n"/>
      <c r="E922" s="871" t="n"/>
      <c r="F922" s="440" t="n"/>
      <c r="G922" s="871" t="n"/>
      <c r="H922" s="440" t="n"/>
      <c r="I922" s="871" t="n"/>
      <c r="J922" s="440" t="n"/>
      <c r="K922" s="871" t="n"/>
      <c r="L922" s="440" t="n"/>
      <c r="M922" s="871" t="n"/>
      <c r="N922" s="871" t="n"/>
      <c r="O922" s="871" t="n"/>
      <c r="P922" s="871" t="n"/>
      <c r="Q922" s="871" t="n"/>
      <c r="R922" s="871" t="n"/>
      <c r="S922" s="871" t="n"/>
      <c r="T922" s="871" t="n"/>
      <c r="U922" s="871" t="n"/>
      <c r="V922" s="871" t="n"/>
      <c r="W922" s="871" t="n"/>
      <c r="X922" s="871" t="n"/>
      <c r="Y922" s="871" t="n"/>
      <c r="Z922" s="871" t="n"/>
      <c r="AA922" s="871" t="n"/>
      <c r="AB922" s="871" t="n"/>
      <c r="AC922" s="871" t="n"/>
      <c r="AD922" s="871" t="n"/>
      <c r="AE922" s="871" t="n"/>
    </row>
    <row r="923">
      <c r="A923" s="871" t="n"/>
      <c r="B923" s="871" t="n"/>
      <c r="C923" s="871" t="n"/>
      <c r="D923" s="440" t="n"/>
      <c r="E923" s="871" t="n"/>
      <c r="F923" s="440" t="n"/>
      <c r="G923" s="871" t="n"/>
      <c r="H923" s="440" t="n"/>
      <c r="I923" s="871" t="n"/>
      <c r="J923" s="440" t="n"/>
      <c r="K923" s="871" t="n"/>
      <c r="L923" s="440" t="n"/>
      <c r="M923" s="871" t="n"/>
      <c r="N923" s="871" t="n"/>
      <c r="O923" s="871" t="n"/>
      <c r="P923" s="871" t="n"/>
      <c r="Q923" s="871" t="n"/>
      <c r="R923" s="871" t="n"/>
      <c r="S923" s="871" t="n"/>
      <c r="T923" s="871" t="n"/>
      <c r="U923" s="871" t="n"/>
      <c r="V923" s="871" t="n"/>
      <c r="W923" s="871" t="n"/>
      <c r="X923" s="871" t="n"/>
      <c r="Y923" s="871" t="n"/>
      <c r="Z923" s="871" t="n"/>
      <c r="AA923" s="871" t="n"/>
      <c r="AB923" s="871" t="n"/>
      <c r="AC923" s="871" t="n"/>
      <c r="AD923" s="871" t="n"/>
      <c r="AE923" s="871" t="n"/>
    </row>
    <row r="924">
      <c r="A924" s="871" t="n"/>
      <c r="B924" s="871" t="n"/>
      <c r="C924" s="871" t="n"/>
      <c r="D924" s="440" t="n"/>
      <c r="E924" s="871" t="n"/>
      <c r="F924" s="440" t="n"/>
      <c r="G924" s="871" t="n"/>
      <c r="H924" s="440" t="n"/>
      <c r="I924" s="871" t="n"/>
      <c r="J924" s="440" t="n"/>
      <c r="K924" s="871" t="n"/>
      <c r="L924" s="440" t="n"/>
      <c r="M924" s="871" t="n"/>
      <c r="N924" s="871" t="n"/>
      <c r="O924" s="871" t="n"/>
      <c r="P924" s="871" t="n"/>
      <c r="Q924" s="871" t="n"/>
      <c r="R924" s="871" t="n"/>
      <c r="S924" s="871" t="n"/>
      <c r="T924" s="871" t="n"/>
      <c r="U924" s="871" t="n"/>
      <c r="V924" s="871" t="n"/>
      <c r="W924" s="871" t="n"/>
      <c r="X924" s="871" t="n"/>
      <c r="Y924" s="871" t="n"/>
      <c r="Z924" s="871" t="n"/>
      <c r="AA924" s="871" t="n"/>
      <c r="AB924" s="871" t="n"/>
      <c r="AC924" s="871" t="n"/>
      <c r="AD924" s="871" t="n"/>
      <c r="AE924" s="871" t="n"/>
    </row>
    <row r="925">
      <c r="A925" s="871" t="n"/>
      <c r="B925" s="871" t="n"/>
      <c r="C925" s="871" t="n"/>
      <c r="D925" s="440" t="n"/>
      <c r="E925" s="871" t="n"/>
      <c r="F925" s="440" t="n"/>
      <c r="G925" s="871" t="n"/>
      <c r="H925" s="440" t="n"/>
      <c r="I925" s="871" t="n"/>
      <c r="J925" s="440" t="n"/>
      <c r="K925" s="871" t="n"/>
      <c r="L925" s="440" t="n"/>
      <c r="M925" s="871" t="n"/>
      <c r="N925" s="871" t="n"/>
      <c r="O925" s="871" t="n"/>
      <c r="P925" s="871" t="n"/>
      <c r="Q925" s="871" t="n"/>
      <c r="R925" s="871" t="n"/>
      <c r="S925" s="871" t="n"/>
      <c r="T925" s="871" t="n"/>
      <c r="U925" s="871" t="n"/>
      <c r="V925" s="871" t="n"/>
      <c r="W925" s="871" t="n"/>
      <c r="X925" s="871" t="n"/>
      <c r="Y925" s="871" t="n"/>
      <c r="Z925" s="871" t="n"/>
      <c r="AA925" s="871" t="n"/>
      <c r="AB925" s="871" t="n"/>
      <c r="AC925" s="871" t="n"/>
      <c r="AD925" s="871" t="n"/>
      <c r="AE925" s="871" t="n"/>
    </row>
    <row r="926">
      <c r="A926" s="871" t="n"/>
      <c r="B926" s="871" t="n"/>
      <c r="C926" s="871" t="n"/>
      <c r="D926" s="440" t="n"/>
      <c r="E926" s="871" t="n"/>
      <c r="F926" s="440" t="n"/>
      <c r="G926" s="871" t="n"/>
      <c r="H926" s="440" t="n"/>
      <c r="I926" s="871" t="n"/>
      <c r="J926" s="440" t="n"/>
      <c r="K926" s="871" t="n"/>
      <c r="L926" s="440" t="n"/>
      <c r="M926" s="871" t="n"/>
      <c r="N926" s="871" t="n"/>
      <c r="O926" s="871" t="n"/>
      <c r="P926" s="871" t="n"/>
      <c r="Q926" s="871" t="n"/>
      <c r="R926" s="871" t="n"/>
      <c r="S926" s="871" t="n"/>
      <c r="T926" s="871" t="n"/>
      <c r="U926" s="871" t="n"/>
      <c r="V926" s="871" t="n"/>
      <c r="W926" s="871" t="n"/>
      <c r="X926" s="871" t="n"/>
      <c r="Y926" s="871" t="n"/>
      <c r="Z926" s="871" t="n"/>
      <c r="AA926" s="871" t="n"/>
      <c r="AB926" s="871" t="n"/>
      <c r="AC926" s="871" t="n"/>
      <c r="AD926" s="871" t="n"/>
      <c r="AE926" s="871" t="n"/>
    </row>
    <row r="927">
      <c r="A927" s="871" t="n"/>
      <c r="B927" s="871" t="n"/>
      <c r="C927" s="871" t="n"/>
      <c r="D927" s="440" t="n"/>
      <c r="E927" s="871" t="n"/>
      <c r="F927" s="440" t="n"/>
      <c r="G927" s="871" t="n"/>
      <c r="H927" s="440" t="n"/>
      <c r="I927" s="871" t="n"/>
      <c r="J927" s="440" t="n"/>
      <c r="K927" s="871" t="n"/>
      <c r="L927" s="440" t="n"/>
      <c r="M927" s="871" t="n"/>
      <c r="N927" s="871" t="n"/>
      <c r="O927" s="871" t="n"/>
      <c r="P927" s="871" t="n"/>
      <c r="Q927" s="871" t="n"/>
      <c r="R927" s="871" t="n"/>
      <c r="S927" s="871" t="n"/>
      <c r="T927" s="871" t="n"/>
      <c r="U927" s="871" t="n"/>
      <c r="V927" s="871" t="n"/>
      <c r="W927" s="871" t="n"/>
      <c r="X927" s="871" t="n"/>
      <c r="Y927" s="871" t="n"/>
      <c r="Z927" s="871" t="n"/>
      <c r="AA927" s="871" t="n"/>
      <c r="AB927" s="871" t="n"/>
      <c r="AC927" s="871" t="n"/>
      <c r="AD927" s="871" t="n"/>
      <c r="AE927" s="871" t="n"/>
    </row>
    <row r="928">
      <c r="A928" s="871" t="n"/>
      <c r="B928" s="871" t="n"/>
      <c r="C928" s="871" t="n"/>
      <c r="D928" s="440" t="n"/>
      <c r="E928" s="871" t="n"/>
      <c r="F928" s="440" t="n"/>
      <c r="G928" s="871" t="n"/>
      <c r="H928" s="440" t="n"/>
      <c r="I928" s="871" t="n"/>
      <c r="J928" s="440" t="n"/>
      <c r="K928" s="871" t="n"/>
      <c r="L928" s="440" t="n"/>
      <c r="M928" s="871" t="n"/>
      <c r="N928" s="871" t="n"/>
      <c r="O928" s="871" t="n"/>
      <c r="P928" s="871" t="n"/>
      <c r="Q928" s="871" t="n"/>
      <c r="R928" s="871" t="n"/>
      <c r="S928" s="871" t="n"/>
      <c r="T928" s="871" t="n"/>
      <c r="U928" s="871" t="n"/>
      <c r="V928" s="871" t="n"/>
      <c r="W928" s="871" t="n"/>
      <c r="X928" s="871" t="n"/>
      <c r="Y928" s="871" t="n"/>
      <c r="Z928" s="871" t="n"/>
      <c r="AA928" s="871" t="n"/>
      <c r="AB928" s="871" t="n"/>
      <c r="AC928" s="871" t="n"/>
      <c r="AD928" s="871" t="n"/>
      <c r="AE928" s="871" t="n"/>
    </row>
    <row r="929">
      <c r="A929" s="871" t="n"/>
      <c r="B929" s="871" t="n"/>
      <c r="C929" s="871" t="n"/>
      <c r="D929" s="440" t="n"/>
      <c r="E929" s="871" t="n"/>
      <c r="F929" s="440" t="n"/>
      <c r="G929" s="871" t="n"/>
      <c r="H929" s="440" t="n"/>
      <c r="I929" s="871" t="n"/>
      <c r="J929" s="440" t="n"/>
      <c r="K929" s="871" t="n"/>
      <c r="L929" s="440" t="n"/>
      <c r="M929" s="871" t="n"/>
      <c r="N929" s="871" t="n"/>
      <c r="O929" s="871" t="n"/>
      <c r="P929" s="871" t="n"/>
      <c r="Q929" s="871" t="n"/>
      <c r="R929" s="871" t="n"/>
      <c r="S929" s="871" t="n"/>
      <c r="T929" s="871" t="n"/>
      <c r="U929" s="871" t="n"/>
      <c r="V929" s="871" t="n"/>
      <c r="W929" s="871" t="n"/>
      <c r="X929" s="871" t="n"/>
      <c r="Y929" s="871" t="n"/>
      <c r="Z929" s="871" t="n"/>
      <c r="AA929" s="871" t="n"/>
      <c r="AB929" s="871" t="n"/>
      <c r="AC929" s="871" t="n"/>
      <c r="AD929" s="871" t="n"/>
      <c r="AE929" s="871" t="n"/>
    </row>
    <row r="930">
      <c r="A930" s="871" t="n"/>
      <c r="B930" s="871" t="n"/>
      <c r="C930" s="871" t="n"/>
      <c r="D930" s="440" t="n"/>
      <c r="E930" s="871" t="n"/>
      <c r="F930" s="440" t="n"/>
      <c r="G930" s="871" t="n"/>
      <c r="H930" s="440" t="n"/>
      <c r="I930" s="871" t="n"/>
      <c r="J930" s="440" t="n"/>
      <c r="K930" s="871" t="n"/>
      <c r="L930" s="440" t="n"/>
      <c r="M930" s="871" t="n"/>
      <c r="N930" s="871" t="n"/>
      <c r="O930" s="871" t="n"/>
      <c r="P930" s="871" t="n"/>
      <c r="Q930" s="871" t="n"/>
      <c r="R930" s="871" t="n"/>
      <c r="S930" s="871" t="n"/>
      <c r="T930" s="871" t="n"/>
      <c r="U930" s="871" t="n"/>
      <c r="V930" s="871" t="n"/>
      <c r="W930" s="871" t="n"/>
      <c r="X930" s="871" t="n"/>
      <c r="Y930" s="871" t="n"/>
      <c r="Z930" s="871" t="n"/>
      <c r="AA930" s="871" t="n"/>
      <c r="AB930" s="871" t="n"/>
      <c r="AC930" s="871" t="n"/>
      <c r="AD930" s="871" t="n"/>
      <c r="AE930" s="871" t="n"/>
    </row>
    <row r="931">
      <c r="A931" s="871" t="n"/>
      <c r="B931" s="871" t="n"/>
      <c r="C931" s="871" t="n"/>
      <c r="D931" s="440" t="n"/>
      <c r="E931" s="871" t="n"/>
      <c r="F931" s="440" t="n"/>
      <c r="G931" s="871" t="n"/>
      <c r="H931" s="440" t="n"/>
      <c r="I931" s="871" t="n"/>
      <c r="J931" s="440" t="n"/>
      <c r="K931" s="871" t="n"/>
      <c r="L931" s="440" t="n"/>
      <c r="M931" s="871" t="n"/>
      <c r="N931" s="871" t="n"/>
      <c r="O931" s="871" t="n"/>
      <c r="P931" s="871" t="n"/>
      <c r="Q931" s="871" t="n"/>
      <c r="R931" s="871" t="n"/>
      <c r="S931" s="871" t="n"/>
      <c r="T931" s="871" t="n"/>
      <c r="U931" s="871" t="n"/>
      <c r="V931" s="871" t="n"/>
      <c r="W931" s="871" t="n"/>
      <c r="X931" s="871" t="n"/>
      <c r="Y931" s="871" t="n"/>
      <c r="Z931" s="871" t="n"/>
      <c r="AA931" s="871" t="n"/>
      <c r="AB931" s="871" t="n"/>
      <c r="AC931" s="871" t="n"/>
      <c r="AD931" s="871" t="n"/>
      <c r="AE931" s="871" t="n"/>
    </row>
    <row r="932">
      <c r="A932" s="871" t="n"/>
      <c r="B932" s="871" t="n"/>
      <c r="C932" s="871" t="n"/>
      <c r="D932" s="440" t="n"/>
      <c r="E932" s="871" t="n"/>
      <c r="F932" s="440" t="n"/>
      <c r="G932" s="871" t="n"/>
      <c r="H932" s="440" t="n"/>
      <c r="I932" s="871" t="n"/>
      <c r="J932" s="440" t="n"/>
      <c r="K932" s="871" t="n"/>
      <c r="L932" s="440" t="n"/>
      <c r="M932" s="871" t="n"/>
      <c r="N932" s="871" t="n"/>
      <c r="O932" s="871" t="n"/>
      <c r="P932" s="871" t="n"/>
      <c r="Q932" s="871" t="n"/>
      <c r="R932" s="871" t="n"/>
      <c r="S932" s="871" t="n"/>
      <c r="T932" s="871" t="n"/>
      <c r="U932" s="871" t="n"/>
      <c r="V932" s="871" t="n"/>
      <c r="W932" s="871" t="n"/>
      <c r="X932" s="871" t="n"/>
      <c r="Y932" s="871" t="n"/>
      <c r="Z932" s="871" t="n"/>
      <c r="AA932" s="871" t="n"/>
      <c r="AB932" s="871" t="n"/>
      <c r="AC932" s="871" t="n"/>
      <c r="AD932" s="871" t="n"/>
      <c r="AE932" s="871" t="n"/>
    </row>
    <row r="933">
      <c r="A933" s="871" t="n"/>
      <c r="B933" s="871" t="n"/>
      <c r="C933" s="871" t="n"/>
      <c r="D933" s="440" t="n"/>
      <c r="E933" s="871" t="n"/>
      <c r="F933" s="440" t="n"/>
      <c r="G933" s="871" t="n"/>
      <c r="H933" s="440" t="n"/>
      <c r="I933" s="871" t="n"/>
      <c r="J933" s="440" t="n"/>
      <c r="K933" s="871" t="n"/>
      <c r="L933" s="440" t="n"/>
      <c r="M933" s="871" t="n"/>
      <c r="N933" s="871" t="n"/>
      <c r="O933" s="871" t="n"/>
      <c r="P933" s="871" t="n"/>
      <c r="Q933" s="871" t="n"/>
      <c r="R933" s="871" t="n"/>
      <c r="S933" s="871" t="n"/>
      <c r="T933" s="871" t="n"/>
      <c r="U933" s="871" t="n"/>
      <c r="V933" s="871" t="n"/>
      <c r="W933" s="871" t="n"/>
      <c r="X933" s="871" t="n"/>
      <c r="Y933" s="871" t="n"/>
      <c r="Z933" s="871" t="n"/>
      <c r="AA933" s="871" t="n"/>
      <c r="AB933" s="871" t="n"/>
      <c r="AC933" s="871" t="n"/>
      <c r="AD933" s="871" t="n"/>
      <c r="AE933" s="871" t="n"/>
    </row>
    <row r="934">
      <c r="A934" s="871" t="n"/>
      <c r="B934" s="871" t="n"/>
      <c r="C934" s="871" t="n"/>
      <c r="D934" s="440" t="n"/>
      <c r="E934" s="871" t="n"/>
      <c r="F934" s="440" t="n"/>
      <c r="G934" s="871" t="n"/>
      <c r="H934" s="440" t="n"/>
      <c r="I934" s="871" t="n"/>
      <c r="J934" s="440" t="n"/>
      <c r="K934" s="871" t="n"/>
      <c r="L934" s="440" t="n"/>
      <c r="M934" s="871" t="n"/>
      <c r="N934" s="871" t="n"/>
      <c r="O934" s="871" t="n"/>
      <c r="P934" s="871" t="n"/>
      <c r="Q934" s="871" t="n"/>
      <c r="R934" s="871" t="n"/>
      <c r="S934" s="871" t="n"/>
      <c r="T934" s="871" t="n"/>
      <c r="U934" s="871" t="n"/>
      <c r="V934" s="871" t="n"/>
      <c r="W934" s="871" t="n"/>
      <c r="X934" s="871" t="n"/>
      <c r="Y934" s="871" t="n"/>
      <c r="Z934" s="871" t="n"/>
      <c r="AA934" s="871" t="n"/>
      <c r="AB934" s="871" t="n"/>
      <c r="AC934" s="871" t="n"/>
      <c r="AD934" s="871" t="n"/>
      <c r="AE934" s="871" t="n"/>
    </row>
    <row r="935">
      <c r="A935" s="871" t="n"/>
      <c r="B935" s="871" t="n"/>
      <c r="C935" s="871" t="n"/>
      <c r="D935" s="440" t="n"/>
      <c r="E935" s="871" t="n"/>
      <c r="F935" s="440" t="n"/>
      <c r="G935" s="871" t="n"/>
      <c r="H935" s="440" t="n"/>
      <c r="I935" s="871" t="n"/>
      <c r="J935" s="440" t="n"/>
      <c r="K935" s="871" t="n"/>
      <c r="L935" s="440" t="n"/>
      <c r="M935" s="871" t="n"/>
      <c r="N935" s="871" t="n"/>
      <c r="O935" s="871" t="n"/>
      <c r="P935" s="871" t="n"/>
      <c r="Q935" s="871" t="n"/>
      <c r="R935" s="871" t="n"/>
      <c r="S935" s="871" t="n"/>
      <c r="T935" s="871" t="n"/>
      <c r="U935" s="871" t="n"/>
      <c r="V935" s="871" t="n"/>
      <c r="W935" s="871" t="n"/>
      <c r="X935" s="871" t="n"/>
      <c r="Y935" s="871" t="n"/>
      <c r="Z935" s="871" t="n"/>
      <c r="AA935" s="871" t="n"/>
      <c r="AB935" s="871" t="n"/>
      <c r="AC935" s="871" t="n"/>
      <c r="AD935" s="871" t="n"/>
      <c r="AE935" s="871" t="n"/>
    </row>
    <row r="936">
      <c r="A936" s="871" t="n"/>
      <c r="B936" s="871" t="n"/>
      <c r="C936" s="871" t="n"/>
      <c r="D936" s="440" t="n"/>
      <c r="E936" s="871" t="n"/>
      <c r="F936" s="440" t="n"/>
      <c r="G936" s="871" t="n"/>
      <c r="H936" s="440" t="n"/>
      <c r="I936" s="871" t="n"/>
      <c r="J936" s="440" t="n"/>
      <c r="K936" s="871" t="n"/>
      <c r="L936" s="440" t="n"/>
      <c r="M936" s="871" t="n"/>
      <c r="N936" s="871" t="n"/>
      <c r="O936" s="871" t="n"/>
      <c r="P936" s="871" t="n"/>
      <c r="Q936" s="871" t="n"/>
      <c r="R936" s="871" t="n"/>
      <c r="S936" s="871" t="n"/>
      <c r="T936" s="871" t="n"/>
      <c r="U936" s="871" t="n"/>
      <c r="V936" s="871" t="n"/>
      <c r="W936" s="871" t="n"/>
      <c r="X936" s="871" t="n"/>
      <c r="Y936" s="871" t="n"/>
      <c r="Z936" s="871" t="n"/>
      <c r="AA936" s="871" t="n"/>
      <c r="AB936" s="871" t="n"/>
      <c r="AC936" s="871" t="n"/>
      <c r="AD936" s="871" t="n"/>
      <c r="AE936" s="871" t="n"/>
    </row>
    <row r="937">
      <c r="A937" s="871" t="n"/>
      <c r="B937" s="871" t="n"/>
      <c r="C937" s="871" t="n"/>
      <c r="D937" s="440" t="n"/>
      <c r="E937" s="871" t="n"/>
      <c r="F937" s="440" t="n"/>
      <c r="G937" s="871" t="n"/>
      <c r="H937" s="440" t="n"/>
      <c r="I937" s="871" t="n"/>
      <c r="J937" s="440" t="n"/>
      <c r="K937" s="871" t="n"/>
      <c r="L937" s="440" t="n"/>
      <c r="M937" s="871" t="n"/>
      <c r="N937" s="871" t="n"/>
      <c r="O937" s="871" t="n"/>
      <c r="P937" s="871" t="n"/>
      <c r="Q937" s="871" t="n"/>
      <c r="R937" s="871" t="n"/>
      <c r="S937" s="871" t="n"/>
      <c r="T937" s="871" t="n"/>
      <c r="U937" s="871" t="n"/>
      <c r="V937" s="871" t="n"/>
      <c r="W937" s="871" t="n"/>
      <c r="X937" s="871" t="n"/>
      <c r="Y937" s="871" t="n"/>
      <c r="Z937" s="871" t="n"/>
      <c r="AA937" s="871" t="n"/>
      <c r="AB937" s="871" t="n"/>
      <c r="AC937" s="871" t="n"/>
      <c r="AD937" s="871" t="n"/>
      <c r="AE937" s="871" t="n"/>
    </row>
    <row r="938">
      <c r="A938" s="871" t="n"/>
      <c r="B938" s="871" t="n"/>
      <c r="C938" s="871" t="n"/>
      <c r="D938" s="440" t="n"/>
      <c r="E938" s="871" t="n"/>
      <c r="F938" s="440" t="n"/>
      <c r="G938" s="871" t="n"/>
      <c r="H938" s="440" t="n"/>
      <c r="I938" s="871" t="n"/>
      <c r="J938" s="440" t="n"/>
      <c r="K938" s="871" t="n"/>
      <c r="L938" s="440" t="n"/>
      <c r="M938" s="871" t="n"/>
      <c r="N938" s="871" t="n"/>
      <c r="O938" s="871" t="n"/>
      <c r="P938" s="871" t="n"/>
      <c r="Q938" s="871" t="n"/>
      <c r="R938" s="871" t="n"/>
      <c r="S938" s="871" t="n"/>
      <c r="T938" s="871" t="n"/>
      <c r="U938" s="871" t="n"/>
      <c r="V938" s="871" t="n"/>
      <c r="W938" s="871" t="n"/>
      <c r="X938" s="871" t="n"/>
      <c r="Y938" s="871" t="n"/>
      <c r="Z938" s="871" t="n"/>
      <c r="AA938" s="871" t="n"/>
      <c r="AB938" s="871" t="n"/>
      <c r="AC938" s="871" t="n"/>
      <c r="AD938" s="871" t="n"/>
      <c r="AE938" s="871" t="n"/>
    </row>
    <row r="939">
      <c r="A939" s="871" t="n"/>
      <c r="B939" s="871" t="n"/>
      <c r="C939" s="871" t="n"/>
      <c r="D939" s="440" t="n"/>
      <c r="E939" s="871" t="n"/>
      <c r="F939" s="440" t="n"/>
      <c r="G939" s="871" t="n"/>
      <c r="H939" s="440" t="n"/>
      <c r="I939" s="871" t="n"/>
      <c r="J939" s="440" t="n"/>
      <c r="K939" s="871" t="n"/>
      <c r="L939" s="440" t="n"/>
      <c r="M939" s="871" t="n"/>
      <c r="N939" s="871" t="n"/>
      <c r="O939" s="871" t="n"/>
      <c r="P939" s="871" t="n"/>
      <c r="Q939" s="871" t="n"/>
      <c r="R939" s="871" t="n"/>
      <c r="S939" s="871" t="n"/>
      <c r="T939" s="871" t="n"/>
      <c r="U939" s="871" t="n"/>
      <c r="V939" s="871" t="n"/>
      <c r="W939" s="871" t="n"/>
      <c r="X939" s="871" t="n"/>
      <c r="Y939" s="871" t="n"/>
      <c r="Z939" s="871" t="n"/>
      <c r="AA939" s="871" t="n"/>
      <c r="AB939" s="871" t="n"/>
      <c r="AC939" s="871" t="n"/>
      <c r="AD939" s="871" t="n"/>
      <c r="AE939" s="871" t="n"/>
    </row>
    <row r="940">
      <c r="A940" s="871" t="n"/>
      <c r="B940" s="871" t="n"/>
      <c r="C940" s="871" t="n"/>
      <c r="D940" s="440" t="n"/>
      <c r="E940" s="871" t="n"/>
      <c r="F940" s="440" t="n"/>
      <c r="G940" s="871" t="n"/>
      <c r="H940" s="440" t="n"/>
      <c r="I940" s="871" t="n"/>
      <c r="J940" s="440" t="n"/>
      <c r="K940" s="871" t="n"/>
      <c r="L940" s="440" t="n"/>
      <c r="M940" s="871" t="n"/>
      <c r="N940" s="871" t="n"/>
      <c r="O940" s="871" t="n"/>
      <c r="P940" s="871" t="n"/>
      <c r="Q940" s="871" t="n"/>
      <c r="R940" s="871" t="n"/>
      <c r="S940" s="871" t="n"/>
      <c r="T940" s="871" t="n"/>
      <c r="U940" s="871" t="n"/>
      <c r="V940" s="871" t="n"/>
      <c r="W940" s="871" t="n"/>
      <c r="X940" s="871" t="n"/>
      <c r="Y940" s="871" t="n"/>
      <c r="Z940" s="871" t="n"/>
      <c r="AA940" s="871" t="n"/>
      <c r="AB940" s="871" t="n"/>
      <c r="AC940" s="871" t="n"/>
      <c r="AD940" s="871" t="n"/>
      <c r="AE940" s="871" t="n"/>
    </row>
    <row r="941">
      <c r="A941" s="871" t="n"/>
      <c r="B941" s="871" t="n"/>
      <c r="C941" s="871" t="n"/>
      <c r="D941" s="440" t="n"/>
      <c r="E941" s="871" t="n"/>
      <c r="F941" s="440" t="n"/>
      <c r="G941" s="871" t="n"/>
      <c r="H941" s="440" t="n"/>
      <c r="I941" s="871" t="n"/>
      <c r="J941" s="440" t="n"/>
      <c r="K941" s="871" t="n"/>
      <c r="L941" s="440" t="n"/>
      <c r="M941" s="871" t="n"/>
      <c r="N941" s="871" t="n"/>
      <c r="O941" s="871" t="n"/>
      <c r="P941" s="871" t="n"/>
      <c r="Q941" s="871" t="n"/>
      <c r="R941" s="871" t="n"/>
      <c r="S941" s="871" t="n"/>
      <c r="T941" s="871" t="n"/>
      <c r="U941" s="871" t="n"/>
      <c r="V941" s="871" t="n"/>
      <c r="W941" s="871" t="n"/>
      <c r="X941" s="871" t="n"/>
      <c r="Y941" s="871" t="n"/>
      <c r="Z941" s="871" t="n"/>
      <c r="AA941" s="871" t="n"/>
      <c r="AB941" s="871" t="n"/>
      <c r="AC941" s="871" t="n"/>
      <c r="AD941" s="871" t="n"/>
      <c r="AE941" s="871" t="n"/>
    </row>
    <row r="942">
      <c r="A942" s="871" t="n"/>
      <c r="B942" s="871" t="n"/>
      <c r="C942" s="871" t="n"/>
      <c r="D942" s="440" t="n"/>
      <c r="E942" s="871" t="n"/>
      <c r="F942" s="440" t="n"/>
      <c r="G942" s="871" t="n"/>
      <c r="H942" s="440" t="n"/>
      <c r="I942" s="871" t="n"/>
      <c r="J942" s="440" t="n"/>
      <c r="K942" s="871" t="n"/>
      <c r="L942" s="440" t="n"/>
      <c r="M942" s="871" t="n"/>
      <c r="N942" s="871" t="n"/>
      <c r="O942" s="871" t="n"/>
      <c r="P942" s="871" t="n"/>
      <c r="Q942" s="871" t="n"/>
      <c r="R942" s="871" t="n"/>
      <c r="S942" s="871" t="n"/>
      <c r="T942" s="871" t="n"/>
      <c r="U942" s="871" t="n"/>
      <c r="V942" s="871" t="n"/>
      <c r="W942" s="871" t="n"/>
      <c r="X942" s="871" t="n"/>
      <c r="Y942" s="871" t="n"/>
      <c r="Z942" s="871" t="n"/>
      <c r="AA942" s="871" t="n"/>
      <c r="AB942" s="871" t="n"/>
      <c r="AC942" s="871" t="n"/>
      <c r="AD942" s="871" t="n"/>
      <c r="AE942" s="871" t="n"/>
    </row>
    <row r="943">
      <c r="A943" s="871" t="n"/>
      <c r="B943" s="871" t="n"/>
      <c r="C943" s="871" t="n"/>
      <c r="D943" s="440" t="n"/>
      <c r="E943" s="871" t="n"/>
      <c r="F943" s="440" t="n"/>
      <c r="G943" s="871" t="n"/>
      <c r="H943" s="440" t="n"/>
      <c r="I943" s="871" t="n"/>
      <c r="J943" s="440" t="n"/>
      <c r="K943" s="871" t="n"/>
      <c r="L943" s="440" t="n"/>
      <c r="M943" s="871" t="n"/>
      <c r="N943" s="871" t="n"/>
      <c r="O943" s="871" t="n"/>
      <c r="P943" s="871" t="n"/>
      <c r="Q943" s="871" t="n"/>
      <c r="R943" s="871" t="n"/>
      <c r="S943" s="871" t="n"/>
      <c r="T943" s="871" t="n"/>
      <c r="U943" s="871" t="n"/>
      <c r="V943" s="871" t="n"/>
      <c r="W943" s="871" t="n"/>
      <c r="X943" s="871" t="n"/>
      <c r="Y943" s="871" t="n"/>
      <c r="Z943" s="871" t="n"/>
      <c r="AA943" s="871" t="n"/>
      <c r="AB943" s="871" t="n"/>
      <c r="AC943" s="871" t="n"/>
      <c r="AD943" s="871" t="n"/>
      <c r="AE943" s="871" t="n"/>
    </row>
    <row r="944">
      <c r="A944" s="871" t="n"/>
      <c r="B944" s="871" t="n"/>
      <c r="C944" s="871" t="n"/>
      <c r="D944" s="440" t="n"/>
      <c r="E944" s="871" t="n"/>
      <c r="F944" s="440" t="n"/>
      <c r="G944" s="871" t="n"/>
      <c r="H944" s="440" t="n"/>
      <c r="I944" s="871" t="n"/>
      <c r="J944" s="440" t="n"/>
      <c r="K944" s="871" t="n"/>
      <c r="L944" s="440" t="n"/>
      <c r="M944" s="871" t="n"/>
      <c r="N944" s="871" t="n"/>
      <c r="O944" s="871" t="n"/>
      <c r="P944" s="871" t="n"/>
      <c r="Q944" s="871" t="n"/>
      <c r="R944" s="871" t="n"/>
      <c r="S944" s="871" t="n"/>
      <c r="T944" s="871" t="n"/>
      <c r="U944" s="871" t="n"/>
      <c r="V944" s="871" t="n"/>
      <c r="W944" s="871" t="n"/>
      <c r="X944" s="871" t="n"/>
      <c r="Y944" s="871" t="n"/>
      <c r="Z944" s="871" t="n"/>
      <c r="AA944" s="871" t="n"/>
      <c r="AB944" s="871" t="n"/>
      <c r="AC944" s="871" t="n"/>
      <c r="AD944" s="871" t="n"/>
      <c r="AE944" s="871" t="n"/>
    </row>
    <row r="945">
      <c r="A945" s="871" t="n"/>
      <c r="B945" s="871" t="n"/>
      <c r="C945" s="871" t="n"/>
      <c r="D945" s="440" t="n"/>
      <c r="E945" s="871" t="n"/>
      <c r="F945" s="440" t="n"/>
      <c r="G945" s="871" t="n"/>
      <c r="H945" s="440" t="n"/>
      <c r="I945" s="871" t="n"/>
      <c r="J945" s="440" t="n"/>
      <c r="K945" s="871" t="n"/>
      <c r="L945" s="440" t="n"/>
      <c r="M945" s="871" t="n"/>
      <c r="N945" s="871" t="n"/>
      <c r="O945" s="871" t="n"/>
      <c r="P945" s="871" t="n"/>
      <c r="Q945" s="871" t="n"/>
      <c r="R945" s="871" t="n"/>
      <c r="S945" s="871" t="n"/>
      <c r="T945" s="871" t="n"/>
      <c r="U945" s="871" t="n"/>
      <c r="V945" s="871" t="n"/>
      <c r="W945" s="871" t="n"/>
      <c r="X945" s="871" t="n"/>
      <c r="Y945" s="871" t="n"/>
      <c r="Z945" s="871" t="n"/>
      <c r="AA945" s="871" t="n"/>
      <c r="AB945" s="871" t="n"/>
      <c r="AC945" s="871" t="n"/>
      <c r="AD945" s="871" t="n"/>
      <c r="AE945" s="871" t="n"/>
    </row>
    <row r="946">
      <c r="A946" s="871" t="n"/>
      <c r="B946" s="871" t="n"/>
      <c r="C946" s="871" t="n"/>
      <c r="D946" s="440" t="n"/>
      <c r="E946" s="871" t="n"/>
      <c r="F946" s="440" t="n"/>
      <c r="G946" s="871" t="n"/>
      <c r="H946" s="440" t="n"/>
      <c r="I946" s="871" t="n"/>
      <c r="J946" s="440" t="n"/>
      <c r="K946" s="871" t="n"/>
      <c r="L946" s="440" t="n"/>
      <c r="M946" s="871" t="n"/>
      <c r="N946" s="871" t="n"/>
      <c r="O946" s="871" t="n"/>
      <c r="P946" s="871" t="n"/>
      <c r="Q946" s="871" t="n"/>
      <c r="R946" s="871" t="n"/>
      <c r="S946" s="871" t="n"/>
      <c r="T946" s="871" t="n"/>
      <c r="U946" s="871" t="n"/>
      <c r="V946" s="871" t="n"/>
      <c r="W946" s="871" t="n"/>
      <c r="X946" s="871" t="n"/>
      <c r="Y946" s="871" t="n"/>
      <c r="Z946" s="871" t="n"/>
      <c r="AA946" s="871" t="n"/>
      <c r="AB946" s="871" t="n"/>
      <c r="AC946" s="871" t="n"/>
      <c r="AD946" s="871" t="n"/>
      <c r="AE946" s="871" t="n"/>
    </row>
    <row r="947">
      <c r="A947" s="871" t="n"/>
      <c r="B947" s="871" t="n"/>
      <c r="C947" s="871" t="n"/>
      <c r="D947" s="440" t="n"/>
      <c r="E947" s="871" t="n"/>
      <c r="F947" s="440" t="n"/>
      <c r="G947" s="871" t="n"/>
      <c r="H947" s="440" t="n"/>
      <c r="I947" s="871" t="n"/>
      <c r="J947" s="440" t="n"/>
      <c r="K947" s="871" t="n"/>
      <c r="L947" s="440" t="n"/>
      <c r="M947" s="871" t="n"/>
      <c r="N947" s="871" t="n"/>
      <c r="O947" s="871" t="n"/>
      <c r="P947" s="871" t="n"/>
      <c r="Q947" s="871" t="n"/>
      <c r="R947" s="871" t="n"/>
      <c r="S947" s="871" t="n"/>
      <c r="T947" s="871" t="n"/>
      <c r="U947" s="871" t="n"/>
      <c r="V947" s="871" t="n"/>
      <c r="W947" s="871" t="n"/>
      <c r="X947" s="871" t="n"/>
      <c r="Y947" s="871" t="n"/>
      <c r="Z947" s="871" t="n"/>
      <c r="AA947" s="871" t="n"/>
      <c r="AB947" s="871" t="n"/>
      <c r="AC947" s="871" t="n"/>
      <c r="AD947" s="871" t="n"/>
      <c r="AE947" s="871" t="n"/>
    </row>
    <row r="948">
      <c r="A948" s="871" t="n"/>
      <c r="B948" s="871" t="n"/>
      <c r="C948" s="871" t="n"/>
      <c r="D948" s="440" t="n"/>
      <c r="E948" s="871" t="n"/>
      <c r="F948" s="440" t="n"/>
      <c r="G948" s="871" t="n"/>
      <c r="H948" s="440" t="n"/>
      <c r="I948" s="871" t="n"/>
      <c r="J948" s="440" t="n"/>
      <c r="K948" s="871" t="n"/>
      <c r="L948" s="440" t="n"/>
      <c r="M948" s="871" t="n"/>
      <c r="N948" s="871" t="n"/>
      <c r="O948" s="871" t="n"/>
      <c r="P948" s="871" t="n"/>
      <c r="Q948" s="871" t="n"/>
      <c r="R948" s="871" t="n"/>
      <c r="S948" s="871" t="n"/>
      <c r="T948" s="871" t="n"/>
      <c r="U948" s="871" t="n"/>
      <c r="V948" s="871" t="n"/>
      <c r="W948" s="871" t="n"/>
      <c r="X948" s="871" t="n"/>
      <c r="Y948" s="871" t="n"/>
      <c r="Z948" s="871" t="n"/>
      <c r="AA948" s="871" t="n"/>
      <c r="AB948" s="871" t="n"/>
      <c r="AC948" s="871" t="n"/>
      <c r="AD948" s="871" t="n"/>
      <c r="AE948" s="871" t="n"/>
    </row>
    <row r="949">
      <c r="A949" s="871" t="n"/>
      <c r="B949" s="871" t="n"/>
      <c r="C949" s="871" t="n"/>
      <c r="D949" s="440" t="n"/>
      <c r="E949" s="871" t="n"/>
      <c r="F949" s="440" t="n"/>
      <c r="G949" s="871" t="n"/>
      <c r="H949" s="440" t="n"/>
      <c r="I949" s="871" t="n"/>
      <c r="J949" s="440" t="n"/>
      <c r="K949" s="871" t="n"/>
      <c r="L949" s="440" t="n"/>
      <c r="M949" s="871" t="n"/>
      <c r="N949" s="871" t="n"/>
      <c r="O949" s="871" t="n"/>
      <c r="P949" s="871" t="n"/>
      <c r="Q949" s="871" t="n"/>
      <c r="R949" s="871" t="n"/>
      <c r="S949" s="871" t="n"/>
      <c r="T949" s="871" t="n"/>
      <c r="U949" s="871" t="n"/>
      <c r="V949" s="871" t="n"/>
      <c r="W949" s="871" t="n"/>
      <c r="X949" s="871" t="n"/>
      <c r="Y949" s="871" t="n"/>
      <c r="Z949" s="871" t="n"/>
      <c r="AA949" s="871" t="n"/>
      <c r="AB949" s="871" t="n"/>
      <c r="AC949" s="871" t="n"/>
      <c r="AD949" s="871" t="n"/>
      <c r="AE949" s="871" t="n"/>
    </row>
    <row r="950">
      <c r="A950" s="871" t="n"/>
      <c r="B950" s="871" t="n"/>
      <c r="C950" s="871" t="n"/>
      <c r="D950" s="440" t="n"/>
      <c r="E950" s="871" t="n"/>
      <c r="F950" s="440" t="n"/>
      <c r="G950" s="871" t="n"/>
      <c r="H950" s="440" t="n"/>
      <c r="I950" s="871" t="n"/>
      <c r="J950" s="440" t="n"/>
      <c r="K950" s="871" t="n"/>
      <c r="L950" s="440" t="n"/>
      <c r="M950" s="871" t="n"/>
      <c r="N950" s="871" t="n"/>
      <c r="O950" s="871" t="n"/>
      <c r="P950" s="871" t="n"/>
      <c r="Q950" s="871" t="n"/>
      <c r="R950" s="871" t="n"/>
      <c r="S950" s="871" t="n"/>
      <c r="T950" s="871" t="n"/>
      <c r="U950" s="871" t="n"/>
      <c r="V950" s="871" t="n"/>
      <c r="W950" s="871" t="n"/>
      <c r="X950" s="871" t="n"/>
      <c r="Y950" s="871" t="n"/>
      <c r="Z950" s="871" t="n"/>
      <c r="AA950" s="871" t="n"/>
      <c r="AB950" s="871" t="n"/>
      <c r="AC950" s="871" t="n"/>
      <c r="AD950" s="871" t="n"/>
      <c r="AE950" s="871" t="n"/>
    </row>
    <row r="951">
      <c r="A951" s="871" t="n"/>
      <c r="B951" s="871" t="n"/>
      <c r="C951" s="871" t="n"/>
      <c r="D951" s="440" t="n"/>
      <c r="E951" s="871" t="n"/>
      <c r="F951" s="440" t="n"/>
      <c r="G951" s="871" t="n"/>
      <c r="H951" s="440" t="n"/>
      <c r="I951" s="871" t="n"/>
      <c r="J951" s="440" t="n"/>
      <c r="K951" s="871" t="n"/>
      <c r="L951" s="440" t="n"/>
      <c r="M951" s="871" t="n"/>
      <c r="N951" s="871" t="n"/>
      <c r="O951" s="871" t="n"/>
      <c r="P951" s="871" t="n"/>
      <c r="Q951" s="871" t="n"/>
      <c r="R951" s="871" t="n"/>
      <c r="S951" s="871" t="n"/>
      <c r="T951" s="871" t="n"/>
      <c r="U951" s="871" t="n"/>
      <c r="V951" s="871" t="n"/>
      <c r="W951" s="871" t="n"/>
      <c r="X951" s="871" t="n"/>
      <c r="Y951" s="871" t="n"/>
      <c r="Z951" s="871" t="n"/>
      <c r="AA951" s="871" t="n"/>
      <c r="AB951" s="871" t="n"/>
      <c r="AC951" s="871" t="n"/>
      <c r="AD951" s="871" t="n"/>
      <c r="AE951" s="871" t="n"/>
    </row>
    <row r="952">
      <c r="A952" s="871" t="n"/>
      <c r="B952" s="871" t="n"/>
      <c r="C952" s="871" t="n"/>
      <c r="D952" s="440" t="n"/>
      <c r="E952" s="871" t="n"/>
      <c r="F952" s="440" t="n"/>
      <c r="G952" s="871" t="n"/>
      <c r="H952" s="440" t="n"/>
      <c r="I952" s="871" t="n"/>
      <c r="J952" s="440" t="n"/>
      <c r="K952" s="871" t="n"/>
      <c r="L952" s="440" t="n"/>
      <c r="M952" s="871" t="n"/>
      <c r="N952" s="871" t="n"/>
      <c r="O952" s="871" t="n"/>
      <c r="P952" s="871" t="n"/>
      <c r="Q952" s="871" t="n"/>
      <c r="R952" s="871" t="n"/>
      <c r="S952" s="871" t="n"/>
      <c r="T952" s="871" t="n"/>
      <c r="U952" s="871" t="n"/>
      <c r="V952" s="871" t="n"/>
      <c r="W952" s="871" t="n"/>
      <c r="X952" s="871" t="n"/>
      <c r="Y952" s="871" t="n"/>
      <c r="Z952" s="871" t="n"/>
      <c r="AA952" s="871" t="n"/>
      <c r="AB952" s="871" t="n"/>
      <c r="AC952" s="871" t="n"/>
      <c r="AD952" s="871" t="n"/>
      <c r="AE952" s="871" t="n"/>
    </row>
    <row r="953">
      <c r="A953" s="871" t="n"/>
      <c r="B953" s="871" t="n"/>
      <c r="C953" s="871" t="n"/>
      <c r="D953" s="440" t="n"/>
      <c r="E953" s="871" t="n"/>
      <c r="F953" s="440" t="n"/>
      <c r="G953" s="871" t="n"/>
      <c r="H953" s="440" t="n"/>
      <c r="I953" s="871" t="n"/>
      <c r="J953" s="440" t="n"/>
      <c r="K953" s="871" t="n"/>
      <c r="L953" s="440" t="n"/>
      <c r="M953" s="871" t="n"/>
      <c r="N953" s="871" t="n"/>
      <c r="O953" s="871" t="n"/>
      <c r="P953" s="871" t="n"/>
      <c r="Q953" s="871" t="n"/>
      <c r="R953" s="871" t="n"/>
      <c r="S953" s="871" t="n"/>
      <c r="T953" s="871" t="n"/>
      <c r="U953" s="871" t="n"/>
      <c r="V953" s="871" t="n"/>
      <c r="W953" s="871" t="n"/>
      <c r="X953" s="871" t="n"/>
      <c r="Y953" s="871" t="n"/>
      <c r="Z953" s="871" t="n"/>
      <c r="AA953" s="871" t="n"/>
      <c r="AB953" s="871" t="n"/>
      <c r="AC953" s="871" t="n"/>
      <c r="AD953" s="871" t="n"/>
      <c r="AE953" s="871" t="n"/>
    </row>
    <row r="954">
      <c r="A954" s="871" t="n"/>
      <c r="B954" s="871" t="n"/>
      <c r="C954" s="871" t="n"/>
      <c r="D954" s="440" t="n"/>
      <c r="E954" s="871" t="n"/>
      <c r="F954" s="440" t="n"/>
      <c r="G954" s="871" t="n"/>
      <c r="H954" s="440" t="n"/>
      <c r="I954" s="871" t="n"/>
      <c r="J954" s="440" t="n"/>
      <c r="K954" s="871" t="n"/>
      <c r="L954" s="440" t="n"/>
      <c r="M954" s="871" t="n"/>
      <c r="N954" s="871" t="n"/>
      <c r="O954" s="871" t="n"/>
      <c r="P954" s="871" t="n"/>
      <c r="Q954" s="871" t="n"/>
      <c r="R954" s="871" t="n"/>
      <c r="S954" s="871" t="n"/>
      <c r="T954" s="871" t="n"/>
      <c r="U954" s="871" t="n"/>
      <c r="V954" s="871" t="n"/>
      <c r="W954" s="871" t="n"/>
      <c r="X954" s="871" t="n"/>
      <c r="Y954" s="871" t="n"/>
      <c r="Z954" s="871" t="n"/>
      <c r="AA954" s="871" t="n"/>
      <c r="AB954" s="871" t="n"/>
      <c r="AC954" s="871" t="n"/>
      <c r="AD954" s="871" t="n"/>
      <c r="AE954" s="871" t="n"/>
    </row>
    <row r="955">
      <c r="A955" s="871" t="n"/>
      <c r="B955" s="871" t="n"/>
      <c r="C955" s="871" t="n"/>
      <c r="D955" s="440" t="n"/>
      <c r="E955" s="871" t="n"/>
      <c r="F955" s="440" t="n"/>
      <c r="G955" s="871" t="n"/>
      <c r="H955" s="440" t="n"/>
      <c r="I955" s="871" t="n"/>
      <c r="J955" s="440" t="n"/>
      <c r="K955" s="871" t="n"/>
      <c r="L955" s="440" t="n"/>
      <c r="M955" s="871" t="n"/>
      <c r="N955" s="871" t="n"/>
      <c r="O955" s="871" t="n"/>
      <c r="P955" s="871" t="n"/>
      <c r="Q955" s="871" t="n"/>
      <c r="R955" s="871" t="n"/>
      <c r="S955" s="871" t="n"/>
      <c r="T955" s="871" t="n"/>
      <c r="U955" s="871" t="n"/>
      <c r="V955" s="871" t="n"/>
      <c r="W955" s="871" t="n"/>
      <c r="X955" s="871" t="n"/>
      <c r="Y955" s="871" t="n"/>
      <c r="Z955" s="871" t="n"/>
      <c r="AA955" s="871" t="n"/>
      <c r="AB955" s="871" t="n"/>
      <c r="AC955" s="871" t="n"/>
      <c r="AD955" s="871" t="n"/>
      <c r="AE955" s="871" t="n"/>
    </row>
    <row r="956">
      <c r="A956" s="871" t="n"/>
      <c r="B956" s="871" t="n"/>
      <c r="C956" s="871" t="n"/>
      <c r="D956" s="440" t="n"/>
      <c r="E956" s="871" t="n"/>
      <c r="F956" s="440" t="n"/>
      <c r="G956" s="871" t="n"/>
      <c r="H956" s="440" t="n"/>
      <c r="I956" s="871" t="n"/>
      <c r="J956" s="440" t="n"/>
      <c r="K956" s="871" t="n"/>
      <c r="L956" s="440" t="n"/>
      <c r="M956" s="871" t="n"/>
      <c r="N956" s="871" t="n"/>
      <c r="O956" s="871" t="n"/>
      <c r="P956" s="871" t="n"/>
      <c r="Q956" s="871" t="n"/>
      <c r="R956" s="871" t="n"/>
      <c r="S956" s="871" t="n"/>
      <c r="T956" s="871" t="n"/>
      <c r="U956" s="871" t="n"/>
      <c r="V956" s="871" t="n"/>
      <c r="W956" s="871" t="n"/>
      <c r="X956" s="871" t="n"/>
      <c r="Y956" s="871" t="n"/>
      <c r="Z956" s="871" t="n"/>
      <c r="AA956" s="871" t="n"/>
      <c r="AB956" s="871" t="n"/>
      <c r="AC956" s="871" t="n"/>
      <c r="AD956" s="871" t="n"/>
      <c r="AE956" s="871" t="n"/>
    </row>
    <row r="957">
      <c r="A957" s="871" t="n"/>
      <c r="B957" s="871" t="n"/>
      <c r="C957" s="871" t="n"/>
      <c r="D957" s="440" t="n"/>
      <c r="E957" s="871" t="n"/>
      <c r="F957" s="440" t="n"/>
      <c r="G957" s="871" t="n"/>
      <c r="H957" s="440" t="n"/>
      <c r="I957" s="871" t="n"/>
      <c r="J957" s="440" t="n"/>
      <c r="K957" s="871" t="n"/>
      <c r="L957" s="440" t="n"/>
      <c r="M957" s="871" t="n"/>
      <c r="N957" s="871" t="n"/>
      <c r="O957" s="871" t="n"/>
      <c r="P957" s="871" t="n"/>
      <c r="Q957" s="871" t="n"/>
      <c r="R957" s="871" t="n"/>
      <c r="S957" s="871" t="n"/>
      <c r="T957" s="871" t="n"/>
      <c r="U957" s="871" t="n"/>
      <c r="V957" s="871" t="n"/>
      <c r="W957" s="871" t="n"/>
      <c r="X957" s="871" t="n"/>
      <c r="Y957" s="871" t="n"/>
      <c r="Z957" s="871" t="n"/>
      <c r="AA957" s="871" t="n"/>
      <c r="AB957" s="871" t="n"/>
      <c r="AC957" s="871" t="n"/>
      <c r="AD957" s="871" t="n"/>
      <c r="AE957" s="871" t="n"/>
    </row>
    <row r="958">
      <c r="A958" s="871" t="n"/>
      <c r="B958" s="871" t="n"/>
      <c r="C958" s="871" t="n"/>
      <c r="D958" s="440" t="n"/>
      <c r="E958" s="871" t="n"/>
      <c r="F958" s="440" t="n"/>
      <c r="G958" s="871" t="n"/>
      <c r="H958" s="440" t="n"/>
      <c r="I958" s="871" t="n"/>
      <c r="J958" s="440" t="n"/>
      <c r="K958" s="871" t="n"/>
      <c r="L958" s="440" t="n"/>
      <c r="M958" s="871" t="n"/>
      <c r="N958" s="871" t="n"/>
      <c r="O958" s="871" t="n"/>
      <c r="P958" s="871" t="n"/>
      <c r="Q958" s="871" t="n"/>
      <c r="R958" s="871" t="n"/>
      <c r="S958" s="871" t="n"/>
      <c r="T958" s="871" t="n"/>
      <c r="U958" s="871" t="n"/>
      <c r="V958" s="871" t="n"/>
      <c r="W958" s="871" t="n"/>
      <c r="X958" s="871" t="n"/>
      <c r="Y958" s="871" t="n"/>
      <c r="Z958" s="871" t="n"/>
      <c r="AA958" s="871" t="n"/>
      <c r="AB958" s="871" t="n"/>
      <c r="AC958" s="871" t="n"/>
      <c r="AD958" s="871" t="n"/>
      <c r="AE958" s="871" t="n"/>
    </row>
    <row r="959">
      <c r="A959" s="871" t="n"/>
      <c r="B959" s="871" t="n"/>
      <c r="C959" s="871" t="n"/>
      <c r="D959" s="440" t="n"/>
      <c r="E959" s="871" t="n"/>
      <c r="F959" s="440" t="n"/>
      <c r="G959" s="871" t="n"/>
      <c r="H959" s="440" t="n"/>
      <c r="I959" s="871" t="n"/>
      <c r="J959" s="440" t="n"/>
      <c r="K959" s="871" t="n"/>
      <c r="L959" s="440" t="n"/>
      <c r="M959" s="871" t="n"/>
      <c r="N959" s="871" t="n"/>
      <c r="O959" s="871" t="n"/>
      <c r="P959" s="871" t="n"/>
      <c r="Q959" s="871" t="n"/>
      <c r="R959" s="871" t="n"/>
      <c r="S959" s="871" t="n"/>
      <c r="T959" s="871" t="n"/>
      <c r="U959" s="871" t="n"/>
      <c r="V959" s="871" t="n"/>
      <c r="W959" s="871" t="n"/>
      <c r="X959" s="871" t="n"/>
      <c r="Y959" s="871" t="n"/>
      <c r="Z959" s="871" t="n"/>
      <c r="AA959" s="871" t="n"/>
      <c r="AB959" s="871" t="n"/>
      <c r="AC959" s="871" t="n"/>
      <c r="AD959" s="871" t="n"/>
      <c r="AE959" s="871" t="n"/>
    </row>
    <row r="960">
      <c r="A960" s="871" t="n"/>
      <c r="B960" s="871" t="n"/>
      <c r="C960" s="871" t="n"/>
      <c r="D960" s="440" t="n"/>
      <c r="E960" s="871" t="n"/>
      <c r="F960" s="440" t="n"/>
      <c r="G960" s="871" t="n"/>
      <c r="H960" s="440" t="n"/>
      <c r="I960" s="871" t="n"/>
      <c r="J960" s="440" t="n"/>
      <c r="K960" s="871" t="n"/>
      <c r="L960" s="440" t="n"/>
      <c r="M960" s="871" t="n"/>
      <c r="N960" s="871" t="n"/>
      <c r="O960" s="871" t="n"/>
      <c r="P960" s="871" t="n"/>
      <c r="Q960" s="871" t="n"/>
      <c r="R960" s="871" t="n"/>
      <c r="S960" s="871" t="n"/>
      <c r="T960" s="871" t="n"/>
      <c r="U960" s="871" t="n"/>
      <c r="V960" s="871" t="n"/>
      <c r="W960" s="871" t="n"/>
      <c r="X960" s="871" t="n"/>
      <c r="Y960" s="871" t="n"/>
      <c r="Z960" s="871" t="n"/>
      <c r="AA960" s="871" t="n"/>
      <c r="AB960" s="871" t="n"/>
      <c r="AC960" s="871" t="n"/>
      <c r="AD960" s="871" t="n"/>
      <c r="AE960" s="871" t="n"/>
    </row>
    <row r="961">
      <c r="A961" s="871" t="n"/>
      <c r="B961" s="871" t="n"/>
      <c r="C961" s="871" t="n"/>
      <c r="D961" s="440" t="n"/>
      <c r="E961" s="871" t="n"/>
      <c r="F961" s="440" t="n"/>
      <c r="G961" s="871" t="n"/>
      <c r="H961" s="440" t="n"/>
      <c r="I961" s="871" t="n"/>
      <c r="J961" s="440" t="n"/>
      <c r="K961" s="871" t="n"/>
      <c r="L961" s="440" t="n"/>
      <c r="M961" s="871" t="n"/>
      <c r="N961" s="871" t="n"/>
      <c r="O961" s="871" t="n"/>
      <c r="P961" s="871" t="n"/>
      <c r="Q961" s="871" t="n"/>
      <c r="R961" s="871" t="n"/>
      <c r="S961" s="871" t="n"/>
      <c r="T961" s="871" t="n"/>
      <c r="U961" s="871" t="n"/>
      <c r="V961" s="871" t="n"/>
      <c r="W961" s="871" t="n"/>
      <c r="X961" s="871" t="n"/>
      <c r="Y961" s="871" t="n"/>
      <c r="Z961" s="871" t="n"/>
      <c r="AA961" s="871" t="n"/>
      <c r="AB961" s="871" t="n"/>
      <c r="AC961" s="871" t="n"/>
      <c r="AD961" s="871" t="n"/>
      <c r="AE961" s="871" t="n"/>
    </row>
    <row r="962">
      <c r="A962" s="871" t="n"/>
      <c r="B962" s="871" t="n"/>
      <c r="C962" s="871" t="n"/>
      <c r="D962" s="440" t="n"/>
      <c r="E962" s="871" t="n"/>
      <c r="F962" s="440" t="n"/>
      <c r="G962" s="871" t="n"/>
      <c r="H962" s="440" t="n"/>
      <c r="I962" s="871" t="n"/>
      <c r="J962" s="440" t="n"/>
      <c r="K962" s="871" t="n"/>
      <c r="L962" s="440" t="n"/>
      <c r="M962" s="871" t="n"/>
      <c r="N962" s="871" t="n"/>
      <c r="O962" s="871" t="n"/>
      <c r="P962" s="871" t="n"/>
      <c r="Q962" s="871" t="n"/>
      <c r="R962" s="871" t="n"/>
      <c r="S962" s="871" t="n"/>
      <c r="T962" s="871" t="n"/>
      <c r="U962" s="871" t="n"/>
      <c r="V962" s="871" t="n"/>
      <c r="W962" s="871" t="n"/>
      <c r="X962" s="871" t="n"/>
      <c r="Y962" s="871" t="n"/>
      <c r="Z962" s="871" t="n"/>
      <c r="AA962" s="871" t="n"/>
      <c r="AB962" s="871" t="n"/>
      <c r="AC962" s="871" t="n"/>
      <c r="AD962" s="871" t="n"/>
      <c r="AE962" s="871" t="n"/>
    </row>
    <row r="963">
      <c r="A963" s="871" t="n"/>
      <c r="B963" s="871" t="n"/>
      <c r="C963" s="871" t="n"/>
      <c r="D963" s="440" t="n"/>
      <c r="E963" s="871" t="n"/>
      <c r="F963" s="440" t="n"/>
      <c r="G963" s="871" t="n"/>
      <c r="H963" s="440" t="n"/>
      <c r="I963" s="871" t="n"/>
      <c r="J963" s="440" t="n"/>
      <c r="K963" s="871" t="n"/>
      <c r="L963" s="440" t="n"/>
      <c r="M963" s="871" t="n"/>
      <c r="N963" s="871" t="n"/>
      <c r="O963" s="871" t="n"/>
      <c r="P963" s="871" t="n"/>
      <c r="Q963" s="871" t="n"/>
      <c r="R963" s="871" t="n"/>
      <c r="S963" s="871" t="n"/>
      <c r="T963" s="871" t="n"/>
      <c r="U963" s="871" t="n"/>
      <c r="V963" s="871" t="n"/>
      <c r="W963" s="871" t="n"/>
      <c r="X963" s="871" t="n"/>
      <c r="Y963" s="871" t="n"/>
      <c r="Z963" s="871" t="n"/>
      <c r="AA963" s="871" t="n"/>
      <c r="AB963" s="871" t="n"/>
      <c r="AC963" s="871" t="n"/>
      <c r="AD963" s="871" t="n"/>
      <c r="AE963" s="871" t="n"/>
    </row>
    <row r="964">
      <c r="A964" s="871" t="n"/>
      <c r="B964" s="871" t="n"/>
      <c r="C964" s="871" t="n"/>
      <c r="D964" s="440" t="n"/>
      <c r="E964" s="871" t="n"/>
      <c r="F964" s="440" t="n"/>
      <c r="G964" s="871" t="n"/>
      <c r="H964" s="440" t="n"/>
      <c r="I964" s="871" t="n"/>
      <c r="J964" s="440" t="n"/>
      <c r="K964" s="871" t="n"/>
      <c r="L964" s="440" t="n"/>
      <c r="M964" s="871" t="n"/>
      <c r="N964" s="871" t="n"/>
      <c r="O964" s="871" t="n"/>
      <c r="P964" s="871" t="n"/>
      <c r="Q964" s="871" t="n"/>
      <c r="R964" s="871" t="n"/>
      <c r="S964" s="871" t="n"/>
      <c r="T964" s="871" t="n"/>
      <c r="U964" s="871" t="n"/>
      <c r="V964" s="871" t="n"/>
      <c r="W964" s="871" t="n"/>
      <c r="X964" s="871" t="n"/>
      <c r="Y964" s="871" t="n"/>
      <c r="Z964" s="871" t="n"/>
      <c r="AA964" s="871" t="n"/>
      <c r="AB964" s="871" t="n"/>
      <c r="AC964" s="871" t="n"/>
      <c r="AD964" s="871" t="n"/>
      <c r="AE964" s="871" t="n"/>
    </row>
    <row r="965">
      <c r="A965" s="871" t="n"/>
      <c r="B965" s="871" t="n"/>
      <c r="C965" s="871" t="n"/>
      <c r="D965" s="440" t="n"/>
      <c r="E965" s="871" t="n"/>
      <c r="F965" s="440" t="n"/>
      <c r="G965" s="871" t="n"/>
      <c r="H965" s="440" t="n"/>
      <c r="I965" s="871" t="n"/>
      <c r="J965" s="440" t="n"/>
      <c r="K965" s="871" t="n"/>
      <c r="L965" s="440" t="n"/>
      <c r="M965" s="871" t="n"/>
      <c r="N965" s="871" t="n"/>
      <c r="O965" s="871" t="n"/>
      <c r="P965" s="871" t="n"/>
      <c r="Q965" s="871" t="n"/>
      <c r="R965" s="871" t="n"/>
      <c r="S965" s="871" t="n"/>
      <c r="T965" s="871" t="n"/>
      <c r="U965" s="871" t="n"/>
      <c r="V965" s="871" t="n"/>
      <c r="W965" s="871" t="n"/>
      <c r="X965" s="871" t="n"/>
      <c r="Y965" s="871" t="n"/>
      <c r="Z965" s="871" t="n"/>
      <c r="AA965" s="871" t="n"/>
      <c r="AB965" s="871" t="n"/>
      <c r="AC965" s="871" t="n"/>
      <c r="AD965" s="871" t="n"/>
      <c r="AE965" s="871" t="n"/>
    </row>
    <row r="966">
      <c r="A966" s="871" t="n"/>
      <c r="B966" s="871" t="n"/>
      <c r="C966" s="871" t="n"/>
      <c r="D966" s="440" t="n"/>
      <c r="E966" s="871" t="n"/>
      <c r="F966" s="440" t="n"/>
      <c r="G966" s="871" t="n"/>
      <c r="H966" s="440" t="n"/>
      <c r="I966" s="871" t="n"/>
      <c r="J966" s="440" t="n"/>
      <c r="K966" s="871" t="n"/>
      <c r="L966" s="440" t="n"/>
      <c r="M966" s="871" t="n"/>
      <c r="N966" s="871" t="n"/>
      <c r="O966" s="871" t="n"/>
      <c r="P966" s="871" t="n"/>
      <c r="Q966" s="871" t="n"/>
      <c r="R966" s="871" t="n"/>
      <c r="S966" s="871" t="n"/>
      <c r="T966" s="871" t="n"/>
      <c r="U966" s="871" t="n"/>
      <c r="V966" s="871" t="n"/>
      <c r="W966" s="871" t="n"/>
      <c r="X966" s="871" t="n"/>
      <c r="Y966" s="871" t="n"/>
      <c r="Z966" s="871" t="n"/>
      <c r="AA966" s="871" t="n"/>
      <c r="AB966" s="871" t="n"/>
      <c r="AC966" s="871" t="n"/>
      <c r="AD966" s="871" t="n"/>
      <c r="AE966" s="871" t="n"/>
    </row>
    <row r="967">
      <c r="A967" s="871" t="n"/>
      <c r="B967" s="871" t="n"/>
      <c r="C967" s="871" t="n"/>
      <c r="D967" s="440" t="n"/>
      <c r="E967" s="871" t="n"/>
      <c r="F967" s="440" t="n"/>
      <c r="G967" s="871" t="n"/>
      <c r="H967" s="440" t="n"/>
      <c r="I967" s="871" t="n"/>
      <c r="J967" s="440" t="n"/>
      <c r="K967" s="871" t="n"/>
      <c r="L967" s="440" t="n"/>
      <c r="M967" s="871" t="n"/>
      <c r="N967" s="871" t="n"/>
      <c r="O967" s="871" t="n"/>
      <c r="P967" s="871" t="n"/>
      <c r="Q967" s="871" t="n"/>
      <c r="R967" s="871" t="n"/>
      <c r="S967" s="871" t="n"/>
      <c r="T967" s="871" t="n"/>
      <c r="U967" s="871" t="n"/>
      <c r="V967" s="871" t="n"/>
      <c r="W967" s="871" t="n"/>
      <c r="X967" s="871" t="n"/>
      <c r="Y967" s="871" t="n"/>
      <c r="Z967" s="871" t="n"/>
      <c r="AA967" s="871" t="n"/>
      <c r="AB967" s="871" t="n"/>
      <c r="AC967" s="871" t="n"/>
      <c r="AD967" s="871" t="n"/>
      <c r="AE967" s="871" t="n"/>
    </row>
    <row r="968">
      <c r="A968" s="871" t="n"/>
      <c r="B968" s="871" t="n"/>
      <c r="C968" s="871" t="n"/>
      <c r="D968" s="440" t="n"/>
      <c r="E968" s="871" t="n"/>
      <c r="F968" s="440" t="n"/>
      <c r="G968" s="871" t="n"/>
      <c r="H968" s="440" t="n"/>
      <c r="I968" s="871" t="n"/>
      <c r="J968" s="440" t="n"/>
      <c r="K968" s="871" t="n"/>
      <c r="L968" s="440" t="n"/>
      <c r="M968" s="871" t="n"/>
      <c r="N968" s="871" t="n"/>
      <c r="O968" s="871" t="n"/>
      <c r="P968" s="871" t="n"/>
      <c r="Q968" s="871" t="n"/>
      <c r="R968" s="871" t="n"/>
      <c r="S968" s="871" t="n"/>
      <c r="T968" s="871" t="n"/>
      <c r="U968" s="871" t="n"/>
      <c r="V968" s="871" t="n"/>
      <c r="W968" s="871" t="n"/>
      <c r="X968" s="871" t="n"/>
      <c r="Y968" s="871" t="n"/>
      <c r="Z968" s="871" t="n"/>
      <c r="AA968" s="871" t="n"/>
      <c r="AB968" s="871" t="n"/>
      <c r="AC968" s="871" t="n"/>
      <c r="AD968" s="871" t="n"/>
      <c r="AE968" s="871" t="n"/>
    </row>
    <row r="969">
      <c r="A969" s="871" t="n"/>
      <c r="B969" s="871" t="n"/>
      <c r="C969" s="871" t="n"/>
      <c r="D969" s="440" t="n"/>
      <c r="E969" s="871" t="n"/>
      <c r="F969" s="440" t="n"/>
      <c r="G969" s="871" t="n"/>
      <c r="H969" s="440" t="n"/>
      <c r="I969" s="871" t="n"/>
      <c r="J969" s="440" t="n"/>
      <c r="K969" s="871" t="n"/>
      <c r="L969" s="440" t="n"/>
      <c r="M969" s="871" t="n"/>
      <c r="N969" s="871" t="n"/>
      <c r="O969" s="871" t="n"/>
      <c r="P969" s="871" t="n"/>
      <c r="Q969" s="871" t="n"/>
      <c r="R969" s="871" t="n"/>
      <c r="S969" s="871" t="n"/>
      <c r="T969" s="871" t="n"/>
      <c r="U969" s="871" t="n"/>
      <c r="V969" s="871" t="n"/>
      <c r="W969" s="871" t="n"/>
      <c r="X969" s="871" t="n"/>
      <c r="Y969" s="871" t="n"/>
      <c r="Z969" s="871" t="n"/>
      <c r="AA969" s="871" t="n"/>
      <c r="AB969" s="871" t="n"/>
      <c r="AC969" s="871" t="n"/>
      <c r="AD969" s="871" t="n"/>
      <c r="AE969" s="871" t="n"/>
    </row>
    <row r="970">
      <c r="A970" s="871" t="n"/>
      <c r="B970" s="871" t="n"/>
      <c r="C970" s="871" t="n"/>
      <c r="D970" s="440" t="n"/>
      <c r="E970" s="871" t="n"/>
      <c r="F970" s="440" t="n"/>
      <c r="G970" s="871" t="n"/>
      <c r="H970" s="440" t="n"/>
      <c r="I970" s="871" t="n"/>
      <c r="J970" s="440" t="n"/>
      <c r="K970" s="871" t="n"/>
      <c r="L970" s="440" t="n"/>
      <c r="M970" s="871" t="n"/>
      <c r="N970" s="871" t="n"/>
      <c r="O970" s="871" t="n"/>
      <c r="P970" s="871" t="n"/>
      <c r="Q970" s="871" t="n"/>
      <c r="R970" s="871" t="n"/>
      <c r="S970" s="871" t="n"/>
      <c r="T970" s="871" t="n"/>
      <c r="U970" s="871" t="n"/>
      <c r="V970" s="871" t="n"/>
      <c r="W970" s="871" t="n"/>
      <c r="X970" s="871" t="n"/>
      <c r="Y970" s="871" t="n"/>
      <c r="Z970" s="871" t="n"/>
      <c r="AA970" s="871" t="n"/>
      <c r="AB970" s="871" t="n"/>
      <c r="AC970" s="871" t="n"/>
      <c r="AD970" s="871" t="n"/>
      <c r="AE970" s="871" t="n"/>
    </row>
    <row r="971">
      <c r="A971" s="871" t="n"/>
      <c r="B971" s="871" t="n"/>
      <c r="C971" s="871" t="n"/>
      <c r="D971" s="440" t="n"/>
      <c r="E971" s="871" t="n"/>
      <c r="F971" s="440" t="n"/>
      <c r="G971" s="871" t="n"/>
      <c r="H971" s="440" t="n"/>
      <c r="I971" s="871" t="n"/>
      <c r="J971" s="440" t="n"/>
      <c r="K971" s="871" t="n"/>
      <c r="L971" s="440" t="n"/>
      <c r="M971" s="871" t="n"/>
      <c r="N971" s="871" t="n"/>
      <c r="O971" s="871" t="n"/>
      <c r="P971" s="871" t="n"/>
      <c r="Q971" s="871" t="n"/>
      <c r="R971" s="871" t="n"/>
      <c r="S971" s="871" t="n"/>
      <c r="T971" s="871" t="n"/>
      <c r="U971" s="871" t="n"/>
      <c r="V971" s="871" t="n"/>
      <c r="W971" s="871" t="n"/>
      <c r="X971" s="871" t="n"/>
      <c r="Y971" s="871" t="n"/>
      <c r="Z971" s="871" t="n"/>
      <c r="AA971" s="871" t="n"/>
      <c r="AB971" s="871" t="n"/>
      <c r="AC971" s="871" t="n"/>
      <c r="AD971" s="871" t="n"/>
      <c r="AE971" s="871" t="n"/>
    </row>
    <row r="972">
      <c r="A972" s="871" t="n"/>
      <c r="B972" s="871" t="n"/>
      <c r="C972" s="871" t="n"/>
      <c r="D972" s="440" t="n"/>
      <c r="E972" s="871" t="n"/>
      <c r="F972" s="440" t="n"/>
      <c r="G972" s="871" t="n"/>
      <c r="H972" s="440" t="n"/>
      <c r="I972" s="871" t="n"/>
      <c r="J972" s="440" t="n"/>
      <c r="K972" s="871" t="n"/>
      <c r="L972" s="440" t="n"/>
      <c r="M972" s="871" t="n"/>
      <c r="N972" s="871" t="n"/>
      <c r="O972" s="871" t="n"/>
      <c r="P972" s="871" t="n"/>
      <c r="Q972" s="871" t="n"/>
      <c r="R972" s="871" t="n"/>
      <c r="S972" s="871" t="n"/>
      <c r="T972" s="871" t="n"/>
      <c r="U972" s="871" t="n"/>
      <c r="V972" s="871" t="n"/>
      <c r="W972" s="871" t="n"/>
      <c r="X972" s="871" t="n"/>
      <c r="Y972" s="871" t="n"/>
      <c r="Z972" s="871" t="n"/>
      <c r="AA972" s="871" t="n"/>
      <c r="AB972" s="871" t="n"/>
      <c r="AC972" s="871" t="n"/>
      <c r="AD972" s="871" t="n"/>
      <c r="AE972" s="871" t="n"/>
    </row>
    <row r="973">
      <c r="A973" s="871" t="n"/>
      <c r="B973" s="871" t="n"/>
      <c r="C973" s="871" t="n"/>
      <c r="D973" s="440" t="n"/>
      <c r="E973" s="871" t="n"/>
      <c r="F973" s="440" t="n"/>
      <c r="G973" s="871" t="n"/>
      <c r="H973" s="440" t="n"/>
      <c r="I973" s="871" t="n"/>
      <c r="J973" s="440" t="n"/>
      <c r="K973" s="871" t="n"/>
      <c r="L973" s="440" t="n"/>
      <c r="M973" s="871" t="n"/>
      <c r="N973" s="871" t="n"/>
      <c r="O973" s="871" t="n"/>
      <c r="P973" s="871" t="n"/>
      <c r="Q973" s="871" t="n"/>
      <c r="R973" s="871" t="n"/>
      <c r="S973" s="871" t="n"/>
      <c r="T973" s="871" t="n"/>
      <c r="U973" s="871" t="n"/>
      <c r="V973" s="871" t="n"/>
      <c r="W973" s="871" t="n"/>
      <c r="X973" s="871" t="n"/>
      <c r="Y973" s="871" t="n"/>
      <c r="Z973" s="871" t="n"/>
      <c r="AA973" s="871" t="n"/>
      <c r="AB973" s="871" t="n"/>
      <c r="AC973" s="871" t="n"/>
      <c r="AD973" s="871" t="n"/>
      <c r="AE973" s="871" t="n"/>
    </row>
    <row r="974">
      <c r="A974" s="871" t="n"/>
      <c r="B974" s="871" t="n"/>
      <c r="C974" s="871" t="n"/>
      <c r="D974" s="440" t="n"/>
      <c r="E974" s="871" t="n"/>
      <c r="F974" s="440" t="n"/>
      <c r="G974" s="871" t="n"/>
      <c r="H974" s="440" t="n"/>
      <c r="I974" s="871" t="n"/>
      <c r="J974" s="440" t="n"/>
      <c r="K974" s="871" t="n"/>
      <c r="L974" s="440" t="n"/>
      <c r="M974" s="871" t="n"/>
      <c r="N974" s="871" t="n"/>
      <c r="O974" s="871" t="n"/>
      <c r="P974" s="871" t="n"/>
      <c r="Q974" s="871" t="n"/>
      <c r="R974" s="871" t="n"/>
      <c r="S974" s="871" t="n"/>
      <c r="T974" s="871" t="n"/>
      <c r="U974" s="871" t="n"/>
      <c r="V974" s="871" t="n"/>
      <c r="W974" s="871" t="n"/>
      <c r="X974" s="871" t="n"/>
      <c r="Y974" s="871" t="n"/>
      <c r="Z974" s="871" t="n"/>
      <c r="AA974" s="871" t="n"/>
      <c r="AB974" s="871" t="n"/>
      <c r="AC974" s="871" t="n"/>
      <c r="AD974" s="871" t="n"/>
      <c r="AE974" s="871" t="n"/>
    </row>
    <row r="975">
      <c r="A975" s="871" t="n"/>
      <c r="B975" s="871" t="n"/>
      <c r="C975" s="871" t="n"/>
      <c r="D975" s="440" t="n"/>
      <c r="E975" s="871" t="n"/>
      <c r="F975" s="440" t="n"/>
      <c r="G975" s="871" t="n"/>
      <c r="H975" s="440" t="n"/>
      <c r="I975" s="871" t="n"/>
      <c r="J975" s="440" t="n"/>
      <c r="K975" s="871" t="n"/>
      <c r="L975" s="440" t="n"/>
      <c r="M975" s="871" t="n"/>
      <c r="N975" s="871" t="n"/>
      <c r="O975" s="871" t="n"/>
      <c r="P975" s="871" t="n"/>
      <c r="Q975" s="871" t="n"/>
      <c r="R975" s="871" t="n"/>
      <c r="S975" s="871" t="n"/>
      <c r="T975" s="871" t="n"/>
      <c r="U975" s="871" t="n"/>
      <c r="V975" s="871" t="n"/>
      <c r="W975" s="871" t="n"/>
      <c r="X975" s="871" t="n"/>
      <c r="Y975" s="871" t="n"/>
      <c r="Z975" s="871" t="n"/>
      <c r="AA975" s="871" t="n"/>
      <c r="AB975" s="871" t="n"/>
      <c r="AC975" s="871" t="n"/>
      <c r="AD975" s="871" t="n"/>
      <c r="AE975" s="871" t="n"/>
    </row>
    <row r="976">
      <c r="A976" s="871" t="n"/>
      <c r="B976" s="871" t="n"/>
      <c r="C976" s="871" t="n"/>
      <c r="D976" s="440" t="n"/>
      <c r="E976" s="871" t="n"/>
      <c r="F976" s="440" t="n"/>
      <c r="G976" s="871" t="n"/>
      <c r="H976" s="440" t="n"/>
      <c r="I976" s="871" t="n"/>
      <c r="J976" s="440" t="n"/>
      <c r="K976" s="871" t="n"/>
      <c r="L976" s="440" t="n"/>
      <c r="M976" s="871" t="n"/>
      <c r="N976" s="871" t="n"/>
      <c r="O976" s="871" t="n"/>
      <c r="P976" s="871" t="n"/>
      <c r="Q976" s="871" t="n"/>
      <c r="R976" s="871" t="n"/>
      <c r="S976" s="871" t="n"/>
      <c r="T976" s="871" t="n"/>
      <c r="U976" s="871" t="n"/>
      <c r="V976" s="871" t="n"/>
      <c r="W976" s="871" t="n"/>
      <c r="X976" s="871" t="n"/>
      <c r="Y976" s="871" t="n"/>
      <c r="Z976" s="871" t="n"/>
      <c r="AA976" s="871" t="n"/>
      <c r="AB976" s="871" t="n"/>
      <c r="AC976" s="871" t="n"/>
      <c r="AD976" s="871" t="n"/>
      <c r="AE976" s="871" t="n"/>
    </row>
    <row r="977">
      <c r="A977" s="871" t="n"/>
      <c r="B977" s="871" t="n"/>
      <c r="C977" s="871" t="n"/>
      <c r="D977" s="440" t="n"/>
      <c r="E977" s="871" t="n"/>
      <c r="F977" s="440" t="n"/>
      <c r="G977" s="871" t="n"/>
      <c r="H977" s="440" t="n"/>
      <c r="I977" s="871" t="n"/>
      <c r="J977" s="440" t="n"/>
      <c r="K977" s="871" t="n"/>
      <c r="L977" s="440" t="n"/>
      <c r="M977" s="871" t="n"/>
      <c r="N977" s="871" t="n"/>
      <c r="O977" s="871" t="n"/>
      <c r="P977" s="871" t="n"/>
      <c r="Q977" s="871" t="n"/>
      <c r="R977" s="871" t="n"/>
      <c r="S977" s="871" t="n"/>
      <c r="T977" s="871" t="n"/>
      <c r="U977" s="871" t="n"/>
      <c r="V977" s="871" t="n"/>
      <c r="W977" s="871" t="n"/>
      <c r="X977" s="871" t="n"/>
      <c r="Y977" s="871" t="n"/>
      <c r="Z977" s="871" t="n"/>
      <c r="AA977" s="871" t="n"/>
      <c r="AB977" s="871" t="n"/>
      <c r="AC977" s="871" t="n"/>
      <c r="AD977" s="871" t="n"/>
      <c r="AE977" s="871" t="n"/>
    </row>
    <row r="978">
      <c r="A978" s="871" t="n"/>
      <c r="B978" s="871" t="n"/>
      <c r="C978" s="871" t="n"/>
      <c r="D978" s="440" t="n"/>
      <c r="E978" s="871" t="n"/>
      <c r="F978" s="440" t="n"/>
      <c r="G978" s="871" t="n"/>
      <c r="H978" s="440" t="n"/>
      <c r="I978" s="871" t="n"/>
      <c r="J978" s="440" t="n"/>
      <c r="K978" s="871" t="n"/>
      <c r="L978" s="440" t="n"/>
      <c r="M978" s="871" t="n"/>
      <c r="N978" s="871" t="n"/>
      <c r="O978" s="871" t="n"/>
      <c r="P978" s="871" t="n"/>
      <c r="Q978" s="871" t="n"/>
      <c r="R978" s="871" t="n"/>
      <c r="S978" s="871" t="n"/>
      <c r="T978" s="871" t="n"/>
      <c r="U978" s="871" t="n"/>
      <c r="V978" s="871" t="n"/>
      <c r="W978" s="871" t="n"/>
      <c r="X978" s="871" t="n"/>
      <c r="Y978" s="871" t="n"/>
      <c r="Z978" s="871" t="n"/>
      <c r="AA978" s="871" t="n"/>
      <c r="AB978" s="871" t="n"/>
      <c r="AC978" s="871" t="n"/>
      <c r="AD978" s="871" t="n"/>
      <c r="AE978" s="871" t="n"/>
    </row>
    <row r="979">
      <c r="A979" s="871" t="n"/>
      <c r="B979" s="871" t="n"/>
      <c r="C979" s="871" t="n"/>
      <c r="D979" s="440" t="n"/>
      <c r="E979" s="871" t="n"/>
      <c r="F979" s="440" t="n"/>
      <c r="G979" s="871" t="n"/>
      <c r="H979" s="440" t="n"/>
      <c r="I979" s="871" t="n"/>
      <c r="J979" s="440" t="n"/>
      <c r="K979" s="871" t="n"/>
      <c r="L979" s="440" t="n"/>
      <c r="M979" s="871" t="n"/>
      <c r="N979" s="871" t="n"/>
      <c r="O979" s="871" t="n"/>
      <c r="P979" s="871" t="n"/>
      <c r="Q979" s="871" t="n"/>
      <c r="R979" s="871" t="n"/>
      <c r="S979" s="871" t="n"/>
      <c r="T979" s="871" t="n"/>
      <c r="U979" s="871" t="n"/>
      <c r="V979" s="871" t="n"/>
      <c r="W979" s="871" t="n"/>
      <c r="X979" s="871" t="n"/>
      <c r="Y979" s="871" t="n"/>
      <c r="Z979" s="871" t="n"/>
      <c r="AA979" s="871" t="n"/>
      <c r="AB979" s="871" t="n"/>
      <c r="AC979" s="871" t="n"/>
      <c r="AD979" s="871" t="n"/>
      <c r="AE979" s="871" t="n"/>
    </row>
    <row r="980">
      <c r="A980" s="871" t="n"/>
      <c r="B980" s="871" t="n"/>
      <c r="C980" s="871" t="n"/>
      <c r="D980" s="440" t="n"/>
      <c r="E980" s="871" t="n"/>
      <c r="F980" s="440" t="n"/>
      <c r="G980" s="871" t="n"/>
      <c r="H980" s="440" t="n"/>
      <c r="I980" s="871" t="n"/>
      <c r="J980" s="440" t="n"/>
      <c r="K980" s="871" t="n"/>
      <c r="L980" s="440" t="n"/>
      <c r="M980" s="871" t="n"/>
      <c r="N980" s="871" t="n"/>
      <c r="O980" s="871" t="n"/>
      <c r="P980" s="871" t="n"/>
      <c r="Q980" s="871" t="n"/>
      <c r="R980" s="871" t="n"/>
      <c r="S980" s="871" t="n"/>
      <c r="T980" s="871" t="n"/>
      <c r="U980" s="871" t="n"/>
      <c r="V980" s="871" t="n"/>
      <c r="W980" s="871" t="n"/>
      <c r="X980" s="871" t="n"/>
      <c r="Y980" s="871" t="n"/>
      <c r="Z980" s="871" t="n"/>
      <c r="AA980" s="871" t="n"/>
      <c r="AB980" s="871" t="n"/>
      <c r="AC980" s="871" t="n"/>
      <c r="AD980" s="871" t="n"/>
      <c r="AE980" s="871" t="n"/>
    </row>
    <row r="981">
      <c r="A981" s="871" t="n"/>
      <c r="B981" s="871" t="n"/>
      <c r="C981" s="871" t="n"/>
      <c r="D981" s="440" t="n"/>
      <c r="E981" s="871" t="n"/>
      <c r="F981" s="440" t="n"/>
      <c r="G981" s="871" t="n"/>
      <c r="H981" s="440" t="n"/>
      <c r="I981" s="871" t="n"/>
      <c r="J981" s="440" t="n"/>
      <c r="K981" s="871" t="n"/>
      <c r="L981" s="440" t="n"/>
      <c r="M981" s="871" t="n"/>
      <c r="N981" s="871" t="n"/>
      <c r="O981" s="871" t="n"/>
      <c r="P981" s="871" t="n"/>
      <c r="Q981" s="871" t="n"/>
      <c r="R981" s="871" t="n"/>
      <c r="S981" s="871" t="n"/>
      <c r="T981" s="871" t="n"/>
      <c r="U981" s="871" t="n"/>
      <c r="V981" s="871" t="n"/>
      <c r="W981" s="871" t="n"/>
      <c r="X981" s="871" t="n"/>
      <c r="Y981" s="871" t="n"/>
      <c r="Z981" s="871" t="n"/>
      <c r="AA981" s="871" t="n"/>
      <c r="AB981" s="871" t="n"/>
      <c r="AC981" s="871" t="n"/>
      <c r="AD981" s="871" t="n"/>
      <c r="AE981" s="871" t="n"/>
    </row>
    <row r="982">
      <c r="A982" s="871" t="n"/>
      <c r="B982" s="871" t="n"/>
      <c r="C982" s="871" t="n"/>
      <c r="D982" s="440" t="n"/>
      <c r="E982" s="871" t="n"/>
      <c r="F982" s="440" t="n"/>
      <c r="G982" s="871" t="n"/>
      <c r="H982" s="440" t="n"/>
      <c r="I982" s="871" t="n"/>
      <c r="J982" s="440" t="n"/>
      <c r="K982" s="871" t="n"/>
      <c r="L982" s="440" t="n"/>
      <c r="M982" s="871" t="n"/>
      <c r="N982" s="871" t="n"/>
      <c r="O982" s="871" t="n"/>
      <c r="P982" s="871" t="n"/>
      <c r="Q982" s="871" t="n"/>
      <c r="R982" s="871" t="n"/>
      <c r="S982" s="871" t="n"/>
      <c r="T982" s="871" t="n"/>
      <c r="U982" s="871" t="n"/>
      <c r="V982" s="871" t="n"/>
      <c r="W982" s="871" t="n"/>
      <c r="X982" s="871" t="n"/>
      <c r="Y982" s="871" t="n"/>
      <c r="Z982" s="871" t="n"/>
      <c r="AA982" s="871" t="n"/>
      <c r="AB982" s="871" t="n"/>
      <c r="AC982" s="871" t="n"/>
      <c r="AD982" s="871" t="n"/>
      <c r="AE982" s="871" t="n"/>
    </row>
    <row r="983">
      <c r="A983" s="871" t="n"/>
      <c r="B983" s="871" t="n"/>
      <c r="C983" s="871" t="n"/>
      <c r="D983" s="440" t="n"/>
      <c r="E983" s="871" t="n"/>
      <c r="F983" s="440" t="n"/>
      <c r="G983" s="871" t="n"/>
      <c r="H983" s="440" t="n"/>
      <c r="I983" s="871" t="n"/>
      <c r="J983" s="440" t="n"/>
      <c r="K983" s="871" t="n"/>
      <c r="L983" s="440" t="n"/>
      <c r="M983" s="871" t="n"/>
      <c r="N983" s="871" t="n"/>
      <c r="O983" s="871" t="n"/>
      <c r="P983" s="871" t="n"/>
      <c r="Q983" s="871" t="n"/>
      <c r="R983" s="871" t="n"/>
      <c r="S983" s="871" t="n"/>
      <c r="T983" s="871" t="n"/>
      <c r="U983" s="871" t="n"/>
      <c r="V983" s="871" t="n"/>
      <c r="W983" s="871" t="n"/>
      <c r="X983" s="871" t="n"/>
      <c r="Y983" s="871" t="n"/>
      <c r="Z983" s="871" t="n"/>
      <c r="AA983" s="871" t="n"/>
      <c r="AB983" s="871" t="n"/>
      <c r="AC983" s="871" t="n"/>
      <c r="AD983" s="871" t="n"/>
      <c r="AE983" s="871" t="n"/>
    </row>
    <row r="984">
      <c r="A984" s="871" t="n"/>
      <c r="B984" s="871" t="n"/>
      <c r="C984" s="871" t="n"/>
      <c r="D984" s="440" t="n"/>
      <c r="E984" s="871" t="n"/>
      <c r="F984" s="440" t="n"/>
      <c r="G984" s="871" t="n"/>
      <c r="H984" s="440" t="n"/>
      <c r="I984" s="871" t="n"/>
      <c r="J984" s="440" t="n"/>
      <c r="K984" s="871" t="n"/>
      <c r="L984" s="440" t="n"/>
      <c r="M984" s="871" t="n"/>
      <c r="N984" s="871" t="n"/>
      <c r="O984" s="871" t="n"/>
      <c r="P984" s="871" t="n"/>
      <c r="Q984" s="871" t="n"/>
      <c r="R984" s="871" t="n"/>
      <c r="S984" s="871" t="n"/>
      <c r="T984" s="871" t="n"/>
      <c r="U984" s="871" t="n"/>
      <c r="V984" s="871" t="n"/>
      <c r="W984" s="871" t="n"/>
      <c r="X984" s="871" t="n"/>
      <c r="Y984" s="871" t="n"/>
      <c r="Z984" s="871" t="n"/>
      <c r="AA984" s="871" t="n"/>
      <c r="AB984" s="871" t="n"/>
      <c r="AC984" s="871" t="n"/>
      <c r="AD984" s="871" t="n"/>
      <c r="AE984" s="871" t="n"/>
    </row>
    <row r="985">
      <c r="A985" s="871" t="n"/>
      <c r="B985" s="871" t="n"/>
      <c r="C985" s="871" t="n"/>
      <c r="D985" s="440" t="n"/>
      <c r="E985" s="871" t="n"/>
      <c r="F985" s="440" t="n"/>
      <c r="G985" s="871" t="n"/>
      <c r="H985" s="440" t="n"/>
      <c r="I985" s="871" t="n"/>
      <c r="J985" s="440" t="n"/>
      <c r="K985" s="871" t="n"/>
      <c r="L985" s="440" t="n"/>
      <c r="M985" s="871" t="n"/>
      <c r="N985" s="871" t="n"/>
      <c r="O985" s="871" t="n"/>
      <c r="P985" s="871" t="n"/>
      <c r="Q985" s="871" t="n"/>
      <c r="R985" s="871" t="n"/>
      <c r="S985" s="871" t="n"/>
      <c r="T985" s="871" t="n"/>
      <c r="U985" s="871" t="n"/>
      <c r="V985" s="871" t="n"/>
      <c r="W985" s="871" t="n"/>
      <c r="X985" s="871" t="n"/>
      <c r="Y985" s="871" t="n"/>
      <c r="Z985" s="871" t="n"/>
      <c r="AA985" s="871" t="n"/>
      <c r="AB985" s="871" t="n"/>
      <c r="AC985" s="871" t="n"/>
      <c r="AD985" s="871" t="n"/>
      <c r="AE985" s="871" t="n"/>
    </row>
    <row r="986">
      <c r="A986" s="871" t="n"/>
      <c r="B986" s="871" t="n"/>
      <c r="C986" s="871" t="n"/>
      <c r="D986" s="440" t="n"/>
      <c r="E986" s="871" t="n"/>
      <c r="F986" s="440" t="n"/>
      <c r="G986" s="871" t="n"/>
      <c r="H986" s="440" t="n"/>
      <c r="I986" s="871" t="n"/>
      <c r="J986" s="440" t="n"/>
      <c r="K986" s="871" t="n"/>
      <c r="L986" s="440" t="n"/>
      <c r="M986" s="871" t="n"/>
      <c r="N986" s="871" t="n"/>
      <c r="O986" s="871" t="n"/>
      <c r="P986" s="871" t="n"/>
      <c r="Q986" s="871" t="n"/>
      <c r="R986" s="871" t="n"/>
      <c r="S986" s="871" t="n"/>
      <c r="T986" s="871" t="n"/>
      <c r="U986" s="871" t="n"/>
      <c r="V986" s="871" t="n"/>
      <c r="W986" s="871" t="n"/>
      <c r="X986" s="871" t="n"/>
      <c r="Y986" s="871" t="n"/>
      <c r="Z986" s="871" t="n"/>
      <c r="AA986" s="871" t="n"/>
      <c r="AB986" s="871" t="n"/>
      <c r="AC986" s="871" t="n"/>
      <c r="AD986" s="871" t="n"/>
      <c r="AE986" s="871" t="n"/>
    </row>
    <row r="987">
      <c r="A987" s="871" t="n"/>
      <c r="B987" s="871" t="n"/>
      <c r="C987" s="871" t="n"/>
      <c r="D987" s="440" t="n"/>
      <c r="E987" s="871" t="n"/>
      <c r="F987" s="440" t="n"/>
      <c r="G987" s="871" t="n"/>
      <c r="H987" s="440" t="n"/>
      <c r="I987" s="871" t="n"/>
      <c r="J987" s="440" t="n"/>
      <c r="K987" s="871" t="n"/>
      <c r="L987" s="440" t="n"/>
      <c r="M987" s="871" t="n"/>
      <c r="N987" s="871" t="n"/>
      <c r="O987" s="871" t="n"/>
      <c r="P987" s="871" t="n"/>
      <c r="Q987" s="871" t="n"/>
      <c r="R987" s="871" t="n"/>
      <c r="S987" s="871" t="n"/>
      <c r="T987" s="871" t="n"/>
      <c r="U987" s="871" t="n"/>
      <c r="V987" s="871" t="n"/>
      <c r="W987" s="871" t="n"/>
      <c r="X987" s="871" t="n"/>
      <c r="Y987" s="871" t="n"/>
      <c r="Z987" s="871" t="n"/>
      <c r="AA987" s="871" t="n"/>
      <c r="AB987" s="871" t="n"/>
      <c r="AC987" s="871" t="n"/>
      <c r="AD987" s="871" t="n"/>
      <c r="AE987" s="871" t="n"/>
    </row>
    <row r="988">
      <c r="A988" s="871" t="n"/>
      <c r="B988" s="871" t="n"/>
      <c r="C988" s="871" t="n"/>
      <c r="D988" s="440" t="n"/>
      <c r="E988" s="871" t="n"/>
      <c r="F988" s="440" t="n"/>
      <c r="G988" s="871" t="n"/>
      <c r="H988" s="440" t="n"/>
      <c r="I988" s="871" t="n"/>
      <c r="J988" s="440" t="n"/>
      <c r="K988" s="871" t="n"/>
      <c r="L988" s="440" t="n"/>
      <c r="M988" s="871" t="n"/>
      <c r="N988" s="871" t="n"/>
      <c r="O988" s="871" t="n"/>
      <c r="P988" s="871" t="n"/>
      <c r="Q988" s="871" t="n"/>
      <c r="R988" s="871" t="n"/>
      <c r="S988" s="871" t="n"/>
      <c r="T988" s="871" t="n"/>
      <c r="U988" s="871" t="n"/>
      <c r="V988" s="871" t="n"/>
      <c r="W988" s="871" t="n"/>
      <c r="X988" s="871" t="n"/>
      <c r="Y988" s="871" t="n"/>
      <c r="Z988" s="871" t="n"/>
      <c r="AA988" s="871" t="n"/>
      <c r="AB988" s="871" t="n"/>
      <c r="AC988" s="871" t="n"/>
      <c r="AD988" s="871" t="n"/>
      <c r="AE988" s="871" t="n"/>
    </row>
    <row r="989">
      <c r="A989" s="871" t="n"/>
      <c r="B989" s="871" t="n"/>
      <c r="C989" s="871" t="n"/>
      <c r="D989" s="440" t="n"/>
      <c r="E989" s="871" t="n"/>
      <c r="F989" s="440" t="n"/>
      <c r="G989" s="871" t="n"/>
      <c r="H989" s="440" t="n"/>
      <c r="I989" s="871" t="n"/>
      <c r="J989" s="440" t="n"/>
      <c r="K989" s="871" t="n"/>
      <c r="L989" s="440" t="n"/>
      <c r="M989" s="871" t="n"/>
      <c r="N989" s="871" t="n"/>
      <c r="O989" s="871" t="n"/>
      <c r="P989" s="871" t="n"/>
      <c r="Q989" s="871" t="n"/>
      <c r="R989" s="871" t="n"/>
      <c r="S989" s="871" t="n"/>
      <c r="T989" s="871" t="n"/>
      <c r="U989" s="871" t="n"/>
      <c r="V989" s="871" t="n"/>
      <c r="W989" s="871" t="n"/>
      <c r="X989" s="871" t="n"/>
      <c r="Y989" s="871" t="n"/>
      <c r="Z989" s="871" t="n"/>
      <c r="AA989" s="871" t="n"/>
      <c r="AB989" s="871" t="n"/>
      <c r="AC989" s="871" t="n"/>
      <c r="AD989" s="871" t="n"/>
      <c r="AE989" s="871" t="n"/>
    </row>
    <row r="990">
      <c r="A990" s="871" t="n"/>
      <c r="B990" s="871" t="n"/>
      <c r="C990" s="871" t="n"/>
      <c r="D990" s="440" t="n"/>
      <c r="E990" s="871" t="n"/>
      <c r="F990" s="440" t="n"/>
      <c r="G990" s="871" t="n"/>
      <c r="H990" s="440" t="n"/>
      <c r="I990" s="871" t="n"/>
      <c r="J990" s="440" t="n"/>
      <c r="K990" s="871" t="n"/>
      <c r="L990" s="440" t="n"/>
      <c r="M990" s="871" t="n"/>
      <c r="N990" s="871" t="n"/>
      <c r="O990" s="871" t="n"/>
      <c r="P990" s="871" t="n"/>
      <c r="Q990" s="871" t="n"/>
      <c r="R990" s="871" t="n"/>
      <c r="S990" s="871" t="n"/>
      <c r="T990" s="871" t="n"/>
      <c r="U990" s="871" t="n"/>
      <c r="V990" s="871" t="n"/>
      <c r="W990" s="871" t="n"/>
      <c r="X990" s="871" t="n"/>
      <c r="Y990" s="871" t="n"/>
      <c r="Z990" s="871" t="n"/>
      <c r="AA990" s="871" t="n"/>
      <c r="AB990" s="871" t="n"/>
      <c r="AC990" s="871" t="n"/>
      <c r="AD990" s="871" t="n"/>
      <c r="AE990" s="871" t="n"/>
    </row>
    <row r="991">
      <c r="A991" s="871" t="n"/>
      <c r="B991" s="871" t="n"/>
      <c r="C991" s="871" t="n"/>
      <c r="D991" s="440" t="n"/>
      <c r="E991" s="871" t="n"/>
      <c r="F991" s="440" t="n"/>
      <c r="G991" s="871" t="n"/>
      <c r="H991" s="440" t="n"/>
      <c r="I991" s="871" t="n"/>
      <c r="J991" s="440" t="n"/>
      <c r="K991" s="871" t="n"/>
      <c r="L991" s="440" t="n"/>
      <c r="M991" s="871" t="n"/>
      <c r="N991" s="871" t="n"/>
      <c r="O991" s="871" t="n"/>
      <c r="P991" s="871" t="n"/>
      <c r="Q991" s="871" t="n"/>
      <c r="R991" s="871" t="n"/>
      <c r="S991" s="871" t="n"/>
      <c r="T991" s="871" t="n"/>
      <c r="U991" s="871" t="n"/>
      <c r="V991" s="871" t="n"/>
      <c r="W991" s="871" t="n"/>
      <c r="X991" s="871" t="n"/>
      <c r="Y991" s="871" t="n"/>
      <c r="Z991" s="871" t="n"/>
      <c r="AA991" s="871" t="n"/>
      <c r="AB991" s="871" t="n"/>
      <c r="AC991" s="871" t="n"/>
      <c r="AD991" s="871" t="n"/>
      <c r="AE991" s="871" t="n"/>
    </row>
    <row r="992">
      <c r="A992" s="871" t="n"/>
      <c r="B992" s="871" t="n"/>
      <c r="C992" s="871" t="n"/>
      <c r="D992" s="440" t="n"/>
      <c r="E992" s="871" t="n"/>
      <c r="F992" s="440" t="n"/>
      <c r="G992" s="871" t="n"/>
      <c r="H992" s="440" t="n"/>
      <c r="I992" s="871" t="n"/>
      <c r="J992" s="440" t="n"/>
      <c r="K992" s="871" t="n"/>
      <c r="L992" s="440" t="n"/>
      <c r="M992" s="871" t="n"/>
      <c r="N992" s="871" t="n"/>
      <c r="O992" s="871" t="n"/>
      <c r="P992" s="871" t="n"/>
      <c r="Q992" s="871" t="n"/>
      <c r="R992" s="871" t="n"/>
      <c r="S992" s="871" t="n"/>
      <c r="T992" s="871" t="n"/>
      <c r="U992" s="871" t="n"/>
      <c r="V992" s="871" t="n"/>
      <c r="W992" s="871" t="n"/>
      <c r="X992" s="871" t="n"/>
      <c r="Y992" s="871" t="n"/>
      <c r="Z992" s="871" t="n"/>
      <c r="AA992" s="871" t="n"/>
      <c r="AB992" s="871" t="n"/>
      <c r="AC992" s="871" t="n"/>
      <c r="AD992" s="871" t="n"/>
      <c r="AE992" s="871" t="n"/>
    </row>
    <row r="993">
      <c r="A993" s="871" t="n"/>
      <c r="B993" s="871" t="n"/>
      <c r="C993" s="871" t="n"/>
      <c r="D993" s="440" t="n"/>
      <c r="E993" s="871" t="n"/>
      <c r="F993" s="440" t="n"/>
      <c r="G993" s="871" t="n"/>
      <c r="H993" s="440" t="n"/>
      <c r="I993" s="871" t="n"/>
      <c r="J993" s="440" t="n"/>
      <c r="K993" s="871" t="n"/>
      <c r="L993" s="440" t="n"/>
      <c r="M993" s="871" t="n"/>
      <c r="N993" s="871" t="n"/>
      <c r="O993" s="871" t="n"/>
      <c r="P993" s="871" t="n"/>
      <c r="Q993" s="871" t="n"/>
      <c r="R993" s="871" t="n"/>
      <c r="S993" s="871" t="n"/>
      <c r="T993" s="871" t="n"/>
      <c r="U993" s="871" t="n"/>
      <c r="V993" s="871" t="n"/>
      <c r="W993" s="871" t="n"/>
      <c r="X993" s="871" t="n"/>
      <c r="Y993" s="871" t="n"/>
      <c r="Z993" s="871" t="n"/>
      <c r="AA993" s="871" t="n"/>
      <c r="AB993" s="871" t="n"/>
      <c r="AC993" s="871" t="n"/>
      <c r="AD993" s="871" t="n"/>
      <c r="AE993" s="871" t="n"/>
    </row>
    <row r="994">
      <c r="A994" s="871" t="n"/>
      <c r="B994" s="871" t="n"/>
      <c r="C994" s="871" t="n"/>
      <c r="D994" s="440" t="n"/>
      <c r="E994" s="871" t="n"/>
      <c r="F994" s="440" t="n"/>
      <c r="G994" s="871" t="n"/>
      <c r="H994" s="440" t="n"/>
      <c r="I994" s="871" t="n"/>
      <c r="J994" s="440" t="n"/>
      <c r="K994" s="871" t="n"/>
      <c r="L994" s="440" t="n"/>
      <c r="M994" s="871" t="n"/>
      <c r="N994" s="871" t="n"/>
      <c r="O994" s="871" t="n"/>
      <c r="P994" s="871" t="n"/>
      <c r="Q994" s="871" t="n"/>
      <c r="R994" s="871" t="n"/>
      <c r="S994" s="871" t="n"/>
      <c r="T994" s="871" t="n"/>
      <c r="U994" s="871" t="n"/>
      <c r="V994" s="871" t="n"/>
      <c r="W994" s="871" t="n"/>
      <c r="X994" s="871" t="n"/>
      <c r="Y994" s="871" t="n"/>
      <c r="Z994" s="871" t="n"/>
      <c r="AA994" s="871" t="n"/>
      <c r="AB994" s="871" t="n"/>
      <c r="AC994" s="871" t="n"/>
      <c r="AD994" s="871" t="n"/>
      <c r="AE994" s="871" t="n"/>
    </row>
    <row r="995">
      <c r="A995" s="871" t="n"/>
      <c r="B995" s="871" t="n"/>
      <c r="C995" s="871" t="n"/>
      <c r="D995" s="440" t="n"/>
      <c r="E995" s="871" t="n"/>
      <c r="F995" s="440" t="n"/>
      <c r="G995" s="871" t="n"/>
      <c r="H995" s="440" t="n"/>
      <c r="I995" s="871" t="n"/>
      <c r="J995" s="440" t="n"/>
      <c r="K995" s="871" t="n"/>
      <c r="L995" s="440" t="n"/>
      <c r="M995" s="871" t="n"/>
      <c r="N995" s="871" t="n"/>
      <c r="O995" s="871" t="n"/>
      <c r="P995" s="871" t="n"/>
      <c r="Q995" s="871" t="n"/>
      <c r="R995" s="871" t="n"/>
      <c r="S995" s="871" t="n"/>
      <c r="T995" s="871" t="n"/>
      <c r="U995" s="871" t="n"/>
      <c r="V995" s="871" t="n"/>
      <c r="W995" s="871" t="n"/>
      <c r="X995" s="871" t="n"/>
      <c r="Y995" s="871" t="n"/>
      <c r="Z995" s="871" t="n"/>
      <c r="AA995" s="871" t="n"/>
      <c r="AB995" s="871" t="n"/>
      <c r="AC995" s="871" t="n"/>
      <c r="AD995" s="871" t="n"/>
      <c r="AE995" s="871" t="n"/>
    </row>
    <row r="996">
      <c r="A996" s="871" t="n"/>
      <c r="B996" s="871" t="n"/>
      <c r="C996" s="871" t="n"/>
      <c r="D996" s="440" t="n"/>
      <c r="E996" s="871" t="n"/>
      <c r="F996" s="440" t="n"/>
      <c r="G996" s="871" t="n"/>
      <c r="H996" s="440" t="n"/>
      <c r="I996" s="871" t="n"/>
      <c r="J996" s="440" t="n"/>
      <c r="K996" s="871" t="n"/>
      <c r="L996" s="440" t="n"/>
      <c r="M996" s="871" t="n"/>
      <c r="N996" s="871" t="n"/>
      <c r="O996" s="871" t="n"/>
      <c r="P996" s="871" t="n"/>
      <c r="Q996" s="871" t="n"/>
      <c r="R996" s="871" t="n"/>
      <c r="S996" s="871" t="n"/>
      <c r="T996" s="871" t="n"/>
      <c r="U996" s="871" t="n"/>
      <c r="V996" s="871" t="n"/>
      <c r="W996" s="871" t="n"/>
      <c r="X996" s="871" t="n"/>
      <c r="Y996" s="871" t="n"/>
      <c r="Z996" s="871" t="n"/>
      <c r="AA996" s="871" t="n"/>
      <c r="AB996" s="871" t="n"/>
      <c r="AC996" s="871" t="n"/>
      <c r="AD996" s="871" t="n"/>
      <c r="AE996" s="871" t="n"/>
    </row>
    <row r="997">
      <c r="A997" s="871" t="n"/>
      <c r="B997" s="871" t="n"/>
      <c r="C997" s="871" t="n"/>
      <c r="D997" s="440" t="n"/>
      <c r="E997" s="871" t="n"/>
      <c r="F997" s="440" t="n"/>
      <c r="G997" s="871" t="n"/>
      <c r="H997" s="440" t="n"/>
      <c r="I997" s="871" t="n"/>
      <c r="J997" s="440" t="n"/>
      <c r="K997" s="871" t="n"/>
      <c r="L997" s="440" t="n"/>
      <c r="M997" s="871" t="n"/>
      <c r="N997" s="871" t="n"/>
      <c r="O997" s="871" t="n"/>
      <c r="P997" s="871" t="n"/>
      <c r="Q997" s="871" t="n"/>
      <c r="R997" s="871" t="n"/>
      <c r="S997" s="871" t="n"/>
      <c r="T997" s="871" t="n"/>
      <c r="U997" s="871" t="n"/>
      <c r="V997" s="871" t="n"/>
      <c r="W997" s="871" t="n"/>
      <c r="X997" s="871" t="n"/>
      <c r="Y997" s="871" t="n"/>
      <c r="Z997" s="871" t="n"/>
      <c r="AA997" s="871" t="n"/>
      <c r="AB997" s="871" t="n"/>
      <c r="AC997" s="871" t="n"/>
      <c r="AD997" s="871" t="n"/>
      <c r="AE997" s="871" t="n"/>
    </row>
    <row r="998">
      <c r="A998" s="871" t="n"/>
      <c r="B998" s="871" t="n"/>
      <c r="C998" s="871" t="n"/>
      <c r="D998" s="440" t="n"/>
      <c r="E998" s="871" t="n"/>
      <c r="F998" s="440" t="n"/>
      <c r="G998" s="871" t="n"/>
      <c r="H998" s="440" t="n"/>
      <c r="I998" s="871" t="n"/>
      <c r="J998" s="440" t="n"/>
      <c r="K998" s="871" t="n"/>
      <c r="L998" s="440" t="n"/>
      <c r="M998" s="871" t="n"/>
      <c r="N998" s="871" t="n"/>
      <c r="O998" s="871" t="n"/>
      <c r="P998" s="871" t="n"/>
      <c r="Q998" s="871" t="n"/>
      <c r="R998" s="871" t="n"/>
      <c r="S998" s="871" t="n"/>
      <c r="T998" s="871" t="n"/>
      <c r="U998" s="871" t="n"/>
      <c r="V998" s="871" t="n"/>
      <c r="W998" s="871" t="n"/>
      <c r="X998" s="871" t="n"/>
      <c r="Y998" s="871" t="n"/>
      <c r="Z998" s="871" t="n"/>
      <c r="AA998" s="871" t="n"/>
      <c r="AB998" s="871" t="n"/>
      <c r="AC998" s="871" t="n"/>
      <c r="AD998" s="871" t="n"/>
      <c r="AE998" s="871" t="n"/>
    </row>
    <row r="999">
      <c r="A999" s="871" t="n"/>
      <c r="B999" s="871" t="n"/>
      <c r="C999" s="871" t="n"/>
      <c r="D999" s="440" t="n"/>
      <c r="E999" s="871" t="n"/>
      <c r="F999" s="440" t="n"/>
      <c r="G999" s="871" t="n"/>
      <c r="H999" s="440" t="n"/>
      <c r="I999" s="871" t="n"/>
      <c r="J999" s="440" t="n"/>
      <c r="K999" s="871" t="n"/>
      <c r="L999" s="440" t="n"/>
      <c r="M999" s="871" t="n"/>
      <c r="N999" s="871" t="n"/>
      <c r="O999" s="871" t="n"/>
      <c r="P999" s="871" t="n"/>
      <c r="Q999" s="871" t="n"/>
      <c r="R999" s="871" t="n"/>
      <c r="S999" s="871" t="n"/>
      <c r="T999" s="871" t="n"/>
      <c r="U999" s="871" t="n"/>
      <c r="V999" s="871" t="n"/>
      <c r="W999" s="871" t="n"/>
      <c r="X999" s="871" t="n"/>
      <c r="Y999" s="871" t="n"/>
      <c r="Z999" s="871" t="n"/>
      <c r="AA999" s="871" t="n"/>
      <c r="AB999" s="871" t="n"/>
      <c r="AC999" s="871" t="n"/>
      <c r="AD999" s="871" t="n"/>
      <c r="AE999" s="871" t="n"/>
    </row>
    <row r="1000">
      <c r="A1000" s="871" t="n"/>
      <c r="B1000" s="871" t="n"/>
      <c r="C1000" s="871" t="n"/>
      <c r="D1000" s="440" t="n"/>
      <c r="E1000" s="871" t="n"/>
      <c r="F1000" s="440" t="n"/>
      <c r="G1000" s="871" t="n"/>
      <c r="H1000" s="440" t="n"/>
      <c r="I1000" s="871" t="n"/>
      <c r="J1000" s="440" t="n"/>
      <c r="K1000" s="871" t="n"/>
      <c r="L1000" s="440" t="n"/>
      <c r="M1000" s="871" t="n"/>
      <c r="N1000" s="871" t="n"/>
      <c r="O1000" s="871" t="n"/>
      <c r="P1000" s="871" t="n"/>
      <c r="Q1000" s="871" t="n"/>
      <c r="R1000" s="871" t="n"/>
      <c r="S1000" s="871" t="n"/>
      <c r="T1000" s="871" t="n"/>
      <c r="U1000" s="871" t="n"/>
      <c r="V1000" s="871" t="n"/>
      <c r="W1000" s="871" t="n"/>
      <c r="X1000" s="871" t="n"/>
      <c r="Y1000" s="871" t="n"/>
      <c r="Z1000" s="871" t="n"/>
      <c r="AA1000" s="871" t="n"/>
      <c r="AB1000" s="871" t="n"/>
      <c r="AC1000" s="871" t="n"/>
      <c r="AD1000" s="871" t="n"/>
      <c r="AE1000" s="871" t="n"/>
    </row>
    <row r="1001">
      <c r="A1001" s="871" t="n"/>
      <c r="B1001" s="871" t="n"/>
      <c r="C1001" s="871" t="n"/>
      <c r="D1001" s="440" t="n"/>
      <c r="E1001" s="871" t="n"/>
      <c r="F1001" s="440" t="n"/>
      <c r="G1001" s="871" t="n"/>
      <c r="H1001" s="440" t="n"/>
      <c r="I1001" s="871" t="n"/>
      <c r="J1001" s="440" t="n"/>
      <c r="K1001" s="871" t="n"/>
      <c r="L1001" s="440" t="n"/>
      <c r="M1001" s="871" t="n"/>
      <c r="N1001" s="871" t="n"/>
      <c r="O1001" s="871" t="n"/>
      <c r="P1001" s="871" t="n"/>
      <c r="Q1001" s="871" t="n"/>
      <c r="R1001" s="871" t="n"/>
      <c r="S1001" s="871" t="n"/>
      <c r="T1001" s="871" t="n"/>
      <c r="U1001" s="871" t="n"/>
      <c r="V1001" s="871" t="n"/>
      <c r="W1001" s="871" t="n"/>
      <c r="X1001" s="871" t="n"/>
      <c r="Y1001" s="871" t="n"/>
      <c r="Z1001" s="871" t="n"/>
      <c r="AA1001" s="871" t="n"/>
      <c r="AB1001" s="871" t="n"/>
      <c r="AC1001" s="871" t="n"/>
      <c r="AD1001" s="871" t="n"/>
      <c r="AE1001" s="871" t="n"/>
    </row>
    <row r="1002">
      <c r="A1002" s="871" t="n"/>
      <c r="B1002" s="871" t="n"/>
      <c r="C1002" s="871" t="n"/>
      <c r="D1002" s="440" t="n"/>
      <c r="E1002" s="871" t="n"/>
      <c r="F1002" s="440" t="n"/>
      <c r="G1002" s="871" t="n"/>
      <c r="H1002" s="440" t="n"/>
      <c r="I1002" s="871" t="n"/>
      <c r="J1002" s="440" t="n"/>
      <c r="K1002" s="871" t="n"/>
      <c r="L1002" s="440" t="n"/>
      <c r="M1002" s="871" t="n"/>
      <c r="N1002" s="871" t="n"/>
      <c r="O1002" s="871" t="n"/>
      <c r="P1002" s="871" t="n"/>
      <c r="Q1002" s="871" t="n"/>
      <c r="R1002" s="871" t="n"/>
      <c r="S1002" s="871" t="n"/>
      <c r="T1002" s="871" t="n"/>
      <c r="U1002" s="871" t="n"/>
      <c r="V1002" s="871" t="n"/>
      <c r="W1002" s="871" t="n"/>
      <c r="X1002" s="871" t="n"/>
      <c r="Y1002" s="871" t="n"/>
      <c r="Z1002" s="871" t="n"/>
      <c r="AA1002" s="871" t="n"/>
      <c r="AB1002" s="871" t="n"/>
      <c r="AC1002" s="871" t="n"/>
      <c r="AD1002" s="871" t="n"/>
      <c r="AE1002" s="871" t="n"/>
    </row>
  </sheetData>
  <mergeCells count="10">
    <mergeCell ref="I30:J30"/>
    <mergeCell ref="K30:L30"/>
    <mergeCell ref="E30:F30"/>
    <mergeCell ref="C30:D30"/>
    <mergeCell ref="C2:D2"/>
    <mergeCell ref="G30:H30"/>
    <mergeCell ref="G2:H2"/>
    <mergeCell ref="E2:F2"/>
    <mergeCell ref="K2:L2"/>
    <mergeCell ref="I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0563C1"/>
    <outlinePr summaryBelow="0" summaryRight="0"/>
    <pageSetUpPr/>
  </sheetPr>
  <dimension ref="A1:AD1006"/>
  <sheetViews>
    <sheetView showGridLines="0" workbookViewId="0">
      <selection activeCell="A1" sqref="A1"/>
    </sheetView>
  </sheetViews>
  <sheetFormatPr baseColWidth="8" defaultColWidth="12.63" defaultRowHeight="15.75" customHeight="1"/>
  <cols>
    <col width="3.5" customWidth="1" style="1068" min="1" max="1"/>
    <col width="37.5" customWidth="1" style="1068" min="2" max="2"/>
    <col width="13" customWidth="1" style="1068" min="3" max="3"/>
    <col width="15.63" customWidth="1" style="1068" min="4" max="4"/>
    <col width="17.75" customWidth="1" style="1068" min="5" max="6"/>
    <col width="15.63" customWidth="1" style="1068" min="7" max="7"/>
    <col width="17.75" customWidth="1" style="1068" min="8" max="9"/>
    <col width="15.63" customWidth="1" style="1068" min="10" max="10"/>
    <col width="17.75" customWidth="1" style="1068" min="11" max="12"/>
    <col width="15.63" customWidth="1" style="1068" min="13" max="13"/>
    <col width="17.75" customWidth="1" style="1068" min="14" max="15"/>
    <col width="15.63" customWidth="1" style="1068" min="16" max="16"/>
    <col width="17.75" customWidth="1" style="1068" min="17" max="18"/>
    <col width="14.13" customWidth="1" style="1068" min="20" max="20"/>
  </cols>
  <sheetData>
    <row r="1">
      <c r="A1" s="749" t="n"/>
      <c r="B1" s="749" t="n"/>
      <c r="C1" s="749" t="n"/>
      <c r="D1" s="749" t="n"/>
      <c r="E1" s="749" t="n"/>
      <c r="F1" s="749" t="n"/>
      <c r="G1" s="749" t="n"/>
      <c r="H1" s="749" t="n"/>
      <c r="I1" s="749" t="n"/>
      <c r="J1" s="749" t="n"/>
      <c r="K1" s="749" t="n"/>
      <c r="L1" s="749" t="n"/>
      <c r="M1" s="749" t="n"/>
      <c r="N1" s="749" t="n"/>
      <c r="O1" s="749" t="n"/>
      <c r="P1" s="749" t="n"/>
      <c r="Q1" s="749" t="n"/>
      <c r="R1" s="749" t="n"/>
      <c r="S1" s="749" t="n"/>
      <c r="T1" s="749" t="n"/>
      <c r="U1" s="749" t="n"/>
      <c r="V1" s="749" t="n"/>
      <c r="W1" s="749" t="n"/>
      <c r="X1" s="749" t="n"/>
      <c r="Y1" s="749" t="n"/>
      <c r="Z1" s="749" t="n"/>
      <c r="AA1" s="749" t="n"/>
      <c r="AB1" s="749" t="n"/>
      <c r="AC1" s="749" t="n"/>
      <c r="AD1" s="749" t="n"/>
    </row>
    <row r="2">
      <c r="A2" s="749" t="n"/>
      <c r="B2" s="486" t="inlineStr">
        <is>
          <t>INDIRECT EXPENSE % BREAKUP TIER WISE &amp; PRODUCT WISE</t>
        </is>
      </c>
      <c r="C2" s="749" t="n"/>
      <c r="D2" s="749" t="n"/>
      <c r="E2" s="749" t="n"/>
      <c r="F2" s="749" t="n"/>
      <c r="G2" s="749" t="n"/>
      <c r="H2" s="749" t="n"/>
      <c r="I2" s="749" t="n"/>
      <c r="J2" s="749" t="n"/>
      <c r="K2" s="749" t="n"/>
      <c r="L2" s="749" t="n"/>
      <c r="M2" s="749" t="n"/>
      <c r="N2" s="749" t="n"/>
      <c r="O2" s="749" t="n"/>
      <c r="P2" s="749" t="n"/>
      <c r="Q2" s="749" t="n"/>
      <c r="R2" s="749" t="n"/>
      <c r="S2" s="749" t="n"/>
      <c r="T2" s="749" t="n"/>
      <c r="U2" s="749" t="n"/>
      <c r="V2" s="749" t="n"/>
      <c r="W2" s="749" t="n"/>
      <c r="X2" s="749" t="n"/>
      <c r="Y2" s="749" t="n"/>
      <c r="Z2" s="749" t="n"/>
      <c r="AA2" s="749" t="n"/>
      <c r="AB2" s="749" t="n"/>
      <c r="AC2" s="749" t="n"/>
      <c r="AD2" s="749" t="n"/>
    </row>
    <row r="3">
      <c r="A3" s="749" t="n"/>
      <c r="B3" s="815" t="inlineStr">
        <is>
          <t>Cost Head</t>
        </is>
      </c>
      <c r="C3" s="815" t="inlineStr">
        <is>
          <t>Remark</t>
        </is>
      </c>
      <c r="D3" s="523" t="inlineStr">
        <is>
          <t>Year 1</t>
        </is>
      </c>
      <c r="E3" s="1071" t="n"/>
      <c r="F3" s="1069" t="n"/>
      <c r="G3" s="815" t="inlineStr">
        <is>
          <t>Year 2</t>
        </is>
      </c>
      <c r="H3" s="1071" t="n"/>
      <c r="I3" s="1069" t="n"/>
      <c r="J3" s="523" t="inlineStr">
        <is>
          <t>Year 3</t>
        </is>
      </c>
      <c r="K3" s="1071" t="n"/>
      <c r="L3" s="1069" t="n"/>
      <c r="M3" s="815" t="inlineStr">
        <is>
          <t>Year 4</t>
        </is>
      </c>
      <c r="N3" s="1071" t="n"/>
      <c r="O3" s="1069" t="n"/>
      <c r="P3" s="523" t="inlineStr">
        <is>
          <t>Year 5</t>
        </is>
      </c>
      <c r="Q3" s="1071" t="n"/>
      <c r="R3" s="1069" t="n"/>
      <c r="S3" s="749" t="n"/>
      <c r="T3" s="749" t="n"/>
      <c r="U3" s="749" t="n"/>
      <c r="V3" s="749" t="n"/>
      <c r="W3" s="749" t="n"/>
      <c r="X3" s="749" t="n"/>
      <c r="Y3" s="749" t="n"/>
      <c r="Z3" s="749" t="n"/>
      <c r="AA3" s="749" t="n"/>
      <c r="AB3" s="749" t="n"/>
      <c r="AC3" s="749" t="n"/>
      <c r="AD3" s="749" t="n"/>
    </row>
    <row r="4">
      <c r="A4" s="749" t="n"/>
      <c r="B4" s="1075" t="n"/>
      <c r="C4" s="1075" t="n"/>
      <c r="D4" s="488" t="inlineStr">
        <is>
          <t>Tier 1 (Metro)</t>
        </is>
      </c>
      <c r="E4" s="488" t="inlineStr">
        <is>
          <t>Tier 2 (Mid Cities)</t>
        </is>
      </c>
      <c r="F4" s="489" t="inlineStr">
        <is>
          <t>Tier 3 (Small Towns)</t>
        </is>
      </c>
      <c r="G4" s="490" t="inlineStr">
        <is>
          <t>Tier 1 (Metro)</t>
        </is>
      </c>
      <c r="H4" s="490" t="inlineStr">
        <is>
          <t>Tier 2 (Mid Cities)</t>
        </is>
      </c>
      <c r="I4" s="490" t="inlineStr">
        <is>
          <t>Tier 3 (Small Towns)</t>
        </is>
      </c>
      <c r="J4" s="489" t="inlineStr">
        <is>
          <t>Tier 1 (Metro)</t>
        </is>
      </c>
      <c r="K4" s="489" t="inlineStr">
        <is>
          <t>Tier 2 (Mid Cities)</t>
        </is>
      </c>
      <c r="L4" s="489" t="inlineStr">
        <is>
          <t>Tier 3 (Small Towns)</t>
        </is>
      </c>
      <c r="M4" s="490" t="inlineStr">
        <is>
          <t>Tier 1 (Metro)</t>
        </is>
      </c>
      <c r="N4" s="490" t="inlineStr">
        <is>
          <t>Tier 2 (Mid Cities)</t>
        </is>
      </c>
      <c r="O4" s="490" t="inlineStr">
        <is>
          <t>Tier 3 (Small Towns)</t>
        </is>
      </c>
      <c r="P4" s="489" t="inlineStr">
        <is>
          <t>Tier 1 (Metro)</t>
        </is>
      </c>
      <c r="Q4" s="489" t="inlineStr">
        <is>
          <t>Tier 2 (Mid Cities)</t>
        </is>
      </c>
      <c r="R4" s="489" t="inlineStr">
        <is>
          <t>Tier 3 (Small Towns)</t>
        </is>
      </c>
      <c r="S4" s="749" t="n"/>
      <c r="T4" s="749" t="n"/>
      <c r="U4" s="749" t="n"/>
      <c r="V4" s="749" t="n"/>
      <c r="W4" s="749" t="n"/>
      <c r="X4" s="749" t="n"/>
      <c r="Y4" s="749" t="n"/>
      <c r="Z4" s="749" t="n"/>
      <c r="AA4" s="749" t="n"/>
      <c r="AB4" s="749" t="n"/>
      <c r="AC4" s="749" t="n"/>
      <c r="AD4" s="749" t="n"/>
    </row>
    <row r="5" ht="19.5" customHeight="1" s="1068">
      <c r="A5" s="813" t="n"/>
      <c r="B5" s="712" t="inlineStr">
        <is>
          <t>Marketing &amp; Advertising (in %)</t>
        </is>
      </c>
      <c r="C5" s="1091" t="inlineStr">
        <is>
          <t>* IMS Act prohibits infant formula consumer ads. Tier 1 budget shifts entirely to HCP detailing. 3 brand budgets from Y3.</t>
        </is>
      </c>
      <c r="D5" s="494">
        <f>VALUE(SUBSTITUTE('IE Biffurcation'!N13, "%", ""))</f>
        <v/>
      </c>
      <c r="E5" s="494">
        <f>VALUE(SUBSTITUTE('IE Biffurcation'!I13, "%", ""))</f>
        <v/>
      </c>
      <c r="F5" s="495">
        <f>VALUE(SUBSTITUTE('IE Biffurcation'!D13, "%", ""))</f>
        <v/>
      </c>
      <c r="G5" s="341">
        <f>VALUE(SUBSTITUTE('IE Biffurcation'!O13, "%", ""))</f>
        <v/>
      </c>
      <c r="H5" s="341">
        <f>VALUE(SUBSTITUTE('IE Biffurcation'!J13, "%", ""))</f>
        <v/>
      </c>
      <c r="I5" s="341">
        <f>VALUE(SUBSTITUTE('IE Biffurcation'!E13, "%", ""))</f>
        <v/>
      </c>
      <c r="J5" s="494">
        <f>VALUE(SUBSTITUTE('IE Biffurcation'!P13, "%", ""))</f>
        <v/>
      </c>
      <c r="K5" s="494">
        <f>VALUE(SUBSTITUTE('IE Biffurcation'!K13, "%", ""))</f>
        <v/>
      </c>
      <c r="L5" s="494">
        <f>VALUE(SUBSTITUTE('IE Biffurcation'!F13, "%", ""))</f>
        <v/>
      </c>
      <c r="M5" s="341">
        <f>VALUE(SUBSTITUTE('IE Biffurcation'!Q13, "%", ""))</f>
        <v/>
      </c>
      <c r="N5" s="341">
        <f>VALUE(SUBSTITUTE('IE Biffurcation'!L13, "%", ""))</f>
        <v/>
      </c>
      <c r="O5" s="341">
        <f>VALUE(SUBSTITUTE('IE Biffurcation'!G13, "%", ""))</f>
        <v/>
      </c>
      <c r="P5" s="494">
        <f>VALUE(SUBSTITUTE('IE Biffurcation'!R13, "%", ""))</f>
        <v/>
      </c>
      <c r="Q5" s="494">
        <f>VALUE(SUBSTITUTE('IE Biffurcation'!M13, "%", ""))</f>
        <v/>
      </c>
      <c r="R5" s="494">
        <f>VALUE(SUBSTITUTE('IE Biffurcation'!H13, "%", ""))</f>
        <v/>
      </c>
      <c r="S5" s="813" t="n"/>
      <c r="T5" s="813" t="n"/>
      <c r="U5" s="496" t="n"/>
      <c r="V5" s="496" t="n"/>
      <c r="W5" s="496" t="n"/>
      <c r="X5" s="496" t="n"/>
      <c r="Y5" s="496" t="n"/>
      <c r="Z5" s="813" t="n"/>
      <c r="AA5" s="813" t="n"/>
      <c r="AB5" s="813" t="n"/>
      <c r="AC5" s="813" t="n"/>
      <c r="AD5" s="813" t="n"/>
    </row>
    <row r="6">
      <c r="A6" s="749" t="n"/>
      <c r="B6" s="497" t="inlineStr">
        <is>
          <t xml:space="preserve">             Pregnancy Powder</t>
        </is>
      </c>
      <c r="C6" s="1090" t="n"/>
      <c r="D6" s="512">
        <f>D5</f>
        <v/>
      </c>
      <c r="E6" s="512">
        <f>E5</f>
        <v/>
      </c>
      <c r="F6" s="499">
        <f>$F$5*'Revenue Breakup'!C36</f>
        <v/>
      </c>
      <c r="G6" s="543">
        <f>$G$5*('Revenue Breakup'!D36/'Revenue Breakup'!$D$40)</f>
        <v/>
      </c>
      <c r="H6" s="25">
        <f>H5</f>
        <v/>
      </c>
      <c r="I6" s="543">
        <f>$I$5*('Revenue Breakup'!D36/'Revenue Breakup'!$D$40)</f>
        <v/>
      </c>
      <c r="J6" s="501">
        <f>$J$5*('Revenue Breakup'!E36/'Revenue Breakup'!$E$40)</f>
        <v/>
      </c>
      <c r="K6" s="501">
        <f>$K$5*('Revenue Breakup'!E36/'Revenue Breakup'!$E$40)</f>
        <v/>
      </c>
      <c r="L6" s="501">
        <f>$L$5*('Revenue Breakup'!E36/'Revenue Breakup'!$E$40)</f>
        <v/>
      </c>
      <c r="M6" s="543">
        <f>$M$5*('Revenue Breakup'!F36/'Revenue Breakup'!$F$40)</f>
        <v/>
      </c>
      <c r="N6" s="543">
        <f>$N$5*('Revenue Breakup'!F36/'Revenue Breakup'!$F$40)</f>
        <v/>
      </c>
      <c r="O6" s="543">
        <f>$O$5*('Revenue Breakup'!F36/'Revenue Breakup'!$F$40)</f>
        <v/>
      </c>
      <c r="P6" s="501">
        <f>$P$5*('Revenue Breakup'!G36/'Revenue Breakup'!$G$40)</f>
        <v/>
      </c>
      <c r="Q6" s="501">
        <f>$Q$5*('Revenue Breakup'!G36/'Revenue Breakup'!$G$40)</f>
        <v/>
      </c>
      <c r="R6" s="501">
        <f>$R$5*('Revenue Breakup'!G36/'Revenue Breakup'!$G$40)</f>
        <v/>
      </c>
      <c r="S6" s="749" t="n"/>
      <c r="T6" s="749" t="n"/>
      <c r="U6" s="502" t="n"/>
      <c r="V6" s="502" t="n"/>
      <c r="W6" s="502" t="n"/>
      <c r="X6" s="502" t="n"/>
      <c r="Y6" s="502" t="n"/>
      <c r="Z6" s="749" t="n"/>
      <c r="AA6" s="749" t="n"/>
      <c r="AB6" s="749" t="n"/>
      <c r="AC6" s="749" t="n"/>
      <c r="AD6" s="749" t="n"/>
    </row>
    <row r="7">
      <c r="A7" s="749" t="n"/>
      <c r="B7" s="497" t="inlineStr">
        <is>
          <t xml:space="preserve">             Lactation Powder</t>
        </is>
      </c>
      <c r="C7" s="1090" t="n"/>
      <c r="D7" s="512">
        <f>D6</f>
        <v/>
      </c>
      <c r="E7" s="512">
        <f>E6</f>
        <v/>
      </c>
      <c r="F7" s="499">
        <f>$F$5*'Revenue Breakup'!C37</f>
        <v/>
      </c>
      <c r="G7" s="543">
        <f>$G$5*('Revenue Breakup'!D37/'Revenue Breakup'!$D$40)</f>
        <v/>
      </c>
      <c r="H7" s="25">
        <f>H6</f>
        <v/>
      </c>
      <c r="I7" s="543">
        <f>$I$5*('Revenue Breakup'!D37/'Revenue Breakup'!$D$40)</f>
        <v/>
      </c>
      <c r="J7" s="501">
        <f>$J$5*('Revenue Breakup'!E37/'Revenue Breakup'!$E$40)</f>
        <v/>
      </c>
      <c r="K7" s="501">
        <f>$K$5*('Revenue Breakup'!E37/'Revenue Breakup'!$E$40)</f>
        <v/>
      </c>
      <c r="L7" s="501">
        <f>$L$5*('Revenue Breakup'!E37/'Revenue Breakup'!$E$40)</f>
        <v/>
      </c>
      <c r="M7" s="543">
        <f>$M$5*('Revenue Breakup'!F37/'Revenue Breakup'!$F$40)</f>
        <v/>
      </c>
      <c r="N7" s="543">
        <f>$N$5*('Revenue Breakup'!F37/'Revenue Breakup'!$F$40)</f>
        <v/>
      </c>
      <c r="O7" s="543">
        <f>$O$5*('Revenue Breakup'!F37/'Revenue Breakup'!$F$40)</f>
        <v/>
      </c>
      <c r="P7" s="501">
        <f>$P$5*('Revenue Breakup'!G37/'Revenue Breakup'!$G$40)</f>
        <v/>
      </c>
      <c r="Q7" s="501">
        <f>$Q$5*('Revenue Breakup'!G37/'Revenue Breakup'!$G$40)</f>
        <v/>
      </c>
      <c r="R7" s="501">
        <f>$R$5*('Revenue Breakup'!G37/'Revenue Breakup'!$G$40)</f>
        <v/>
      </c>
      <c r="S7" s="749" t="n"/>
      <c r="T7" s="749" t="n"/>
      <c r="U7" s="502" t="n"/>
      <c r="V7" s="502" t="n"/>
      <c r="W7" s="502" t="n"/>
      <c r="X7" s="502" t="n"/>
      <c r="Y7" s="502" t="n"/>
      <c r="Z7" s="749" t="n"/>
      <c r="AA7" s="749" t="n"/>
      <c r="AB7" s="749" t="n"/>
      <c r="AC7" s="749" t="n"/>
      <c r="AD7" s="749" t="n"/>
    </row>
    <row r="8">
      <c r="A8" s="749" t="n"/>
      <c r="B8" s="497" t="inlineStr">
        <is>
          <t xml:space="preserve">             Infant Powder</t>
        </is>
      </c>
      <c r="C8" s="1090" t="n"/>
      <c r="D8" s="512">
        <f>D7</f>
        <v/>
      </c>
      <c r="E8" s="512">
        <f>E7</f>
        <v/>
      </c>
      <c r="F8" s="499">
        <f>$F$5*'Revenue Breakup'!C38</f>
        <v/>
      </c>
      <c r="G8" s="543">
        <f>$G$5*('Revenue Breakup'!D38/'Revenue Breakup'!$D$40)</f>
        <v/>
      </c>
      <c r="H8" s="25">
        <f>H7</f>
        <v/>
      </c>
      <c r="I8" s="543">
        <f>$I$5*('Revenue Breakup'!D38/'Revenue Breakup'!$D$40)</f>
        <v/>
      </c>
      <c r="J8" s="501">
        <f>$J$5*('Revenue Breakup'!E38/'Revenue Breakup'!$E$40)</f>
        <v/>
      </c>
      <c r="K8" s="501">
        <f>$K$5*('Revenue Breakup'!E38/'Revenue Breakup'!$E$40)</f>
        <v/>
      </c>
      <c r="L8" s="501">
        <f>$L$5*('Revenue Breakup'!E38/'Revenue Breakup'!$E$40)</f>
        <v/>
      </c>
      <c r="M8" s="543">
        <f>$M$5*('Revenue Breakup'!F38/'Revenue Breakup'!$F$40)</f>
        <v/>
      </c>
      <c r="N8" s="543">
        <f>$N$5*('Revenue Breakup'!F38/'Revenue Breakup'!$F$40)</f>
        <v/>
      </c>
      <c r="O8" s="543">
        <f>$O$5*('Revenue Breakup'!F38/'Revenue Breakup'!$F$40)</f>
        <v/>
      </c>
      <c r="P8" s="501">
        <f>$P$5*('Revenue Breakup'!G38/'Revenue Breakup'!$G$40)</f>
        <v/>
      </c>
      <c r="Q8" s="501">
        <f>$Q$5*('Revenue Breakup'!G38/'Revenue Breakup'!$G$40)</f>
        <v/>
      </c>
      <c r="R8" s="501">
        <f>$R$5*('Revenue Breakup'!G38/'Revenue Breakup'!$G$40)</f>
        <v/>
      </c>
      <c r="S8" s="749" t="n"/>
      <c r="T8" s="749" t="n"/>
      <c r="U8" s="502" t="n"/>
      <c r="V8" s="502" t="n"/>
      <c r="W8" s="502" t="n"/>
      <c r="X8" s="502" t="n"/>
      <c r="Y8" s="502" t="n"/>
      <c r="Z8" s="749" t="n"/>
      <c r="AA8" s="749" t="n"/>
      <c r="AB8" s="749" t="n"/>
      <c r="AC8" s="749" t="n"/>
      <c r="AD8" s="749" t="n"/>
    </row>
    <row r="9">
      <c r="A9" s="749" t="n"/>
      <c r="B9" s="503" t="inlineStr">
        <is>
          <t xml:space="preserve">             Children Powder</t>
        </is>
      </c>
      <c r="C9" s="1075" t="n"/>
      <c r="D9" s="514">
        <f>D8</f>
        <v/>
      </c>
      <c r="E9" s="514">
        <f>E8</f>
        <v/>
      </c>
      <c r="F9" s="505">
        <f>$F$5*'Revenue Breakup'!C39</f>
        <v/>
      </c>
      <c r="G9" s="547">
        <f>$G$5*('Revenue Breakup'!D39/'Revenue Breakup'!$D$40)</f>
        <v/>
      </c>
      <c r="H9" s="328">
        <f>H8</f>
        <v/>
      </c>
      <c r="I9" s="547">
        <f>$I$5*('Revenue Breakup'!D39/'Revenue Breakup'!$D$40)</f>
        <v/>
      </c>
      <c r="J9" s="507">
        <f>$J$5*('Revenue Breakup'!E39/'Revenue Breakup'!$E$40)</f>
        <v/>
      </c>
      <c r="K9" s="507">
        <f>$K$5*('Revenue Breakup'!E39/'Revenue Breakup'!$E$40)</f>
        <v/>
      </c>
      <c r="L9" s="507">
        <f>$L$5*('Revenue Breakup'!E39/'Revenue Breakup'!$E$40)</f>
        <v/>
      </c>
      <c r="M9" s="547">
        <f>$M$5*('Revenue Breakup'!F39/'Revenue Breakup'!$F$40)</f>
        <v/>
      </c>
      <c r="N9" s="547">
        <f>$N$5*('Revenue Breakup'!F39/'Revenue Breakup'!$F$40)</f>
        <v/>
      </c>
      <c r="O9" s="547">
        <f>$O$5*('Revenue Breakup'!F39/'Revenue Breakup'!$F$40)</f>
        <v/>
      </c>
      <c r="P9" s="507">
        <f>$P$5*('Revenue Breakup'!G39/'Revenue Breakup'!$G$40)</f>
        <v/>
      </c>
      <c r="Q9" s="507">
        <f>$Q$5*('Revenue Breakup'!G39/'Revenue Breakup'!$G$40)</f>
        <v/>
      </c>
      <c r="R9" s="507">
        <f>$R$5*('Revenue Breakup'!G39/'Revenue Breakup'!$G$40)</f>
        <v/>
      </c>
      <c r="S9" s="749" t="n"/>
      <c r="T9" s="749" t="n"/>
      <c r="U9" s="502" t="n"/>
      <c r="V9" s="502" t="n"/>
      <c r="W9" s="502" t="n"/>
      <c r="X9" s="502" t="n"/>
      <c r="Y9" s="502" t="n"/>
      <c r="Z9" s="749" t="n"/>
      <c r="AA9" s="749" t="n"/>
      <c r="AB9" s="749" t="n"/>
      <c r="AC9" s="749" t="n"/>
      <c r="AD9" s="749" t="n"/>
    </row>
    <row r="10">
      <c r="A10" s="813" t="n"/>
      <c r="B10" s="508" t="inlineStr">
        <is>
          <t>HCP Detailing &amp; Medical Engagement (in %)</t>
        </is>
      </c>
      <c r="C10" s="509" t="inlineStr">
        <is>
          <t>* OBGYNs, pediatricians, hospitals drive prescription/recommendation. Mandatory for infant formula category growth.</t>
        </is>
      </c>
      <c r="D10" s="510">
        <f>VALUE(SUBSTITUTE('IE Biffurcation'!N20, "%", ""))</f>
        <v/>
      </c>
      <c r="E10" s="510">
        <f>VALUE(SUBSTITUTE('IE Biffurcation'!I20, "%", ""))</f>
        <v/>
      </c>
      <c r="F10" s="510">
        <f>VALUE(SUBSTITUTE('IE Biffurcation'!D20, "%", ""))</f>
        <v/>
      </c>
      <c r="G10" s="511">
        <f>VALUE(SUBSTITUTE('IE Biffurcation'!O20, "%", ""))</f>
        <v/>
      </c>
      <c r="H10" s="511">
        <f>VALUE(SUBSTITUTE('IE Biffurcation'!J20, "%", ""))</f>
        <v/>
      </c>
      <c r="I10" s="511">
        <f>VALUE(SUBSTITUTE('IE Biffurcation'!E20, "%", ""))</f>
        <v/>
      </c>
      <c r="J10" s="510">
        <f>VALUE(SUBSTITUTE('IE Biffurcation'!P20, "%", ""))</f>
        <v/>
      </c>
      <c r="K10" s="510">
        <f>VALUE(SUBSTITUTE('IE Biffurcation'!K20, "%", ""))</f>
        <v/>
      </c>
      <c r="L10" s="510">
        <f>VALUE(SUBSTITUTE('IE Biffurcation'!F20, "%", ""))</f>
        <v/>
      </c>
      <c r="M10" s="511">
        <f>VALUE(SUBSTITUTE('IE Biffurcation'!Q20, "%", ""))</f>
        <v/>
      </c>
      <c r="N10" s="511">
        <f>VALUE(SUBSTITUTE('IE Biffurcation'!L20, "%", ""))</f>
        <v/>
      </c>
      <c r="O10" s="511">
        <f>VALUE(SUBSTITUTE('IE Biffurcation'!G20, "%", ""))</f>
        <v/>
      </c>
      <c r="P10" s="510">
        <f>VALUE(SUBSTITUTE('IE Biffurcation'!R20, "%", ""))</f>
        <v/>
      </c>
      <c r="Q10" s="510">
        <f>VALUE(SUBSTITUTE('IE Biffurcation'!M20, "%", ""))</f>
        <v/>
      </c>
      <c r="R10" s="510">
        <f>VALUE(SUBSTITUTE('IE Biffurcation'!H20, "%", ""))</f>
        <v/>
      </c>
      <c r="S10" s="813" t="n"/>
      <c r="T10" s="813" t="n"/>
      <c r="U10" s="813" t="n"/>
      <c r="V10" s="813" t="n"/>
      <c r="W10" s="813" t="n"/>
      <c r="X10" s="813" t="n"/>
      <c r="Y10" s="813" t="n"/>
      <c r="Z10" s="813" t="n"/>
      <c r="AA10" s="813" t="n"/>
      <c r="AB10" s="813" t="n"/>
      <c r="AC10" s="813" t="n"/>
      <c r="AD10" s="813" t="n"/>
    </row>
    <row r="11">
      <c r="A11" s="749" t="n"/>
      <c r="B11" s="497" t="inlineStr">
        <is>
          <t xml:space="preserve">             Pregnancy Powder</t>
        </is>
      </c>
      <c r="C11" s="1090" t="n"/>
      <c r="D11" s="512">
        <f>D10</f>
        <v/>
      </c>
      <c r="E11" s="512">
        <f>E10</f>
        <v/>
      </c>
      <c r="F11" s="513">
        <f>$F$10*'Revenue Breakup'!C36</f>
        <v/>
      </c>
      <c r="G11" s="543">
        <f>$G$10*('Revenue Breakup'!D36/'Revenue Breakup'!$D$40)</f>
        <v/>
      </c>
      <c r="H11" s="25">
        <f>H10</f>
        <v/>
      </c>
      <c r="I11" s="543">
        <f>$I$10*('Revenue Breakup'!D36/'Revenue Breakup'!$D$40)</f>
        <v/>
      </c>
      <c r="J11" s="501">
        <f>$J$10*('Revenue Breakup'!E36/'Revenue Breakup'!$E$40)</f>
        <v/>
      </c>
      <c r="K11" s="501">
        <f>$K$10*('Revenue Breakup'!E36/'Revenue Breakup'!$E$40)</f>
        <v/>
      </c>
      <c r="L11" s="501">
        <f>$L$10*('Revenue Breakup'!E36/'Revenue Breakup'!$E$40)</f>
        <v/>
      </c>
      <c r="M11" s="543">
        <f>$M$10*('Revenue Breakup'!F36/'Revenue Breakup'!$F$40)</f>
        <v/>
      </c>
      <c r="N11" s="543">
        <f>$N$10*('Revenue Breakup'!F36/'Revenue Breakup'!$F$40)</f>
        <v/>
      </c>
      <c r="O11" s="543">
        <f>$O$10*('Revenue Breakup'!F36/'Revenue Breakup'!$F$40)</f>
        <v/>
      </c>
      <c r="P11" s="501">
        <f>$P$10*('Revenue Breakup'!G36/'Revenue Breakup'!$G$40)</f>
        <v/>
      </c>
      <c r="Q11" s="501">
        <f>$Q$10*('Revenue Breakup'!G36/'Revenue Breakup'!$G$40)</f>
        <v/>
      </c>
      <c r="R11" s="501">
        <f>$R$10*('Revenue Breakup'!G36/'Revenue Breakup'!$G$40)</f>
        <v/>
      </c>
      <c r="S11" s="749" t="n"/>
      <c r="T11" s="749" t="n"/>
      <c r="U11" s="749" t="n"/>
      <c r="V11" s="749" t="n"/>
      <c r="W11" s="749" t="n"/>
      <c r="X11" s="749" t="n"/>
      <c r="Y11" s="749" t="n"/>
      <c r="Z11" s="749" t="n"/>
      <c r="AA11" s="749" t="n"/>
      <c r="AB11" s="749" t="n"/>
      <c r="AC11" s="749" t="n"/>
      <c r="AD11" s="749" t="n"/>
    </row>
    <row r="12">
      <c r="A12" s="749" t="n"/>
      <c r="B12" s="497" t="inlineStr">
        <is>
          <t xml:space="preserve">             Lactation Powder</t>
        </is>
      </c>
      <c r="C12" s="1090" t="n"/>
      <c r="D12" s="512">
        <f>D11</f>
        <v/>
      </c>
      <c r="E12" s="512">
        <f>E11</f>
        <v/>
      </c>
      <c r="F12" s="513">
        <f>$F$10*'Revenue Breakup'!C37</f>
        <v/>
      </c>
      <c r="G12" s="543">
        <f>$G$10*('Revenue Breakup'!D37/'Revenue Breakup'!$D$40)</f>
        <v/>
      </c>
      <c r="H12" s="25">
        <f>H11</f>
        <v/>
      </c>
      <c r="I12" s="543">
        <f>$I$10*('Revenue Breakup'!D37/'Revenue Breakup'!$D$40)</f>
        <v/>
      </c>
      <c r="J12" s="501">
        <f>$J$10*('Revenue Breakup'!E37/'Revenue Breakup'!$E$40)</f>
        <v/>
      </c>
      <c r="K12" s="501">
        <f>$K$10*('Revenue Breakup'!E37/'Revenue Breakup'!$E$40)</f>
        <v/>
      </c>
      <c r="L12" s="501">
        <f>$L$10*('Revenue Breakup'!E37/'Revenue Breakup'!$E$40)</f>
        <v/>
      </c>
      <c r="M12" s="543">
        <f>$M$10*('Revenue Breakup'!F37/'Revenue Breakup'!$F$40)</f>
        <v/>
      </c>
      <c r="N12" s="543">
        <f>$N$10*('Revenue Breakup'!F37/'Revenue Breakup'!$F$40)</f>
        <v/>
      </c>
      <c r="O12" s="543">
        <f>$O$10*('Revenue Breakup'!F37/'Revenue Breakup'!$F$40)</f>
        <v/>
      </c>
      <c r="P12" s="501">
        <f>$P$10*('Revenue Breakup'!G37/'Revenue Breakup'!$G$40)</f>
        <v/>
      </c>
      <c r="Q12" s="501">
        <f>$Q$10*('Revenue Breakup'!G37/'Revenue Breakup'!$G$40)</f>
        <v/>
      </c>
      <c r="R12" s="501">
        <f>$R$10*('Revenue Breakup'!G37/'Revenue Breakup'!$G$40)</f>
        <v/>
      </c>
      <c r="S12" s="749" t="n"/>
      <c r="T12" s="749" t="n"/>
      <c r="U12" s="749" t="n"/>
      <c r="V12" s="749" t="n"/>
      <c r="W12" s="749" t="n"/>
      <c r="X12" s="749" t="n"/>
      <c r="Y12" s="749" t="n"/>
      <c r="Z12" s="749" t="n"/>
      <c r="AA12" s="749" t="n"/>
      <c r="AB12" s="749" t="n"/>
      <c r="AC12" s="749" t="n"/>
      <c r="AD12" s="749" t="n"/>
    </row>
    <row r="13">
      <c r="A13" s="749" t="n"/>
      <c r="B13" s="497" t="inlineStr">
        <is>
          <t xml:space="preserve">             Infant Powder</t>
        </is>
      </c>
      <c r="C13" s="1090" t="n"/>
      <c r="D13" s="512">
        <f>D12</f>
        <v/>
      </c>
      <c r="E13" s="512">
        <f>E12</f>
        <v/>
      </c>
      <c r="F13" s="513">
        <f>$F$10*'Revenue Breakup'!C38</f>
        <v/>
      </c>
      <c r="G13" s="543">
        <f>$G$10*('Revenue Breakup'!D38/'Revenue Breakup'!$D$40)</f>
        <v/>
      </c>
      <c r="H13" s="25">
        <f>H12</f>
        <v/>
      </c>
      <c r="I13" s="543">
        <f>$I$10*('Revenue Breakup'!D38/'Revenue Breakup'!$D$40)</f>
        <v/>
      </c>
      <c r="J13" s="501">
        <f>$J$10*('Revenue Breakup'!E38/'Revenue Breakup'!$E$40)</f>
        <v/>
      </c>
      <c r="K13" s="501">
        <f>$K$10*('Revenue Breakup'!E38/'Revenue Breakup'!$E$40)</f>
        <v/>
      </c>
      <c r="L13" s="501">
        <f>$L$10*('Revenue Breakup'!E38/'Revenue Breakup'!$E$40)</f>
        <v/>
      </c>
      <c r="M13" s="543">
        <f>$M$10*('Revenue Breakup'!F38/'Revenue Breakup'!$F$40)</f>
        <v/>
      </c>
      <c r="N13" s="543">
        <f>$N$10*('Revenue Breakup'!F38/'Revenue Breakup'!$F$40)</f>
        <v/>
      </c>
      <c r="O13" s="543">
        <f>$O$10*('Revenue Breakup'!F38/'Revenue Breakup'!$F$40)</f>
        <v/>
      </c>
      <c r="P13" s="501">
        <f>$P$10*('Revenue Breakup'!G38/'Revenue Breakup'!$G$40)</f>
        <v/>
      </c>
      <c r="Q13" s="501">
        <f>$Q$10*('Revenue Breakup'!G38/'Revenue Breakup'!$G$40)</f>
        <v/>
      </c>
      <c r="R13" s="501">
        <f>$R$10*('Revenue Breakup'!G38/'Revenue Breakup'!$G$40)</f>
        <v/>
      </c>
      <c r="S13" s="749" t="n"/>
      <c r="T13" s="749" t="n"/>
      <c r="U13" s="749" t="n"/>
      <c r="V13" s="749" t="n"/>
      <c r="W13" s="749" t="n"/>
      <c r="X13" s="749" t="n"/>
      <c r="Y13" s="749" t="n"/>
      <c r="Z13" s="749" t="n"/>
      <c r="AA13" s="749" t="n"/>
      <c r="AB13" s="749" t="n"/>
      <c r="AC13" s="749" t="n"/>
      <c r="AD13" s="749" t="n"/>
    </row>
    <row r="14">
      <c r="A14" s="749" t="n"/>
      <c r="B14" s="497" t="inlineStr">
        <is>
          <t xml:space="preserve">             Children Powder</t>
        </is>
      </c>
      <c r="C14" s="1090" t="n"/>
      <c r="D14" s="514">
        <f>D13</f>
        <v/>
      </c>
      <c r="E14" s="514">
        <f>E13</f>
        <v/>
      </c>
      <c r="F14" s="513">
        <f>$F$10*'Revenue Breakup'!C39</f>
        <v/>
      </c>
      <c r="G14" s="543">
        <f>$G$10*('Revenue Breakup'!D39/'Revenue Breakup'!$D$40)</f>
        <v/>
      </c>
      <c r="H14" s="328">
        <f>H13</f>
        <v/>
      </c>
      <c r="I14" s="543">
        <f>$I$10*('Revenue Breakup'!D39/'Revenue Breakup'!$D$40)</f>
        <v/>
      </c>
      <c r="J14" s="501">
        <f>$J$10*('Revenue Breakup'!E39/'Revenue Breakup'!$E$40)</f>
        <v/>
      </c>
      <c r="K14" s="501">
        <f>$K$10*('Revenue Breakup'!E39/'Revenue Breakup'!$E$40)</f>
        <v/>
      </c>
      <c r="L14" s="501">
        <f>$L$10*('Revenue Breakup'!E39/'Revenue Breakup'!$E$40)</f>
        <v/>
      </c>
      <c r="M14" s="547">
        <f>$M$10*('Revenue Breakup'!F39/'Revenue Breakup'!$F$40)</f>
        <v/>
      </c>
      <c r="N14" s="547">
        <f>$N$10*('Revenue Breakup'!F39/'Revenue Breakup'!$F$40)</f>
        <v/>
      </c>
      <c r="O14" s="547">
        <f>$O$10*('Revenue Breakup'!F39/'Revenue Breakup'!$F$40)</f>
        <v/>
      </c>
      <c r="P14" s="507">
        <f>$P$10*('Revenue Breakup'!G39/'Revenue Breakup'!$G$40)</f>
        <v/>
      </c>
      <c r="Q14" s="507">
        <f>$Q$10*('Revenue Breakup'!G39/'Revenue Breakup'!$G$40)</f>
        <v/>
      </c>
      <c r="R14" s="507">
        <f>$R$10*('Revenue Breakup'!G39/'Revenue Breakup'!$G$40)</f>
        <v/>
      </c>
      <c r="S14" s="749" t="n"/>
      <c r="T14" s="749" t="n"/>
      <c r="U14" s="749" t="n"/>
      <c r="V14" s="749" t="n"/>
      <c r="W14" s="749" t="n"/>
      <c r="X14" s="749" t="n"/>
      <c r="Y14" s="749" t="n"/>
      <c r="Z14" s="749" t="n"/>
      <c r="AA14" s="749" t="n"/>
      <c r="AB14" s="749" t="n"/>
      <c r="AC14" s="749" t="n"/>
      <c r="AD14" s="749" t="n"/>
    </row>
    <row r="15">
      <c r="A15" s="813" t="n"/>
      <c r="B15" s="515" t="inlineStr">
        <is>
          <t>Distribution &amp; Logistics (in Cr)</t>
        </is>
      </c>
      <c r="C15" s="1092" t="inlineStr">
        <is>
          <t>* Rs. 9 per box  in Year 1 and Year 2. Rs. 8.5 per box Year 3 onwards</t>
        </is>
      </c>
      <c r="D15" s="494">
        <f>sum(D17:D20)</f>
        <v/>
      </c>
      <c r="E15" s="494">
        <f>sum(E17:E20)</f>
        <v/>
      </c>
      <c r="F15" s="517">
        <f>sum(F17:F20)</f>
        <v/>
      </c>
      <c r="G15" s="518">
        <f>sum(G17:G20)</f>
        <v/>
      </c>
      <c r="H15" s="341">
        <f>sum(H17:H20)</f>
        <v/>
      </c>
      <c r="I15" s="518">
        <f>sum(I17:I20)</f>
        <v/>
      </c>
      <c r="J15" s="517">
        <f>sum(J17:J20)</f>
        <v/>
      </c>
      <c r="K15" s="517">
        <f>sum(K17:K20)</f>
        <v/>
      </c>
      <c r="L15" s="517">
        <f>sum(L17:L20)</f>
        <v/>
      </c>
      <c r="M15" s="518">
        <f>sum(M17:M20)</f>
        <v/>
      </c>
      <c r="N15" s="518">
        <f>sum(N17:N20)</f>
        <v/>
      </c>
      <c r="O15" s="518">
        <f>sum(O17:O20)</f>
        <v/>
      </c>
      <c r="P15" s="517">
        <f>sum(P17:P20)</f>
        <v/>
      </c>
      <c r="Q15" s="517">
        <f>sum(Q17:Q20)</f>
        <v/>
      </c>
      <c r="R15" s="517">
        <f>sum(R17:R20)</f>
        <v/>
      </c>
      <c r="S15" s="813" t="n"/>
      <c r="T15" s="813" t="n"/>
      <c r="U15" s="813" t="n"/>
      <c r="V15" s="813" t="n"/>
      <c r="W15" s="813" t="n"/>
      <c r="X15" s="813" t="n"/>
      <c r="Y15" s="813" t="n"/>
      <c r="Z15" s="813" t="n"/>
      <c r="AA15" s="813" t="n"/>
      <c r="AB15" s="813" t="n"/>
      <c r="AC15" s="813" t="n"/>
      <c r="AD15" s="813" t="n"/>
    </row>
    <row r="16">
      <c r="A16" s="749" t="n"/>
      <c r="B16" s="497" t="inlineStr">
        <is>
          <t>Cost per Box (in ₹)</t>
        </is>
      </c>
      <c r="C16" s="1090" t="n"/>
      <c r="D16" s="512" t="n">
        <v>9</v>
      </c>
      <c r="E16" s="512">
        <f>D16</f>
        <v/>
      </c>
      <c r="F16" s="512">
        <f>E16</f>
        <v/>
      </c>
      <c r="G16" s="25" t="n">
        <v>9</v>
      </c>
      <c r="H16" s="25">
        <f>G16</f>
        <v/>
      </c>
      <c r="I16" s="25">
        <f>H16</f>
        <v/>
      </c>
      <c r="J16" s="512" t="n">
        <v>9</v>
      </c>
      <c r="K16" s="512" t="n">
        <v>9</v>
      </c>
      <c r="L16" s="512" t="n">
        <v>9</v>
      </c>
      <c r="M16" s="25" t="n">
        <v>8</v>
      </c>
      <c r="N16" s="25" t="n">
        <v>8</v>
      </c>
      <c r="O16" s="25" t="n">
        <v>8</v>
      </c>
      <c r="P16" s="512" t="n">
        <v>8</v>
      </c>
      <c r="Q16" s="512" t="n">
        <v>8</v>
      </c>
      <c r="R16" s="512" t="n">
        <v>8</v>
      </c>
      <c r="S16" s="749" t="n"/>
      <c r="T16" s="749" t="n"/>
      <c r="U16" s="749" t="n"/>
      <c r="V16" s="749" t="n"/>
      <c r="W16" s="749" t="n"/>
      <c r="X16" s="749" t="n"/>
      <c r="Y16" s="749" t="n"/>
      <c r="Z16" s="749" t="n"/>
      <c r="AA16" s="749" t="n"/>
      <c r="AB16" s="749" t="n"/>
      <c r="AC16" s="749" t="n"/>
      <c r="AD16" s="749" t="n"/>
    </row>
    <row r="17">
      <c r="A17" s="749" t="n"/>
      <c r="B17" s="497" t="inlineStr">
        <is>
          <t xml:space="preserve">             Pregnancy Powder</t>
        </is>
      </c>
      <c r="C17" s="1090" t="n"/>
      <c r="D17" s="512">
        <f>D16*'In-house (2-5yrs)'!C11</f>
        <v/>
      </c>
      <c r="E17" s="512">
        <f>E16*'In-house (2-5yrs)'!D11</f>
        <v/>
      </c>
      <c r="F17" s="513">
        <f>($F$16*'Contract (1 yr)'!C25)/10^7</f>
        <v/>
      </c>
      <c r="G17" s="560">
        <f>($G$16*'In-house (2-5yrs)'!C12)/10^7</f>
        <v/>
      </c>
      <c r="H17" s="25">
        <f>($H$16*'In-house (2-5yrs)'!D12)/10^7</f>
        <v/>
      </c>
      <c r="I17" s="560">
        <f>($I$16*'In-house (2-5yrs)'!E12)/10^7</f>
        <v/>
      </c>
      <c r="J17" s="513">
        <f>($J$16*'In-house (2-5yrs)'!C13)/10^7</f>
        <v/>
      </c>
      <c r="K17" s="513">
        <f>($K$16*'In-house (2-5yrs)'!D13)/10^7</f>
        <v/>
      </c>
      <c r="L17" s="513">
        <f>($L$16*'In-house (2-5yrs)'!E13)/10^7</f>
        <v/>
      </c>
      <c r="M17" s="560">
        <f>($M$16*'In-house (2-5yrs)'!C14)/10^7</f>
        <v/>
      </c>
      <c r="N17" s="560">
        <f>($N$16*'In-house (2-5yrs)'!D14)/10^7</f>
        <v/>
      </c>
      <c r="O17" s="560">
        <f>($O$16*'In-house (2-5yrs)'!E14)/10^7</f>
        <v/>
      </c>
      <c r="P17" s="513">
        <f>($P$16*'In-house (2-5yrs)'!C15)/10^7</f>
        <v/>
      </c>
      <c r="Q17" s="513">
        <f>($Q$16*'In-house (2-5yrs)'!D15)/10^7</f>
        <v/>
      </c>
      <c r="R17" s="513">
        <f>($R$16*'In-house (2-5yrs)'!E15)/10^7</f>
        <v/>
      </c>
      <c r="S17" s="749" t="n"/>
      <c r="T17" s="749" t="n"/>
      <c r="U17" s="749" t="n"/>
      <c r="V17" s="749" t="n"/>
      <c r="W17" s="749" t="n"/>
      <c r="X17" s="749" t="n"/>
      <c r="Y17" s="749" t="n"/>
      <c r="Z17" s="749" t="n"/>
      <c r="AA17" s="749" t="n"/>
      <c r="AB17" s="749" t="n"/>
      <c r="AC17" s="749" t="n"/>
      <c r="AD17" s="749" t="n"/>
    </row>
    <row r="18">
      <c r="A18" s="749" t="n"/>
      <c r="B18" s="497" t="inlineStr">
        <is>
          <t xml:space="preserve">             Lactation Powder</t>
        </is>
      </c>
      <c r="C18" s="1090" t="n"/>
      <c r="D18" s="512">
        <f>'In-house (2-5yrs)'!F11*D16</f>
        <v/>
      </c>
      <c r="E18" s="512">
        <f>E16*'In-house (2-5yrs)'!D11</f>
        <v/>
      </c>
      <c r="F18" s="513">
        <f>($F$16*'Contract (1 yr)'!C26)/10^7</f>
        <v/>
      </c>
      <c r="G18" s="560">
        <f>($G$16*'In-house (2-5yrs)'!F12)/10^7</f>
        <v/>
      </c>
      <c r="H18" s="25">
        <f>($H$16*'In-house (2-5yrs)'!G12)/10^7</f>
        <v/>
      </c>
      <c r="I18" s="560">
        <f>($I$16*'In-house (2-5yrs)'!H12)/10^7</f>
        <v/>
      </c>
      <c r="J18" s="513">
        <f>($J$16*'In-house (2-5yrs)'!F13)/10^7</f>
        <v/>
      </c>
      <c r="K18" s="513">
        <f>($K$16*'In-house (2-5yrs)'!G13)/10^7</f>
        <v/>
      </c>
      <c r="L18" s="513">
        <f>($L$16*'In-house (2-5yrs)'!H13)/10^7</f>
        <v/>
      </c>
      <c r="M18" s="560">
        <f>($M$16*'In-house (2-5yrs)'!F14)/10^7</f>
        <v/>
      </c>
      <c r="N18" s="560">
        <f>($N$16*'In-house (2-5yrs)'!G14)/10^7</f>
        <v/>
      </c>
      <c r="O18" s="560">
        <f>($O$16*'In-house (2-5yrs)'!H14)/10^7</f>
        <v/>
      </c>
      <c r="P18" s="513">
        <f>($P$16*'In-house (2-5yrs)'!F15)/10^7</f>
        <v/>
      </c>
      <c r="Q18" s="513">
        <f>($Q$16*'In-house (2-5yrs)'!G15)/10^7</f>
        <v/>
      </c>
      <c r="R18" s="513">
        <f>($R$16*'In-house (2-5yrs)'!H15)/10^7</f>
        <v/>
      </c>
      <c r="S18" s="749" t="n"/>
      <c r="T18" s="749" t="n"/>
      <c r="U18" s="749" t="n"/>
      <c r="V18" s="749" t="n"/>
      <c r="W18" s="749" t="n"/>
      <c r="X18" s="749" t="n"/>
      <c r="Y18" s="749" t="n"/>
      <c r="Z18" s="749" t="n"/>
      <c r="AA18" s="749" t="n"/>
      <c r="AB18" s="749" t="n"/>
      <c r="AC18" s="749" t="n"/>
      <c r="AD18" s="749" t="n"/>
    </row>
    <row r="19">
      <c r="A19" s="749" t="n"/>
      <c r="B19" s="497" t="inlineStr">
        <is>
          <t xml:space="preserve">             Infant Powder</t>
        </is>
      </c>
      <c r="C19" s="1090" t="n"/>
      <c r="D19" s="512">
        <f>'In-house (2-5yrs)'!I11*D16</f>
        <v/>
      </c>
      <c r="E19" s="512">
        <f>'In-house (2-5yrs)'!J11*E16</f>
        <v/>
      </c>
      <c r="F19" s="513">
        <f>($F$16*'Contract (1 yr)'!C23)/10^7</f>
        <v/>
      </c>
      <c r="G19" s="560">
        <f>($G$16*'In-house (2-5yrs)'!I12)/10^7</f>
        <v/>
      </c>
      <c r="H19" s="25">
        <f>($H$16*'In-house (2-5yrs)'!J12)/10^7</f>
        <v/>
      </c>
      <c r="I19" s="560">
        <f>($I$16*'In-house (2-5yrs)'!K12)/10^7</f>
        <v/>
      </c>
      <c r="J19" s="513">
        <f>($J$16*'In-house (2-5yrs)'!I13)/10^7</f>
        <v/>
      </c>
      <c r="K19" s="513">
        <f>($K$16*'In-house (2-5yrs)'!J13)/10^7</f>
        <v/>
      </c>
      <c r="L19" s="513">
        <f>($L$16*'In-house (2-5yrs)'!K13)/10^7</f>
        <v/>
      </c>
      <c r="M19" s="560">
        <f>($M$16*'In-house (2-5yrs)'!I14)/10^7</f>
        <v/>
      </c>
      <c r="N19" s="560">
        <f>($N$16*'In-house (2-5yrs)'!J14)/10^7</f>
        <v/>
      </c>
      <c r="O19" s="560">
        <f>($O$16*'In-house (2-5yrs)'!K14)/10^7</f>
        <v/>
      </c>
      <c r="P19" s="513">
        <f>($P$16*'In-house (2-5yrs)'!I15)/10^7</f>
        <v/>
      </c>
      <c r="Q19" s="513">
        <f>($Q$16*'In-house (2-5yrs)'!J15)/10^7</f>
        <v/>
      </c>
      <c r="R19" s="513">
        <f>($R$16*'In-house (2-5yrs)'!K15)/10^7</f>
        <v/>
      </c>
      <c r="S19" s="749" t="n"/>
      <c r="T19" s="749" t="n"/>
      <c r="U19" s="749" t="n"/>
      <c r="V19" s="749" t="n"/>
      <c r="W19" s="749" t="n"/>
      <c r="X19" s="749" t="n"/>
      <c r="Y19" s="749" t="n"/>
      <c r="Z19" s="749" t="n"/>
      <c r="AA19" s="749" t="n"/>
      <c r="AB19" s="749" t="n"/>
      <c r="AC19" s="749" t="n"/>
      <c r="AD19" s="749" t="n"/>
    </row>
    <row r="20">
      <c r="A20" s="749" t="n"/>
      <c r="B20" s="503" t="inlineStr">
        <is>
          <t xml:space="preserve">             Children Powder</t>
        </is>
      </c>
      <c r="C20" s="1075" t="n"/>
      <c r="D20" s="514">
        <f>D16*'In-house (2-5yrs)'!L11</f>
        <v/>
      </c>
      <c r="E20" s="514">
        <f>E16*'In-house (2-5yrs)'!M11</f>
        <v/>
      </c>
      <c r="F20" s="519">
        <f>($F$16*'Contract (1 yr)'!C24)/10^7</f>
        <v/>
      </c>
      <c r="G20" s="632">
        <f>($G$16*'In-house (2-5yrs)'!L12)/10^7</f>
        <v/>
      </c>
      <c r="H20" s="328">
        <f>($H$16*'In-house (2-5yrs)'!M12)/10^7</f>
        <v/>
      </c>
      <c r="I20" s="632">
        <f>($I$16*'In-house (2-5yrs)'!N12)/10^7</f>
        <v/>
      </c>
      <c r="J20" s="519">
        <f>($J$16*'In-house (2-5yrs)'!L13)/10^7</f>
        <v/>
      </c>
      <c r="K20" s="519">
        <f>($K$16*'In-house (2-5yrs)'!M13)/10^7</f>
        <v/>
      </c>
      <c r="L20" s="519">
        <f>($L$16*'In-house (2-5yrs)'!N13)/10^7</f>
        <v/>
      </c>
      <c r="M20" s="632">
        <f>($M$16*'In-house (2-5yrs)'!L14)/10^7</f>
        <v/>
      </c>
      <c r="N20" s="632">
        <f>($N$16*'In-house (2-5yrs)'!M14)/10^7</f>
        <v/>
      </c>
      <c r="O20" s="632">
        <f>($O$16*'In-house (2-5yrs)'!N14)/10^7</f>
        <v/>
      </c>
      <c r="P20" s="519">
        <f>($P$16*'In-house (2-5yrs)'!L15)/10^7</f>
        <v/>
      </c>
      <c r="Q20" s="519">
        <f>($Q$16*'In-house (2-5yrs)'!M15)/10^7</f>
        <v/>
      </c>
      <c r="R20" s="519">
        <f>($R$16*'In-house (2-5yrs)'!N15)/10^7</f>
        <v/>
      </c>
      <c r="S20" s="749" t="n"/>
      <c r="T20" s="749" t="n"/>
      <c r="U20" s="749" t="n"/>
      <c r="V20" s="749" t="n"/>
      <c r="W20" s="749" t="n"/>
      <c r="X20" s="749" t="n"/>
      <c r="Y20" s="749" t="n"/>
      <c r="Z20" s="749" t="n"/>
      <c r="AA20" s="749" t="n"/>
      <c r="AB20" s="749" t="n"/>
      <c r="AC20" s="749" t="n"/>
      <c r="AD20" s="749" t="n"/>
    </row>
    <row r="21">
      <c r="A21" s="813" t="n"/>
      <c r="B21" s="515" t="inlineStr">
        <is>
          <t>R&amp;D / Regulatory / Compliance (in %)</t>
        </is>
      </c>
      <c r="C21" s="1091" t="inlineStr">
        <is>
          <t>* Infant formula under FSS Act strictest category. Each stage/ trimester/ flavour variant = separate FSSAI testing + label approval.</t>
        </is>
      </c>
      <c r="D21" s="494">
        <f>'IE Biffurcation'!N27</f>
        <v/>
      </c>
      <c r="E21" s="494">
        <f>'IE Biffurcation'!I27</f>
        <v/>
      </c>
      <c r="F21" s="494">
        <f>VALUE(SUBSTITUTE('IE Biffurcation'!D27, "%", ""))</f>
        <v/>
      </c>
      <c r="G21" s="341">
        <f>VALUE(SUBSTITUTE('IE Biffurcation'!E27, "%", ""))</f>
        <v/>
      </c>
      <c r="H21" s="341">
        <f>'IE Biffurcation'!J27</f>
        <v/>
      </c>
      <c r="I21" s="341">
        <f>VALUE(SUBSTITUTE('IE Biffurcation'!O27, "%", ""))</f>
        <v/>
      </c>
      <c r="J21" s="494">
        <f>VALUE(SUBSTITUTE('IE Biffurcation'!F27, "%", ""))</f>
        <v/>
      </c>
      <c r="K21" s="494">
        <f>VALUE(SUBSTITUTE('IE Biffurcation'!K27, "%", ""))</f>
        <v/>
      </c>
      <c r="L21" s="494">
        <f>VALUE(SUBSTITUTE('IE Biffurcation'!P27, "%", ""))</f>
        <v/>
      </c>
      <c r="M21" s="341">
        <f>VALUE(SUBSTITUTE('IE Biffurcation'!G27, "%", ""))</f>
        <v/>
      </c>
      <c r="N21" s="341">
        <f>VALUE(SUBSTITUTE('IE Biffurcation'!L27, "%", ""))</f>
        <v/>
      </c>
      <c r="O21" s="341">
        <f>VALUE(SUBSTITUTE('IE Biffurcation'!Q27, "%", ""))</f>
        <v/>
      </c>
      <c r="P21" s="494">
        <f>VALUE(SUBSTITUTE('IE Biffurcation'!H27, "%", ""))</f>
        <v/>
      </c>
      <c r="Q21" s="494">
        <f>VALUE(SUBSTITUTE('IE Biffurcation'!M27, "%", ""))</f>
        <v/>
      </c>
      <c r="R21" s="494">
        <f>VALUE(SUBSTITUTE('IE Biffurcation'!R27, "%", ""))</f>
        <v/>
      </c>
      <c r="S21" s="813" t="n"/>
      <c r="T21" s="813" t="n"/>
      <c r="U21" s="813" t="n"/>
      <c r="V21" s="813" t="n"/>
      <c r="W21" s="813" t="n"/>
      <c r="X21" s="813" t="n"/>
      <c r="Y21" s="813" t="n"/>
      <c r="Z21" s="813" t="n"/>
      <c r="AA21" s="813" t="n"/>
      <c r="AB21" s="813" t="n"/>
      <c r="AC21" s="813" t="n"/>
      <c r="AD21" s="813" t="n"/>
    </row>
    <row r="22">
      <c r="A22" s="749" t="n"/>
      <c r="B22" s="497" t="inlineStr">
        <is>
          <t xml:space="preserve">             Pregnancy Powder</t>
        </is>
      </c>
      <c r="C22" s="1090" t="n"/>
      <c r="D22" s="499">
        <f>D21</f>
        <v/>
      </c>
      <c r="E22" s="499">
        <f>E21</f>
        <v/>
      </c>
      <c r="F22" s="513">
        <f>$F$21*'Revenue Breakup'!C36</f>
        <v/>
      </c>
      <c r="G22" s="543">
        <f>$G$21*('Revenue Breakup'!D36/'Revenue Breakup'!$D$40)</f>
        <v/>
      </c>
      <c r="H22" s="25">
        <f>H21</f>
        <v/>
      </c>
      <c r="I22" s="543">
        <f>$I$21*('Revenue Breakup'!D36/'Revenue Breakup'!$D$40)</f>
        <v/>
      </c>
      <c r="J22" s="501">
        <f>$J$21*('Revenue Breakup'!E36/'Revenue Breakup'!$E$40)</f>
        <v/>
      </c>
      <c r="K22" s="501">
        <f>$K$21*('Revenue Breakup'!E36/'Revenue Breakup'!$E$40)</f>
        <v/>
      </c>
      <c r="L22" s="501">
        <f>$L$21*('Revenue Breakup'!E36/'Revenue Breakup'!$E$40)</f>
        <v/>
      </c>
      <c r="M22" s="543">
        <f>$M$21*('Revenue Breakup'!F36/'Revenue Breakup'!$F$40)</f>
        <v/>
      </c>
      <c r="N22" s="543">
        <f>$N$21*('Revenue Breakup'!F36/'Revenue Breakup'!$F$40)</f>
        <v/>
      </c>
      <c r="O22" s="543">
        <f>$O$21*('Revenue Breakup'!F36/'Revenue Breakup'!$F$40)</f>
        <v/>
      </c>
      <c r="P22" s="501">
        <f>$P$21*('Revenue Breakup'!G36/'Revenue Breakup'!$G$40)</f>
        <v/>
      </c>
      <c r="Q22" s="501">
        <f>$Q$21*('Revenue Breakup'!G36/'Revenue Breakup'!$G$40)</f>
        <v/>
      </c>
      <c r="R22" s="501">
        <f>$R$21*('Revenue Breakup'!G36/'Revenue Breakup'!$G$40)</f>
        <v/>
      </c>
      <c r="S22" s="749" t="n"/>
      <c r="T22" s="749" t="n"/>
      <c r="U22" s="749" t="n"/>
      <c r="V22" s="749" t="n"/>
      <c r="W22" s="749" t="n"/>
      <c r="X22" s="749" t="n"/>
      <c r="Y22" s="749" t="n"/>
      <c r="Z22" s="749" t="n"/>
      <c r="AA22" s="749" t="n"/>
      <c r="AB22" s="749" t="n"/>
      <c r="AC22" s="749" t="n"/>
      <c r="AD22" s="749" t="n"/>
    </row>
    <row r="23">
      <c r="A23" s="749" t="n"/>
      <c r="B23" s="497" t="inlineStr">
        <is>
          <t xml:space="preserve">             Lactation Powder</t>
        </is>
      </c>
      <c r="C23" s="1090" t="n"/>
      <c r="D23" s="499">
        <f>D22</f>
        <v/>
      </c>
      <c r="E23" s="499">
        <f>E22</f>
        <v/>
      </c>
      <c r="F23" s="513">
        <f>$F$21*'Revenue Breakup'!C37</f>
        <v/>
      </c>
      <c r="G23" s="543">
        <f>$G$21*('Revenue Breakup'!D37/'Revenue Breakup'!$D$40)</f>
        <v/>
      </c>
      <c r="H23" s="25">
        <f>H22</f>
        <v/>
      </c>
      <c r="I23" s="543">
        <f>$I$21*('Revenue Breakup'!D37/'Revenue Breakup'!$D$40)</f>
        <v/>
      </c>
      <c r="J23" s="501">
        <f>$J$21*('Revenue Breakup'!E37/'Revenue Breakup'!$E$40)</f>
        <v/>
      </c>
      <c r="K23" s="501">
        <f>$K$21*('Revenue Breakup'!E37/'Revenue Breakup'!$E$40)</f>
        <v/>
      </c>
      <c r="L23" s="501">
        <f>$L$21*('Revenue Breakup'!E37/'Revenue Breakup'!$E$40)</f>
        <v/>
      </c>
      <c r="M23" s="543">
        <f>$M$21*('Revenue Breakup'!F37/'Revenue Breakup'!$F$40)</f>
        <v/>
      </c>
      <c r="N23" s="543">
        <f>$N$21*('Revenue Breakup'!F37/'Revenue Breakup'!$F$40)</f>
        <v/>
      </c>
      <c r="O23" s="543">
        <f>$O$21*('Revenue Breakup'!F37/'Revenue Breakup'!$F$40)</f>
        <v/>
      </c>
      <c r="P23" s="501">
        <f>$P$21*('Revenue Breakup'!G37/'Revenue Breakup'!$G$40)</f>
        <v/>
      </c>
      <c r="Q23" s="501">
        <f>$Q$21*('Revenue Breakup'!G37/'Revenue Breakup'!$G$40)</f>
        <v/>
      </c>
      <c r="R23" s="501">
        <f>$R$21*('Revenue Breakup'!G37/'Revenue Breakup'!$G$40)</f>
        <v/>
      </c>
      <c r="S23" s="749" t="n"/>
      <c r="T23" s="749" t="n"/>
      <c r="U23" s="749" t="n"/>
      <c r="V23" s="749" t="n"/>
      <c r="W23" s="749" t="n"/>
      <c r="X23" s="749" t="n"/>
      <c r="Y23" s="749" t="n"/>
      <c r="Z23" s="749" t="n"/>
      <c r="AA23" s="749" t="n"/>
      <c r="AB23" s="749" t="n"/>
      <c r="AC23" s="749" t="n"/>
      <c r="AD23" s="749" t="n"/>
    </row>
    <row r="24">
      <c r="A24" s="749" t="n"/>
      <c r="B24" s="497" t="inlineStr">
        <is>
          <t xml:space="preserve">             Infant Powder</t>
        </is>
      </c>
      <c r="C24" s="1090" t="n"/>
      <c r="D24" s="499">
        <f>D23</f>
        <v/>
      </c>
      <c r="E24" s="499">
        <f>E23</f>
        <v/>
      </c>
      <c r="F24" s="513">
        <f>$F$21*'Revenue Breakup'!C38</f>
        <v/>
      </c>
      <c r="G24" s="543">
        <f>$G$21*('Revenue Breakup'!D38/'Revenue Breakup'!$D$40)</f>
        <v/>
      </c>
      <c r="H24" s="25">
        <f>H23</f>
        <v/>
      </c>
      <c r="I24" s="543">
        <f>$I$21*('Revenue Breakup'!D38/'Revenue Breakup'!$D$40)</f>
        <v/>
      </c>
      <c r="J24" s="501">
        <f>$J$21*('Revenue Breakup'!E38/'Revenue Breakup'!$E$40)</f>
        <v/>
      </c>
      <c r="K24" s="501">
        <f>$K$21*('Revenue Breakup'!E38/'Revenue Breakup'!$E$40)</f>
        <v/>
      </c>
      <c r="L24" s="501">
        <f>$L$21*('Revenue Breakup'!E38/'Revenue Breakup'!$E$40)</f>
        <v/>
      </c>
      <c r="M24" s="543">
        <f>$M$21*('Revenue Breakup'!F38/'Revenue Breakup'!$F$40)</f>
        <v/>
      </c>
      <c r="N24" s="543">
        <f>$N$21*('Revenue Breakup'!F38/'Revenue Breakup'!$F$40)</f>
        <v/>
      </c>
      <c r="O24" s="543">
        <f>$O$21*('Revenue Breakup'!F38/'Revenue Breakup'!$F$40)</f>
        <v/>
      </c>
      <c r="P24" s="501">
        <f>$P$21*('Revenue Breakup'!G38/'Revenue Breakup'!$G$40)</f>
        <v/>
      </c>
      <c r="Q24" s="501">
        <f>$Q$21*('Revenue Breakup'!G38/'Revenue Breakup'!$G$40)</f>
        <v/>
      </c>
      <c r="R24" s="501">
        <f>$R$21*('Revenue Breakup'!G38/'Revenue Breakup'!$G$40)</f>
        <v/>
      </c>
      <c r="S24" s="749" t="n"/>
      <c r="T24" s="749" t="n"/>
      <c r="U24" s="749" t="n"/>
      <c r="V24" s="749" t="n"/>
      <c r="W24" s="749" t="n"/>
      <c r="X24" s="749" t="n"/>
      <c r="Y24" s="749" t="n"/>
      <c r="Z24" s="749" t="n"/>
      <c r="AA24" s="749" t="n"/>
      <c r="AB24" s="749" t="n"/>
      <c r="AC24" s="749" t="n"/>
      <c r="AD24" s="749" t="n"/>
    </row>
    <row r="25">
      <c r="A25" s="749" t="n"/>
      <c r="B25" s="503" t="inlineStr">
        <is>
          <t xml:space="preserve">             Children Powder</t>
        </is>
      </c>
      <c r="C25" s="1075" t="n"/>
      <c r="D25" s="505">
        <f>D24</f>
        <v/>
      </c>
      <c r="E25" s="505">
        <f>E24</f>
        <v/>
      </c>
      <c r="F25" s="519">
        <f>$F$21*'Revenue Breakup'!C39</f>
        <v/>
      </c>
      <c r="G25" s="547">
        <f>$G$21*('Revenue Breakup'!D39/'Revenue Breakup'!$D$40)</f>
        <v/>
      </c>
      <c r="H25" s="328">
        <f>H24</f>
        <v/>
      </c>
      <c r="I25" s="547">
        <f>$I$21*('Revenue Breakup'!D39/'Revenue Breakup'!$D$40)</f>
        <v/>
      </c>
      <c r="J25" s="507">
        <f>$J$21*('Revenue Breakup'!E39/'Revenue Breakup'!$E$40)</f>
        <v/>
      </c>
      <c r="K25" s="507">
        <f>$K$21*('Revenue Breakup'!E39/'Revenue Breakup'!$E$40)</f>
        <v/>
      </c>
      <c r="L25" s="507">
        <f>$L$21*('Revenue Breakup'!E39/'Revenue Breakup'!$E$40)</f>
        <v/>
      </c>
      <c r="M25" s="547">
        <f>$M$21*('Revenue Breakup'!F39/'Revenue Breakup'!$F$40)</f>
        <v/>
      </c>
      <c r="N25" s="547">
        <f>$N$21*('Revenue Breakup'!F39/'Revenue Breakup'!$F$40)</f>
        <v/>
      </c>
      <c r="O25" s="547">
        <f>$O$21*('Revenue Breakup'!F39/'Revenue Breakup'!$F$40)</f>
        <v/>
      </c>
      <c r="P25" s="501">
        <f>$P$21*('Revenue Breakup'!G39/'Revenue Breakup'!$G$40)</f>
        <v/>
      </c>
      <c r="Q25" s="501">
        <f>$Q$21*('Revenue Breakup'!G39/'Revenue Breakup'!$G$40)</f>
        <v/>
      </c>
      <c r="R25" s="501">
        <f>$R$21*('Revenue Breakup'!G39/'Revenue Breakup'!$G$40)</f>
        <v/>
      </c>
      <c r="S25" s="749" t="n"/>
      <c r="T25" s="749" t="n"/>
      <c r="U25" s="749" t="n"/>
      <c r="V25" s="749" t="n"/>
      <c r="W25" s="749" t="n"/>
      <c r="X25" s="749" t="n"/>
      <c r="Y25" s="749" t="n"/>
      <c r="Z25" s="749" t="n"/>
      <c r="AA25" s="749" t="n"/>
      <c r="AB25" s="749" t="n"/>
      <c r="AC25" s="749" t="n"/>
      <c r="AD25" s="749" t="n"/>
    </row>
    <row r="26">
      <c r="A26" s="813" t="n"/>
      <c r="B26" s="508" t="inlineStr">
        <is>
          <t>G&amp;A / Operations Overheads (in %)</t>
        </is>
      </c>
      <c r="C26" s="511" t="n"/>
      <c r="D26" s="510">
        <f>'IE Biffurcation'!N33</f>
        <v/>
      </c>
      <c r="E26" s="510">
        <f>'IE Biffurcation'!I33</f>
        <v/>
      </c>
      <c r="F26" s="510">
        <f>VALUE(SUBSTITUTE('IE Biffurcation'!D33, "%", ""))</f>
        <v/>
      </c>
      <c r="G26" s="511">
        <f>VALUE(SUBSTITUTE('IE Biffurcation'!E33, "%", ""))</f>
        <v/>
      </c>
      <c r="H26" s="511">
        <f>'IE Biffurcation'!J33</f>
        <v/>
      </c>
      <c r="I26" s="511">
        <f>VALUE(SUBSTITUTE('IE Biffurcation'!O33, "%", ""))</f>
        <v/>
      </c>
      <c r="J26" s="510">
        <f>VALUE(SUBSTITUTE('IE Biffurcation'!F33, "%", ""))</f>
        <v/>
      </c>
      <c r="K26" s="510">
        <f>VALUE(SUBSTITUTE('IE Biffurcation'!K33, "%", ""))</f>
        <v/>
      </c>
      <c r="L26" s="510">
        <f>VALUE(SUBSTITUTE('IE Biffurcation'!P33, "%", ""))</f>
        <v/>
      </c>
      <c r="M26" s="511">
        <f>VALUE(SUBSTITUTE('IE Biffurcation'!G33, "%", ""))</f>
        <v/>
      </c>
      <c r="N26" s="511">
        <f>VALUE(SUBSTITUTE('IE Biffurcation'!L33, "%", ""))</f>
        <v/>
      </c>
      <c r="O26" s="511">
        <f>VALUE(SUBSTITUTE('IE Biffurcation'!Q33, "%", ""))</f>
        <v/>
      </c>
      <c r="P26" s="494">
        <f>VALUE(SUBSTITUTE('IE Biffurcation'!H33, "%", ""))</f>
        <v/>
      </c>
      <c r="Q26" s="494">
        <f>VALUE(SUBSTITUTE('IE Biffurcation'!M33, "%", ""))</f>
        <v/>
      </c>
      <c r="R26" s="494">
        <f>VALUE(SUBSTITUTE('IE Biffurcation'!R33, "%", ""))</f>
        <v/>
      </c>
      <c r="S26" s="813" t="n"/>
      <c r="T26" s="813" t="n"/>
      <c r="U26" s="813" t="n"/>
      <c r="V26" s="813" t="n"/>
      <c r="W26" s="813" t="n"/>
      <c r="X26" s="813" t="n"/>
      <c r="Y26" s="813" t="n"/>
      <c r="Z26" s="813" t="n"/>
      <c r="AA26" s="813" t="n"/>
      <c r="AB26" s="813" t="n"/>
      <c r="AC26" s="813" t="n"/>
      <c r="AD26" s="813" t="n"/>
    </row>
    <row r="27">
      <c r="A27" s="749" t="n"/>
      <c r="B27" s="497" t="inlineStr">
        <is>
          <t xml:space="preserve">             Pregnancy Powder</t>
        </is>
      </c>
      <c r="C27" s="561" t="n"/>
      <c r="D27" s="513">
        <f>D26</f>
        <v/>
      </c>
      <c r="E27" s="499">
        <f>E26</f>
        <v/>
      </c>
      <c r="F27" s="513">
        <f>$F$26*('Revenue Breakup'!C36)</f>
        <v/>
      </c>
      <c r="G27" s="560">
        <f>$G$26*('Revenue Breakup'!D36/'Revenue Breakup'!$D$40)</f>
        <v/>
      </c>
      <c r="H27" s="25">
        <f>H26</f>
        <v/>
      </c>
      <c r="I27" s="560">
        <f>$I$26*('Revenue Breakup'!D36/'Revenue Breakup'!$D$40)</f>
        <v/>
      </c>
      <c r="J27" s="513">
        <f>$J$26*('Revenue Breakup'!E36/'Revenue Breakup'!$E$40)</f>
        <v/>
      </c>
      <c r="K27" s="513">
        <f>$K$26*('Revenue Breakup'!E36/'Revenue Breakup'!$E$40)</f>
        <v/>
      </c>
      <c r="L27" s="513">
        <f>$K$26*('Revenue Breakup'!E36/'Revenue Breakup'!$E$40)</f>
        <v/>
      </c>
      <c r="M27" s="560">
        <f>$M$26*('Revenue Breakup'!F36/'Revenue Breakup'!$F$40)</f>
        <v/>
      </c>
      <c r="N27" s="560">
        <f>$N$26*('Revenue Breakup'!F36/'Revenue Breakup'!$F$40)</f>
        <v/>
      </c>
      <c r="O27" s="560">
        <f>$O$26*('Revenue Breakup'!F36/'Revenue Breakup'!$F$40)</f>
        <v/>
      </c>
      <c r="P27" s="513">
        <f>$P$26*('Revenue Breakup'!G36/'Revenue Breakup'!$G$40)</f>
        <v/>
      </c>
      <c r="Q27" s="513">
        <f>$Q$26*('Revenue Breakup'!G36/'Revenue Breakup'!$G$40)</f>
        <v/>
      </c>
      <c r="R27" s="513">
        <f>$R$26*('Revenue Breakup'!G36/'Revenue Breakup'!$G$40)</f>
        <v/>
      </c>
      <c r="S27" s="749" t="n"/>
      <c r="T27" s="749" t="n"/>
      <c r="U27" s="749" t="n"/>
      <c r="V27" s="749" t="n"/>
      <c r="W27" s="749" t="n"/>
      <c r="X27" s="749" t="n"/>
      <c r="Y27" s="749" t="n"/>
      <c r="Z27" s="749" t="n"/>
      <c r="AA27" s="749" t="n"/>
      <c r="AB27" s="749" t="n"/>
      <c r="AC27" s="749" t="n"/>
      <c r="AD27" s="749" t="n"/>
    </row>
    <row r="28">
      <c r="A28" s="749" t="n"/>
      <c r="B28" s="497" t="inlineStr">
        <is>
          <t xml:space="preserve">             Lactation Powder</t>
        </is>
      </c>
      <c r="C28" s="561" t="n"/>
      <c r="D28" s="513">
        <f>D27</f>
        <v/>
      </c>
      <c r="E28" s="499">
        <f>E27</f>
        <v/>
      </c>
      <c r="F28" s="513">
        <f>$F$26*('Revenue Breakup'!C37)</f>
        <v/>
      </c>
      <c r="G28" s="560">
        <f>$G$26*('Revenue Breakup'!D37/'Revenue Breakup'!$D$40)</f>
        <v/>
      </c>
      <c r="H28" s="25">
        <f>H27</f>
        <v/>
      </c>
      <c r="I28" s="560">
        <f>$I$26*('Revenue Breakup'!D37/'Revenue Breakup'!$D$40)</f>
        <v/>
      </c>
      <c r="J28" s="513">
        <f>$J$26*('Revenue Breakup'!E37/'Revenue Breakup'!$E$40)</f>
        <v/>
      </c>
      <c r="K28" s="513">
        <f>$K$26*('Revenue Breakup'!E37/'Revenue Breakup'!$E$40)</f>
        <v/>
      </c>
      <c r="L28" s="513">
        <f>$K$26*('Revenue Breakup'!E37/'Revenue Breakup'!$E$40)</f>
        <v/>
      </c>
      <c r="M28" s="560">
        <f>$M$26*('Revenue Breakup'!F37/'Revenue Breakup'!$F$40)</f>
        <v/>
      </c>
      <c r="N28" s="560">
        <f>$N$26*('Revenue Breakup'!F37/'Revenue Breakup'!$F$40)</f>
        <v/>
      </c>
      <c r="O28" s="560">
        <f>$O$26*('Revenue Breakup'!F37/'Revenue Breakup'!$F$40)</f>
        <v/>
      </c>
      <c r="P28" s="513">
        <f>$P$26*('Revenue Breakup'!G37/'Revenue Breakup'!$G$40)</f>
        <v/>
      </c>
      <c r="Q28" s="513">
        <f>$Q$26*('Revenue Breakup'!G37/'Revenue Breakup'!$G$40)</f>
        <v/>
      </c>
      <c r="R28" s="513">
        <f>$R$26*('Revenue Breakup'!G37/'Revenue Breakup'!$G$40)</f>
        <v/>
      </c>
      <c r="S28" s="749" t="n"/>
      <c r="T28" s="749" t="n"/>
      <c r="U28" s="749" t="n"/>
      <c r="V28" s="749" t="n"/>
      <c r="W28" s="749" t="n"/>
      <c r="X28" s="749" t="n"/>
      <c r="Y28" s="749" t="n"/>
      <c r="Z28" s="749" t="n"/>
      <c r="AA28" s="749" t="n"/>
      <c r="AB28" s="749" t="n"/>
      <c r="AC28" s="749" t="n"/>
      <c r="AD28" s="749" t="n"/>
    </row>
    <row r="29">
      <c r="A29" s="749" t="n"/>
      <c r="B29" s="497" t="inlineStr">
        <is>
          <t xml:space="preserve">             Infant Powder</t>
        </is>
      </c>
      <c r="C29" s="561" t="n"/>
      <c r="D29" s="513">
        <f>D28</f>
        <v/>
      </c>
      <c r="E29" s="499">
        <f>E28</f>
        <v/>
      </c>
      <c r="F29" s="513">
        <f>$F$26*('Revenue Breakup'!C38)</f>
        <v/>
      </c>
      <c r="G29" s="560">
        <f>$G$26*('Revenue Breakup'!D38/'Revenue Breakup'!$D$40)</f>
        <v/>
      </c>
      <c r="H29" s="25">
        <f>H28</f>
        <v/>
      </c>
      <c r="I29" s="560">
        <f>$I$26*('Revenue Breakup'!D38/'Revenue Breakup'!$D$40)</f>
        <v/>
      </c>
      <c r="J29" s="513">
        <f>$J$26*('Revenue Breakup'!E38/'Revenue Breakup'!$E$40)</f>
        <v/>
      </c>
      <c r="K29" s="513">
        <f>$K$26*('Revenue Breakup'!E38/'Revenue Breakup'!$E$40)</f>
        <v/>
      </c>
      <c r="L29" s="513">
        <f>$K$26*('Revenue Breakup'!E38/'Revenue Breakup'!$E$40)</f>
        <v/>
      </c>
      <c r="M29" s="560">
        <f>$M$26*('Revenue Breakup'!F38/'Revenue Breakup'!$F$40)</f>
        <v/>
      </c>
      <c r="N29" s="560">
        <f>$N$26*('Revenue Breakup'!F38/'Revenue Breakup'!$F$40)</f>
        <v/>
      </c>
      <c r="O29" s="560">
        <f>$O$26*('Revenue Breakup'!F38/'Revenue Breakup'!$F$40)</f>
        <v/>
      </c>
      <c r="P29" s="513">
        <f>$P$26*('Revenue Breakup'!G38/'Revenue Breakup'!$G$40)</f>
        <v/>
      </c>
      <c r="Q29" s="513">
        <f>$Q$26*('Revenue Breakup'!G38/'Revenue Breakup'!$G$40)</f>
        <v/>
      </c>
      <c r="R29" s="513">
        <f>$R$26*('Revenue Breakup'!G38/'Revenue Breakup'!$G$40)</f>
        <v/>
      </c>
      <c r="S29" s="749" t="n"/>
      <c r="T29" s="749" t="n"/>
      <c r="U29" s="749" t="n"/>
      <c r="V29" s="749" t="n"/>
      <c r="W29" s="749" t="n"/>
      <c r="X29" s="749" t="n"/>
      <c r="Y29" s="749" t="n"/>
      <c r="Z29" s="749" t="n"/>
      <c r="AA29" s="749" t="n"/>
      <c r="AB29" s="749" t="n"/>
      <c r="AC29" s="749" t="n"/>
      <c r="AD29" s="749" t="n"/>
    </row>
    <row r="30">
      <c r="A30" s="749" t="n"/>
      <c r="B30" s="503" t="inlineStr">
        <is>
          <t xml:space="preserve">             Children Powder</t>
        </is>
      </c>
      <c r="C30" s="522" t="n"/>
      <c r="D30" s="519">
        <f>D29</f>
        <v/>
      </c>
      <c r="E30" s="505">
        <f>E29</f>
        <v/>
      </c>
      <c r="F30" s="519">
        <f>$F$26*('Revenue Breakup'!C39)</f>
        <v/>
      </c>
      <c r="G30" s="632">
        <f>$G$26*('Revenue Breakup'!D39/'Revenue Breakup'!$D$40)</f>
        <v/>
      </c>
      <c r="H30" s="328">
        <f>H29</f>
        <v/>
      </c>
      <c r="I30" s="632">
        <f>$I$26*('Revenue Breakup'!D39/'Revenue Breakup'!$D$40)</f>
        <v/>
      </c>
      <c r="J30" s="519">
        <f>$J$26*('Revenue Breakup'!E39/'Revenue Breakup'!$E$40)</f>
        <v/>
      </c>
      <c r="K30" s="519">
        <f>$K$26*('Revenue Breakup'!E39/'Revenue Breakup'!$E$40)</f>
        <v/>
      </c>
      <c r="L30" s="519">
        <f>$K$26*('Revenue Breakup'!E39/'Revenue Breakup'!$E$40)</f>
        <v/>
      </c>
      <c r="M30" s="632">
        <f>$M$26*('Revenue Breakup'!F39/'Revenue Breakup'!$F$40)</f>
        <v/>
      </c>
      <c r="N30" s="632">
        <f>$N$26*('Revenue Breakup'!F39/'Revenue Breakup'!$F$40)</f>
        <v/>
      </c>
      <c r="O30" s="632">
        <f>$O$26*('Revenue Breakup'!F39/'Revenue Breakup'!$F$40)</f>
        <v/>
      </c>
      <c r="P30" s="519">
        <f>$P$26*('Revenue Breakup'!G39/'Revenue Breakup'!$G$40)</f>
        <v/>
      </c>
      <c r="Q30" s="519">
        <f>$Q$26*('Revenue Breakup'!G39/'Revenue Breakup'!$G$40)</f>
        <v/>
      </c>
      <c r="R30" s="519">
        <f>$R$26*('Revenue Breakup'!G39/'Revenue Breakup'!$G$40)</f>
        <v/>
      </c>
      <c r="S30" s="749" t="n"/>
      <c r="T30" s="749" t="n"/>
      <c r="U30" s="749" t="n"/>
      <c r="V30" s="749" t="n"/>
      <c r="W30" s="749" t="n"/>
      <c r="X30" s="749" t="n"/>
      <c r="Y30" s="749" t="n"/>
      <c r="Z30" s="749" t="n"/>
      <c r="AA30" s="749" t="n"/>
      <c r="AB30" s="749" t="n"/>
      <c r="AC30" s="749" t="n"/>
      <c r="AD30" s="749" t="n"/>
    </row>
    <row r="31">
      <c r="A31" s="749" t="n"/>
      <c r="B31" s="508" t="inlineStr">
        <is>
          <t>Employee Cost (in %)</t>
        </is>
      </c>
      <c r="C31" s="1091" t="inlineStr">
        <is>
          <t>* QA/QC teams per plant, regulatory staff per brand, HCP field force are unavoidable. Costs higher in early years.</t>
        </is>
      </c>
      <c r="D31" s="510">
        <f>'IE Biffurcation'!N40</f>
        <v/>
      </c>
      <c r="E31" s="510">
        <f>'IE Biffurcation'!I40</f>
        <v/>
      </c>
      <c r="F31" s="510">
        <f>VALUE(SUBSTITUTE('IE Biffurcation'!D40, "%", ""))</f>
        <v/>
      </c>
      <c r="G31" s="511">
        <f>VALUE(SUBSTITUTE('IE Biffurcation'!O40, "%", ""))</f>
        <v/>
      </c>
      <c r="H31" s="511">
        <f>'IE Biffurcation'!J40</f>
        <v/>
      </c>
      <c r="I31" s="511">
        <f>VALUE(SUBSTITUTE('IE Biffurcation'!E40, "%", ""))</f>
        <v/>
      </c>
      <c r="J31" s="510">
        <f>VALUE(SUBSTITUTE('IE Biffurcation'!P40, "%", ""))</f>
        <v/>
      </c>
      <c r="K31" s="510">
        <f>VALUE(SUBSTITUTE('IE Biffurcation'!K40, "%", ""))</f>
        <v/>
      </c>
      <c r="L31" s="510">
        <f>VALUE(SUBSTITUTE('IE Biffurcation'!P40, "%", ""))</f>
        <v/>
      </c>
      <c r="M31" s="511">
        <f>VALUE(SUBSTITUTE('IE Biffurcation'!G40, "%", ""))</f>
        <v/>
      </c>
      <c r="N31" s="511">
        <f>VALUE(SUBSTITUTE('IE Biffurcation'!L40, "%", ""))</f>
        <v/>
      </c>
      <c r="O31" s="511">
        <f>VALUE(SUBSTITUTE('IE Biffurcation'!Q40, "%", ""))</f>
        <v/>
      </c>
      <c r="P31" s="494">
        <f>VALUE(SUBSTITUTE('IE Biffurcation'!R40, "%", ""))</f>
        <v/>
      </c>
      <c r="Q31" s="494">
        <f>VALUE(SUBSTITUTE('IE Biffurcation'!M40, "%", ""))</f>
        <v/>
      </c>
      <c r="R31" s="494">
        <f>VALUE(SUBSTITUTE('IE Biffurcation'!H40, "%", ""))</f>
        <v/>
      </c>
      <c r="S31" s="749" t="n"/>
      <c r="T31" s="749" t="n"/>
      <c r="U31" s="749" t="n"/>
      <c r="V31" s="749" t="n"/>
      <c r="W31" s="749" t="n"/>
      <c r="X31" s="749" t="n"/>
      <c r="Y31" s="749" t="n"/>
      <c r="Z31" s="749" t="n"/>
      <c r="AA31" s="749" t="n"/>
      <c r="AB31" s="749" t="n"/>
      <c r="AC31" s="749" t="n"/>
      <c r="AD31" s="749" t="n"/>
    </row>
    <row r="32">
      <c r="A32" s="749" t="n"/>
      <c r="B32" s="497" t="inlineStr">
        <is>
          <t xml:space="preserve">             Pregnancy Powder</t>
        </is>
      </c>
      <c r="C32" s="1090" t="n"/>
      <c r="D32" s="499">
        <f>D31</f>
        <v/>
      </c>
      <c r="E32" s="499">
        <f>E31</f>
        <v/>
      </c>
      <c r="F32" s="513">
        <f>$F$31*('Revenue Breakup'!C36)</f>
        <v/>
      </c>
      <c r="G32" s="560">
        <f>$G$31*('Revenue Breakup'!D36/'Revenue Breakup'!$D$40)</f>
        <v/>
      </c>
      <c r="H32" s="25">
        <f>H31</f>
        <v/>
      </c>
      <c r="I32" s="560">
        <f>$I$31*('Revenue Breakup'!D36/'Revenue Breakup'!$D$40)</f>
        <v/>
      </c>
      <c r="J32" s="513">
        <f>$J$31*('Revenue Breakup'!E36/'Revenue Breakup'!$E$40)</f>
        <v/>
      </c>
      <c r="K32" s="513">
        <f>$K$31*('Revenue Breakup'!E36/'Revenue Breakup'!$E$40)</f>
        <v/>
      </c>
      <c r="L32" s="513">
        <f>$K$31*('Revenue Breakup'!E36/'Revenue Breakup'!$E$40)</f>
        <v/>
      </c>
      <c r="M32" s="560">
        <f>$M$31*('Revenue Breakup'!F36/'Revenue Breakup'!$F$40)</f>
        <v/>
      </c>
      <c r="N32" s="560">
        <f>$N$31*('Revenue Breakup'!F36/'Revenue Breakup'!$F$40)</f>
        <v/>
      </c>
      <c r="O32" s="560">
        <f>$O$31*('Revenue Breakup'!F36/'Revenue Breakup'!$F$40)</f>
        <v/>
      </c>
      <c r="P32" s="513">
        <f>$P$31*('Revenue Breakup'!G36/'Revenue Breakup'!$G$40)</f>
        <v/>
      </c>
      <c r="Q32" s="513">
        <f>$Q$31*('Revenue Breakup'!G36/'Revenue Breakup'!$G$40)</f>
        <v/>
      </c>
      <c r="R32" s="513">
        <f>$R$31*('Revenue Breakup'!G36/'Revenue Breakup'!$G$40)</f>
        <v/>
      </c>
      <c r="S32" s="749" t="n"/>
      <c r="T32" s="749" t="n"/>
      <c r="U32" s="749" t="n"/>
      <c r="V32" s="749" t="n"/>
      <c r="W32" s="749" t="n"/>
      <c r="X32" s="749" t="n"/>
      <c r="Y32" s="749" t="n"/>
      <c r="Z32" s="749" t="n"/>
      <c r="AA32" s="749" t="n"/>
      <c r="AB32" s="749" t="n"/>
      <c r="AC32" s="749" t="n"/>
      <c r="AD32" s="749" t="n"/>
    </row>
    <row r="33">
      <c r="A33" s="749" t="n"/>
      <c r="B33" s="497" t="inlineStr">
        <is>
          <t xml:space="preserve">             Lactation Powder</t>
        </is>
      </c>
      <c r="C33" s="1090" t="n"/>
      <c r="D33" s="499">
        <f>D32</f>
        <v/>
      </c>
      <c r="E33" s="499">
        <f>E32</f>
        <v/>
      </c>
      <c r="F33" s="513">
        <f>$F$31*('Revenue Breakup'!C37)</f>
        <v/>
      </c>
      <c r="G33" s="560">
        <f>$G$31*('Revenue Breakup'!D37/'Revenue Breakup'!$D$40)</f>
        <v/>
      </c>
      <c r="H33" s="25">
        <f>H32</f>
        <v/>
      </c>
      <c r="I33" s="560">
        <f>$I$31*('Revenue Breakup'!D37/'Revenue Breakup'!$D$40)</f>
        <v/>
      </c>
      <c r="J33" s="513">
        <f>$J$31*('Revenue Breakup'!E37/'Revenue Breakup'!$E$40)</f>
        <v/>
      </c>
      <c r="K33" s="513">
        <f>$K$31*('Revenue Breakup'!E37/'Revenue Breakup'!$E$40)</f>
        <v/>
      </c>
      <c r="L33" s="513">
        <f>$K$31*('Revenue Breakup'!E37/'Revenue Breakup'!$E$40)</f>
        <v/>
      </c>
      <c r="M33" s="560">
        <f>$M$31*('Revenue Breakup'!F37/'Revenue Breakup'!$F$40)</f>
        <v/>
      </c>
      <c r="N33" s="560">
        <f>$N$31*('Revenue Breakup'!F37/'Revenue Breakup'!$F$40)</f>
        <v/>
      </c>
      <c r="O33" s="560">
        <f>$O$31*('Revenue Breakup'!F37/'Revenue Breakup'!$F$40)</f>
        <v/>
      </c>
      <c r="P33" s="513">
        <f>$P$31*('Revenue Breakup'!G37/'Revenue Breakup'!$G$40)</f>
        <v/>
      </c>
      <c r="Q33" s="513">
        <f>$Q$31*('Revenue Breakup'!G37/'Revenue Breakup'!$G$40)</f>
        <v/>
      </c>
      <c r="R33" s="513">
        <f>$R$31*('Revenue Breakup'!G37/'Revenue Breakup'!$G$40)</f>
        <v/>
      </c>
      <c r="S33" s="749" t="n"/>
      <c r="T33" s="749" t="n"/>
      <c r="U33" s="749" t="n"/>
      <c r="V33" s="749" t="n"/>
      <c r="W33" s="749" t="n"/>
      <c r="X33" s="749" t="n"/>
      <c r="Y33" s="749" t="n"/>
      <c r="Z33" s="749" t="n"/>
      <c r="AA33" s="749" t="n"/>
      <c r="AB33" s="749" t="n"/>
      <c r="AC33" s="749" t="n"/>
      <c r="AD33" s="749" t="n"/>
    </row>
    <row r="34">
      <c r="A34" s="749" t="n"/>
      <c r="B34" s="497" t="inlineStr">
        <is>
          <t xml:space="preserve">             Infant Powder</t>
        </is>
      </c>
      <c r="C34" s="1090" t="n"/>
      <c r="D34" s="499">
        <f>D33</f>
        <v/>
      </c>
      <c r="E34" s="499">
        <f>E33</f>
        <v/>
      </c>
      <c r="F34" s="513">
        <f>$F$31*('Revenue Breakup'!C38)</f>
        <v/>
      </c>
      <c r="G34" s="560">
        <f>$G$31*('Revenue Breakup'!D38/'Revenue Breakup'!$D$40)</f>
        <v/>
      </c>
      <c r="H34" s="25">
        <f>H33</f>
        <v/>
      </c>
      <c r="I34" s="560">
        <f>$I$31*('Revenue Breakup'!D38/'Revenue Breakup'!$D$40)</f>
        <v/>
      </c>
      <c r="J34" s="513">
        <f>$J$31*('Revenue Breakup'!E38/'Revenue Breakup'!$E$40)</f>
        <v/>
      </c>
      <c r="K34" s="513">
        <f>$K$31*('Revenue Breakup'!E38/'Revenue Breakup'!$E$40)</f>
        <v/>
      </c>
      <c r="L34" s="513">
        <f>$K$31*('Revenue Breakup'!E38/'Revenue Breakup'!$E$40)</f>
        <v/>
      </c>
      <c r="M34" s="560">
        <f>$M$31*('Revenue Breakup'!F38/'Revenue Breakup'!$F$40)</f>
        <v/>
      </c>
      <c r="N34" s="560">
        <f>$N$31*('Revenue Breakup'!F38/'Revenue Breakup'!$F$40)</f>
        <v/>
      </c>
      <c r="O34" s="560">
        <f>$O$31*('Revenue Breakup'!F38/'Revenue Breakup'!$F$40)</f>
        <v/>
      </c>
      <c r="P34" s="513">
        <f>$P$31*('Revenue Breakup'!G38/'Revenue Breakup'!$G$40)</f>
        <v/>
      </c>
      <c r="Q34" s="513">
        <f>$Q$31*('Revenue Breakup'!G38/'Revenue Breakup'!$G$40)</f>
        <v/>
      </c>
      <c r="R34" s="513">
        <f>$R$31*('Revenue Breakup'!G38/'Revenue Breakup'!$G$40)</f>
        <v/>
      </c>
      <c r="S34" s="749" t="n"/>
      <c r="T34" s="749" t="n"/>
      <c r="U34" s="749" t="n"/>
      <c r="V34" s="749" t="n"/>
      <c r="W34" s="749" t="n"/>
      <c r="X34" s="749" t="n"/>
      <c r="Y34" s="749" t="n"/>
      <c r="Z34" s="749" t="n"/>
      <c r="AA34" s="749" t="n"/>
      <c r="AB34" s="749" t="n"/>
      <c r="AC34" s="749" t="n"/>
      <c r="AD34" s="749" t="n"/>
    </row>
    <row r="35">
      <c r="A35" s="749" t="n"/>
      <c r="B35" s="503" t="inlineStr">
        <is>
          <t xml:space="preserve">             Children Powder</t>
        </is>
      </c>
      <c r="C35" s="1075" t="n"/>
      <c r="D35" s="505">
        <f>D34</f>
        <v/>
      </c>
      <c r="E35" s="505">
        <f>E34</f>
        <v/>
      </c>
      <c r="F35" s="519">
        <f>$F$31*('Revenue Breakup'!C39)</f>
        <v/>
      </c>
      <c r="G35" s="632">
        <f>$G$31*('Revenue Breakup'!D39/'Revenue Breakup'!$D$40)</f>
        <v/>
      </c>
      <c r="H35" s="328">
        <f>H34</f>
        <v/>
      </c>
      <c r="I35" s="632">
        <f>$I$31*('Revenue Breakup'!D39/'Revenue Breakup'!$D$40)</f>
        <v/>
      </c>
      <c r="J35" s="519">
        <f>$J$31*('Revenue Breakup'!E39/'Revenue Breakup'!$E$40)</f>
        <v/>
      </c>
      <c r="K35" s="519">
        <f>$K$31*('Revenue Breakup'!E39/'Revenue Breakup'!$E$40)</f>
        <v/>
      </c>
      <c r="L35" s="519">
        <f>$K$31*('Revenue Breakup'!E39/'Revenue Breakup'!$E$40)</f>
        <v/>
      </c>
      <c r="M35" s="632">
        <f>$M$31*('Revenue Breakup'!F39/'Revenue Breakup'!$F$40)</f>
        <v/>
      </c>
      <c r="N35" s="632">
        <f>$N$31*('Revenue Breakup'!F39/'Revenue Breakup'!$F$40)</f>
        <v/>
      </c>
      <c r="O35" s="632">
        <f>$O$31*('Revenue Breakup'!F39/'Revenue Breakup'!$F$40)</f>
        <v/>
      </c>
      <c r="P35" s="519">
        <f>$P$31*('Revenue Breakup'!G39/'Revenue Breakup'!$G$40)</f>
        <v/>
      </c>
      <c r="Q35" s="519">
        <f>$Q$31*('Revenue Breakup'!G39/'Revenue Breakup'!$G$40)</f>
        <v/>
      </c>
      <c r="R35" s="519">
        <f>$R$31*('Revenue Breakup'!G39/'Revenue Breakup'!$G$40)</f>
        <v/>
      </c>
      <c r="S35" s="749" t="n"/>
      <c r="T35" s="749" t="n"/>
      <c r="U35" s="749" t="n"/>
      <c r="V35" s="749" t="n"/>
      <c r="W35" s="749" t="n"/>
      <c r="X35" s="749" t="n"/>
      <c r="Y35" s="749" t="n"/>
      <c r="Z35" s="749" t="n"/>
      <c r="AA35" s="749" t="n"/>
      <c r="AB35" s="749" t="n"/>
      <c r="AC35" s="749" t="n"/>
      <c r="AD35" s="749" t="n"/>
    </row>
    <row r="36">
      <c r="A36" s="749" t="n"/>
      <c r="B36" s="749" t="n"/>
      <c r="C36" s="749" t="n"/>
      <c r="D36" s="749" t="n"/>
      <c r="E36" s="749" t="n"/>
      <c r="F36" s="749" t="n"/>
      <c r="G36" s="749" t="n"/>
      <c r="H36" s="749" t="n"/>
      <c r="I36" s="749" t="n"/>
      <c r="J36" s="749" t="n"/>
      <c r="K36" s="749" t="n"/>
      <c r="L36" s="749" t="n"/>
      <c r="M36" s="749" t="n"/>
      <c r="N36" s="749" t="n"/>
      <c r="O36" s="749" t="n"/>
      <c r="P36" s="749" t="n"/>
      <c r="Q36" s="749" t="n"/>
      <c r="R36" s="749" t="n"/>
      <c r="S36" s="749" t="n"/>
      <c r="T36" s="749" t="n"/>
      <c r="U36" s="749" t="n"/>
      <c r="V36" s="749" t="n"/>
      <c r="W36" s="749" t="n"/>
      <c r="X36" s="749" t="n"/>
      <c r="Y36" s="749" t="n"/>
      <c r="Z36" s="749" t="n"/>
      <c r="AA36" s="749" t="n"/>
      <c r="AB36" s="749" t="n"/>
      <c r="AC36" s="749" t="n"/>
      <c r="AD36" s="749" t="n"/>
    </row>
    <row r="37">
      <c r="A37" s="749" t="n"/>
      <c r="B37" s="486" t="inlineStr">
        <is>
          <t>INDIRECT EXPENSE % BREAKUP TIER WISE</t>
        </is>
      </c>
      <c r="C37" s="749" t="n"/>
      <c r="D37" s="749" t="n"/>
      <c r="E37" s="749" t="n"/>
      <c r="F37" s="749" t="n"/>
      <c r="G37" s="749" t="n"/>
      <c r="H37" s="749" t="n"/>
      <c r="I37" s="749" t="n"/>
      <c r="J37" s="749" t="n"/>
      <c r="K37" s="749" t="n"/>
      <c r="L37" s="749" t="n"/>
      <c r="M37" s="749" t="n"/>
      <c r="N37" s="749" t="n"/>
      <c r="O37" s="749" t="n"/>
      <c r="P37" s="749" t="n"/>
      <c r="Q37" s="749" t="n"/>
      <c r="R37" s="749" t="n"/>
      <c r="S37" s="749" t="n"/>
      <c r="T37" s="749" t="n"/>
      <c r="U37" s="749" t="n"/>
      <c r="V37" s="749" t="n"/>
      <c r="W37" s="749" t="n"/>
      <c r="X37" s="749" t="n"/>
      <c r="Y37" s="749" t="n"/>
      <c r="Z37" s="749" t="n"/>
      <c r="AA37" s="13" t="n"/>
      <c r="AB37" s="13" t="n"/>
      <c r="AC37" s="13" t="n"/>
      <c r="AD37" s="13" t="n"/>
    </row>
    <row r="38">
      <c r="A38" s="749" t="n"/>
      <c r="B38" s="523" t="inlineStr">
        <is>
          <t>Cost Head</t>
        </is>
      </c>
      <c r="C38" s="523" t="inlineStr">
        <is>
          <t>Year 1</t>
        </is>
      </c>
      <c r="D38" s="1071" t="n"/>
      <c r="E38" s="1069" t="n"/>
      <c r="F38" s="523" t="inlineStr">
        <is>
          <t>Year 2</t>
        </is>
      </c>
      <c r="G38" s="1071" t="n"/>
      <c r="H38" s="1069" t="n"/>
      <c r="I38" s="523" t="inlineStr">
        <is>
          <t>Year 3</t>
        </is>
      </c>
      <c r="J38" s="1071" t="n"/>
      <c r="K38" s="1069" t="n"/>
      <c r="L38" s="523" t="inlineStr">
        <is>
          <t>Year 4</t>
        </is>
      </c>
      <c r="M38" s="1071" t="n"/>
      <c r="N38" s="1069" t="n"/>
      <c r="O38" s="523" t="inlineStr">
        <is>
          <t>Year 5</t>
        </is>
      </c>
      <c r="P38" s="1071" t="n"/>
      <c r="Q38" s="1069" t="n"/>
      <c r="R38" s="749" t="n"/>
      <c r="S38" s="749" t="n"/>
      <c r="T38" s="749" t="n"/>
      <c r="U38" s="749" t="n"/>
      <c r="V38" s="749" t="n"/>
      <c r="W38" s="749" t="n"/>
      <c r="X38" s="749" t="n"/>
      <c r="Y38" s="749" t="n"/>
      <c r="Z38" s="749" t="n"/>
      <c r="AA38" s="13" t="n"/>
      <c r="AB38" s="13" t="n"/>
      <c r="AC38" s="13" t="n"/>
      <c r="AD38" s="13" t="n"/>
    </row>
    <row r="39">
      <c r="A39" s="749" t="n"/>
      <c r="B39" s="1075" t="n"/>
      <c r="C39" s="523" t="inlineStr">
        <is>
          <t>Tier 1 (Metro)</t>
        </is>
      </c>
      <c r="D39" s="523" t="inlineStr">
        <is>
          <t>Tier 2 (Mid Cities)</t>
        </is>
      </c>
      <c r="E39" s="523" t="inlineStr">
        <is>
          <t>Tier 3 (Small Towns)</t>
        </is>
      </c>
      <c r="F39" s="523" t="inlineStr">
        <is>
          <t>Tier 1 (Metro)</t>
        </is>
      </c>
      <c r="G39" s="523" t="inlineStr">
        <is>
          <t>Tier 2 (Mid Cities)</t>
        </is>
      </c>
      <c r="H39" s="523" t="inlineStr">
        <is>
          <t>Tier 3 (Small Towns)</t>
        </is>
      </c>
      <c r="I39" s="523" t="inlineStr">
        <is>
          <t>Tier 1 (Metro)</t>
        </is>
      </c>
      <c r="J39" s="523" t="inlineStr">
        <is>
          <t>Tier 2 (Mid Cities)</t>
        </is>
      </c>
      <c r="K39" s="523" t="inlineStr">
        <is>
          <t>Tier 3 (Small Towns)</t>
        </is>
      </c>
      <c r="L39" s="523" t="inlineStr">
        <is>
          <t>Tier 1 (Metro)</t>
        </is>
      </c>
      <c r="M39" s="523" t="inlineStr">
        <is>
          <t>Tier 2 (Mid Cities)</t>
        </is>
      </c>
      <c r="N39" s="523" t="inlineStr">
        <is>
          <t>Tier 3 (Small Towns)</t>
        </is>
      </c>
      <c r="O39" s="523" t="inlineStr">
        <is>
          <t>Tier 1 (Metro)</t>
        </is>
      </c>
      <c r="P39" s="523" t="inlineStr">
        <is>
          <t>Tier 2 (Mid Cities)</t>
        </is>
      </c>
      <c r="Q39" s="523" t="inlineStr">
        <is>
          <t>Tier 3 (Small Towns)</t>
        </is>
      </c>
      <c r="R39" s="749" t="n"/>
      <c r="S39" s="749" t="n"/>
      <c r="T39" s="749" t="n"/>
      <c r="U39" s="749" t="n"/>
      <c r="V39" s="749" t="n"/>
      <c r="W39" s="749" t="n"/>
      <c r="X39" s="749" t="n"/>
      <c r="Y39" s="749" t="n"/>
      <c r="Z39" s="749" t="n"/>
      <c r="AA39" s="13" t="n"/>
      <c r="AB39" s="13" t="n"/>
      <c r="AC39" s="13" t="n"/>
      <c r="AD39" s="13" t="n"/>
    </row>
    <row r="40">
      <c r="A40" s="749" t="n"/>
      <c r="B40" s="524" t="inlineStr">
        <is>
          <t>Marketing &amp; Advertising</t>
        </is>
      </c>
      <c r="C40" s="725">
        <f>D5</f>
        <v/>
      </c>
      <c r="D40" s="725">
        <f>E5</f>
        <v/>
      </c>
      <c r="E40" s="725">
        <f>F5</f>
        <v/>
      </c>
      <c r="F40" s="725">
        <f>G5</f>
        <v/>
      </c>
      <c r="G40" s="725">
        <f>H5</f>
        <v/>
      </c>
      <c r="H40" s="725">
        <f>I5</f>
        <v/>
      </c>
      <c r="I40" s="725">
        <f>J5</f>
        <v/>
      </c>
      <c r="J40" s="725">
        <f>K5</f>
        <v/>
      </c>
      <c r="K40" s="725">
        <f>L5</f>
        <v/>
      </c>
      <c r="L40" s="725">
        <f>M5</f>
        <v/>
      </c>
      <c r="M40" s="725">
        <f>N5</f>
        <v/>
      </c>
      <c r="N40" s="725">
        <f>O5</f>
        <v/>
      </c>
      <c r="O40" s="725">
        <f>P5</f>
        <v/>
      </c>
      <c r="P40" s="725">
        <f>Q5</f>
        <v/>
      </c>
      <c r="Q40" s="725">
        <f>R5</f>
        <v/>
      </c>
      <c r="R40" s="749" t="n"/>
      <c r="S40" s="749" t="n"/>
      <c r="T40" s="526" t="n"/>
      <c r="U40" s="526" t="n"/>
      <c r="V40" s="526" t="n"/>
      <c r="W40" s="526" t="n"/>
      <c r="X40" s="526" t="n">
        <v>5</v>
      </c>
      <c r="Y40" s="749" t="n"/>
      <c r="Z40" s="749" t="n"/>
      <c r="AA40" s="13" t="n"/>
      <c r="AB40" s="13" t="n"/>
      <c r="AC40" s="13" t="n"/>
      <c r="AD40" s="13" t="n"/>
    </row>
    <row r="41">
      <c r="A41" s="527" t="n"/>
      <c r="B41" s="528" t="inlineStr">
        <is>
          <t>HCP Detailing &amp; Medical Engagement</t>
        </is>
      </c>
      <c r="C41" s="625">
        <f>D10</f>
        <v/>
      </c>
      <c r="D41" s="625">
        <f>E10</f>
        <v/>
      </c>
      <c r="E41" s="625">
        <f>F10</f>
        <v/>
      </c>
      <c r="F41" s="625">
        <f>G10</f>
        <v/>
      </c>
      <c r="G41" s="625">
        <f>H10</f>
        <v/>
      </c>
      <c r="H41" s="625">
        <f>I10</f>
        <v/>
      </c>
      <c r="I41" s="625">
        <f>J10</f>
        <v/>
      </c>
      <c r="J41" s="625">
        <f>K10</f>
        <v/>
      </c>
      <c r="K41" s="625">
        <f>L10</f>
        <v/>
      </c>
      <c r="L41" s="625">
        <f>M10</f>
        <v/>
      </c>
      <c r="M41" s="625">
        <f>N10</f>
        <v/>
      </c>
      <c r="N41" s="625">
        <f>O10</f>
        <v/>
      </c>
      <c r="O41" s="625">
        <f>P10</f>
        <v/>
      </c>
      <c r="P41" s="625">
        <f>Q10</f>
        <v/>
      </c>
      <c r="Q41" s="625">
        <f>R10</f>
        <v/>
      </c>
      <c r="R41" s="527" t="n"/>
      <c r="S41" s="527" t="n"/>
      <c r="T41" s="527" t="n"/>
      <c r="U41" s="527" t="n"/>
      <c r="V41" s="527" t="n"/>
      <c r="W41" s="527" t="n"/>
      <c r="X41" s="527" t="n"/>
      <c r="Y41" s="527" t="n"/>
      <c r="Z41" s="527" t="n"/>
      <c r="AA41" s="13" t="n"/>
      <c r="AB41" s="13" t="n"/>
      <c r="AC41" s="13" t="n"/>
      <c r="AD41" s="13" t="n"/>
    </row>
    <row r="42">
      <c r="A42" s="749" t="n"/>
      <c r="B42" s="528" t="inlineStr">
        <is>
          <t>R&amp;D / Regulatory / Compliance</t>
        </is>
      </c>
      <c r="C42" s="625">
        <f>D12</f>
        <v/>
      </c>
      <c r="D42" s="625">
        <f>E12</f>
        <v/>
      </c>
      <c r="E42" s="625">
        <f>F21</f>
        <v/>
      </c>
      <c r="F42" s="625">
        <f>G21</f>
        <v/>
      </c>
      <c r="G42" s="625">
        <f>H21</f>
        <v/>
      </c>
      <c r="H42" s="625">
        <f>I21</f>
        <v/>
      </c>
      <c r="I42" s="625">
        <f>J21</f>
        <v/>
      </c>
      <c r="J42" s="625">
        <f>K21</f>
        <v/>
      </c>
      <c r="K42" s="625">
        <f>L21</f>
        <v/>
      </c>
      <c r="L42" s="625">
        <f>M21</f>
        <v/>
      </c>
      <c r="M42" s="625">
        <f>N21</f>
        <v/>
      </c>
      <c r="N42" s="625">
        <f>O21</f>
        <v/>
      </c>
      <c r="O42" s="625">
        <f>P21</f>
        <v/>
      </c>
      <c r="P42" s="625">
        <f>Q21</f>
        <v/>
      </c>
      <c r="Q42" s="625">
        <f>R21</f>
        <v/>
      </c>
      <c r="R42" s="749" t="n"/>
      <c r="S42" s="749" t="n"/>
      <c r="T42" s="749" t="n"/>
      <c r="U42" s="749" t="n"/>
      <c r="V42" s="749" t="n"/>
      <c r="W42" s="749" t="n"/>
      <c r="X42" s="749" t="n"/>
      <c r="Y42" s="749" t="n"/>
      <c r="Z42" s="749" t="n"/>
      <c r="AA42" s="13" t="n"/>
      <c r="AB42" s="13" t="n"/>
      <c r="AC42" s="13" t="n"/>
      <c r="AD42" s="13" t="n"/>
    </row>
    <row r="43">
      <c r="A43" s="749" t="n"/>
      <c r="B43" s="528" t="inlineStr">
        <is>
          <t>G&amp;A / Operations Overheads</t>
        </is>
      </c>
      <c r="C43" s="625">
        <f>D13</f>
        <v/>
      </c>
      <c r="D43" s="625">
        <f>E13</f>
        <v/>
      </c>
      <c r="E43" s="625">
        <f>F26</f>
        <v/>
      </c>
      <c r="F43" s="625">
        <f>G26</f>
        <v/>
      </c>
      <c r="G43" s="625">
        <f>H26</f>
        <v/>
      </c>
      <c r="H43" s="625">
        <f>I26</f>
        <v/>
      </c>
      <c r="I43" s="625">
        <f>J26</f>
        <v/>
      </c>
      <c r="J43" s="625">
        <f>K26</f>
        <v/>
      </c>
      <c r="K43" s="625">
        <f>L26</f>
        <v/>
      </c>
      <c r="L43" s="625">
        <f>M26</f>
        <v/>
      </c>
      <c r="M43" s="625">
        <f>N26</f>
        <v/>
      </c>
      <c r="N43" s="625">
        <f>O26</f>
        <v/>
      </c>
      <c r="O43" s="625">
        <f>P26</f>
        <v/>
      </c>
      <c r="P43" s="625">
        <f>Q26</f>
        <v/>
      </c>
      <c r="Q43" s="625">
        <f>R26</f>
        <v/>
      </c>
      <c r="R43" s="749" t="n"/>
      <c r="S43" s="749" t="n"/>
      <c r="T43" s="749" t="n"/>
      <c r="U43" s="749" t="n"/>
      <c r="V43" s="749" t="n"/>
      <c r="W43" s="749" t="n"/>
      <c r="X43" s="749" t="n"/>
      <c r="Y43" s="749" t="n"/>
      <c r="Z43" s="749" t="n"/>
      <c r="AA43" s="13" t="n"/>
      <c r="AB43" s="13" t="n"/>
      <c r="AC43" s="13" t="n"/>
      <c r="AD43" s="13" t="n"/>
    </row>
    <row r="44">
      <c r="A44" s="529" t="n"/>
      <c r="B44" s="530" t="inlineStr">
        <is>
          <t>Employee Cost</t>
        </is>
      </c>
      <c r="C44" s="531">
        <f>D14</f>
        <v/>
      </c>
      <c r="D44" s="531">
        <f>E14</f>
        <v/>
      </c>
      <c r="E44" s="531">
        <f>F31</f>
        <v/>
      </c>
      <c r="F44" s="531">
        <f>G31</f>
        <v/>
      </c>
      <c r="G44" s="531">
        <f>H31</f>
        <v/>
      </c>
      <c r="H44" s="531">
        <f>I31</f>
        <v/>
      </c>
      <c r="I44" s="531">
        <f>J31</f>
        <v/>
      </c>
      <c r="J44" s="531">
        <f>K31</f>
        <v/>
      </c>
      <c r="K44" s="531">
        <f>L31</f>
        <v/>
      </c>
      <c r="L44" s="531">
        <f>M31</f>
        <v/>
      </c>
      <c r="M44" s="531">
        <f>N31</f>
        <v/>
      </c>
      <c r="N44" s="531">
        <f>O31</f>
        <v/>
      </c>
      <c r="O44" s="531">
        <f>P31</f>
        <v/>
      </c>
      <c r="P44" s="531">
        <f>Q31</f>
        <v/>
      </c>
      <c r="Q44" s="531">
        <f>R31</f>
        <v/>
      </c>
      <c r="R44" s="529" t="n"/>
      <c r="S44" s="529" t="n"/>
      <c r="T44" s="529" t="n"/>
      <c r="U44" s="529" t="n"/>
      <c r="V44" s="529" t="n"/>
      <c r="W44" s="529" t="n"/>
      <c r="X44" s="529" t="n"/>
      <c r="Y44" s="529" t="n"/>
      <c r="Z44" s="529" t="n"/>
      <c r="AA44" s="532" t="n"/>
      <c r="AB44" s="532" t="n"/>
      <c r="AC44" s="532" t="n"/>
      <c r="AD44" s="532" t="n"/>
    </row>
    <row r="45">
      <c r="A45" s="749" t="n"/>
      <c r="B45" s="749" t="n"/>
      <c r="C45" s="749" t="n"/>
      <c r="D45" s="749" t="n"/>
      <c r="E45" s="749" t="n"/>
      <c r="F45" s="749" t="n"/>
      <c r="G45" s="749" t="n"/>
      <c r="H45" s="749" t="n"/>
      <c r="I45" s="749" t="n"/>
      <c r="J45" s="749" t="n"/>
      <c r="K45" s="749" t="n"/>
      <c r="L45" s="749" t="n"/>
      <c r="M45" s="749" t="n"/>
      <c r="N45" s="749" t="n"/>
      <c r="O45" s="749" t="n"/>
      <c r="P45" s="749" t="n"/>
      <c r="Q45" s="749" t="n"/>
      <c r="R45" s="749" t="n"/>
      <c r="S45" s="749" t="n"/>
      <c r="T45" s="749" t="n"/>
      <c r="U45" s="749" t="n"/>
      <c r="V45" s="749" t="n"/>
      <c r="W45" s="749" t="n"/>
      <c r="X45" s="749" t="n"/>
      <c r="Y45" s="749" t="n"/>
      <c r="Z45" s="749" t="n"/>
      <c r="AA45" s="13" t="n"/>
      <c r="AB45" s="13" t="n"/>
      <c r="AC45" s="13" t="n"/>
      <c r="AD45" s="13" t="n"/>
    </row>
    <row r="46">
      <c r="A46" s="749" t="n"/>
      <c r="B46" s="486" t="inlineStr">
        <is>
          <t>REVENUE BREAKUP TIER WISE</t>
        </is>
      </c>
      <c r="C46" s="749" t="n"/>
      <c r="D46" s="749" t="n"/>
      <c r="E46" s="749" t="n"/>
      <c r="F46" s="749" t="n"/>
      <c r="G46" s="749" t="n"/>
      <c r="H46" s="749" t="n"/>
      <c r="I46" s="749" t="n"/>
      <c r="J46" s="749" t="n"/>
      <c r="K46" s="749" t="n"/>
      <c r="L46" s="749" t="n"/>
      <c r="M46" s="749" t="n"/>
      <c r="N46" s="749" t="n"/>
      <c r="O46" s="749" t="n"/>
      <c r="P46" s="749" t="n"/>
      <c r="Q46" s="749" t="n"/>
      <c r="R46" s="749" t="n"/>
      <c r="S46" s="749" t="n"/>
      <c r="T46" s="749" t="n"/>
      <c r="U46" s="749" t="n"/>
      <c r="V46" s="749" t="n"/>
      <c r="W46" s="749" t="n"/>
      <c r="X46" s="749" t="n"/>
      <c r="Y46" s="749" t="n"/>
      <c r="Z46" s="749" t="n"/>
      <c r="AA46" s="749" t="n"/>
      <c r="AB46" s="749" t="n"/>
      <c r="AC46" s="749" t="n"/>
      <c r="AD46" s="749" t="n"/>
    </row>
    <row r="47">
      <c r="A47" s="749" t="n"/>
      <c r="B47" s="533" t="inlineStr">
        <is>
          <t>REVENUE BREAKUP</t>
        </is>
      </c>
      <c r="C47" s="533" t="n">
        <v>1</v>
      </c>
      <c r="D47" s="533" t="n">
        <v>2</v>
      </c>
      <c r="E47" s="533" t="n">
        <v>3</v>
      </c>
      <c r="F47" s="533" t="n">
        <v>4</v>
      </c>
      <c r="G47" s="533" t="n">
        <v>5</v>
      </c>
      <c r="H47" s="717" t="n"/>
      <c r="I47" s="13" t="n"/>
      <c r="J47" s="535" t="n"/>
      <c r="K47" s="13" t="n"/>
      <c r="L47" s="535" t="n"/>
      <c r="M47" s="749" t="n"/>
      <c r="N47" s="749" t="n"/>
      <c r="O47" s="749" t="n"/>
      <c r="P47" s="749" t="n"/>
      <c r="Q47" s="749" t="n"/>
      <c r="R47" s="749" t="n"/>
      <c r="S47" s="749" t="n"/>
      <c r="T47" s="749" t="n"/>
      <c r="U47" s="749" t="n"/>
      <c r="V47" s="749" t="n"/>
      <c r="W47" s="749" t="n"/>
      <c r="X47" s="749" t="n"/>
      <c r="Y47" s="749" t="n"/>
      <c r="Z47" s="749" t="n"/>
      <c r="AA47" s="749" t="n"/>
      <c r="AB47" s="749" t="n"/>
      <c r="AC47" s="749" t="n"/>
      <c r="AD47" s="749" t="n"/>
    </row>
    <row r="48">
      <c r="A48" s="749" t="n"/>
      <c r="B48" s="892" t="inlineStr">
        <is>
          <t>Tier 1</t>
        </is>
      </c>
      <c r="C48" s="537">
        <f>'Revenue Breakup'!C31</f>
        <v/>
      </c>
      <c r="D48" s="538">
        <f>'Revenue Breakup'!E31</f>
        <v/>
      </c>
      <c r="E48" s="538">
        <f>'Revenue Breakup'!G31</f>
        <v/>
      </c>
      <c r="F48" s="538">
        <f>'Revenue Breakup'!I31</f>
        <v/>
      </c>
      <c r="G48" s="892">
        <f>'Revenue Breakup'!K31</f>
        <v/>
      </c>
      <c r="H48" s="895" t="n"/>
      <c r="I48" s="13" t="n"/>
      <c r="J48" s="645" t="n"/>
      <c r="K48" s="13" t="n"/>
      <c r="L48" s="645" t="n"/>
      <c r="M48" s="749" t="n"/>
      <c r="N48" s="749" t="n"/>
      <c r="O48" s="749" t="n"/>
      <c r="P48" s="749" t="n"/>
      <c r="Q48" s="749" t="n"/>
      <c r="R48" s="749" t="n"/>
      <c r="S48" s="749" t="n"/>
      <c r="T48" s="749" t="n"/>
      <c r="U48" s="749" t="n"/>
      <c r="V48" s="749" t="n"/>
      <c r="W48" s="749" t="n"/>
      <c r="X48" s="749" t="n"/>
      <c r="Y48" s="749" t="n"/>
      <c r="Z48" s="749" t="n"/>
      <c r="AA48" s="749" t="n"/>
      <c r="AB48" s="749" t="n"/>
      <c r="AC48" s="749" t="n"/>
      <c r="AD48" s="749" t="n"/>
    </row>
    <row r="49">
      <c r="A49" s="749" t="n"/>
      <c r="B49" s="895" t="inlineStr">
        <is>
          <t>Tier 2</t>
        </is>
      </c>
      <c r="C49" s="543">
        <f>'Revenue Breakup'!C32</f>
        <v/>
      </c>
      <c r="D49" s="544">
        <f>'Revenue Breakup'!E32</f>
        <v/>
      </c>
      <c r="E49" s="544">
        <f>'Revenue Breakup'!G32</f>
        <v/>
      </c>
      <c r="F49" s="544">
        <f>'Revenue Breakup'!I32</f>
        <v/>
      </c>
      <c r="G49" s="545">
        <f>'Revenue Breakup'!K32</f>
        <v/>
      </c>
      <c r="H49" s="895" t="n"/>
      <c r="I49" s="13" t="n"/>
      <c r="J49" s="645" t="n"/>
      <c r="K49" s="13" t="n"/>
      <c r="L49" s="645" t="n"/>
      <c r="M49" s="749" t="n"/>
      <c r="N49" s="749" t="n"/>
      <c r="O49" s="749" t="n"/>
      <c r="P49" s="749" t="n"/>
      <c r="Q49" s="749" t="n"/>
      <c r="R49" s="749" t="n"/>
      <c r="S49" s="749" t="n"/>
      <c r="T49" s="749" t="n"/>
      <c r="U49" s="749" t="n"/>
      <c r="V49" s="749" t="n"/>
      <c r="W49" s="749" t="n"/>
      <c r="X49" s="749" t="n"/>
      <c r="Y49" s="749" t="n"/>
      <c r="Z49" s="749" t="n"/>
      <c r="AA49" s="749" t="n"/>
      <c r="AB49" s="749" t="n"/>
      <c r="AC49" s="749" t="n"/>
      <c r="AD49" s="749" t="n"/>
    </row>
    <row r="50">
      <c r="A50" s="749" t="n"/>
      <c r="B50" s="898" t="inlineStr">
        <is>
          <t>Tier 3</t>
        </is>
      </c>
      <c r="C50" s="547">
        <f>'Revenue Breakup'!C33</f>
        <v/>
      </c>
      <c r="D50" s="548">
        <f>'Revenue Breakup'!E33</f>
        <v/>
      </c>
      <c r="E50" s="548">
        <f>'Revenue Breakup'!G33</f>
        <v/>
      </c>
      <c r="F50" s="548">
        <f>'Revenue Breakup'!I33</f>
        <v/>
      </c>
      <c r="G50" s="549">
        <f>'Revenue Breakup'!K33</f>
        <v/>
      </c>
      <c r="H50" s="895" t="n"/>
      <c r="I50" s="13" t="n"/>
      <c r="J50" s="645" t="n"/>
      <c r="K50" s="13" t="n"/>
      <c r="L50" s="645" t="n"/>
      <c r="M50" s="749" t="n"/>
      <c r="N50" s="749" t="n"/>
      <c r="O50" s="749" t="n"/>
      <c r="P50" s="749" t="n"/>
      <c r="Q50" s="749" t="n"/>
      <c r="R50" s="749" t="n"/>
      <c r="S50" s="749" t="n"/>
      <c r="T50" s="749" t="n"/>
      <c r="U50" s="749" t="n"/>
      <c r="V50" s="749" t="n"/>
      <c r="W50" s="749" t="n"/>
      <c r="X50" s="749" t="n"/>
      <c r="Y50" s="749" t="n"/>
      <c r="Z50" s="749" t="n"/>
      <c r="AA50" s="749" t="n"/>
      <c r="AB50" s="749" t="n"/>
      <c r="AC50" s="749" t="n"/>
      <c r="AD50" s="749" t="n"/>
    </row>
    <row r="51">
      <c r="A51" s="749" t="n"/>
      <c r="B51" s="749" t="n"/>
      <c r="C51" s="749" t="n"/>
      <c r="D51" s="749" t="n"/>
      <c r="E51" s="749" t="n"/>
      <c r="F51" s="749" t="n"/>
      <c r="G51" s="749" t="n"/>
      <c r="H51" s="749" t="n"/>
      <c r="I51" s="749" t="n"/>
      <c r="J51" s="749" t="n"/>
      <c r="K51" s="749" t="n"/>
      <c r="L51" s="749" t="n"/>
      <c r="M51" s="749" t="n"/>
      <c r="N51" s="749" t="n"/>
      <c r="O51" s="749" t="n"/>
      <c r="P51" s="749" t="n"/>
      <c r="Q51" s="749" t="n"/>
      <c r="R51" s="749" t="n"/>
      <c r="S51" s="749" t="n"/>
      <c r="T51" s="749" t="n"/>
      <c r="U51" s="749" t="n"/>
      <c r="V51" s="749" t="n"/>
      <c r="W51" s="749" t="n"/>
      <c r="X51" s="749" t="n"/>
      <c r="Y51" s="749" t="n"/>
      <c r="Z51" s="749" t="n"/>
      <c r="AA51" s="749" t="n"/>
      <c r="AB51" s="749" t="n"/>
      <c r="AC51" s="749" t="n"/>
      <c r="AD51" s="749" t="n"/>
    </row>
    <row r="52">
      <c r="A52" s="749" t="n"/>
      <c r="B52" s="486" t="inlineStr">
        <is>
          <t>INDIRECT EXPENSE BREAKUP TIER WISE</t>
        </is>
      </c>
      <c r="C52" s="749" t="n"/>
      <c r="D52" s="749" t="n"/>
      <c r="E52" s="749" t="n"/>
      <c r="F52" s="749" t="n"/>
      <c r="G52" s="749" t="n"/>
      <c r="H52" s="749" t="n"/>
      <c r="I52" s="749" t="n"/>
      <c r="J52" s="749" t="n"/>
      <c r="K52" s="749" t="n"/>
      <c r="L52" s="749" t="n"/>
      <c r="M52" s="749" t="n"/>
      <c r="N52" s="749" t="n"/>
      <c r="O52" s="749" t="n"/>
      <c r="P52" s="749" t="n"/>
      <c r="Q52" s="749" t="n"/>
      <c r="R52" s="749" t="n"/>
      <c r="S52" s="749" t="n"/>
      <c r="T52" s="749" t="n"/>
      <c r="U52" s="749" t="n"/>
      <c r="V52" s="749" t="n"/>
      <c r="W52" s="749" t="n"/>
      <c r="X52" s="749" t="n"/>
      <c r="Y52" s="749" t="n"/>
      <c r="Z52" s="749" t="n"/>
      <c r="AA52" s="749" t="n"/>
      <c r="AB52" s="749" t="n"/>
      <c r="AC52" s="749" t="n"/>
      <c r="AD52" s="749" t="n"/>
    </row>
    <row r="53">
      <c r="A53" s="749" t="n"/>
      <c r="B53" s="523" t="inlineStr">
        <is>
          <t>Cost Head</t>
        </is>
      </c>
      <c r="C53" s="487" t="inlineStr">
        <is>
          <t>Year 1</t>
        </is>
      </c>
      <c r="D53" s="1071" t="n"/>
      <c r="E53" s="1071" t="n"/>
      <c r="F53" s="523" t="inlineStr">
        <is>
          <t>Year 2</t>
        </is>
      </c>
      <c r="G53" s="1071" t="n"/>
      <c r="H53" s="1069" t="n"/>
      <c r="I53" s="523" t="inlineStr">
        <is>
          <t>Year 3</t>
        </is>
      </c>
      <c r="J53" s="1071" t="n"/>
      <c r="K53" s="1069" t="n"/>
      <c r="L53" s="523" t="inlineStr">
        <is>
          <t>Year 4</t>
        </is>
      </c>
      <c r="M53" s="1071" t="n"/>
      <c r="N53" s="1069" t="n"/>
      <c r="O53" s="523" t="inlineStr">
        <is>
          <t>Year 5</t>
        </is>
      </c>
      <c r="P53" s="1071" t="n"/>
      <c r="Q53" s="1069" t="n"/>
      <c r="R53" s="13" t="n"/>
      <c r="S53" s="13" t="n"/>
      <c r="T53" s="13" t="n"/>
      <c r="U53" s="749" t="n"/>
      <c r="V53" s="749" t="n"/>
      <c r="W53" s="749" t="n"/>
      <c r="X53" s="749" t="n"/>
      <c r="Y53" s="749" t="n"/>
      <c r="Z53" s="749" t="n"/>
      <c r="AA53" s="749" t="n"/>
      <c r="AB53" s="749" t="n"/>
      <c r="AC53" s="749" t="n"/>
      <c r="AD53" s="13" t="n"/>
    </row>
    <row r="54">
      <c r="A54" s="749" t="n"/>
      <c r="B54" s="1075" t="n"/>
      <c r="C54" s="494" t="inlineStr">
        <is>
          <t>Tier 1 (Metro)</t>
        </is>
      </c>
      <c r="D54" s="494" t="inlineStr">
        <is>
          <t>Tier 2 (Mid Cities)</t>
        </is>
      </c>
      <c r="E54" s="494" t="inlineStr">
        <is>
          <t>Tier 3 (Small Towns)</t>
        </is>
      </c>
      <c r="F54" s="523" t="inlineStr">
        <is>
          <t>Tier 1 (Metro)</t>
        </is>
      </c>
      <c r="G54" s="523" t="inlineStr">
        <is>
          <t>Tier 2 (Mid Cities)</t>
        </is>
      </c>
      <c r="H54" s="523" t="inlineStr">
        <is>
          <t>Tier 3 (Small Towns)</t>
        </is>
      </c>
      <c r="I54" s="523" t="inlineStr">
        <is>
          <t>Tier 1 (Metro)</t>
        </is>
      </c>
      <c r="J54" s="523" t="inlineStr">
        <is>
          <t>Tier 2 (Mid Cities)</t>
        </is>
      </c>
      <c r="K54" s="523" t="inlineStr">
        <is>
          <t>Tier 3 (Small Towns)</t>
        </is>
      </c>
      <c r="L54" s="523" t="inlineStr">
        <is>
          <t>Tier 1 (Metro)</t>
        </is>
      </c>
      <c r="M54" s="523" t="inlineStr">
        <is>
          <t>Tier 2 (Mid Cities)</t>
        </is>
      </c>
      <c r="N54" s="523" t="inlineStr">
        <is>
          <t>Tier 3 (Small Towns)</t>
        </is>
      </c>
      <c r="O54" s="523" t="inlineStr">
        <is>
          <t>Tier 1 (Metro)</t>
        </is>
      </c>
      <c r="P54" s="523" t="inlineStr">
        <is>
          <t>Tier 2 (Mid Cities)</t>
        </is>
      </c>
      <c r="Q54" s="523" t="inlineStr">
        <is>
          <t>Tier 3 (Small Towns)</t>
        </is>
      </c>
      <c r="R54" s="13" t="n"/>
      <c r="S54" s="13" t="n"/>
      <c r="T54" s="13" t="n"/>
      <c r="U54" s="749" t="n"/>
      <c r="V54" s="749" t="n"/>
      <c r="W54" s="749" t="n"/>
      <c r="X54" s="749" t="n"/>
      <c r="Y54" s="749" t="n"/>
      <c r="Z54" s="749" t="n"/>
      <c r="AA54" s="749" t="n"/>
      <c r="AB54" s="749" t="n"/>
      <c r="AC54" s="749" t="n"/>
      <c r="AD54" s="13" t="n"/>
    </row>
    <row r="55">
      <c r="A55" s="749" t="n"/>
      <c r="B55" s="550" t="inlineStr">
        <is>
          <t>Revenue</t>
        </is>
      </c>
      <c r="C55" s="551">
        <f>C48</f>
        <v/>
      </c>
      <c r="D55" s="551">
        <f>C49</f>
        <v/>
      </c>
      <c r="E55" s="551">
        <f>C50</f>
        <v/>
      </c>
      <c r="F55" s="551">
        <f>D48</f>
        <v/>
      </c>
      <c r="G55" s="551">
        <f>D49</f>
        <v/>
      </c>
      <c r="H55" s="551">
        <f>D50</f>
        <v/>
      </c>
      <c r="I55" s="551">
        <f>E48</f>
        <v/>
      </c>
      <c r="J55" s="551">
        <f>E49</f>
        <v/>
      </c>
      <c r="K55" s="551">
        <f>E50</f>
        <v/>
      </c>
      <c r="L55" s="552">
        <f>F48</f>
        <v/>
      </c>
      <c r="M55" s="552">
        <f>F49</f>
        <v/>
      </c>
      <c r="N55" s="551">
        <f>F50</f>
        <v/>
      </c>
      <c r="O55" s="553">
        <f>G48</f>
        <v/>
      </c>
      <c r="P55" s="554">
        <f>G49</f>
        <v/>
      </c>
      <c r="Q55" s="554">
        <f>G50</f>
        <v/>
      </c>
      <c r="R55" s="645" t="n"/>
      <c r="S55" s="645" t="n"/>
      <c r="T55" s="645" t="n"/>
      <c r="U55" s="749" t="n"/>
      <c r="V55" s="749" t="n"/>
      <c r="W55" s="749" t="n"/>
      <c r="X55" s="749" t="n"/>
      <c r="Y55" s="749" t="n"/>
      <c r="Z55" s="749" t="n"/>
      <c r="AA55" s="749" t="n"/>
      <c r="AB55" s="749" t="n"/>
      <c r="AC55" s="749" t="n"/>
      <c r="AD55" s="13" t="n"/>
    </row>
    <row r="56">
      <c r="A56" s="749" t="n"/>
      <c r="B56" s="555" t="inlineStr">
        <is>
          <t>Marketing &amp; Advertising</t>
        </is>
      </c>
      <c r="C56" s="557" t="n">
        <v>0</v>
      </c>
      <c r="D56" s="557" t="n">
        <v>0</v>
      </c>
      <c r="E56" s="557">
        <f>$E$55*(E40/100)</f>
        <v/>
      </c>
      <c r="F56" s="557">
        <f>$F$55*(F40/100)</f>
        <v/>
      </c>
      <c r="G56" s="557" t="n">
        <v>0</v>
      </c>
      <c r="H56" s="557">
        <f>$H$55*(H40/100)</f>
        <v/>
      </c>
      <c r="I56" s="557">
        <f>$I$55*(I40/100)</f>
        <v/>
      </c>
      <c r="J56" s="557">
        <f>$J$55*(J40/100)</f>
        <v/>
      </c>
      <c r="K56" s="558">
        <f>$K$55*(K40/100)</f>
        <v/>
      </c>
      <c r="L56" s="557">
        <f>$L$55*(L40/100)</f>
        <v/>
      </c>
      <c r="M56" s="557">
        <f>$M$55*(M40/100)</f>
        <v/>
      </c>
      <c r="N56" s="557">
        <f>$N$55*(N40/100)</f>
        <v/>
      </c>
      <c r="O56" s="557">
        <f>$O$55*(O40/100)</f>
        <v/>
      </c>
      <c r="P56" s="557">
        <f>$P$55*(P40/100)</f>
        <v/>
      </c>
      <c r="Q56" s="557">
        <f>$Q$55*(Q40/100)</f>
        <v/>
      </c>
      <c r="R56" s="749" t="n"/>
      <c r="S56" s="749" t="n"/>
      <c r="T56" s="749" t="n"/>
      <c r="U56" s="749" t="n"/>
      <c r="V56" s="749" t="n"/>
      <c r="W56" s="749" t="n"/>
      <c r="X56" s="749" t="n"/>
      <c r="Y56" s="749" t="n"/>
      <c r="Z56" s="749" t="n"/>
      <c r="AA56" s="749" t="n"/>
      <c r="AB56" s="749" t="n"/>
      <c r="AC56" s="749" t="n"/>
      <c r="AD56" s="749" t="n"/>
    </row>
    <row r="57">
      <c r="A57" s="749" t="n"/>
      <c r="B57" s="559" t="inlineStr">
        <is>
          <t>HCP Detailing &amp; Medical Engagement</t>
        </is>
      </c>
      <c r="C57" s="560" t="n">
        <v>0</v>
      </c>
      <c r="D57" s="560" t="n">
        <v>0</v>
      </c>
      <c r="E57" s="560">
        <f>$E$55*(E41/100)</f>
        <v/>
      </c>
      <c r="F57" s="560">
        <f>$F$55*(F41/100)</f>
        <v/>
      </c>
      <c r="G57" s="560" t="n">
        <v>0</v>
      </c>
      <c r="H57" s="560">
        <f>$H$55*(H41/100)</f>
        <v/>
      </c>
      <c r="I57" s="560">
        <f>$I$55*(I41/100)</f>
        <v/>
      </c>
      <c r="J57" s="560">
        <f>$J$55*(J41/100)</f>
        <v/>
      </c>
      <c r="K57" s="561">
        <f>$K$55*(K41/100)</f>
        <v/>
      </c>
      <c r="L57" s="560">
        <f>$L$55*(L41/100)</f>
        <v/>
      </c>
      <c r="M57" s="560">
        <f>$M$55*(M41/100)</f>
        <v/>
      </c>
      <c r="N57" s="560">
        <f>$N$55*(N41/100)</f>
        <v/>
      </c>
      <c r="O57" s="560">
        <f>$O$55*(O41/100)</f>
        <v/>
      </c>
      <c r="P57" s="560">
        <f>$P$55*(P41/100)</f>
        <v/>
      </c>
      <c r="Q57" s="560">
        <f>$Q$55*(Q41/100)</f>
        <v/>
      </c>
      <c r="R57" s="749" t="n"/>
      <c r="S57" s="749" t="n"/>
      <c r="T57" s="749" t="n"/>
      <c r="U57" s="749" t="n"/>
      <c r="V57" s="749" t="n"/>
      <c r="W57" s="749" t="n"/>
      <c r="X57" s="749" t="n"/>
      <c r="Y57" s="749" t="n"/>
      <c r="Z57" s="749" t="n"/>
      <c r="AA57" s="749" t="n"/>
      <c r="AB57" s="749" t="n"/>
      <c r="AC57" s="749" t="n"/>
      <c r="AD57" s="749" t="n"/>
    </row>
    <row r="58">
      <c r="A58" s="749" t="n"/>
      <c r="B58" s="559" t="inlineStr">
        <is>
          <t>Distribution &amp; Logistics</t>
        </is>
      </c>
      <c r="C58" s="560" t="n">
        <v>0</v>
      </c>
      <c r="D58" s="560" t="n">
        <v>0</v>
      </c>
      <c r="E58" s="560">
        <f>sum(F17:F20)</f>
        <v/>
      </c>
      <c r="F58" s="560">
        <f>sum(G17:G20)</f>
        <v/>
      </c>
      <c r="G58" s="560" t="n">
        <v>0</v>
      </c>
      <c r="H58" s="560">
        <f>sum(I17:I20)</f>
        <v/>
      </c>
      <c r="I58" s="560">
        <f>sum(J17:J20)</f>
        <v/>
      </c>
      <c r="J58" s="560">
        <f>sum(K17:K20)</f>
        <v/>
      </c>
      <c r="K58" s="561">
        <f>sum(L17:L20)</f>
        <v/>
      </c>
      <c r="L58" s="560">
        <f>sum(M17:M20)</f>
        <v/>
      </c>
      <c r="M58" s="560">
        <f>sum(N17:N20)</f>
        <v/>
      </c>
      <c r="N58" s="560">
        <f>sum(O17:O20)</f>
        <v/>
      </c>
      <c r="O58" s="560">
        <f>sum(P16:P20)</f>
        <v/>
      </c>
      <c r="P58" s="560">
        <f>sum(Q16:Q20)</f>
        <v/>
      </c>
      <c r="Q58" s="560">
        <f>sum(R16:R20)</f>
        <v/>
      </c>
      <c r="R58" s="749" t="n"/>
      <c r="S58" s="749" t="n"/>
      <c r="T58" s="749" t="n"/>
      <c r="U58" s="749" t="n"/>
      <c r="V58" s="749" t="n"/>
      <c r="W58" s="749" t="n"/>
      <c r="X58" s="749" t="n"/>
      <c r="Y58" s="749" t="n"/>
      <c r="Z58" s="749" t="n"/>
      <c r="AA58" s="749" t="n"/>
      <c r="AB58" s="749" t="n"/>
      <c r="AC58" s="749" t="n"/>
      <c r="AD58" s="749" t="n"/>
    </row>
    <row r="59">
      <c r="A59" s="749" t="n"/>
      <c r="B59" s="559" t="inlineStr">
        <is>
          <t>R&amp;D / Regulatory / Compliance</t>
        </is>
      </c>
      <c r="C59" s="560" t="n">
        <v>0</v>
      </c>
      <c r="D59" s="560" t="n">
        <v>0</v>
      </c>
      <c r="E59" s="560">
        <f>$E$55*(E42/100)</f>
        <v/>
      </c>
      <c r="F59" s="560">
        <f>$F$55*(F42/100)</f>
        <v/>
      </c>
      <c r="G59" s="560" t="n">
        <v>0</v>
      </c>
      <c r="H59" s="560">
        <f>$H$55*(H42/100)</f>
        <v/>
      </c>
      <c r="I59" s="560">
        <f>$I$55*(I42/100)</f>
        <v/>
      </c>
      <c r="J59" s="560">
        <f>$J$55*(J42/100)</f>
        <v/>
      </c>
      <c r="K59" s="561">
        <f>$K$55*(K42/100)</f>
        <v/>
      </c>
      <c r="L59" s="560">
        <f>$L$55*(L42/100)</f>
        <v/>
      </c>
      <c r="M59" s="560">
        <f>$M$55*(M42/100)</f>
        <v/>
      </c>
      <c r="N59" s="560">
        <f>$N$55*(N42/100)</f>
        <v/>
      </c>
      <c r="O59" s="560">
        <f>$O$55*(O42/100)</f>
        <v/>
      </c>
      <c r="P59" s="560">
        <f>$P$55*(P42/100)</f>
        <v/>
      </c>
      <c r="Q59" s="560">
        <f>$Q$55*(Q42/100)</f>
        <v/>
      </c>
      <c r="R59" s="749" t="n"/>
      <c r="S59" s="749" t="n"/>
      <c r="T59" s="749" t="n"/>
      <c r="U59" s="749" t="n"/>
      <c r="V59" s="749" t="n"/>
      <c r="W59" s="749" t="n"/>
      <c r="X59" s="749" t="n"/>
      <c r="Y59" s="749" t="n"/>
      <c r="Z59" s="749" t="n"/>
      <c r="AA59" s="749" t="n"/>
      <c r="AB59" s="749" t="n"/>
      <c r="AC59" s="749" t="n"/>
      <c r="AD59" s="749" t="n"/>
    </row>
    <row r="60">
      <c r="A60" s="749" t="n"/>
      <c r="B60" s="559" t="inlineStr">
        <is>
          <t>G&amp;A / Operations Overheads</t>
        </is>
      </c>
      <c r="C60" s="560" t="n">
        <v>0</v>
      </c>
      <c r="D60" s="560" t="n">
        <v>0</v>
      </c>
      <c r="E60" s="560">
        <f>$E$55*(E43/100)</f>
        <v/>
      </c>
      <c r="F60" s="560">
        <f>$F$55*(F43/100)</f>
        <v/>
      </c>
      <c r="G60" s="560" t="n">
        <v>0</v>
      </c>
      <c r="H60" s="560">
        <f>$H$55*(H43/100)</f>
        <v/>
      </c>
      <c r="I60" s="560">
        <f>$I$55*(I43/100)</f>
        <v/>
      </c>
      <c r="J60" s="560">
        <f>$J$55*(J43/100)</f>
        <v/>
      </c>
      <c r="K60" s="561">
        <f>$K$55*(K43/100)</f>
        <v/>
      </c>
      <c r="L60" s="560">
        <f>$L$55*(L43/100)</f>
        <v/>
      </c>
      <c r="M60" s="560">
        <f>$M$55*(M43/100)</f>
        <v/>
      </c>
      <c r="N60" s="560">
        <f>$N$55*(N43/100)</f>
        <v/>
      </c>
      <c r="O60" s="560">
        <f>$O$55*(O43/100)</f>
        <v/>
      </c>
      <c r="P60" s="560">
        <f>$P$55*(P43/100)</f>
        <v/>
      </c>
      <c r="Q60" s="560">
        <f>$Q$55*(Q43/100)</f>
        <v/>
      </c>
      <c r="R60" s="749" t="n"/>
      <c r="S60" s="749" t="n"/>
      <c r="T60" s="749" t="n"/>
      <c r="U60" s="749" t="n"/>
      <c r="V60" s="749" t="n"/>
      <c r="W60" s="749" t="n"/>
      <c r="X60" s="749" t="n"/>
      <c r="Y60" s="749" t="n"/>
      <c r="Z60" s="749" t="n"/>
      <c r="AA60" s="749" t="n"/>
      <c r="AB60" s="749" t="n"/>
      <c r="AC60" s="749" t="n"/>
      <c r="AD60" s="749" t="n"/>
    </row>
    <row r="61">
      <c r="A61" s="749" t="n"/>
      <c r="B61" s="559" t="inlineStr">
        <is>
          <t>Employee Cost</t>
        </is>
      </c>
      <c r="C61" s="560" t="n">
        <v>0</v>
      </c>
      <c r="D61" s="560" t="n">
        <v>0</v>
      </c>
      <c r="E61" s="560">
        <f>$E$55*(E44/100)</f>
        <v/>
      </c>
      <c r="F61" s="560">
        <f>$F$55*(F44/100)</f>
        <v/>
      </c>
      <c r="G61" s="560" t="n">
        <v>0</v>
      </c>
      <c r="H61" s="560">
        <f>$H$55*(H44/100)</f>
        <v/>
      </c>
      <c r="I61" s="560">
        <f>$I$55*(I44/100)</f>
        <v/>
      </c>
      <c r="J61" s="560">
        <f>$J$55*(J44/100)</f>
        <v/>
      </c>
      <c r="K61" s="561">
        <f>$K$55*(K44/100)</f>
        <v/>
      </c>
      <c r="L61" s="560">
        <f>$L$55*(L44/100)</f>
        <v/>
      </c>
      <c r="M61" s="560">
        <f>$M$55*(M44/100)</f>
        <v/>
      </c>
      <c r="N61" s="560">
        <f>$N$55*(N44/100)</f>
        <v/>
      </c>
      <c r="O61" s="560">
        <f>$O$55*(O44/100)</f>
        <v/>
      </c>
      <c r="P61" s="560">
        <f>$P$55*(P44/100)</f>
        <v/>
      </c>
      <c r="Q61" s="560">
        <f>$Q$55*(Q44/100)</f>
        <v/>
      </c>
      <c r="R61" s="749" t="n"/>
      <c r="S61" s="749" t="n"/>
      <c r="T61" s="749" t="n"/>
      <c r="U61" s="749" t="n"/>
      <c r="V61" s="749" t="n"/>
      <c r="W61" s="749" t="n"/>
      <c r="X61" s="749" t="n"/>
      <c r="Y61" s="749" t="n"/>
      <c r="Z61" s="749" t="n"/>
      <c r="AA61" s="749" t="n"/>
      <c r="AB61" s="749" t="n"/>
      <c r="AC61" s="749" t="n"/>
      <c r="AD61" s="749" t="n"/>
    </row>
    <row r="62">
      <c r="A62" s="749" t="n"/>
      <c r="B62" s="562" t="inlineStr">
        <is>
          <t>Contingency Fund</t>
        </is>
      </c>
      <c r="C62" s="632">
        <f>sum(C56:C61)*5%</f>
        <v/>
      </c>
      <c r="D62" s="632">
        <f>sum(D56:D61)*5%</f>
        <v/>
      </c>
      <c r="E62" s="632">
        <f>sum(E56:E61)*5%</f>
        <v/>
      </c>
      <c r="F62" s="632">
        <f>sum(F56:F61)*5%</f>
        <v/>
      </c>
      <c r="G62" s="632">
        <f>sum(G56:G61)*5%</f>
        <v/>
      </c>
      <c r="H62" s="632">
        <f>sum(H56:H61)*5%</f>
        <v/>
      </c>
      <c r="I62" s="632">
        <f>sum(I56:I61)*5%</f>
        <v/>
      </c>
      <c r="J62" s="632">
        <f>sum(J56:J61)*5%</f>
        <v/>
      </c>
      <c r="K62" s="632">
        <f>sum(K56:K61)*5%</f>
        <v/>
      </c>
      <c r="L62" s="632">
        <f>sum(L56:L61)*5%</f>
        <v/>
      </c>
      <c r="M62" s="632">
        <f>sum(M56:M61)*5%</f>
        <v/>
      </c>
      <c r="N62" s="632">
        <f>sum(N56:N61)*5%</f>
        <v/>
      </c>
      <c r="O62" s="632">
        <f>sum(O56:O61)*5%</f>
        <v/>
      </c>
      <c r="P62" s="632">
        <f>sum(P56:P61)*5%</f>
        <v/>
      </c>
      <c r="Q62" s="632">
        <f>sum(Q56:Q61)*5%</f>
        <v/>
      </c>
      <c r="R62" s="749" t="n"/>
      <c r="S62" s="749" t="n"/>
      <c r="T62" s="749" t="n"/>
      <c r="U62" s="749" t="n"/>
      <c r="V62" s="749" t="n"/>
      <c r="W62" s="749" t="n"/>
      <c r="X62" s="749" t="n"/>
      <c r="Y62" s="749" t="n"/>
      <c r="Z62" s="749" t="n"/>
      <c r="AA62" s="749" t="n"/>
      <c r="AB62" s="749" t="n"/>
      <c r="AC62" s="749" t="n"/>
      <c r="AD62" s="749" t="n"/>
    </row>
    <row r="63">
      <c r="A63" s="749" t="n"/>
      <c r="B63" s="563" t="inlineStr">
        <is>
          <t>Sub-Total</t>
        </is>
      </c>
      <c r="C63" s="564">
        <f>sum(C56:C62)</f>
        <v/>
      </c>
      <c r="D63" s="564">
        <f>sum(D56:D62)</f>
        <v/>
      </c>
      <c r="E63" s="564">
        <f>sum(E56:E62)</f>
        <v/>
      </c>
      <c r="F63" s="564">
        <f>sum(F56:F62)</f>
        <v/>
      </c>
      <c r="G63" s="564">
        <f>sum(G56:G62)</f>
        <v/>
      </c>
      <c r="H63" s="564">
        <f>sum(H56:H62)</f>
        <v/>
      </c>
      <c r="I63" s="564">
        <f>sum(I56:I62)</f>
        <v/>
      </c>
      <c r="J63" s="564">
        <f>sum(J56:J62)</f>
        <v/>
      </c>
      <c r="K63" s="564">
        <f>sum(K56:K62)</f>
        <v/>
      </c>
      <c r="L63" s="564">
        <f>sum(L56:L62)</f>
        <v/>
      </c>
      <c r="M63" s="564">
        <f>sum(M56:M62)</f>
        <v/>
      </c>
      <c r="N63" s="564">
        <f>sum(N56:N62)</f>
        <v/>
      </c>
      <c r="O63" s="564">
        <f>sum(O56:O62)</f>
        <v/>
      </c>
      <c r="P63" s="564">
        <f>sum(P56:P62)</f>
        <v/>
      </c>
      <c r="Q63" s="564">
        <f>sum(Q56:Q62)</f>
        <v/>
      </c>
      <c r="R63" s="749" t="n"/>
      <c r="S63" s="749" t="n"/>
      <c r="T63" s="749" t="n"/>
      <c r="U63" s="749" t="n"/>
      <c r="V63" s="749" t="n"/>
      <c r="W63" s="749" t="n"/>
      <c r="X63" s="749" t="n"/>
      <c r="Y63" s="749" t="n"/>
      <c r="Z63" s="749" t="n"/>
      <c r="AA63" s="749" t="n"/>
      <c r="AB63" s="749" t="n"/>
      <c r="AC63" s="749" t="n"/>
      <c r="AD63" s="749" t="n"/>
    </row>
    <row r="64">
      <c r="A64" s="749" t="n"/>
      <c r="B64" s="563" t="inlineStr">
        <is>
          <t>Total</t>
        </is>
      </c>
      <c r="C64" s="335">
        <f>sum(C63:E63)</f>
        <v/>
      </c>
      <c r="D64" s="1071" t="n"/>
      <c r="E64" s="1069" t="n"/>
      <c r="F64" s="815">
        <f>sum(F63:H63)</f>
        <v/>
      </c>
      <c r="G64" s="1071" t="n"/>
      <c r="H64" s="1069" t="n"/>
      <c r="I64" s="815">
        <f>sum(I63:K63)</f>
        <v/>
      </c>
      <c r="J64" s="1071" t="n"/>
      <c r="K64" s="1069" t="n"/>
      <c r="L64" s="815">
        <f>sum(L63:N63)</f>
        <v/>
      </c>
      <c r="M64" s="1071" t="n"/>
      <c r="N64" s="1069" t="n"/>
      <c r="O64" s="815">
        <f>sum(O63:Q63)</f>
        <v/>
      </c>
      <c r="P64" s="1071" t="n"/>
      <c r="Q64" s="1069" t="n"/>
      <c r="R64" s="749" t="n"/>
      <c r="S64" s="749" t="n"/>
      <c r="T64" s="749" t="n"/>
      <c r="U64" s="749" t="n"/>
      <c r="V64" s="749" t="n"/>
      <c r="W64" s="749" t="n"/>
      <c r="X64" s="749" t="n"/>
      <c r="Y64" s="749" t="n"/>
      <c r="Z64" s="749" t="n"/>
      <c r="AA64" s="749" t="n"/>
      <c r="AB64" s="749" t="n"/>
      <c r="AC64" s="749" t="n"/>
      <c r="AD64" s="749" t="n"/>
    </row>
    <row r="65">
      <c r="A65" s="749" t="n"/>
      <c r="B65" s="749" t="n"/>
      <c r="C65" s="749" t="n"/>
      <c r="D65" s="749" t="n"/>
      <c r="E65" s="749" t="n"/>
      <c r="F65" s="749" t="n"/>
      <c r="G65" s="749" t="n"/>
      <c r="H65" s="749" t="n"/>
      <c r="I65" s="749" t="n"/>
      <c r="J65" s="749" t="n"/>
      <c r="K65" s="749" t="n"/>
      <c r="L65" s="749" t="n"/>
      <c r="M65" s="749" t="n"/>
      <c r="N65" s="749" t="n"/>
      <c r="O65" s="749" t="n"/>
      <c r="P65" s="749" t="n"/>
      <c r="Q65" s="749" t="n"/>
      <c r="R65" s="749" t="n"/>
      <c r="S65" s="749" t="n"/>
      <c r="T65" s="749" t="n"/>
      <c r="U65" s="749" t="n"/>
      <c r="V65" s="749" t="n"/>
      <c r="W65" s="749" t="n"/>
      <c r="X65" s="749" t="n"/>
      <c r="Y65" s="749" t="n"/>
      <c r="Z65" s="749" t="n"/>
      <c r="AA65" s="749" t="n"/>
      <c r="AB65" s="749" t="n"/>
      <c r="AC65" s="749" t="n"/>
      <c r="AD65" s="749" t="n"/>
    </row>
    <row r="66">
      <c r="A66" s="749" t="n"/>
      <c r="B66" s="486" t="inlineStr">
        <is>
          <t>INDIRECT EXPENSE BREAKUP TIER WISE &amp; PRODUCT WISE</t>
        </is>
      </c>
      <c r="C66" s="749" t="n"/>
      <c r="D66" s="749" t="n"/>
      <c r="E66" s="749" t="n"/>
      <c r="F66" s="749" t="n"/>
      <c r="G66" s="749" t="n"/>
      <c r="H66" s="749" t="n"/>
      <c r="I66" s="749" t="n"/>
      <c r="J66" s="749" t="n"/>
      <c r="K66" s="749" t="n"/>
      <c r="L66" s="749" t="n"/>
      <c r="M66" s="749" t="n"/>
      <c r="N66" s="749" t="n"/>
      <c r="O66" s="749" t="n"/>
      <c r="P66" s="749" t="n"/>
      <c r="Q66" s="749" t="n"/>
      <c r="R66" s="749" t="n"/>
      <c r="S66" s="749" t="n"/>
      <c r="T66" s="749" t="n"/>
      <c r="U66" s="749" t="n"/>
      <c r="V66" s="749" t="n"/>
      <c r="W66" s="749" t="n"/>
      <c r="X66" s="749" t="n"/>
      <c r="Y66" s="749" t="n"/>
      <c r="Z66" s="749" t="n"/>
      <c r="AA66" s="749" t="n"/>
      <c r="AB66" s="749" t="n"/>
      <c r="AC66" s="749" t="n"/>
      <c r="AD66" s="749" t="n"/>
    </row>
    <row r="67">
      <c r="A67" s="749" t="n"/>
      <c r="B67" s="815" t="inlineStr">
        <is>
          <t>Cost Head</t>
        </is>
      </c>
      <c r="C67" s="815" t="inlineStr">
        <is>
          <t>Remark</t>
        </is>
      </c>
      <c r="D67" s="523" t="inlineStr">
        <is>
          <t>Year 1</t>
        </is>
      </c>
      <c r="E67" s="1071" t="n"/>
      <c r="F67" s="1069" t="n"/>
      <c r="G67" s="815" t="inlineStr">
        <is>
          <t>Year 2</t>
        </is>
      </c>
      <c r="H67" s="1071" t="n"/>
      <c r="I67" s="1069" t="n"/>
      <c r="J67" s="523" t="inlineStr">
        <is>
          <t>Year 3</t>
        </is>
      </c>
      <c r="K67" s="1071" t="n"/>
      <c r="L67" s="1069" t="n"/>
      <c r="M67" s="815" t="inlineStr">
        <is>
          <t>Year 4</t>
        </is>
      </c>
      <c r="N67" s="1071" t="n"/>
      <c r="O67" s="1069" t="n"/>
      <c r="P67" s="523" t="inlineStr">
        <is>
          <t>Year 5</t>
        </is>
      </c>
      <c r="Q67" s="1071" t="n"/>
      <c r="R67" s="1069" t="n"/>
      <c r="S67" s="749" t="n"/>
      <c r="T67" s="749" t="n"/>
      <c r="U67" s="749" t="n"/>
      <c r="V67" s="749" t="n"/>
      <c r="W67" s="749" t="n"/>
      <c r="X67" s="749" t="n"/>
      <c r="Y67" s="749" t="n"/>
      <c r="Z67" s="749" t="n"/>
      <c r="AA67" s="749" t="n"/>
      <c r="AB67" s="749" t="n"/>
      <c r="AC67" s="749" t="n"/>
      <c r="AD67" s="749" t="n"/>
    </row>
    <row r="68">
      <c r="A68" s="749" t="n"/>
      <c r="B68" s="1075" t="n"/>
      <c r="C68" s="1075" t="n"/>
      <c r="D68" s="488" t="inlineStr">
        <is>
          <t>Tier 1 (Metro)</t>
        </is>
      </c>
      <c r="E68" s="488" t="inlineStr">
        <is>
          <t>Tier 2 (Mid Cities)</t>
        </is>
      </c>
      <c r="F68" s="489" t="inlineStr">
        <is>
          <t>Tier 3 (Small Towns)</t>
        </is>
      </c>
      <c r="G68" s="490" t="inlineStr">
        <is>
          <t>Tier 1 (Metro)</t>
        </is>
      </c>
      <c r="H68" s="490" t="inlineStr">
        <is>
          <t>Tier 2 (Mid Cities)</t>
        </is>
      </c>
      <c r="I68" s="490" t="inlineStr">
        <is>
          <t>Tier 3 (Small Towns)</t>
        </is>
      </c>
      <c r="J68" s="489" t="inlineStr">
        <is>
          <t>Tier 1 (Metro)</t>
        </is>
      </c>
      <c r="K68" s="489" t="inlineStr">
        <is>
          <t>Tier 2 (Mid Cities)</t>
        </is>
      </c>
      <c r="L68" s="489" t="inlineStr">
        <is>
          <t>Tier 3 (Small Towns)</t>
        </is>
      </c>
      <c r="M68" s="490" t="inlineStr">
        <is>
          <t>Tier 1 (Metro)</t>
        </is>
      </c>
      <c r="N68" s="490" t="inlineStr">
        <is>
          <t>Tier 2 (Mid Cities)</t>
        </is>
      </c>
      <c r="O68" s="490" t="inlineStr">
        <is>
          <t>Tier 3 (Small Towns)</t>
        </is>
      </c>
      <c r="P68" s="489" t="inlineStr">
        <is>
          <t>Tier 1 (Metro)</t>
        </is>
      </c>
      <c r="Q68" s="489" t="inlineStr">
        <is>
          <t>Tier 2 (Mid Cities)</t>
        </is>
      </c>
      <c r="R68" s="489" t="inlineStr">
        <is>
          <t>Tier 3 (Small Towns)</t>
        </is>
      </c>
      <c r="S68" s="749" t="n"/>
      <c r="T68" s="749" t="n"/>
      <c r="U68" s="749" t="n"/>
      <c r="V68" s="749" t="n"/>
      <c r="W68" s="749" t="n"/>
      <c r="X68" s="749" t="n"/>
      <c r="Y68" s="749" t="n"/>
      <c r="Z68" s="749" t="n"/>
      <c r="AA68" s="749" t="n"/>
      <c r="AB68" s="749" t="n"/>
      <c r="AC68" s="749" t="n"/>
      <c r="AD68" s="749" t="n"/>
    </row>
    <row r="69" ht="23.25" customHeight="1" s="1068">
      <c r="A69" s="813" t="n"/>
      <c r="B69" s="712" t="inlineStr">
        <is>
          <t>Marketing &amp; Advertising</t>
        </is>
      </c>
      <c r="C69" s="1093" t="inlineStr">
        <is>
          <t>* IMS Act prohibits infant formula consumer ads. Tier 1 budget shifts entirely to HCP detailing. 3 brand budgets from Y3.</t>
        </is>
      </c>
      <c r="D69" s="494">
        <f>IFERROR(D5*$C$55,0)</f>
        <v/>
      </c>
      <c r="E69" s="494">
        <f>IFERROr(0,$D$55*E5)</f>
        <v/>
      </c>
      <c r="F69" s="517">
        <f>iferror($E$55*F5%,0)</f>
        <v/>
      </c>
      <c r="G69" s="518">
        <f>iferror($F$55*G5%,0)</f>
        <v/>
      </c>
      <c r="H69" s="568">
        <f>iferror($G$55*H5%,0)</f>
        <v/>
      </c>
      <c r="I69" s="518">
        <f>iferror($H$55*I5%,0)</f>
        <v/>
      </c>
      <c r="J69" s="517">
        <f>iferror($I$55*J5%,0)</f>
        <v/>
      </c>
      <c r="K69" s="517">
        <f>iferror($J$55*K5%,0)</f>
        <v/>
      </c>
      <c r="L69" s="517">
        <f>iferror($K$55*L5%,0)</f>
        <v/>
      </c>
      <c r="M69" s="518">
        <f>iferror($L$55*M5%,0)</f>
        <v/>
      </c>
      <c r="N69" s="518">
        <f>iferror($M$55*N5%,0)</f>
        <v/>
      </c>
      <c r="O69" s="518">
        <f>iferror($N$55*O5%,0)</f>
        <v/>
      </c>
      <c r="P69" s="517">
        <f>iferror($O$55*P5%,0)</f>
        <v/>
      </c>
      <c r="Q69" s="517">
        <f>iferror($P$55*Q5%,0)</f>
        <v/>
      </c>
      <c r="R69" s="517">
        <f>iferror($Q$55*R5%,0)</f>
        <v/>
      </c>
      <c r="S69" s="813" t="n"/>
      <c r="T69" s="813" t="n"/>
      <c r="U69" s="496" t="n"/>
      <c r="V69" s="496" t="n"/>
      <c r="W69" s="496" t="n"/>
      <c r="X69" s="496" t="n"/>
      <c r="Y69" s="496" t="n"/>
      <c r="Z69" s="813" t="n"/>
      <c r="AA69" s="813" t="n"/>
      <c r="AB69" s="813" t="n"/>
      <c r="AC69" s="813" t="n"/>
      <c r="AD69" s="813" t="n"/>
    </row>
    <row r="70">
      <c r="A70" s="749" t="n"/>
      <c r="B70" s="497" t="inlineStr">
        <is>
          <t xml:space="preserve">             Pregnancy Powder</t>
        </is>
      </c>
      <c r="C70" s="1094" t="n"/>
      <c r="D70" s="512">
        <f>IFERROR(D6*$C$55,0)</f>
        <v/>
      </c>
      <c r="E70" s="512">
        <f>IFERROr(0,$D$55*E6)</f>
        <v/>
      </c>
      <c r="F70" s="513">
        <f>iferror($E$55*F6%,0)</f>
        <v/>
      </c>
      <c r="G70" s="560">
        <f>iferror($F$55*G6%,0)</f>
        <v/>
      </c>
      <c r="H70" s="625">
        <f>iferror($G$55*H6%,0)</f>
        <v/>
      </c>
      <c r="I70" s="560">
        <f>iferror($H$55*I6%,0)</f>
        <v/>
      </c>
      <c r="J70" s="513">
        <f>iferror($I$55*J6%,0)</f>
        <v/>
      </c>
      <c r="K70" s="513">
        <f>iferror($J$55*K6%,0)</f>
        <v/>
      </c>
      <c r="L70" s="513">
        <f>iferror($K$55*L6%,0)</f>
        <v/>
      </c>
      <c r="M70" s="560">
        <f>iferror($L$55*M6%,0)</f>
        <v/>
      </c>
      <c r="N70" s="560">
        <f>iferror($M$55*N6%,0)</f>
        <v/>
      </c>
      <c r="O70" s="560">
        <f>iferror($N$55*O6%,0)</f>
        <v/>
      </c>
      <c r="P70" s="513">
        <f>iferror($O$55*P6%,0)</f>
        <v/>
      </c>
      <c r="Q70" s="513">
        <f>iferror($P$55*Q6%,0)</f>
        <v/>
      </c>
      <c r="R70" s="513">
        <f>iferror($Q$55*R6%,0)</f>
        <v/>
      </c>
      <c r="S70" s="749" t="n"/>
      <c r="T70" s="749" t="n"/>
      <c r="U70" s="502" t="n"/>
      <c r="V70" s="502" t="n"/>
      <c r="W70" s="502" t="n"/>
      <c r="X70" s="502" t="n"/>
      <c r="Y70" s="502" t="n"/>
      <c r="Z70" s="749" t="n"/>
      <c r="AA70" s="749" t="n"/>
      <c r="AB70" s="749" t="n"/>
      <c r="AC70" s="749" t="n"/>
      <c r="AD70" s="749" t="n"/>
    </row>
    <row r="71">
      <c r="A71" s="749" t="n"/>
      <c r="B71" s="497" t="inlineStr">
        <is>
          <t xml:space="preserve">             Lactation Powder</t>
        </is>
      </c>
      <c r="C71" s="1094" t="n"/>
      <c r="D71" s="512">
        <f>IFERROR(D7*$C$55,0)</f>
        <v/>
      </c>
      <c r="E71" s="512">
        <f>IFERROr(0,$D$55*E7)</f>
        <v/>
      </c>
      <c r="F71" s="513">
        <f>iferror($E$55*F7%,0)</f>
        <v/>
      </c>
      <c r="G71" s="560">
        <f>iferror($F$55*G7%,0)</f>
        <v/>
      </c>
      <c r="H71" s="625">
        <f>iferror($G$55*H7%,0)</f>
        <v/>
      </c>
      <c r="I71" s="560">
        <f>iferror($H$55*I7%,0)</f>
        <v/>
      </c>
      <c r="J71" s="513">
        <f>iferror($I$55*J7%,0)</f>
        <v/>
      </c>
      <c r="K71" s="513">
        <f>iferror($J$55*K7%,0)</f>
        <v/>
      </c>
      <c r="L71" s="513">
        <f>iferror($K$55*L7%,0)</f>
        <v/>
      </c>
      <c r="M71" s="560">
        <f>iferror($L$55*M7%,0)</f>
        <v/>
      </c>
      <c r="N71" s="560">
        <f>iferror($M$55*N7%,0)</f>
        <v/>
      </c>
      <c r="O71" s="560">
        <f>iferror($N$55*O7%,0)</f>
        <v/>
      </c>
      <c r="P71" s="513">
        <f>iferror($O$55*P7%,0)</f>
        <v/>
      </c>
      <c r="Q71" s="513">
        <f>iferror($P$55*Q7%,0)</f>
        <v/>
      </c>
      <c r="R71" s="513">
        <f>iferror($Q$55*R7%,0)</f>
        <v/>
      </c>
      <c r="S71" s="749" t="n"/>
      <c r="T71" s="749" t="n"/>
      <c r="U71" s="502" t="n"/>
      <c r="V71" s="502" t="n"/>
      <c r="W71" s="502" t="n"/>
      <c r="X71" s="502" t="n"/>
      <c r="Y71" s="502" t="n"/>
      <c r="Z71" s="749" t="n"/>
      <c r="AA71" s="749" t="n"/>
      <c r="AB71" s="749" t="n"/>
      <c r="AC71" s="749" t="n"/>
      <c r="AD71" s="749" t="n"/>
    </row>
    <row r="72">
      <c r="A72" s="749" t="n"/>
      <c r="B72" s="497" t="inlineStr">
        <is>
          <t xml:space="preserve">             Infant Powder</t>
        </is>
      </c>
      <c r="C72" s="1094" t="n"/>
      <c r="D72" s="512">
        <f>IFERROR(D8*$C$55,0)</f>
        <v/>
      </c>
      <c r="E72" s="512">
        <f>IFERROr(0,$D$55*E8)</f>
        <v/>
      </c>
      <c r="F72" s="513">
        <f>iferror($E$55*F8%,0)</f>
        <v/>
      </c>
      <c r="G72" s="560">
        <f>iferror($F$55*G8%,0)</f>
        <v/>
      </c>
      <c r="H72" s="625">
        <f>iferror($G$55*H8%,0)</f>
        <v/>
      </c>
      <c r="I72" s="560">
        <f>iferror($H$55*I8%,0)</f>
        <v/>
      </c>
      <c r="J72" s="513">
        <f>iferror($I$55*J8%,0)</f>
        <v/>
      </c>
      <c r="K72" s="513">
        <f>iferror($J$55*K8%,0)</f>
        <v/>
      </c>
      <c r="L72" s="513">
        <f>iferror($K$55*L8%,0)</f>
        <v/>
      </c>
      <c r="M72" s="560">
        <f>iferror($L$55*M8%,0)</f>
        <v/>
      </c>
      <c r="N72" s="560">
        <f>iferror($M$55*N8%,0)</f>
        <v/>
      </c>
      <c r="O72" s="560">
        <f>iferror($N$55*O8%,0)</f>
        <v/>
      </c>
      <c r="P72" s="513">
        <f>iferror($O$55*P8%,0)</f>
        <v/>
      </c>
      <c r="Q72" s="513">
        <f>iferror($P$55*Q8%,0)</f>
        <v/>
      </c>
      <c r="R72" s="513">
        <f>iferror($Q$55*R8%,0)</f>
        <v/>
      </c>
      <c r="S72" s="749" t="n"/>
      <c r="T72" s="749" t="n"/>
      <c r="U72" s="502" t="n"/>
      <c r="V72" s="502" t="n"/>
      <c r="W72" s="502" t="n"/>
      <c r="X72" s="502" t="n"/>
      <c r="Y72" s="502" t="n"/>
      <c r="Z72" s="749" t="n"/>
      <c r="AA72" s="749" t="n"/>
      <c r="AB72" s="749" t="n"/>
      <c r="AC72" s="749" t="n"/>
      <c r="AD72" s="749" t="n"/>
    </row>
    <row r="73">
      <c r="A73" s="749" t="n"/>
      <c r="B73" s="503" t="inlineStr">
        <is>
          <t xml:space="preserve">             Children Powder</t>
        </is>
      </c>
      <c r="C73" s="1095" t="n"/>
      <c r="D73" s="512">
        <f>IFERROR(D9*$C$55,0)</f>
        <v/>
      </c>
      <c r="E73" s="514">
        <f>IFERROr(0,$D$55*E9)</f>
        <v/>
      </c>
      <c r="F73" s="513">
        <f>iferror($E$55*F9%,0)</f>
        <v/>
      </c>
      <c r="G73" s="632">
        <f>iferror($F$55*G9%,0)</f>
        <v/>
      </c>
      <c r="H73" s="625">
        <f>iferror($G$55*H9%,0)</f>
        <v/>
      </c>
      <c r="I73" s="560">
        <f>iferror($H$55*I9%,0)</f>
        <v/>
      </c>
      <c r="J73" s="519">
        <f>iferror($I$55*J9%,0)</f>
        <v/>
      </c>
      <c r="K73" s="513">
        <f>iferror($J$55*K9%,0)</f>
        <v/>
      </c>
      <c r="L73" s="519">
        <f>iferror($K$55*L9%,0)</f>
        <v/>
      </c>
      <c r="M73" s="560">
        <f>iferror($L$55*M9%,0)</f>
        <v/>
      </c>
      <c r="N73" s="560">
        <f>iferror($M$55*N9%,0)</f>
        <v/>
      </c>
      <c r="O73" s="632">
        <f>iferror($N$55*O9%,0)</f>
        <v/>
      </c>
      <c r="P73" s="519">
        <f>iferror($O$55*P9%,0)</f>
        <v/>
      </c>
      <c r="Q73" s="519">
        <f>iferror($P$55*Q9%,0)</f>
        <v/>
      </c>
      <c r="R73" s="519">
        <f>iferror($Q$55*R9%,0)</f>
        <v/>
      </c>
      <c r="S73" s="749" t="n"/>
      <c r="T73" s="749" t="n"/>
      <c r="U73" s="502" t="n"/>
      <c r="V73" s="502" t="n"/>
      <c r="W73" s="502" t="n"/>
      <c r="X73" s="502" t="n"/>
      <c r="Y73" s="502" t="n"/>
      <c r="Z73" s="749" t="n"/>
      <c r="AA73" s="749" t="n"/>
      <c r="AB73" s="749" t="n"/>
      <c r="AC73" s="749" t="n"/>
      <c r="AD73" s="749" t="n"/>
    </row>
    <row r="74" ht="24" customHeight="1" s="1068">
      <c r="A74" s="813" t="n"/>
      <c r="B74" s="508" t="inlineStr">
        <is>
          <t>HCP Detailing &amp; Medical Engagement</t>
        </is>
      </c>
      <c r="C74" s="509" t="inlineStr">
        <is>
          <t>* OBGYNs, pediatricians, hospitals drive prescription/recommendation. Mandatory for infant formula category growth.</t>
        </is>
      </c>
      <c r="D74" s="494">
        <f>IFERROR(0 ,D10*$C$55)</f>
        <v/>
      </c>
      <c r="E74" s="494">
        <f>IFERROr($D$55*E10,0)</f>
        <v/>
      </c>
      <c r="F74" s="517">
        <f>iferror($E$55*F10%,0)</f>
        <v/>
      </c>
      <c r="G74" s="518">
        <f>iferror($F$55*G10%,0)</f>
        <v/>
      </c>
      <c r="H74" s="568">
        <f>iferror($G$55*H10%,0)</f>
        <v/>
      </c>
      <c r="I74" s="518">
        <f>iferror($H$55*I10%,0)</f>
        <v/>
      </c>
      <c r="J74" s="517">
        <f>iferror($I$55*J10%,0)</f>
        <v/>
      </c>
      <c r="K74" s="517">
        <f>iferror($J$55*K10%,0)</f>
        <v/>
      </c>
      <c r="L74" s="517">
        <f>iferror($K$55*L10%,0)</f>
        <v/>
      </c>
      <c r="M74" s="518">
        <f>iferror($L$55*M10%,0)</f>
        <v/>
      </c>
      <c r="N74" s="518">
        <f>iferror($M$55*N10%,0)</f>
        <v/>
      </c>
      <c r="O74" s="518">
        <f>iferror($N$55*O10%,0)</f>
        <v/>
      </c>
      <c r="P74" s="517">
        <f>iferror($O$55*P10%,0)</f>
        <v/>
      </c>
      <c r="Q74" s="517">
        <f>iferror($P$55*Q10%,0)</f>
        <v/>
      </c>
      <c r="R74" s="517">
        <f>iferror($Q$55*R10%,0)</f>
        <v/>
      </c>
      <c r="S74" s="813" t="n"/>
      <c r="T74" s="813" t="n"/>
      <c r="U74" s="813" t="n"/>
      <c r="V74" s="813" t="n"/>
      <c r="W74" s="813" t="n"/>
      <c r="X74" s="813" t="n"/>
      <c r="Y74" s="813" t="n"/>
      <c r="Z74" s="813" t="n"/>
      <c r="AA74" s="813" t="n"/>
      <c r="AB74" s="813" t="n"/>
      <c r="AC74" s="813" t="n"/>
      <c r="AD74" s="813" t="n"/>
    </row>
    <row r="75">
      <c r="A75" s="749" t="n"/>
      <c r="B75" s="497" t="inlineStr">
        <is>
          <t xml:space="preserve">             Pregnancy Powder</t>
        </is>
      </c>
      <c r="C75" s="1090" t="n"/>
      <c r="D75" s="512">
        <f>IFERROR(0 ,D11*$C$55)</f>
        <v/>
      </c>
      <c r="E75" s="512">
        <f>IFERROr($D$55*E11,0)</f>
        <v/>
      </c>
      <c r="F75" s="513">
        <f>iferror($E$55*F11%,0)</f>
        <v/>
      </c>
      <c r="G75" s="560">
        <f>iferror($F$55*G11%,0)</f>
        <v/>
      </c>
      <c r="H75" s="625">
        <f>iferror($G$55*H11%,0)</f>
        <v/>
      </c>
      <c r="I75" s="560">
        <f>iferror($H$55*I11%,0)</f>
        <v/>
      </c>
      <c r="J75" s="513">
        <f>iferror($I$55*J11%,0)</f>
        <v/>
      </c>
      <c r="K75" s="513">
        <f>iferror($J$55*K11%,0)</f>
        <v/>
      </c>
      <c r="L75" s="513">
        <f>iferror($K$55*L11%,0)</f>
        <v/>
      </c>
      <c r="M75" s="560">
        <f>iferror($L$55*M11%,0)</f>
        <v/>
      </c>
      <c r="N75" s="560">
        <f>iferror($M$55*N11%,0)</f>
        <v/>
      </c>
      <c r="O75" s="560">
        <f>iferror($N$55*O11%,0)</f>
        <v/>
      </c>
      <c r="P75" s="513">
        <f>iferror($O$55*P11%,0)</f>
        <v/>
      </c>
      <c r="Q75" s="513">
        <f>iferror($P$55*Q11%,0)</f>
        <v/>
      </c>
      <c r="R75" s="513">
        <f>iferror($Q$55*R11%,0)</f>
        <v/>
      </c>
      <c r="S75" s="749" t="n"/>
      <c r="T75" s="749" t="n"/>
      <c r="U75" s="749" t="n"/>
      <c r="V75" s="749" t="n"/>
      <c r="W75" s="749" t="n"/>
      <c r="X75" s="749" t="n"/>
      <c r="Y75" s="749" t="n"/>
      <c r="Z75" s="749" t="n"/>
      <c r="AA75" s="749" t="n"/>
      <c r="AB75" s="749" t="n"/>
      <c r="AC75" s="749" t="n"/>
      <c r="AD75" s="749" t="n"/>
    </row>
    <row r="76">
      <c r="A76" s="749" t="n"/>
      <c r="B76" s="497" t="inlineStr">
        <is>
          <t xml:space="preserve">             Lactation Powder</t>
        </is>
      </c>
      <c r="C76" s="1090" t="n"/>
      <c r="D76" s="512">
        <f>IFERROR(0 ,D12*$C$55)</f>
        <v/>
      </c>
      <c r="E76" s="512">
        <f>IFERROr($D$55*E12,0)</f>
        <v/>
      </c>
      <c r="F76" s="513">
        <f>iferror($E$55*F12%,0)</f>
        <v/>
      </c>
      <c r="G76" s="560">
        <f>iferror($F$55*G12%,0)</f>
        <v/>
      </c>
      <c r="H76" s="625">
        <f>iferror($G$55*H12%,0)</f>
        <v/>
      </c>
      <c r="I76" s="560">
        <f>iferror($H$55*I12%,0)</f>
        <v/>
      </c>
      <c r="J76" s="513">
        <f>iferror($I$55*J12%,0)</f>
        <v/>
      </c>
      <c r="K76" s="513">
        <f>iferror($J$55*K12%,0)</f>
        <v/>
      </c>
      <c r="L76" s="513">
        <f>iferror($K$55*L12%,0)</f>
        <v/>
      </c>
      <c r="M76" s="560">
        <f>iferror($L$55*M12%,0)</f>
        <v/>
      </c>
      <c r="N76" s="560">
        <f>iferror($M$55*N12%,0)</f>
        <v/>
      </c>
      <c r="O76" s="560">
        <f>iferror($N$55*O12%,0)</f>
        <v/>
      </c>
      <c r="P76" s="513">
        <f>iferror($O$55*P12%,0)</f>
        <v/>
      </c>
      <c r="Q76" s="513">
        <f>iferror($P$55*Q12%,0)</f>
        <v/>
      </c>
      <c r="R76" s="513">
        <f>iferror($Q$55*R12%,0)</f>
        <v/>
      </c>
      <c r="S76" s="749" t="n"/>
      <c r="T76" s="749" t="n"/>
      <c r="U76" s="749" t="n"/>
      <c r="V76" s="749" t="n"/>
      <c r="W76" s="749" t="n"/>
      <c r="X76" s="749" t="n"/>
      <c r="Y76" s="749" t="n"/>
      <c r="Z76" s="749" t="n"/>
      <c r="AA76" s="749" t="n"/>
      <c r="AB76" s="749" t="n"/>
      <c r="AC76" s="749" t="n"/>
      <c r="AD76" s="749" t="n"/>
    </row>
    <row r="77">
      <c r="A77" s="749" t="n"/>
      <c r="B77" s="497" t="inlineStr">
        <is>
          <t xml:space="preserve">             Infant Powder</t>
        </is>
      </c>
      <c r="C77" s="1090" t="n"/>
      <c r="D77" s="512">
        <f>IFERROR(0 ,D13*$C$55)</f>
        <v/>
      </c>
      <c r="E77" s="512">
        <f>IFERROr($D$55*E13,0)</f>
        <v/>
      </c>
      <c r="F77" s="513">
        <f>iferror($E$55*F13%,0)</f>
        <v/>
      </c>
      <c r="G77" s="560">
        <f>iferror($F$55*G13%,0)</f>
        <v/>
      </c>
      <c r="H77" s="625">
        <f>iferror($G$55*H13%,0)</f>
        <v/>
      </c>
      <c r="I77" s="560">
        <f>iferror($H$55*I13%,0)</f>
        <v/>
      </c>
      <c r="J77" s="513">
        <f>iferror($I$55*J13%,0)</f>
        <v/>
      </c>
      <c r="K77" s="513">
        <f>iferror($J$55*K13%,0)</f>
        <v/>
      </c>
      <c r="L77" s="513">
        <f>iferror($K$55*L13%,0)</f>
        <v/>
      </c>
      <c r="M77" s="560">
        <f>iferror($L$55*M13%,0)</f>
        <v/>
      </c>
      <c r="N77" s="560">
        <f>iferror($M$55*N13%,0)</f>
        <v/>
      </c>
      <c r="O77" s="560">
        <f>iferror($N$55*O13%,0)</f>
        <v/>
      </c>
      <c r="P77" s="513">
        <f>iferror($O$55*P13%,0)</f>
        <v/>
      </c>
      <c r="Q77" s="513">
        <f>iferror($P$55*Q13%,0)</f>
        <v/>
      </c>
      <c r="R77" s="513">
        <f>iferror($Q$55*R13%,0)</f>
        <v/>
      </c>
      <c r="S77" s="749" t="n"/>
      <c r="T77" s="749" t="n"/>
      <c r="U77" s="749" t="n"/>
      <c r="V77" s="749" t="n"/>
      <c r="W77" s="749" t="n"/>
      <c r="X77" s="749" t="n"/>
      <c r="Y77" s="749" t="n"/>
      <c r="Z77" s="749" t="n"/>
      <c r="AA77" s="749" t="n"/>
      <c r="AB77" s="749" t="n"/>
      <c r="AC77" s="749" t="n"/>
      <c r="AD77" s="749" t="n"/>
    </row>
    <row r="78">
      <c r="A78" s="749" t="n"/>
      <c r="B78" s="497" t="inlineStr">
        <is>
          <t xml:space="preserve">             Children Powder</t>
        </is>
      </c>
      <c r="C78" s="1090" t="n"/>
      <c r="D78" s="514">
        <f>IFERROR(0 ,D14*$C$55)</f>
        <v/>
      </c>
      <c r="E78" s="514">
        <f>IFERROr($D$55*E14,0)</f>
        <v/>
      </c>
      <c r="F78" s="519">
        <f>iferror($E$55*F14%,0)</f>
        <v/>
      </c>
      <c r="G78" s="632">
        <f>iferror($F$55*G14%,0)</f>
        <v/>
      </c>
      <c r="H78" s="625">
        <f>iferror($G$55*H14%,0)</f>
        <v/>
      </c>
      <c r="I78" s="560">
        <f>iferror($H$55*I14%,0)</f>
        <v/>
      </c>
      <c r="J78" s="519">
        <f>iferror($I$55*J14%,0)</f>
        <v/>
      </c>
      <c r="K78" s="513">
        <f>iferror($J$55*K14%,0)</f>
        <v/>
      </c>
      <c r="L78" s="519">
        <f>iferror($K$55*L14%,0)</f>
        <v/>
      </c>
      <c r="M78" s="560">
        <f>iferror($L$55*M14%,0)</f>
        <v/>
      </c>
      <c r="N78" s="560">
        <f>iferror($M$55*N14%,0)</f>
        <v/>
      </c>
      <c r="O78" s="632">
        <f>iferror($N$55*O14%,0)</f>
        <v/>
      </c>
      <c r="P78" s="519">
        <f>iferror($O$55*P14%,0)</f>
        <v/>
      </c>
      <c r="Q78" s="519">
        <f>iferror($P$55*Q14%,0)</f>
        <v/>
      </c>
      <c r="R78" s="519">
        <f>iferror($Q$55*R14%,0)</f>
        <v/>
      </c>
      <c r="S78" s="749" t="n"/>
      <c r="T78" s="749" t="n"/>
      <c r="U78" s="749" t="n"/>
      <c r="V78" s="749" t="n"/>
      <c r="W78" s="749" t="n"/>
      <c r="X78" s="749" t="n"/>
      <c r="Y78" s="749" t="n"/>
      <c r="Z78" s="749" t="n"/>
      <c r="AA78" s="749" t="n"/>
      <c r="AB78" s="749" t="n"/>
      <c r="AC78" s="749" t="n"/>
      <c r="AD78" s="749" t="n"/>
    </row>
    <row r="79">
      <c r="A79" s="813" t="n"/>
      <c r="B79" s="515" t="inlineStr">
        <is>
          <t>Distribution &amp; Logistics (in Cr)</t>
        </is>
      </c>
      <c r="C79" s="1092" t="inlineStr">
        <is>
          <t>* Rs. 9 per box  in Year 1 and Year 2. Rs. 8.5 per box Year 3 onwards</t>
        </is>
      </c>
      <c r="D79" s="494">
        <f>IFERROR(0 ,D15*$C$55)</f>
        <v/>
      </c>
      <c r="E79" s="494">
        <f>IFERROr(0,$D$55*E15)</f>
        <v/>
      </c>
      <c r="F79" s="517">
        <f>sum(F80:F83)</f>
        <v/>
      </c>
      <c r="G79" s="571">
        <f>sum(G80:G83)</f>
        <v/>
      </c>
      <c r="H79" s="568">
        <f>sum(H80:H83)</f>
        <v/>
      </c>
      <c r="I79" s="571">
        <f>sum(I80:I83)</f>
        <v/>
      </c>
      <c r="J79" s="517">
        <f>sum(J80:J83)</f>
        <v/>
      </c>
      <c r="K79" s="517">
        <f>sum(K80:K83)</f>
        <v/>
      </c>
      <c r="L79" s="517">
        <f>sum(L80:L83)</f>
        <v/>
      </c>
      <c r="M79" s="571">
        <f>sum(M80:M83)</f>
        <v/>
      </c>
      <c r="N79" s="518">
        <f>sum(N80:N83)</f>
        <v/>
      </c>
      <c r="O79" s="571">
        <f>sum(O80:O83)</f>
        <v/>
      </c>
      <c r="P79" s="517">
        <f>sum(P80:P83)</f>
        <v/>
      </c>
      <c r="Q79" s="517">
        <f>sum(Q80:Q83)</f>
        <v/>
      </c>
      <c r="R79" s="517">
        <f>sum(R80:R83)</f>
        <v/>
      </c>
      <c r="S79" s="813" t="n"/>
      <c r="T79" s="813" t="n"/>
      <c r="U79" s="813" t="n"/>
      <c r="V79" s="813" t="n"/>
      <c r="W79" s="813" t="n"/>
      <c r="X79" s="813" t="n"/>
      <c r="Y79" s="813" t="n"/>
      <c r="Z79" s="813" t="n"/>
      <c r="AA79" s="813" t="n"/>
      <c r="AB79" s="813" t="n"/>
      <c r="AC79" s="813" t="n"/>
      <c r="AD79" s="813" t="n"/>
    </row>
    <row r="80">
      <c r="A80" s="749" t="n"/>
      <c r="B80" s="497" t="inlineStr">
        <is>
          <t xml:space="preserve">             Pregnancy Powder</t>
        </is>
      </c>
      <c r="C80" s="1090" t="n"/>
      <c r="D80" s="512">
        <f>IFERROR(0 ,D17*$C$55)</f>
        <v/>
      </c>
      <c r="E80" s="512">
        <f>IFERROr(0,$D$55*E17)</f>
        <v/>
      </c>
      <c r="F80" s="513">
        <f>F17</f>
        <v/>
      </c>
      <c r="G80" s="543">
        <f>G17</f>
        <v/>
      </c>
      <c r="H80" s="625">
        <f>H17</f>
        <v/>
      </c>
      <c r="I80" s="543">
        <f>I17</f>
        <v/>
      </c>
      <c r="J80" s="513">
        <f>J17</f>
        <v/>
      </c>
      <c r="K80" s="513">
        <f>K17</f>
        <v/>
      </c>
      <c r="L80" s="513">
        <f>L17</f>
        <v/>
      </c>
      <c r="M80" s="543">
        <f>M17</f>
        <v/>
      </c>
      <c r="N80" s="560">
        <f>N17</f>
        <v/>
      </c>
      <c r="O80" s="543">
        <f>O17</f>
        <v/>
      </c>
      <c r="P80" s="513">
        <f>P17</f>
        <v/>
      </c>
      <c r="Q80" s="513">
        <f>Q17</f>
        <v/>
      </c>
      <c r="R80" s="513">
        <f>R17</f>
        <v/>
      </c>
      <c r="S80" s="749" t="n"/>
      <c r="T80" s="749" t="n"/>
      <c r="U80" s="749" t="n"/>
      <c r="V80" s="749" t="n"/>
      <c r="W80" s="749" t="n"/>
      <c r="X80" s="749" t="n"/>
      <c r="Y80" s="749" t="n"/>
      <c r="Z80" s="749" t="n"/>
      <c r="AA80" s="749" t="n"/>
      <c r="AB80" s="749" t="n"/>
      <c r="AC80" s="749" t="n"/>
      <c r="AD80" s="749" t="n"/>
    </row>
    <row r="81">
      <c r="A81" s="749" t="n"/>
      <c r="B81" s="497" t="inlineStr">
        <is>
          <t xml:space="preserve">             Lactation Powder</t>
        </is>
      </c>
      <c r="C81" s="1090" t="n"/>
      <c r="D81" s="512">
        <f>IFERROR(0 ,D18*$C$55)</f>
        <v/>
      </c>
      <c r="E81" s="512">
        <f>IFERROr(0,$D$55*E18)</f>
        <v/>
      </c>
      <c r="F81" s="513">
        <f>F18</f>
        <v/>
      </c>
      <c r="G81" s="543">
        <f>G18</f>
        <v/>
      </c>
      <c r="H81" s="625">
        <f>H18</f>
        <v/>
      </c>
      <c r="I81" s="543">
        <f>I18</f>
        <v/>
      </c>
      <c r="J81" s="513">
        <f>J18</f>
        <v/>
      </c>
      <c r="K81" s="513">
        <f>K18</f>
        <v/>
      </c>
      <c r="L81" s="513">
        <f>L18</f>
        <v/>
      </c>
      <c r="M81" s="543">
        <f>M18</f>
        <v/>
      </c>
      <c r="N81" s="560">
        <f>N18</f>
        <v/>
      </c>
      <c r="O81" s="543">
        <f>O18</f>
        <v/>
      </c>
      <c r="P81" s="513">
        <f>P18</f>
        <v/>
      </c>
      <c r="Q81" s="513">
        <f>Q18</f>
        <v/>
      </c>
      <c r="R81" s="513">
        <f>R18</f>
        <v/>
      </c>
      <c r="S81" s="749" t="n"/>
      <c r="T81" s="749" t="n"/>
      <c r="U81" s="749" t="n"/>
      <c r="V81" s="749" t="n"/>
      <c r="W81" s="749" t="n"/>
      <c r="X81" s="749" t="n"/>
      <c r="Y81" s="749" t="n"/>
      <c r="Z81" s="749" t="n"/>
      <c r="AA81" s="749" t="n"/>
      <c r="AB81" s="749" t="n"/>
      <c r="AC81" s="749" t="n"/>
      <c r="AD81" s="749" t="n"/>
    </row>
    <row r="82">
      <c r="A82" s="749" t="n"/>
      <c r="B82" s="497" t="inlineStr">
        <is>
          <t xml:space="preserve">             Infant Powder</t>
        </is>
      </c>
      <c r="C82" s="1090" t="n"/>
      <c r="D82" s="512">
        <f>IFERROR(0 ,D19*$C$55)</f>
        <v/>
      </c>
      <c r="E82" s="512">
        <f>IFERROr(0,$D$55*E19)</f>
        <v/>
      </c>
      <c r="F82" s="513">
        <f>F19</f>
        <v/>
      </c>
      <c r="G82" s="543">
        <f>G19</f>
        <v/>
      </c>
      <c r="H82" s="625">
        <f>H19</f>
        <v/>
      </c>
      <c r="I82" s="543">
        <f>I19</f>
        <v/>
      </c>
      <c r="J82" s="513">
        <f>J19</f>
        <v/>
      </c>
      <c r="K82" s="513">
        <f>K19</f>
        <v/>
      </c>
      <c r="L82" s="513">
        <f>L19</f>
        <v/>
      </c>
      <c r="M82" s="543">
        <f>M19</f>
        <v/>
      </c>
      <c r="N82" s="560">
        <f>N19</f>
        <v/>
      </c>
      <c r="O82" s="543">
        <f>O19</f>
        <v/>
      </c>
      <c r="P82" s="513">
        <f>P19</f>
        <v/>
      </c>
      <c r="Q82" s="513">
        <f>Q19</f>
        <v/>
      </c>
      <c r="R82" s="513">
        <f>R19</f>
        <v/>
      </c>
      <c r="S82" s="749" t="n"/>
      <c r="T82" s="749" t="n"/>
      <c r="U82" s="749" t="n"/>
      <c r="V82" s="749" t="n"/>
      <c r="W82" s="749" t="n"/>
      <c r="X82" s="749" t="n"/>
      <c r="Y82" s="749" t="n"/>
      <c r="Z82" s="749" t="n"/>
      <c r="AA82" s="749" t="n"/>
      <c r="AB82" s="749" t="n"/>
      <c r="AC82" s="749" t="n"/>
      <c r="AD82" s="749" t="n"/>
    </row>
    <row r="83">
      <c r="A83" s="749" t="n"/>
      <c r="B83" s="503" t="inlineStr">
        <is>
          <t xml:space="preserve">             Children Powder</t>
        </is>
      </c>
      <c r="C83" s="1075" t="n"/>
      <c r="D83" s="514">
        <f>IFERROR(0 ,D20*$C$55)</f>
        <v/>
      </c>
      <c r="E83" s="514">
        <f>IFERROr(0,$D$55*E20)</f>
        <v/>
      </c>
      <c r="F83" s="513">
        <f>F20</f>
        <v/>
      </c>
      <c r="G83" s="547">
        <f>G20</f>
        <v/>
      </c>
      <c r="H83" s="572">
        <f>H20</f>
        <v/>
      </c>
      <c r="I83" s="547">
        <f>I20</f>
        <v/>
      </c>
      <c r="J83" s="513">
        <f>J20</f>
        <v/>
      </c>
      <c r="K83" s="513">
        <f>K20</f>
        <v/>
      </c>
      <c r="L83" s="513">
        <f>L20</f>
        <v/>
      </c>
      <c r="M83" s="547">
        <f>M20</f>
        <v/>
      </c>
      <c r="N83" s="632">
        <f>N20</f>
        <v/>
      </c>
      <c r="O83" s="547">
        <f>O20</f>
        <v/>
      </c>
      <c r="P83" s="513">
        <f>P20</f>
        <v/>
      </c>
      <c r="Q83" s="513">
        <f>Q20</f>
        <v/>
      </c>
      <c r="R83" s="513">
        <f>R20</f>
        <v/>
      </c>
      <c r="S83" s="749" t="n"/>
      <c r="T83" s="749" t="n"/>
      <c r="U83" s="749" t="n"/>
      <c r="V83" s="749" t="n"/>
      <c r="W83" s="749" t="n"/>
      <c r="X83" s="749" t="n"/>
      <c r="Y83" s="749" t="n"/>
      <c r="Z83" s="749" t="n"/>
      <c r="AA83" s="749" t="n"/>
      <c r="AB83" s="749" t="n"/>
      <c r="AC83" s="749" t="n"/>
      <c r="AD83" s="749" t="n"/>
    </row>
    <row r="84" ht="24" customHeight="1" s="1068">
      <c r="A84" s="813" t="n"/>
      <c r="B84" s="515" t="inlineStr">
        <is>
          <t>R&amp;D / Regulatory / Compliance</t>
        </is>
      </c>
      <c r="C84" s="1091" t="inlineStr">
        <is>
          <t>* Infant formula under FSS Act strictest category. Each stage/ trimester/ flavour variant = separate FSSAI testing + label approval.</t>
        </is>
      </c>
      <c r="D84" s="494">
        <f>IFERROR(0 ,D21*$C$55)</f>
        <v/>
      </c>
      <c r="E84" s="494">
        <f>IFERROr(0,$D$55*E21)</f>
        <v/>
      </c>
      <c r="F84" s="517">
        <f>iferror($E$55*F21%,0)</f>
        <v/>
      </c>
      <c r="G84" s="571">
        <f>iferror($F$55*G21%,0)</f>
        <v/>
      </c>
      <c r="H84" s="568">
        <f>iferror($G$55*H21%,0)</f>
        <v/>
      </c>
      <c r="I84" s="571">
        <f>iferror($H$55*I21%,0)</f>
        <v/>
      </c>
      <c r="J84" s="517">
        <f>iferror($I$55*J21%,0)</f>
        <v/>
      </c>
      <c r="K84" s="517">
        <f>iferror($J$55*K21%,0)</f>
        <v/>
      </c>
      <c r="L84" s="517">
        <f>iferror($K$55*L21%,0)</f>
        <v/>
      </c>
      <c r="M84" s="518">
        <f>iferror($L$55*M21%,0)</f>
        <v/>
      </c>
      <c r="N84" s="518">
        <f>iferror($M$55*N21%,0)</f>
        <v/>
      </c>
      <c r="O84" s="518">
        <f>iferror($N$55*O21%,0)</f>
        <v/>
      </c>
      <c r="P84" s="517">
        <f>iferror($O$55*P21%,0)</f>
        <v/>
      </c>
      <c r="Q84" s="517">
        <f>iferror($P$55*Q21%,0)</f>
        <v/>
      </c>
      <c r="R84" s="517">
        <f>iferror($Q$55*R21%,0)</f>
        <v/>
      </c>
      <c r="S84" s="813" t="n"/>
      <c r="T84" s="813" t="n"/>
      <c r="U84" s="813" t="n"/>
      <c r="V84" s="813" t="n"/>
      <c r="W84" s="813" t="n"/>
      <c r="X84" s="813" t="n"/>
      <c r="Y84" s="813" t="n"/>
      <c r="Z84" s="813" t="n"/>
      <c r="AA84" s="813" t="n"/>
      <c r="AB84" s="813" t="n"/>
      <c r="AC84" s="813" t="n"/>
      <c r="AD84" s="813" t="n"/>
    </row>
    <row r="85">
      <c r="A85" s="749" t="n"/>
      <c r="B85" s="497" t="inlineStr">
        <is>
          <t xml:space="preserve">             Pregnancy Powder</t>
        </is>
      </c>
      <c r="C85" s="1090" t="n"/>
      <c r="D85" s="512">
        <f>IFERROR(0 ,D22*$C$55)</f>
        <v/>
      </c>
      <c r="E85" s="512">
        <f>IFERROr(0,$D$55*E22)</f>
        <v/>
      </c>
      <c r="F85" s="513">
        <f>iferror($E$55*F22%,0)</f>
        <v/>
      </c>
      <c r="G85" s="543">
        <f>iferror($F$55*G22%,0)</f>
        <v/>
      </c>
      <c r="H85" s="625">
        <f>iferror($G$55*H22%,0)</f>
        <v/>
      </c>
      <c r="I85" s="543">
        <f>iferror($H$55*I22%,0)</f>
        <v/>
      </c>
      <c r="J85" s="513">
        <f>iferror($I$55*J22%,0)</f>
        <v/>
      </c>
      <c r="K85" s="513">
        <f>iferror($J$55*K22%,0)</f>
        <v/>
      </c>
      <c r="L85" s="513">
        <f>iferror($K$55*L22%,0)</f>
        <v/>
      </c>
      <c r="M85" s="560">
        <f>iferror($L$55*M22%,0)</f>
        <v/>
      </c>
      <c r="N85" s="560">
        <f>iferror($M$55*N22%,0)</f>
        <v/>
      </c>
      <c r="O85" s="560">
        <f>iferror($N$55*O22%,0)</f>
        <v/>
      </c>
      <c r="P85" s="513">
        <f>iferror($O$55*P22%,0)</f>
        <v/>
      </c>
      <c r="Q85" s="513">
        <f>iferror($P$55*Q22%,0)</f>
        <v/>
      </c>
      <c r="R85" s="513">
        <f>iferror($Q$55*R22%,0)</f>
        <v/>
      </c>
      <c r="S85" s="749" t="n"/>
      <c r="T85" s="749" t="n"/>
      <c r="U85" s="749" t="n"/>
      <c r="V85" s="749" t="n"/>
      <c r="W85" s="749" t="n"/>
      <c r="X85" s="749" t="n"/>
      <c r="Y85" s="749" t="n"/>
      <c r="Z85" s="749" t="n"/>
      <c r="AA85" s="749" t="n"/>
      <c r="AB85" s="749" t="n"/>
      <c r="AC85" s="749" t="n"/>
      <c r="AD85" s="749" t="n"/>
    </row>
    <row r="86">
      <c r="A86" s="749" t="n"/>
      <c r="B86" s="497" t="inlineStr">
        <is>
          <t xml:space="preserve">             Lactation Powder</t>
        </is>
      </c>
      <c r="C86" s="1090" t="n"/>
      <c r="D86" s="512">
        <f>IFERROR(0 ,D23*$C$55)</f>
        <v/>
      </c>
      <c r="E86" s="512">
        <f>IFERROr(0,$D$55*E23)</f>
        <v/>
      </c>
      <c r="F86" s="513">
        <f>iferror($E$55*F23%,0)</f>
        <v/>
      </c>
      <c r="G86" s="543">
        <f>iferror($F$55*G23%,0)</f>
        <v/>
      </c>
      <c r="H86" s="625">
        <f>iferror($G$55*H23%,0)</f>
        <v/>
      </c>
      <c r="I86" s="543">
        <f>iferror($H$55*I23%,0)</f>
        <v/>
      </c>
      <c r="J86" s="513">
        <f>iferror($I$55*J23%,0)</f>
        <v/>
      </c>
      <c r="K86" s="513">
        <f>iferror($J$55*K23%,0)</f>
        <v/>
      </c>
      <c r="L86" s="513">
        <f>iferror($K$55*L23%,0)</f>
        <v/>
      </c>
      <c r="M86" s="560">
        <f>iferror($L$55*M23%,0)</f>
        <v/>
      </c>
      <c r="N86" s="560">
        <f>iferror($M$55*N23%,0)</f>
        <v/>
      </c>
      <c r="O86" s="560">
        <f>iferror($N$55*O23%,0)</f>
        <v/>
      </c>
      <c r="P86" s="513">
        <f>iferror($O$55*P23%,0)</f>
        <v/>
      </c>
      <c r="Q86" s="513">
        <f>iferror($P$55*Q23%,0)</f>
        <v/>
      </c>
      <c r="R86" s="513">
        <f>iferror($Q$55*R23%,0)</f>
        <v/>
      </c>
      <c r="S86" s="749" t="n"/>
      <c r="T86" s="749" t="n"/>
      <c r="U86" s="749" t="n"/>
      <c r="V86" s="749" t="n"/>
      <c r="W86" s="749" t="n"/>
      <c r="X86" s="749" t="n"/>
      <c r="Y86" s="749" t="n"/>
      <c r="Z86" s="749" t="n"/>
      <c r="AA86" s="749" t="n"/>
      <c r="AB86" s="749" t="n"/>
      <c r="AC86" s="749" t="n"/>
      <c r="AD86" s="749" t="n"/>
    </row>
    <row r="87">
      <c r="A87" s="749" t="n"/>
      <c r="B87" s="497" t="inlineStr">
        <is>
          <t xml:space="preserve">             Infant Powder</t>
        </is>
      </c>
      <c r="C87" s="1090" t="n"/>
      <c r="D87" s="512">
        <f>IFERROR(0 ,D24*$C$55)</f>
        <v/>
      </c>
      <c r="E87" s="512">
        <f>IFERROr(0,$D$55*E24)</f>
        <v/>
      </c>
      <c r="F87" s="513">
        <f>iferror($E$55*F24%,0)</f>
        <v/>
      </c>
      <c r="G87" s="543">
        <f>iferror($F$55*G24%,0)</f>
        <v/>
      </c>
      <c r="H87" s="625">
        <f>iferror($G$55*H24%,0)</f>
        <v/>
      </c>
      <c r="I87" s="543">
        <f>iferror($H$55*I24%,0)</f>
        <v/>
      </c>
      <c r="J87" s="513">
        <f>iferror($I$55*J24%,0)</f>
        <v/>
      </c>
      <c r="K87" s="513">
        <f>iferror($J$55*K24%,0)</f>
        <v/>
      </c>
      <c r="L87" s="513">
        <f>iferror($K$55*L24%,0)</f>
        <v/>
      </c>
      <c r="M87" s="560">
        <f>iferror($L$55*M24%,0)</f>
        <v/>
      </c>
      <c r="N87" s="560">
        <f>iferror($M$55*N24%,0)</f>
        <v/>
      </c>
      <c r="O87" s="560">
        <f>iferror($N$55*O24%,0)</f>
        <v/>
      </c>
      <c r="P87" s="513">
        <f>iferror($O$55*P24%,0)</f>
        <v/>
      </c>
      <c r="Q87" s="513">
        <f>iferror($P$55*Q24%,0)</f>
        <v/>
      </c>
      <c r="R87" s="513">
        <f>iferror($Q$55*R24%,0)</f>
        <v/>
      </c>
      <c r="S87" s="749" t="n"/>
      <c r="T87" s="749" t="n"/>
      <c r="U87" s="749" t="n"/>
      <c r="V87" s="749" t="n"/>
      <c r="W87" s="749" t="n"/>
      <c r="X87" s="749" t="n"/>
      <c r="Y87" s="749" t="n"/>
      <c r="Z87" s="749" t="n"/>
      <c r="AA87" s="749" t="n"/>
      <c r="AB87" s="749" t="n"/>
      <c r="AC87" s="749" t="n"/>
      <c r="AD87" s="749" t="n"/>
    </row>
    <row r="88">
      <c r="A88" s="749" t="n"/>
      <c r="B88" s="503" t="inlineStr">
        <is>
          <t xml:space="preserve">             Children Powder</t>
        </is>
      </c>
      <c r="C88" s="1075" t="n"/>
      <c r="D88" s="514">
        <f>IFERROR(0 ,D25*$C$55)</f>
        <v/>
      </c>
      <c r="E88" s="514">
        <f>IFERROr(0,$D$55*E25)</f>
        <v/>
      </c>
      <c r="F88" s="519">
        <f>iferror($E$55*F25%,0)</f>
        <v/>
      </c>
      <c r="G88" s="547">
        <f>iferror($F$55*G25%,0)</f>
        <v/>
      </c>
      <c r="H88" s="572">
        <f>iferror($G$55*H25%,0)</f>
        <v/>
      </c>
      <c r="I88" s="547">
        <f>iferror($H$55*I25%,0)</f>
        <v/>
      </c>
      <c r="J88" s="519">
        <f>iferror($I$55*J25%,0)</f>
        <v/>
      </c>
      <c r="K88" s="519">
        <f>iferror($J$55*K25%,0)</f>
        <v/>
      </c>
      <c r="L88" s="513">
        <f>iferror($K$55*L25%,0)</f>
        <v/>
      </c>
      <c r="M88" s="632">
        <f>iferror($L$55*M25%,0)</f>
        <v/>
      </c>
      <c r="N88" s="632">
        <f>iferror($M$55*N25%,0)</f>
        <v/>
      </c>
      <c r="O88" s="632">
        <f>iferror($N$55*O25%,0)</f>
        <v/>
      </c>
      <c r="P88" s="519">
        <f>iferror($O$55*P25%,0)</f>
        <v/>
      </c>
      <c r="Q88" s="519">
        <f>iferror($P$55*Q25%,0)</f>
        <v/>
      </c>
      <c r="R88" s="519">
        <f>iferror($Q$55*R25%,0)</f>
        <v/>
      </c>
      <c r="S88" s="749" t="n"/>
      <c r="T88" s="749" t="n"/>
      <c r="U88" s="749" t="n"/>
      <c r="V88" s="749" t="n"/>
      <c r="W88" s="749" t="n"/>
      <c r="X88" s="749" t="n"/>
      <c r="Y88" s="749" t="n"/>
      <c r="Z88" s="749" t="n"/>
      <c r="AA88" s="749" t="n"/>
      <c r="AB88" s="749" t="n"/>
      <c r="AC88" s="749" t="n"/>
      <c r="AD88" s="749" t="n"/>
    </row>
    <row r="89">
      <c r="A89" s="813" t="n"/>
      <c r="B89" s="508" t="inlineStr">
        <is>
          <t>G&amp;A / Operations Overheads</t>
        </is>
      </c>
      <c r="C89" s="511" t="n"/>
      <c r="D89" s="494">
        <f>IFERROR(0 ,D26*$C$55)</f>
        <v/>
      </c>
      <c r="E89" s="494">
        <f>IFERROr(0,$D$55*E26)</f>
        <v/>
      </c>
      <c r="F89" s="517">
        <f>iferror($E$55*F26%,0)</f>
        <v/>
      </c>
      <c r="G89" s="571">
        <f>iferror($F$55*G26%,0)</f>
        <v/>
      </c>
      <c r="H89" s="568">
        <f>iferror($G$55*H26%,0)</f>
        <v/>
      </c>
      <c r="I89" s="571">
        <f>iferror($H$55*I26%,0)</f>
        <v/>
      </c>
      <c r="J89" s="517">
        <f>iferror($I$55*J26%,0)</f>
        <v/>
      </c>
      <c r="K89" s="517">
        <f>iferror($J$55*K26%,0)</f>
        <v/>
      </c>
      <c r="L89" s="517">
        <f>iferror($K$55*L26%,0)</f>
        <v/>
      </c>
      <c r="M89" s="518">
        <f>iferror($L$55*M26%,0)</f>
        <v/>
      </c>
      <c r="N89" s="518">
        <f>iferror($M$55*N26%,0)</f>
        <v/>
      </c>
      <c r="O89" s="518">
        <f>iferror($N$55*O26%,0)</f>
        <v/>
      </c>
      <c r="P89" s="517">
        <f>iferror($O$55*P26%,0)</f>
        <v/>
      </c>
      <c r="Q89" s="517">
        <f>iferror($P$55*Q26%,0)</f>
        <v/>
      </c>
      <c r="R89" s="517">
        <f>iferror($Q$55*R26%,0)</f>
        <v/>
      </c>
      <c r="S89" s="813" t="n"/>
      <c r="T89" s="813" t="n"/>
      <c r="U89" s="813" t="n"/>
      <c r="V89" s="813" t="n"/>
      <c r="W89" s="813" t="n"/>
      <c r="X89" s="813" t="n"/>
      <c r="Y89" s="813" t="n"/>
      <c r="Z89" s="813" t="n"/>
      <c r="AA89" s="813" t="n"/>
      <c r="AB89" s="813" t="n"/>
      <c r="AC89" s="813" t="n"/>
      <c r="AD89" s="813" t="n"/>
    </row>
    <row r="90">
      <c r="A90" s="749" t="n"/>
      <c r="B90" s="497" t="inlineStr">
        <is>
          <t xml:space="preserve">             Pregnancy Powder</t>
        </is>
      </c>
      <c r="C90" s="561" t="n"/>
      <c r="D90" s="512">
        <f>IFERROR(0 ,D27*$C$55)</f>
        <v/>
      </c>
      <c r="E90" s="512">
        <f>IFERROr(0,$D$55*E27)</f>
        <v/>
      </c>
      <c r="F90" s="513">
        <f>iferror($E$55*F27%,0)</f>
        <v/>
      </c>
      <c r="G90" s="543">
        <f>iferror($F$55*G27%,0)</f>
        <v/>
      </c>
      <c r="H90" s="625">
        <f>iferror($G$55*H27%,0)</f>
        <v/>
      </c>
      <c r="I90" s="543">
        <f>iferror($H$55*I27%,0)</f>
        <v/>
      </c>
      <c r="J90" s="513">
        <f>iferror($I$55*J27%,0)</f>
        <v/>
      </c>
      <c r="K90" s="513">
        <f>iferror($J$55*K27%,0)</f>
        <v/>
      </c>
      <c r="L90" s="513">
        <f>iferror($K$55*L27%,0)</f>
        <v/>
      </c>
      <c r="M90" s="560">
        <f>iferror($L$55*M27%,0)</f>
        <v/>
      </c>
      <c r="N90" s="560">
        <f>iferror($M$55*N27%,0)</f>
        <v/>
      </c>
      <c r="O90" s="560">
        <f>iferror($N$55*O27%,0)</f>
        <v/>
      </c>
      <c r="P90" s="513">
        <f>iferror($O$55*P27%,0)</f>
        <v/>
      </c>
      <c r="Q90" s="513">
        <f>iferror($P$55*Q27%,0)</f>
        <v/>
      </c>
      <c r="R90" s="513">
        <f>iferror($Q$55*R27%,0)</f>
        <v/>
      </c>
      <c r="S90" s="749" t="n"/>
      <c r="T90" s="749" t="n"/>
      <c r="U90" s="749" t="n"/>
      <c r="V90" s="749" t="n"/>
      <c r="W90" s="749" t="n"/>
      <c r="X90" s="749" t="n"/>
      <c r="Y90" s="749" t="n"/>
      <c r="Z90" s="749" t="n"/>
      <c r="AA90" s="749" t="n"/>
      <c r="AB90" s="749" t="n"/>
      <c r="AC90" s="749" t="n"/>
      <c r="AD90" s="749" t="n"/>
    </row>
    <row r="91">
      <c r="A91" s="749" t="n"/>
      <c r="B91" s="497" t="inlineStr">
        <is>
          <t xml:space="preserve">             Lactation Powder</t>
        </is>
      </c>
      <c r="C91" s="561" t="n"/>
      <c r="D91" s="512">
        <f>IFERROR(0 ,D28*$C$55)</f>
        <v/>
      </c>
      <c r="E91" s="512">
        <f>IFERROr(0,$D$55*E28)</f>
        <v/>
      </c>
      <c r="F91" s="513">
        <f>iferror($E$55*F28%,0)</f>
        <v/>
      </c>
      <c r="G91" s="543">
        <f>iferror($F$55*G28%,0)</f>
        <v/>
      </c>
      <c r="H91" s="625">
        <f>iferror($G$55*H28%,0)</f>
        <v/>
      </c>
      <c r="I91" s="543">
        <f>iferror($H$55*I28%,0)</f>
        <v/>
      </c>
      <c r="J91" s="513">
        <f>iferror($I$55*J28%,0)</f>
        <v/>
      </c>
      <c r="K91" s="513">
        <f>iferror($J$55*K28%,0)</f>
        <v/>
      </c>
      <c r="L91" s="513">
        <f>iferror($K$55*L28%,0)</f>
        <v/>
      </c>
      <c r="M91" s="560">
        <f>iferror($L$55*M28%,0)</f>
        <v/>
      </c>
      <c r="N91" s="560">
        <f>iferror($M$55*N28%,0)</f>
        <v/>
      </c>
      <c r="O91" s="560">
        <f>iferror($N$55*O28%,0)</f>
        <v/>
      </c>
      <c r="P91" s="513">
        <f>iferror($O$55*P28%,0)</f>
        <v/>
      </c>
      <c r="Q91" s="513">
        <f>iferror($P$55*Q28%,0)</f>
        <v/>
      </c>
      <c r="R91" s="513">
        <f>iferror($Q$55*R28%,0)</f>
        <v/>
      </c>
      <c r="S91" s="749" t="n"/>
      <c r="T91" s="749" t="n"/>
      <c r="U91" s="749" t="n"/>
      <c r="V91" s="749" t="n"/>
      <c r="W91" s="749" t="n"/>
      <c r="X91" s="749" t="n"/>
      <c r="Y91" s="749" t="n"/>
      <c r="Z91" s="749" t="n"/>
      <c r="AA91" s="749" t="n"/>
      <c r="AB91" s="749" t="n"/>
      <c r="AC91" s="749" t="n"/>
      <c r="AD91" s="749" t="n"/>
    </row>
    <row r="92">
      <c r="A92" s="749" t="n"/>
      <c r="B92" s="497" t="inlineStr">
        <is>
          <t xml:space="preserve">             Infant Powder</t>
        </is>
      </c>
      <c r="C92" s="561" t="n"/>
      <c r="D92" s="512">
        <f>IFERROR(0 ,D29*$C$55)</f>
        <v/>
      </c>
      <c r="E92" s="512">
        <f>IFERROr(0,$D$55*E29)</f>
        <v/>
      </c>
      <c r="F92" s="513">
        <f>iferror($E$55*F29%,0)</f>
        <v/>
      </c>
      <c r="G92" s="543">
        <f>iferror($F$55*G29%,0)</f>
        <v/>
      </c>
      <c r="H92" s="625">
        <f>iferror($G$55*H29%,0)</f>
        <v/>
      </c>
      <c r="I92" s="543">
        <f>iferror($H$55*I29%,0)</f>
        <v/>
      </c>
      <c r="J92" s="513">
        <f>iferror($I$55*J29%,0)</f>
        <v/>
      </c>
      <c r="K92" s="513">
        <f>iferror($J$55*K29%,0)</f>
        <v/>
      </c>
      <c r="L92" s="513">
        <f>iferror($K$55*L29%,0)</f>
        <v/>
      </c>
      <c r="M92" s="560">
        <f>iferror($L$55*M29%,0)</f>
        <v/>
      </c>
      <c r="N92" s="560">
        <f>iferror($M$55*N29%,0)</f>
        <v/>
      </c>
      <c r="O92" s="560">
        <f>iferror($N$55*O29%,0)</f>
        <v/>
      </c>
      <c r="P92" s="513">
        <f>iferror($O$55*P29%,0)</f>
        <v/>
      </c>
      <c r="Q92" s="513">
        <f>iferror($P$55*Q29%,0)</f>
        <v/>
      </c>
      <c r="R92" s="513">
        <f>iferror($Q$55*R29%,0)</f>
        <v/>
      </c>
      <c r="S92" s="749" t="n"/>
      <c r="T92" s="749" t="n"/>
      <c r="U92" s="749" t="n"/>
      <c r="V92" s="749" t="n"/>
      <c r="W92" s="749" t="n"/>
      <c r="X92" s="749" t="n"/>
      <c r="Y92" s="749" t="n"/>
      <c r="Z92" s="749" t="n"/>
      <c r="AA92" s="749" t="n"/>
      <c r="AB92" s="749" t="n"/>
      <c r="AC92" s="749" t="n"/>
      <c r="AD92" s="749" t="n"/>
    </row>
    <row r="93">
      <c r="A93" s="749" t="n"/>
      <c r="B93" s="503" t="inlineStr">
        <is>
          <t xml:space="preserve">             Children Powder</t>
        </is>
      </c>
      <c r="C93" s="522" t="n"/>
      <c r="D93" s="514">
        <f>IFERROR(0 ,D30*$C$55)</f>
        <v/>
      </c>
      <c r="E93" s="514">
        <f>IFERROr(0,$D$55*E30)</f>
        <v/>
      </c>
      <c r="F93" s="519">
        <f>iferror($E$55*F30%,0)</f>
        <v/>
      </c>
      <c r="G93" s="547">
        <f>iferror($F$55*G30%,0)</f>
        <v/>
      </c>
      <c r="H93" s="572">
        <f>iferror($G$55*H30%,0)</f>
        <v/>
      </c>
      <c r="I93" s="547">
        <f>iferror($H$55*I30%,0)</f>
        <v/>
      </c>
      <c r="J93" s="519">
        <f>iferror($I$55*J30%,0)</f>
        <v/>
      </c>
      <c r="K93" s="519">
        <f>iferror($J$55*K30%,0)</f>
        <v/>
      </c>
      <c r="L93" s="513">
        <f>iferror($K$55*L30%,0)</f>
        <v/>
      </c>
      <c r="M93" s="632">
        <f>iferror($L$55*M30%,0)</f>
        <v/>
      </c>
      <c r="N93" s="632">
        <f>iferror($M$55*N30%,0)</f>
        <v/>
      </c>
      <c r="O93" s="632">
        <f>iferror($N$55*O30%,0)</f>
        <v/>
      </c>
      <c r="P93" s="519">
        <f>iferror($O$55*P30%,0)</f>
        <v/>
      </c>
      <c r="Q93" s="519">
        <f>iferror($P$55*Q30%,0)</f>
        <v/>
      </c>
      <c r="R93" s="519">
        <f>iferror($Q$55*R30%,0)</f>
        <v/>
      </c>
      <c r="S93" s="749" t="n"/>
      <c r="T93" s="749" t="n"/>
      <c r="U93" s="749" t="n"/>
      <c r="V93" s="749" t="n"/>
      <c r="W93" s="749" t="n"/>
      <c r="X93" s="749" t="n"/>
      <c r="Y93" s="749" t="n"/>
      <c r="Z93" s="749" t="n"/>
      <c r="AA93" s="749" t="n"/>
      <c r="AB93" s="749" t="n"/>
      <c r="AC93" s="749" t="n"/>
      <c r="AD93" s="749" t="n"/>
    </row>
    <row r="94" ht="23.25" customHeight="1" s="1068">
      <c r="A94" s="749" t="n"/>
      <c r="B94" s="508" t="inlineStr">
        <is>
          <t>Employee Cost</t>
        </is>
      </c>
      <c r="C94" s="1091" t="inlineStr">
        <is>
          <t>* QA/QC teams per plant, regulatory staff per brand, HCP field force are unavoidable. Costs higher in early years.</t>
        </is>
      </c>
      <c r="D94" s="494">
        <f>IFERROR(0 ,D31*$C$55)</f>
        <v/>
      </c>
      <c r="E94" s="494">
        <f>IFERROr(0,$D$55*E31)</f>
        <v/>
      </c>
      <c r="F94" s="517">
        <f>iferror($E$55*F31%,0)</f>
        <v/>
      </c>
      <c r="G94" s="571">
        <f>iferror($F$55*G31%,0)</f>
        <v/>
      </c>
      <c r="H94" s="568">
        <f>iferror($G$55*H31%,0)</f>
        <v/>
      </c>
      <c r="I94" s="571">
        <f>iferror($H$55*I31%,0)</f>
        <v/>
      </c>
      <c r="J94" s="517">
        <f>iferror($I$55*J31%,0)</f>
        <v/>
      </c>
      <c r="K94" s="517">
        <f>iferror($J$55*K31%,0)</f>
        <v/>
      </c>
      <c r="L94" s="517">
        <f>iferror($K$55*L31%,0)</f>
        <v/>
      </c>
      <c r="M94" s="518">
        <f>iferror($L$55*M31%,0)</f>
        <v/>
      </c>
      <c r="N94" s="518">
        <f>iferror($M$55*N31%,0)</f>
        <v/>
      </c>
      <c r="O94" s="518">
        <f>iferror($N$55*O31%,0)</f>
        <v/>
      </c>
      <c r="P94" s="517">
        <f>iferror($O$55*P31%,0)</f>
        <v/>
      </c>
      <c r="Q94" s="517">
        <f>iferror($P$55*Q31%,0)</f>
        <v/>
      </c>
      <c r="R94" s="517">
        <f>iferror($Q$55*R31%,0)</f>
        <v/>
      </c>
      <c r="S94" s="749" t="n"/>
      <c r="T94" s="749" t="n"/>
      <c r="U94" s="749" t="n"/>
      <c r="V94" s="749" t="n"/>
      <c r="W94" s="749" t="n"/>
      <c r="X94" s="749" t="n"/>
      <c r="Y94" s="749" t="n"/>
      <c r="Z94" s="749" t="n"/>
      <c r="AA94" s="749" t="n"/>
      <c r="AB94" s="749" t="n"/>
      <c r="AC94" s="749" t="n"/>
      <c r="AD94" s="749" t="n"/>
    </row>
    <row r="95">
      <c r="A95" s="749" t="n"/>
      <c r="B95" s="497" t="inlineStr">
        <is>
          <t xml:space="preserve">             Pregnancy Powder</t>
        </is>
      </c>
      <c r="C95" s="1090" t="n"/>
      <c r="D95" s="512">
        <f>IFERROR(0 ,D32*$C$55)</f>
        <v/>
      </c>
      <c r="E95" s="512">
        <f>IFERROr(0,$D$55*E32)</f>
        <v/>
      </c>
      <c r="F95" s="513">
        <f>iferror($E$55*F32%,0)</f>
        <v/>
      </c>
      <c r="G95" s="543">
        <f>iferror($F$55*G32%,0)</f>
        <v/>
      </c>
      <c r="H95" s="625">
        <f>iferror($G$55*H32%,0)</f>
        <v/>
      </c>
      <c r="I95" s="543">
        <f>iferror($H$55*I32%,0)</f>
        <v/>
      </c>
      <c r="J95" s="513">
        <f>iferror($I$55*J32%,0)</f>
        <v/>
      </c>
      <c r="K95" s="513">
        <f>iferror($J$55*K32%,0)</f>
        <v/>
      </c>
      <c r="L95" s="513">
        <f>iferror($K$55*L32%,0)</f>
        <v/>
      </c>
      <c r="M95" s="560">
        <f>iferror($L$55*M32%,0)</f>
        <v/>
      </c>
      <c r="N95" s="560">
        <f>iferror($M$55*N32%,0)</f>
        <v/>
      </c>
      <c r="O95" s="560">
        <f>iferror($N$55*O32%,0)</f>
        <v/>
      </c>
      <c r="P95" s="513">
        <f>iferror($O$55*P32%,0)</f>
        <v/>
      </c>
      <c r="Q95" s="513">
        <f>iferror($P$55*Q32%,0)</f>
        <v/>
      </c>
      <c r="R95" s="513">
        <f>iferror($Q$55*R32%,0)</f>
        <v/>
      </c>
      <c r="S95" s="749" t="n"/>
      <c r="T95" s="749" t="n"/>
      <c r="U95" s="749" t="n"/>
      <c r="V95" s="749" t="n"/>
      <c r="W95" s="749" t="n"/>
      <c r="X95" s="749" t="n"/>
      <c r="Y95" s="749" t="n"/>
      <c r="Z95" s="749" t="n"/>
      <c r="AA95" s="749" t="n"/>
      <c r="AB95" s="749" t="n"/>
      <c r="AC95" s="749" t="n"/>
      <c r="AD95" s="749" t="n"/>
    </row>
    <row r="96">
      <c r="A96" s="749" t="n"/>
      <c r="B96" s="497" t="inlineStr">
        <is>
          <t xml:space="preserve">             Lactation Powder</t>
        </is>
      </c>
      <c r="C96" s="1090" t="n"/>
      <c r="D96" s="512">
        <f>IFERROR(0 ,D33*$C$55)</f>
        <v/>
      </c>
      <c r="E96" s="512">
        <f>IFERROr(0,$D$55*E33)</f>
        <v/>
      </c>
      <c r="F96" s="513">
        <f>iferror($E$55*F33%,0)</f>
        <v/>
      </c>
      <c r="G96" s="543">
        <f>iferror($F$55*G33%,0)</f>
        <v/>
      </c>
      <c r="H96" s="625">
        <f>iferror($G$55*H33%,0)</f>
        <v/>
      </c>
      <c r="I96" s="543">
        <f>iferror($H$55*I33%,0)</f>
        <v/>
      </c>
      <c r="J96" s="513">
        <f>iferror($I$55*J33%,0)</f>
        <v/>
      </c>
      <c r="K96" s="513">
        <f>iferror($J$55*K33%,0)</f>
        <v/>
      </c>
      <c r="L96" s="513">
        <f>iferror($K$55*L33%,0)</f>
        <v/>
      </c>
      <c r="M96" s="560">
        <f>iferror($L$55*M33%,0)</f>
        <v/>
      </c>
      <c r="N96" s="560">
        <f>iferror($M$55*N33%,0)</f>
        <v/>
      </c>
      <c r="O96" s="560">
        <f>iferror($N$55*O33%,0)</f>
        <v/>
      </c>
      <c r="P96" s="513">
        <f>iferror($O$55*P33%,0)</f>
        <v/>
      </c>
      <c r="Q96" s="513">
        <f>iferror($P$55*Q33%,0)</f>
        <v/>
      </c>
      <c r="R96" s="513">
        <f>iferror($Q$55*R33%,0)</f>
        <v/>
      </c>
      <c r="S96" s="749" t="n"/>
      <c r="T96" s="749" t="n"/>
      <c r="U96" s="749" t="n"/>
      <c r="V96" s="749" t="n"/>
      <c r="W96" s="749" t="n"/>
      <c r="X96" s="749" t="n"/>
      <c r="Y96" s="749" t="n"/>
      <c r="Z96" s="749" t="n"/>
      <c r="AA96" s="749" t="n"/>
      <c r="AB96" s="749" t="n"/>
      <c r="AC96" s="749" t="n"/>
      <c r="AD96" s="749" t="n"/>
    </row>
    <row r="97">
      <c r="A97" s="749" t="n"/>
      <c r="B97" s="497" t="inlineStr">
        <is>
          <t xml:space="preserve">             Infant Powder</t>
        </is>
      </c>
      <c r="C97" s="1090" t="n"/>
      <c r="D97" s="512">
        <f>IFERROR(0 ,D34*$C$55)</f>
        <v/>
      </c>
      <c r="E97" s="512">
        <f>IFERROr(0,$D$55*E34)</f>
        <v/>
      </c>
      <c r="F97" s="513">
        <f>iferror($E$55*F34%,0)</f>
        <v/>
      </c>
      <c r="G97" s="543">
        <f>iferror($F$55*G34%,0)</f>
        <v/>
      </c>
      <c r="H97" s="625">
        <f>iferror($G$55*H34%,0)</f>
        <v/>
      </c>
      <c r="I97" s="543">
        <f>iferror($H$55*I34%,0)</f>
        <v/>
      </c>
      <c r="J97" s="513">
        <f>iferror($I$55*J34%,0)</f>
        <v/>
      </c>
      <c r="K97" s="513">
        <f>iferror($J$55*K34%,0)</f>
        <v/>
      </c>
      <c r="L97" s="513">
        <f>iferror($K$55*L34%,0)</f>
        <v/>
      </c>
      <c r="M97" s="560">
        <f>iferror($L$55*M34%,0)</f>
        <v/>
      </c>
      <c r="N97" s="560">
        <f>iferror($M$55*N34%,0)</f>
        <v/>
      </c>
      <c r="O97" s="560">
        <f>iferror($N$55*O34%,0)</f>
        <v/>
      </c>
      <c r="P97" s="513">
        <f>iferror($O$55*P34%,0)</f>
        <v/>
      </c>
      <c r="Q97" s="513">
        <f>iferror($P$55*Q34%,0)</f>
        <v/>
      </c>
      <c r="R97" s="513">
        <f>iferror($Q$55*R34%,0)</f>
        <v/>
      </c>
      <c r="S97" s="749" t="n"/>
      <c r="T97" s="749" t="n"/>
      <c r="U97" s="749" t="n"/>
      <c r="V97" s="749" t="n"/>
      <c r="W97" s="749" t="n"/>
      <c r="X97" s="749" t="n"/>
      <c r="Y97" s="749" t="n"/>
      <c r="Z97" s="749" t="n"/>
      <c r="AA97" s="749" t="n"/>
      <c r="AB97" s="749" t="n"/>
      <c r="AC97" s="749" t="n"/>
      <c r="AD97" s="749" t="n"/>
    </row>
    <row r="98">
      <c r="A98" s="749" t="n"/>
      <c r="B98" s="503" t="inlineStr">
        <is>
          <t xml:space="preserve">             Children Powder</t>
        </is>
      </c>
      <c r="C98" s="1075" t="n"/>
      <c r="D98" s="514">
        <f>IFERROR(0 ,D35*$C$55)</f>
        <v/>
      </c>
      <c r="E98" s="514">
        <f>IFERROr(0,$D$55*E35)</f>
        <v/>
      </c>
      <c r="F98" s="519">
        <f>iferror($E$55*F35%,0)</f>
        <v/>
      </c>
      <c r="G98" s="547">
        <f>iferror($F$55*G35%,0)</f>
        <v/>
      </c>
      <c r="H98" s="572">
        <f>iferror($G$55*H35%,0)</f>
        <v/>
      </c>
      <c r="I98" s="547">
        <f>iferror($H$55*I35%,0)</f>
        <v/>
      </c>
      <c r="J98" s="519">
        <f>iferror($I$55*J35%,0)</f>
        <v/>
      </c>
      <c r="K98" s="519">
        <f>iferror($J$55*K35%,0)</f>
        <v/>
      </c>
      <c r="L98" s="519">
        <f>iferror($K$55*L35%,0)</f>
        <v/>
      </c>
      <c r="M98" s="632">
        <f>iferror($L$55*M35%,0)</f>
        <v/>
      </c>
      <c r="N98" s="632">
        <f>iferror($M$55*N35%,0)</f>
        <v/>
      </c>
      <c r="O98" s="632">
        <f>iferror($N$55*O35%,0)</f>
        <v/>
      </c>
      <c r="P98" s="519">
        <f>iferror($O$55*P35%,0)</f>
        <v/>
      </c>
      <c r="Q98" s="519">
        <f>iferror($P$55*Q35%,0)</f>
        <v/>
      </c>
      <c r="R98" s="519">
        <f>iferror($Q$55*R35%,0)</f>
        <v/>
      </c>
      <c r="S98" s="749" t="n"/>
      <c r="T98" s="749" t="n"/>
      <c r="U98" s="749" t="n"/>
      <c r="V98" s="749" t="n"/>
      <c r="W98" s="749" t="n"/>
      <c r="X98" s="749" t="n"/>
      <c r="Y98" s="749" t="n"/>
      <c r="Z98" s="749" t="n"/>
      <c r="AA98" s="749" t="n"/>
      <c r="AB98" s="749" t="n"/>
      <c r="AC98" s="749" t="n"/>
      <c r="AD98" s="749" t="n"/>
    </row>
    <row r="99" ht="23.25" customHeight="1" s="1068">
      <c r="A99" s="749" t="n"/>
      <c r="B99" s="508" t="inlineStr">
        <is>
          <t>Employee Cost</t>
        </is>
      </c>
      <c r="C99" s="1091" t="n"/>
      <c r="D99" s="573">
        <f>sum(D100:D103)</f>
        <v/>
      </c>
      <c r="E99" s="573">
        <f>sum(E100:E103)</f>
        <v/>
      </c>
      <c r="F99" s="517">
        <f>sum(F100:F103)</f>
        <v/>
      </c>
      <c r="G99" s="518">
        <f>sum(G100:G103)</f>
        <v/>
      </c>
      <c r="H99" s="568">
        <f>sum(H100:H103)</f>
        <v/>
      </c>
      <c r="I99" s="518">
        <f>sum(I100:I103)</f>
        <v/>
      </c>
      <c r="J99" s="517">
        <f>sum(J100:J103)</f>
        <v/>
      </c>
      <c r="K99" s="517">
        <f>sum(K100:K103)</f>
        <v/>
      </c>
      <c r="L99" s="517">
        <f>sum(L100:L103)</f>
        <v/>
      </c>
      <c r="M99" s="518">
        <f>sum(M100:M103)</f>
        <v/>
      </c>
      <c r="N99" s="518">
        <f>sum(N100:N103)</f>
        <v/>
      </c>
      <c r="O99" s="518">
        <f>sum(O100:O103)</f>
        <v/>
      </c>
      <c r="P99" s="517">
        <f>sum(P100:P103)</f>
        <v/>
      </c>
      <c r="Q99" s="517">
        <f>sum(Q100:Q103)</f>
        <v/>
      </c>
      <c r="R99" s="517">
        <f>sum(R100:R103)</f>
        <v/>
      </c>
      <c r="S99" s="749" t="n"/>
      <c r="T99" s="749" t="n"/>
      <c r="U99" s="749" t="n"/>
      <c r="V99" s="749" t="n"/>
      <c r="W99" s="749" t="n"/>
      <c r="X99" s="749" t="n"/>
      <c r="Y99" s="749" t="n"/>
      <c r="Z99" s="749" t="n"/>
      <c r="AA99" s="749" t="n"/>
      <c r="AB99" s="749" t="n"/>
      <c r="AC99" s="749" t="n"/>
      <c r="AD99" s="749" t="n"/>
    </row>
    <row r="100">
      <c r="A100" s="749" t="n"/>
      <c r="B100" s="497" t="inlineStr">
        <is>
          <t xml:space="preserve">             Pregnancy Powder</t>
        </is>
      </c>
      <c r="C100" s="1090" t="n"/>
      <c r="D100" s="574">
        <f>sum(D70,D75,D80,D85,D90,D95)*5%</f>
        <v/>
      </c>
      <c r="E100" s="574">
        <f>sum(E70,E75,E80,E85,E90,E95)*5%</f>
        <v/>
      </c>
      <c r="F100" s="513">
        <f>sum(F70,F75,F80,F85,F90,F95)*5%</f>
        <v/>
      </c>
      <c r="G100" s="560">
        <f>sum(G70,G75,G80,G85,G90,G95)*5%</f>
        <v/>
      </c>
      <c r="H100" s="625">
        <f>sum(H70,H75,H80,H85,H90,H95)*5%</f>
        <v/>
      </c>
      <c r="I100" s="560">
        <f>sum(I70,I75,I80,I85,I90,I95)*5%</f>
        <v/>
      </c>
      <c r="J100" s="513">
        <f>sum(J70,J75,J80,J85,J90,J95)*5%</f>
        <v/>
      </c>
      <c r="K100" s="513">
        <f>sum(K70,K75,K80,K85,K90,K95)*5%</f>
        <v/>
      </c>
      <c r="L100" s="513">
        <f>sum(L70,L75,L80,L85,L90,L95)*5%</f>
        <v/>
      </c>
      <c r="M100" s="560">
        <f>sum(M70,M75,M80,M85,M90,M95)*5%</f>
        <v/>
      </c>
      <c r="N100" s="560">
        <f>sum(N70,N75,N80,N85,N90,N95)*5%</f>
        <v/>
      </c>
      <c r="O100" s="560">
        <f>sum(O70,O75,O80,O85,O90,O95)*5%</f>
        <v/>
      </c>
      <c r="P100" s="513">
        <f>sum(P70,P75,P80,P85,P90,P95)*5%</f>
        <v/>
      </c>
      <c r="Q100" s="513">
        <f>sum(Q70,Q75,Q80,Q85,Q90,Q95)*5%</f>
        <v/>
      </c>
      <c r="R100" s="513">
        <f>sum(R70,R75,R80,R85,R90,R95)*5%</f>
        <v/>
      </c>
      <c r="S100" s="749" t="n"/>
      <c r="T100" s="749" t="n"/>
      <c r="U100" s="749" t="n"/>
      <c r="V100" s="749" t="n"/>
      <c r="W100" s="749" t="n"/>
      <c r="X100" s="749" t="n"/>
      <c r="Y100" s="749" t="n"/>
      <c r="Z100" s="749" t="n"/>
      <c r="AA100" s="749" t="n"/>
      <c r="AB100" s="749" t="n"/>
      <c r="AC100" s="749" t="n"/>
      <c r="AD100" s="749" t="n"/>
    </row>
    <row r="101">
      <c r="A101" s="749" t="n"/>
      <c r="B101" s="497" t="inlineStr">
        <is>
          <t xml:space="preserve">             Lactation Powder</t>
        </is>
      </c>
      <c r="C101" s="1090" t="n"/>
      <c r="D101" s="574">
        <f>sum(D71,D76,D81,D86,D91,D96)*5%</f>
        <v/>
      </c>
      <c r="E101" s="574">
        <f>sum(E71,E76,E81,E86,E91,E96)*5%</f>
        <v/>
      </c>
      <c r="F101" s="513">
        <f>sum(F71,F76,F81,F86,F91,F96)*5%</f>
        <v/>
      </c>
      <c r="G101" s="560">
        <f>sum(G71,G76,G81,G86,G91,G96)*5%</f>
        <v/>
      </c>
      <c r="H101" s="625">
        <f>sum(H71,H76,H81,H86,H91,H96)*5%</f>
        <v/>
      </c>
      <c r="I101" s="560">
        <f>sum(I71,I76,I81,I86,I91,I96)*5%</f>
        <v/>
      </c>
      <c r="J101" s="513">
        <f>sum(J71,J76,J81,J86,J91,J96)*5%</f>
        <v/>
      </c>
      <c r="K101" s="513">
        <f>sum(K71,K76,K81,K86,K91,K96)*5%</f>
        <v/>
      </c>
      <c r="L101" s="513">
        <f>sum(L71,L76,L81,L86,L91,L96)*5%</f>
        <v/>
      </c>
      <c r="M101" s="560">
        <f>sum(M71,M76,M81,M86,M91,M96)*5%</f>
        <v/>
      </c>
      <c r="N101" s="560">
        <f>sum(N71,N76,N81,N86,N91,N96)*5%</f>
        <v/>
      </c>
      <c r="O101" s="560">
        <f>sum(O71,O76,O81,O86,O91,O96)*5%</f>
        <v/>
      </c>
      <c r="P101" s="513">
        <f>sum(P71,P76,P81,P86,P91,P96)*5%</f>
        <v/>
      </c>
      <c r="Q101" s="513">
        <f>sum(Q71,Q76,Q81,Q86,Q91,Q96)*5%</f>
        <v/>
      </c>
      <c r="R101" s="513">
        <f>sum(R71,R76,R81,R86,R91,R96)*5%</f>
        <v/>
      </c>
      <c r="S101" s="749" t="n"/>
      <c r="T101" s="749" t="n"/>
      <c r="U101" s="749" t="n"/>
      <c r="V101" s="749" t="n"/>
      <c r="W101" s="749" t="n"/>
      <c r="X101" s="749" t="n"/>
      <c r="Y101" s="749" t="n"/>
      <c r="Z101" s="749" t="n"/>
      <c r="AA101" s="749" t="n"/>
      <c r="AB101" s="749" t="n"/>
      <c r="AC101" s="749" t="n"/>
      <c r="AD101" s="749" t="n"/>
    </row>
    <row r="102">
      <c r="A102" s="749" t="n"/>
      <c r="B102" s="497" t="inlineStr">
        <is>
          <t xml:space="preserve">             Infant Powder</t>
        </is>
      </c>
      <c r="C102" s="1090" t="n"/>
      <c r="D102" s="574">
        <f>sum(D72,D77,D82,D87,D92,D97)*5%</f>
        <v/>
      </c>
      <c r="E102" s="574">
        <f>sum(E72,E77,E82,E87,E92,E97)*5%</f>
        <v/>
      </c>
      <c r="F102" s="513">
        <f>sum(F72,F77,F82,F87,F92,F97)*5%</f>
        <v/>
      </c>
      <c r="G102" s="560">
        <f>sum(G72,G77,G82,G87,G92,G97)*5%</f>
        <v/>
      </c>
      <c r="H102" s="625">
        <f>sum(H72,H77,H82,H87,H92,H97)*5%</f>
        <v/>
      </c>
      <c r="I102" s="560">
        <f>sum(I72,I77,I82,I87,I92,I97)*5%</f>
        <v/>
      </c>
      <c r="J102" s="513">
        <f>sum(J72,J77,J82,J87,J92,J97)*5%</f>
        <v/>
      </c>
      <c r="K102" s="513">
        <f>sum(K72,K77,K82,K87,K92,K97)*5%</f>
        <v/>
      </c>
      <c r="L102" s="513">
        <f>sum(L72,L77,L82,L87,L92,L97)*5%</f>
        <v/>
      </c>
      <c r="M102" s="560">
        <f>sum(M72,M77,M82,M87,M92,M97)*5%</f>
        <v/>
      </c>
      <c r="N102" s="560">
        <f>sum(N72,N77,N82,N87,N92,N97)*5%</f>
        <v/>
      </c>
      <c r="O102" s="560">
        <f>sum(O72,O77,O82,O87,O92,O97)*5%</f>
        <v/>
      </c>
      <c r="P102" s="513">
        <f>sum(P72,P77,P82,P87,P92,P97)*5%</f>
        <v/>
      </c>
      <c r="Q102" s="513">
        <f>sum(Q72,Q77,Q82,Q87,Q92,Q97)*5%</f>
        <v/>
      </c>
      <c r="R102" s="513">
        <f>sum(R72,R77,R82,R87,R92,R97)*5%</f>
        <v/>
      </c>
      <c r="S102" s="749" t="n"/>
      <c r="T102" s="749" t="n"/>
      <c r="U102" s="749" t="n"/>
      <c r="V102" s="749" t="n"/>
      <c r="W102" s="749" t="n"/>
      <c r="X102" s="749" t="n"/>
      <c r="Y102" s="749" t="n"/>
      <c r="Z102" s="749" t="n"/>
      <c r="AA102" s="749" t="n"/>
      <c r="AB102" s="749" t="n"/>
      <c r="AC102" s="749" t="n"/>
      <c r="AD102" s="749" t="n"/>
    </row>
    <row r="103">
      <c r="A103" s="749" t="n"/>
      <c r="B103" s="503" t="inlineStr">
        <is>
          <t xml:space="preserve">             Children Powder</t>
        </is>
      </c>
      <c r="C103" s="1075" t="n"/>
      <c r="D103" s="575">
        <f>sum(D73,D78,D83,D88,D93,D98)*5%</f>
        <v/>
      </c>
      <c r="E103" s="575">
        <f>sum(E73,E78,E83,E88,E93,E98)*5%</f>
        <v/>
      </c>
      <c r="F103" s="519">
        <f>sum(F73,F78,F83,F88,F93,F98)*5%</f>
        <v/>
      </c>
      <c r="G103" s="632">
        <f>sum(G73,G78,G83,G88,G93,G98)*5%</f>
        <v/>
      </c>
      <c r="H103" s="572">
        <f>sum(H73,H78,H83,H88,H93,H98)*5%</f>
        <v/>
      </c>
      <c r="I103" s="632">
        <f>sum(I73,I78,I83,I88,I93,I98)*5%</f>
        <v/>
      </c>
      <c r="J103" s="519">
        <f>sum(J73,J78,J83,J88,J93,J98)*5%</f>
        <v/>
      </c>
      <c r="K103" s="519">
        <f>sum(K73,K78,K83,K88,K93,K98)*5%</f>
        <v/>
      </c>
      <c r="L103" s="519">
        <f>sum(L73,L78,L83,L88,L93,L98)*5%</f>
        <v/>
      </c>
      <c r="M103" s="632">
        <f>sum(M73,M78,M83,M88,M93,M98)*5%</f>
        <v/>
      </c>
      <c r="N103" s="632">
        <f>sum(N73,N78,N83,N88,N93,N98)*5%</f>
        <v/>
      </c>
      <c r="O103" s="632">
        <f>sum(O73,O78,O83,O88,O93,O98)*5%</f>
        <v/>
      </c>
      <c r="P103" s="519">
        <f>sum(P73,P78,P83,P88,P93,P98)*5%</f>
        <v/>
      </c>
      <c r="Q103" s="519">
        <f>sum(Q73,Q78,Q83,Q88,Q93,Q98)*5%</f>
        <v/>
      </c>
      <c r="R103" s="519">
        <f>sum(R73,R78,R83,R88,R93,R98)*5%</f>
        <v/>
      </c>
      <c r="S103" s="749" t="n"/>
      <c r="T103" s="749" t="n"/>
      <c r="U103" s="749" t="n"/>
      <c r="V103" s="749" t="n"/>
      <c r="W103" s="749" t="n"/>
      <c r="X103" s="749" t="n"/>
      <c r="Y103" s="749" t="n"/>
      <c r="Z103" s="749" t="n"/>
      <c r="AA103" s="749" t="n"/>
      <c r="AB103" s="749" t="n"/>
      <c r="AC103" s="749" t="n"/>
      <c r="AD103" s="749" t="n"/>
    </row>
    <row r="104">
      <c r="A104" s="749" t="n"/>
      <c r="B104" s="749" t="n"/>
      <c r="C104" s="749" t="n"/>
      <c r="D104" s="749" t="n"/>
      <c r="E104" s="749" t="n"/>
      <c r="F104" s="749" t="n"/>
      <c r="G104" s="749" t="n"/>
      <c r="H104" s="749" t="n"/>
      <c r="I104" s="749" t="n"/>
      <c r="J104" s="749" t="n"/>
      <c r="K104" s="749" t="n"/>
      <c r="L104" s="749" t="n"/>
      <c r="M104" s="749" t="n"/>
      <c r="N104" s="749" t="n"/>
      <c r="O104" s="749" t="n"/>
      <c r="P104" s="749" t="n"/>
      <c r="Q104" s="749" t="n"/>
      <c r="R104" s="749" t="n"/>
      <c r="S104" s="749" t="n"/>
      <c r="T104" s="749" t="n"/>
      <c r="U104" s="749" t="n"/>
      <c r="V104" s="749" t="n"/>
      <c r="W104" s="749" t="n"/>
      <c r="X104" s="749" t="n"/>
      <c r="Y104" s="749" t="n"/>
      <c r="Z104" s="749" t="n"/>
      <c r="AA104" s="749" t="n"/>
      <c r="AB104" s="749" t="n"/>
      <c r="AC104" s="749" t="n"/>
      <c r="AD104" s="749" t="n"/>
    </row>
    <row r="105">
      <c r="A105" s="749" t="n"/>
      <c r="B105" s="486" t="inlineStr">
        <is>
          <t>INDIRECT EXPENSE PER PRODUCT</t>
        </is>
      </c>
      <c r="C105" s="749" t="n"/>
      <c r="D105" s="749" t="n"/>
      <c r="E105" s="749" t="n"/>
      <c r="F105" s="749" t="n"/>
      <c r="G105" s="749" t="n"/>
      <c r="H105" s="749" t="n"/>
      <c r="I105" s="749" t="n"/>
      <c r="J105" s="749" t="n"/>
      <c r="K105" s="749" t="n"/>
      <c r="L105" s="749" t="n"/>
      <c r="M105" s="749" t="n"/>
      <c r="N105" s="749" t="n"/>
      <c r="O105" s="749" t="n"/>
      <c r="P105" s="749" t="n"/>
      <c r="Q105" s="749" t="n"/>
      <c r="R105" s="749" t="n"/>
      <c r="S105" s="749" t="n"/>
      <c r="T105" s="749" t="n"/>
      <c r="U105" s="749" t="n"/>
      <c r="V105" s="749" t="n"/>
      <c r="W105" s="749" t="n"/>
      <c r="X105" s="749" t="n"/>
      <c r="Y105" s="749" t="n"/>
      <c r="Z105" s="749" t="n"/>
      <c r="AA105" s="749" t="n"/>
      <c r="AB105" s="749" t="n"/>
      <c r="AC105" s="749" t="n"/>
      <c r="AD105" s="749" t="n"/>
    </row>
    <row r="106">
      <c r="A106" s="749" t="n"/>
      <c r="B106" s="1096" t="inlineStr">
        <is>
          <t>Products</t>
        </is>
      </c>
      <c r="C106" s="1097" t="inlineStr">
        <is>
          <t>Year 1</t>
        </is>
      </c>
      <c r="D106" s="1071" t="n"/>
      <c r="E106" s="1069" t="n"/>
      <c r="F106" s="1098" t="inlineStr">
        <is>
          <t>Year 2</t>
        </is>
      </c>
      <c r="G106" s="1071" t="n"/>
      <c r="H106" s="1069" t="n"/>
      <c r="I106" s="1097" t="inlineStr">
        <is>
          <t>Year 3</t>
        </is>
      </c>
      <c r="J106" s="1071" t="n"/>
      <c r="K106" s="1069" t="n"/>
      <c r="L106" s="1098" t="inlineStr">
        <is>
          <t>Year 4</t>
        </is>
      </c>
      <c r="M106" s="1071" t="n"/>
      <c r="N106" s="1069" t="n"/>
      <c r="O106" s="1097" t="inlineStr">
        <is>
          <t>Year 5</t>
        </is>
      </c>
      <c r="P106" s="1071" t="n"/>
      <c r="Q106" s="1069" t="n"/>
      <c r="R106" s="749" t="n"/>
      <c r="S106" s="749" t="n"/>
      <c r="T106" s="749" t="n"/>
      <c r="U106" s="749" t="n"/>
      <c r="V106" s="749" t="n"/>
      <c r="W106" s="749" t="n"/>
      <c r="X106" s="749" t="n"/>
      <c r="Y106" s="749" t="n"/>
      <c r="Z106" s="749" t="n"/>
      <c r="AA106" s="749" t="n"/>
      <c r="AB106" s="749" t="n"/>
      <c r="AC106" s="749" t="n"/>
      <c r="AD106" s="749" t="n"/>
    </row>
    <row r="107">
      <c r="A107" s="749" t="n"/>
      <c r="B107" s="1095" t="n"/>
      <c r="C107" s="579" t="inlineStr">
        <is>
          <t>Total Units</t>
        </is>
      </c>
      <c r="D107" s="580" t="inlineStr">
        <is>
          <t>Cost</t>
        </is>
      </c>
      <c r="E107" s="580" t="inlineStr">
        <is>
          <t>Cost/Unit</t>
        </is>
      </c>
      <c r="F107" s="581" t="inlineStr">
        <is>
          <t>Total Units</t>
        </is>
      </c>
      <c r="G107" s="131" t="inlineStr">
        <is>
          <t>Cost</t>
        </is>
      </c>
      <c r="H107" s="113" t="inlineStr">
        <is>
          <t>Cost/Unit</t>
        </is>
      </c>
      <c r="I107" s="579" t="inlineStr">
        <is>
          <t>Total Units</t>
        </is>
      </c>
      <c r="J107" s="582" t="inlineStr">
        <is>
          <t>Cost</t>
        </is>
      </c>
      <c r="K107" s="580" t="inlineStr">
        <is>
          <t>Cost/Unit</t>
        </is>
      </c>
      <c r="L107" s="581" t="inlineStr">
        <is>
          <t>Total Units</t>
        </is>
      </c>
      <c r="M107" s="113" t="inlineStr">
        <is>
          <t>Cost</t>
        </is>
      </c>
      <c r="N107" s="113" t="inlineStr">
        <is>
          <t>Cost/Unit</t>
        </is>
      </c>
      <c r="O107" s="579" t="inlineStr">
        <is>
          <t>Total Units</t>
        </is>
      </c>
      <c r="P107" s="580" t="inlineStr">
        <is>
          <t>Cost</t>
        </is>
      </c>
      <c r="Q107" s="580" t="inlineStr">
        <is>
          <t>Cost/Unit</t>
        </is>
      </c>
      <c r="R107" s="749" t="n"/>
      <c r="S107" s="749" t="n"/>
      <c r="T107" s="749" t="n"/>
      <c r="U107" s="749" t="n"/>
      <c r="V107" s="749" t="n"/>
      <c r="W107" s="749" t="n"/>
      <c r="X107" s="749" t="n"/>
      <c r="Y107" s="749" t="n"/>
      <c r="Z107" s="749" t="n"/>
      <c r="AA107" s="749" t="n"/>
      <c r="AB107" s="749" t="n"/>
      <c r="AC107" s="749" t="n"/>
      <c r="AD107" s="749" t="n"/>
    </row>
    <row r="108">
      <c r="A108" s="749" t="n"/>
      <c r="B108" s="452" t="inlineStr">
        <is>
          <t>Pregnancy Powder- Trimester 1- Tier 1</t>
        </is>
      </c>
      <c r="C108" s="583" t="n"/>
      <c r="D108" s="584" t="n"/>
      <c r="E108" s="584" t="n"/>
      <c r="F108" s="585">
        <f>'In-house (2-5yrs)'!$C$12/3</f>
        <v/>
      </c>
      <c r="G108" s="586">
        <f>(sum($G$70,$G$75,$G$80,$G$85,$G$90,$G$95,$G$100)/3)*10^7</f>
        <v/>
      </c>
      <c r="H108" s="587">
        <f>G108/F108</f>
        <v/>
      </c>
      <c r="I108" s="588">
        <f>'In-house (2-5yrs)'!$C$13/3</f>
        <v/>
      </c>
      <c r="J108" s="589">
        <f>(sum($J$70,$J$75,$J$80,$J$85,$J$90,$J$95,$J$100)/3)*10^7</f>
        <v/>
      </c>
      <c r="K108" s="590">
        <f>J108/I108</f>
        <v/>
      </c>
      <c r="L108" s="585">
        <f>'In-house (2-5yrs)'!$C$14/3</f>
        <v/>
      </c>
      <c r="M108" s="585">
        <f>(sum($M$70,$M$75,$M$80,$M$85,$M$90,$M$95,$M$100)/3)*10^7</f>
        <v/>
      </c>
      <c r="N108" s="591">
        <f>M108/L108</f>
        <v/>
      </c>
      <c r="O108" s="588">
        <f>'In-house (2-5yrs)'!$C$15/3</f>
        <v/>
      </c>
      <c r="P108" s="588">
        <f>(sum($P$70,$P$75,$P$80,$P$85,$P$90,$P$95,$P$100)/3)*10^7</f>
        <v/>
      </c>
      <c r="Q108" s="590">
        <f>P108/O108</f>
        <v/>
      </c>
      <c r="R108" s="749" t="n"/>
      <c r="S108" s="749" t="n"/>
      <c r="T108" s="749" t="n"/>
      <c r="U108" s="749" t="n"/>
      <c r="V108" s="749" t="n"/>
      <c r="W108" s="749" t="n"/>
      <c r="X108" s="749" t="n"/>
      <c r="Y108" s="749" t="n"/>
      <c r="Z108" s="749" t="n"/>
      <c r="AA108" s="749" t="n"/>
      <c r="AB108" s="749" t="n"/>
      <c r="AC108" s="749" t="n"/>
      <c r="AD108" s="749" t="n"/>
    </row>
    <row r="109">
      <c r="A109" s="749" t="n"/>
      <c r="B109" s="452" t="inlineStr">
        <is>
          <t>Pregnancy Powder- Trimester 2- Tier 1</t>
        </is>
      </c>
      <c r="C109" s="592" t="n"/>
      <c r="D109" s="590" t="n"/>
      <c r="E109" s="590" t="n"/>
      <c r="F109" s="585">
        <f>'In-house (2-5yrs)'!$C$12/3</f>
        <v/>
      </c>
      <c r="G109" s="593">
        <f>(sum($G$70,$G$75,$G$80,$G$85,$G$90,$G$95,$G$100)/3)*10^7</f>
        <v/>
      </c>
      <c r="H109" s="594">
        <f>G109/F109</f>
        <v/>
      </c>
      <c r="I109" s="588">
        <f>'In-house (2-5yrs)'!$C$13/3</f>
        <v/>
      </c>
      <c r="J109" s="595">
        <f>(sum($J$70,$J$75,$J$80,$J$85,$J$90,$J$95,$J$100)/3)*10^7</f>
        <v/>
      </c>
      <c r="K109" s="590">
        <f>J109/I109</f>
        <v/>
      </c>
      <c r="L109" s="585">
        <f>'In-house (2-5yrs)'!$C$14/3</f>
        <v/>
      </c>
      <c r="M109" s="585">
        <f>(sum($M$70,$M$75,$M$80,$M$85,$M$90,$M$95,$M$100)/3)*10^7</f>
        <v/>
      </c>
      <c r="N109" s="591">
        <f>M109/L109</f>
        <v/>
      </c>
      <c r="O109" s="588">
        <f>'In-house (2-5yrs)'!$C$15/3</f>
        <v/>
      </c>
      <c r="P109" s="588">
        <f>(sum($P$70,$P$75,$P$80,$P$85,$P$90,$P$95,$P$100)/3)*10^7</f>
        <v/>
      </c>
      <c r="Q109" s="590">
        <f>P109/O109</f>
        <v/>
      </c>
      <c r="R109" s="749" t="n"/>
      <c r="S109" s="749" t="n"/>
      <c r="T109" s="749" t="n"/>
      <c r="U109" s="749" t="n"/>
      <c r="V109" s="749" t="n"/>
      <c r="W109" s="749" t="n"/>
      <c r="X109" s="749" t="n"/>
      <c r="Y109" s="749" t="n"/>
      <c r="Z109" s="749" t="n"/>
      <c r="AA109" s="749" t="n"/>
      <c r="AB109" s="749" t="n"/>
      <c r="AC109" s="749" t="n"/>
      <c r="AD109" s="749" t="n"/>
    </row>
    <row r="110">
      <c r="A110" s="749" t="n"/>
      <c r="B110" s="452" t="inlineStr">
        <is>
          <t>Pregnancy Powder- Trimester 3- Tier 1</t>
        </is>
      </c>
      <c r="C110" s="592" t="n"/>
      <c r="D110" s="590" t="n"/>
      <c r="E110" s="590" t="n"/>
      <c r="F110" s="585">
        <f>'In-house (2-5yrs)'!$C$12/3</f>
        <v/>
      </c>
      <c r="G110" s="593">
        <f>(sum($G$70,$G$75,$G$80,$G$85,$G$90,$G$95,$G$100)/3)*10^7</f>
        <v/>
      </c>
      <c r="H110" s="594">
        <f>G110/F110</f>
        <v/>
      </c>
      <c r="I110" s="588">
        <f>'In-house (2-5yrs)'!$C$13/3</f>
        <v/>
      </c>
      <c r="J110" s="595">
        <f>(sum($J$70,$J$75,$J$80,$J$85,$J$90,$J$95,$J$100)/3)*10^7</f>
        <v/>
      </c>
      <c r="K110" s="590">
        <f>J110/I110</f>
        <v/>
      </c>
      <c r="L110" s="585">
        <f>'In-house (2-5yrs)'!$C$14/3</f>
        <v/>
      </c>
      <c r="M110" s="585">
        <f>(sum($M$70,$M$75,$M$80,$M$85,$M$90,$M$95,$M$100)/3)*10^7</f>
        <v/>
      </c>
      <c r="N110" s="591">
        <f>M110/L110</f>
        <v/>
      </c>
      <c r="O110" s="588">
        <f>'In-house (2-5yrs)'!$C$15/3</f>
        <v/>
      </c>
      <c r="P110" s="588">
        <f>(sum($P$70,$P$75,$P$80,$P$85,$P$90,$P$95,$P$100)/3)*10^7</f>
        <v/>
      </c>
      <c r="Q110" s="590">
        <f>P110/O110</f>
        <v/>
      </c>
      <c r="R110" s="749" t="n"/>
      <c r="S110" s="749" t="n"/>
      <c r="T110" s="749" t="n"/>
      <c r="U110" s="749" t="n"/>
      <c r="V110" s="749" t="n"/>
      <c r="W110" s="749" t="n"/>
      <c r="X110" s="749" t="n"/>
      <c r="Y110" s="749" t="n"/>
      <c r="Z110" s="749" t="n"/>
      <c r="AA110" s="749" t="n"/>
      <c r="AB110" s="749" t="n"/>
      <c r="AC110" s="749" t="n"/>
      <c r="AD110" s="749" t="n"/>
    </row>
    <row r="111">
      <c r="A111" s="749" t="n"/>
      <c r="B111" s="452" t="inlineStr">
        <is>
          <t>Lactation Powder- Tier 1</t>
        </is>
      </c>
      <c r="C111" s="592" t="n"/>
      <c r="D111" s="590" t="n"/>
      <c r="E111" s="590" t="n"/>
      <c r="F111" s="600">
        <f>'In-house (2-5yrs)'!F12</f>
        <v/>
      </c>
      <c r="G111" s="593">
        <f>SUM(G71,G76,G81,G86,G91,G96,G101)*10^7</f>
        <v/>
      </c>
      <c r="H111" s="594">
        <f>G111/F111</f>
        <v/>
      </c>
      <c r="I111" s="599">
        <f>'In-house (2-5yrs)'!F13</f>
        <v/>
      </c>
      <c r="J111" s="595">
        <f>sum(J71,J76,J81,J86,J91,J96,J101)*10^7</f>
        <v/>
      </c>
      <c r="K111" s="590">
        <f>J111/I111</f>
        <v/>
      </c>
      <c r="L111" s="600">
        <f>'In-house (2-5yrs)'!F14</f>
        <v/>
      </c>
      <c r="M111" s="600">
        <f>(sum(M71,M76,M81,M86,M91,M96,M101))*10^7</f>
        <v/>
      </c>
      <c r="N111" s="591">
        <f>M111/L111</f>
        <v/>
      </c>
      <c r="O111" s="599">
        <f>'In-house (2-5yrs)'!F15</f>
        <v/>
      </c>
      <c r="P111" s="588">
        <f>sum(P71,P76,P81,P86,P91,P96,P101)*10^7</f>
        <v/>
      </c>
      <c r="Q111" s="590">
        <f>P111/O111</f>
        <v/>
      </c>
      <c r="R111" s="749" t="n"/>
      <c r="S111" s="749" t="inlineStr">
        <is>
          <t>TIER 1,2,3 GTM</t>
        </is>
      </c>
      <c r="T111" s="749" t="n"/>
      <c r="U111" s="749" t="n"/>
      <c r="V111" s="749" t="n"/>
      <c r="W111" s="749" t="n"/>
      <c r="X111" s="749" t="n"/>
      <c r="Y111" s="749" t="n"/>
      <c r="Z111" s="749" t="n"/>
      <c r="AA111" s="749" t="n"/>
      <c r="AB111" s="749" t="n"/>
      <c r="AC111" s="749" t="n"/>
      <c r="AD111" s="749" t="n"/>
    </row>
    <row r="112">
      <c r="A112" s="749" t="n"/>
      <c r="B112" s="452" t="inlineStr">
        <is>
          <t>Infant Formula Powder- 0 to 6m- Tier 1</t>
        </is>
      </c>
      <c r="C112" s="592" t="n"/>
      <c r="D112" s="590" t="n"/>
      <c r="E112" s="590" t="n"/>
      <c r="F112" s="600">
        <f>'In-house (2-5yrs)'!$I$12/5</f>
        <v/>
      </c>
      <c r="G112" s="593">
        <f>(sum($G$72,$G$77,$G$82,$G$87,$G$92,$G$97,$G$102)/5)*10^7</f>
        <v/>
      </c>
      <c r="H112" s="594">
        <f>G112/F112</f>
        <v/>
      </c>
      <c r="I112" s="599">
        <f>'In-house (2-5yrs)'!$I$13/5</f>
        <v/>
      </c>
      <c r="J112" s="595">
        <f>(sum($J$72,$J$77,$J$82,$J$87,$J$92,$J$97,$J$102)/5)*10^7</f>
        <v/>
      </c>
      <c r="K112" s="590">
        <f>J112/I112</f>
        <v/>
      </c>
      <c r="L112" s="600">
        <f>'In-house (2-5yrs)'!$I$14/5</f>
        <v/>
      </c>
      <c r="M112" s="600">
        <f>(sum($M$72,$M$77,$M$82,$M$87,$M$92,$M$97,$M$102)/5)*10^7</f>
        <v/>
      </c>
      <c r="N112" s="591">
        <f>M112/L112</f>
        <v/>
      </c>
      <c r="O112" s="599">
        <f>'In-house (2-5yrs)'!$I$15/5</f>
        <v/>
      </c>
      <c r="P112" s="588">
        <f>(sum($P$72,$P$77,$P$82,$P$87,$P$92,$P$97,$P$102)/5)*10^7</f>
        <v/>
      </c>
      <c r="Q112" s="590">
        <f>P112/O112</f>
        <v/>
      </c>
      <c r="R112" s="749" t="n"/>
      <c r="S112" s="749" t="inlineStr">
        <is>
          <t xml:space="preserve">TIER 1,2 </t>
        </is>
      </c>
      <c r="T112" s="749" t="inlineStr">
        <is>
          <t>Online strategies</t>
        </is>
      </c>
      <c r="U112" s="749" t="inlineStr">
        <is>
          <t>(Same name- natal care for example. WIll have more options and making sure the conversion cost per click is higher.)</t>
        </is>
      </c>
      <c r="V112" s="749" t="n"/>
      <c r="W112" s="749" t="n"/>
      <c r="X112" s="749" t="n"/>
      <c r="Y112" s="749" t="n"/>
      <c r="Z112" s="749" t="n"/>
      <c r="AA112" s="749" t="n"/>
      <c r="AB112" s="749" t="n"/>
      <c r="AC112" s="749" t="n"/>
      <c r="AD112" s="749" t="n"/>
    </row>
    <row r="113">
      <c r="A113" s="749" t="n"/>
      <c r="B113" s="452" t="inlineStr">
        <is>
          <t>Infant Formula Powder- 6 to 12m- Tier 1</t>
        </is>
      </c>
      <c r="C113" s="592" t="n"/>
      <c r="D113" s="590" t="n"/>
      <c r="E113" s="590" t="n"/>
      <c r="F113" s="600">
        <f>'In-house (2-5yrs)'!$I$12/5</f>
        <v/>
      </c>
      <c r="G113" s="593">
        <f>(sum($G$72,$G$77,$G$82,$G$87,$G$92,$G$97,$G$102)/5)*10^7</f>
        <v/>
      </c>
      <c r="H113" s="594">
        <f>G113/F113</f>
        <v/>
      </c>
      <c r="I113" s="599">
        <f>'In-house (2-5yrs)'!$I$13/5</f>
        <v/>
      </c>
      <c r="J113" s="595">
        <f>(sum($J$72,$J$77,$J$82,$J$87,$J$92,$J$97,$J$102)/5)*10^7</f>
        <v/>
      </c>
      <c r="K113" s="590">
        <f>J113/I113</f>
        <v/>
      </c>
      <c r="L113" s="600">
        <f>'In-house (2-5yrs)'!$I$14/5</f>
        <v/>
      </c>
      <c r="M113" s="600">
        <f>(sum($M$72,$M$77,$M$82,$M$87,$M$92,$M$97,$M$102)/5)*10^7</f>
        <v/>
      </c>
      <c r="N113" s="591">
        <f>M113/L113</f>
        <v/>
      </c>
      <c r="O113" s="599">
        <f>'In-house (2-5yrs)'!$I$15/5</f>
        <v/>
      </c>
      <c r="P113" s="588">
        <f>(sum($P$72,$P$77,$P$82,$P$87,$P$92,$P$97,$P$102)/5)*10^7</f>
        <v/>
      </c>
      <c r="Q113" s="590">
        <f>P113/O113</f>
        <v/>
      </c>
      <c r="R113" s="749" t="n"/>
      <c r="S113" s="749" t="inlineStr">
        <is>
          <t>TIER 1,2,3</t>
        </is>
      </c>
      <c r="T113" s="749" t="inlineStr">
        <is>
          <t>MR, KOL</t>
        </is>
      </c>
      <c r="U113" s="749" t="n"/>
      <c r="V113" s="749" t="n"/>
      <c r="W113" s="749" t="n"/>
      <c r="X113" s="749" t="n"/>
      <c r="Y113" s="749" t="n"/>
      <c r="Z113" s="749" t="n"/>
      <c r="AA113" s="749" t="n"/>
      <c r="AB113" s="749" t="n"/>
      <c r="AC113" s="749" t="n"/>
      <c r="AD113" s="749" t="n"/>
    </row>
    <row r="114">
      <c r="A114" s="749" t="n"/>
      <c r="B114" s="452" t="inlineStr">
        <is>
          <t>Infant Formula Powder- 12 to 24m- Tier 1</t>
        </is>
      </c>
      <c r="C114" s="592" t="n"/>
      <c r="D114" s="590" t="n"/>
      <c r="E114" s="590" t="n"/>
      <c r="F114" s="600">
        <f>'In-house (2-5yrs)'!$I$12/5</f>
        <v/>
      </c>
      <c r="G114" s="593">
        <f>(sum($G$72,$G$77,$G$82,$G$87,$G$92,$G$97,$G$102)/5)*10^7</f>
        <v/>
      </c>
      <c r="H114" s="594">
        <f>G114/F114</f>
        <v/>
      </c>
      <c r="I114" s="599">
        <f>'In-house (2-5yrs)'!$I$13/5</f>
        <v/>
      </c>
      <c r="J114" s="595">
        <f>(sum($J$72,$J$77,$J$82,$J$87,$J$92,$J$97,$J$102)/5)*10^7</f>
        <v/>
      </c>
      <c r="K114" s="590">
        <f>J114/I114</f>
        <v/>
      </c>
      <c r="L114" s="600">
        <f>'In-house (2-5yrs)'!$I$14/5</f>
        <v/>
      </c>
      <c r="M114" s="600">
        <f>(sum($M$72,$M$77,$M$82,$M$87,$M$92,$M$97,$M$102)/5)*10^7</f>
        <v/>
      </c>
      <c r="N114" s="591">
        <f>M114/L114</f>
        <v/>
      </c>
      <c r="O114" s="599">
        <f>'In-house (2-5yrs)'!$I$15/5</f>
        <v/>
      </c>
      <c r="P114" s="588">
        <f>(sum($P$72,$P$77,$P$82,$P$87,$P$92,$P$97,$P$102)/5)*10^7</f>
        <v/>
      </c>
      <c r="Q114" s="590">
        <f>P114/O114</f>
        <v/>
      </c>
      <c r="R114" s="749" t="n"/>
      <c r="S114" s="749" t="n"/>
      <c r="T114" s="749" t="inlineStr">
        <is>
          <t>Offline Sales</t>
        </is>
      </c>
      <c r="U114" s="749" t="inlineStr">
        <is>
          <t xml:space="preserve">(Infant </t>
        </is>
      </c>
      <c r="V114" s="749" t="n"/>
      <c r="W114" s="749" t="n"/>
      <c r="X114" s="749" t="n"/>
      <c r="Y114" s="749" t="n"/>
      <c r="Z114" s="749" t="n"/>
      <c r="AA114" s="749" t="n"/>
      <c r="AB114" s="749" t="n"/>
      <c r="AC114" s="749" t="n"/>
      <c r="AD114" s="749" t="n"/>
    </row>
    <row r="115">
      <c r="A115" s="749" t="n"/>
      <c r="B115" s="452" t="inlineStr">
        <is>
          <t>Infant Complementary Food- 6 to 12m- Tier 1</t>
        </is>
      </c>
      <c r="C115" s="592" t="n"/>
      <c r="D115" s="590" t="n"/>
      <c r="E115" s="590" t="n"/>
      <c r="F115" s="600">
        <f>'In-house (2-5yrs)'!$I$12/5</f>
        <v/>
      </c>
      <c r="G115" s="593">
        <f>(sum($G$72,$G$77,$G$82,$G$87,$G$92,$G$97,$G$102)/5)*10^7</f>
        <v/>
      </c>
      <c r="H115" s="594">
        <f>G115/F115</f>
        <v/>
      </c>
      <c r="I115" s="599">
        <f>'In-house (2-5yrs)'!$I$13/5</f>
        <v/>
      </c>
      <c r="J115" s="595">
        <f>(sum($J$72,$J$77,$J$82,$J$87,$J$92,$J$97,$J$102)/5)*10^7</f>
        <v/>
      </c>
      <c r="K115" s="590">
        <f>J115/I115</f>
        <v/>
      </c>
      <c r="L115" s="600">
        <f>'In-house (2-5yrs)'!$I$14/5</f>
        <v/>
      </c>
      <c r="M115" s="600">
        <f>(sum($M$72,$M$77,$M$82,$M$87,$M$92,$M$97,$M$102)/5)*10^7</f>
        <v/>
      </c>
      <c r="N115" s="591">
        <f>M115/L115</f>
        <v/>
      </c>
      <c r="O115" s="599">
        <f>'In-house (2-5yrs)'!$I$15/5</f>
        <v/>
      </c>
      <c r="P115" s="588">
        <f>(sum($P$72,$P$77,$P$82,$P$87,$P$92,$P$97,$P$102)/5)*10^7</f>
        <v/>
      </c>
      <c r="Q115" s="590">
        <f>P115/O115</f>
        <v/>
      </c>
      <c r="R115" s="749" t="n"/>
      <c r="S115" s="749" t="n"/>
      <c r="T115" s="749" t="n"/>
      <c r="U115" s="749" t="inlineStr">
        <is>
          <t>Pregnancy and Laction eill require education for consumers)</t>
        </is>
      </c>
      <c r="V115" s="749" t="n"/>
      <c r="W115" s="749" t="n"/>
      <c r="X115" s="749" t="n"/>
      <c r="Y115" s="749" t="n"/>
      <c r="Z115" s="749" t="n"/>
      <c r="AA115" s="749" t="n"/>
      <c r="AB115" s="749" t="n"/>
      <c r="AC115" s="749" t="n"/>
      <c r="AD115" s="749" t="n"/>
    </row>
    <row r="116">
      <c r="A116" s="749" t="n"/>
      <c r="B116" s="452" t="inlineStr">
        <is>
          <t>Infant Complementary Food- 12 to 24m- Tier 1</t>
        </is>
      </c>
      <c r="C116" s="592" t="n"/>
      <c r="D116" s="590" t="n"/>
      <c r="E116" s="590" t="n"/>
      <c r="F116" s="600">
        <f>'In-house (2-5yrs)'!$I$12/5</f>
        <v/>
      </c>
      <c r="G116" s="593">
        <f>(sum($G$72,$G$77,$G$82,$G$87,$G$92,$G$97,$G$102)/5)*10^7</f>
        <v/>
      </c>
      <c r="H116" s="594">
        <f>G116/F116</f>
        <v/>
      </c>
      <c r="I116" s="599">
        <f>'In-house (2-5yrs)'!$I$13/5</f>
        <v/>
      </c>
      <c r="J116" s="595">
        <f>(sum($J$72,$J$77,$J$82,$J$87,$J$92,$J$97,$J$102)/5)*10^7</f>
        <v/>
      </c>
      <c r="K116" s="590">
        <f>J116/I116</f>
        <v/>
      </c>
      <c r="L116" s="600">
        <f>'In-house (2-5yrs)'!$I$14/5</f>
        <v/>
      </c>
      <c r="M116" s="600">
        <f>(sum($M$72,$M$77,$M$82,$M$87,$M$92,$M$97,$M$102)/5)*10^7</f>
        <v/>
      </c>
      <c r="N116" s="591">
        <f>M116/L116</f>
        <v/>
      </c>
      <c r="O116" s="599">
        <f>'In-house (2-5yrs)'!$I$15/5</f>
        <v/>
      </c>
      <c r="P116" s="588">
        <f>(sum($P$72,$P$77,$P$82,$P$87,$P$92,$P$97,$P$102)/5)*10^7</f>
        <v/>
      </c>
      <c r="Q116" s="590">
        <f>P116/O116</f>
        <v/>
      </c>
      <c r="R116" s="749" t="n"/>
      <c r="S116" s="749" t="n"/>
      <c r="T116" s="749" t="n"/>
      <c r="U116" s="749" t="n"/>
      <c r="V116" s="749" t="n"/>
      <c r="W116" s="749" t="n"/>
      <c r="X116" s="749" t="n"/>
      <c r="Y116" s="749" t="n"/>
      <c r="Z116" s="749" t="n"/>
      <c r="AA116" s="749" t="n"/>
      <c r="AB116" s="749" t="n"/>
      <c r="AC116" s="749" t="n"/>
      <c r="AD116" s="749" t="n"/>
    </row>
    <row r="117">
      <c r="A117" s="749" t="n"/>
      <c r="B117" s="452" t="inlineStr">
        <is>
          <t>Children Powder- Tier 1</t>
        </is>
      </c>
      <c r="C117" s="592" t="n"/>
      <c r="D117" s="590" t="n"/>
      <c r="E117" s="590" t="n"/>
      <c r="F117" s="600">
        <f>'In-house (2-5yrs)'!L12</f>
        <v/>
      </c>
      <c r="G117" s="593">
        <f>(sum(G73,G78,G83,G88,G93,G98,G103))*10^7</f>
        <v/>
      </c>
      <c r="H117" s="594">
        <f>G117/F117</f>
        <v/>
      </c>
      <c r="I117" s="599">
        <f>'In-house (2-5yrs)'!L13</f>
        <v/>
      </c>
      <c r="J117" s="595">
        <f>sum(J73,J78,J83,J88,J93,J98,J103)*10^7</f>
        <v/>
      </c>
      <c r="K117" s="590">
        <f>J117/I117</f>
        <v/>
      </c>
      <c r="L117" s="600">
        <f>'In-house (2-5yrs)'!L14</f>
        <v/>
      </c>
      <c r="M117" s="600">
        <f>(sum(M73,M78,M83,M88,M93,M98,M103))*10^7</f>
        <v/>
      </c>
      <c r="N117" s="591">
        <f>M117/L117</f>
        <v/>
      </c>
      <c r="O117" s="599">
        <f>'In-house (2-5yrs)'!L15</f>
        <v/>
      </c>
      <c r="P117" s="588">
        <f>sum(P73,P78,P83,P88,P93,P98,P103)*10^7</f>
        <v/>
      </c>
      <c r="Q117" s="590">
        <f>P117/O117</f>
        <v/>
      </c>
      <c r="R117" s="749" t="n"/>
      <c r="S117" s="749" t="n"/>
      <c r="T117" s="749" t="n"/>
      <c r="U117" s="749" t="n"/>
      <c r="V117" s="749" t="n"/>
      <c r="W117" s="749" t="n"/>
      <c r="X117" s="749" t="n"/>
      <c r="Y117" s="749" t="n"/>
      <c r="Z117" s="749" t="n"/>
      <c r="AA117" s="749" t="n"/>
      <c r="AB117" s="749" t="n"/>
      <c r="AC117" s="749" t="n"/>
      <c r="AD117" s="749" t="n"/>
    </row>
    <row r="118">
      <c r="A118" s="749" t="n"/>
      <c r="B118" s="452" t="inlineStr">
        <is>
          <t>Pregnancy Powder- Trimester 1- Tier 2</t>
        </is>
      </c>
      <c r="C118" s="592" t="n"/>
      <c r="D118" s="590" t="n"/>
      <c r="E118" s="590" t="n"/>
      <c r="F118" s="600" t="n"/>
      <c r="G118" s="593" t="n"/>
      <c r="H118" s="598" t="n"/>
      <c r="I118" s="599">
        <f>'In-house (2-5yrs)'!$D$13/3</f>
        <v/>
      </c>
      <c r="J118" s="595">
        <f>(sum($K$70,$K$75,$K$80,$K$85,$K$90,$K$95,$K$100)/3)*10^7</f>
        <v/>
      </c>
      <c r="K118" s="590">
        <f>J118/I118</f>
        <v/>
      </c>
      <c r="L118" s="600">
        <f>'In-house (2-5yrs)'!$D$14/3</f>
        <v/>
      </c>
      <c r="M118" s="600">
        <f>(sum($N$70,$N$75,$N$80,$N$85,$N$90,$N$95,$N$100)/3)*10^7</f>
        <v/>
      </c>
      <c r="N118" s="591">
        <f>M118/L118</f>
        <v/>
      </c>
      <c r="O118" s="599">
        <f>'In-house (2-5yrs)'!$D$15/3</f>
        <v/>
      </c>
      <c r="P118" s="595">
        <f>(sum($Q$70,$Q$75,$Q$80,$Q$85,$Q$90,$Q$95,$Q$100)/3)*10^7</f>
        <v/>
      </c>
      <c r="Q118" s="590">
        <f>P118/O118</f>
        <v/>
      </c>
      <c r="R118" s="749" t="n"/>
      <c r="S118" s="749" t="n"/>
      <c r="T118" s="749" t="n"/>
      <c r="U118" s="749" t="n"/>
      <c r="V118" s="749" t="n"/>
      <c r="W118" s="749" t="n"/>
      <c r="X118" s="749" t="n"/>
      <c r="Y118" s="749" t="n"/>
      <c r="Z118" s="749" t="n"/>
      <c r="AA118" s="749" t="n"/>
      <c r="AB118" s="749" t="n"/>
      <c r="AC118" s="749" t="n"/>
      <c r="AD118" s="749" t="n"/>
    </row>
    <row r="119">
      <c r="A119" s="749" t="n"/>
      <c r="B119" s="452" t="inlineStr">
        <is>
          <t>Pregnancy Powder- Trimester 2- Tier 2</t>
        </is>
      </c>
      <c r="C119" s="592" t="n"/>
      <c r="D119" s="590" t="n"/>
      <c r="E119" s="590" t="n"/>
      <c r="F119" s="600" t="n"/>
      <c r="G119" s="593" t="n"/>
      <c r="H119" s="598" t="n"/>
      <c r="I119" s="599">
        <f>'In-house (2-5yrs)'!$D$13/3</f>
        <v/>
      </c>
      <c r="J119" s="595">
        <f>(sum($K$70,$K$75,$K$80,$K$85,$K$90,$K$95,$K$100)/3)*10^7</f>
        <v/>
      </c>
      <c r="K119" s="590">
        <f>J119/I119</f>
        <v/>
      </c>
      <c r="L119" s="600">
        <f>'In-house (2-5yrs)'!$D$14/3</f>
        <v/>
      </c>
      <c r="M119" s="600">
        <f>(sum($N$70,$N$75,$N$80,$N$85,$N$90,$N$95,$N$100)/3)*10^7</f>
        <v/>
      </c>
      <c r="N119" s="591">
        <f>M119/L119</f>
        <v/>
      </c>
      <c r="O119" s="599">
        <f>'In-house (2-5yrs)'!$D$15/3</f>
        <v/>
      </c>
      <c r="P119" s="595">
        <f>(sum($Q$70,$Q$75,$Q$80,$Q$85,$Q$90,$Q$95,$Q$100)/3)*10^7</f>
        <v/>
      </c>
      <c r="Q119" s="590">
        <f>P119/O119</f>
        <v/>
      </c>
      <c r="R119" s="749" t="n"/>
      <c r="S119" s="749" t="n"/>
      <c r="T119" s="749" t="n"/>
      <c r="U119" s="749" t="n"/>
      <c r="V119" s="749" t="n"/>
      <c r="W119" s="749" t="n"/>
      <c r="X119" s="749" t="n"/>
      <c r="Y119" s="749" t="n"/>
      <c r="Z119" s="749" t="n"/>
      <c r="AA119" s="749" t="n"/>
      <c r="AB119" s="749" t="n"/>
      <c r="AC119" s="749" t="n"/>
      <c r="AD119" s="749" t="n"/>
    </row>
    <row r="120">
      <c r="A120" s="749" t="n"/>
      <c r="B120" s="452" t="inlineStr">
        <is>
          <t>Pregnancy Powder- Trimester 3- Tier 2</t>
        </is>
      </c>
      <c r="C120" s="592" t="n"/>
      <c r="D120" s="590" t="n"/>
      <c r="E120" s="590" t="n"/>
      <c r="F120" s="600" t="n"/>
      <c r="G120" s="593" t="n"/>
      <c r="H120" s="598" t="n"/>
      <c r="I120" s="599">
        <f>'In-house (2-5yrs)'!$D$13/3</f>
        <v/>
      </c>
      <c r="J120" s="595">
        <f>(sum($K$70,$K$75,$K$80,$K$85,$K$90,$K$95,$K$100)/3)*10^7</f>
        <v/>
      </c>
      <c r="K120" s="590">
        <f>J120/I120</f>
        <v/>
      </c>
      <c r="L120" s="600">
        <f>'In-house (2-5yrs)'!$D$14/3</f>
        <v/>
      </c>
      <c r="M120" s="600">
        <f>(sum($N$70,$N$75,$N$80,$N$85,$N$90,$N$95,$N$100)/3)*10^7</f>
        <v/>
      </c>
      <c r="N120" s="591">
        <f>M120/L120</f>
        <v/>
      </c>
      <c r="O120" s="599">
        <f>'In-house (2-5yrs)'!$D$15/3</f>
        <v/>
      </c>
      <c r="P120" s="595">
        <f>(sum($Q$70,$Q$75,$Q$80,$Q$85,$Q$90,$Q$95,$Q$100)/3)*10^7</f>
        <v/>
      </c>
      <c r="Q120" s="590">
        <f>P120/O120</f>
        <v/>
      </c>
      <c r="R120" s="749" t="n"/>
      <c r="S120" s="749" t="n"/>
      <c r="T120" s="749" t="n"/>
      <c r="U120" s="749" t="n"/>
      <c r="V120" s="749" t="n"/>
      <c r="W120" s="749" t="n"/>
      <c r="X120" s="749" t="n"/>
      <c r="Y120" s="749" t="n"/>
      <c r="Z120" s="749" t="n"/>
      <c r="AA120" s="749" t="n"/>
      <c r="AB120" s="749" t="n"/>
      <c r="AC120" s="749" t="n"/>
      <c r="AD120" s="749" t="n"/>
    </row>
    <row r="121">
      <c r="A121" s="749" t="n"/>
      <c r="B121" s="452" t="inlineStr">
        <is>
          <t>Lactation Powder- Tier 2</t>
        </is>
      </c>
      <c r="C121" s="592" t="n"/>
      <c r="D121" s="590" t="n"/>
      <c r="E121" s="590" t="n"/>
      <c r="F121" s="600" t="n"/>
      <c r="G121" s="593" t="n"/>
      <c r="H121" s="598" t="n"/>
      <c r="I121" s="599">
        <f>'In-house (2-5yrs)'!G13</f>
        <v/>
      </c>
      <c r="J121" s="595">
        <f>(sum(K71,K76,K81,K86,K91,K96,K101))*10^7</f>
        <v/>
      </c>
      <c r="K121" s="590">
        <f>J121/I121</f>
        <v/>
      </c>
      <c r="L121" s="600">
        <f>'In-house (2-5yrs)'!G14</f>
        <v/>
      </c>
      <c r="M121" s="600">
        <f>(sum(N71,N76,N81,N86,N91,N96,N101))*10^7</f>
        <v/>
      </c>
      <c r="N121" s="591">
        <f>M121/L121</f>
        <v/>
      </c>
      <c r="O121" s="599">
        <f>'In-house (2-5yrs)'!G15</f>
        <v/>
      </c>
      <c r="P121" s="595">
        <f>(sum(Q71,Q76,Q81,Q86,Q91,Q96,Q101))*10^7</f>
        <v/>
      </c>
      <c r="Q121" s="590">
        <f>P121/O121</f>
        <v/>
      </c>
      <c r="R121" s="749" t="n"/>
      <c r="S121" s="749" t="n"/>
      <c r="T121" s="749" t="n"/>
      <c r="U121" s="749" t="n"/>
      <c r="V121" s="749" t="n"/>
      <c r="W121" s="749" t="n"/>
      <c r="X121" s="749" t="n"/>
      <c r="Y121" s="749" t="n"/>
      <c r="Z121" s="749" t="n"/>
      <c r="AA121" s="749" t="n"/>
      <c r="AB121" s="749" t="n"/>
      <c r="AC121" s="749" t="n"/>
      <c r="AD121" s="749" t="n"/>
    </row>
    <row r="122">
      <c r="A122" s="749" t="n"/>
      <c r="B122" s="452" t="inlineStr">
        <is>
          <t>Infant Formula Powder- 0 to 6m- Tier 2</t>
        </is>
      </c>
      <c r="C122" s="592" t="n"/>
      <c r="D122" s="590" t="n"/>
      <c r="E122" s="590" t="n"/>
      <c r="F122" s="600" t="n"/>
      <c r="G122" s="593" t="n"/>
      <c r="H122" s="598" t="n"/>
      <c r="I122" s="599">
        <f>'In-house (2-5yrs)'!$J$13/5</f>
        <v/>
      </c>
      <c r="J122" s="595">
        <f>(sum($K$72,$K$77,$K$82,$K$87,$K$92,$K$97,$K$102)/5)*10^7</f>
        <v/>
      </c>
      <c r="K122" s="590">
        <f>J122/I122</f>
        <v/>
      </c>
      <c r="L122" s="600">
        <f>'In-house (2-5yrs)'!$J$15/5</f>
        <v/>
      </c>
      <c r="M122" s="600">
        <f>(sum($N$72,$N$77,$N$82,$N$87,$N$92,$N$97,$N$102)/5)*10^7</f>
        <v/>
      </c>
      <c r="N122" s="591">
        <f>M122/L122</f>
        <v/>
      </c>
      <c r="O122" s="599">
        <f>'In-house (2-5yrs)'!$J$15/5</f>
        <v/>
      </c>
      <c r="P122" s="599">
        <f>(sum($Q$72,$Q$77,$Q$82,$Q$87,$Q$92,$Q$97,$Q$102)/5)*10^7</f>
        <v/>
      </c>
      <c r="Q122" s="590">
        <f>P122/O122</f>
        <v/>
      </c>
      <c r="R122" s="749" t="n"/>
      <c r="S122" s="749" t="n"/>
      <c r="T122" s="749" t="n"/>
      <c r="U122" s="749" t="n"/>
      <c r="V122" s="749" t="n"/>
      <c r="W122" s="749" t="n"/>
      <c r="X122" s="749" t="n"/>
      <c r="Y122" s="749" t="n"/>
      <c r="Z122" s="749" t="n"/>
      <c r="AA122" s="749" t="n"/>
      <c r="AB122" s="749" t="n"/>
      <c r="AC122" s="749" t="n"/>
      <c r="AD122" s="749" t="n"/>
    </row>
    <row r="123">
      <c r="A123" s="749" t="n"/>
      <c r="B123" s="452" t="inlineStr">
        <is>
          <t>Infant Formula Powder- 6 to 12m- Tier 2</t>
        </is>
      </c>
      <c r="C123" s="592" t="n"/>
      <c r="D123" s="590" t="n"/>
      <c r="E123" s="590" t="n"/>
      <c r="F123" s="600" t="n"/>
      <c r="G123" s="593" t="n"/>
      <c r="H123" s="598" t="n"/>
      <c r="I123" s="599">
        <f>'In-house (2-5yrs)'!$J$13/5</f>
        <v/>
      </c>
      <c r="J123" s="595">
        <f>(sum($K$72,$K$77,$K$82,$K$87,$K$92,$K$97,$K$102)/5)*10^7</f>
        <v/>
      </c>
      <c r="K123" s="590">
        <f>J123/I123</f>
        <v/>
      </c>
      <c r="L123" s="600">
        <f>'In-house (2-5yrs)'!$J$15/5</f>
        <v/>
      </c>
      <c r="M123" s="600">
        <f>(sum($N$72,$N$77,$N$82,$N$87,$N$92,$N$97,$N$102)/5)*10^7</f>
        <v/>
      </c>
      <c r="N123" s="591">
        <f>M123/L123</f>
        <v/>
      </c>
      <c r="O123" s="599">
        <f>'In-house (2-5yrs)'!$J$15/5</f>
        <v/>
      </c>
      <c r="P123" s="599">
        <f>(sum($Q$72,$Q$77,$Q$82,$Q$87,$Q$92,$Q$97,$Q$102)/5)*10^7</f>
        <v/>
      </c>
      <c r="Q123" s="590">
        <f>P123/O123</f>
        <v/>
      </c>
      <c r="R123" s="749" t="n"/>
      <c r="S123" s="749" t="n"/>
      <c r="T123" s="749" t="n"/>
      <c r="U123" s="749" t="n"/>
      <c r="V123" s="749" t="n"/>
      <c r="W123" s="749" t="n"/>
      <c r="X123" s="749" t="n"/>
      <c r="Y123" s="749" t="n"/>
      <c r="Z123" s="749" t="n"/>
      <c r="AA123" s="749" t="n"/>
      <c r="AB123" s="749" t="n"/>
      <c r="AC123" s="749" t="n"/>
      <c r="AD123" s="749" t="n"/>
    </row>
    <row r="124">
      <c r="A124" s="749" t="n"/>
      <c r="B124" s="452" t="inlineStr">
        <is>
          <t>Infant Formula Powder- 12 to 24m- Tier 2</t>
        </is>
      </c>
      <c r="C124" s="592" t="n"/>
      <c r="D124" s="590" t="n"/>
      <c r="E124" s="590" t="n"/>
      <c r="F124" s="600" t="n"/>
      <c r="G124" s="593" t="n"/>
      <c r="H124" s="598" t="n"/>
      <c r="I124" s="599">
        <f>'In-house (2-5yrs)'!$J$13/5</f>
        <v/>
      </c>
      <c r="J124" s="595">
        <f>(sum($K$72,$K$77,$K$82,$K$87,$K$92,$K$97,$K$102)/5)*10^7</f>
        <v/>
      </c>
      <c r="K124" s="590">
        <f>J124/I124</f>
        <v/>
      </c>
      <c r="L124" s="600">
        <f>'In-house (2-5yrs)'!$J$15/5</f>
        <v/>
      </c>
      <c r="M124" s="600">
        <f>(sum($N$72,$N$77,$N$82,$N$87,$N$92,$N$97,$N$102)/5)*10^7</f>
        <v/>
      </c>
      <c r="N124" s="591">
        <f>M124/L124</f>
        <v/>
      </c>
      <c r="O124" s="599">
        <f>'In-house (2-5yrs)'!$J$15/5</f>
        <v/>
      </c>
      <c r="P124" s="599">
        <f>(sum($Q$72,$Q$77,$Q$82,$Q$87,$Q$92,$Q$97,$Q$102)/5)*10^7</f>
        <v/>
      </c>
      <c r="Q124" s="590">
        <f>P124/O124</f>
        <v/>
      </c>
      <c r="R124" s="749" t="n"/>
      <c r="S124" s="749" t="n"/>
      <c r="T124" s="749" t="n"/>
      <c r="U124" s="749" t="n"/>
      <c r="V124" s="749" t="n"/>
      <c r="W124" s="749" t="n"/>
      <c r="X124" s="749" t="n"/>
      <c r="Y124" s="749" t="n"/>
      <c r="Z124" s="749" t="n"/>
      <c r="AA124" s="749" t="n"/>
      <c r="AB124" s="749" t="n"/>
      <c r="AC124" s="749" t="n"/>
      <c r="AD124" s="749" t="n"/>
    </row>
    <row r="125">
      <c r="A125" s="749" t="n"/>
      <c r="B125" s="452" t="inlineStr">
        <is>
          <t>Infant Complementary Food- 6 to 12m- Tier 2</t>
        </is>
      </c>
      <c r="C125" s="592" t="n"/>
      <c r="D125" s="590" t="n"/>
      <c r="E125" s="590" t="n"/>
      <c r="F125" s="600" t="n"/>
      <c r="G125" s="593" t="n"/>
      <c r="H125" s="598" t="n"/>
      <c r="I125" s="599">
        <f>'In-house (2-5yrs)'!$J$13/5</f>
        <v/>
      </c>
      <c r="J125" s="595">
        <f>(sum($K$72,$K$77,$K$82,$K$87,$K$92,$K$97,$K$102)/5)*10^7</f>
        <v/>
      </c>
      <c r="K125" s="590">
        <f>J125/I125</f>
        <v/>
      </c>
      <c r="L125" s="600">
        <f>'In-house (2-5yrs)'!$J$15/5</f>
        <v/>
      </c>
      <c r="M125" s="600">
        <f>(sum($N$72,$N$77,$N$82,$N$87,$N$92,$N$97,$N$102)/5)*10^7</f>
        <v/>
      </c>
      <c r="N125" s="591">
        <f>M125/L125</f>
        <v/>
      </c>
      <c r="O125" s="599">
        <f>'In-house (2-5yrs)'!$J$15/5</f>
        <v/>
      </c>
      <c r="P125" s="599">
        <f>(sum($Q$72,$Q$77,$Q$82,$Q$87,$Q$92,$Q$97,$Q$102)/5)*10^7</f>
        <v/>
      </c>
      <c r="Q125" s="590">
        <f>P125/O125</f>
        <v/>
      </c>
      <c r="R125" s="749" t="n"/>
      <c r="S125" s="749" t="n"/>
      <c r="T125" s="749" t="n"/>
      <c r="U125" s="749" t="n"/>
      <c r="V125" s="749" t="n"/>
      <c r="W125" s="749" t="n"/>
      <c r="X125" s="749" t="n"/>
      <c r="Y125" s="749" t="n"/>
      <c r="Z125" s="749" t="n"/>
      <c r="AA125" s="749" t="n"/>
      <c r="AB125" s="749" t="n"/>
      <c r="AC125" s="749" t="n"/>
      <c r="AD125" s="749" t="n"/>
    </row>
    <row r="126">
      <c r="A126" s="749" t="n"/>
      <c r="B126" s="452" t="inlineStr">
        <is>
          <t>Infant Complementary Food- 12 to 24m- Tier 2</t>
        </is>
      </c>
      <c r="C126" s="592" t="n"/>
      <c r="D126" s="590" t="n"/>
      <c r="E126" s="590" t="n"/>
      <c r="F126" s="600" t="n"/>
      <c r="G126" s="593" t="n"/>
      <c r="H126" s="598" t="n"/>
      <c r="I126" s="599">
        <f>'In-house (2-5yrs)'!$J$13/5</f>
        <v/>
      </c>
      <c r="J126" s="595">
        <f>(sum($K$72,$K$77,$K$82,$K$87,$K$92,$K$97,$K$102)/5)*10^7</f>
        <v/>
      </c>
      <c r="K126" s="590">
        <f>J126/I126</f>
        <v/>
      </c>
      <c r="L126" s="600">
        <f>'In-house (2-5yrs)'!$J$15/5</f>
        <v/>
      </c>
      <c r="M126" s="600">
        <f>(sum($N$72,$N$77,$N$82,$N$87,$N$92,$N$97,$N$102)/5)*10^7</f>
        <v/>
      </c>
      <c r="N126" s="591">
        <f>M126/L126</f>
        <v/>
      </c>
      <c r="O126" s="599">
        <f>'In-house (2-5yrs)'!$J$15/5</f>
        <v/>
      </c>
      <c r="P126" s="599">
        <f>(sum($Q$72,$Q$77,$Q$82,$Q$87,$Q$92,$Q$97,$Q$102)/5)*10^7</f>
        <v/>
      </c>
      <c r="Q126" s="590">
        <f>P126/O126</f>
        <v/>
      </c>
      <c r="R126" s="749" t="n"/>
      <c r="S126" s="749" t="n"/>
      <c r="T126" s="749" t="n"/>
      <c r="U126" s="749" t="n"/>
      <c r="V126" s="749" t="n"/>
      <c r="W126" s="749" t="n"/>
      <c r="X126" s="749" t="n"/>
      <c r="Y126" s="749" t="n"/>
      <c r="Z126" s="749" t="n"/>
      <c r="AA126" s="749" t="n"/>
      <c r="AB126" s="749" t="n"/>
      <c r="AC126" s="749" t="n"/>
      <c r="AD126" s="749" t="n"/>
    </row>
    <row r="127">
      <c r="A127" s="749" t="n"/>
      <c r="B127" s="452" t="inlineStr">
        <is>
          <t>Children Powder- Tier 2</t>
        </is>
      </c>
      <c r="C127" s="592" t="n"/>
      <c r="D127" s="590" t="n"/>
      <c r="E127" s="590" t="n"/>
      <c r="F127" s="600" t="n"/>
      <c r="G127" s="593" t="n"/>
      <c r="H127" s="598" t="n"/>
      <c r="I127" s="599">
        <f>'In-house (2-5yrs)'!M13</f>
        <v/>
      </c>
      <c r="J127" s="595">
        <f>(sum(K73,K78,K83,K88,K93,K98,K103))*10^7</f>
        <v/>
      </c>
      <c r="K127" s="590">
        <f>J127/I127</f>
        <v/>
      </c>
      <c r="L127" s="600">
        <f>'In-house (2-5yrs)'!M15</f>
        <v/>
      </c>
      <c r="M127" s="600">
        <f>(sum(N73,N78,N83,N88,N93,N98,N103))*10^7</f>
        <v/>
      </c>
      <c r="N127" s="591">
        <f>M127/L127</f>
        <v/>
      </c>
      <c r="O127" s="599">
        <f>'In-house (2-5yrs)'!M15</f>
        <v/>
      </c>
      <c r="P127" s="599">
        <f>(sum(Q73,Q78,Q83,Q88,Q93,Q98,Q103))*10^7</f>
        <v/>
      </c>
      <c r="Q127" s="590">
        <f>P127/O127</f>
        <v/>
      </c>
      <c r="R127" s="749" t="n"/>
      <c r="S127" s="749" t="n"/>
      <c r="T127" s="749" t="n"/>
      <c r="U127" s="749" t="n"/>
      <c r="V127" s="749" t="n"/>
      <c r="W127" s="749" t="n"/>
      <c r="X127" s="749" t="n"/>
      <c r="Y127" s="749" t="n"/>
      <c r="Z127" s="749" t="n"/>
      <c r="AA127" s="749" t="n"/>
      <c r="AB127" s="749" t="n"/>
      <c r="AC127" s="749" t="n"/>
      <c r="AD127" s="749" t="n"/>
    </row>
    <row r="128">
      <c r="A128" s="749" t="n"/>
      <c r="B128" s="461" t="inlineStr">
        <is>
          <t>Pregnancy Powder- Tier 3</t>
        </is>
      </c>
      <c r="C128" s="599">
        <f>'Contract (1 yr)'!C25</f>
        <v/>
      </c>
      <c r="D128" s="590">
        <f>sum(F70,F75,F80,F85,F90,F95,F100)*10^7</f>
        <v/>
      </c>
      <c r="E128" s="590">
        <f>D128/C128</f>
        <v/>
      </c>
      <c r="F128" s="600">
        <f>'In-house (2-5yrs)'!E12</f>
        <v/>
      </c>
      <c r="G128" s="593">
        <f>(sum(I70,I75,I80,I85,I90,I95,I100))*10^7</f>
        <v/>
      </c>
      <c r="H128" s="598">
        <f>G128/F128</f>
        <v/>
      </c>
      <c r="I128" s="599">
        <f>'In-house (2-5yrs)'!E13</f>
        <v/>
      </c>
      <c r="J128" s="599">
        <f>sum(L70,L75,L80,L85,L90,L95,L100)*10^7</f>
        <v/>
      </c>
      <c r="K128" s="590">
        <f>J128/I128</f>
        <v/>
      </c>
      <c r="L128" s="600">
        <f>'In-house (2-5yrs)'!E14</f>
        <v/>
      </c>
      <c r="M128" s="600">
        <f>sum(O70,O75,O80,O85,O90,O95,O100)*10^7</f>
        <v/>
      </c>
      <c r="N128" s="591">
        <f>M128/L128</f>
        <v/>
      </c>
      <c r="O128" s="599">
        <f>'In-house (2-5yrs)'!E15</f>
        <v/>
      </c>
      <c r="P128" s="599">
        <f>sum(R70,R75,R80,R85,R90,R95,R100)*10^7</f>
        <v/>
      </c>
      <c r="Q128" s="590">
        <f>P128/O128</f>
        <v/>
      </c>
      <c r="R128" s="749" t="n"/>
      <c r="S128" s="749" t="n"/>
      <c r="T128" s="749" t="n"/>
      <c r="U128" s="749" t="n"/>
      <c r="V128" s="749" t="n"/>
      <c r="W128" s="749" t="n"/>
      <c r="X128" s="749" t="n"/>
      <c r="Y128" s="749" t="n"/>
      <c r="Z128" s="749" t="n"/>
      <c r="AA128" s="749" t="n"/>
      <c r="AB128" s="749" t="n"/>
      <c r="AC128" s="749" t="n"/>
      <c r="AD128" s="749" t="n"/>
    </row>
    <row r="129">
      <c r="A129" s="749" t="n"/>
      <c r="B129" s="452" t="inlineStr">
        <is>
          <t>Lactation Powder- Tier 3</t>
        </is>
      </c>
      <c r="C129" s="599">
        <f>'Contract (1 yr)'!C26</f>
        <v/>
      </c>
      <c r="D129" s="590">
        <f>sum(F71,F76,F81,F86,F91,F96,F101)*10^7</f>
        <v/>
      </c>
      <c r="E129" s="590">
        <f>D129/C129</f>
        <v/>
      </c>
      <c r="F129" s="600">
        <f>'In-house (2-5yrs)'!H12</f>
        <v/>
      </c>
      <c r="G129" s="593">
        <f>(sum(I71,I76,I81,I86,I91,I96,I101))*10^7</f>
        <v/>
      </c>
      <c r="H129" s="598">
        <f>G129/F129</f>
        <v/>
      </c>
      <c r="I129" s="599">
        <f>'In-house (2-5yrs)'!H13</f>
        <v/>
      </c>
      <c r="J129" s="599">
        <f>sum(L71,L76,L81,L86,L91,L96,L101)*10^7</f>
        <v/>
      </c>
      <c r="K129" s="590">
        <f>J129/I129</f>
        <v/>
      </c>
      <c r="L129" s="600">
        <f>'In-house (2-5yrs)'!H14</f>
        <v/>
      </c>
      <c r="M129" s="600">
        <f>sum(O71,O76,O81,O86,O91,O96,O101)*10^7</f>
        <v/>
      </c>
      <c r="N129" s="591">
        <f>M129/L129</f>
        <v/>
      </c>
      <c r="O129" s="599">
        <f>'In-house (2-5yrs)'!H15</f>
        <v/>
      </c>
      <c r="P129" s="599">
        <f>sum(R71,R76,R81,R86,R91,R96,R101)*10^7</f>
        <v/>
      </c>
      <c r="Q129" s="590">
        <f>P129/O129</f>
        <v/>
      </c>
      <c r="R129" s="749" t="n"/>
      <c r="S129" s="749" t="n"/>
      <c r="T129" s="749" t="n"/>
      <c r="U129" s="749" t="n"/>
      <c r="V129" s="749" t="n"/>
      <c r="W129" s="749" t="n"/>
      <c r="X129" s="749" t="n"/>
      <c r="Y129" s="749" t="n"/>
      <c r="Z129" s="749" t="n"/>
      <c r="AA129" s="749" t="n"/>
      <c r="AB129" s="749" t="n"/>
      <c r="AC129" s="749" t="n"/>
      <c r="AD129" s="749" t="n"/>
    </row>
    <row r="130">
      <c r="A130" s="749" t="n"/>
      <c r="B130" s="461" t="inlineStr">
        <is>
          <t>Infant Powder- Tier 3</t>
        </is>
      </c>
      <c r="C130" s="599">
        <f>'Contract (1 yr)'!C23</f>
        <v/>
      </c>
      <c r="D130" s="590">
        <f>sum(F72,F77,F82,F87,F92,F97,F102)*10^7</f>
        <v/>
      </c>
      <c r="E130" s="590">
        <f>D130/C130</f>
        <v/>
      </c>
      <c r="F130" s="600">
        <f>'In-house (2-5yrs)'!K12</f>
        <v/>
      </c>
      <c r="G130" s="593">
        <f>(sum(I72,I77,I82,I87,I92,I97,I102))*10^7</f>
        <v/>
      </c>
      <c r="H130" s="598">
        <f>G130/F130</f>
        <v/>
      </c>
      <c r="I130" s="599">
        <f>'In-house (2-5yrs)'!K13</f>
        <v/>
      </c>
      <c r="J130" s="599">
        <f>sum(L72,L77,L82,L87,L92,L97,L102)*10^7</f>
        <v/>
      </c>
      <c r="K130" s="590">
        <f>J130/I130</f>
        <v/>
      </c>
      <c r="L130" s="600">
        <f>'In-house (2-5yrs)'!K14</f>
        <v/>
      </c>
      <c r="M130" s="600">
        <f>sum(O72,O77,O82,O87,O92,O97,O102)*10^7</f>
        <v/>
      </c>
      <c r="N130" s="591">
        <f>M130/L130</f>
        <v/>
      </c>
      <c r="O130" s="599">
        <f>'In-house (2-5yrs)'!K15</f>
        <v/>
      </c>
      <c r="P130" s="599">
        <f>sum(R72,R77,R82,R87,R92,R97,R102)*10^7</f>
        <v/>
      </c>
      <c r="Q130" s="590">
        <f>P130/O130</f>
        <v/>
      </c>
      <c r="R130" s="749" t="n"/>
      <c r="S130" s="749" t="n"/>
      <c r="T130" s="749" t="n"/>
      <c r="U130" s="749" t="n"/>
      <c r="V130" s="749" t="n"/>
      <c r="W130" s="749" t="n"/>
      <c r="X130" s="749" t="n"/>
      <c r="Y130" s="749" t="n"/>
      <c r="Z130" s="749" t="n"/>
      <c r="AA130" s="749" t="n"/>
      <c r="AB130" s="749" t="n"/>
      <c r="AC130" s="749" t="n"/>
      <c r="AD130" s="749" t="n"/>
    </row>
    <row r="131">
      <c r="A131" s="749" t="n"/>
      <c r="B131" s="463" t="inlineStr">
        <is>
          <t>Children Powder- Tier 3</t>
        </is>
      </c>
      <c r="C131" s="601">
        <f>'Contract (1 yr)'!C24</f>
        <v/>
      </c>
      <c r="D131" s="602">
        <f>sum(F73,F78,F83,F88,F93,F98,F103)*10^7</f>
        <v/>
      </c>
      <c r="E131" s="602">
        <f>D131/C131</f>
        <v/>
      </c>
      <c r="F131" s="603">
        <f>'In-house (2-5yrs)'!N12</f>
        <v/>
      </c>
      <c r="G131" s="604">
        <f>(sum(I73,I78,I83,I88,I93,I98,I103))*10^7</f>
        <v/>
      </c>
      <c r="H131" s="598">
        <f>G131/F131</f>
        <v/>
      </c>
      <c r="I131" s="601">
        <f>'In-house (2-5yrs)'!N13</f>
        <v/>
      </c>
      <c r="J131" s="599">
        <f>sum(L73,L78,L83,L88,L93,L98,L103)*10^7</f>
        <v/>
      </c>
      <c r="K131" s="602">
        <f>J131/I131</f>
        <v/>
      </c>
      <c r="L131" s="603">
        <f>'In-house (2-5yrs)'!N14</f>
        <v/>
      </c>
      <c r="M131" s="603">
        <f>sum(O73,O78,O83,O88,O93,O98,O103)*10^7</f>
        <v/>
      </c>
      <c r="N131" s="604">
        <f>M131/L131</f>
        <v/>
      </c>
      <c r="O131" s="601">
        <f>'In-house (2-5yrs)'!N15</f>
        <v/>
      </c>
      <c r="P131" s="599">
        <f>sum(R73,R78,R83,R88,R93,R98,R103)*10^7</f>
        <v/>
      </c>
      <c r="Q131" s="590">
        <f>P131/O131</f>
        <v/>
      </c>
      <c r="R131" s="749" t="n"/>
      <c r="S131" s="749" t="n"/>
      <c r="T131" s="749" t="n"/>
      <c r="U131" s="749" t="n"/>
      <c r="V131" s="749" t="n"/>
      <c r="W131" s="749" t="n"/>
      <c r="X131" s="749" t="n"/>
      <c r="Y131" s="749" t="n"/>
      <c r="Z131" s="749" t="n"/>
      <c r="AA131" s="749" t="n"/>
      <c r="AB131" s="749" t="n"/>
      <c r="AC131" s="749" t="n"/>
      <c r="AD131" s="749" t="n"/>
    </row>
    <row r="132">
      <c r="A132" s="749" t="n"/>
      <c r="B132" s="749" t="n"/>
      <c r="C132" s="335">
        <f>sum(C108:C131)/10^7</f>
        <v/>
      </c>
      <c r="D132" s="335">
        <f>sum(D108:D131)/10^7</f>
        <v/>
      </c>
      <c r="E132" s="605">
        <f>average(E108:E131)</f>
        <v/>
      </c>
      <c r="F132" s="335">
        <f>sum(F108:F131)/10^7</f>
        <v/>
      </c>
      <c r="G132" s="335">
        <f>sum(G108:G131)/10^7</f>
        <v/>
      </c>
      <c r="H132" s="605">
        <f>average(H108:H131)</f>
        <v/>
      </c>
      <c r="I132" s="335">
        <f>sum(I108:I131)/10^7</f>
        <v/>
      </c>
      <c r="J132" s="335">
        <f>sum(J108:J131)/10^7</f>
        <v/>
      </c>
      <c r="K132" s="605">
        <f>average(K108:K131)</f>
        <v/>
      </c>
      <c r="L132" s="335">
        <f>sum(L108:L131)/10^7</f>
        <v/>
      </c>
      <c r="M132" s="335">
        <f>sum(M108:M131)/10^7</f>
        <v/>
      </c>
      <c r="N132" s="605">
        <f>average(N108:N131)</f>
        <v/>
      </c>
      <c r="O132" s="335">
        <f>sum(O108:O131)/10^7</f>
        <v/>
      </c>
      <c r="P132" s="335">
        <f>sum(P108:P131)/10^7</f>
        <v/>
      </c>
      <c r="Q132" s="605">
        <f>average(Q108:Q131)</f>
        <v/>
      </c>
      <c r="R132" s="749" t="n"/>
      <c r="S132" s="749" t="n"/>
      <c r="T132" s="749" t="n"/>
      <c r="U132" s="749" t="n"/>
      <c r="V132" s="749" t="n"/>
      <c r="W132" s="749" t="n"/>
      <c r="X132" s="749" t="n"/>
      <c r="Y132" s="749" t="n"/>
      <c r="Z132" s="749" t="n"/>
      <c r="AA132" s="749" t="n"/>
      <c r="AB132" s="749" t="n"/>
      <c r="AC132" s="749" t="n"/>
      <c r="AD132" s="749" t="n"/>
    </row>
    <row r="133">
      <c r="A133" s="749" t="n"/>
      <c r="B133" s="749" t="n"/>
      <c r="C133" s="749" t="n"/>
      <c r="D133" s="606">
        <f>D132-C64</f>
        <v/>
      </c>
      <c r="E133" s="749" t="n"/>
      <c r="F133" s="749" t="n"/>
      <c r="G133" s="645">
        <f>G132-F64</f>
        <v/>
      </c>
      <c r="H133" s="749" t="n"/>
      <c r="I133" s="749" t="n"/>
      <c r="J133" s="645">
        <f>J132-I64</f>
        <v/>
      </c>
      <c r="K133" s="749" t="n"/>
      <c r="L133" s="749" t="n"/>
      <c r="M133" s="645">
        <f>M132-L64</f>
        <v/>
      </c>
      <c r="N133" s="749" t="n"/>
      <c r="O133" s="749" t="n"/>
      <c r="P133" s="645">
        <f>P132-O64</f>
        <v/>
      </c>
      <c r="Q133" s="749" t="n"/>
      <c r="R133" s="749" t="n"/>
      <c r="S133" s="749" t="n"/>
      <c r="T133" s="749" t="n"/>
      <c r="U133" s="749" t="n"/>
      <c r="V133" s="749" t="n"/>
      <c r="W133" s="749" t="n"/>
      <c r="X133" s="749" t="n"/>
      <c r="Y133" s="749" t="n"/>
      <c r="Z133" s="749" t="n"/>
      <c r="AA133" s="749" t="n"/>
      <c r="AB133" s="749" t="n"/>
      <c r="AC133" s="749" t="n"/>
      <c r="AD133" s="749" t="n"/>
    </row>
    <row r="134">
      <c r="A134" s="749" t="n"/>
      <c r="B134" s="749" t="n"/>
      <c r="C134" s="749" t="n"/>
      <c r="D134" s="749" t="n"/>
      <c r="E134" s="749" t="n"/>
      <c r="F134" s="749" t="n"/>
      <c r="G134" s="749" t="n"/>
      <c r="H134" s="749" t="inlineStr">
        <is>
          <t xml:space="preserve"> </t>
        </is>
      </c>
      <c r="I134" s="749" t="n"/>
      <c r="J134" s="749" t="n"/>
      <c r="K134" s="749" t="n"/>
      <c r="L134" s="749" t="n"/>
      <c r="M134" s="749" t="n"/>
      <c r="N134" s="749" t="n"/>
      <c r="O134" s="749" t="n"/>
      <c r="P134" s="749" t="n"/>
      <c r="Q134" s="749" t="n"/>
      <c r="R134" s="749" t="n"/>
      <c r="S134" s="749" t="n"/>
      <c r="T134" s="749" t="n"/>
      <c r="U134" s="749" t="n"/>
      <c r="V134" s="749" t="n"/>
      <c r="W134" s="749" t="n"/>
      <c r="X134" s="749" t="n"/>
      <c r="Y134" s="749" t="n"/>
      <c r="Z134" s="749" t="n"/>
      <c r="AA134" s="749" t="n"/>
      <c r="AB134" s="749" t="n"/>
      <c r="AC134" s="749" t="n"/>
      <c r="AD134" s="749" t="n"/>
    </row>
    <row r="135">
      <c r="A135" s="749" t="n"/>
      <c r="B135" s="749" t="n"/>
      <c r="C135" s="749" t="n"/>
      <c r="D135" s="749" t="n"/>
      <c r="E135" s="749" t="n"/>
      <c r="F135" s="749" t="n"/>
      <c r="G135" s="749" t="n"/>
      <c r="H135" s="749" t="n"/>
      <c r="I135" s="749" t="n"/>
      <c r="J135" s="749" t="n"/>
      <c r="K135" s="749" t="n"/>
      <c r="L135" s="749" t="n"/>
      <c r="M135" s="749" t="n"/>
      <c r="N135" s="749" t="n"/>
      <c r="O135" s="749" t="n"/>
      <c r="P135" s="749" t="n"/>
      <c r="Q135" s="749" t="n"/>
      <c r="R135" s="749" t="n"/>
      <c r="S135" s="749" t="n"/>
      <c r="T135" s="749" t="n"/>
      <c r="U135" s="749" t="n"/>
      <c r="V135" s="749" t="n"/>
      <c r="W135" s="749" t="n"/>
      <c r="X135" s="749" t="n"/>
      <c r="Y135" s="749" t="n"/>
      <c r="Z135" s="749" t="n"/>
      <c r="AA135" s="749" t="n"/>
      <c r="AB135" s="749" t="n"/>
      <c r="AC135" s="749" t="n"/>
      <c r="AD135" s="749" t="n"/>
    </row>
    <row r="136">
      <c r="A136" s="749" t="n"/>
      <c r="B136" s="749" t="n"/>
      <c r="C136" s="749" t="n"/>
      <c r="D136" s="749" t="n"/>
      <c r="E136" s="749" t="n"/>
      <c r="F136" s="749" t="n"/>
      <c r="G136" s="749" t="n"/>
      <c r="H136" s="749" t="n"/>
      <c r="I136" s="749" t="n"/>
      <c r="J136" s="749" t="n"/>
      <c r="K136" s="749" t="n"/>
      <c r="L136" s="749" t="n"/>
      <c r="M136" s="749" t="n"/>
      <c r="N136" s="749" t="n"/>
      <c r="O136" s="749" t="n"/>
      <c r="P136" s="749" t="n"/>
      <c r="Q136" s="749" t="n"/>
      <c r="R136" s="749" t="n"/>
      <c r="S136" s="749" t="n"/>
      <c r="T136" s="749" t="n"/>
      <c r="U136" s="749" t="n"/>
      <c r="V136" s="749" t="n"/>
      <c r="W136" s="749" t="n"/>
      <c r="X136" s="749" t="n"/>
      <c r="Y136" s="749" t="n"/>
      <c r="Z136" s="749" t="n"/>
      <c r="AA136" s="749" t="n"/>
      <c r="AB136" s="749" t="n"/>
      <c r="AC136" s="749" t="n"/>
      <c r="AD136" s="749" t="n"/>
    </row>
    <row r="137">
      <c r="A137" s="749" t="n"/>
      <c r="B137" s="749" t="n"/>
      <c r="C137" s="749" t="n"/>
      <c r="D137" s="749" t="n"/>
      <c r="E137" s="749" t="n"/>
      <c r="F137" s="749" t="n"/>
      <c r="G137" s="749" t="n"/>
      <c r="H137" s="749" t="n"/>
      <c r="I137" s="749" t="n"/>
      <c r="J137" s="749" t="n"/>
      <c r="K137" s="749" t="n"/>
      <c r="L137" s="749" t="n"/>
      <c r="M137" s="749" t="n"/>
      <c r="N137" s="749" t="n"/>
      <c r="O137" s="749" t="n"/>
      <c r="P137" s="749" t="n"/>
      <c r="Q137" s="749" t="n"/>
      <c r="R137" s="749" t="n"/>
      <c r="S137" s="749" t="n"/>
      <c r="T137" s="749" t="n"/>
      <c r="U137" s="749" t="n"/>
      <c r="V137" s="749" t="n"/>
      <c r="W137" s="749" t="n"/>
      <c r="X137" s="749" t="n"/>
      <c r="Y137" s="749" t="n"/>
      <c r="Z137" s="749" t="n"/>
      <c r="AA137" s="749" t="n"/>
      <c r="AB137" s="749" t="n"/>
      <c r="AC137" s="749" t="n"/>
      <c r="AD137" s="749" t="n"/>
    </row>
    <row r="138">
      <c r="A138" s="749" t="n"/>
      <c r="B138" s="749" t="n"/>
      <c r="C138" s="749" t="n"/>
      <c r="D138" s="749" t="n"/>
      <c r="E138" s="749" t="n"/>
      <c r="F138" s="749" t="n"/>
      <c r="G138" s="749" t="n"/>
      <c r="H138" s="749" t="n"/>
      <c r="I138" s="749" t="n"/>
      <c r="J138" s="749" t="n"/>
      <c r="K138" s="749" t="n"/>
      <c r="L138" s="749" t="n"/>
      <c r="M138" s="749" t="n"/>
      <c r="N138" s="749" t="n"/>
      <c r="O138" s="749" t="n"/>
      <c r="P138" s="749" t="n"/>
      <c r="Q138" s="749" t="n"/>
      <c r="R138" s="749" t="n"/>
      <c r="S138" s="749" t="n"/>
      <c r="T138" s="749" t="n"/>
      <c r="U138" s="749" t="n"/>
      <c r="V138" s="749" t="n"/>
      <c r="W138" s="749" t="n"/>
      <c r="X138" s="749" t="n"/>
      <c r="Y138" s="749" t="n"/>
      <c r="Z138" s="749" t="n"/>
      <c r="AA138" s="749" t="n"/>
      <c r="AB138" s="749" t="n"/>
      <c r="AC138" s="749" t="n"/>
      <c r="AD138" s="749" t="n"/>
    </row>
    <row r="139">
      <c r="A139" s="749" t="n"/>
      <c r="B139" s="749" t="n"/>
      <c r="C139" s="749" t="n"/>
      <c r="D139" s="749" t="n"/>
      <c r="E139" s="749" t="n"/>
      <c r="F139" s="749" t="n"/>
      <c r="G139" s="749" t="n"/>
      <c r="H139" s="749" t="n"/>
      <c r="I139" s="749" t="n"/>
      <c r="J139" s="749" t="n"/>
      <c r="K139" s="749" t="n"/>
      <c r="L139" s="749" t="n"/>
      <c r="M139" s="749" t="n"/>
      <c r="N139" s="749" t="n"/>
      <c r="O139" s="749" t="n"/>
      <c r="P139" s="749" t="n"/>
      <c r="Q139" s="749" t="n"/>
      <c r="R139" s="749" t="n"/>
      <c r="S139" s="749" t="n"/>
      <c r="T139" s="749" t="n"/>
      <c r="U139" s="749" t="n"/>
      <c r="V139" s="749" t="n"/>
      <c r="W139" s="749" t="n"/>
      <c r="X139" s="749" t="n"/>
      <c r="Y139" s="749" t="n"/>
      <c r="Z139" s="749" t="n"/>
      <c r="AA139" s="749" t="n"/>
      <c r="AB139" s="749" t="n"/>
      <c r="AC139" s="749" t="n"/>
      <c r="AD139" s="749" t="n"/>
    </row>
    <row r="140">
      <c r="A140" s="749" t="n"/>
      <c r="B140" s="749" t="n"/>
      <c r="C140" s="749" t="n"/>
      <c r="D140" s="749" t="n"/>
      <c r="E140" s="749" t="n"/>
      <c r="F140" s="749" t="n"/>
      <c r="G140" s="749" t="n"/>
      <c r="H140" s="749" t="n"/>
      <c r="I140" s="749" t="n"/>
      <c r="J140" s="749" t="n"/>
      <c r="K140" s="749" t="n"/>
      <c r="L140" s="749" t="n"/>
      <c r="M140" s="749" t="n"/>
      <c r="N140" s="749" t="n"/>
      <c r="O140" s="749" t="n"/>
      <c r="P140" s="749" t="n"/>
      <c r="Q140" s="749" t="n"/>
      <c r="R140" s="749" t="n"/>
      <c r="S140" s="749" t="n"/>
      <c r="T140" s="749" t="n"/>
      <c r="U140" s="749" t="n"/>
      <c r="V140" s="749" t="n"/>
      <c r="W140" s="749" t="n"/>
      <c r="X140" s="749" t="n"/>
      <c r="Y140" s="749" t="n"/>
      <c r="Z140" s="749" t="n"/>
      <c r="AA140" s="749" t="n"/>
      <c r="AB140" s="749" t="n"/>
      <c r="AC140" s="749" t="n"/>
      <c r="AD140" s="749" t="n"/>
    </row>
    <row r="141">
      <c r="A141" s="749" t="n"/>
      <c r="B141" s="749" t="n"/>
      <c r="C141" s="749" t="n"/>
      <c r="D141" s="749" t="n"/>
      <c r="E141" s="749" t="n"/>
      <c r="F141" s="749" t="n"/>
      <c r="G141" s="749" t="n"/>
      <c r="H141" s="749" t="n"/>
      <c r="I141" s="749" t="n"/>
      <c r="J141" s="749" t="n"/>
      <c r="K141" s="749" t="n"/>
      <c r="L141" s="749" t="n"/>
      <c r="M141" s="749" t="n"/>
      <c r="N141" s="749" t="n"/>
      <c r="O141" s="749" t="n"/>
      <c r="P141" s="749" t="n"/>
      <c r="Q141" s="749" t="n"/>
      <c r="R141" s="749" t="n"/>
      <c r="S141" s="749" t="n"/>
      <c r="T141" s="749" t="n"/>
      <c r="U141" s="749" t="n"/>
      <c r="V141" s="749" t="n"/>
      <c r="W141" s="749" t="n"/>
      <c r="X141" s="749" t="n"/>
      <c r="Y141" s="749" t="n"/>
      <c r="Z141" s="749" t="n"/>
      <c r="AA141" s="749" t="n"/>
      <c r="AB141" s="749" t="n"/>
      <c r="AC141" s="749" t="n"/>
      <c r="AD141" s="749" t="n"/>
    </row>
    <row r="142">
      <c r="A142" s="749" t="n"/>
      <c r="B142" s="749" t="n"/>
      <c r="C142" s="749" t="n"/>
      <c r="D142" s="749" t="n"/>
      <c r="E142" s="749" t="n"/>
      <c r="F142" s="749" t="n"/>
      <c r="G142" s="749" t="n"/>
      <c r="H142" s="749" t="n"/>
      <c r="I142" s="749" t="n"/>
      <c r="J142" s="749" t="n"/>
      <c r="K142" s="749" t="n"/>
      <c r="L142" s="749" t="n"/>
      <c r="M142" s="749" t="n"/>
      <c r="N142" s="749" t="n"/>
      <c r="O142" s="749" t="n"/>
      <c r="P142" s="749" t="n"/>
      <c r="Q142" s="749" t="n"/>
      <c r="R142" s="749" t="n"/>
      <c r="S142" s="749" t="n"/>
      <c r="T142" s="749" t="n"/>
      <c r="U142" s="749" t="n"/>
      <c r="V142" s="749" t="n"/>
      <c r="W142" s="749" t="n"/>
      <c r="X142" s="749" t="n"/>
      <c r="Y142" s="749" t="n"/>
      <c r="Z142" s="749" t="n"/>
      <c r="AA142" s="749" t="n"/>
      <c r="AB142" s="749" t="n"/>
      <c r="AC142" s="749" t="n"/>
      <c r="AD142" s="749" t="n"/>
    </row>
    <row r="143">
      <c r="A143" s="749" t="n"/>
      <c r="B143" s="749" t="n"/>
      <c r="C143" s="749" t="n"/>
      <c r="D143" s="749" t="n"/>
      <c r="E143" s="749" t="n"/>
      <c r="F143" s="749" t="n"/>
      <c r="G143" s="749" t="n"/>
      <c r="H143" s="749" t="n"/>
      <c r="I143" s="749" t="n"/>
      <c r="J143" s="749" t="n"/>
      <c r="K143" s="749" t="n"/>
      <c r="L143" s="749" t="n"/>
      <c r="M143" s="749" t="n"/>
      <c r="N143" s="749" t="n"/>
      <c r="O143" s="749" t="n"/>
      <c r="P143" s="749" t="n"/>
      <c r="Q143" s="749" t="n"/>
      <c r="R143" s="749" t="n"/>
      <c r="S143" s="749" t="n"/>
      <c r="T143" s="749" t="n"/>
      <c r="U143" s="749" t="n"/>
      <c r="V143" s="749" t="n"/>
      <c r="W143" s="749" t="n"/>
      <c r="X143" s="749" t="n"/>
      <c r="Y143" s="749" t="n"/>
      <c r="Z143" s="749" t="n"/>
      <c r="AA143" s="749" t="n"/>
      <c r="AB143" s="749" t="n"/>
      <c r="AC143" s="749" t="n"/>
      <c r="AD143" s="749" t="n"/>
    </row>
    <row r="144">
      <c r="A144" s="749" t="n"/>
      <c r="B144" s="749" t="n"/>
      <c r="C144" s="749" t="n"/>
      <c r="D144" s="749" t="n"/>
      <c r="E144" s="749" t="n"/>
      <c r="F144" s="749" t="n"/>
      <c r="G144" s="749" t="n"/>
      <c r="H144" s="749" t="n"/>
      <c r="I144" s="749" t="n"/>
      <c r="J144" s="749" t="n"/>
      <c r="K144" s="749" t="n"/>
      <c r="L144" s="749" t="n"/>
      <c r="M144" s="749" t="n"/>
      <c r="N144" s="749" t="n"/>
      <c r="O144" s="749" t="n"/>
      <c r="P144" s="749" t="n"/>
      <c r="Q144" s="749" t="n"/>
      <c r="R144" s="749" t="n"/>
      <c r="S144" s="749" t="n"/>
      <c r="T144" s="749" t="n"/>
      <c r="U144" s="749" t="n"/>
      <c r="V144" s="749" t="n"/>
      <c r="W144" s="749" t="n"/>
      <c r="X144" s="749" t="n"/>
      <c r="Y144" s="749" t="n"/>
      <c r="Z144" s="749" t="n"/>
      <c r="AA144" s="749" t="n"/>
      <c r="AB144" s="749" t="n"/>
      <c r="AC144" s="749" t="n"/>
      <c r="AD144" s="749" t="n"/>
    </row>
    <row r="145">
      <c r="A145" s="749" t="n"/>
      <c r="B145" s="749" t="n"/>
      <c r="C145" s="749" t="n"/>
      <c r="D145" s="749" t="n"/>
      <c r="E145" s="749" t="n"/>
      <c r="F145" s="749" t="n"/>
      <c r="G145" s="749" t="n"/>
      <c r="H145" s="749" t="n"/>
      <c r="I145" s="749" t="n"/>
      <c r="J145" s="749" t="n"/>
      <c r="K145" s="749" t="n"/>
      <c r="L145" s="749" t="n"/>
      <c r="M145" s="749" t="n"/>
      <c r="N145" s="749" t="n"/>
      <c r="O145" s="749" t="n"/>
      <c r="P145" s="749" t="n"/>
      <c r="Q145" s="749" t="n"/>
      <c r="R145" s="749" t="n"/>
      <c r="S145" s="749" t="n"/>
      <c r="T145" s="749" t="n"/>
      <c r="U145" s="749" t="n"/>
      <c r="V145" s="749" t="n"/>
      <c r="W145" s="749" t="n"/>
      <c r="X145" s="749" t="n"/>
      <c r="Y145" s="749" t="n"/>
      <c r="Z145" s="749" t="n"/>
      <c r="AA145" s="749" t="n"/>
      <c r="AB145" s="749" t="n"/>
      <c r="AC145" s="749" t="n"/>
      <c r="AD145" s="749" t="n"/>
    </row>
    <row r="146">
      <c r="A146" s="749" t="n"/>
      <c r="B146" s="749" t="n"/>
      <c r="C146" s="749" t="n"/>
      <c r="D146" s="749" t="n"/>
      <c r="E146" s="749" t="n"/>
      <c r="F146" s="749" t="n"/>
      <c r="G146" s="749" t="n"/>
      <c r="H146" s="749" t="n"/>
      <c r="I146" s="749" t="n"/>
      <c r="J146" s="749" t="n"/>
      <c r="K146" s="749" t="n"/>
      <c r="L146" s="749" t="n"/>
      <c r="M146" s="749" t="n"/>
      <c r="N146" s="749" t="n"/>
      <c r="O146" s="749" t="n"/>
      <c r="P146" s="749" t="n"/>
      <c r="Q146" s="749" t="n"/>
      <c r="R146" s="749" t="n"/>
      <c r="S146" s="749" t="n"/>
      <c r="T146" s="749" t="n"/>
      <c r="U146" s="749" t="n"/>
      <c r="V146" s="749" t="n"/>
      <c r="W146" s="749" t="n"/>
      <c r="X146" s="749" t="n"/>
      <c r="Y146" s="749" t="n"/>
      <c r="Z146" s="749" t="n"/>
      <c r="AA146" s="749" t="n"/>
      <c r="AB146" s="749" t="n"/>
      <c r="AC146" s="749" t="n"/>
      <c r="AD146" s="749" t="n"/>
    </row>
    <row r="147">
      <c r="A147" s="749" t="n"/>
      <c r="B147" s="749" t="n"/>
      <c r="C147" s="749" t="n"/>
      <c r="D147" s="749" t="n"/>
      <c r="E147" s="749" t="n"/>
      <c r="F147" s="749" t="n"/>
      <c r="G147" s="749" t="n"/>
      <c r="H147" s="749" t="n"/>
      <c r="I147" s="749" t="n"/>
      <c r="J147" s="749" t="n"/>
      <c r="K147" s="749" t="n"/>
      <c r="L147" s="749" t="n"/>
      <c r="M147" s="749" t="n"/>
      <c r="N147" s="749" t="n"/>
      <c r="O147" s="749" t="n"/>
      <c r="P147" s="749" t="n"/>
      <c r="Q147" s="749" t="n"/>
      <c r="R147" s="749" t="n"/>
      <c r="S147" s="749" t="n"/>
      <c r="T147" s="749" t="n"/>
      <c r="U147" s="749" t="n"/>
      <c r="V147" s="749" t="n"/>
      <c r="W147" s="749" t="n"/>
      <c r="X147" s="749" t="n"/>
      <c r="Y147" s="749" t="n"/>
      <c r="Z147" s="749" t="n"/>
      <c r="AA147" s="749" t="n"/>
      <c r="AB147" s="749" t="n"/>
      <c r="AC147" s="749" t="n"/>
      <c r="AD147" s="749" t="n"/>
    </row>
    <row r="148">
      <c r="A148" s="749" t="n"/>
      <c r="B148" s="749" t="n"/>
      <c r="C148" s="749" t="n"/>
      <c r="D148" s="749" t="n"/>
      <c r="E148" s="749" t="n"/>
      <c r="F148" s="749" t="n"/>
      <c r="G148" s="749" t="n"/>
      <c r="H148" s="749" t="n"/>
      <c r="I148" s="749" t="n"/>
      <c r="J148" s="749" t="n"/>
      <c r="K148" s="749" t="n"/>
      <c r="L148" s="749" t="n"/>
      <c r="M148" s="749" t="n"/>
      <c r="N148" s="749" t="n"/>
      <c r="O148" s="749" t="n"/>
      <c r="P148" s="749" t="n"/>
      <c r="Q148" s="749" t="n"/>
      <c r="R148" s="749" t="n"/>
      <c r="S148" s="749" t="n"/>
      <c r="T148" s="749" t="n"/>
      <c r="U148" s="749" t="n"/>
      <c r="V148" s="749" t="n"/>
      <c r="W148" s="749" t="n"/>
      <c r="X148" s="749" t="n"/>
      <c r="Y148" s="749" t="n"/>
      <c r="Z148" s="749" t="n"/>
      <c r="AA148" s="749" t="n"/>
      <c r="AB148" s="749" t="n"/>
      <c r="AC148" s="749" t="n"/>
      <c r="AD148" s="749" t="n"/>
    </row>
    <row r="149">
      <c r="A149" s="749" t="n"/>
      <c r="B149" s="749" t="n"/>
      <c r="C149" s="749" t="n"/>
      <c r="D149" s="749" t="n"/>
      <c r="E149" s="749" t="n"/>
      <c r="F149" s="749" t="n"/>
      <c r="G149" s="749" t="n"/>
      <c r="H149" s="749" t="n"/>
      <c r="I149" s="749" t="n"/>
      <c r="J149" s="749" t="n"/>
      <c r="K149" s="749" t="n"/>
      <c r="L149" s="749" t="n"/>
      <c r="M149" s="749" t="n"/>
      <c r="N149" s="749" t="n"/>
      <c r="O149" s="749" t="n"/>
      <c r="P149" s="749" t="n"/>
      <c r="Q149" s="749" t="n"/>
      <c r="R149" s="749" t="n"/>
      <c r="S149" s="749" t="n"/>
      <c r="T149" s="749" t="n"/>
      <c r="U149" s="749" t="n"/>
      <c r="V149" s="749" t="n"/>
      <c r="W149" s="749" t="n"/>
      <c r="X149" s="749" t="n"/>
      <c r="Y149" s="749" t="n"/>
      <c r="Z149" s="749" t="n"/>
      <c r="AA149" s="749" t="n"/>
      <c r="AB149" s="749" t="n"/>
      <c r="AC149" s="749" t="n"/>
      <c r="AD149" s="749" t="n"/>
    </row>
    <row r="150">
      <c r="A150" s="749" t="n"/>
      <c r="B150" s="749" t="n"/>
      <c r="C150" s="749" t="n"/>
      <c r="D150" s="749" t="n"/>
      <c r="E150" s="749" t="n"/>
      <c r="F150" s="749" t="n"/>
      <c r="G150" s="749" t="n"/>
      <c r="H150" s="749" t="n"/>
      <c r="I150" s="749" t="n"/>
      <c r="J150" s="749" t="n"/>
      <c r="K150" s="749" t="n"/>
      <c r="L150" s="749" t="n"/>
      <c r="M150" s="749" t="n"/>
      <c r="N150" s="749" t="n"/>
      <c r="O150" s="749" t="n"/>
      <c r="P150" s="749" t="n"/>
      <c r="Q150" s="749" t="n"/>
      <c r="R150" s="749" t="n"/>
      <c r="S150" s="749" t="n"/>
      <c r="T150" s="749" t="n"/>
      <c r="U150" s="749" t="n"/>
      <c r="V150" s="749" t="n"/>
      <c r="W150" s="749" t="n"/>
      <c r="X150" s="749" t="n"/>
      <c r="Y150" s="749" t="n"/>
      <c r="Z150" s="749" t="n"/>
      <c r="AA150" s="749" t="n"/>
      <c r="AB150" s="749" t="n"/>
      <c r="AC150" s="749" t="n"/>
      <c r="AD150" s="749" t="n"/>
    </row>
    <row r="151">
      <c r="A151" s="749" t="n"/>
      <c r="B151" s="749" t="n"/>
      <c r="C151" s="749" t="n"/>
      <c r="D151" s="749" t="n"/>
      <c r="E151" s="749" t="n"/>
      <c r="F151" s="749" t="n"/>
      <c r="G151" s="749" t="n"/>
      <c r="H151" s="749" t="n"/>
      <c r="I151" s="749" t="n"/>
      <c r="J151" s="749" t="n"/>
      <c r="K151" s="749" t="n"/>
      <c r="L151" s="749" t="n"/>
      <c r="M151" s="749" t="n"/>
      <c r="N151" s="749" t="n"/>
      <c r="O151" s="749" t="n"/>
      <c r="P151" s="749" t="n"/>
      <c r="Q151" s="749" t="n"/>
      <c r="R151" s="749" t="n"/>
      <c r="S151" s="749" t="n"/>
      <c r="T151" s="749" t="n"/>
      <c r="U151" s="749" t="n"/>
      <c r="V151" s="749" t="n"/>
      <c r="W151" s="749" t="n"/>
      <c r="X151" s="749" t="n"/>
      <c r="Y151" s="749" t="n"/>
      <c r="Z151" s="749" t="n"/>
      <c r="AA151" s="749" t="n"/>
      <c r="AB151" s="749" t="n"/>
      <c r="AC151" s="749" t="n"/>
      <c r="AD151" s="749" t="n"/>
    </row>
    <row r="152">
      <c r="A152" s="749" t="n"/>
      <c r="B152" s="749" t="n"/>
      <c r="C152" s="749" t="n"/>
      <c r="D152" s="749" t="n"/>
      <c r="E152" s="749" t="n"/>
      <c r="F152" s="749" t="n"/>
      <c r="G152" s="749" t="n"/>
      <c r="H152" s="749" t="n"/>
      <c r="I152" s="749" t="n"/>
      <c r="J152" s="749" t="n"/>
      <c r="K152" s="749" t="n"/>
      <c r="L152" s="749" t="n"/>
      <c r="M152" s="749" t="n"/>
      <c r="N152" s="749" t="n"/>
      <c r="O152" s="749" t="n"/>
      <c r="P152" s="749" t="n"/>
      <c r="Q152" s="749" t="n"/>
      <c r="R152" s="749" t="n"/>
      <c r="S152" s="749" t="n"/>
      <c r="T152" s="749" t="n"/>
      <c r="U152" s="749" t="n"/>
      <c r="V152" s="749" t="n"/>
      <c r="W152" s="749" t="n"/>
      <c r="X152" s="749" t="n"/>
      <c r="Y152" s="749" t="n"/>
      <c r="Z152" s="749" t="n"/>
      <c r="AA152" s="749" t="n"/>
      <c r="AB152" s="749" t="n"/>
      <c r="AC152" s="749" t="n"/>
      <c r="AD152" s="749" t="n"/>
    </row>
    <row r="153">
      <c r="A153" s="749" t="n"/>
      <c r="B153" s="749" t="n"/>
      <c r="C153" s="749" t="n"/>
      <c r="D153" s="749" t="n"/>
      <c r="E153" s="749" t="n"/>
      <c r="F153" s="749" t="n"/>
      <c r="G153" s="749" t="n"/>
      <c r="H153" s="749" t="n"/>
      <c r="I153" s="749" t="n"/>
      <c r="J153" s="749" t="n"/>
      <c r="K153" s="749" t="n"/>
      <c r="L153" s="749" t="n"/>
      <c r="M153" s="749" t="n"/>
      <c r="N153" s="749" t="n"/>
      <c r="O153" s="749" t="n"/>
      <c r="P153" s="749" t="n"/>
      <c r="Q153" s="749" t="n"/>
      <c r="R153" s="749" t="n"/>
      <c r="S153" s="749" t="n"/>
      <c r="T153" s="749" t="n"/>
      <c r="U153" s="749" t="n"/>
      <c r="V153" s="749" t="n"/>
      <c r="W153" s="749" t="n"/>
      <c r="X153" s="749" t="n"/>
      <c r="Y153" s="749" t="n"/>
      <c r="Z153" s="749" t="n"/>
      <c r="AA153" s="749" t="n"/>
      <c r="AB153" s="749" t="n"/>
      <c r="AC153" s="749" t="n"/>
      <c r="AD153" s="749" t="n"/>
    </row>
    <row r="154">
      <c r="A154" s="749" t="n"/>
      <c r="B154" s="749" t="n"/>
      <c r="C154" s="749" t="n"/>
      <c r="D154" s="749" t="n"/>
      <c r="E154" s="749" t="n"/>
      <c r="F154" s="749" t="n"/>
      <c r="G154" s="749" t="n"/>
      <c r="H154" s="749" t="n"/>
      <c r="I154" s="749" t="n"/>
      <c r="J154" s="749" t="n"/>
      <c r="K154" s="749" t="n"/>
      <c r="L154" s="749" t="n"/>
      <c r="M154" s="749" t="n"/>
      <c r="N154" s="749" t="n"/>
      <c r="O154" s="749" t="n"/>
      <c r="P154" s="749" t="n"/>
      <c r="Q154" s="749" t="n"/>
      <c r="R154" s="749" t="n"/>
      <c r="S154" s="749" t="n"/>
      <c r="T154" s="749" t="n"/>
      <c r="U154" s="749" t="n"/>
      <c r="V154" s="749" t="n"/>
      <c r="W154" s="749" t="n"/>
      <c r="X154" s="749" t="n"/>
      <c r="Y154" s="749" t="n"/>
      <c r="Z154" s="749" t="n"/>
      <c r="AA154" s="749" t="n"/>
      <c r="AB154" s="749" t="n"/>
      <c r="AC154" s="749" t="n"/>
      <c r="AD154" s="749" t="n"/>
    </row>
    <row r="155">
      <c r="A155" s="749" t="n"/>
      <c r="B155" s="749" t="n"/>
      <c r="C155" s="749" t="n"/>
      <c r="D155" s="749" t="n"/>
      <c r="E155" s="749" t="n"/>
      <c r="F155" s="749" t="n"/>
      <c r="G155" s="749" t="n"/>
      <c r="H155" s="749" t="n"/>
      <c r="I155" s="749" t="n"/>
      <c r="J155" s="749" t="n"/>
      <c r="K155" s="749" t="n"/>
      <c r="L155" s="749" t="n"/>
      <c r="M155" s="749" t="n"/>
      <c r="N155" s="749" t="n"/>
      <c r="O155" s="749" t="n"/>
      <c r="P155" s="749" t="n"/>
      <c r="Q155" s="749" t="n"/>
      <c r="R155" s="749" t="n"/>
      <c r="S155" s="749" t="n"/>
      <c r="T155" s="749" t="n"/>
      <c r="U155" s="749" t="n"/>
      <c r="V155" s="749" t="n"/>
      <c r="W155" s="749" t="n"/>
      <c r="X155" s="749" t="n"/>
      <c r="Y155" s="749" t="n"/>
      <c r="Z155" s="749" t="n"/>
      <c r="AA155" s="749" t="n"/>
      <c r="AB155" s="749" t="n"/>
      <c r="AC155" s="749" t="n"/>
      <c r="AD155" s="749" t="n"/>
    </row>
    <row r="156">
      <c r="A156" s="749" t="n"/>
      <c r="B156" s="749" t="n"/>
      <c r="C156" s="749" t="n"/>
      <c r="D156" s="749" t="n"/>
      <c r="E156" s="749" t="n"/>
      <c r="F156" s="749" t="n"/>
      <c r="G156" s="749" t="n"/>
      <c r="H156" s="749" t="n"/>
      <c r="I156" s="749" t="n"/>
      <c r="J156" s="749" t="n"/>
      <c r="K156" s="749" t="n"/>
      <c r="L156" s="749" t="n"/>
      <c r="M156" s="749" t="n"/>
      <c r="N156" s="749" t="n"/>
      <c r="O156" s="749" t="n"/>
      <c r="P156" s="749" t="n"/>
      <c r="Q156" s="749" t="n"/>
      <c r="R156" s="749" t="n"/>
      <c r="S156" s="749" t="n"/>
      <c r="T156" s="749" t="n"/>
      <c r="U156" s="749" t="n"/>
      <c r="V156" s="749" t="n"/>
      <c r="W156" s="749" t="n"/>
      <c r="X156" s="749" t="n"/>
      <c r="Y156" s="749" t="n"/>
      <c r="Z156" s="749" t="n"/>
      <c r="AA156" s="749" t="n"/>
      <c r="AB156" s="749" t="n"/>
      <c r="AC156" s="749" t="n"/>
      <c r="AD156" s="749" t="n"/>
    </row>
    <row r="157">
      <c r="A157" s="749" t="n"/>
      <c r="B157" s="749" t="n"/>
      <c r="C157" s="749" t="n"/>
      <c r="D157" s="749" t="n"/>
      <c r="E157" s="749" t="n"/>
      <c r="F157" s="749" t="n"/>
      <c r="G157" s="749" t="n"/>
      <c r="H157" s="749" t="n"/>
      <c r="I157" s="749" t="n"/>
      <c r="J157" s="749" t="n"/>
      <c r="K157" s="749" t="n"/>
      <c r="L157" s="749" t="n"/>
      <c r="M157" s="749" t="n"/>
      <c r="N157" s="749" t="n"/>
      <c r="O157" s="749" t="n"/>
      <c r="P157" s="749" t="n"/>
      <c r="Q157" s="749" t="n"/>
      <c r="R157" s="749" t="n"/>
      <c r="S157" s="749" t="n"/>
      <c r="T157" s="749" t="n"/>
      <c r="U157" s="749" t="n"/>
      <c r="V157" s="749" t="n"/>
      <c r="W157" s="749" t="n"/>
      <c r="X157" s="749" t="n"/>
      <c r="Y157" s="749" t="n"/>
      <c r="Z157" s="749" t="n"/>
      <c r="AA157" s="749" t="n"/>
      <c r="AB157" s="749" t="n"/>
      <c r="AC157" s="749" t="n"/>
      <c r="AD157" s="749" t="n"/>
    </row>
    <row r="158">
      <c r="A158" s="749" t="n"/>
      <c r="B158" s="749" t="n"/>
      <c r="C158" s="749" t="n"/>
      <c r="D158" s="749" t="n"/>
      <c r="E158" s="749" t="n"/>
      <c r="F158" s="749" t="n"/>
      <c r="G158" s="749" t="n"/>
      <c r="H158" s="749" t="n"/>
      <c r="I158" s="749" t="n"/>
      <c r="J158" s="749" t="n"/>
      <c r="K158" s="749" t="n"/>
      <c r="L158" s="749" t="n"/>
      <c r="M158" s="749" t="n"/>
      <c r="N158" s="749" t="n"/>
      <c r="O158" s="749" t="n"/>
      <c r="P158" s="749" t="n"/>
      <c r="Q158" s="749" t="n"/>
      <c r="R158" s="749" t="n"/>
      <c r="S158" s="749" t="n"/>
      <c r="T158" s="749" t="n"/>
      <c r="U158" s="749" t="n"/>
      <c r="V158" s="749" t="n"/>
      <c r="W158" s="749" t="n"/>
      <c r="X158" s="749" t="n"/>
      <c r="Y158" s="749" t="n"/>
      <c r="Z158" s="749" t="n"/>
      <c r="AA158" s="749" t="n"/>
      <c r="AB158" s="749" t="n"/>
      <c r="AC158" s="749" t="n"/>
      <c r="AD158" s="749" t="n"/>
    </row>
    <row r="159">
      <c r="A159" s="749" t="n"/>
      <c r="B159" s="749" t="n"/>
      <c r="C159" s="749" t="n"/>
      <c r="D159" s="749" t="n"/>
      <c r="E159" s="749" t="n"/>
      <c r="F159" s="749" t="n"/>
      <c r="G159" s="749" t="n"/>
      <c r="H159" s="749" t="n"/>
      <c r="I159" s="749" t="n"/>
      <c r="J159" s="749" t="n"/>
      <c r="K159" s="749" t="n"/>
      <c r="L159" s="749" t="n"/>
      <c r="M159" s="749" t="n"/>
      <c r="N159" s="749" t="n"/>
      <c r="O159" s="749" t="n"/>
      <c r="P159" s="749" t="n"/>
      <c r="Q159" s="749" t="n"/>
      <c r="R159" s="749" t="n"/>
      <c r="S159" s="749" t="n"/>
      <c r="T159" s="749" t="n"/>
      <c r="U159" s="749" t="n"/>
      <c r="V159" s="749" t="n"/>
      <c r="W159" s="749" t="n"/>
      <c r="X159" s="749" t="n"/>
      <c r="Y159" s="749" t="n"/>
      <c r="Z159" s="749" t="n"/>
      <c r="AA159" s="749" t="n"/>
      <c r="AB159" s="749" t="n"/>
      <c r="AC159" s="749" t="n"/>
      <c r="AD159" s="749" t="n"/>
    </row>
    <row r="160">
      <c r="A160" s="749" t="n"/>
      <c r="B160" s="749" t="n"/>
      <c r="C160" s="749" t="n"/>
      <c r="D160" s="749" t="n"/>
      <c r="E160" s="749" t="n"/>
      <c r="F160" s="749" t="n"/>
      <c r="G160" s="749" t="n"/>
      <c r="H160" s="749" t="n"/>
      <c r="I160" s="749" t="n"/>
      <c r="J160" s="749" t="n"/>
      <c r="K160" s="749" t="n"/>
      <c r="L160" s="749" t="n"/>
      <c r="M160" s="749" t="n"/>
      <c r="N160" s="749" t="n"/>
      <c r="O160" s="749" t="n"/>
      <c r="P160" s="749" t="n"/>
      <c r="Q160" s="749" t="n"/>
      <c r="R160" s="749" t="n"/>
      <c r="S160" s="749" t="n"/>
      <c r="T160" s="749" t="n"/>
      <c r="U160" s="749" t="n"/>
      <c r="V160" s="749" t="n"/>
      <c r="W160" s="749" t="n"/>
      <c r="X160" s="749" t="n"/>
      <c r="Y160" s="749" t="n"/>
      <c r="Z160" s="749" t="n"/>
      <c r="AA160" s="749" t="n"/>
      <c r="AB160" s="749" t="n"/>
      <c r="AC160" s="749" t="n"/>
      <c r="AD160" s="749" t="n"/>
    </row>
    <row r="161">
      <c r="A161" s="749" t="n"/>
      <c r="B161" s="749" t="n"/>
      <c r="C161" s="749" t="n"/>
      <c r="D161" s="749" t="n"/>
      <c r="E161" s="749" t="n"/>
      <c r="F161" s="749" t="n"/>
      <c r="G161" s="749" t="n"/>
      <c r="H161" s="749" t="n"/>
      <c r="I161" s="749" t="n"/>
      <c r="J161" s="749" t="n"/>
      <c r="K161" s="749" t="n"/>
      <c r="L161" s="749" t="n"/>
      <c r="M161" s="749" t="n"/>
      <c r="N161" s="749" t="n"/>
      <c r="O161" s="749" t="n"/>
      <c r="P161" s="749" t="n"/>
      <c r="Q161" s="749" t="n"/>
      <c r="R161" s="749" t="n"/>
      <c r="S161" s="749" t="n"/>
      <c r="T161" s="749" t="n"/>
      <c r="U161" s="749" t="n"/>
      <c r="V161" s="749" t="n"/>
      <c r="W161" s="749" t="n"/>
      <c r="X161" s="749" t="n"/>
      <c r="Y161" s="749" t="n"/>
      <c r="Z161" s="749" t="n"/>
      <c r="AA161" s="749" t="n"/>
      <c r="AB161" s="749" t="n"/>
      <c r="AC161" s="749" t="n"/>
      <c r="AD161" s="749" t="n"/>
    </row>
    <row r="162">
      <c r="A162" s="749" t="n"/>
      <c r="B162" s="749" t="n"/>
      <c r="C162" s="749" t="n"/>
      <c r="D162" s="749" t="n"/>
      <c r="E162" s="749" t="n"/>
      <c r="F162" s="749" t="n"/>
      <c r="G162" s="749" t="n"/>
      <c r="H162" s="749" t="n"/>
      <c r="I162" s="749" t="n"/>
      <c r="J162" s="749" t="n"/>
      <c r="K162" s="749" t="n"/>
      <c r="L162" s="749" t="n"/>
      <c r="M162" s="749" t="n"/>
      <c r="N162" s="749" t="n"/>
      <c r="O162" s="749" t="n"/>
      <c r="P162" s="749" t="n"/>
      <c r="Q162" s="749" t="n"/>
      <c r="R162" s="749" t="n"/>
      <c r="S162" s="749" t="n"/>
      <c r="T162" s="749" t="n"/>
      <c r="U162" s="749" t="n"/>
      <c r="V162" s="749" t="n"/>
      <c r="W162" s="749" t="n"/>
      <c r="X162" s="749" t="n"/>
      <c r="Y162" s="749" t="n"/>
      <c r="Z162" s="749" t="n"/>
      <c r="AA162" s="749" t="n"/>
      <c r="AB162" s="749" t="n"/>
      <c r="AC162" s="749" t="n"/>
      <c r="AD162" s="749" t="n"/>
    </row>
    <row r="163">
      <c r="A163" s="749" t="n"/>
      <c r="B163" s="749" t="n"/>
      <c r="C163" s="749" t="n"/>
      <c r="D163" s="749" t="n"/>
      <c r="E163" s="749" t="n"/>
      <c r="F163" s="749" t="n"/>
      <c r="G163" s="749" t="n"/>
      <c r="H163" s="749" t="n"/>
      <c r="I163" s="749" t="n"/>
      <c r="J163" s="749" t="n"/>
      <c r="K163" s="749" t="n"/>
      <c r="L163" s="749" t="n"/>
      <c r="M163" s="749" t="n"/>
      <c r="N163" s="749" t="n"/>
      <c r="O163" s="749" t="n"/>
      <c r="P163" s="749" t="n"/>
      <c r="Q163" s="749" t="n"/>
      <c r="R163" s="749" t="n"/>
      <c r="S163" s="749" t="n"/>
      <c r="T163" s="749" t="n"/>
      <c r="U163" s="749" t="n"/>
      <c r="V163" s="749" t="n"/>
      <c r="W163" s="749" t="n"/>
      <c r="X163" s="749" t="n"/>
      <c r="Y163" s="749" t="n"/>
      <c r="Z163" s="749" t="n"/>
      <c r="AA163" s="749" t="n"/>
      <c r="AB163" s="749" t="n"/>
      <c r="AC163" s="749" t="n"/>
      <c r="AD163" s="749" t="n"/>
    </row>
    <row r="164">
      <c r="A164" s="749" t="n"/>
      <c r="B164" s="749" t="n"/>
      <c r="C164" s="749" t="n"/>
      <c r="D164" s="749" t="n"/>
      <c r="E164" s="749" t="n"/>
      <c r="F164" s="749" t="n"/>
      <c r="G164" s="749" t="n"/>
      <c r="H164" s="749" t="n"/>
      <c r="I164" s="749" t="n"/>
      <c r="J164" s="749" t="n"/>
      <c r="K164" s="749" t="n"/>
      <c r="L164" s="749" t="n"/>
      <c r="M164" s="749" t="n"/>
      <c r="N164" s="749" t="n"/>
      <c r="O164" s="749" t="n"/>
      <c r="P164" s="749" t="n"/>
      <c r="Q164" s="749" t="n"/>
      <c r="R164" s="749" t="n"/>
      <c r="S164" s="749" t="n"/>
      <c r="T164" s="749" t="n"/>
      <c r="U164" s="749" t="n"/>
      <c r="V164" s="749" t="n"/>
      <c r="W164" s="749" t="n"/>
      <c r="X164" s="749" t="n"/>
      <c r="Y164" s="749" t="n"/>
      <c r="Z164" s="749" t="n"/>
      <c r="AA164" s="749" t="n"/>
      <c r="AB164" s="749" t="n"/>
      <c r="AC164" s="749" t="n"/>
      <c r="AD164" s="749" t="n"/>
    </row>
    <row r="165">
      <c r="A165" s="749" t="n"/>
      <c r="B165" s="749" t="n"/>
      <c r="C165" s="749" t="n"/>
      <c r="D165" s="749" t="n"/>
      <c r="E165" s="749" t="n"/>
      <c r="F165" s="749" t="n"/>
      <c r="G165" s="749" t="n"/>
      <c r="H165" s="749" t="n"/>
      <c r="I165" s="749" t="n"/>
      <c r="J165" s="749" t="n"/>
      <c r="K165" s="749" t="n"/>
      <c r="L165" s="749" t="n"/>
      <c r="M165" s="749" t="n"/>
      <c r="N165" s="749" t="n"/>
      <c r="O165" s="749" t="n"/>
      <c r="P165" s="749" t="n"/>
      <c r="Q165" s="749" t="n"/>
      <c r="R165" s="749" t="n"/>
      <c r="S165" s="749" t="n"/>
      <c r="T165" s="749" t="n"/>
      <c r="U165" s="749" t="n"/>
      <c r="V165" s="749" t="n"/>
      <c r="W165" s="749" t="n"/>
      <c r="X165" s="749" t="n"/>
      <c r="Y165" s="749" t="n"/>
      <c r="Z165" s="749" t="n"/>
      <c r="AA165" s="749" t="n"/>
      <c r="AB165" s="749" t="n"/>
      <c r="AC165" s="749" t="n"/>
      <c r="AD165" s="749" t="n"/>
    </row>
    <row r="166">
      <c r="A166" s="749" t="n"/>
      <c r="B166" s="749" t="n"/>
      <c r="C166" s="749" t="n"/>
      <c r="D166" s="749" t="n"/>
      <c r="E166" s="749" t="n"/>
      <c r="F166" s="749" t="n"/>
      <c r="G166" s="749" t="n"/>
      <c r="H166" s="749" t="n"/>
      <c r="I166" s="749" t="n"/>
      <c r="J166" s="749" t="n"/>
      <c r="K166" s="749" t="n"/>
      <c r="L166" s="749" t="n"/>
      <c r="M166" s="749" t="n"/>
      <c r="N166" s="749" t="n"/>
      <c r="O166" s="749" t="n"/>
      <c r="P166" s="749" t="n"/>
      <c r="Q166" s="749" t="n"/>
      <c r="R166" s="749" t="n"/>
      <c r="S166" s="749" t="n"/>
      <c r="T166" s="749" t="n"/>
      <c r="U166" s="749" t="n"/>
      <c r="V166" s="749" t="n"/>
      <c r="W166" s="749" t="n"/>
      <c r="X166" s="749" t="n"/>
      <c r="Y166" s="749" t="n"/>
      <c r="Z166" s="749" t="n"/>
      <c r="AA166" s="749" t="n"/>
      <c r="AB166" s="749" t="n"/>
      <c r="AC166" s="749" t="n"/>
      <c r="AD166" s="749" t="n"/>
    </row>
    <row r="167">
      <c r="A167" s="749" t="n"/>
      <c r="B167" s="749" t="n"/>
      <c r="C167" s="749" t="n"/>
      <c r="D167" s="749" t="n"/>
      <c r="E167" s="749" t="n"/>
      <c r="F167" s="749" t="n"/>
      <c r="G167" s="749" t="n"/>
      <c r="H167" s="749" t="n"/>
      <c r="I167" s="749" t="n"/>
      <c r="J167" s="749" t="n"/>
      <c r="K167" s="749" t="n"/>
      <c r="L167" s="749" t="n"/>
      <c r="M167" s="749" t="n"/>
      <c r="N167" s="749" t="n"/>
      <c r="O167" s="749" t="n"/>
      <c r="P167" s="749" t="n"/>
      <c r="Q167" s="749" t="n"/>
      <c r="R167" s="749" t="n"/>
      <c r="S167" s="749" t="n"/>
      <c r="T167" s="749" t="n"/>
      <c r="U167" s="749" t="n"/>
      <c r="V167" s="749" t="n"/>
      <c r="W167" s="749" t="n"/>
      <c r="X167" s="749" t="n"/>
      <c r="Y167" s="749" t="n"/>
      <c r="Z167" s="749" t="n"/>
      <c r="AA167" s="749" t="n"/>
      <c r="AB167" s="749" t="n"/>
      <c r="AC167" s="749" t="n"/>
      <c r="AD167" s="749" t="n"/>
    </row>
    <row r="168">
      <c r="A168" s="749" t="n"/>
      <c r="B168" s="749" t="n"/>
      <c r="C168" s="749" t="n"/>
      <c r="D168" s="749" t="n"/>
      <c r="E168" s="749" t="n"/>
      <c r="F168" s="749" t="n"/>
      <c r="G168" s="749" t="n"/>
      <c r="H168" s="749" t="n"/>
      <c r="I168" s="749" t="n"/>
      <c r="J168" s="749" t="n"/>
      <c r="K168" s="749" t="n"/>
      <c r="L168" s="749" t="n"/>
      <c r="M168" s="749" t="n"/>
      <c r="N168" s="749" t="n"/>
      <c r="O168" s="749" t="n"/>
      <c r="P168" s="749" t="n"/>
      <c r="Q168" s="749" t="n"/>
      <c r="R168" s="749" t="n"/>
      <c r="S168" s="749" t="n"/>
      <c r="T168" s="749" t="n"/>
      <c r="U168" s="749" t="n"/>
      <c r="V168" s="749" t="n"/>
      <c r="W168" s="749" t="n"/>
      <c r="X168" s="749" t="n"/>
      <c r="Y168" s="749" t="n"/>
      <c r="Z168" s="749" t="n"/>
      <c r="AA168" s="749" t="n"/>
      <c r="AB168" s="749" t="n"/>
      <c r="AC168" s="749" t="n"/>
      <c r="AD168" s="749" t="n"/>
    </row>
    <row r="169">
      <c r="A169" s="749" t="n"/>
      <c r="B169" s="749" t="n"/>
      <c r="C169" s="749" t="n"/>
      <c r="D169" s="749" t="n"/>
      <c r="E169" s="749" t="n"/>
      <c r="F169" s="749" t="n"/>
      <c r="G169" s="749" t="n"/>
      <c r="H169" s="749" t="n"/>
      <c r="I169" s="749" t="n"/>
      <c r="J169" s="749" t="n"/>
      <c r="K169" s="749" t="n"/>
      <c r="L169" s="749" t="n"/>
      <c r="M169" s="749" t="n"/>
      <c r="N169" s="749" t="n"/>
      <c r="O169" s="749" t="n"/>
      <c r="P169" s="749" t="n"/>
      <c r="Q169" s="749" t="n"/>
      <c r="R169" s="749" t="n"/>
      <c r="S169" s="749" t="n"/>
      <c r="T169" s="749" t="n"/>
      <c r="U169" s="749" t="n"/>
      <c r="V169" s="749" t="n"/>
      <c r="W169" s="749" t="n"/>
      <c r="X169" s="749" t="n"/>
      <c r="Y169" s="749" t="n"/>
      <c r="Z169" s="749" t="n"/>
      <c r="AA169" s="749" t="n"/>
      <c r="AB169" s="749" t="n"/>
      <c r="AC169" s="749" t="n"/>
      <c r="AD169" s="749" t="n"/>
    </row>
    <row r="170">
      <c r="A170" s="749" t="n"/>
      <c r="B170" s="749" t="n"/>
      <c r="C170" s="749" t="n"/>
      <c r="D170" s="749" t="n"/>
      <c r="E170" s="749" t="n"/>
      <c r="F170" s="749" t="n"/>
      <c r="G170" s="749" t="n"/>
      <c r="H170" s="749" t="n"/>
      <c r="I170" s="749" t="n"/>
      <c r="J170" s="749" t="n"/>
      <c r="K170" s="749" t="n"/>
      <c r="L170" s="749" t="n"/>
      <c r="M170" s="749" t="n"/>
      <c r="N170" s="749" t="n"/>
      <c r="O170" s="749" t="n"/>
      <c r="P170" s="749" t="n"/>
      <c r="Q170" s="749" t="n"/>
      <c r="R170" s="749" t="n"/>
      <c r="S170" s="749" t="n"/>
      <c r="T170" s="749" t="n"/>
      <c r="U170" s="749" t="n"/>
      <c r="V170" s="749" t="n"/>
      <c r="W170" s="749" t="n"/>
      <c r="X170" s="749" t="n"/>
      <c r="Y170" s="749" t="n"/>
      <c r="Z170" s="749" t="n"/>
      <c r="AA170" s="749" t="n"/>
      <c r="AB170" s="749" t="n"/>
      <c r="AC170" s="749" t="n"/>
      <c r="AD170" s="749" t="n"/>
    </row>
    <row r="171">
      <c r="A171" s="749" t="n"/>
      <c r="B171" s="749" t="n"/>
      <c r="C171" s="749" t="n"/>
      <c r="D171" s="749" t="n"/>
      <c r="E171" s="749" t="n"/>
      <c r="F171" s="749" t="n"/>
      <c r="G171" s="749" t="n"/>
      <c r="H171" s="749" t="n"/>
      <c r="I171" s="749" t="n"/>
      <c r="J171" s="749" t="n"/>
      <c r="K171" s="749" t="n"/>
      <c r="L171" s="749" t="n"/>
      <c r="M171" s="749" t="n"/>
      <c r="N171" s="749" t="n"/>
      <c r="O171" s="749" t="n"/>
      <c r="P171" s="749" t="n"/>
      <c r="Q171" s="749" t="n"/>
      <c r="R171" s="749" t="n"/>
      <c r="S171" s="749" t="n"/>
      <c r="T171" s="749" t="n"/>
      <c r="U171" s="749" t="n"/>
      <c r="V171" s="749" t="n"/>
      <c r="W171" s="749" t="n"/>
      <c r="X171" s="749" t="n"/>
      <c r="Y171" s="749" t="n"/>
      <c r="Z171" s="749" t="n"/>
      <c r="AA171" s="749" t="n"/>
      <c r="AB171" s="749" t="n"/>
      <c r="AC171" s="749" t="n"/>
      <c r="AD171" s="749" t="n"/>
    </row>
    <row r="172">
      <c r="A172" s="749" t="n"/>
      <c r="B172" s="749" t="n"/>
      <c r="C172" s="749" t="n"/>
      <c r="D172" s="749" t="n"/>
      <c r="E172" s="749" t="n"/>
      <c r="F172" s="749" t="n"/>
      <c r="G172" s="749" t="n"/>
      <c r="H172" s="749" t="n"/>
      <c r="I172" s="749" t="n"/>
      <c r="J172" s="749" t="n"/>
      <c r="K172" s="749" t="n"/>
      <c r="L172" s="749" t="n"/>
      <c r="M172" s="749" t="n"/>
      <c r="N172" s="749" t="n"/>
      <c r="O172" s="749" t="n"/>
      <c r="P172" s="749" t="n"/>
      <c r="Q172" s="749" t="n"/>
      <c r="R172" s="749" t="n"/>
      <c r="S172" s="749" t="n"/>
      <c r="T172" s="749" t="n"/>
      <c r="U172" s="749" t="n"/>
      <c r="V172" s="749" t="n"/>
      <c r="W172" s="749" t="n"/>
      <c r="X172" s="749" t="n"/>
      <c r="Y172" s="749" t="n"/>
      <c r="Z172" s="749" t="n"/>
      <c r="AA172" s="749" t="n"/>
      <c r="AB172" s="749" t="n"/>
      <c r="AC172" s="749" t="n"/>
      <c r="AD172" s="749" t="n"/>
    </row>
    <row r="173">
      <c r="A173" s="749" t="n"/>
      <c r="B173" s="749" t="n"/>
      <c r="C173" s="749" t="n"/>
      <c r="D173" s="749" t="n"/>
      <c r="E173" s="749" t="n"/>
      <c r="F173" s="749" t="n"/>
      <c r="G173" s="749" t="n"/>
      <c r="H173" s="749" t="n"/>
      <c r="I173" s="749" t="n"/>
      <c r="J173" s="749" t="n"/>
      <c r="K173" s="749" t="n"/>
      <c r="L173" s="749" t="n"/>
      <c r="M173" s="749" t="n"/>
      <c r="N173" s="749" t="n"/>
      <c r="O173" s="749" t="n"/>
      <c r="P173" s="749" t="n"/>
      <c r="Q173" s="749" t="n"/>
      <c r="R173" s="749" t="n"/>
      <c r="S173" s="749" t="n"/>
      <c r="T173" s="749" t="n"/>
      <c r="U173" s="749" t="n"/>
      <c r="V173" s="749" t="n"/>
      <c r="W173" s="749" t="n"/>
      <c r="X173" s="749" t="n"/>
      <c r="Y173" s="749" t="n"/>
      <c r="Z173" s="749" t="n"/>
      <c r="AA173" s="749" t="n"/>
      <c r="AB173" s="749" t="n"/>
      <c r="AC173" s="749" t="n"/>
      <c r="AD173" s="749" t="n"/>
    </row>
    <row r="174">
      <c r="A174" s="749" t="n"/>
      <c r="B174" s="749" t="n"/>
      <c r="C174" s="749" t="n"/>
      <c r="D174" s="749" t="n"/>
      <c r="E174" s="749" t="n"/>
      <c r="F174" s="749" t="n"/>
      <c r="G174" s="749" t="n"/>
      <c r="H174" s="749" t="n"/>
      <c r="I174" s="749" t="n"/>
      <c r="J174" s="749" t="n"/>
      <c r="K174" s="749" t="n"/>
      <c r="L174" s="749" t="n"/>
      <c r="M174" s="749" t="n"/>
      <c r="N174" s="749" t="n"/>
      <c r="O174" s="749" t="n"/>
      <c r="P174" s="749" t="n"/>
      <c r="Q174" s="749" t="n"/>
      <c r="R174" s="749" t="n"/>
      <c r="S174" s="749" t="n"/>
      <c r="T174" s="749" t="n"/>
      <c r="U174" s="749" t="n"/>
      <c r="V174" s="749" t="n"/>
      <c r="W174" s="749" t="n"/>
      <c r="X174" s="749" t="n"/>
      <c r="Y174" s="749" t="n"/>
      <c r="Z174" s="749" t="n"/>
      <c r="AA174" s="749" t="n"/>
      <c r="AB174" s="749" t="n"/>
      <c r="AC174" s="749" t="n"/>
      <c r="AD174" s="749" t="n"/>
    </row>
    <row r="175">
      <c r="A175" s="749" t="n"/>
      <c r="B175" s="749" t="n"/>
      <c r="C175" s="749" t="n"/>
      <c r="D175" s="749" t="n"/>
      <c r="E175" s="749" t="n"/>
      <c r="F175" s="749" t="n"/>
      <c r="G175" s="749" t="n"/>
      <c r="H175" s="749" t="n"/>
      <c r="I175" s="749" t="n"/>
      <c r="J175" s="749" t="n"/>
      <c r="K175" s="749" t="n"/>
      <c r="L175" s="749" t="n"/>
      <c r="M175" s="749" t="n"/>
      <c r="N175" s="749" t="n"/>
      <c r="O175" s="749" t="n"/>
      <c r="P175" s="749" t="n"/>
      <c r="Q175" s="749" t="n"/>
      <c r="R175" s="749" t="n"/>
      <c r="S175" s="749" t="n"/>
      <c r="T175" s="749" t="n"/>
      <c r="U175" s="749" t="n"/>
      <c r="V175" s="749" t="n"/>
      <c r="W175" s="749" t="n"/>
      <c r="X175" s="749" t="n"/>
      <c r="Y175" s="749" t="n"/>
      <c r="Z175" s="749" t="n"/>
      <c r="AA175" s="749" t="n"/>
      <c r="AB175" s="749" t="n"/>
      <c r="AC175" s="749" t="n"/>
      <c r="AD175" s="749" t="n"/>
    </row>
    <row r="176">
      <c r="A176" s="749" t="n"/>
      <c r="B176" s="749" t="n"/>
      <c r="C176" s="749" t="n"/>
      <c r="D176" s="749" t="n"/>
      <c r="E176" s="749" t="n"/>
      <c r="F176" s="749" t="n"/>
      <c r="G176" s="749" t="n"/>
      <c r="H176" s="749" t="n"/>
      <c r="I176" s="749" t="n"/>
      <c r="J176" s="749" t="n"/>
      <c r="K176" s="749" t="n"/>
      <c r="L176" s="749" t="n"/>
      <c r="M176" s="749" t="n"/>
      <c r="N176" s="749" t="n"/>
      <c r="O176" s="749" t="n"/>
      <c r="P176" s="749" t="n"/>
      <c r="Q176" s="749" t="n"/>
      <c r="R176" s="749" t="n"/>
      <c r="S176" s="749" t="n"/>
      <c r="T176" s="749" t="n"/>
      <c r="U176" s="749" t="n"/>
      <c r="V176" s="749" t="n"/>
      <c r="W176" s="749" t="n"/>
      <c r="X176" s="749" t="n"/>
      <c r="Y176" s="749" t="n"/>
      <c r="Z176" s="749" t="n"/>
      <c r="AA176" s="749" t="n"/>
      <c r="AB176" s="749" t="n"/>
      <c r="AC176" s="749" t="n"/>
      <c r="AD176" s="749" t="n"/>
    </row>
    <row r="177">
      <c r="A177" s="749" t="n"/>
      <c r="B177" s="749" t="n"/>
      <c r="C177" s="749" t="n"/>
      <c r="D177" s="749" t="n"/>
      <c r="E177" s="749" t="n"/>
      <c r="F177" s="749" t="n"/>
      <c r="G177" s="749" t="n"/>
      <c r="H177" s="749" t="n"/>
      <c r="I177" s="749" t="n"/>
      <c r="J177" s="749" t="n"/>
      <c r="K177" s="749" t="n"/>
      <c r="L177" s="749" t="n"/>
      <c r="M177" s="749" t="n"/>
      <c r="N177" s="749" t="n"/>
      <c r="O177" s="749" t="n"/>
      <c r="P177" s="749" t="n"/>
      <c r="Q177" s="749" t="n"/>
      <c r="R177" s="749" t="n"/>
      <c r="S177" s="749" t="n"/>
      <c r="T177" s="749" t="n"/>
      <c r="U177" s="749" t="n"/>
      <c r="V177" s="749" t="n"/>
      <c r="W177" s="749" t="n"/>
      <c r="X177" s="749" t="n"/>
      <c r="Y177" s="749" t="n"/>
      <c r="Z177" s="749" t="n"/>
      <c r="AA177" s="749" t="n"/>
      <c r="AB177" s="749" t="n"/>
      <c r="AC177" s="749" t="n"/>
      <c r="AD177" s="749" t="n"/>
    </row>
    <row r="178">
      <c r="A178" s="749" t="n"/>
      <c r="B178" s="749" t="n"/>
      <c r="C178" s="749" t="n"/>
      <c r="D178" s="749" t="n"/>
      <c r="E178" s="749" t="n"/>
      <c r="F178" s="749" t="n"/>
      <c r="G178" s="749" t="n"/>
      <c r="H178" s="749" t="n"/>
      <c r="I178" s="749" t="n"/>
      <c r="J178" s="749" t="n"/>
      <c r="K178" s="749" t="n"/>
      <c r="L178" s="749" t="n"/>
      <c r="M178" s="749" t="n"/>
      <c r="N178" s="749" t="n"/>
      <c r="O178" s="749" t="n"/>
      <c r="P178" s="749" t="n"/>
      <c r="Q178" s="749" t="n"/>
      <c r="R178" s="749" t="n"/>
      <c r="S178" s="749" t="n"/>
      <c r="T178" s="749" t="n"/>
      <c r="U178" s="749" t="n"/>
      <c r="V178" s="749" t="n"/>
      <c r="W178" s="749" t="n"/>
      <c r="X178" s="749" t="n"/>
      <c r="Y178" s="749" t="n"/>
      <c r="Z178" s="749" t="n"/>
      <c r="AA178" s="749" t="n"/>
      <c r="AB178" s="749" t="n"/>
      <c r="AC178" s="749" t="n"/>
      <c r="AD178" s="749" t="n"/>
    </row>
    <row r="179">
      <c r="A179" s="749" t="n"/>
      <c r="B179" s="749" t="n"/>
      <c r="C179" s="749" t="n"/>
      <c r="D179" s="749" t="n"/>
      <c r="E179" s="749" t="n"/>
      <c r="F179" s="749" t="n"/>
      <c r="G179" s="749" t="n"/>
      <c r="H179" s="749" t="n"/>
      <c r="I179" s="749" t="n"/>
      <c r="J179" s="749" t="n"/>
      <c r="K179" s="749" t="n"/>
      <c r="L179" s="749" t="n"/>
      <c r="M179" s="749" t="n"/>
      <c r="N179" s="749" t="n"/>
      <c r="O179" s="749" t="n"/>
      <c r="P179" s="749" t="n"/>
      <c r="Q179" s="749" t="n"/>
      <c r="R179" s="749" t="n"/>
      <c r="S179" s="749" t="n"/>
      <c r="T179" s="749" t="n"/>
      <c r="U179" s="749" t="n"/>
      <c r="V179" s="749" t="n"/>
      <c r="W179" s="749" t="n"/>
      <c r="X179" s="749" t="n"/>
      <c r="Y179" s="749" t="n"/>
      <c r="Z179" s="749" t="n"/>
      <c r="AA179" s="749" t="n"/>
      <c r="AB179" s="749" t="n"/>
      <c r="AC179" s="749" t="n"/>
      <c r="AD179" s="749" t="n"/>
    </row>
    <row r="180">
      <c r="A180" s="749" t="n"/>
      <c r="B180" s="749" t="n"/>
      <c r="C180" s="749" t="n"/>
      <c r="D180" s="749" t="n"/>
      <c r="E180" s="749" t="n"/>
      <c r="F180" s="749" t="n"/>
      <c r="G180" s="749" t="n"/>
      <c r="H180" s="749" t="n"/>
      <c r="I180" s="749" t="n"/>
      <c r="J180" s="749" t="n"/>
      <c r="K180" s="749" t="n"/>
      <c r="L180" s="749" t="n"/>
      <c r="M180" s="749" t="n"/>
      <c r="N180" s="749" t="n"/>
      <c r="O180" s="749" t="n"/>
      <c r="P180" s="749" t="n"/>
      <c r="Q180" s="749" t="n"/>
      <c r="R180" s="749" t="n"/>
      <c r="S180" s="749" t="n"/>
      <c r="T180" s="749" t="n"/>
      <c r="U180" s="749" t="n"/>
      <c r="V180" s="749" t="n"/>
      <c r="W180" s="749" t="n"/>
      <c r="X180" s="749" t="n"/>
      <c r="Y180" s="749" t="n"/>
      <c r="Z180" s="749" t="n"/>
      <c r="AA180" s="749" t="n"/>
      <c r="AB180" s="749" t="n"/>
      <c r="AC180" s="749" t="n"/>
      <c r="AD180" s="749" t="n"/>
    </row>
    <row r="181">
      <c r="A181" s="749" t="n"/>
      <c r="B181" s="749" t="n"/>
      <c r="C181" s="749" t="n"/>
      <c r="D181" s="749" t="n"/>
      <c r="E181" s="749" t="n"/>
      <c r="F181" s="749" t="n"/>
      <c r="G181" s="749" t="n"/>
      <c r="H181" s="749" t="n"/>
      <c r="I181" s="749" t="n"/>
      <c r="J181" s="749" t="n"/>
      <c r="K181" s="749" t="n"/>
      <c r="L181" s="749" t="n"/>
      <c r="M181" s="749" t="n"/>
      <c r="N181" s="749" t="n"/>
      <c r="O181" s="749" t="n"/>
      <c r="P181" s="749" t="n"/>
      <c r="Q181" s="749" t="n"/>
      <c r="R181" s="749" t="n"/>
      <c r="S181" s="749" t="n"/>
      <c r="T181" s="749" t="n"/>
      <c r="U181" s="749" t="n"/>
      <c r="V181" s="749" t="n"/>
      <c r="W181" s="749" t="n"/>
      <c r="X181" s="749" t="n"/>
      <c r="Y181" s="749" t="n"/>
      <c r="Z181" s="749" t="n"/>
      <c r="AA181" s="749" t="n"/>
      <c r="AB181" s="749" t="n"/>
      <c r="AC181" s="749" t="n"/>
      <c r="AD181" s="749" t="n"/>
    </row>
    <row r="182">
      <c r="A182" s="749" t="n"/>
      <c r="B182" s="749" t="n"/>
      <c r="C182" s="749" t="n"/>
      <c r="D182" s="749" t="n"/>
      <c r="E182" s="749" t="n"/>
      <c r="F182" s="749" t="n"/>
      <c r="G182" s="749" t="n"/>
      <c r="H182" s="749" t="n"/>
      <c r="I182" s="749" t="n"/>
      <c r="J182" s="749" t="n"/>
      <c r="K182" s="749" t="n"/>
      <c r="L182" s="749" t="n"/>
      <c r="M182" s="749" t="n"/>
      <c r="N182" s="749" t="n"/>
      <c r="O182" s="749" t="n"/>
      <c r="P182" s="749" t="n"/>
      <c r="Q182" s="749" t="n"/>
      <c r="R182" s="749" t="n"/>
      <c r="S182" s="749" t="n"/>
      <c r="T182" s="749" t="n"/>
      <c r="U182" s="749" t="n"/>
      <c r="V182" s="749" t="n"/>
      <c r="W182" s="749" t="n"/>
      <c r="X182" s="749" t="n"/>
      <c r="Y182" s="749" t="n"/>
      <c r="Z182" s="749" t="n"/>
      <c r="AA182" s="749" t="n"/>
      <c r="AB182" s="749" t="n"/>
      <c r="AC182" s="749" t="n"/>
      <c r="AD182" s="749" t="n"/>
    </row>
    <row r="183">
      <c r="A183" s="749" t="n"/>
      <c r="B183" s="749" t="n"/>
      <c r="C183" s="749" t="n"/>
      <c r="D183" s="749" t="n"/>
      <c r="E183" s="749" t="n"/>
      <c r="F183" s="749" t="n"/>
      <c r="G183" s="749" t="n"/>
      <c r="H183" s="749" t="n"/>
      <c r="I183" s="749" t="n"/>
      <c r="J183" s="749" t="n"/>
      <c r="K183" s="749" t="n"/>
      <c r="L183" s="749" t="n"/>
      <c r="M183" s="749" t="n"/>
      <c r="N183" s="749" t="n"/>
      <c r="O183" s="749" t="n"/>
      <c r="P183" s="749" t="n"/>
      <c r="Q183" s="749" t="n"/>
      <c r="R183" s="749" t="n"/>
      <c r="S183" s="749" t="n"/>
      <c r="T183" s="749" t="n"/>
      <c r="U183" s="749" t="n"/>
      <c r="V183" s="749" t="n"/>
      <c r="W183" s="749" t="n"/>
      <c r="X183" s="749" t="n"/>
      <c r="Y183" s="749" t="n"/>
      <c r="Z183" s="749" t="n"/>
      <c r="AA183" s="749" t="n"/>
      <c r="AB183" s="749" t="n"/>
      <c r="AC183" s="749" t="n"/>
      <c r="AD183" s="749" t="n"/>
    </row>
    <row r="184">
      <c r="A184" s="749" t="n"/>
      <c r="B184" s="749" t="n"/>
      <c r="C184" s="749" t="n"/>
      <c r="D184" s="749" t="n"/>
      <c r="E184" s="749" t="n"/>
      <c r="F184" s="749" t="n"/>
      <c r="G184" s="749" t="n"/>
      <c r="H184" s="749" t="n"/>
      <c r="I184" s="749" t="n"/>
      <c r="J184" s="749" t="n"/>
      <c r="K184" s="749" t="n"/>
      <c r="L184" s="749" t="n"/>
      <c r="M184" s="749" t="n"/>
      <c r="N184" s="749" t="n"/>
      <c r="O184" s="749" t="n"/>
      <c r="P184" s="749" t="n"/>
      <c r="Q184" s="749" t="n"/>
      <c r="R184" s="749" t="n"/>
      <c r="S184" s="749" t="n"/>
      <c r="T184" s="749" t="n"/>
      <c r="U184" s="749" t="n"/>
      <c r="V184" s="749" t="n"/>
      <c r="W184" s="749" t="n"/>
      <c r="X184" s="749" t="n"/>
      <c r="Y184" s="749" t="n"/>
      <c r="Z184" s="749" t="n"/>
      <c r="AA184" s="749" t="n"/>
      <c r="AB184" s="749" t="n"/>
      <c r="AC184" s="749" t="n"/>
      <c r="AD184" s="749" t="n"/>
    </row>
    <row r="185">
      <c r="A185" s="749" t="n"/>
      <c r="B185" s="749" t="n"/>
      <c r="C185" s="749" t="n"/>
      <c r="D185" s="749" t="n"/>
      <c r="E185" s="749" t="n"/>
      <c r="F185" s="749" t="n"/>
      <c r="G185" s="749" t="n"/>
      <c r="H185" s="749" t="n"/>
      <c r="I185" s="749" t="n"/>
      <c r="J185" s="749" t="n"/>
      <c r="K185" s="749" t="n"/>
      <c r="L185" s="749" t="n"/>
      <c r="M185" s="749" t="n"/>
      <c r="N185" s="749" t="n"/>
      <c r="O185" s="749" t="n"/>
      <c r="P185" s="749" t="n"/>
      <c r="Q185" s="749" t="n"/>
      <c r="R185" s="749" t="n"/>
      <c r="S185" s="749" t="n"/>
      <c r="T185" s="749" t="n"/>
      <c r="U185" s="749" t="n"/>
      <c r="V185" s="749" t="n"/>
      <c r="W185" s="749" t="n"/>
      <c r="X185" s="749" t="n"/>
      <c r="Y185" s="749" t="n"/>
      <c r="Z185" s="749" t="n"/>
      <c r="AA185" s="749" t="n"/>
      <c r="AB185" s="749" t="n"/>
      <c r="AC185" s="749" t="n"/>
      <c r="AD185" s="749" t="n"/>
    </row>
    <row r="186">
      <c r="A186" s="749" t="n"/>
      <c r="B186" s="749" t="n"/>
      <c r="C186" s="749" t="n"/>
      <c r="D186" s="749" t="n"/>
      <c r="E186" s="749" t="n"/>
      <c r="F186" s="749" t="n"/>
      <c r="G186" s="749" t="n"/>
      <c r="H186" s="749" t="n"/>
      <c r="I186" s="749" t="n"/>
      <c r="J186" s="749" t="n"/>
      <c r="K186" s="749" t="n"/>
      <c r="L186" s="749" t="n"/>
      <c r="M186" s="749" t="n"/>
      <c r="N186" s="749" t="n"/>
      <c r="O186" s="749" t="n"/>
      <c r="P186" s="749" t="n"/>
      <c r="Q186" s="749" t="n"/>
      <c r="R186" s="749" t="n"/>
      <c r="S186" s="749" t="n"/>
      <c r="T186" s="749" t="n"/>
      <c r="U186" s="749" t="n"/>
      <c r="V186" s="749" t="n"/>
      <c r="W186" s="749" t="n"/>
      <c r="X186" s="749" t="n"/>
      <c r="Y186" s="749" t="n"/>
      <c r="Z186" s="749" t="n"/>
      <c r="AA186" s="749" t="n"/>
      <c r="AB186" s="749" t="n"/>
      <c r="AC186" s="749" t="n"/>
      <c r="AD186" s="749" t="n"/>
    </row>
    <row r="187">
      <c r="A187" s="749" t="n"/>
      <c r="B187" s="749" t="n"/>
      <c r="C187" s="749" t="n"/>
      <c r="D187" s="749" t="n"/>
      <c r="E187" s="749" t="n"/>
      <c r="F187" s="749" t="n"/>
      <c r="G187" s="749" t="n"/>
      <c r="H187" s="749" t="n"/>
      <c r="I187" s="749" t="n"/>
      <c r="J187" s="749" t="n"/>
      <c r="K187" s="749" t="n"/>
      <c r="L187" s="749" t="n"/>
      <c r="M187" s="749" t="n"/>
      <c r="N187" s="749" t="n"/>
      <c r="O187" s="749" t="n"/>
      <c r="P187" s="749" t="n"/>
      <c r="Q187" s="749" t="n"/>
      <c r="R187" s="749" t="n"/>
      <c r="S187" s="749" t="n"/>
      <c r="T187" s="749" t="n"/>
      <c r="U187" s="749" t="n"/>
      <c r="V187" s="749" t="n"/>
      <c r="W187" s="749" t="n"/>
      <c r="X187" s="749" t="n"/>
      <c r="Y187" s="749" t="n"/>
      <c r="Z187" s="749" t="n"/>
      <c r="AA187" s="749" t="n"/>
      <c r="AB187" s="749" t="n"/>
      <c r="AC187" s="749" t="n"/>
      <c r="AD187" s="749" t="n"/>
    </row>
    <row r="188">
      <c r="A188" s="749" t="n"/>
      <c r="B188" s="749" t="n"/>
      <c r="C188" s="749" t="n"/>
      <c r="D188" s="749" t="n"/>
      <c r="E188" s="749" t="n"/>
      <c r="F188" s="749" t="n"/>
      <c r="G188" s="749" t="n"/>
      <c r="H188" s="749" t="n"/>
      <c r="I188" s="749" t="n"/>
      <c r="J188" s="749" t="n"/>
      <c r="K188" s="749" t="n"/>
      <c r="L188" s="749" t="n"/>
      <c r="M188" s="749" t="n"/>
      <c r="N188" s="749" t="n"/>
      <c r="O188" s="749" t="n"/>
      <c r="P188" s="749" t="n"/>
      <c r="Q188" s="749" t="n"/>
      <c r="R188" s="749" t="n"/>
      <c r="S188" s="749" t="n"/>
      <c r="T188" s="749" t="n"/>
      <c r="U188" s="749" t="n"/>
      <c r="V188" s="749" t="n"/>
      <c r="W188" s="749" t="n"/>
      <c r="X188" s="749" t="n"/>
      <c r="Y188" s="749" t="n"/>
      <c r="Z188" s="749" t="n"/>
      <c r="AA188" s="749" t="n"/>
      <c r="AB188" s="749" t="n"/>
      <c r="AC188" s="749" t="n"/>
      <c r="AD188" s="749" t="n"/>
    </row>
    <row r="189">
      <c r="A189" s="749" t="n"/>
      <c r="B189" s="749" t="n"/>
      <c r="C189" s="749" t="n"/>
      <c r="D189" s="749" t="n"/>
      <c r="E189" s="749" t="n"/>
      <c r="F189" s="749" t="n"/>
      <c r="G189" s="749" t="n"/>
      <c r="H189" s="749" t="n"/>
      <c r="I189" s="749" t="n"/>
      <c r="J189" s="749" t="n"/>
      <c r="K189" s="749" t="n"/>
      <c r="L189" s="749" t="n"/>
      <c r="M189" s="749" t="n"/>
      <c r="N189" s="749" t="n"/>
      <c r="O189" s="749" t="n"/>
      <c r="P189" s="749" t="n"/>
      <c r="Q189" s="749" t="n"/>
      <c r="R189" s="749" t="n"/>
      <c r="S189" s="749" t="n"/>
      <c r="T189" s="749" t="n"/>
      <c r="U189" s="749" t="n"/>
      <c r="V189" s="749" t="n"/>
      <c r="W189" s="749" t="n"/>
      <c r="X189" s="749" t="n"/>
      <c r="Y189" s="749" t="n"/>
      <c r="Z189" s="749" t="n"/>
      <c r="AA189" s="749" t="n"/>
      <c r="AB189" s="749" t="n"/>
      <c r="AC189" s="749" t="n"/>
      <c r="AD189" s="749" t="n"/>
    </row>
    <row r="190">
      <c r="A190" s="749" t="n"/>
      <c r="B190" s="749" t="n"/>
      <c r="C190" s="749" t="n"/>
      <c r="D190" s="749" t="n"/>
      <c r="E190" s="749" t="n"/>
      <c r="F190" s="749" t="n"/>
      <c r="G190" s="749" t="n"/>
      <c r="H190" s="749" t="n"/>
      <c r="I190" s="749" t="n"/>
      <c r="J190" s="749" t="n"/>
      <c r="K190" s="749" t="n"/>
      <c r="L190" s="749" t="n"/>
      <c r="M190" s="749" t="n"/>
      <c r="N190" s="749" t="n"/>
      <c r="O190" s="749" t="n"/>
      <c r="P190" s="749" t="n"/>
      <c r="Q190" s="749" t="n"/>
      <c r="R190" s="749" t="n"/>
      <c r="S190" s="749" t="n"/>
      <c r="T190" s="749" t="n"/>
      <c r="U190" s="749" t="n"/>
      <c r="V190" s="749" t="n"/>
      <c r="W190" s="749" t="n"/>
      <c r="X190" s="749" t="n"/>
      <c r="Y190" s="749" t="n"/>
      <c r="Z190" s="749" t="n"/>
      <c r="AA190" s="749" t="n"/>
      <c r="AB190" s="749" t="n"/>
      <c r="AC190" s="749" t="n"/>
      <c r="AD190" s="749" t="n"/>
    </row>
    <row r="191">
      <c r="A191" s="749" t="n"/>
      <c r="B191" s="749" t="n"/>
      <c r="C191" s="749" t="n"/>
      <c r="D191" s="749" t="n"/>
      <c r="E191" s="749" t="n"/>
      <c r="F191" s="749" t="n"/>
      <c r="G191" s="749" t="n"/>
      <c r="H191" s="749" t="n"/>
      <c r="I191" s="749" t="n"/>
      <c r="J191" s="749" t="n"/>
      <c r="K191" s="749" t="n"/>
      <c r="L191" s="749" t="n"/>
      <c r="M191" s="749" t="n"/>
      <c r="N191" s="749" t="n"/>
      <c r="O191" s="749" t="n"/>
      <c r="P191" s="749" t="n"/>
      <c r="Q191" s="749" t="n"/>
      <c r="R191" s="749" t="n"/>
      <c r="S191" s="749" t="n"/>
      <c r="T191" s="749" t="n"/>
      <c r="U191" s="749" t="n"/>
      <c r="V191" s="749" t="n"/>
      <c r="W191" s="749" t="n"/>
      <c r="X191" s="749" t="n"/>
      <c r="Y191" s="749" t="n"/>
      <c r="Z191" s="749" t="n"/>
      <c r="AA191" s="749" t="n"/>
      <c r="AB191" s="749" t="n"/>
      <c r="AC191" s="749" t="n"/>
      <c r="AD191" s="749" t="n"/>
    </row>
    <row r="192">
      <c r="A192" s="749" t="n"/>
      <c r="B192" s="749" t="n"/>
      <c r="C192" s="749" t="n"/>
      <c r="D192" s="749" t="n"/>
      <c r="E192" s="749" t="n"/>
      <c r="F192" s="749" t="n"/>
      <c r="G192" s="749" t="n"/>
      <c r="H192" s="749" t="n"/>
      <c r="I192" s="749" t="n"/>
      <c r="J192" s="749" t="n"/>
      <c r="K192" s="749" t="n"/>
      <c r="L192" s="749" t="n"/>
      <c r="M192" s="749" t="n"/>
      <c r="N192" s="749" t="n"/>
      <c r="O192" s="749" t="n"/>
      <c r="P192" s="749" t="n"/>
      <c r="Q192" s="749" t="n"/>
      <c r="R192" s="749" t="n"/>
      <c r="S192" s="749" t="n"/>
      <c r="T192" s="749" t="n"/>
      <c r="U192" s="749" t="n"/>
      <c r="V192" s="749" t="n"/>
      <c r="W192" s="749" t="n"/>
      <c r="X192" s="749" t="n"/>
      <c r="Y192" s="749" t="n"/>
      <c r="Z192" s="749" t="n"/>
      <c r="AA192" s="749" t="n"/>
      <c r="AB192" s="749" t="n"/>
      <c r="AC192" s="749" t="n"/>
      <c r="AD192" s="749" t="n"/>
    </row>
    <row r="193">
      <c r="A193" s="749" t="n"/>
      <c r="B193" s="749" t="n"/>
      <c r="C193" s="749" t="n"/>
      <c r="D193" s="749" t="n"/>
      <c r="E193" s="749" t="n"/>
      <c r="F193" s="749" t="n"/>
      <c r="G193" s="749" t="n"/>
      <c r="H193" s="749" t="n"/>
      <c r="I193" s="749" t="n"/>
      <c r="J193" s="749" t="n"/>
      <c r="K193" s="749" t="n"/>
      <c r="L193" s="749" t="n"/>
      <c r="M193" s="749" t="n"/>
      <c r="N193" s="749" t="n"/>
      <c r="O193" s="749" t="n"/>
      <c r="P193" s="749" t="n"/>
      <c r="Q193" s="749" t="n"/>
      <c r="R193" s="749" t="n"/>
      <c r="S193" s="749" t="n"/>
      <c r="T193" s="749" t="n"/>
      <c r="U193" s="749" t="n"/>
      <c r="V193" s="749" t="n"/>
      <c r="W193" s="749" t="n"/>
      <c r="X193" s="749" t="n"/>
      <c r="Y193" s="749" t="n"/>
      <c r="Z193" s="749" t="n"/>
      <c r="AA193" s="749" t="n"/>
      <c r="AB193" s="749" t="n"/>
      <c r="AC193" s="749" t="n"/>
      <c r="AD193" s="749" t="n"/>
    </row>
    <row r="194">
      <c r="A194" s="749" t="n"/>
      <c r="B194" s="749" t="n"/>
      <c r="C194" s="749" t="n"/>
      <c r="D194" s="749" t="n"/>
      <c r="E194" s="749" t="n"/>
      <c r="F194" s="749" t="n"/>
      <c r="G194" s="749" t="n"/>
      <c r="H194" s="749" t="n"/>
      <c r="I194" s="749" t="n"/>
      <c r="J194" s="749" t="n"/>
      <c r="K194" s="749" t="n"/>
      <c r="L194" s="749" t="n"/>
      <c r="M194" s="749" t="n"/>
      <c r="N194" s="749" t="n"/>
      <c r="O194" s="749" t="n"/>
      <c r="P194" s="749" t="n"/>
      <c r="Q194" s="749" t="n"/>
      <c r="R194" s="749" t="n"/>
      <c r="S194" s="749" t="n"/>
      <c r="T194" s="749" t="n"/>
      <c r="U194" s="749" t="n"/>
      <c r="V194" s="749" t="n"/>
      <c r="W194" s="749" t="n"/>
      <c r="X194" s="749" t="n"/>
      <c r="Y194" s="749" t="n"/>
      <c r="Z194" s="749" t="n"/>
      <c r="AA194" s="749" t="n"/>
      <c r="AB194" s="749" t="n"/>
      <c r="AC194" s="749" t="n"/>
      <c r="AD194" s="749" t="n"/>
    </row>
    <row r="195">
      <c r="A195" s="749" t="n"/>
      <c r="B195" s="749" t="n"/>
      <c r="C195" s="749" t="n"/>
      <c r="D195" s="749" t="n"/>
      <c r="E195" s="749" t="n"/>
      <c r="F195" s="749" t="n"/>
      <c r="G195" s="749" t="n"/>
      <c r="H195" s="749" t="n"/>
      <c r="I195" s="749" t="n"/>
      <c r="J195" s="749" t="n"/>
      <c r="K195" s="749" t="n"/>
      <c r="L195" s="749" t="n"/>
      <c r="M195" s="749" t="n"/>
      <c r="N195" s="749" t="n"/>
      <c r="O195" s="749" t="n"/>
      <c r="P195" s="749" t="n"/>
      <c r="Q195" s="749" t="n"/>
      <c r="R195" s="749" t="n"/>
      <c r="S195" s="749" t="n"/>
      <c r="T195" s="749" t="n"/>
      <c r="U195" s="749" t="n"/>
      <c r="V195" s="749" t="n"/>
      <c r="W195" s="749" t="n"/>
      <c r="X195" s="749" t="n"/>
      <c r="Y195" s="749" t="n"/>
      <c r="Z195" s="749" t="n"/>
      <c r="AA195" s="749" t="n"/>
      <c r="AB195" s="749" t="n"/>
      <c r="AC195" s="749" t="n"/>
      <c r="AD195" s="749" t="n"/>
    </row>
    <row r="196">
      <c r="A196" s="749" t="n"/>
      <c r="B196" s="749" t="n"/>
      <c r="C196" s="749" t="n"/>
      <c r="D196" s="749" t="n"/>
      <c r="E196" s="749" t="n"/>
      <c r="F196" s="749" t="n"/>
      <c r="G196" s="749" t="n"/>
      <c r="H196" s="749" t="n"/>
      <c r="I196" s="749" t="n"/>
      <c r="J196" s="749" t="n"/>
      <c r="K196" s="749" t="n"/>
      <c r="L196" s="749" t="n"/>
      <c r="M196" s="749" t="n"/>
      <c r="N196" s="749" t="n"/>
      <c r="O196" s="749" t="n"/>
      <c r="P196" s="749" t="n"/>
      <c r="Q196" s="749" t="n"/>
      <c r="R196" s="749" t="n"/>
      <c r="S196" s="749" t="n"/>
      <c r="T196" s="749" t="n"/>
      <c r="U196" s="749" t="n"/>
      <c r="V196" s="749" t="n"/>
      <c r="W196" s="749" t="n"/>
      <c r="X196" s="749" t="n"/>
      <c r="Y196" s="749" t="n"/>
      <c r="Z196" s="749" t="n"/>
      <c r="AA196" s="749" t="n"/>
      <c r="AB196" s="749" t="n"/>
      <c r="AC196" s="749" t="n"/>
      <c r="AD196" s="749" t="n"/>
    </row>
    <row r="197">
      <c r="A197" s="749" t="n"/>
      <c r="B197" s="749" t="n"/>
      <c r="C197" s="749" t="n"/>
      <c r="D197" s="749" t="n"/>
      <c r="E197" s="749" t="n"/>
      <c r="F197" s="749" t="n"/>
      <c r="G197" s="749" t="n"/>
      <c r="H197" s="749" t="n"/>
      <c r="I197" s="749" t="n"/>
      <c r="J197" s="749" t="n"/>
      <c r="K197" s="749" t="n"/>
      <c r="L197" s="749" t="n"/>
      <c r="M197" s="749" t="n"/>
      <c r="N197" s="749" t="n"/>
      <c r="O197" s="749" t="n"/>
      <c r="P197" s="749" t="n"/>
      <c r="Q197" s="749" t="n"/>
      <c r="R197" s="749" t="n"/>
      <c r="S197" s="749" t="n"/>
      <c r="T197" s="749" t="n"/>
      <c r="U197" s="749" t="n"/>
      <c r="V197" s="749" t="n"/>
      <c r="W197" s="749" t="n"/>
      <c r="X197" s="749" t="n"/>
      <c r="Y197" s="749" t="n"/>
      <c r="Z197" s="749" t="n"/>
      <c r="AA197" s="749" t="n"/>
      <c r="AB197" s="749" t="n"/>
      <c r="AC197" s="749" t="n"/>
      <c r="AD197" s="749" t="n"/>
    </row>
    <row r="198">
      <c r="A198" s="749" t="n"/>
      <c r="B198" s="749" t="n"/>
      <c r="C198" s="749" t="n"/>
      <c r="D198" s="749" t="n"/>
      <c r="E198" s="749" t="n"/>
      <c r="F198" s="749" t="n"/>
      <c r="G198" s="749" t="n"/>
      <c r="H198" s="749" t="n"/>
      <c r="I198" s="749" t="n"/>
      <c r="J198" s="749" t="n"/>
      <c r="K198" s="749" t="n"/>
      <c r="L198" s="749" t="n"/>
      <c r="M198" s="749" t="n"/>
      <c r="N198" s="749" t="n"/>
      <c r="O198" s="749" t="n"/>
      <c r="P198" s="749" t="n"/>
      <c r="Q198" s="749" t="n"/>
      <c r="R198" s="749" t="n"/>
      <c r="S198" s="749" t="n"/>
      <c r="T198" s="749" t="n"/>
      <c r="U198" s="749" t="n"/>
      <c r="V198" s="749" t="n"/>
      <c r="W198" s="749" t="n"/>
      <c r="X198" s="749" t="n"/>
      <c r="Y198" s="749" t="n"/>
      <c r="Z198" s="749" t="n"/>
      <c r="AA198" s="749" t="n"/>
      <c r="AB198" s="749" t="n"/>
      <c r="AC198" s="749" t="n"/>
      <c r="AD198" s="749" t="n"/>
    </row>
    <row r="199">
      <c r="A199" s="749" t="n"/>
      <c r="B199" s="749" t="n"/>
      <c r="C199" s="749" t="n"/>
      <c r="D199" s="749" t="n"/>
      <c r="E199" s="749" t="n"/>
      <c r="F199" s="749" t="n"/>
      <c r="G199" s="749" t="n"/>
      <c r="H199" s="749" t="n"/>
      <c r="I199" s="749" t="n"/>
      <c r="J199" s="749" t="n"/>
      <c r="K199" s="749" t="n"/>
      <c r="L199" s="749" t="n"/>
      <c r="M199" s="749" t="n"/>
      <c r="N199" s="749" t="n"/>
      <c r="O199" s="749" t="n"/>
      <c r="P199" s="749" t="n"/>
      <c r="Q199" s="749" t="n"/>
      <c r="R199" s="749" t="n"/>
      <c r="S199" s="749" t="n"/>
      <c r="T199" s="749" t="n"/>
      <c r="U199" s="749" t="n"/>
      <c r="V199" s="749" t="n"/>
      <c r="W199" s="749" t="n"/>
      <c r="X199" s="749" t="n"/>
      <c r="Y199" s="749" t="n"/>
      <c r="Z199" s="749" t="n"/>
      <c r="AA199" s="749" t="n"/>
      <c r="AB199" s="749" t="n"/>
      <c r="AC199" s="749" t="n"/>
      <c r="AD199" s="749" t="n"/>
    </row>
    <row r="200">
      <c r="A200" s="749" t="n"/>
      <c r="B200" s="749" t="n"/>
      <c r="C200" s="749" t="n"/>
      <c r="D200" s="749" t="n"/>
      <c r="E200" s="749" t="n"/>
      <c r="F200" s="749" t="n"/>
      <c r="G200" s="749" t="n"/>
      <c r="H200" s="749" t="n"/>
      <c r="I200" s="749" t="n"/>
      <c r="J200" s="749" t="n"/>
      <c r="K200" s="749" t="n"/>
      <c r="L200" s="749" t="n"/>
      <c r="M200" s="749" t="n"/>
      <c r="N200" s="749" t="n"/>
      <c r="O200" s="749" t="n"/>
      <c r="P200" s="749" t="n"/>
      <c r="Q200" s="749" t="n"/>
      <c r="R200" s="749" t="n"/>
      <c r="S200" s="749" t="n"/>
      <c r="T200" s="749" t="n"/>
      <c r="U200" s="749" t="n"/>
      <c r="V200" s="749" t="n"/>
      <c r="W200" s="749" t="n"/>
      <c r="X200" s="749" t="n"/>
      <c r="Y200" s="749" t="n"/>
      <c r="Z200" s="749" t="n"/>
      <c r="AA200" s="749" t="n"/>
      <c r="AB200" s="749" t="n"/>
      <c r="AC200" s="749" t="n"/>
      <c r="AD200" s="749" t="n"/>
    </row>
    <row r="201">
      <c r="A201" s="749" t="n"/>
      <c r="B201" s="749" t="n"/>
      <c r="C201" s="749" t="n"/>
      <c r="D201" s="749" t="n"/>
      <c r="E201" s="749" t="n"/>
      <c r="F201" s="749" t="n"/>
      <c r="G201" s="749" t="n"/>
      <c r="H201" s="749" t="n"/>
      <c r="I201" s="749" t="n"/>
      <c r="J201" s="749" t="n"/>
      <c r="K201" s="749" t="n"/>
      <c r="L201" s="749" t="n"/>
      <c r="M201" s="749" t="n"/>
      <c r="N201" s="749" t="n"/>
      <c r="O201" s="749" t="n"/>
      <c r="P201" s="749" t="n"/>
      <c r="Q201" s="749" t="n"/>
      <c r="R201" s="749" t="n"/>
      <c r="S201" s="749" t="n"/>
      <c r="T201" s="749" t="n"/>
      <c r="U201" s="749" t="n"/>
      <c r="V201" s="749" t="n"/>
      <c r="W201" s="749" t="n"/>
      <c r="X201" s="749" t="n"/>
      <c r="Y201" s="749" t="n"/>
      <c r="Z201" s="749" t="n"/>
      <c r="AA201" s="749" t="n"/>
      <c r="AB201" s="749" t="n"/>
      <c r="AC201" s="749" t="n"/>
      <c r="AD201" s="749" t="n"/>
    </row>
    <row r="202">
      <c r="A202" s="749" t="n"/>
      <c r="B202" s="749" t="n"/>
      <c r="C202" s="749" t="n"/>
      <c r="D202" s="749" t="n"/>
      <c r="E202" s="749" t="n"/>
      <c r="F202" s="749" t="n"/>
      <c r="G202" s="749" t="n"/>
      <c r="H202" s="749" t="n"/>
      <c r="I202" s="749" t="n"/>
      <c r="J202" s="749" t="n"/>
      <c r="K202" s="749" t="n"/>
      <c r="L202" s="749" t="n"/>
      <c r="M202" s="749" t="n"/>
      <c r="N202" s="749" t="n"/>
      <c r="O202" s="749" t="n"/>
      <c r="P202" s="749" t="n"/>
      <c r="Q202" s="749" t="n"/>
      <c r="R202" s="749" t="n"/>
      <c r="S202" s="749" t="n"/>
      <c r="T202" s="749" t="n"/>
      <c r="U202" s="749" t="n"/>
      <c r="V202" s="749" t="n"/>
      <c r="W202" s="749" t="n"/>
      <c r="X202" s="749" t="n"/>
      <c r="Y202" s="749" t="n"/>
      <c r="Z202" s="749" t="n"/>
      <c r="AA202" s="749" t="n"/>
      <c r="AB202" s="749" t="n"/>
      <c r="AC202" s="749" t="n"/>
      <c r="AD202" s="749" t="n"/>
    </row>
    <row r="203">
      <c r="A203" s="749" t="n"/>
      <c r="B203" s="749" t="n"/>
      <c r="C203" s="749" t="n"/>
      <c r="D203" s="749" t="n"/>
      <c r="E203" s="749" t="n"/>
      <c r="F203" s="749" t="n"/>
      <c r="G203" s="749" t="n"/>
      <c r="H203" s="749" t="n"/>
      <c r="I203" s="749" t="n"/>
      <c r="J203" s="749" t="n"/>
      <c r="K203" s="749" t="n"/>
      <c r="L203" s="749" t="n"/>
      <c r="M203" s="749" t="n"/>
      <c r="N203" s="749" t="n"/>
      <c r="O203" s="749" t="n"/>
      <c r="P203" s="749" t="n"/>
      <c r="Q203" s="749" t="n"/>
      <c r="R203" s="749" t="n"/>
      <c r="S203" s="749" t="n"/>
      <c r="T203" s="749" t="n"/>
      <c r="U203" s="749" t="n"/>
      <c r="V203" s="749" t="n"/>
      <c r="W203" s="749" t="n"/>
      <c r="X203" s="749" t="n"/>
      <c r="Y203" s="749" t="n"/>
      <c r="Z203" s="749" t="n"/>
      <c r="AA203" s="749" t="n"/>
      <c r="AB203" s="749" t="n"/>
      <c r="AC203" s="749" t="n"/>
      <c r="AD203" s="749" t="n"/>
    </row>
    <row r="204">
      <c r="A204" s="749" t="n"/>
      <c r="B204" s="749" t="n"/>
      <c r="C204" s="749" t="n"/>
      <c r="D204" s="749" t="n"/>
      <c r="E204" s="749" t="n"/>
      <c r="F204" s="749" t="n"/>
      <c r="G204" s="749" t="n"/>
      <c r="H204" s="749" t="n"/>
      <c r="I204" s="749" t="n"/>
      <c r="J204" s="749" t="n"/>
      <c r="K204" s="749" t="n"/>
      <c r="L204" s="749" t="n"/>
      <c r="M204" s="749" t="n"/>
      <c r="N204" s="749" t="n"/>
      <c r="O204" s="749" t="n"/>
      <c r="P204" s="749" t="n"/>
      <c r="Q204" s="749" t="n"/>
      <c r="R204" s="749" t="n"/>
      <c r="S204" s="749" t="n"/>
      <c r="T204" s="749" t="n"/>
      <c r="U204" s="749" t="n"/>
      <c r="V204" s="749" t="n"/>
      <c r="W204" s="749" t="n"/>
      <c r="X204" s="749" t="n"/>
      <c r="Y204" s="749" t="n"/>
      <c r="Z204" s="749" t="n"/>
      <c r="AA204" s="749" t="n"/>
      <c r="AB204" s="749" t="n"/>
      <c r="AC204" s="749" t="n"/>
      <c r="AD204" s="749" t="n"/>
    </row>
    <row r="205">
      <c r="A205" s="749" t="n"/>
      <c r="B205" s="749" t="n"/>
      <c r="C205" s="749" t="n"/>
      <c r="D205" s="749" t="n"/>
      <c r="E205" s="749" t="n"/>
      <c r="F205" s="749" t="n"/>
      <c r="G205" s="749" t="n"/>
      <c r="H205" s="749" t="n"/>
      <c r="I205" s="749" t="n"/>
      <c r="J205" s="749" t="n"/>
      <c r="K205" s="749" t="n"/>
      <c r="L205" s="749" t="n"/>
      <c r="M205" s="749" t="n"/>
      <c r="N205" s="749" t="n"/>
      <c r="O205" s="749" t="n"/>
      <c r="P205" s="749" t="n"/>
      <c r="Q205" s="749" t="n"/>
      <c r="R205" s="749" t="n"/>
      <c r="S205" s="749" t="n"/>
      <c r="T205" s="749" t="n"/>
      <c r="U205" s="749" t="n"/>
      <c r="V205" s="749" t="n"/>
      <c r="W205" s="749" t="n"/>
      <c r="X205" s="749" t="n"/>
      <c r="Y205" s="749" t="n"/>
      <c r="Z205" s="749" t="n"/>
      <c r="AA205" s="749" t="n"/>
      <c r="AB205" s="749" t="n"/>
      <c r="AC205" s="749" t="n"/>
      <c r="AD205" s="749" t="n"/>
    </row>
    <row r="206">
      <c r="A206" s="749" t="n"/>
      <c r="B206" s="749" t="n"/>
      <c r="C206" s="749" t="n"/>
      <c r="D206" s="749" t="n"/>
      <c r="E206" s="749" t="n"/>
      <c r="F206" s="749" t="n"/>
      <c r="G206" s="749" t="n"/>
      <c r="H206" s="749" t="n"/>
      <c r="I206" s="749" t="n"/>
      <c r="J206" s="749" t="n"/>
      <c r="K206" s="749" t="n"/>
      <c r="L206" s="749" t="n"/>
      <c r="M206" s="749" t="n"/>
      <c r="N206" s="749" t="n"/>
      <c r="O206" s="749" t="n"/>
      <c r="P206" s="749" t="n"/>
      <c r="Q206" s="749" t="n"/>
      <c r="R206" s="749" t="n"/>
      <c r="S206" s="749" t="n"/>
      <c r="T206" s="749" t="n"/>
      <c r="U206" s="749" t="n"/>
      <c r="V206" s="749" t="n"/>
      <c r="W206" s="749" t="n"/>
      <c r="X206" s="749" t="n"/>
      <c r="Y206" s="749" t="n"/>
      <c r="Z206" s="749" t="n"/>
      <c r="AA206" s="749" t="n"/>
      <c r="AB206" s="749" t="n"/>
      <c r="AC206" s="749" t="n"/>
      <c r="AD206" s="749" t="n"/>
    </row>
    <row r="207">
      <c r="A207" s="749" t="n"/>
      <c r="B207" s="749" t="n"/>
      <c r="C207" s="749" t="n"/>
      <c r="D207" s="749" t="n"/>
      <c r="E207" s="749" t="n"/>
      <c r="F207" s="749" t="n"/>
      <c r="G207" s="749" t="n"/>
      <c r="H207" s="749" t="n"/>
      <c r="I207" s="749" t="n"/>
      <c r="J207" s="749" t="n"/>
      <c r="K207" s="749" t="n"/>
      <c r="L207" s="749" t="n"/>
      <c r="M207" s="749" t="n"/>
      <c r="N207" s="749" t="n"/>
      <c r="O207" s="749" t="n"/>
      <c r="P207" s="749" t="n"/>
      <c r="Q207" s="749" t="n"/>
      <c r="R207" s="749" t="n"/>
      <c r="S207" s="749" t="n"/>
      <c r="T207" s="749" t="n"/>
      <c r="U207" s="749" t="n"/>
      <c r="V207" s="749" t="n"/>
      <c r="W207" s="749" t="n"/>
      <c r="X207" s="749" t="n"/>
      <c r="Y207" s="749" t="n"/>
      <c r="Z207" s="749" t="n"/>
      <c r="AA207" s="749" t="n"/>
      <c r="AB207" s="749" t="n"/>
      <c r="AC207" s="749" t="n"/>
      <c r="AD207" s="749" t="n"/>
    </row>
    <row r="208">
      <c r="A208" s="749" t="n"/>
      <c r="B208" s="749" t="n"/>
      <c r="C208" s="749" t="n"/>
      <c r="D208" s="749" t="n"/>
      <c r="E208" s="749" t="n"/>
      <c r="F208" s="749" t="n"/>
      <c r="G208" s="749" t="n"/>
      <c r="H208" s="749" t="n"/>
      <c r="I208" s="749" t="n"/>
      <c r="J208" s="749" t="n"/>
      <c r="K208" s="749" t="n"/>
      <c r="L208" s="749" t="n"/>
      <c r="M208" s="749" t="n"/>
      <c r="N208" s="749" t="n"/>
      <c r="O208" s="749" t="n"/>
      <c r="P208" s="749" t="n"/>
      <c r="Q208" s="749" t="n"/>
      <c r="R208" s="749" t="n"/>
      <c r="S208" s="749" t="n"/>
      <c r="T208" s="749" t="n"/>
      <c r="U208" s="749" t="n"/>
      <c r="V208" s="749" t="n"/>
      <c r="W208" s="749" t="n"/>
      <c r="X208" s="749" t="n"/>
      <c r="Y208" s="749" t="n"/>
      <c r="Z208" s="749" t="n"/>
      <c r="AA208" s="749" t="n"/>
      <c r="AB208" s="749" t="n"/>
      <c r="AC208" s="749" t="n"/>
      <c r="AD208" s="749" t="n"/>
    </row>
    <row r="209">
      <c r="A209" s="749" t="n"/>
      <c r="B209" s="749" t="n"/>
      <c r="C209" s="749" t="n"/>
      <c r="D209" s="749" t="n"/>
      <c r="E209" s="749" t="n"/>
      <c r="F209" s="749" t="n"/>
      <c r="G209" s="749" t="n"/>
      <c r="H209" s="749" t="n"/>
      <c r="I209" s="749" t="n"/>
      <c r="J209" s="749" t="n"/>
      <c r="K209" s="749" t="n"/>
      <c r="L209" s="749" t="n"/>
      <c r="M209" s="749" t="n"/>
      <c r="N209" s="749" t="n"/>
      <c r="O209" s="749" t="n"/>
      <c r="P209" s="749" t="n"/>
      <c r="Q209" s="749" t="n"/>
      <c r="R209" s="749" t="n"/>
      <c r="S209" s="749" t="n"/>
      <c r="T209" s="749" t="n"/>
      <c r="U209" s="749" t="n"/>
      <c r="V209" s="749" t="n"/>
      <c r="W209" s="749" t="n"/>
      <c r="X209" s="749" t="n"/>
      <c r="Y209" s="749" t="n"/>
      <c r="Z209" s="749" t="n"/>
      <c r="AA209" s="749" t="n"/>
      <c r="AB209" s="749" t="n"/>
      <c r="AC209" s="749" t="n"/>
      <c r="AD209" s="749" t="n"/>
    </row>
    <row r="210">
      <c r="A210" s="749" t="n"/>
      <c r="B210" s="749" t="n"/>
      <c r="C210" s="749" t="n"/>
      <c r="D210" s="749" t="n"/>
      <c r="E210" s="749" t="n"/>
      <c r="F210" s="749" t="n"/>
      <c r="G210" s="749" t="n"/>
      <c r="H210" s="749" t="n"/>
      <c r="I210" s="749" t="n"/>
      <c r="J210" s="749" t="n"/>
      <c r="K210" s="749" t="n"/>
      <c r="L210" s="749" t="n"/>
      <c r="M210" s="749" t="n"/>
      <c r="N210" s="749" t="n"/>
      <c r="O210" s="749" t="n"/>
      <c r="P210" s="749" t="n"/>
      <c r="Q210" s="749" t="n"/>
      <c r="R210" s="749" t="n"/>
      <c r="S210" s="749" t="n"/>
      <c r="T210" s="749" t="n"/>
      <c r="U210" s="749" t="n"/>
      <c r="V210" s="749" t="n"/>
      <c r="W210" s="749" t="n"/>
      <c r="X210" s="749" t="n"/>
      <c r="Y210" s="749" t="n"/>
      <c r="Z210" s="749" t="n"/>
      <c r="AA210" s="749" t="n"/>
      <c r="AB210" s="749" t="n"/>
      <c r="AC210" s="749" t="n"/>
      <c r="AD210" s="749" t="n"/>
    </row>
    <row r="211">
      <c r="A211" s="749" t="n"/>
      <c r="B211" s="749" t="n"/>
      <c r="C211" s="749" t="n"/>
      <c r="D211" s="749" t="n"/>
      <c r="E211" s="749" t="n"/>
      <c r="F211" s="749" t="n"/>
      <c r="G211" s="749" t="n"/>
      <c r="H211" s="749" t="n"/>
      <c r="I211" s="749" t="n"/>
      <c r="J211" s="749" t="n"/>
      <c r="K211" s="749" t="n"/>
      <c r="L211" s="749" t="n"/>
      <c r="M211" s="749" t="n"/>
      <c r="N211" s="749" t="n"/>
      <c r="O211" s="749" t="n"/>
      <c r="P211" s="749" t="n"/>
      <c r="Q211" s="749" t="n"/>
      <c r="R211" s="749" t="n"/>
      <c r="S211" s="749" t="n"/>
      <c r="T211" s="749" t="n"/>
      <c r="U211" s="749" t="n"/>
      <c r="V211" s="749" t="n"/>
      <c r="W211" s="749" t="n"/>
      <c r="X211" s="749" t="n"/>
      <c r="Y211" s="749" t="n"/>
      <c r="Z211" s="749" t="n"/>
      <c r="AA211" s="749" t="n"/>
      <c r="AB211" s="749" t="n"/>
      <c r="AC211" s="749" t="n"/>
      <c r="AD211" s="749" t="n"/>
    </row>
    <row r="212">
      <c r="A212" s="749" t="n"/>
      <c r="B212" s="749" t="n"/>
      <c r="C212" s="749" t="n"/>
      <c r="D212" s="749" t="n"/>
      <c r="E212" s="749" t="n"/>
      <c r="F212" s="749" t="n"/>
      <c r="G212" s="749" t="n"/>
      <c r="H212" s="749" t="n"/>
      <c r="I212" s="749" t="n"/>
      <c r="J212" s="749" t="n"/>
      <c r="K212" s="749" t="n"/>
      <c r="L212" s="749" t="n"/>
      <c r="M212" s="749" t="n"/>
      <c r="N212" s="749" t="n"/>
      <c r="O212" s="749" t="n"/>
      <c r="P212" s="749" t="n"/>
      <c r="Q212" s="749" t="n"/>
      <c r="R212" s="749" t="n"/>
      <c r="S212" s="749" t="n"/>
      <c r="T212" s="749" t="n"/>
      <c r="U212" s="749" t="n"/>
      <c r="V212" s="749" t="n"/>
      <c r="W212" s="749" t="n"/>
      <c r="X212" s="749" t="n"/>
      <c r="Y212" s="749" t="n"/>
      <c r="Z212" s="749" t="n"/>
      <c r="AA212" s="749" t="n"/>
      <c r="AB212" s="749" t="n"/>
      <c r="AC212" s="749" t="n"/>
      <c r="AD212" s="749" t="n"/>
    </row>
    <row r="213">
      <c r="A213" s="749" t="n"/>
      <c r="B213" s="749" t="n"/>
      <c r="C213" s="749" t="n"/>
      <c r="D213" s="749" t="n"/>
      <c r="E213" s="749" t="n"/>
      <c r="F213" s="749" t="n"/>
      <c r="G213" s="749" t="n"/>
      <c r="H213" s="749" t="n"/>
      <c r="I213" s="749" t="n"/>
      <c r="J213" s="749" t="n"/>
      <c r="K213" s="749" t="n"/>
      <c r="L213" s="749" t="n"/>
      <c r="M213" s="749" t="n"/>
      <c r="N213" s="749" t="n"/>
      <c r="O213" s="749" t="n"/>
      <c r="P213" s="749" t="n"/>
      <c r="Q213" s="749" t="n"/>
      <c r="R213" s="749" t="n"/>
      <c r="S213" s="749" t="n"/>
      <c r="T213" s="749" t="n"/>
      <c r="U213" s="749" t="n"/>
      <c r="V213" s="749" t="n"/>
      <c r="W213" s="749" t="n"/>
      <c r="X213" s="749" t="n"/>
      <c r="Y213" s="749" t="n"/>
      <c r="Z213" s="749" t="n"/>
      <c r="AA213" s="749" t="n"/>
      <c r="AB213" s="749" t="n"/>
      <c r="AC213" s="749" t="n"/>
      <c r="AD213" s="749" t="n"/>
    </row>
    <row r="214">
      <c r="A214" s="749" t="n"/>
      <c r="B214" s="749" t="n"/>
      <c r="C214" s="749" t="n"/>
      <c r="D214" s="749" t="n"/>
      <c r="E214" s="749" t="n"/>
      <c r="F214" s="749" t="n"/>
      <c r="G214" s="749" t="n"/>
      <c r="H214" s="749" t="n"/>
      <c r="I214" s="749" t="n"/>
      <c r="J214" s="749" t="n"/>
      <c r="K214" s="749" t="n"/>
      <c r="L214" s="749" t="n"/>
      <c r="M214" s="749" t="n"/>
      <c r="N214" s="749" t="n"/>
      <c r="O214" s="749" t="n"/>
      <c r="P214" s="749" t="n"/>
      <c r="Q214" s="749" t="n"/>
      <c r="R214" s="749" t="n"/>
      <c r="S214" s="749" t="n"/>
      <c r="T214" s="749" t="n"/>
      <c r="U214" s="749" t="n"/>
      <c r="V214" s="749" t="n"/>
      <c r="W214" s="749" t="n"/>
      <c r="X214" s="749" t="n"/>
      <c r="Y214" s="749" t="n"/>
      <c r="Z214" s="749" t="n"/>
      <c r="AA214" s="749" t="n"/>
      <c r="AB214" s="749" t="n"/>
      <c r="AC214" s="749" t="n"/>
      <c r="AD214" s="749" t="n"/>
    </row>
    <row r="215">
      <c r="A215" s="749" t="n"/>
      <c r="B215" s="749" t="n"/>
      <c r="C215" s="749" t="n"/>
      <c r="D215" s="749" t="n"/>
      <c r="E215" s="749" t="n"/>
      <c r="F215" s="749" t="n"/>
      <c r="G215" s="749" t="n"/>
      <c r="H215" s="749" t="n"/>
      <c r="I215" s="749" t="n"/>
      <c r="J215" s="749" t="n"/>
      <c r="K215" s="749" t="n"/>
      <c r="L215" s="749" t="n"/>
      <c r="M215" s="749" t="n"/>
      <c r="N215" s="749" t="n"/>
      <c r="O215" s="749" t="n"/>
      <c r="P215" s="749" t="n"/>
      <c r="Q215" s="749" t="n"/>
      <c r="R215" s="749" t="n"/>
      <c r="S215" s="749" t="n"/>
      <c r="T215" s="749" t="n"/>
      <c r="U215" s="749" t="n"/>
      <c r="V215" s="749" t="n"/>
      <c r="W215" s="749" t="n"/>
      <c r="X215" s="749" t="n"/>
      <c r="Y215" s="749" t="n"/>
      <c r="Z215" s="749" t="n"/>
      <c r="AA215" s="749" t="n"/>
      <c r="AB215" s="749" t="n"/>
      <c r="AC215" s="749" t="n"/>
      <c r="AD215" s="749" t="n"/>
    </row>
    <row r="216">
      <c r="A216" s="749" t="n"/>
      <c r="B216" s="749" t="n"/>
      <c r="C216" s="749" t="n"/>
      <c r="D216" s="749" t="n"/>
      <c r="E216" s="749" t="n"/>
      <c r="F216" s="749" t="n"/>
      <c r="G216" s="749" t="n"/>
      <c r="H216" s="749" t="n"/>
      <c r="I216" s="749" t="n"/>
      <c r="J216" s="749" t="n"/>
      <c r="K216" s="749" t="n"/>
      <c r="L216" s="749" t="n"/>
      <c r="M216" s="749" t="n"/>
      <c r="N216" s="749" t="n"/>
      <c r="O216" s="749" t="n"/>
      <c r="P216" s="749" t="n"/>
      <c r="Q216" s="749" t="n"/>
      <c r="R216" s="749" t="n"/>
      <c r="S216" s="749" t="n"/>
      <c r="T216" s="749" t="n"/>
      <c r="U216" s="749" t="n"/>
      <c r="V216" s="749" t="n"/>
      <c r="W216" s="749" t="n"/>
      <c r="X216" s="749" t="n"/>
      <c r="Y216" s="749" t="n"/>
      <c r="Z216" s="749" t="n"/>
      <c r="AA216" s="749" t="n"/>
      <c r="AB216" s="749" t="n"/>
      <c r="AC216" s="749" t="n"/>
      <c r="AD216" s="749" t="n"/>
    </row>
    <row r="217">
      <c r="A217" s="749" t="n"/>
      <c r="B217" s="749" t="n"/>
      <c r="C217" s="749" t="n"/>
      <c r="D217" s="749" t="n"/>
      <c r="E217" s="749" t="n"/>
      <c r="F217" s="749" t="n"/>
      <c r="G217" s="749" t="n"/>
      <c r="H217" s="749" t="n"/>
      <c r="I217" s="749" t="n"/>
      <c r="J217" s="749" t="n"/>
      <c r="K217" s="749" t="n"/>
      <c r="L217" s="749" t="n"/>
      <c r="M217" s="749" t="n"/>
      <c r="N217" s="749" t="n"/>
      <c r="O217" s="749" t="n"/>
      <c r="P217" s="749" t="n"/>
      <c r="Q217" s="749" t="n"/>
      <c r="R217" s="749" t="n"/>
      <c r="S217" s="749" t="n"/>
      <c r="T217" s="749" t="n"/>
      <c r="U217" s="749" t="n"/>
      <c r="V217" s="749" t="n"/>
      <c r="W217" s="749" t="n"/>
      <c r="X217" s="749" t="n"/>
      <c r="Y217" s="749" t="n"/>
      <c r="Z217" s="749" t="n"/>
      <c r="AA217" s="749" t="n"/>
      <c r="AB217" s="749" t="n"/>
      <c r="AC217" s="749" t="n"/>
      <c r="AD217" s="749" t="n"/>
    </row>
    <row r="218">
      <c r="A218" s="749" t="n"/>
      <c r="B218" s="749" t="n"/>
      <c r="C218" s="749" t="n"/>
      <c r="D218" s="749" t="n"/>
      <c r="E218" s="749" t="n"/>
      <c r="F218" s="749" t="n"/>
      <c r="G218" s="749" t="n"/>
      <c r="H218" s="749" t="n"/>
      <c r="I218" s="749" t="n"/>
      <c r="J218" s="749" t="n"/>
      <c r="K218" s="749" t="n"/>
      <c r="L218" s="749" t="n"/>
      <c r="M218" s="749" t="n"/>
      <c r="N218" s="749" t="n"/>
      <c r="O218" s="749" t="n"/>
      <c r="P218" s="749" t="n"/>
      <c r="Q218" s="749" t="n"/>
      <c r="R218" s="749" t="n"/>
      <c r="S218" s="749" t="n"/>
      <c r="T218" s="749" t="n"/>
      <c r="U218" s="749" t="n"/>
      <c r="V218" s="749" t="n"/>
      <c r="W218" s="749" t="n"/>
      <c r="X218" s="749" t="n"/>
      <c r="Y218" s="749" t="n"/>
      <c r="Z218" s="749" t="n"/>
      <c r="AA218" s="749" t="n"/>
      <c r="AB218" s="749" t="n"/>
      <c r="AC218" s="749" t="n"/>
      <c r="AD218" s="749" t="n"/>
    </row>
    <row r="219">
      <c r="A219" s="749" t="n"/>
      <c r="B219" s="749" t="n"/>
      <c r="C219" s="749" t="n"/>
      <c r="D219" s="749" t="n"/>
      <c r="E219" s="749" t="n"/>
      <c r="F219" s="749" t="n"/>
      <c r="G219" s="749" t="n"/>
      <c r="H219" s="749" t="n"/>
      <c r="I219" s="749" t="n"/>
      <c r="J219" s="749" t="n"/>
      <c r="K219" s="749" t="n"/>
      <c r="L219" s="749" t="n"/>
      <c r="M219" s="749" t="n"/>
      <c r="N219" s="749" t="n"/>
      <c r="O219" s="749" t="n"/>
      <c r="P219" s="749" t="n"/>
      <c r="Q219" s="749" t="n"/>
      <c r="R219" s="749" t="n"/>
      <c r="S219" s="749" t="n"/>
      <c r="T219" s="749" t="n"/>
      <c r="U219" s="749" t="n"/>
      <c r="V219" s="749" t="n"/>
      <c r="W219" s="749" t="n"/>
      <c r="X219" s="749" t="n"/>
      <c r="Y219" s="749" t="n"/>
      <c r="Z219" s="749" t="n"/>
      <c r="AA219" s="749" t="n"/>
      <c r="AB219" s="749" t="n"/>
      <c r="AC219" s="749" t="n"/>
      <c r="AD219" s="749" t="n"/>
    </row>
    <row r="220">
      <c r="A220" s="749" t="n"/>
      <c r="B220" s="749" t="n"/>
      <c r="C220" s="749" t="n"/>
      <c r="D220" s="749" t="n"/>
      <c r="E220" s="749" t="n"/>
      <c r="F220" s="749" t="n"/>
      <c r="G220" s="749" t="n"/>
      <c r="H220" s="749" t="n"/>
      <c r="I220" s="749" t="n"/>
      <c r="J220" s="749" t="n"/>
      <c r="K220" s="749" t="n"/>
      <c r="L220" s="749" t="n"/>
      <c r="M220" s="749" t="n"/>
      <c r="N220" s="749" t="n"/>
      <c r="O220" s="749" t="n"/>
      <c r="P220" s="749" t="n"/>
      <c r="Q220" s="749" t="n"/>
      <c r="R220" s="749" t="n"/>
      <c r="S220" s="749" t="n"/>
      <c r="T220" s="749" t="n"/>
      <c r="U220" s="749" t="n"/>
      <c r="V220" s="749" t="n"/>
      <c r="W220" s="749" t="n"/>
      <c r="X220" s="749" t="n"/>
      <c r="Y220" s="749" t="n"/>
      <c r="Z220" s="749" t="n"/>
      <c r="AA220" s="749" t="n"/>
      <c r="AB220" s="749" t="n"/>
      <c r="AC220" s="749" t="n"/>
      <c r="AD220" s="749" t="n"/>
    </row>
    <row r="221">
      <c r="A221" s="749" t="n"/>
      <c r="B221" s="749" t="n"/>
      <c r="C221" s="749" t="n"/>
      <c r="D221" s="749" t="n"/>
      <c r="E221" s="749" t="n"/>
      <c r="F221" s="749" t="n"/>
      <c r="G221" s="749" t="n"/>
      <c r="H221" s="749" t="n"/>
      <c r="I221" s="749" t="n"/>
      <c r="J221" s="749" t="n"/>
      <c r="K221" s="749" t="n"/>
      <c r="L221" s="749" t="n"/>
      <c r="M221" s="749" t="n"/>
      <c r="N221" s="749" t="n"/>
      <c r="O221" s="749" t="n"/>
      <c r="P221" s="749" t="n"/>
      <c r="Q221" s="749" t="n"/>
      <c r="R221" s="749" t="n"/>
      <c r="S221" s="749" t="n"/>
      <c r="T221" s="749" t="n"/>
      <c r="U221" s="749" t="n"/>
      <c r="V221" s="749" t="n"/>
      <c r="W221" s="749" t="n"/>
      <c r="X221" s="749" t="n"/>
      <c r="Y221" s="749" t="n"/>
      <c r="Z221" s="749" t="n"/>
      <c r="AA221" s="749" t="n"/>
      <c r="AB221" s="749" t="n"/>
      <c r="AC221" s="749" t="n"/>
      <c r="AD221" s="749" t="n"/>
    </row>
    <row r="222">
      <c r="A222" s="749" t="n"/>
      <c r="B222" s="749" t="n"/>
      <c r="C222" s="749" t="n"/>
      <c r="D222" s="749" t="n"/>
      <c r="E222" s="749" t="n"/>
      <c r="F222" s="749" t="n"/>
      <c r="G222" s="749" t="n"/>
      <c r="H222" s="749" t="n"/>
      <c r="I222" s="749" t="n"/>
      <c r="J222" s="749" t="n"/>
      <c r="K222" s="749" t="n"/>
      <c r="L222" s="749" t="n"/>
      <c r="M222" s="749" t="n"/>
      <c r="N222" s="749" t="n"/>
      <c r="O222" s="749" t="n"/>
      <c r="P222" s="749" t="n"/>
      <c r="Q222" s="749" t="n"/>
      <c r="R222" s="749" t="n"/>
      <c r="S222" s="749" t="n"/>
      <c r="T222" s="749" t="n"/>
      <c r="U222" s="749" t="n"/>
      <c r="V222" s="749" t="n"/>
      <c r="W222" s="749" t="n"/>
      <c r="X222" s="749" t="n"/>
      <c r="Y222" s="749" t="n"/>
      <c r="Z222" s="749" t="n"/>
      <c r="AA222" s="749" t="n"/>
      <c r="AB222" s="749" t="n"/>
      <c r="AC222" s="749" t="n"/>
      <c r="AD222" s="749" t="n"/>
    </row>
    <row r="223">
      <c r="A223" s="749" t="n"/>
      <c r="B223" s="749" t="n"/>
      <c r="C223" s="749" t="n"/>
      <c r="D223" s="749" t="n"/>
      <c r="E223" s="749" t="n"/>
      <c r="F223" s="749" t="n"/>
      <c r="G223" s="749" t="n"/>
      <c r="H223" s="749" t="n"/>
      <c r="I223" s="749" t="n"/>
      <c r="J223" s="749" t="n"/>
      <c r="K223" s="749" t="n"/>
      <c r="L223" s="749" t="n"/>
      <c r="M223" s="749" t="n"/>
      <c r="N223" s="749" t="n"/>
      <c r="O223" s="749" t="n"/>
      <c r="P223" s="749" t="n"/>
      <c r="Q223" s="749" t="n"/>
      <c r="R223" s="749" t="n"/>
      <c r="S223" s="749" t="n"/>
      <c r="T223" s="749" t="n"/>
      <c r="U223" s="749" t="n"/>
      <c r="V223" s="749" t="n"/>
      <c r="W223" s="749" t="n"/>
      <c r="X223" s="749" t="n"/>
      <c r="Y223" s="749" t="n"/>
      <c r="Z223" s="749" t="n"/>
      <c r="AA223" s="749" t="n"/>
      <c r="AB223" s="749" t="n"/>
      <c r="AC223" s="749" t="n"/>
      <c r="AD223" s="749" t="n"/>
    </row>
    <row r="224">
      <c r="A224" s="749" t="n"/>
      <c r="B224" s="749" t="n"/>
      <c r="C224" s="749" t="n"/>
      <c r="D224" s="749" t="n"/>
      <c r="E224" s="749" t="n"/>
      <c r="F224" s="749" t="n"/>
      <c r="G224" s="749" t="n"/>
      <c r="H224" s="749" t="n"/>
      <c r="I224" s="749" t="n"/>
      <c r="J224" s="749" t="n"/>
      <c r="K224" s="749" t="n"/>
      <c r="L224" s="749" t="n"/>
      <c r="M224" s="749" t="n"/>
      <c r="N224" s="749" t="n"/>
      <c r="O224" s="749" t="n"/>
      <c r="P224" s="749" t="n"/>
      <c r="Q224" s="749" t="n"/>
      <c r="R224" s="749" t="n"/>
      <c r="S224" s="749" t="n"/>
      <c r="T224" s="749" t="n"/>
      <c r="U224" s="749" t="n"/>
      <c r="V224" s="749" t="n"/>
      <c r="W224" s="749" t="n"/>
      <c r="X224" s="749" t="n"/>
      <c r="Y224" s="749" t="n"/>
      <c r="Z224" s="749" t="n"/>
      <c r="AA224" s="749" t="n"/>
      <c r="AB224" s="749" t="n"/>
      <c r="AC224" s="749" t="n"/>
      <c r="AD224" s="749" t="n"/>
    </row>
    <row r="225">
      <c r="A225" s="749" t="n"/>
      <c r="B225" s="749" t="n"/>
      <c r="C225" s="749" t="n"/>
      <c r="D225" s="749" t="n"/>
      <c r="E225" s="749" t="n"/>
      <c r="F225" s="749" t="n"/>
      <c r="G225" s="749" t="n"/>
      <c r="H225" s="749" t="n"/>
      <c r="I225" s="749" t="n"/>
      <c r="J225" s="749" t="n"/>
      <c r="K225" s="749" t="n"/>
      <c r="L225" s="749" t="n"/>
      <c r="M225" s="749" t="n"/>
      <c r="N225" s="749" t="n"/>
      <c r="O225" s="749" t="n"/>
      <c r="P225" s="749" t="n"/>
      <c r="Q225" s="749" t="n"/>
      <c r="R225" s="749" t="n"/>
      <c r="S225" s="749" t="n"/>
      <c r="T225" s="749" t="n"/>
      <c r="U225" s="749" t="n"/>
      <c r="V225" s="749" t="n"/>
      <c r="W225" s="749" t="n"/>
      <c r="X225" s="749" t="n"/>
      <c r="Y225" s="749" t="n"/>
      <c r="Z225" s="749" t="n"/>
      <c r="AA225" s="749" t="n"/>
      <c r="AB225" s="749" t="n"/>
      <c r="AC225" s="749" t="n"/>
      <c r="AD225" s="749" t="n"/>
    </row>
    <row r="226">
      <c r="A226" s="749" t="n"/>
      <c r="B226" s="749" t="n"/>
      <c r="C226" s="749" t="n"/>
      <c r="D226" s="749" t="n"/>
      <c r="E226" s="749" t="n"/>
      <c r="F226" s="749" t="n"/>
      <c r="G226" s="749" t="n"/>
      <c r="H226" s="749" t="n"/>
      <c r="I226" s="749" t="n"/>
      <c r="J226" s="749" t="n"/>
      <c r="K226" s="749" t="n"/>
      <c r="L226" s="749" t="n"/>
      <c r="M226" s="749" t="n"/>
      <c r="N226" s="749" t="n"/>
      <c r="O226" s="749" t="n"/>
      <c r="P226" s="749" t="n"/>
      <c r="Q226" s="749" t="n"/>
      <c r="R226" s="749" t="n"/>
      <c r="S226" s="749" t="n"/>
      <c r="T226" s="749" t="n"/>
      <c r="U226" s="749" t="n"/>
      <c r="V226" s="749" t="n"/>
      <c r="W226" s="749" t="n"/>
      <c r="X226" s="749" t="n"/>
      <c r="Y226" s="749" t="n"/>
      <c r="Z226" s="749" t="n"/>
      <c r="AA226" s="749" t="n"/>
      <c r="AB226" s="749" t="n"/>
      <c r="AC226" s="749" t="n"/>
      <c r="AD226" s="749" t="n"/>
    </row>
    <row r="227">
      <c r="A227" s="749" t="n"/>
      <c r="B227" s="749" t="n"/>
      <c r="C227" s="749" t="n"/>
      <c r="D227" s="749" t="n"/>
      <c r="E227" s="749" t="n"/>
      <c r="F227" s="749" t="n"/>
      <c r="G227" s="749" t="n"/>
      <c r="H227" s="749" t="n"/>
      <c r="I227" s="749" t="n"/>
      <c r="J227" s="749" t="n"/>
      <c r="K227" s="749" t="n"/>
      <c r="L227" s="749" t="n"/>
      <c r="M227" s="749" t="n"/>
      <c r="N227" s="749" t="n"/>
      <c r="O227" s="749" t="n"/>
      <c r="P227" s="749" t="n"/>
      <c r="Q227" s="749" t="n"/>
      <c r="R227" s="749" t="n"/>
      <c r="S227" s="749" t="n"/>
      <c r="T227" s="749" t="n"/>
      <c r="U227" s="749" t="n"/>
      <c r="V227" s="749" t="n"/>
      <c r="W227" s="749" t="n"/>
      <c r="X227" s="749" t="n"/>
      <c r="Y227" s="749" t="n"/>
      <c r="Z227" s="749" t="n"/>
      <c r="AA227" s="749" t="n"/>
      <c r="AB227" s="749" t="n"/>
      <c r="AC227" s="749" t="n"/>
      <c r="AD227" s="749" t="n"/>
    </row>
    <row r="228">
      <c r="A228" s="749" t="n"/>
      <c r="B228" s="749" t="n"/>
      <c r="C228" s="749" t="n"/>
      <c r="D228" s="749" t="n"/>
      <c r="E228" s="749" t="n"/>
      <c r="F228" s="749" t="n"/>
      <c r="G228" s="749" t="n"/>
      <c r="H228" s="749" t="n"/>
      <c r="I228" s="749" t="n"/>
      <c r="J228" s="749" t="n"/>
      <c r="K228" s="749" t="n"/>
      <c r="L228" s="749" t="n"/>
      <c r="M228" s="749" t="n"/>
      <c r="N228" s="749" t="n"/>
      <c r="O228" s="749" t="n"/>
      <c r="P228" s="749" t="n"/>
      <c r="Q228" s="749" t="n"/>
      <c r="R228" s="749" t="n"/>
      <c r="S228" s="749" t="n"/>
      <c r="T228" s="749" t="n"/>
      <c r="U228" s="749" t="n"/>
      <c r="V228" s="749" t="n"/>
      <c r="W228" s="749" t="n"/>
      <c r="X228" s="749" t="n"/>
      <c r="Y228" s="749" t="n"/>
      <c r="Z228" s="749" t="n"/>
      <c r="AA228" s="749" t="n"/>
      <c r="AB228" s="749" t="n"/>
      <c r="AC228" s="749" t="n"/>
      <c r="AD228" s="749" t="n"/>
    </row>
    <row r="229">
      <c r="A229" s="749" t="n"/>
      <c r="B229" s="749" t="n"/>
      <c r="C229" s="749" t="n"/>
      <c r="D229" s="749" t="n"/>
      <c r="E229" s="749" t="n"/>
      <c r="F229" s="749" t="n"/>
      <c r="G229" s="749" t="n"/>
      <c r="H229" s="749" t="n"/>
      <c r="I229" s="749" t="n"/>
      <c r="J229" s="749" t="n"/>
      <c r="K229" s="749" t="n"/>
      <c r="L229" s="749" t="n"/>
      <c r="M229" s="749" t="n"/>
      <c r="N229" s="749" t="n"/>
      <c r="O229" s="749" t="n"/>
      <c r="P229" s="749" t="n"/>
      <c r="Q229" s="749" t="n"/>
      <c r="R229" s="749" t="n"/>
      <c r="S229" s="749" t="n"/>
      <c r="T229" s="749" t="n"/>
      <c r="U229" s="749" t="n"/>
      <c r="V229" s="749" t="n"/>
      <c r="W229" s="749" t="n"/>
      <c r="X229" s="749" t="n"/>
      <c r="Y229" s="749" t="n"/>
      <c r="Z229" s="749" t="n"/>
      <c r="AA229" s="749" t="n"/>
      <c r="AB229" s="749" t="n"/>
      <c r="AC229" s="749" t="n"/>
      <c r="AD229" s="749" t="n"/>
    </row>
    <row r="230">
      <c r="A230" s="749" t="n"/>
      <c r="B230" s="749" t="n"/>
      <c r="C230" s="749" t="n"/>
      <c r="D230" s="749" t="n"/>
      <c r="E230" s="749" t="n"/>
      <c r="F230" s="749" t="n"/>
      <c r="G230" s="749" t="n"/>
      <c r="H230" s="749" t="n"/>
      <c r="I230" s="749" t="n"/>
      <c r="J230" s="749" t="n"/>
      <c r="K230" s="749" t="n"/>
      <c r="L230" s="749" t="n"/>
      <c r="M230" s="749" t="n"/>
      <c r="N230" s="749" t="n"/>
      <c r="O230" s="749" t="n"/>
      <c r="P230" s="749" t="n"/>
      <c r="Q230" s="749" t="n"/>
      <c r="R230" s="749" t="n"/>
      <c r="S230" s="749" t="n"/>
      <c r="T230" s="749" t="n"/>
      <c r="U230" s="749" t="n"/>
      <c r="V230" s="749" t="n"/>
      <c r="W230" s="749" t="n"/>
      <c r="X230" s="749" t="n"/>
      <c r="Y230" s="749" t="n"/>
      <c r="Z230" s="749" t="n"/>
      <c r="AA230" s="749" t="n"/>
      <c r="AB230" s="749" t="n"/>
      <c r="AC230" s="749" t="n"/>
      <c r="AD230" s="749" t="n"/>
    </row>
    <row r="231">
      <c r="A231" s="749" t="n"/>
      <c r="B231" s="749" t="n"/>
      <c r="C231" s="749" t="n"/>
      <c r="D231" s="749" t="n"/>
      <c r="E231" s="749" t="n"/>
      <c r="F231" s="749" t="n"/>
      <c r="G231" s="749" t="n"/>
      <c r="H231" s="749" t="n"/>
      <c r="I231" s="749" t="n"/>
      <c r="J231" s="749" t="n"/>
      <c r="K231" s="749" t="n"/>
      <c r="L231" s="749" t="n"/>
      <c r="M231" s="749" t="n"/>
      <c r="N231" s="749" t="n"/>
      <c r="O231" s="749" t="n"/>
      <c r="P231" s="749" t="n"/>
      <c r="Q231" s="749" t="n"/>
      <c r="R231" s="749" t="n"/>
      <c r="S231" s="749" t="n"/>
      <c r="T231" s="749" t="n"/>
      <c r="U231" s="749" t="n"/>
      <c r="V231" s="749" t="n"/>
      <c r="W231" s="749" t="n"/>
      <c r="X231" s="749" t="n"/>
      <c r="Y231" s="749" t="n"/>
      <c r="Z231" s="749" t="n"/>
      <c r="AA231" s="749" t="n"/>
      <c r="AB231" s="749" t="n"/>
      <c r="AC231" s="749" t="n"/>
      <c r="AD231" s="749" t="n"/>
    </row>
    <row r="232">
      <c r="A232" s="749" t="n"/>
      <c r="B232" s="749" t="n"/>
      <c r="C232" s="749" t="n"/>
      <c r="D232" s="749" t="n"/>
      <c r="E232" s="749" t="n"/>
      <c r="F232" s="749" t="n"/>
      <c r="G232" s="749" t="n"/>
      <c r="H232" s="749" t="n"/>
      <c r="I232" s="749" t="n"/>
      <c r="J232" s="749" t="n"/>
      <c r="K232" s="749" t="n"/>
      <c r="L232" s="749" t="n"/>
      <c r="M232" s="749" t="n"/>
      <c r="N232" s="749" t="n"/>
      <c r="O232" s="749" t="n"/>
      <c r="P232" s="749" t="n"/>
      <c r="Q232" s="749" t="n"/>
      <c r="R232" s="749" t="n"/>
      <c r="S232" s="749" t="n"/>
      <c r="T232" s="749" t="n"/>
      <c r="U232" s="749" t="n"/>
      <c r="V232" s="749" t="n"/>
      <c r="W232" s="749" t="n"/>
      <c r="X232" s="749" t="n"/>
      <c r="Y232" s="749" t="n"/>
      <c r="Z232" s="749" t="n"/>
      <c r="AA232" s="749" t="n"/>
      <c r="AB232" s="749" t="n"/>
      <c r="AC232" s="749" t="n"/>
      <c r="AD232" s="749" t="n"/>
    </row>
    <row r="233">
      <c r="A233" s="749" t="n"/>
      <c r="B233" s="749" t="n"/>
      <c r="C233" s="749" t="n"/>
      <c r="D233" s="749" t="n"/>
      <c r="E233" s="749" t="n"/>
      <c r="F233" s="749" t="n"/>
      <c r="G233" s="749" t="n"/>
      <c r="H233" s="749" t="n"/>
      <c r="I233" s="749" t="n"/>
      <c r="J233" s="749" t="n"/>
      <c r="K233" s="749" t="n"/>
      <c r="L233" s="749" t="n"/>
      <c r="M233" s="749" t="n"/>
      <c r="N233" s="749" t="n"/>
      <c r="O233" s="749" t="n"/>
      <c r="P233" s="749" t="n"/>
      <c r="Q233" s="749" t="n"/>
      <c r="R233" s="749" t="n"/>
      <c r="S233" s="749" t="n"/>
      <c r="T233" s="749" t="n"/>
      <c r="U233" s="749" t="n"/>
      <c r="V233" s="749" t="n"/>
      <c r="W233" s="749" t="n"/>
      <c r="X233" s="749" t="n"/>
      <c r="Y233" s="749" t="n"/>
      <c r="Z233" s="749" t="n"/>
      <c r="AA233" s="749" t="n"/>
      <c r="AB233" s="749" t="n"/>
      <c r="AC233" s="749" t="n"/>
      <c r="AD233" s="749" t="n"/>
    </row>
    <row r="234">
      <c r="A234" s="749" t="n"/>
      <c r="B234" s="749" t="n"/>
      <c r="C234" s="749" t="n"/>
      <c r="D234" s="749" t="n"/>
      <c r="E234" s="749" t="n"/>
      <c r="F234" s="749" t="n"/>
      <c r="G234" s="749" t="n"/>
      <c r="H234" s="749" t="n"/>
      <c r="I234" s="749" t="n"/>
      <c r="J234" s="749" t="n"/>
      <c r="K234" s="749" t="n"/>
      <c r="L234" s="749" t="n"/>
      <c r="M234" s="749" t="n"/>
      <c r="N234" s="749" t="n"/>
      <c r="O234" s="749" t="n"/>
      <c r="P234" s="749" t="n"/>
      <c r="Q234" s="749" t="n"/>
      <c r="R234" s="749" t="n"/>
      <c r="S234" s="749" t="n"/>
      <c r="T234" s="749" t="n"/>
      <c r="U234" s="749" t="n"/>
      <c r="V234" s="749" t="n"/>
      <c r="W234" s="749" t="n"/>
      <c r="X234" s="749" t="n"/>
      <c r="Y234" s="749" t="n"/>
      <c r="Z234" s="749" t="n"/>
      <c r="AA234" s="749" t="n"/>
      <c r="AB234" s="749" t="n"/>
      <c r="AC234" s="749" t="n"/>
      <c r="AD234" s="749" t="n"/>
    </row>
    <row r="235">
      <c r="A235" s="749" t="n"/>
      <c r="B235" s="749" t="n"/>
      <c r="C235" s="749" t="n"/>
      <c r="D235" s="749" t="n"/>
      <c r="E235" s="749" t="n"/>
      <c r="F235" s="749" t="n"/>
      <c r="G235" s="749" t="n"/>
      <c r="H235" s="749" t="n"/>
      <c r="I235" s="749" t="n"/>
      <c r="J235" s="749" t="n"/>
      <c r="K235" s="749" t="n"/>
      <c r="L235" s="749" t="n"/>
      <c r="M235" s="749" t="n"/>
      <c r="N235" s="749" t="n"/>
      <c r="O235" s="749" t="n"/>
      <c r="P235" s="749" t="n"/>
      <c r="Q235" s="749" t="n"/>
      <c r="R235" s="749" t="n"/>
      <c r="S235" s="749" t="n"/>
      <c r="T235" s="749" t="n"/>
      <c r="U235" s="749" t="n"/>
      <c r="V235" s="749" t="n"/>
      <c r="W235" s="749" t="n"/>
      <c r="X235" s="749" t="n"/>
      <c r="Y235" s="749" t="n"/>
      <c r="Z235" s="749" t="n"/>
      <c r="AA235" s="749" t="n"/>
      <c r="AB235" s="749" t="n"/>
      <c r="AC235" s="749" t="n"/>
      <c r="AD235" s="749" t="n"/>
    </row>
    <row r="236">
      <c r="A236" s="749" t="n"/>
      <c r="B236" s="749" t="n"/>
      <c r="C236" s="749" t="n"/>
      <c r="D236" s="749" t="n"/>
      <c r="E236" s="749" t="n"/>
      <c r="F236" s="749" t="n"/>
      <c r="G236" s="749" t="n"/>
      <c r="H236" s="749" t="n"/>
      <c r="I236" s="749" t="n"/>
      <c r="J236" s="749" t="n"/>
      <c r="K236" s="749" t="n"/>
      <c r="L236" s="749" t="n"/>
      <c r="M236" s="749" t="n"/>
      <c r="N236" s="749" t="n"/>
      <c r="O236" s="749" t="n"/>
      <c r="P236" s="749" t="n"/>
      <c r="Q236" s="749" t="n"/>
      <c r="R236" s="749" t="n"/>
      <c r="S236" s="749" t="n"/>
      <c r="T236" s="749" t="n"/>
      <c r="U236" s="749" t="n"/>
      <c r="V236" s="749" t="n"/>
      <c r="W236" s="749" t="n"/>
      <c r="X236" s="749" t="n"/>
      <c r="Y236" s="749" t="n"/>
      <c r="Z236" s="749" t="n"/>
      <c r="AA236" s="749" t="n"/>
      <c r="AB236" s="749" t="n"/>
      <c r="AC236" s="749" t="n"/>
      <c r="AD236" s="749" t="n"/>
    </row>
    <row r="237">
      <c r="A237" s="749" t="n"/>
      <c r="B237" s="749" t="n"/>
      <c r="C237" s="749" t="n"/>
      <c r="D237" s="749" t="n"/>
      <c r="E237" s="749" t="n"/>
      <c r="F237" s="749" t="n"/>
      <c r="G237" s="749" t="n"/>
      <c r="H237" s="749" t="n"/>
      <c r="I237" s="749" t="n"/>
      <c r="J237" s="749" t="n"/>
      <c r="K237" s="749" t="n"/>
      <c r="L237" s="749" t="n"/>
      <c r="M237" s="749" t="n"/>
      <c r="N237" s="749" t="n"/>
      <c r="O237" s="749" t="n"/>
      <c r="P237" s="749" t="n"/>
      <c r="Q237" s="749" t="n"/>
      <c r="R237" s="749" t="n"/>
      <c r="S237" s="749" t="n"/>
      <c r="T237" s="749" t="n"/>
      <c r="U237" s="749" t="n"/>
      <c r="V237" s="749" t="n"/>
      <c r="W237" s="749" t="n"/>
      <c r="X237" s="749" t="n"/>
      <c r="Y237" s="749" t="n"/>
      <c r="Z237" s="749" t="n"/>
      <c r="AA237" s="749" t="n"/>
      <c r="AB237" s="749" t="n"/>
      <c r="AC237" s="749" t="n"/>
      <c r="AD237" s="749" t="n"/>
    </row>
    <row r="238">
      <c r="A238" s="749" t="n"/>
      <c r="B238" s="749" t="n"/>
      <c r="C238" s="749" t="n"/>
      <c r="D238" s="749" t="n"/>
      <c r="E238" s="749" t="n"/>
      <c r="F238" s="749" t="n"/>
      <c r="G238" s="749" t="n"/>
      <c r="H238" s="749" t="n"/>
      <c r="I238" s="749" t="n"/>
      <c r="J238" s="749" t="n"/>
      <c r="K238" s="749" t="n"/>
      <c r="L238" s="749" t="n"/>
      <c r="M238" s="749" t="n"/>
      <c r="N238" s="749" t="n"/>
      <c r="O238" s="749" t="n"/>
      <c r="P238" s="749" t="n"/>
      <c r="Q238" s="749" t="n"/>
      <c r="R238" s="749" t="n"/>
      <c r="S238" s="749" t="n"/>
      <c r="T238" s="749" t="n"/>
      <c r="U238" s="749" t="n"/>
      <c r="V238" s="749" t="n"/>
      <c r="W238" s="749" t="n"/>
      <c r="X238" s="749" t="n"/>
      <c r="Y238" s="749" t="n"/>
      <c r="Z238" s="749" t="n"/>
      <c r="AA238" s="749" t="n"/>
      <c r="AB238" s="749" t="n"/>
      <c r="AC238" s="749" t="n"/>
      <c r="AD238" s="749" t="n"/>
    </row>
    <row r="239">
      <c r="A239" s="749" t="n"/>
      <c r="B239" s="749" t="n"/>
      <c r="C239" s="749" t="n"/>
      <c r="D239" s="749" t="n"/>
      <c r="E239" s="749" t="n"/>
      <c r="F239" s="749" t="n"/>
      <c r="G239" s="749" t="n"/>
      <c r="H239" s="749" t="n"/>
      <c r="I239" s="749" t="n"/>
      <c r="J239" s="749" t="n"/>
      <c r="K239" s="749" t="n"/>
      <c r="L239" s="749" t="n"/>
      <c r="M239" s="749" t="n"/>
      <c r="N239" s="749" t="n"/>
      <c r="O239" s="749" t="n"/>
      <c r="P239" s="749" t="n"/>
      <c r="Q239" s="749" t="n"/>
      <c r="R239" s="749" t="n"/>
      <c r="S239" s="749" t="n"/>
      <c r="T239" s="749" t="n"/>
      <c r="U239" s="749" t="n"/>
      <c r="V239" s="749" t="n"/>
      <c r="W239" s="749" t="n"/>
      <c r="X239" s="749" t="n"/>
      <c r="Y239" s="749" t="n"/>
      <c r="Z239" s="749" t="n"/>
      <c r="AA239" s="749" t="n"/>
      <c r="AB239" s="749" t="n"/>
      <c r="AC239" s="749" t="n"/>
      <c r="AD239" s="749" t="n"/>
    </row>
    <row r="240">
      <c r="A240" s="749" t="n"/>
      <c r="B240" s="749" t="n"/>
      <c r="C240" s="749" t="n"/>
      <c r="D240" s="749" t="n"/>
      <c r="E240" s="749" t="n"/>
      <c r="F240" s="749" t="n"/>
      <c r="G240" s="749" t="n"/>
      <c r="H240" s="749" t="n"/>
      <c r="I240" s="749" t="n"/>
      <c r="J240" s="749" t="n"/>
      <c r="K240" s="749" t="n"/>
      <c r="L240" s="749" t="n"/>
      <c r="M240" s="749" t="n"/>
      <c r="N240" s="749" t="n"/>
      <c r="O240" s="749" t="n"/>
      <c r="P240" s="749" t="n"/>
      <c r="Q240" s="749" t="n"/>
      <c r="R240" s="749" t="n"/>
      <c r="S240" s="749" t="n"/>
      <c r="T240" s="749" t="n"/>
      <c r="U240" s="749" t="n"/>
      <c r="V240" s="749" t="n"/>
      <c r="W240" s="749" t="n"/>
      <c r="X240" s="749" t="n"/>
      <c r="Y240" s="749" t="n"/>
      <c r="Z240" s="749" t="n"/>
      <c r="AA240" s="749" t="n"/>
      <c r="AB240" s="749" t="n"/>
      <c r="AC240" s="749" t="n"/>
      <c r="AD240" s="749" t="n"/>
    </row>
    <row r="241">
      <c r="A241" s="749" t="n"/>
      <c r="B241" s="749" t="n"/>
      <c r="C241" s="749" t="n"/>
      <c r="D241" s="749" t="n"/>
      <c r="E241" s="749" t="n"/>
      <c r="F241" s="749" t="n"/>
      <c r="G241" s="749" t="n"/>
      <c r="H241" s="749" t="n"/>
      <c r="I241" s="749" t="n"/>
      <c r="J241" s="749" t="n"/>
      <c r="K241" s="749" t="n"/>
      <c r="L241" s="749" t="n"/>
      <c r="M241" s="749" t="n"/>
      <c r="N241" s="749" t="n"/>
      <c r="O241" s="749" t="n"/>
      <c r="P241" s="749" t="n"/>
      <c r="Q241" s="749" t="n"/>
      <c r="R241" s="749" t="n"/>
      <c r="S241" s="749" t="n"/>
      <c r="T241" s="749" t="n"/>
      <c r="U241" s="749" t="n"/>
      <c r="V241" s="749" t="n"/>
      <c r="W241" s="749" t="n"/>
      <c r="X241" s="749" t="n"/>
      <c r="Y241" s="749" t="n"/>
      <c r="Z241" s="749" t="n"/>
      <c r="AA241" s="749" t="n"/>
      <c r="AB241" s="749" t="n"/>
      <c r="AC241" s="749" t="n"/>
      <c r="AD241" s="749" t="n"/>
    </row>
    <row r="242">
      <c r="A242" s="749" t="n"/>
      <c r="B242" s="749" t="n"/>
      <c r="C242" s="749" t="n"/>
      <c r="D242" s="749" t="n"/>
      <c r="E242" s="749" t="n"/>
      <c r="F242" s="749" t="n"/>
      <c r="G242" s="749" t="n"/>
      <c r="H242" s="749" t="n"/>
      <c r="I242" s="749" t="n"/>
      <c r="J242" s="749" t="n"/>
      <c r="K242" s="749" t="n"/>
      <c r="L242" s="749" t="n"/>
      <c r="M242" s="749" t="n"/>
      <c r="N242" s="749" t="n"/>
      <c r="O242" s="749" t="n"/>
      <c r="P242" s="749" t="n"/>
      <c r="Q242" s="749" t="n"/>
      <c r="R242" s="749" t="n"/>
      <c r="S242" s="749" t="n"/>
      <c r="T242" s="749" t="n"/>
      <c r="U242" s="749" t="n"/>
      <c r="V242" s="749" t="n"/>
      <c r="W242" s="749" t="n"/>
      <c r="X242" s="749" t="n"/>
      <c r="Y242" s="749" t="n"/>
      <c r="Z242" s="749" t="n"/>
      <c r="AA242" s="749" t="n"/>
      <c r="AB242" s="749" t="n"/>
      <c r="AC242" s="749" t="n"/>
      <c r="AD242" s="749" t="n"/>
    </row>
    <row r="243">
      <c r="A243" s="749" t="n"/>
      <c r="B243" s="749" t="n"/>
      <c r="C243" s="749" t="n"/>
      <c r="D243" s="749" t="n"/>
      <c r="E243" s="749" t="n"/>
      <c r="F243" s="749" t="n"/>
      <c r="G243" s="749" t="n"/>
      <c r="H243" s="749" t="n"/>
      <c r="I243" s="749" t="n"/>
      <c r="J243" s="749" t="n"/>
      <c r="K243" s="749" t="n"/>
      <c r="L243" s="749" t="n"/>
      <c r="M243" s="749" t="n"/>
      <c r="N243" s="749" t="n"/>
      <c r="O243" s="749" t="n"/>
      <c r="P243" s="749" t="n"/>
      <c r="Q243" s="749" t="n"/>
      <c r="R243" s="749" t="n"/>
      <c r="S243" s="749" t="n"/>
      <c r="T243" s="749" t="n"/>
      <c r="U243" s="749" t="n"/>
      <c r="V243" s="749" t="n"/>
      <c r="W243" s="749" t="n"/>
      <c r="X243" s="749" t="n"/>
      <c r="Y243" s="749" t="n"/>
      <c r="Z243" s="749" t="n"/>
      <c r="AA243" s="749" t="n"/>
      <c r="AB243" s="749" t="n"/>
      <c r="AC243" s="749" t="n"/>
      <c r="AD243" s="749" t="n"/>
    </row>
    <row r="244">
      <c r="A244" s="749" t="n"/>
      <c r="B244" s="749" t="n"/>
      <c r="C244" s="749" t="n"/>
      <c r="D244" s="749" t="n"/>
      <c r="E244" s="749" t="n"/>
      <c r="F244" s="749" t="n"/>
      <c r="G244" s="749" t="n"/>
      <c r="H244" s="749" t="n"/>
      <c r="I244" s="749" t="n"/>
      <c r="J244" s="749" t="n"/>
      <c r="K244" s="749" t="n"/>
      <c r="L244" s="749" t="n"/>
      <c r="M244" s="749" t="n"/>
      <c r="N244" s="749" t="n"/>
      <c r="O244" s="749" t="n"/>
      <c r="P244" s="749" t="n"/>
      <c r="Q244" s="749" t="n"/>
      <c r="R244" s="749" t="n"/>
      <c r="S244" s="749" t="n"/>
      <c r="T244" s="749" t="n"/>
      <c r="U244" s="749" t="n"/>
      <c r="V244" s="749" t="n"/>
      <c r="W244" s="749" t="n"/>
      <c r="X244" s="749" t="n"/>
      <c r="Y244" s="749" t="n"/>
      <c r="Z244" s="749" t="n"/>
      <c r="AA244" s="749" t="n"/>
      <c r="AB244" s="749" t="n"/>
      <c r="AC244" s="749" t="n"/>
      <c r="AD244" s="749" t="n"/>
    </row>
    <row r="245">
      <c r="A245" s="749" t="n"/>
      <c r="B245" s="749" t="n"/>
      <c r="C245" s="749" t="n"/>
      <c r="D245" s="749" t="n"/>
      <c r="E245" s="749" t="n"/>
      <c r="F245" s="749" t="n"/>
      <c r="G245" s="749" t="n"/>
      <c r="H245" s="749" t="n"/>
      <c r="I245" s="749" t="n"/>
      <c r="J245" s="749" t="n"/>
      <c r="K245" s="749" t="n"/>
      <c r="L245" s="749" t="n"/>
      <c r="M245" s="749" t="n"/>
      <c r="N245" s="749" t="n"/>
      <c r="O245" s="749" t="n"/>
      <c r="P245" s="749" t="n"/>
      <c r="Q245" s="749" t="n"/>
      <c r="R245" s="749" t="n"/>
      <c r="S245" s="749" t="n"/>
      <c r="T245" s="749" t="n"/>
      <c r="U245" s="749" t="n"/>
      <c r="V245" s="749" t="n"/>
      <c r="W245" s="749" t="n"/>
      <c r="X245" s="749" t="n"/>
      <c r="Y245" s="749" t="n"/>
      <c r="Z245" s="749" t="n"/>
      <c r="AA245" s="749" t="n"/>
      <c r="AB245" s="749" t="n"/>
      <c r="AC245" s="749" t="n"/>
      <c r="AD245" s="749" t="n"/>
    </row>
    <row r="246">
      <c r="A246" s="749" t="n"/>
      <c r="B246" s="749" t="n"/>
      <c r="C246" s="749" t="n"/>
      <c r="D246" s="749" t="n"/>
      <c r="E246" s="749" t="n"/>
      <c r="F246" s="749" t="n"/>
      <c r="G246" s="749" t="n"/>
      <c r="H246" s="749" t="n"/>
      <c r="I246" s="749" t="n"/>
      <c r="J246" s="749" t="n"/>
      <c r="K246" s="749" t="n"/>
      <c r="L246" s="749" t="n"/>
      <c r="M246" s="749" t="n"/>
      <c r="N246" s="749" t="n"/>
      <c r="O246" s="749" t="n"/>
      <c r="P246" s="749" t="n"/>
      <c r="Q246" s="749" t="n"/>
      <c r="R246" s="749" t="n"/>
      <c r="S246" s="749" t="n"/>
      <c r="T246" s="749" t="n"/>
      <c r="U246" s="749" t="n"/>
      <c r="V246" s="749" t="n"/>
      <c r="W246" s="749" t="n"/>
      <c r="X246" s="749" t="n"/>
      <c r="Y246" s="749" t="n"/>
      <c r="Z246" s="749" t="n"/>
      <c r="AA246" s="749" t="n"/>
      <c r="AB246" s="749" t="n"/>
      <c r="AC246" s="749" t="n"/>
      <c r="AD246" s="749" t="n"/>
    </row>
    <row r="247">
      <c r="A247" s="749" t="n"/>
      <c r="B247" s="749" t="n"/>
      <c r="C247" s="749" t="n"/>
      <c r="D247" s="749" t="n"/>
      <c r="E247" s="749" t="n"/>
      <c r="F247" s="749" t="n"/>
      <c r="G247" s="749" t="n"/>
      <c r="H247" s="749" t="n"/>
      <c r="I247" s="749" t="n"/>
      <c r="J247" s="749" t="n"/>
      <c r="K247" s="749" t="n"/>
      <c r="L247" s="749" t="n"/>
      <c r="M247" s="749" t="n"/>
      <c r="N247" s="749" t="n"/>
      <c r="O247" s="749" t="n"/>
      <c r="P247" s="749" t="n"/>
      <c r="Q247" s="749" t="n"/>
      <c r="R247" s="749" t="n"/>
      <c r="S247" s="749" t="n"/>
      <c r="T247" s="749" t="n"/>
      <c r="U247" s="749" t="n"/>
      <c r="V247" s="749" t="n"/>
      <c r="W247" s="749" t="n"/>
      <c r="X247" s="749" t="n"/>
      <c r="Y247" s="749" t="n"/>
      <c r="Z247" s="749" t="n"/>
      <c r="AA247" s="749" t="n"/>
      <c r="AB247" s="749" t="n"/>
      <c r="AC247" s="749" t="n"/>
      <c r="AD247" s="749" t="n"/>
    </row>
    <row r="248">
      <c r="A248" s="749" t="n"/>
      <c r="B248" s="749" t="n"/>
      <c r="C248" s="749" t="n"/>
      <c r="D248" s="749" t="n"/>
      <c r="E248" s="749" t="n"/>
      <c r="F248" s="749" t="n"/>
      <c r="G248" s="749" t="n"/>
      <c r="H248" s="749" t="n"/>
      <c r="I248" s="749" t="n"/>
      <c r="J248" s="749" t="n"/>
      <c r="K248" s="749" t="n"/>
      <c r="L248" s="749" t="n"/>
      <c r="M248" s="749" t="n"/>
      <c r="N248" s="749" t="n"/>
      <c r="O248" s="749" t="n"/>
      <c r="P248" s="749" t="n"/>
      <c r="Q248" s="749" t="n"/>
      <c r="R248" s="749" t="n"/>
      <c r="S248" s="749" t="n"/>
      <c r="T248" s="749" t="n"/>
      <c r="U248" s="749" t="n"/>
      <c r="V248" s="749" t="n"/>
      <c r="W248" s="749" t="n"/>
      <c r="X248" s="749" t="n"/>
      <c r="Y248" s="749" t="n"/>
      <c r="Z248" s="749" t="n"/>
      <c r="AA248" s="749" t="n"/>
      <c r="AB248" s="749" t="n"/>
      <c r="AC248" s="749" t="n"/>
      <c r="AD248" s="749" t="n"/>
    </row>
    <row r="249">
      <c r="A249" s="749" t="n"/>
      <c r="B249" s="749" t="n"/>
      <c r="C249" s="749" t="n"/>
      <c r="D249" s="749" t="n"/>
      <c r="E249" s="749" t="n"/>
      <c r="F249" s="749" t="n"/>
      <c r="G249" s="749" t="n"/>
      <c r="H249" s="749" t="n"/>
      <c r="I249" s="749" t="n"/>
      <c r="J249" s="749" t="n"/>
      <c r="K249" s="749" t="n"/>
      <c r="L249" s="749" t="n"/>
      <c r="M249" s="749" t="n"/>
      <c r="N249" s="749" t="n"/>
      <c r="O249" s="749" t="n"/>
      <c r="P249" s="749" t="n"/>
      <c r="Q249" s="749" t="n"/>
      <c r="R249" s="749" t="n"/>
      <c r="S249" s="749" t="n"/>
      <c r="T249" s="749" t="n"/>
      <c r="U249" s="749" t="n"/>
      <c r="V249" s="749" t="n"/>
      <c r="W249" s="749" t="n"/>
      <c r="X249" s="749" t="n"/>
      <c r="Y249" s="749" t="n"/>
      <c r="Z249" s="749" t="n"/>
      <c r="AA249" s="749" t="n"/>
      <c r="AB249" s="749" t="n"/>
      <c r="AC249" s="749" t="n"/>
      <c r="AD249" s="749" t="n"/>
    </row>
    <row r="250">
      <c r="A250" s="749" t="n"/>
      <c r="B250" s="749" t="n"/>
      <c r="C250" s="749" t="n"/>
      <c r="D250" s="749" t="n"/>
      <c r="E250" s="749" t="n"/>
      <c r="F250" s="749" t="n"/>
      <c r="G250" s="749" t="n"/>
      <c r="H250" s="749" t="n"/>
      <c r="I250" s="749" t="n"/>
      <c r="J250" s="749" t="n"/>
      <c r="K250" s="749" t="n"/>
      <c r="L250" s="749" t="n"/>
      <c r="M250" s="749" t="n"/>
      <c r="N250" s="749" t="n"/>
      <c r="O250" s="749" t="n"/>
      <c r="P250" s="749" t="n"/>
      <c r="Q250" s="749" t="n"/>
      <c r="R250" s="749" t="n"/>
      <c r="S250" s="749" t="n"/>
      <c r="T250" s="749" t="n"/>
      <c r="U250" s="749" t="n"/>
      <c r="V250" s="749" t="n"/>
      <c r="W250" s="749" t="n"/>
      <c r="X250" s="749" t="n"/>
      <c r="Y250" s="749" t="n"/>
      <c r="Z250" s="749" t="n"/>
      <c r="AA250" s="749" t="n"/>
      <c r="AB250" s="749" t="n"/>
      <c r="AC250" s="749" t="n"/>
      <c r="AD250" s="749" t="n"/>
    </row>
    <row r="251">
      <c r="A251" s="749" t="n"/>
      <c r="B251" s="749" t="n"/>
      <c r="C251" s="749" t="n"/>
      <c r="D251" s="749" t="n"/>
      <c r="E251" s="749" t="n"/>
      <c r="F251" s="749" t="n"/>
      <c r="G251" s="749" t="n"/>
      <c r="H251" s="749" t="n"/>
      <c r="I251" s="749" t="n"/>
      <c r="J251" s="749" t="n"/>
      <c r="K251" s="749" t="n"/>
      <c r="L251" s="749" t="n"/>
      <c r="M251" s="749" t="n"/>
      <c r="N251" s="749" t="n"/>
      <c r="O251" s="749" t="n"/>
      <c r="P251" s="749" t="n"/>
      <c r="Q251" s="749" t="n"/>
      <c r="R251" s="749" t="n"/>
      <c r="S251" s="749" t="n"/>
      <c r="T251" s="749" t="n"/>
      <c r="U251" s="749" t="n"/>
      <c r="V251" s="749" t="n"/>
      <c r="W251" s="749" t="n"/>
      <c r="X251" s="749" t="n"/>
      <c r="Y251" s="749" t="n"/>
      <c r="Z251" s="749" t="n"/>
      <c r="AA251" s="749" t="n"/>
      <c r="AB251" s="749" t="n"/>
      <c r="AC251" s="749" t="n"/>
      <c r="AD251" s="749" t="n"/>
    </row>
    <row r="252">
      <c r="A252" s="749" t="n"/>
      <c r="B252" s="749" t="n"/>
      <c r="C252" s="749" t="n"/>
      <c r="D252" s="749" t="n"/>
      <c r="E252" s="749" t="n"/>
      <c r="F252" s="749" t="n"/>
      <c r="G252" s="749" t="n"/>
      <c r="H252" s="749" t="n"/>
      <c r="I252" s="749" t="n"/>
      <c r="J252" s="749" t="n"/>
      <c r="K252" s="749" t="n"/>
      <c r="L252" s="749" t="n"/>
      <c r="M252" s="749" t="n"/>
      <c r="N252" s="749" t="n"/>
      <c r="O252" s="749" t="n"/>
      <c r="P252" s="749" t="n"/>
      <c r="Q252" s="749" t="n"/>
      <c r="R252" s="749" t="n"/>
      <c r="S252" s="749" t="n"/>
      <c r="T252" s="749" t="n"/>
      <c r="U252" s="749" t="n"/>
      <c r="V252" s="749" t="n"/>
      <c r="W252" s="749" t="n"/>
      <c r="X252" s="749" t="n"/>
      <c r="Y252" s="749" t="n"/>
      <c r="Z252" s="749" t="n"/>
      <c r="AA252" s="749" t="n"/>
      <c r="AB252" s="749" t="n"/>
      <c r="AC252" s="749" t="n"/>
      <c r="AD252" s="749" t="n"/>
    </row>
    <row r="253">
      <c r="A253" s="749" t="n"/>
      <c r="B253" s="749" t="n"/>
      <c r="C253" s="749" t="n"/>
      <c r="D253" s="749" t="n"/>
      <c r="E253" s="749" t="n"/>
      <c r="F253" s="749" t="n"/>
      <c r="G253" s="749" t="n"/>
      <c r="H253" s="749" t="n"/>
      <c r="I253" s="749" t="n"/>
      <c r="J253" s="749" t="n"/>
      <c r="K253" s="749" t="n"/>
      <c r="L253" s="749" t="n"/>
      <c r="M253" s="749" t="n"/>
      <c r="N253" s="749" t="n"/>
      <c r="O253" s="749" t="n"/>
      <c r="P253" s="749" t="n"/>
      <c r="Q253" s="749" t="n"/>
      <c r="R253" s="749" t="n"/>
      <c r="S253" s="749" t="n"/>
      <c r="T253" s="749" t="n"/>
      <c r="U253" s="749" t="n"/>
      <c r="V253" s="749" t="n"/>
      <c r="W253" s="749" t="n"/>
      <c r="X253" s="749" t="n"/>
      <c r="Y253" s="749" t="n"/>
      <c r="Z253" s="749" t="n"/>
      <c r="AA253" s="749" t="n"/>
      <c r="AB253" s="749" t="n"/>
      <c r="AC253" s="749" t="n"/>
      <c r="AD253" s="749" t="n"/>
    </row>
    <row r="254">
      <c r="A254" s="749" t="n"/>
      <c r="B254" s="749" t="n"/>
      <c r="C254" s="749" t="n"/>
      <c r="D254" s="749" t="n"/>
      <c r="E254" s="749" t="n"/>
      <c r="F254" s="749" t="n"/>
      <c r="G254" s="749" t="n"/>
      <c r="H254" s="749" t="n"/>
      <c r="I254" s="749" t="n"/>
      <c r="J254" s="749" t="n"/>
      <c r="K254" s="749" t="n"/>
      <c r="L254" s="749" t="n"/>
      <c r="M254" s="749" t="n"/>
      <c r="N254" s="749" t="n"/>
      <c r="O254" s="749" t="n"/>
      <c r="P254" s="749" t="n"/>
      <c r="Q254" s="749" t="n"/>
      <c r="R254" s="749" t="n"/>
      <c r="S254" s="749" t="n"/>
      <c r="T254" s="749" t="n"/>
      <c r="U254" s="749" t="n"/>
      <c r="V254" s="749" t="n"/>
      <c r="W254" s="749" t="n"/>
      <c r="X254" s="749" t="n"/>
      <c r="Y254" s="749" t="n"/>
      <c r="Z254" s="749" t="n"/>
      <c r="AA254" s="749" t="n"/>
      <c r="AB254" s="749" t="n"/>
      <c r="AC254" s="749" t="n"/>
      <c r="AD254" s="749" t="n"/>
    </row>
    <row r="255">
      <c r="A255" s="749" t="n"/>
      <c r="B255" s="749" t="n"/>
      <c r="C255" s="749" t="n"/>
      <c r="D255" s="749" t="n"/>
      <c r="E255" s="749" t="n"/>
      <c r="F255" s="749" t="n"/>
      <c r="G255" s="749" t="n"/>
      <c r="H255" s="749" t="n"/>
      <c r="I255" s="749" t="n"/>
      <c r="J255" s="749" t="n"/>
      <c r="K255" s="749" t="n"/>
      <c r="L255" s="749" t="n"/>
      <c r="M255" s="749" t="n"/>
      <c r="N255" s="749" t="n"/>
      <c r="O255" s="749" t="n"/>
      <c r="P255" s="749" t="n"/>
      <c r="Q255" s="749" t="n"/>
      <c r="R255" s="749" t="n"/>
      <c r="S255" s="749" t="n"/>
      <c r="T255" s="749" t="n"/>
      <c r="U255" s="749" t="n"/>
      <c r="V255" s="749" t="n"/>
      <c r="W255" s="749" t="n"/>
      <c r="X255" s="749" t="n"/>
      <c r="Y255" s="749" t="n"/>
      <c r="Z255" s="749" t="n"/>
      <c r="AA255" s="749" t="n"/>
      <c r="AB255" s="749" t="n"/>
      <c r="AC255" s="749" t="n"/>
      <c r="AD255" s="749" t="n"/>
    </row>
    <row r="256">
      <c r="A256" s="749" t="n"/>
      <c r="B256" s="749" t="n"/>
      <c r="C256" s="749" t="n"/>
      <c r="D256" s="749" t="n"/>
      <c r="E256" s="749" t="n"/>
      <c r="F256" s="749" t="n"/>
      <c r="G256" s="749" t="n"/>
      <c r="H256" s="749" t="n"/>
      <c r="I256" s="749" t="n"/>
      <c r="J256" s="749" t="n"/>
      <c r="K256" s="749" t="n"/>
      <c r="L256" s="749" t="n"/>
      <c r="M256" s="749" t="n"/>
      <c r="N256" s="749" t="n"/>
      <c r="O256" s="749" t="n"/>
      <c r="P256" s="749" t="n"/>
      <c r="Q256" s="749" t="n"/>
      <c r="R256" s="749" t="n"/>
      <c r="S256" s="749" t="n"/>
      <c r="T256" s="749" t="n"/>
      <c r="U256" s="749" t="n"/>
      <c r="V256" s="749" t="n"/>
      <c r="W256" s="749" t="n"/>
      <c r="X256" s="749" t="n"/>
      <c r="Y256" s="749" t="n"/>
      <c r="Z256" s="749" t="n"/>
      <c r="AA256" s="749" t="n"/>
      <c r="AB256" s="749" t="n"/>
      <c r="AC256" s="749" t="n"/>
      <c r="AD256" s="749" t="n"/>
    </row>
    <row r="257">
      <c r="A257" s="749" t="n"/>
      <c r="B257" s="749" t="n"/>
      <c r="C257" s="749" t="n"/>
      <c r="D257" s="749" t="n"/>
      <c r="E257" s="749" t="n"/>
      <c r="F257" s="749" t="n"/>
      <c r="G257" s="749" t="n"/>
      <c r="H257" s="749" t="n"/>
      <c r="I257" s="749" t="n"/>
      <c r="J257" s="749" t="n"/>
      <c r="K257" s="749" t="n"/>
      <c r="L257" s="749" t="n"/>
      <c r="M257" s="749" t="n"/>
      <c r="N257" s="749" t="n"/>
      <c r="O257" s="749" t="n"/>
      <c r="P257" s="749" t="n"/>
      <c r="Q257" s="749" t="n"/>
      <c r="R257" s="749" t="n"/>
      <c r="S257" s="749" t="n"/>
      <c r="T257" s="749" t="n"/>
      <c r="U257" s="749" t="n"/>
      <c r="V257" s="749" t="n"/>
      <c r="W257" s="749" t="n"/>
      <c r="X257" s="749" t="n"/>
      <c r="Y257" s="749" t="n"/>
      <c r="Z257" s="749" t="n"/>
      <c r="AA257" s="749" t="n"/>
      <c r="AB257" s="749" t="n"/>
      <c r="AC257" s="749" t="n"/>
      <c r="AD257" s="749" t="n"/>
    </row>
    <row r="258">
      <c r="A258" s="749" t="n"/>
      <c r="B258" s="749" t="n"/>
      <c r="C258" s="749" t="n"/>
      <c r="D258" s="749" t="n"/>
      <c r="E258" s="749" t="n"/>
      <c r="F258" s="749" t="n"/>
      <c r="G258" s="749" t="n"/>
      <c r="H258" s="749" t="n"/>
      <c r="I258" s="749" t="n"/>
      <c r="J258" s="749" t="n"/>
      <c r="K258" s="749" t="n"/>
      <c r="L258" s="749" t="n"/>
      <c r="M258" s="749" t="n"/>
      <c r="N258" s="749" t="n"/>
      <c r="O258" s="749" t="n"/>
      <c r="P258" s="749" t="n"/>
      <c r="Q258" s="749" t="n"/>
      <c r="R258" s="749" t="n"/>
      <c r="S258" s="749" t="n"/>
      <c r="T258" s="749" t="n"/>
      <c r="U258" s="749" t="n"/>
      <c r="V258" s="749" t="n"/>
      <c r="W258" s="749" t="n"/>
      <c r="X258" s="749" t="n"/>
      <c r="Y258" s="749" t="n"/>
      <c r="Z258" s="749" t="n"/>
      <c r="AA258" s="749" t="n"/>
      <c r="AB258" s="749" t="n"/>
      <c r="AC258" s="749" t="n"/>
      <c r="AD258" s="749" t="n"/>
    </row>
    <row r="259">
      <c r="A259" s="749" t="n"/>
      <c r="B259" s="749" t="n"/>
      <c r="C259" s="749" t="n"/>
      <c r="D259" s="749" t="n"/>
      <c r="E259" s="749" t="n"/>
      <c r="F259" s="749" t="n"/>
      <c r="G259" s="749" t="n"/>
      <c r="H259" s="749" t="n"/>
      <c r="I259" s="749" t="n"/>
      <c r="J259" s="749" t="n"/>
      <c r="K259" s="749" t="n"/>
      <c r="L259" s="749" t="n"/>
      <c r="M259" s="749" t="n"/>
      <c r="N259" s="749" t="n"/>
      <c r="O259" s="749" t="n"/>
      <c r="P259" s="749" t="n"/>
      <c r="Q259" s="749" t="n"/>
      <c r="R259" s="749" t="n"/>
      <c r="S259" s="749" t="n"/>
      <c r="T259" s="749" t="n"/>
      <c r="U259" s="749" t="n"/>
      <c r="V259" s="749" t="n"/>
      <c r="W259" s="749" t="n"/>
      <c r="X259" s="749" t="n"/>
      <c r="Y259" s="749" t="n"/>
      <c r="Z259" s="749" t="n"/>
      <c r="AA259" s="749" t="n"/>
      <c r="AB259" s="749" t="n"/>
      <c r="AC259" s="749" t="n"/>
      <c r="AD259" s="749" t="n"/>
    </row>
    <row r="260">
      <c r="A260" s="749" t="n"/>
      <c r="B260" s="749" t="n"/>
      <c r="C260" s="749" t="n"/>
      <c r="D260" s="749" t="n"/>
      <c r="E260" s="749" t="n"/>
      <c r="F260" s="749" t="n"/>
      <c r="G260" s="749" t="n"/>
      <c r="H260" s="749" t="n"/>
      <c r="I260" s="749" t="n"/>
      <c r="J260" s="749" t="n"/>
      <c r="K260" s="749" t="n"/>
      <c r="L260" s="749" t="n"/>
      <c r="M260" s="749" t="n"/>
      <c r="N260" s="749" t="n"/>
      <c r="O260" s="749" t="n"/>
      <c r="P260" s="749" t="n"/>
      <c r="Q260" s="749" t="n"/>
      <c r="R260" s="749" t="n"/>
      <c r="S260" s="749" t="n"/>
      <c r="T260" s="749" t="n"/>
      <c r="U260" s="749" t="n"/>
      <c r="V260" s="749" t="n"/>
      <c r="W260" s="749" t="n"/>
      <c r="X260" s="749" t="n"/>
      <c r="Y260" s="749" t="n"/>
      <c r="Z260" s="749" t="n"/>
      <c r="AA260" s="749" t="n"/>
      <c r="AB260" s="749" t="n"/>
      <c r="AC260" s="749" t="n"/>
      <c r="AD260" s="749" t="n"/>
    </row>
    <row r="261">
      <c r="A261" s="749" t="n"/>
      <c r="B261" s="749" t="n"/>
      <c r="C261" s="749" t="n"/>
      <c r="D261" s="749" t="n"/>
      <c r="E261" s="749" t="n"/>
      <c r="F261" s="749" t="n"/>
      <c r="G261" s="749" t="n"/>
      <c r="H261" s="749" t="n"/>
      <c r="I261" s="749" t="n"/>
      <c r="J261" s="749" t="n"/>
      <c r="K261" s="749" t="n"/>
      <c r="L261" s="749" t="n"/>
      <c r="M261" s="749" t="n"/>
      <c r="N261" s="749" t="n"/>
      <c r="O261" s="749" t="n"/>
      <c r="P261" s="749" t="n"/>
      <c r="Q261" s="749" t="n"/>
      <c r="R261" s="749" t="n"/>
      <c r="S261" s="749" t="n"/>
      <c r="T261" s="749" t="n"/>
      <c r="U261" s="749" t="n"/>
      <c r="V261" s="749" t="n"/>
      <c r="W261" s="749" t="n"/>
      <c r="X261" s="749" t="n"/>
      <c r="Y261" s="749" t="n"/>
      <c r="Z261" s="749" t="n"/>
      <c r="AA261" s="749" t="n"/>
      <c r="AB261" s="749" t="n"/>
      <c r="AC261" s="749" t="n"/>
      <c r="AD261" s="749" t="n"/>
    </row>
    <row r="262">
      <c r="A262" s="749" t="n"/>
      <c r="B262" s="749" t="n"/>
      <c r="C262" s="749" t="n"/>
      <c r="D262" s="749" t="n"/>
      <c r="E262" s="749" t="n"/>
      <c r="F262" s="749" t="n"/>
      <c r="G262" s="749" t="n"/>
      <c r="H262" s="749" t="n"/>
      <c r="I262" s="749" t="n"/>
      <c r="J262" s="749" t="n"/>
      <c r="K262" s="749" t="n"/>
      <c r="L262" s="749" t="n"/>
      <c r="M262" s="749" t="n"/>
      <c r="N262" s="749" t="n"/>
      <c r="O262" s="749" t="n"/>
      <c r="P262" s="749" t="n"/>
      <c r="Q262" s="749" t="n"/>
      <c r="R262" s="749" t="n"/>
      <c r="S262" s="749" t="n"/>
      <c r="T262" s="749" t="n"/>
      <c r="U262" s="749" t="n"/>
      <c r="V262" s="749" t="n"/>
      <c r="W262" s="749" t="n"/>
      <c r="X262" s="749" t="n"/>
      <c r="Y262" s="749" t="n"/>
      <c r="Z262" s="749" t="n"/>
      <c r="AA262" s="749" t="n"/>
      <c r="AB262" s="749" t="n"/>
      <c r="AC262" s="749" t="n"/>
      <c r="AD262" s="749" t="n"/>
    </row>
    <row r="263">
      <c r="A263" s="749" t="n"/>
      <c r="B263" s="749" t="n"/>
      <c r="C263" s="749" t="n"/>
      <c r="D263" s="749" t="n"/>
      <c r="E263" s="749" t="n"/>
      <c r="F263" s="749" t="n"/>
      <c r="G263" s="749" t="n"/>
      <c r="H263" s="749" t="n"/>
      <c r="I263" s="749" t="n"/>
      <c r="J263" s="749" t="n"/>
      <c r="K263" s="749" t="n"/>
      <c r="L263" s="749" t="n"/>
      <c r="M263" s="749" t="n"/>
      <c r="N263" s="749" t="n"/>
      <c r="O263" s="749" t="n"/>
      <c r="P263" s="749" t="n"/>
      <c r="Q263" s="749" t="n"/>
      <c r="R263" s="749" t="n"/>
      <c r="S263" s="749" t="n"/>
      <c r="T263" s="749" t="n"/>
      <c r="U263" s="749" t="n"/>
      <c r="V263" s="749" t="n"/>
      <c r="W263" s="749" t="n"/>
      <c r="X263" s="749" t="n"/>
      <c r="Y263" s="749" t="n"/>
      <c r="Z263" s="749" t="n"/>
      <c r="AA263" s="749" t="n"/>
      <c r="AB263" s="749" t="n"/>
      <c r="AC263" s="749" t="n"/>
      <c r="AD263" s="749" t="n"/>
    </row>
    <row r="264">
      <c r="A264" s="749" t="n"/>
      <c r="B264" s="749" t="n"/>
      <c r="C264" s="749" t="n"/>
      <c r="D264" s="749" t="n"/>
      <c r="E264" s="749" t="n"/>
      <c r="F264" s="749" t="n"/>
      <c r="G264" s="749" t="n"/>
      <c r="H264" s="749" t="n"/>
      <c r="I264" s="749" t="n"/>
      <c r="J264" s="749" t="n"/>
      <c r="K264" s="749" t="n"/>
      <c r="L264" s="749" t="n"/>
      <c r="M264" s="749" t="n"/>
      <c r="N264" s="749" t="n"/>
      <c r="O264" s="749" t="n"/>
      <c r="P264" s="749" t="n"/>
      <c r="Q264" s="749" t="n"/>
      <c r="R264" s="749" t="n"/>
      <c r="S264" s="749" t="n"/>
      <c r="T264" s="749" t="n"/>
      <c r="U264" s="749" t="n"/>
      <c r="V264" s="749" t="n"/>
      <c r="W264" s="749" t="n"/>
      <c r="X264" s="749" t="n"/>
      <c r="Y264" s="749" t="n"/>
      <c r="Z264" s="749" t="n"/>
      <c r="AA264" s="749" t="n"/>
      <c r="AB264" s="749" t="n"/>
      <c r="AC264" s="749" t="n"/>
      <c r="AD264" s="749" t="n"/>
    </row>
    <row r="265">
      <c r="A265" s="749" t="n"/>
      <c r="B265" s="749" t="n"/>
      <c r="C265" s="749" t="n"/>
      <c r="D265" s="749" t="n"/>
      <c r="E265" s="749" t="n"/>
      <c r="F265" s="749" t="n"/>
      <c r="G265" s="749" t="n"/>
      <c r="H265" s="749" t="n"/>
      <c r="I265" s="749" t="n"/>
      <c r="J265" s="749" t="n"/>
      <c r="K265" s="749" t="n"/>
      <c r="L265" s="749" t="n"/>
      <c r="M265" s="749" t="n"/>
      <c r="N265" s="749" t="n"/>
      <c r="O265" s="749" t="n"/>
      <c r="P265" s="749" t="n"/>
      <c r="Q265" s="749" t="n"/>
      <c r="R265" s="749" t="n"/>
      <c r="S265" s="749" t="n"/>
      <c r="T265" s="749" t="n"/>
      <c r="U265" s="749" t="n"/>
      <c r="V265" s="749" t="n"/>
      <c r="W265" s="749" t="n"/>
      <c r="X265" s="749" t="n"/>
      <c r="Y265" s="749" t="n"/>
      <c r="Z265" s="749" t="n"/>
      <c r="AA265" s="749" t="n"/>
      <c r="AB265" s="749" t="n"/>
      <c r="AC265" s="749" t="n"/>
      <c r="AD265" s="749" t="n"/>
    </row>
    <row r="266">
      <c r="A266" s="749" t="n"/>
      <c r="B266" s="749" t="n"/>
      <c r="C266" s="749" t="n"/>
      <c r="D266" s="749" t="n"/>
      <c r="E266" s="749" t="n"/>
      <c r="F266" s="749" t="n"/>
      <c r="G266" s="749" t="n"/>
      <c r="H266" s="749" t="n"/>
      <c r="I266" s="749" t="n"/>
      <c r="J266" s="749" t="n"/>
      <c r="K266" s="749" t="n"/>
      <c r="L266" s="749" t="n"/>
      <c r="M266" s="749" t="n"/>
      <c r="N266" s="749" t="n"/>
      <c r="O266" s="749" t="n"/>
      <c r="P266" s="749" t="n"/>
      <c r="Q266" s="749" t="n"/>
      <c r="R266" s="749" t="n"/>
      <c r="S266" s="749" t="n"/>
      <c r="T266" s="749" t="n"/>
      <c r="U266" s="749" t="n"/>
      <c r="V266" s="749" t="n"/>
      <c r="W266" s="749" t="n"/>
      <c r="X266" s="749" t="n"/>
      <c r="Y266" s="749" t="n"/>
      <c r="Z266" s="749" t="n"/>
      <c r="AA266" s="749" t="n"/>
      <c r="AB266" s="749" t="n"/>
      <c r="AC266" s="749" t="n"/>
      <c r="AD266" s="749" t="n"/>
    </row>
    <row r="267">
      <c r="A267" s="749" t="n"/>
      <c r="B267" s="749" t="n"/>
      <c r="C267" s="749" t="n"/>
      <c r="D267" s="749" t="n"/>
      <c r="E267" s="749" t="n"/>
      <c r="F267" s="749" t="n"/>
      <c r="G267" s="749" t="n"/>
      <c r="H267" s="749" t="n"/>
      <c r="I267" s="749" t="n"/>
      <c r="J267" s="749" t="n"/>
      <c r="K267" s="749" t="n"/>
      <c r="L267" s="749" t="n"/>
      <c r="M267" s="749" t="n"/>
      <c r="N267" s="749" t="n"/>
      <c r="O267" s="749" t="n"/>
      <c r="P267" s="749" t="n"/>
      <c r="Q267" s="749" t="n"/>
      <c r="R267" s="749" t="n"/>
      <c r="S267" s="749" t="n"/>
      <c r="T267" s="749" t="n"/>
      <c r="U267" s="749" t="n"/>
      <c r="V267" s="749" t="n"/>
      <c r="W267" s="749" t="n"/>
      <c r="X267" s="749" t="n"/>
      <c r="Y267" s="749" t="n"/>
      <c r="Z267" s="749" t="n"/>
      <c r="AA267" s="749" t="n"/>
      <c r="AB267" s="749" t="n"/>
      <c r="AC267" s="749" t="n"/>
      <c r="AD267" s="749" t="n"/>
    </row>
    <row r="268">
      <c r="A268" s="749" t="n"/>
      <c r="B268" s="749" t="n"/>
      <c r="C268" s="749" t="n"/>
      <c r="D268" s="749" t="n"/>
      <c r="E268" s="749" t="n"/>
      <c r="F268" s="749" t="n"/>
      <c r="G268" s="749" t="n"/>
      <c r="H268" s="749" t="n"/>
      <c r="I268" s="749" t="n"/>
      <c r="J268" s="749" t="n"/>
      <c r="K268" s="749" t="n"/>
      <c r="L268" s="749" t="n"/>
      <c r="M268" s="749" t="n"/>
      <c r="N268" s="749" t="n"/>
      <c r="O268" s="749" t="n"/>
      <c r="P268" s="749" t="n"/>
      <c r="Q268" s="749" t="n"/>
      <c r="R268" s="749" t="n"/>
      <c r="S268" s="749" t="n"/>
      <c r="T268" s="749" t="n"/>
      <c r="U268" s="749" t="n"/>
      <c r="V268" s="749" t="n"/>
      <c r="W268" s="749" t="n"/>
      <c r="X268" s="749" t="n"/>
      <c r="Y268" s="749" t="n"/>
      <c r="Z268" s="749" t="n"/>
      <c r="AA268" s="749" t="n"/>
      <c r="AB268" s="749" t="n"/>
      <c r="AC268" s="749" t="n"/>
      <c r="AD268" s="749" t="n"/>
    </row>
    <row r="269">
      <c r="A269" s="749" t="n"/>
      <c r="B269" s="749" t="n"/>
      <c r="C269" s="749" t="n"/>
      <c r="D269" s="749" t="n"/>
      <c r="E269" s="749" t="n"/>
      <c r="F269" s="749" t="n"/>
      <c r="G269" s="749" t="n"/>
      <c r="H269" s="749" t="n"/>
      <c r="I269" s="749" t="n"/>
      <c r="J269" s="749" t="n"/>
      <c r="K269" s="749" t="n"/>
      <c r="L269" s="749" t="n"/>
      <c r="M269" s="749" t="n"/>
      <c r="N269" s="749" t="n"/>
      <c r="O269" s="749" t="n"/>
      <c r="P269" s="749" t="n"/>
      <c r="Q269" s="749" t="n"/>
      <c r="R269" s="749" t="n"/>
      <c r="S269" s="749" t="n"/>
      <c r="T269" s="749" t="n"/>
      <c r="U269" s="749" t="n"/>
      <c r="V269" s="749" t="n"/>
      <c r="W269" s="749" t="n"/>
      <c r="X269" s="749" t="n"/>
      <c r="Y269" s="749" t="n"/>
      <c r="Z269" s="749" t="n"/>
      <c r="AA269" s="749" t="n"/>
      <c r="AB269" s="749" t="n"/>
      <c r="AC269" s="749" t="n"/>
      <c r="AD269" s="749" t="n"/>
    </row>
    <row r="270">
      <c r="A270" s="749" t="n"/>
      <c r="B270" s="749" t="n"/>
      <c r="C270" s="749" t="n"/>
      <c r="D270" s="749" t="n"/>
      <c r="E270" s="749" t="n"/>
      <c r="F270" s="749" t="n"/>
      <c r="G270" s="749" t="n"/>
      <c r="H270" s="749" t="n"/>
      <c r="I270" s="749" t="n"/>
      <c r="J270" s="749" t="n"/>
      <c r="K270" s="749" t="n"/>
      <c r="L270" s="749" t="n"/>
      <c r="M270" s="749" t="n"/>
      <c r="N270" s="749" t="n"/>
      <c r="O270" s="749" t="n"/>
      <c r="P270" s="749" t="n"/>
      <c r="Q270" s="749" t="n"/>
      <c r="R270" s="749" t="n"/>
      <c r="S270" s="749" t="n"/>
      <c r="T270" s="749" t="n"/>
      <c r="U270" s="749" t="n"/>
      <c r="V270" s="749" t="n"/>
      <c r="W270" s="749" t="n"/>
      <c r="X270" s="749" t="n"/>
      <c r="Y270" s="749" t="n"/>
      <c r="Z270" s="749" t="n"/>
      <c r="AA270" s="749" t="n"/>
      <c r="AB270" s="749" t="n"/>
      <c r="AC270" s="749" t="n"/>
      <c r="AD270" s="749" t="n"/>
    </row>
    <row r="271">
      <c r="A271" s="749" t="n"/>
      <c r="B271" s="749" t="n"/>
      <c r="C271" s="749" t="n"/>
      <c r="D271" s="749" t="n"/>
      <c r="E271" s="749" t="n"/>
      <c r="F271" s="749" t="n"/>
      <c r="G271" s="749" t="n"/>
      <c r="H271" s="749" t="n"/>
      <c r="I271" s="749" t="n"/>
      <c r="J271" s="749" t="n"/>
      <c r="K271" s="749" t="n"/>
      <c r="L271" s="749" t="n"/>
      <c r="M271" s="749" t="n"/>
      <c r="N271" s="749" t="n"/>
      <c r="O271" s="749" t="n"/>
      <c r="P271" s="749" t="n"/>
      <c r="Q271" s="749" t="n"/>
      <c r="R271" s="749" t="n"/>
      <c r="S271" s="749" t="n"/>
      <c r="T271" s="749" t="n"/>
      <c r="U271" s="749" t="n"/>
      <c r="V271" s="749" t="n"/>
      <c r="W271" s="749" t="n"/>
      <c r="X271" s="749" t="n"/>
      <c r="Y271" s="749" t="n"/>
      <c r="Z271" s="749" t="n"/>
      <c r="AA271" s="749" t="n"/>
      <c r="AB271" s="749" t="n"/>
      <c r="AC271" s="749" t="n"/>
      <c r="AD271" s="749" t="n"/>
    </row>
    <row r="272">
      <c r="A272" s="749" t="n"/>
      <c r="B272" s="749" t="n"/>
      <c r="C272" s="749" t="n"/>
      <c r="D272" s="749" t="n"/>
      <c r="E272" s="749" t="n"/>
      <c r="F272" s="749" t="n"/>
      <c r="G272" s="749" t="n"/>
      <c r="H272" s="749" t="n"/>
      <c r="I272" s="749" t="n"/>
      <c r="J272" s="749" t="n"/>
      <c r="K272" s="749" t="n"/>
      <c r="L272" s="749" t="n"/>
      <c r="M272" s="749" t="n"/>
      <c r="N272" s="749" t="n"/>
      <c r="O272" s="749" t="n"/>
      <c r="P272" s="749" t="n"/>
      <c r="Q272" s="749" t="n"/>
      <c r="R272" s="749" t="n"/>
      <c r="S272" s="749" t="n"/>
      <c r="T272" s="749" t="n"/>
      <c r="U272" s="749" t="n"/>
      <c r="V272" s="749" t="n"/>
      <c r="W272" s="749" t="n"/>
      <c r="X272" s="749" t="n"/>
      <c r="Y272" s="749" t="n"/>
      <c r="Z272" s="749" t="n"/>
      <c r="AA272" s="749" t="n"/>
      <c r="AB272" s="749" t="n"/>
      <c r="AC272" s="749" t="n"/>
      <c r="AD272" s="749" t="n"/>
    </row>
    <row r="273">
      <c r="A273" s="749" t="n"/>
      <c r="B273" s="749" t="n"/>
      <c r="C273" s="749" t="n"/>
      <c r="D273" s="749" t="n"/>
      <c r="E273" s="749" t="n"/>
      <c r="F273" s="749" t="n"/>
      <c r="G273" s="749" t="n"/>
      <c r="H273" s="749" t="n"/>
      <c r="I273" s="749" t="n"/>
      <c r="J273" s="749" t="n"/>
      <c r="K273" s="749" t="n"/>
      <c r="L273" s="749" t="n"/>
      <c r="M273" s="749" t="n"/>
      <c r="N273" s="749" t="n"/>
      <c r="O273" s="749" t="n"/>
      <c r="P273" s="749" t="n"/>
      <c r="Q273" s="749" t="n"/>
      <c r="R273" s="749" t="n"/>
      <c r="S273" s="749" t="n"/>
      <c r="T273" s="749" t="n"/>
      <c r="U273" s="749" t="n"/>
      <c r="V273" s="749" t="n"/>
      <c r="W273" s="749" t="n"/>
      <c r="X273" s="749" t="n"/>
      <c r="Y273" s="749" t="n"/>
      <c r="Z273" s="749" t="n"/>
      <c r="AA273" s="749" t="n"/>
      <c r="AB273" s="749" t="n"/>
      <c r="AC273" s="749" t="n"/>
      <c r="AD273" s="749" t="n"/>
    </row>
    <row r="274">
      <c r="A274" s="749" t="n"/>
      <c r="B274" s="749" t="n"/>
      <c r="C274" s="749" t="n"/>
      <c r="D274" s="749" t="n"/>
      <c r="E274" s="749" t="n"/>
      <c r="F274" s="749" t="n"/>
      <c r="G274" s="749" t="n"/>
      <c r="H274" s="749" t="n"/>
      <c r="I274" s="749" t="n"/>
      <c r="J274" s="749" t="n"/>
      <c r="K274" s="749" t="n"/>
      <c r="L274" s="749" t="n"/>
      <c r="M274" s="749" t="n"/>
      <c r="N274" s="749" t="n"/>
      <c r="O274" s="749" t="n"/>
      <c r="P274" s="749" t="n"/>
      <c r="Q274" s="749" t="n"/>
      <c r="R274" s="749" t="n"/>
      <c r="S274" s="749" t="n"/>
      <c r="T274" s="749" t="n"/>
      <c r="U274" s="749" t="n"/>
      <c r="V274" s="749" t="n"/>
      <c r="W274" s="749" t="n"/>
      <c r="X274" s="749" t="n"/>
      <c r="Y274" s="749" t="n"/>
      <c r="Z274" s="749" t="n"/>
      <c r="AA274" s="749" t="n"/>
      <c r="AB274" s="749" t="n"/>
      <c r="AC274" s="749" t="n"/>
      <c r="AD274" s="749" t="n"/>
    </row>
    <row r="275">
      <c r="A275" s="749" t="n"/>
      <c r="B275" s="749" t="n"/>
      <c r="C275" s="749" t="n"/>
      <c r="D275" s="749" t="n"/>
      <c r="E275" s="749" t="n"/>
      <c r="F275" s="749" t="n"/>
      <c r="G275" s="749" t="n"/>
      <c r="H275" s="749" t="n"/>
      <c r="I275" s="749" t="n"/>
      <c r="J275" s="749" t="n"/>
      <c r="K275" s="749" t="n"/>
      <c r="L275" s="749" t="n"/>
      <c r="M275" s="749" t="n"/>
      <c r="N275" s="749" t="n"/>
      <c r="O275" s="749" t="n"/>
      <c r="P275" s="749" t="n"/>
      <c r="Q275" s="749" t="n"/>
      <c r="R275" s="749" t="n"/>
      <c r="S275" s="749" t="n"/>
      <c r="T275" s="749" t="n"/>
      <c r="U275" s="749" t="n"/>
      <c r="V275" s="749" t="n"/>
      <c r="W275" s="749" t="n"/>
      <c r="X275" s="749" t="n"/>
      <c r="Y275" s="749" t="n"/>
      <c r="Z275" s="749" t="n"/>
      <c r="AA275" s="749" t="n"/>
      <c r="AB275" s="749" t="n"/>
      <c r="AC275" s="749" t="n"/>
      <c r="AD275" s="749" t="n"/>
    </row>
    <row r="276">
      <c r="A276" s="749" t="n"/>
      <c r="B276" s="749" t="n"/>
      <c r="C276" s="749" t="n"/>
      <c r="D276" s="749" t="n"/>
      <c r="E276" s="749" t="n"/>
      <c r="F276" s="749" t="n"/>
      <c r="G276" s="749" t="n"/>
      <c r="H276" s="749" t="n"/>
      <c r="I276" s="749" t="n"/>
      <c r="J276" s="749" t="n"/>
      <c r="K276" s="749" t="n"/>
      <c r="L276" s="749" t="n"/>
      <c r="M276" s="749" t="n"/>
      <c r="N276" s="749" t="n"/>
      <c r="O276" s="749" t="n"/>
      <c r="P276" s="749" t="n"/>
      <c r="Q276" s="749" t="n"/>
      <c r="R276" s="749" t="n"/>
      <c r="S276" s="749" t="n"/>
      <c r="T276" s="749" t="n"/>
      <c r="U276" s="749" t="n"/>
      <c r="V276" s="749" t="n"/>
      <c r="W276" s="749" t="n"/>
      <c r="X276" s="749" t="n"/>
      <c r="Y276" s="749" t="n"/>
      <c r="Z276" s="749" t="n"/>
      <c r="AA276" s="749" t="n"/>
      <c r="AB276" s="749" t="n"/>
      <c r="AC276" s="749" t="n"/>
      <c r="AD276" s="749" t="n"/>
    </row>
    <row r="277">
      <c r="A277" s="749" t="n"/>
      <c r="B277" s="749" t="n"/>
      <c r="C277" s="749" t="n"/>
      <c r="D277" s="749" t="n"/>
      <c r="E277" s="749" t="n"/>
      <c r="F277" s="749" t="n"/>
      <c r="G277" s="749" t="n"/>
      <c r="H277" s="749" t="n"/>
      <c r="I277" s="749" t="n"/>
      <c r="J277" s="749" t="n"/>
      <c r="K277" s="749" t="n"/>
      <c r="L277" s="749" t="n"/>
      <c r="M277" s="749" t="n"/>
      <c r="N277" s="749" t="n"/>
      <c r="O277" s="749" t="n"/>
      <c r="P277" s="749" t="n"/>
      <c r="Q277" s="749" t="n"/>
      <c r="R277" s="749" t="n"/>
      <c r="S277" s="749" t="n"/>
      <c r="T277" s="749" t="n"/>
      <c r="U277" s="749" t="n"/>
      <c r="V277" s="749" t="n"/>
      <c r="W277" s="749" t="n"/>
      <c r="X277" s="749" t="n"/>
      <c r="Y277" s="749" t="n"/>
      <c r="Z277" s="749" t="n"/>
      <c r="AA277" s="749" t="n"/>
      <c r="AB277" s="749" t="n"/>
      <c r="AC277" s="749" t="n"/>
      <c r="AD277" s="749" t="n"/>
    </row>
    <row r="278">
      <c r="A278" s="749" t="n"/>
      <c r="B278" s="749" t="n"/>
      <c r="C278" s="749" t="n"/>
      <c r="D278" s="749" t="n"/>
      <c r="E278" s="749" t="n"/>
      <c r="F278" s="749" t="n"/>
      <c r="G278" s="749" t="n"/>
      <c r="H278" s="749" t="n"/>
      <c r="I278" s="749" t="n"/>
      <c r="J278" s="749" t="n"/>
      <c r="K278" s="749" t="n"/>
      <c r="L278" s="749" t="n"/>
      <c r="M278" s="749" t="n"/>
      <c r="N278" s="749" t="n"/>
      <c r="O278" s="749" t="n"/>
      <c r="P278" s="749" t="n"/>
      <c r="Q278" s="749" t="n"/>
      <c r="R278" s="749" t="n"/>
      <c r="S278" s="749" t="n"/>
      <c r="T278" s="749" t="n"/>
      <c r="U278" s="749" t="n"/>
      <c r="V278" s="749" t="n"/>
      <c r="W278" s="749" t="n"/>
      <c r="X278" s="749" t="n"/>
      <c r="Y278" s="749" t="n"/>
      <c r="Z278" s="749" t="n"/>
      <c r="AA278" s="749" t="n"/>
      <c r="AB278" s="749" t="n"/>
      <c r="AC278" s="749" t="n"/>
      <c r="AD278" s="749" t="n"/>
    </row>
    <row r="279">
      <c r="A279" s="749" t="n"/>
      <c r="B279" s="749" t="n"/>
      <c r="C279" s="749" t="n"/>
      <c r="D279" s="749" t="n"/>
      <c r="E279" s="749" t="n"/>
      <c r="F279" s="749" t="n"/>
      <c r="G279" s="749" t="n"/>
      <c r="H279" s="749" t="n"/>
      <c r="I279" s="749" t="n"/>
      <c r="J279" s="749" t="n"/>
      <c r="K279" s="749" t="n"/>
      <c r="L279" s="749" t="n"/>
      <c r="M279" s="749" t="n"/>
      <c r="N279" s="749" t="n"/>
      <c r="O279" s="749" t="n"/>
      <c r="P279" s="749" t="n"/>
      <c r="Q279" s="749" t="n"/>
      <c r="R279" s="749" t="n"/>
      <c r="S279" s="749" t="n"/>
      <c r="T279" s="749" t="n"/>
      <c r="U279" s="749" t="n"/>
      <c r="V279" s="749" t="n"/>
      <c r="W279" s="749" t="n"/>
      <c r="X279" s="749" t="n"/>
      <c r="Y279" s="749" t="n"/>
      <c r="Z279" s="749" t="n"/>
      <c r="AA279" s="749" t="n"/>
      <c r="AB279" s="749" t="n"/>
      <c r="AC279" s="749" t="n"/>
      <c r="AD279" s="749" t="n"/>
    </row>
    <row r="280">
      <c r="A280" s="749" t="n"/>
      <c r="B280" s="749" t="n"/>
      <c r="C280" s="749" t="n"/>
      <c r="D280" s="749" t="n"/>
      <c r="E280" s="749" t="n"/>
      <c r="F280" s="749" t="n"/>
      <c r="G280" s="749" t="n"/>
      <c r="H280" s="749" t="n"/>
      <c r="I280" s="749" t="n"/>
      <c r="J280" s="749" t="n"/>
      <c r="K280" s="749" t="n"/>
      <c r="L280" s="749" t="n"/>
      <c r="M280" s="749" t="n"/>
      <c r="N280" s="749" t="n"/>
      <c r="O280" s="749" t="n"/>
      <c r="P280" s="749" t="n"/>
      <c r="Q280" s="749" t="n"/>
      <c r="R280" s="749" t="n"/>
      <c r="S280" s="749" t="n"/>
      <c r="T280" s="749" t="n"/>
      <c r="U280" s="749" t="n"/>
      <c r="V280" s="749" t="n"/>
      <c r="W280" s="749" t="n"/>
      <c r="X280" s="749" t="n"/>
      <c r="Y280" s="749" t="n"/>
      <c r="Z280" s="749" t="n"/>
      <c r="AA280" s="749" t="n"/>
      <c r="AB280" s="749" t="n"/>
      <c r="AC280" s="749" t="n"/>
      <c r="AD280" s="749" t="n"/>
    </row>
    <row r="281">
      <c r="A281" s="749" t="n"/>
      <c r="B281" s="749" t="n"/>
      <c r="C281" s="749" t="n"/>
      <c r="D281" s="749" t="n"/>
      <c r="E281" s="749" t="n"/>
      <c r="F281" s="749" t="n"/>
      <c r="G281" s="749" t="n"/>
      <c r="H281" s="749" t="n"/>
      <c r="I281" s="749" t="n"/>
      <c r="J281" s="749" t="n"/>
      <c r="K281" s="749" t="n"/>
      <c r="L281" s="749" t="n"/>
      <c r="M281" s="749" t="n"/>
      <c r="N281" s="749" t="n"/>
      <c r="O281" s="749" t="n"/>
      <c r="P281" s="749" t="n"/>
      <c r="Q281" s="749" t="n"/>
      <c r="R281" s="749" t="n"/>
      <c r="S281" s="749" t="n"/>
      <c r="T281" s="749" t="n"/>
      <c r="U281" s="749" t="n"/>
      <c r="V281" s="749" t="n"/>
      <c r="W281" s="749" t="n"/>
      <c r="X281" s="749" t="n"/>
      <c r="Y281" s="749" t="n"/>
      <c r="Z281" s="749" t="n"/>
      <c r="AA281" s="749" t="n"/>
      <c r="AB281" s="749" t="n"/>
      <c r="AC281" s="749" t="n"/>
      <c r="AD281" s="749" t="n"/>
    </row>
    <row r="282">
      <c r="A282" s="749" t="n"/>
      <c r="B282" s="749" t="n"/>
      <c r="C282" s="749" t="n"/>
      <c r="D282" s="749" t="n"/>
      <c r="E282" s="749" t="n"/>
      <c r="F282" s="749" t="n"/>
      <c r="G282" s="749" t="n"/>
      <c r="H282" s="749" t="n"/>
      <c r="I282" s="749" t="n"/>
      <c r="J282" s="749" t="n"/>
      <c r="K282" s="749" t="n"/>
      <c r="L282" s="749" t="n"/>
      <c r="M282" s="749" t="n"/>
      <c r="N282" s="749" t="n"/>
      <c r="O282" s="749" t="n"/>
      <c r="P282" s="749" t="n"/>
      <c r="Q282" s="749" t="n"/>
      <c r="R282" s="749" t="n"/>
      <c r="S282" s="749" t="n"/>
      <c r="T282" s="749" t="n"/>
      <c r="U282" s="749" t="n"/>
      <c r="V282" s="749" t="n"/>
      <c r="W282" s="749" t="n"/>
      <c r="X282" s="749" t="n"/>
      <c r="Y282" s="749" t="n"/>
      <c r="Z282" s="749" t="n"/>
      <c r="AA282" s="749" t="n"/>
      <c r="AB282" s="749" t="n"/>
      <c r="AC282" s="749" t="n"/>
      <c r="AD282" s="749" t="n"/>
    </row>
    <row r="283">
      <c r="A283" s="749" t="n"/>
      <c r="B283" s="749" t="n"/>
      <c r="C283" s="749" t="n"/>
      <c r="D283" s="749" t="n"/>
      <c r="E283" s="749" t="n"/>
      <c r="F283" s="749" t="n"/>
      <c r="G283" s="749" t="n"/>
      <c r="H283" s="749" t="n"/>
      <c r="I283" s="749" t="n"/>
      <c r="J283" s="749" t="n"/>
      <c r="K283" s="749" t="n"/>
      <c r="L283" s="749" t="n"/>
      <c r="M283" s="749" t="n"/>
      <c r="N283" s="749" t="n"/>
      <c r="O283" s="749" t="n"/>
      <c r="P283" s="749" t="n"/>
      <c r="Q283" s="749" t="n"/>
      <c r="R283" s="749" t="n"/>
      <c r="S283" s="749" t="n"/>
      <c r="T283" s="749" t="n"/>
      <c r="U283" s="749" t="n"/>
      <c r="V283" s="749" t="n"/>
      <c r="W283" s="749" t="n"/>
      <c r="X283" s="749" t="n"/>
      <c r="Y283" s="749" t="n"/>
      <c r="Z283" s="749" t="n"/>
      <c r="AA283" s="749" t="n"/>
      <c r="AB283" s="749" t="n"/>
      <c r="AC283" s="749" t="n"/>
      <c r="AD283" s="749" t="n"/>
    </row>
    <row r="284">
      <c r="A284" s="749" t="n"/>
      <c r="B284" s="749" t="n"/>
      <c r="C284" s="749" t="n"/>
      <c r="D284" s="749" t="n"/>
      <c r="E284" s="749" t="n"/>
      <c r="F284" s="749" t="n"/>
      <c r="G284" s="749" t="n"/>
      <c r="H284" s="749" t="n"/>
      <c r="I284" s="749" t="n"/>
      <c r="J284" s="749" t="n"/>
      <c r="K284" s="749" t="n"/>
      <c r="L284" s="749" t="n"/>
      <c r="M284" s="749" t="n"/>
      <c r="N284" s="749" t="n"/>
      <c r="O284" s="749" t="n"/>
      <c r="P284" s="749" t="n"/>
      <c r="Q284" s="749" t="n"/>
      <c r="R284" s="749" t="n"/>
      <c r="S284" s="749" t="n"/>
      <c r="T284" s="749" t="n"/>
      <c r="U284" s="749" t="n"/>
      <c r="V284" s="749" t="n"/>
      <c r="W284" s="749" t="n"/>
      <c r="X284" s="749" t="n"/>
      <c r="Y284" s="749" t="n"/>
      <c r="Z284" s="749" t="n"/>
      <c r="AA284" s="749" t="n"/>
      <c r="AB284" s="749" t="n"/>
      <c r="AC284" s="749" t="n"/>
      <c r="AD284" s="749" t="n"/>
    </row>
    <row r="285">
      <c r="A285" s="749" t="n"/>
      <c r="B285" s="749" t="n"/>
      <c r="C285" s="749" t="n"/>
      <c r="D285" s="749" t="n"/>
      <c r="E285" s="749" t="n"/>
      <c r="F285" s="749" t="n"/>
      <c r="G285" s="749" t="n"/>
      <c r="H285" s="749" t="n"/>
      <c r="I285" s="749" t="n"/>
      <c r="J285" s="749" t="n"/>
      <c r="K285" s="749" t="n"/>
      <c r="L285" s="749" t="n"/>
      <c r="M285" s="749" t="n"/>
      <c r="N285" s="749" t="n"/>
      <c r="O285" s="749" t="n"/>
      <c r="P285" s="749" t="n"/>
      <c r="Q285" s="749" t="n"/>
      <c r="R285" s="749" t="n"/>
      <c r="S285" s="749" t="n"/>
      <c r="T285" s="749" t="n"/>
      <c r="U285" s="749" t="n"/>
      <c r="V285" s="749" t="n"/>
      <c r="W285" s="749" t="n"/>
      <c r="X285" s="749" t="n"/>
      <c r="Y285" s="749" t="n"/>
      <c r="Z285" s="749" t="n"/>
      <c r="AA285" s="749" t="n"/>
      <c r="AB285" s="749" t="n"/>
      <c r="AC285" s="749" t="n"/>
      <c r="AD285" s="749" t="n"/>
    </row>
    <row r="286">
      <c r="A286" s="749" t="n"/>
      <c r="B286" s="749" t="n"/>
      <c r="C286" s="749" t="n"/>
      <c r="D286" s="749" t="n"/>
      <c r="E286" s="749" t="n"/>
      <c r="F286" s="749" t="n"/>
      <c r="G286" s="749" t="n"/>
      <c r="H286" s="749" t="n"/>
      <c r="I286" s="749" t="n"/>
      <c r="J286" s="749" t="n"/>
      <c r="K286" s="749" t="n"/>
      <c r="L286" s="749" t="n"/>
      <c r="M286" s="749" t="n"/>
      <c r="N286" s="749" t="n"/>
      <c r="O286" s="749" t="n"/>
      <c r="P286" s="749" t="n"/>
      <c r="Q286" s="749" t="n"/>
      <c r="R286" s="749" t="n"/>
      <c r="S286" s="749" t="n"/>
      <c r="T286" s="749" t="n"/>
      <c r="U286" s="749" t="n"/>
      <c r="V286" s="749" t="n"/>
      <c r="W286" s="749" t="n"/>
      <c r="X286" s="749" t="n"/>
      <c r="Y286" s="749" t="n"/>
      <c r="Z286" s="749" t="n"/>
      <c r="AA286" s="749" t="n"/>
      <c r="AB286" s="749" t="n"/>
      <c r="AC286" s="749" t="n"/>
      <c r="AD286" s="749" t="n"/>
    </row>
    <row r="287">
      <c r="A287" s="749" t="n"/>
      <c r="B287" s="749" t="n"/>
      <c r="C287" s="749" t="n"/>
      <c r="D287" s="749" t="n"/>
      <c r="E287" s="749" t="n"/>
      <c r="F287" s="749" t="n"/>
      <c r="G287" s="749" t="n"/>
      <c r="H287" s="749" t="n"/>
      <c r="I287" s="749" t="n"/>
      <c r="J287" s="749" t="n"/>
      <c r="K287" s="749" t="n"/>
      <c r="L287" s="749" t="n"/>
      <c r="M287" s="749" t="n"/>
      <c r="N287" s="749" t="n"/>
      <c r="O287" s="749" t="n"/>
      <c r="P287" s="749" t="n"/>
      <c r="Q287" s="749" t="n"/>
      <c r="R287" s="749" t="n"/>
      <c r="S287" s="749" t="n"/>
      <c r="T287" s="749" t="n"/>
      <c r="U287" s="749" t="n"/>
      <c r="V287" s="749" t="n"/>
      <c r="W287" s="749" t="n"/>
      <c r="X287" s="749" t="n"/>
      <c r="Y287" s="749" t="n"/>
      <c r="Z287" s="749" t="n"/>
      <c r="AA287" s="749" t="n"/>
      <c r="AB287" s="749" t="n"/>
      <c r="AC287" s="749" t="n"/>
      <c r="AD287" s="749" t="n"/>
    </row>
    <row r="288">
      <c r="A288" s="749" t="n"/>
      <c r="B288" s="749" t="n"/>
      <c r="C288" s="749" t="n"/>
      <c r="D288" s="749" t="n"/>
      <c r="E288" s="749" t="n"/>
      <c r="F288" s="749" t="n"/>
      <c r="G288" s="749" t="n"/>
      <c r="H288" s="749" t="n"/>
      <c r="I288" s="749" t="n"/>
      <c r="J288" s="749" t="n"/>
      <c r="K288" s="749" t="n"/>
      <c r="L288" s="749" t="n"/>
      <c r="M288" s="749" t="n"/>
      <c r="N288" s="749" t="n"/>
      <c r="O288" s="749" t="n"/>
      <c r="P288" s="749" t="n"/>
      <c r="Q288" s="749" t="n"/>
      <c r="R288" s="749" t="n"/>
      <c r="S288" s="749" t="n"/>
      <c r="T288" s="749" t="n"/>
      <c r="U288" s="749" t="n"/>
      <c r="V288" s="749" t="n"/>
      <c r="W288" s="749" t="n"/>
      <c r="X288" s="749" t="n"/>
      <c r="Y288" s="749" t="n"/>
      <c r="Z288" s="749" t="n"/>
      <c r="AA288" s="749" t="n"/>
      <c r="AB288" s="749" t="n"/>
      <c r="AC288" s="749" t="n"/>
      <c r="AD288" s="749" t="n"/>
    </row>
    <row r="289">
      <c r="A289" s="749" t="n"/>
      <c r="B289" s="749" t="n"/>
      <c r="C289" s="749" t="n"/>
      <c r="D289" s="749" t="n"/>
      <c r="E289" s="749" t="n"/>
      <c r="F289" s="749" t="n"/>
      <c r="G289" s="749" t="n"/>
      <c r="H289" s="749" t="n"/>
      <c r="I289" s="749" t="n"/>
      <c r="J289" s="749" t="n"/>
      <c r="K289" s="749" t="n"/>
      <c r="L289" s="749" t="n"/>
      <c r="M289" s="749" t="n"/>
      <c r="N289" s="749" t="n"/>
      <c r="O289" s="749" t="n"/>
      <c r="P289" s="749" t="n"/>
      <c r="Q289" s="749" t="n"/>
      <c r="R289" s="749" t="n"/>
      <c r="S289" s="749" t="n"/>
      <c r="T289" s="749" t="n"/>
      <c r="U289" s="749" t="n"/>
      <c r="V289" s="749" t="n"/>
      <c r="W289" s="749" t="n"/>
      <c r="X289" s="749" t="n"/>
      <c r="Y289" s="749" t="n"/>
      <c r="Z289" s="749" t="n"/>
      <c r="AA289" s="749" t="n"/>
      <c r="AB289" s="749" t="n"/>
      <c r="AC289" s="749" t="n"/>
      <c r="AD289" s="749" t="n"/>
    </row>
    <row r="290">
      <c r="A290" s="749" t="n"/>
      <c r="B290" s="749" t="n"/>
      <c r="C290" s="749" t="n"/>
      <c r="D290" s="749" t="n"/>
      <c r="E290" s="749" t="n"/>
      <c r="F290" s="749" t="n"/>
      <c r="G290" s="749" t="n"/>
      <c r="H290" s="749" t="n"/>
      <c r="I290" s="749" t="n"/>
      <c r="J290" s="749" t="n"/>
      <c r="K290" s="749" t="n"/>
      <c r="L290" s="749" t="n"/>
      <c r="M290" s="749" t="n"/>
      <c r="N290" s="749" t="n"/>
      <c r="O290" s="749" t="n"/>
      <c r="P290" s="749" t="n"/>
      <c r="Q290" s="749" t="n"/>
      <c r="R290" s="749" t="n"/>
      <c r="S290" s="749" t="n"/>
      <c r="T290" s="749" t="n"/>
      <c r="U290" s="749" t="n"/>
      <c r="V290" s="749" t="n"/>
      <c r="W290" s="749" t="n"/>
      <c r="X290" s="749" t="n"/>
      <c r="Y290" s="749" t="n"/>
      <c r="Z290" s="749" t="n"/>
      <c r="AA290" s="749" t="n"/>
      <c r="AB290" s="749" t="n"/>
      <c r="AC290" s="749" t="n"/>
      <c r="AD290" s="749" t="n"/>
    </row>
    <row r="291">
      <c r="A291" s="749" t="n"/>
      <c r="B291" s="749" t="n"/>
      <c r="C291" s="749" t="n"/>
      <c r="D291" s="749" t="n"/>
      <c r="E291" s="749" t="n"/>
      <c r="F291" s="749" t="n"/>
      <c r="G291" s="749" t="n"/>
      <c r="H291" s="749" t="n"/>
      <c r="I291" s="749" t="n"/>
      <c r="J291" s="749" t="n"/>
      <c r="K291" s="749" t="n"/>
      <c r="L291" s="749" t="n"/>
      <c r="M291" s="749" t="n"/>
      <c r="N291" s="749" t="n"/>
      <c r="O291" s="749" t="n"/>
      <c r="P291" s="749" t="n"/>
      <c r="Q291" s="749" t="n"/>
      <c r="R291" s="749" t="n"/>
      <c r="S291" s="749" t="n"/>
      <c r="T291" s="749" t="n"/>
      <c r="U291" s="749" t="n"/>
      <c r="V291" s="749" t="n"/>
      <c r="W291" s="749" t="n"/>
      <c r="X291" s="749" t="n"/>
      <c r="Y291" s="749" t="n"/>
      <c r="Z291" s="749" t="n"/>
      <c r="AA291" s="749" t="n"/>
      <c r="AB291" s="749" t="n"/>
      <c r="AC291" s="749" t="n"/>
      <c r="AD291" s="749" t="n"/>
    </row>
    <row r="292">
      <c r="A292" s="749" t="n"/>
      <c r="B292" s="749" t="n"/>
      <c r="C292" s="749" t="n"/>
      <c r="D292" s="749" t="n"/>
      <c r="E292" s="749" t="n"/>
      <c r="F292" s="749" t="n"/>
      <c r="G292" s="749" t="n"/>
      <c r="H292" s="749" t="n"/>
      <c r="I292" s="749" t="n"/>
      <c r="J292" s="749" t="n"/>
      <c r="K292" s="749" t="n"/>
      <c r="L292" s="749" t="n"/>
      <c r="M292" s="749" t="n"/>
      <c r="N292" s="749" t="n"/>
      <c r="O292" s="749" t="n"/>
      <c r="P292" s="749" t="n"/>
      <c r="Q292" s="749" t="n"/>
      <c r="R292" s="749" t="n"/>
      <c r="S292" s="749" t="n"/>
      <c r="T292" s="749" t="n"/>
      <c r="U292" s="749" t="n"/>
      <c r="V292" s="749" t="n"/>
      <c r="W292" s="749" t="n"/>
      <c r="X292" s="749" t="n"/>
      <c r="Y292" s="749" t="n"/>
      <c r="Z292" s="749" t="n"/>
      <c r="AA292" s="749" t="n"/>
      <c r="AB292" s="749" t="n"/>
      <c r="AC292" s="749" t="n"/>
      <c r="AD292" s="749" t="n"/>
    </row>
    <row r="293">
      <c r="A293" s="749" t="n"/>
      <c r="B293" s="749" t="n"/>
      <c r="C293" s="749" t="n"/>
      <c r="D293" s="749" t="n"/>
      <c r="E293" s="749" t="n"/>
      <c r="F293" s="749" t="n"/>
      <c r="G293" s="749" t="n"/>
      <c r="H293" s="749" t="n"/>
      <c r="I293" s="749" t="n"/>
      <c r="J293" s="749" t="n"/>
      <c r="K293" s="749" t="n"/>
      <c r="L293" s="749" t="n"/>
      <c r="M293" s="749" t="n"/>
      <c r="N293" s="749" t="n"/>
      <c r="O293" s="749" t="n"/>
      <c r="P293" s="749" t="n"/>
      <c r="Q293" s="749" t="n"/>
      <c r="R293" s="749" t="n"/>
      <c r="S293" s="749" t="n"/>
      <c r="T293" s="749" t="n"/>
      <c r="U293" s="749" t="n"/>
      <c r="V293" s="749" t="n"/>
      <c r="W293" s="749" t="n"/>
      <c r="X293" s="749" t="n"/>
      <c r="Y293" s="749" t="n"/>
      <c r="Z293" s="749" t="n"/>
      <c r="AA293" s="749" t="n"/>
      <c r="AB293" s="749" t="n"/>
      <c r="AC293" s="749" t="n"/>
      <c r="AD293" s="749" t="n"/>
    </row>
    <row r="294">
      <c r="A294" s="749" t="n"/>
      <c r="B294" s="749" t="n"/>
      <c r="C294" s="749" t="n"/>
      <c r="D294" s="749" t="n"/>
      <c r="E294" s="749" t="n"/>
      <c r="F294" s="749" t="n"/>
      <c r="G294" s="749" t="n"/>
      <c r="H294" s="749" t="n"/>
      <c r="I294" s="749" t="n"/>
      <c r="J294" s="749" t="n"/>
      <c r="K294" s="749" t="n"/>
      <c r="L294" s="749" t="n"/>
      <c r="M294" s="749" t="n"/>
      <c r="N294" s="749" t="n"/>
      <c r="O294" s="749" t="n"/>
      <c r="P294" s="749" t="n"/>
      <c r="Q294" s="749" t="n"/>
      <c r="R294" s="749" t="n"/>
      <c r="S294" s="749" t="n"/>
      <c r="T294" s="749" t="n"/>
      <c r="U294" s="749" t="n"/>
      <c r="V294" s="749" t="n"/>
      <c r="W294" s="749" t="n"/>
      <c r="X294" s="749" t="n"/>
      <c r="Y294" s="749" t="n"/>
      <c r="Z294" s="749" t="n"/>
      <c r="AA294" s="749" t="n"/>
      <c r="AB294" s="749" t="n"/>
      <c r="AC294" s="749" t="n"/>
      <c r="AD294" s="749" t="n"/>
    </row>
    <row r="295">
      <c r="A295" s="749" t="n"/>
      <c r="B295" s="749" t="n"/>
      <c r="C295" s="749" t="n"/>
      <c r="D295" s="749" t="n"/>
      <c r="E295" s="749" t="n"/>
      <c r="F295" s="749" t="n"/>
      <c r="G295" s="749" t="n"/>
      <c r="H295" s="749" t="n"/>
      <c r="I295" s="749" t="n"/>
      <c r="J295" s="749" t="n"/>
      <c r="K295" s="749" t="n"/>
      <c r="L295" s="749" t="n"/>
      <c r="M295" s="749" t="n"/>
      <c r="N295" s="749" t="n"/>
      <c r="O295" s="749" t="n"/>
      <c r="P295" s="749" t="n"/>
      <c r="Q295" s="749" t="n"/>
      <c r="R295" s="749" t="n"/>
      <c r="S295" s="749" t="n"/>
      <c r="T295" s="749" t="n"/>
      <c r="U295" s="749" t="n"/>
      <c r="V295" s="749" t="n"/>
      <c r="W295" s="749" t="n"/>
      <c r="X295" s="749" t="n"/>
      <c r="Y295" s="749" t="n"/>
      <c r="Z295" s="749" t="n"/>
      <c r="AA295" s="749" t="n"/>
      <c r="AB295" s="749" t="n"/>
      <c r="AC295" s="749" t="n"/>
      <c r="AD295" s="749" t="n"/>
    </row>
    <row r="296">
      <c r="A296" s="749" t="n"/>
      <c r="B296" s="749" t="n"/>
      <c r="C296" s="749" t="n"/>
      <c r="D296" s="749" t="n"/>
      <c r="E296" s="749" t="n"/>
      <c r="F296" s="749" t="n"/>
      <c r="G296" s="749" t="n"/>
      <c r="H296" s="749" t="n"/>
      <c r="I296" s="749" t="n"/>
      <c r="J296" s="749" t="n"/>
      <c r="K296" s="749" t="n"/>
      <c r="L296" s="749" t="n"/>
      <c r="M296" s="749" t="n"/>
      <c r="N296" s="749" t="n"/>
      <c r="O296" s="749" t="n"/>
      <c r="P296" s="749" t="n"/>
      <c r="Q296" s="749" t="n"/>
      <c r="R296" s="749" t="n"/>
      <c r="S296" s="749" t="n"/>
      <c r="T296" s="749" t="n"/>
      <c r="U296" s="749" t="n"/>
      <c r="V296" s="749" t="n"/>
      <c r="W296" s="749" t="n"/>
      <c r="X296" s="749" t="n"/>
      <c r="Y296" s="749" t="n"/>
      <c r="Z296" s="749" t="n"/>
      <c r="AA296" s="749" t="n"/>
      <c r="AB296" s="749" t="n"/>
      <c r="AC296" s="749" t="n"/>
      <c r="AD296" s="749" t="n"/>
    </row>
    <row r="297">
      <c r="A297" s="749" t="n"/>
      <c r="B297" s="749" t="n"/>
      <c r="C297" s="749" t="n"/>
      <c r="D297" s="749" t="n"/>
      <c r="E297" s="749" t="n"/>
      <c r="F297" s="749" t="n"/>
      <c r="G297" s="749" t="n"/>
      <c r="H297" s="749" t="n"/>
      <c r="I297" s="749" t="n"/>
      <c r="J297" s="749" t="n"/>
      <c r="K297" s="749" t="n"/>
      <c r="L297" s="749" t="n"/>
      <c r="M297" s="749" t="n"/>
      <c r="N297" s="749" t="n"/>
      <c r="O297" s="749" t="n"/>
      <c r="P297" s="749" t="n"/>
      <c r="Q297" s="749" t="n"/>
      <c r="R297" s="749" t="n"/>
      <c r="S297" s="749" t="n"/>
      <c r="T297" s="749" t="n"/>
      <c r="U297" s="749" t="n"/>
      <c r="V297" s="749" t="n"/>
      <c r="W297" s="749" t="n"/>
      <c r="X297" s="749" t="n"/>
      <c r="Y297" s="749" t="n"/>
      <c r="Z297" s="749" t="n"/>
      <c r="AA297" s="749" t="n"/>
      <c r="AB297" s="749" t="n"/>
      <c r="AC297" s="749" t="n"/>
      <c r="AD297" s="749" t="n"/>
    </row>
    <row r="298">
      <c r="A298" s="749" t="n"/>
      <c r="B298" s="749" t="n"/>
      <c r="C298" s="749" t="n"/>
      <c r="D298" s="749" t="n"/>
      <c r="E298" s="749" t="n"/>
      <c r="F298" s="749" t="n"/>
      <c r="G298" s="749" t="n"/>
      <c r="H298" s="749" t="n"/>
      <c r="I298" s="749" t="n"/>
      <c r="J298" s="749" t="n"/>
      <c r="K298" s="749" t="n"/>
      <c r="L298" s="749" t="n"/>
      <c r="M298" s="749" t="n"/>
      <c r="N298" s="749" t="n"/>
      <c r="O298" s="749" t="n"/>
      <c r="P298" s="749" t="n"/>
      <c r="Q298" s="749" t="n"/>
      <c r="R298" s="749" t="n"/>
      <c r="S298" s="749" t="n"/>
      <c r="T298" s="749" t="n"/>
      <c r="U298" s="749" t="n"/>
      <c r="V298" s="749" t="n"/>
      <c r="W298" s="749" t="n"/>
      <c r="X298" s="749" t="n"/>
      <c r="Y298" s="749" t="n"/>
      <c r="Z298" s="749" t="n"/>
      <c r="AA298" s="749" t="n"/>
      <c r="AB298" s="749" t="n"/>
      <c r="AC298" s="749" t="n"/>
      <c r="AD298" s="749" t="n"/>
    </row>
    <row r="299">
      <c r="A299" s="749" t="n"/>
      <c r="B299" s="749" t="n"/>
      <c r="C299" s="749" t="n"/>
      <c r="D299" s="749" t="n"/>
      <c r="E299" s="749" t="n"/>
      <c r="F299" s="749" t="n"/>
      <c r="G299" s="749" t="n"/>
      <c r="H299" s="749" t="n"/>
      <c r="I299" s="749" t="n"/>
      <c r="J299" s="749" t="n"/>
      <c r="K299" s="749" t="n"/>
      <c r="L299" s="749" t="n"/>
      <c r="M299" s="749" t="n"/>
      <c r="N299" s="749" t="n"/>
      <c r="O299" s="749" t="n"/>
      <c r="P299" s="749" t="n"/>
      <c r="Q299" s="749" t="n"/>
      <c r="R299" s="749" t="n"/>
      <c r="S299" s="749" t="n"/>
      <c r="T299" s="749" t="n"/>
      <c r="U299" s="749" t="n"/>
      <c r="V299" s="749" t="n"/>
      <c r="W299" s="749" t="n"/>
      <c r="X299" s="749" t="n"/>
      <c r="Y299" s="749" t="n"/>
      <c r="Z299" s="749" t="n"/>
      <c r="AA299" s="749" t="n"/>
      <c r="AB299" s="749" t="n"/>
      <c r="AC299" s="749" t="n"/>
      <c r="AD299" s="749" t="n"/>
    </row>
    <row r="300">
      <c r="A300" s="749" t="n"/>
      <c r="B300" s="749" t="n"/>
      <c r="C300" s="749" t="n"/>
      <c r="D300" s="749" t="n"/>
      <c r="E300" s="749" t="n"/>
      <c r="F300" s="749" t="n"/>
      <c r="G300" s="749" t="n"/>
      <c r="H300" s="749" t="n"/>
      <c r="I300" s="749" t="n"/>
      <c r="J300" s="749" t="n"/>
      <c r="K300" s="749" t="n"/>
      <c r="L300" s="749" t="n"/>
      <c r="M300" s="749" t="n"/>
      <c r="N300" s="749" t="n"/>
      <c r="O300" s="749" t="n"/>
      <c r="P300" s="749" t="n"/>
      <c r="Q300" s="749" t="n"/>
      <c r="R300" s="749" t="n"/>
      <c r="S300" s="749" t="n"/>
      <c r="T300" s="749" t="n"/>
      <c r="U300" s="749" t="n"/>
      <c r="V300" s="749" t="n"/>
      <c r="W300" s="749" t="n"/>
      <c r="X300" s="749" t="n"/>
      <c r="Y300" s="749" t="n"/>
      <c r="Z300" s="749" t="n"/>
      <c r="AA300" s="749" t="n"/>
      <c r="AB300" s="749" t="n"/>
      <c r="AC300" s="749" t="n"/>
      <c r="AD300" s="749" t="n"/>
    </row>
    <row r="301">
      <c r="A301" s="749" t="n"/>
      <c r="B301" s="749" t="n"/>
      <c r="C301" s="749" t="n"/>
      <c r="D301" s="749" t="n"/>
      <c r="E301" s="749" t="n"/>
      <c r="F301" s="749" t="n"/>
      <c r="G301" s="749" t="n"/>
      <c r="H301" s="749" t="n"/>
      <c r="I301" s="749" t="n"/>
      <c r="J301" s="749" t="n"/>
      <c r="K301" s="749" t="n"/>
      <c r="L301" s="749" t="n"/>
      <c r="M301" s="749" t="n"/>
      <c r="N301" s="749" t="n"/>
      <c r="O301" s="749" t="n"/>
      <c r="P301" s="749" t="n"/>
      <c r="Q301" s="749" t="n"/>
      <c r="R301" s="749" t="n"/>
      <c r="S301" s="749" t="n"/>
      <c r="T301" s="749" t="n"/>
      <c r="U301" s="749" t="n"/>
      <c r="V301" s="749" t="n"/>
      <c r="W301" s="749" t="n"/>
      <c r="X301" s="749" t="n"/>
      <c r="Y301" s="749" t="n"/>
      <c r="Z301" s="749" t="n"/>
      <c r="AA301" s="749" t="n"/>
      <c r="AB301" s="749" t="n"/>
      <c r="AC301" s="749" t="n"/>
      <c r="AD301" s="749" t="n"/>
    </row>
    <row r="302">
      <c r="A302" s="749" t="n"/>
      <c r="B302" s="749" t="n"/>
      <c r="C302" s="749" t="n"/>
      <c r="D302" s="749" t="n"/>
      <c r="E302" s="749" t="n"/>
      <c r="F302" s="749" t="n"/>
      <c r="G302" s="749" t="n"/>
      <c r="H302" s="749" t="n"/>
      <c r="I302" s="749" t="n"/>
      <c r="J302" s="749" t="n"/>
      <c r="K302" s="749" t="n"/>
      <c r="L302" s="749" t="n"/>
      <c r="M302" s="749" t="n"/>
      <c r="N302" s="749" t="n"/>
      <c r="O302" s="749" t="n"/>
      <c r="P302" s="749" t="n"/>
      <c r="Q302" s="749" t="n"/>
      <c r="R302" s="749" t="n"/>
      <c r="S302" s="749" t="n"/>
      <c r="T302" s="749" t="n"/>
      <c r="U302" s="749" t="n"/>
      <c r="V302" s="749" t="n"/>
      <c r="W302" s="749" t="n"/>
      <c r="X302" s="749" t="n"/>
      <c r="Y302" s="749" t="n"/>
      <c r="Z302" s="749" t="n"/>
      <c r="AA302" s="749" t="n"/>
      <c r="AB302" s="749" t="n"/>
      <c r="AC302" s="749" t="n"/>
      <c r="AD302" s="749" t="n"/>
    </row>
    <row r="303">
      <c r="A303" s="749" t="n"/>
      <c r="B303" s="749" t="n"/>
      <c r="C303" s="749" t="n"/>
      <c r="D303" s="749" t="n"/>
      <c r="E303" s="749" t="n"/>
      <c r="F303" s="749" t="n"/>
      <c r="G303" s="749" t="n"/>
      <c r="H303" s="749" t="n"/>
      <c r="I303" s="749" t="n"/>
      <c r="J303" s="749" t="n"/>
      <c r="K303" s="749" t="n"/>
      <c r="L303" s="749" t="n"/>
      <c r="M303" s="749" t="n"/>
      <c r="N303" s="749" t="n"/>
      <c r="O303" s="749" t="n"/>
      <c r="P303" s="749" t="n"/>
      <c r="Q303" s="749" t="n"/>
      <c r="R303" s="749" t="n"/>
      <c r="S303" s="749" t="n"/>
      <c r="T303" s="749" t="n"/>
      <c r="U303" s="749" t="n"/>
      <c r="V303" s="749" t="n"/>
      <c r="W303" s="749" t="n"/>
      <c r="X303" s="749" t="n"/>
      <c r="Y303" s="749" t="n"/>
      <c r="Z303" s="749" t="n"/>
      <c r="AA303" s="749" t="n"/>
      <c r="AB303" s="749" t="n"/>
      <c r="AC303" s="749" t="n"/>
      <c r="AD303" s="749" t="n"/>
    </row>
    <row r="304">
      <c r="A304" s="749" t="n"/>
      <c r="B304" s="749" t="n"/>
      <c r="C304" s="749" t="n"/>
      <c r="D304" s="749" t="n"/>
      <c r="E304" s="749" t="n"/>
      <c r="F304" s="749" t="n"/>
      <c r="G304" s="749" t="n"/>
      <c r="H304" s="749" t="n"/>
      <c r="I304" s="749" t="n"/>
      <c r="J304" s="749" t="n"/>
      <c r="K304" s="749" t="n"/>
      <c r="L304" s="749" t="n"/>
      <c r="M304" s="749" t="n"/>
      <c r="N304" s="749" t="n"/>
      <c r="O304" s="749" t="n"/>
      <c r="P304" s="749" t="n"/>
      <c r="Q304" s="749" t="n"/>
      <c r="R304" s="749" t="n"/>
      <c r="S304" s="749" t="n"/>
      <c r="T304" s="749" t="n"/>
      <c r="U304" s="749" t="n"/>
      <c r="V304" s="749" t="n"/>
      <c r="W304" s="749" t="n"/>
      <c r="X304" s="749" t="n"/>
      <c r="Y304" s="749" t="n"/>
      <c r="Z304" s="749" t="n"/>
      <c r="AA304" s="749" t="n"/>
      <c r="AB304" s="749" t="n"/>
      <c r="AC304" s="749" t="n"/>
      <c r="AD304" s="749" t="n"/>
    </row>
    <row r="305">
      <c r="A305" s="749" t="n"/>
      <c r="B305" s="749" t="n"/>
      <c r="C305" s="749" t="n"/>
      <c r="D305" s="749" t="n"/>
      <c r="E305" s="749" t="n"/>
      <c r="F305" s="749" t="n"/>
      <c r="G305" s="749" t="n"/>
      <c r="H305" s="749" t="n"/>
      <c r="I305" s="749" t="n"/>
      <c r="J305" s="749" t="n"/>
      <c r="K305" s="749" t="n"/>
      <c r="L305" s="749" t="n"/>
      <c r="M305" s="749" t="n"/>
      <c r="N305" s="749" t="n"/>
      <c r="O305" s="749" t="n"/>
      <c r="P305" s="749" t="n"/>
      <c r="Q305" s="749" t="n"/>
      <c r="R305" s="749" t="n"/>
      <c r="S305" s="749" t="n"/>
      <c r="T305" s="749" t="n"/>
      <c r="U305" s="749" t="n"/>
      <c r="V305" s="749" t="n"/>
      <c r="W305" s="749" t="n"/>
      <c r="X305" s="749" t="n"/>
      <c r="Y305" s="749" t="n"/>
      <c r="Z305" s="749" t="n"/>
      <c r="AA305" s="749" t="n"/>
      <c r="AB305" s="749" t="n"/>
      <c r="AC305" s="749" t="n"/>
      <c r="AD305" s="749" t="n"/>
    </row>
    <row r="306">
      <c r="A306" s="749" t="n"/>
      <c r="B306" s="749" t="n"/>
      <c r="C306" s="749" t="n"/>
      <c r="D306" s="749" t="n"/>
      <c r="E306" s="749" t="n"/>
      <c r="F306" s="749" t="n"/>
      <c r="G306" s="749" t="n"/>
      <c r="H306" s="749" t="n"/>
      <c r="I306" s="749" t="n"/>
      <c r="J306" s="749" t="n"/>
      <c r="K306" s="749" t="n"/>
      <c r="L306" s="749" t="n"/>
      <c r="M306" s="749" t="n"/>
      <c r="N306" s="749" t="n"/>
      <c r="O306" s="749" t="n"/>
      <c r="P306" s="749" t="n"/>
      <c r="Q306" s="749" t="n"/>
      <c r="R306" s="749" t="n"/>
      <c r="S306" s="749" t="n"/>
      <c r="T306" s="749" t="n"/>
      <c r="U306" s="749" t="n"/>
      <c r="V306" s="749" t="n"/>
      <c r="W306" s="749" t="n"/>
      <c r="X306" s="749" t="n"/>
      <c r="Y306" s="749" t="n"/>
      <c r="Z306" s="749" t="n"/>
      <c r="AA306" s="749" t="n"/>
      <c r="AB306" s="749" t="n"/>
      <c r="AC306" s="749" t="n"/>
      <c r="AD306" s="749" t="n"/>
    </row>
    <row r="307">
      <c r="A307" s="749" t="n"/>
      <c r="B307" s="749" t="n"/>
      <c r="C307" s="749" t="n"/>
      <c r="D307" s="749" t="n"/>
      <c r="E307" s="749" t="n"/>
      <c r="F307" s="749" t="n"/>
      <c r="G307" s="749" t="n"/>
      <c r="H307" s="749" t="n"/>
      <c r="I307" s="749" t="n"/>
      <c r="J307" s="749" t="n"/>
      <c r="K307" s="749" t="n"/>
      <c r="L307" s="749" t="n"/>
      <c r="M307" s="749" t="n"/>
      <c r="N307" s="749" t="n"/>
      <c r="O307" s="749" t="n"/>
      <c r="P307" s="749" t="n"/>
      <c r="Q307" s="749" t="n"/>
      <c r="R307" s="749" t="n"/>
      <c r="S307" s="749" t="n"/>
      <c r="T307" s="749" t="n"/>
      <c r="U307" s="749" t="n"/>
      <c r="V307" s="749" t="n"/>
      <c r="W307" s="749" t="n"/>
      <c r="X307" s="749" t="n"/>
      <c r="Y307" s="749" t="n"/>
      <c r="Z307" s="749" t="n"/>
      <c r="AA307" s="749" t="n"/>
      <c r="AB307" s="749" t="n"/>
      <c r="AC307" s="749" t="n"/>
      <c r="AD307" s="749" t="n"/>
    </row>
    <row r="308">
      <c r="A308" s="749" t="n"/>
      <c r="B308" s="749" t="n"/>
      <c r="C308" s="749" t="n"/>
      <c r="D308" s="749" t="n"/>
      <c r="E308" s="749" t="n"/>
      <c r="F308" s="749" t="n"/>
      <c r="G308" s="749" t="n"/>
      <c r="H308" s="749" t="n"/>
      <c r="I308" s="749" t="n"/>
      <c r="J308" s="749" t="n"/>
      <c r="K308" s="749" t="n"/>
      <c r="L308" s="749" t="n"/>
      <c r="M308" s="749" t="n"/>
      <c r="N308" s="749" t="n"/>
      <c r="O308" s="749" t="n"/>
      <c r="P308" s="749" t="n"/>
      <c r="Q308" s="749" t="n"/>
      <c r="R308" s="749" t="n"/>
      <c r="S308" s="749" t="n"/>
      <c r="T308" s="749" t="n"/>
      <c r="U308" s="749" t="n"/>
      <c r="V308" s="749" t="n"/>
      <c r="W308" s="749" t="n"/>
      <c r="X308" s="749" t="n"/>
      <c r="Y308" s="749" t="n"/>
      <c r="Z308" s="749" t="n"/>
      <c r="AA308" s="749" t="n"/>
      <c r="AB308" s="749" t="n"/>
      <c r="AC308" s="749" t="n"/>
      <c r="AD308" s="749" t="n"/>
    </row>
    <row r="309">
      <c r="A309" s="749" t="n"/>
      <c r="B309" s="749" t="n"/>
      <c r="C309" s="749" t="n"/>
      <c r="D309" s="749" t="n"/>
      <c r="E309" s="749" t="n"/>
      <c r="F309" s="749" t="n"/>
      <c r="G309" s="749" t="n"/>
      <c r="H309" s="749" t="n"/>
      <c r="I309" s="749" t="n"/>
      <c r="J309" s="749" t="n"/>
      <c r="K309" s="749" t="n"/>
      <c r="L309" s="749" t="n"/>
      <c r="M309" s="749" t="n"/>
      <c r="N309" s="749" t="n"/>
      <c r="O309" s="749" t="n"/>
      <c r="P309" s="749" t="n"/>
      <c r="Q309" s="749" t="n"/>
      <c r="R309" s="749" t="n"/>
      <c r="S309" s="749" t="n"/>
      <c r="T309" s="749" t="n"/>
      <c r="U309" s="749" t="n"/>
      <c r="V309" s="749" t="n"/>
      <c r="W309" s="749" t="n"/>
      <c r="X309" s="749" t="n"/>
      <c r="Y309" s="749" t="n"/>
      <c r="Z309" s="749" t="n"/>
      <c r="AA309" s="749" t="n"/>
      <c r="AB309" s="749" t="n"/>
      <c r="AC309" s="749" t="n"/>
      <c r="AD309" s="749" t="n"/>
    </row>
    <row r="310">
      <c r="A310" s="749" t="n"/>
      <c r="B310" s="749" t="n"/>
      <c r="C310" s="749" t="n"/>
      <c r="D310" s="749" t="n"/>
      <c r="E310" s="749" t="n"/>
      <c r="F310" s="749" t="n"/>
      <c r="G310" s="749" t="n"/>
      <c r="H310" s="749" t="n"/>
      <c r="I310" s="749" t="n"/>
      <c r="J310" s="749" t="n"/>
      <c r="K310" s="749" t="n"/>
      <c r="L310" s="749" t="n"/>
      <c r="M310" s="749" t="n"/>
      <c r="N310" s="749" t="n"/>
      <c r="O310" s="749" t="n"/>
      <c r="P310" s="749" t="n"/>
      <c r="Q310" s="749" t="n"/>
      <c r="R310" s="749" t="n"/>
      <c r="S310" s="749" t="n"/>
      <c r="T310" s="749" t="n"/>
      <c r="U310" s="749" t="n"/>
      <c r="V310" s="749" t="n"/>
      <c r="W310" s="749" t="n"/>
      <c r="X310" s="749" t="n"/>
      <c r="Y310" s="749" t="n"/>
      <c r="Z310" s="749" t="n"/>
      <c r="AA310" s="749" t="n"/>
      <c r="AB310" s="749" t="n"/>
      <c r="AC310" s="749" t="n"/>
      <c r="AD310" s="749" t="n"/>
    </row>
    <row r="311">
      <c r="A311" s="749" t="n"/>
      <c r="B311" s="749" t="n"/>
      <c r="C311" s="749" t="n"/>
      <c r="D311" s="749" t="n"/>
      <c r="E311" s="749" t="n"/>
      <c r="F311" s="749" t="n"/>
      <c r="G311" s="749" t="n"/>
      <c r="H311" s="749" t="n"/>
      <c r="I311" s="749" t="n"/>
      <c r="J311" s="749" t="n"/>
      <c r="K311" s="749" t="n"/>
      <c r="L311" s="749" t="n"/>
      <c r="M311" s="749" t="n"/>
      <c r="N311" s="749" t="n"/>
      <c r="O311" s="749" t="n"/>
      <c r="P311" s="749" t="n"/>
      <c r="Q311" s="749" t="n"/>
      <c r="R311" s="749" t="n"/>
      <c r="S311" s="749" t="n"/>
      <c r="T311" s="749" t="n"/>
      <c r="U311" s="749" t="n"/>
      <c r="V311" s="749" t="n"/>
      <c r="W311" s="749" t="n"/>
      <c r="X311" s="749" t="n"/>
      <c r="Y311" s="749" t="n"/>
      <c r="Z311" s="749" t="n"/>
      <c r="AA311" s="749" t="n"/>
      <c r="AB311" s="749" t="n"/>
      <c r="AC311" s="749" t="n"/>
      <c r="AD311" s="749" t="n"/>
    </row>
    <row r="312">
      <c r="A312" s="749" t="n"/>
      <c r="B312" s="749" t="n"/>
      <c r="C312" s="749" t="n"/>
      <c r="D312" s="749" t="n"/>
      <c r="E312" s="749" t="n"/>
      <c r="F312" s="749" t="n"/>
      <c r="G312" s="749" t="n"/>
      <c r="H312" s="749" t="n"/>
      <c r="I312" s="749" t="n"/>
      <c r="J312" s="749" t="n"/>
      <c r="K312" s="749" t="n"/>
      <c r="L312" s="749" t="n"/>
      <c r="M312" s="749" t="n"/>
      <c r="N312" s="749" t="n"/>
      <c r="O312" s="749" t="n"/>
      <c r="P312" s="749" t="n"/>
      <c r="Q312" s="749" t="n"/>
      <c r="R312" s="749" t="n"/>
      <c r="S312" s="749" t="n"/>
      <c r="T312" s="749" t="n"/>
      <c r="U312" s="749" t="n"/>
      <c r="V312" s="749" t="n"/>
      <c r="W312" s="749" t="n"/>
      <c r="X312" s="749" t="n"/>
      <c r="Y312" s="749" t="n"/>
      <c r="Z312" s="749" t="n"/>
      <c r="AA312" s="749" t="n"/>
      <c r="AB312" s="749" t="n"/>
      <c r="AC312" s="749" t="n"/>
      <c r="AD312" s="749" t="n"/>
    </row>
    <row r="313">
      <c r="A313" s="749" t="n"/>
      <c r="B313" s="749" t="n"/>
      <c r="C313" s="749" t="n"/>
      <c r="D313" s="749" t="n"/>
      <c r="E313" s="749" t="n"/>
      <c r="F313" s="749" t="n"/>
      <c r="G313" s="749" t="n"/>
      <c r="H313" s="749" t="n"/>
      <c r="I313" s="749" t="n"/>
      <c r="J313" s="749" t="n"/>
      <c r="K313" s="749" t="n"/>
      <c r="L313" s="749" t="n"/>
      <c r="M313" s="749" t="n"/>
      <c r="N313" s="749" t="n"/>
      <c r="O313" s="749" t="n"/>
      <c r="P313" s="749" t="n"/>
      <c r="Q313" s="749" t="n"/>
      <c r="R313" s="749" t="n"/>
      <c r="S313" s="749" t="n"/>
      <c r="T313" s="749" t="n"/>
      <c r="U313" s="749" t="n"/>
      <c r="V313" s="749" t="n"/>
      <c r="W313" s="749" t="n"/>
      <c r="X313" s="749" t="n"/>
      <c r="Y313" s="749" t="n"/>
      <c r="Z313" s="749" t="n"/>
      <c r="AA313" s="749" t="n"/>
      <c r="AB313" s="749" t="n"/>
      <c r="AC313" s="749" t="n"/>
      <c r="AD313" s="749" t="n"/>
    </row>
    <row r="314">
      <c r="A314" s="749" t="n"/>
      <c r="B314" s="749" t="n"/>
      <c r="C314" s="749" t="n"/>
      <c r="D314" s="749" t="n"/>
      <c r="E314" s="749" t="n"/>
      <c r="F314" s="749" t="n"/>
      <c r="G314" s="749" t="n"/>
      <c r="H314" s="749" t="n"/>
      <c r="I314" s="749" t="n"/>
      <c r="J314" s="749" t="n"/>
      <c r="K314" s="749" t="n"/>
      <c r="L314" s="749" t="n"/>
      <c r="M314" s="749" t="n"/>
      <c r="N314" s="749" t="n"/>
      <c r="O314" s="749" t="n"/>
      <c r="P314" s="749" t="n"/>
      <c r="Q314" s="749" t="n"/>
      <c r="R314" s="749" t="n"/>
      <c r="S314" s="749" t="n"/>
      <c r="T314" s="749" t="n"/>
      <c r="U314" s="749" t="n"/>
      <c r="V314" s="749" t="n"/>
      <c r="W314" s="749" t="n"/>
      <c r="X314" s="749" t="n"/>
      <c r="Y314" s="749" t="n"/>
      <c r="Z314" s="749" t="n"/>
      <c r="AA314" s="749" t="n"/>
      <c r="AB314" s="749" t="n"/>
      <c r="AC314" s="749" t="n"/>
      <c r="AD314" s="749" t="n"/>
    </row>
    <row r="315">
      <c r="A315" s="749" t="n"/>
      <c r="B315" s="749" t="n"/>
      <c r="C315" s="749" t="n"/>
      <c r="D315" s="749" t="n"/>
      <c r="E315" s="749" t="n"/>
      <c r="F315" s="749" t="n"/>
      <c r="G315" s="749" t="n"/>
      <c r="H315" s="749" t="n"/>
      <c r="I315" s="749" t="n"/>
      <c r="J315" s="749" t="n"/>
      <c r="K315" s="749" t="n"/>
      <c r="L315" s="749" t="n"/>
      <c r="M315" s="749" t="n"/>
      <c r="N315" s="749" t="n"/>
      <c r="O315" s="749" t="n"/>
      <c r="P315" s="749" t="n"/>
      <c r="Q315" s="749" t="n"/>
      <c r="R315" s="749" t="n"/>
      <c r="S315" s="749" t="n"/>
      <c r="T315" s="749" t="n"/>
      <c r="U315" s="749" t="n"/>
      <c r="V315" s="749" t="n"/>
      <c r="W315" s="749" t="n"/>
      <c r="X315" s="749" t="n"/>
      <c r="Y315" s="749" t="n"/>
      <c r="Z315" s="749" t="n"/>
      <c r="AA315" s="749" t="n"/>
      <c r="AB315" s="749" t="n"/>
      <c r="AC315" s="749" t="n"/>
      <c r="AD315" s="749" t="n"/>
    </row>
    <row r="316">
      <c r="A316" s="749" t="n"/>
      <c r="B316" s="749" t="n"/>
      <c r="C316" s="749" t="n"/>
      <c r="D316" s="749" t="n"/>
      <c r="E316" s="749" t="n"/>
      <c r="F316" s="749" t="n"/>
      <c r="G316" s="749" t="n"/>
      <c r="H316" s="749" t="n"/>
      <c r="I316" s="749" t="n"/>
      <c r="J316" s="749" t="n"/>
      <c r="K316" s="749" t="n"/>
      <c r="L316" s="749" t="n"/>
      <c r="M316" s="749" t="n"/>
      <c r="N316" s="749" t="n"/>
      <c r="O316" s="749" t="n"/>
      <c r="P316" s="749" t="n"/>
      <c r="Q316" s="749" t="n"/>
      <c r="R316" s="749" t="n"/>
      <c r="S316" s="749" t="n"/>
      <c r="T316" s="749" t="n"/>
      <c r="U316" s="749" t="n"/>
      <c r="V316" s="749" t="n"/>
      <c r="W316" s="749" t="n"/>
      <c r="X316" s="749" t="n"/>
      <c r="Y316" s="749" t="n"/>
      <c r="Z316" s="749" t="n"/>
      <c r="AA316" s="749" t="n"/>
      <c r="AB316" s="749" t="n"/>
      <c r="AC316" s="749" t="n"/>
      <c r="AD316" s="749" t="n"/>
    </row>
    <row r="317">
      <c r="A317" s="749" t="n"/>
      <c r="B317" s="749" t="n"/>
      <c r="C317" s="749" t="n"/>
      <c r="D317" s="749" t="n"/>
      <c r="E317" s="749" t="n"/>
      <c r="F317" s="749" t="n"/>
      <c r="G317" s="749" t="n"/>
      <c r="H317" s="749" t="n"/>
      <c r="I317" s="749" t="n"/>
      <c r="J317" s="749" t="n"/>
      <c r="K317" s="749" t="n"/>
      <c r="L317" s="749" t="n"/>
      <c r="M317" s="749" t="n"/>
      <c r="N317" s="749" t="n"/>
      <c r="O317" s="749" t="n"/>
      <c r="P317" s="749" t="n"/>
      <c r="Q317" s="749" t="n"/>
      <c r="R317" s="749" t="n"/>
      <c r="S317" s="749" t="n"/>
      <c r="T317" s="749" t="n"/>
      <c r="U317" s="749" t="n"/>
      <c r="V317" s="749" t="n"/>
      <c r="W317" s="749" t="n"/>
      <c r="X317" s="749" t="n"/>
      <c r="Y317" s="749" t="n"/>
      <c r="Z317" s="749" t="n"/>
      <c r="AA317" s="749" t="n"/>
      <c r="AB317" s="749" t="n"/>
      <c r="AC317" s="749" t="n"/>
      <c r="AD317" s="749" t="n"/>
    </row>
    <row r="318">
      <c r="A318" s="749" t="n"/>
      <c r="B318" s="749" t="n"/>
      <c r="C318" s="749" t="n"/>
      <c r="D318" s="749" t="n"/>
      <c r="E318" s="749" t="n"/>
      <c r="F318" s="749" t="n"/>
      <c r="G318" s="749" t="n"/>
      <c r="H318" s="749" t="n"/>
      <c r="I318" s="749" t="n"/>
      <c r="J318" s="749" t="n"/>
      <c r="K318" s="749" t="n"/>
      <c r="L318" s="749" t="n"/>
      <c r="M318" s="749" t="n"/>
      <c r="N318" s="749" t="n"/>
      <c r="O318" s="749" t="n"/>
      <c r="P318" s="749" t="n"/>
      <c r="Q318" s="749" t="n"/>
      <c r="R318" s="749" t="n"/>
      <c r="S318" s="749" t="n"/>
      <c r="T318" s="749" t="n"/>
      <c r="U318" s="749" t="n"/>
      <c r="V318" s="749" t="n"/>
      <c r="W318" s="749" t="n"/>
      <c r="X318" s="749" t="n"/>
      <c r="Y318" s="749" t="n"/>
      <c r="Z318" s="749" t="n"/>
      <c r="AA318" s="749" t="n"/>
      <c r="AB318" s="749" t="n"/>
      <c r="AC318" s="749" t="n"/>
      <c r="AD318" s="749" t="n"/>
    </row>
    <row r="319">
      <c r="A319" s="749" t="n"/>
      <c r="B319" s="749" t="n"/>
      <c r="C319" s="749" t="n"/>
      <c r="D319" s="749" t="n"/>
      <c r="E319" s="749" t="n"/>
      <c r="F319" s="749" t="n"/>
      <c r="G319" s="749" t="n"/>
      <c r="H319" s="749" t="n"/>
      <c r="I319" s="749" t="n"/>
      <c r="J319" s="749" t="n"/>
      <c r="K319" s="749" t="n"/>
      <c r="L319" s="749" t="n"/>
      <c r="M319" s="749" t="n"/>
      <c r="N319" s="749" t="n"/>
      <c r="O319" s="749" t="n"/>
      <c r="P319" s="749" t="n"/>
      <c r="Q319" s="749" t="n"/>
      <c r="R319" s="749" t="n"/>
      <c r="S319" s="749" t="n"/>
      <c r="T319" s="749" t="n"/>
      <c r="U319" s="749" t="n"/>
      <c r="V319" s="749" t="n"/>
      <c r="W319" s="749" t="n"/>
      <c r="X319" s="749" t="n"/>
      <c r="Y319" s="749" t="n"/>
      <c r="Z319" s="749" t="n"/>
      <c r="AA319" s="749" t="n"/>
      <c r="AB319" s="749" t="n"/>
      <c r="AC319" s="749" t="n"/>
      <c r="AD319" s="749" t="n"/>
    </row>
    <row r="320">
      <c r="A320" s="749" t="n"/>
      <c r="B320" s="749" t="n"/>
      <c r="C320" s="749" t="n"/>
      <c r="D320" s="749" t="n"/>
      <c r="E320" s="749" t="n"/>
      <c r="F320" s="749" t="n"/>
      <c r="G320" s="749" t="n"/>
      <c r="H320" s="749" t="n"/>
      <c r="I320" s="749" t="n"/>
      <c r="J320" s="749" t="n"/>
      <c r="K320" s="749" t="n"/>
      <c r="L320" s="749" t="n"/>
      <c r="M320" s="749" t="n"/>
      <c r="N320" s="749" t="n"/>
      <c r="O320" s="749" t="n"/>
      <c r="P320" s="749" t="n"/>
      <c r="Q320" s="749" t="n"/>
      <c r="R320" s="749" t="n"/>
      <c r="S320" s="749" t="n"/>
      <c r="T320" s="749" t="n"/>
      <c r="U320" s="749" t="n"/>
      <c r="V320" s="749" t="n"/>
      <c r="W320" s="749" t="n"/>
      <c r="X320" s="749" t="n"/>
      <c r="Y320" s="749" t="n"/>
      <c r="Z320" s="749" t="n"/>
      <c r="AA320" s="749" t="n"/>
      <c r="AB320" s="749" t="n"/>
      <c r="AC320" s="749" t="n"/>
      <c r="AD320" s="749" t="n"/>
    </row>
    <row r="321">
      <c r="A321" s="749" t="n"/>
      <c r="B321" s="749" t="n"/>
      <c r="C321" s="749" t="n"/>
      <c r="D321" s="749" t="n"/>
      <c r="E321" s="749" t="n"/>
      <c r="F321" s="749" t="n"/>
      <c r="G321" s="749" t="n"/>
      <c r="H321" s="749" t="n"/>
      <c r="I321" s="749" t="n"/>
      <c r="J321" s="749" t="n"/>
      <c r="K321" s="749" t="n"/>
      <c r="L321" s="749" t="n"/>
      <c r="M321" s="749" t="n"/>
      <c r="N321" s="749" t="n"/>
      <c r="O321" s="749" t="n"/>
      <c r="P321" s="749" t="n"/>
      <c r="Q321" s="749" t="n"/>
      <c r="R321" s="749" t="n"/>
      <c r="S321" s="749" t="n"/>
      <c r="T321" s="749" t="n"/>
      <c r="U321" s="749" t="n"/>
      <c r="V321" s="749" t="n"/>
      <c r="W321" s="749" t="n"/>
      <c r="X321" s="749" t="n"/>
      <c r="Y321" s="749" t="n"/>
      <c r="Z321" s="749" t="n"/>
      <c r="AA321" s="749" t="n"/>
      <c r="AB321" s="749" t="n"/>
      <c r="AC321" s="749" t="n"/>
      <c r="AD321" s="749" t="n"/>
    </row>
    <row r="322">
      <c r="A322" s="749" t="n"/>
      <c r="B322" s="749" t="n"/>
      <c r="C322" s="749" t="n"/>
      <c r="D322" s="749" t="n"/>
      <c r="E322" s="749" t="n"/>
      <c r="F322" s="749" t="n"/>
      <c r="G322" s="749" t="n"/>
      <c r="H322" s="749" t="n"/>
      <c r="I322" s="749" t="n"/>
      <c r="J322" s="749" t="n"/>
      <c r="K322" s="749" t="n"/>
      <c r="L322" s="749" t="n"/>
      <c r="M322" s="749" t="n"/>
      <c r="N322" s="749" t="n"/>
      <c r="O322" s="749" t="n"/>
      <c r="P322" s="749" t="n"/>
      <c r="Q322" s="749" t="n"/>
      <c r="R322" s="749" t="n"/>
      <c r="S322" s="749" t="n"/>
      <c r="T322" s="749" t="n"/>
      <c r="U322" s="749" t="n"/>
      <c r="V322" s="749" t="n"/>
      <c r="W322" s="749" t="n"/>
      <c r="X322" s="749" t="n"/>
      <c r="Y322" s="749" t="n"/>
      <c r="Z322" s="749" t="n"/>
      <c r="AA322" s="749" t="n"/>
      <c r="AB322" s="749" t="n"/>
      <c r="AC322" s="749" t="n"/>
      <c r="AD322" s="749" t="n"/>
    </row>
    <row r="323">
      <c r="A323" s="749" t="n"/>
      <c r="B323" s="749" t="n"/>
      <c r="C323" s="749" t="n"/>
      <c r="D323" s="749" t="n"/>
      <c r="E323" s="749" t="n"/>
      <c r="F323" s="749" t="n"/>
      <c r="G323" s="749" t="n"/>
      <c r="H323" s="749" t="n"/>
      <c r="I323" s="749" t="n"/>
      <c r="J323" s="749" t="n"/>
      <c r="K323" s="749" t="n"/>
      <c r="L323" s="749" t="n"/>
      <c r="M323" s="749" t="n"/>
      <c r="N323" s="749" t="n"/>
      <c r="O323" s="749" t="n"/>
      <c r="P323" s="749" t="n"/>
      <c r="Q323" s="749" t="n"/>
      <c r="R323" s="749" t="n"/>
      <c r="S323" s="749" t="n"/>
      <c r="T323" s="749" t="n"/>
      <c r="U323" s="749" t="n"/>
      <c r="V323" s="749" t="n"/>
      <c r="W323" s="749" t="n"/>
      <c r="X323" s="749" t="n"/>
      <c r="Y323" s="749" t="n"/>
      <c r="Z323" s="749" t="n"/>
      <c r="AA323" s="749" t="n"/>
      <c r="AB323" s="749" t="n"/>
      <c r="AC323" s="749" t="n"/>
      <c r="AD323" s="749" t="n"/>
    </row>
    <row r="324">
      <c r="A324" s="749" t="n"/>
      <c r="B324" s="749" t="n"/>
      <c r="C324" s="749" t="n"/>
      <c r="D324" s="749" t="n"/>
      <c r="E324" s="749" t="n"/>
      <c r="F324" s="749" t="n"/>
      <c r="G324" s="749" t="n"/>
      <c r="H324" s="749" t="n"/>
      <c r="I324" s="749" t="n"/>
      <c r="J324" s="749" t="n"/>
      <c r="K324" s="749" t="n"/>
      <c r="L324" s="749" t="n"/>
      <c r="M324" s="749" t="n"/>
      <c r="N324" s="749" t="n"/>
      <c r="O324" s="749" t="n"/>
      <c r="P324" s="749" t="n"/>
      <c r="Q324" s="749" t="n"/>
      <c r="R324" s="749" t="n"/>
      <c r="S324" s="749" t="n"/>
      <c r="T324" s="749" t="n"/>
      <c r="U324" s="749" t="n"/>
      <c r="V324" s="749" t="n"/>
      <c r="W324" s="749" t="n"/>
      <c r="X324" s="749" t="n"/>
      <c r="Y324" s="749" t="n"/>
      <c r="Z324" s="749" t="n"/>
      <c r="AA324" s="749" t="n"/>
      <c r="AB324" s="749" t="n"/>
      <c r="AC324" s="749" t="n"/>
      <c r="AD324" s="749" t="n"/>
    </row>
    <row r="325">
      <c r="A325" s="749" t="n"/>
      <c r="B325" s="749" t="n"/>
      <c r="C325" s="749" t="n"/>
      <c r="D325" s="749" t="n"/>
      <c r="E325" s="749" t="n"/>
      <c r="F325" s="749" t="n"/>
      <c r="G325" s="749" t="n"/>
      <c r="H325" s="749" t="n"/>
      <c r="I325" s="749" t="n"/>
      <c r="J325" s="749" t="n"/>
      <c r="K325" s="749" t="n"/>
      <c r="L325" s="749" t="n"/>
      <c r="M325" s="749" t="n"/>
      <c r="N325" s="749" t="n"/>
      <c r="O325" s="749" t="n"/>
      <c r="P325" s="749" t="n"/>
      <c r="Q325" s="749" t="n"/>
      <c r="R325" s="749" t="n"/>
      <c r="S325" s="749" t="n"/>
      <c r="T325" s="749" t="n"/>
      <c r="U325" s="749" t="n"/>
      <c r="V325" s="749" t="n"/>
      <c r="W325" s="749" t="n"/>
      <c r="X325" s="749" t="n"/>
      <c r="Y325" s="749" t="n"/>
      <c r="Z325" s="749" t="n"/>
      <c r="AA325" s="749" t="n"/>
      <c r="AB325" s="749" t="n"/>
      <c r="AC325" s="749" t="n"/>
      <c r="AD325" s="749" t="n"/>
    </row>
    <row r="326">
      <c r="A326" s="749" t="n"/>
      <c r="B326" s="749" t="n"/>
      <c r="C326" s="749" t="n"/>
      <c r="D326" s="749" t="n"/>
      <c r="E326" s="749" t="n"/>
      <c r="F326" s="749" t="n"/>
      <c r="G326" s="749" t="n"/>
      <c r="H326" s="749" t="n"/>
      <c r="I326" s="749" t="n"/>
      <c r="J326" s="749" t="n"/>
      <c r="K326" s="749" t="n"/>
      <c r="L326" s="749" t="n"/>
      <c r="M326" s="749" t="n"/>
      <c r="N326" s="749" t="n"/>
      <c r="O326" s="749" t="n"/>
      <c r="P326" s="749" t="n"/>
      <c r="Q326" s="749" t="n"/>
      <c r="R326" s="749" t="n"/>
      <c r="S326" s="749" t="n"/>
      <c r="T326" s="749" t="n"/>
      <c r="U326" s="749" t="n"/>
      <c r="V326" s="749" t="n"/>
      <c r="W326" s="749" t="n"/>
      <c r="X326" s="749" t="n"/>
      <c r="Y326" s="749" t="n"/>
      <c r="Z326" s="749" t="n"/>
      <c r="AA326" s="749" t="n"/>
      <c r="AB326" s="749" t="n"/>
      <c r="AC326" s="749" t="n"/>
      <c r="AD326" s="749" t="n"/>
    </row>
    <row r="327">
      <c r="A327" s="749" t="n"/>
      <c r="B327" s="749" t="n"/>
      <c r="C327" s="749" t="n"/>
      <c r="D327" s="749" t="n"/>
      <c r="E327" s="749" t="n"/>
      <c r="F327" s="749" t="n"/>
      <c r="G327" s="749" t="n"/>
      <c r="H327" s="749" t="n"/>
      <c r="I327" s="749" t="n"/>
      <c r="J327" s="749" t="n"/>
      <c r="K327" s="749" t="n"/>
      <c r="L327" s="749" t="n"/>
      <c r="M327" s="749" t="n"/>
      <c r="N327" s="749" t="n"/>
      <c r="O327" s="749" t="n"/>
      <c r="P327" s="749" t="n"/>
      <c r="Q327" s="749" t="n"/>
      <c r="R327" s="749" t="n"/>
      <c r="S327" s="749" t="n"/>
      <c r="T327" s="749" t="n"/>
      <c r="U327" s="749" t="n"/>
      <c r="V327" s="749" t="n"/>
      <c r="W327" s="749" t="n"/>
      <c r="X327" s="749" t="n"/>
      <c r="Y327" s="749" t="n"/>
      <c r="Z327" s="749" t="n"/>
      <c r="AA327" s="749" t="n"/>
      <c r="AB327" s="749" t="n"/>
      <c r="AC327" s="749" t="n"/>
      <c r="AD327" s="749" t="n"/>
    </row>
    <row r="328">
      <c r="A328" s="749" t="n"/>
      <c r="B328" s="749" t="n"/>
      <c r="C328" s="749" t="n"/>
      <c r="D328" s="749" t="n"/>
      <c r="E328" s="749" t="n"/>
      <c r="F328" s="749" t="n"/>
      <c r="G328" s="749" t="n"/>
      <c r="H328" s="749" t="n"/>
      <c r="I328" s="749" t="n"/>
      <c r="J328" s="749" t="n"/>
      <c r="K328" s="749" t="n"/>
      <c r="L328" s="749" t="n"/>
      <c r="M328" s="749" t="n"/>
      <c r="N328" s="749" t="n"/>
      <c r="O328" s="749" t="n"/>
      <c r="P328" s="749" t="n"/>
      <c r="Q328" s="749" t="n"/>
      <c r="R328" s="749" t="n"/>
      <c r="S328" s="749" t="n"/>
      <c r="T328" s="749" t="n"/>
      <c r="U328" s="749" t="n"/>
      <c r="V328" s="749" t="n"/>
      <c r="W328" s="749" t="n"/>
      <c r="X328" s="749" t="n"/>
      <c r="Y328" s="749" t="n"/>
      <c r="Z328" s="749" t="n"/>
      <c r="AA328" s="749" t="n"/>
      <c r="AB328" s="749" t="n"/>
      <c r="AC328" s="749" t="n"/>
      <c r="AD328" s="749" t="n"/>
    </row>
    <row r="329">
      <c r="A329" s="749" t="n"/>
      <c r="B329" s="749" t="n"/>
      <c r="C329" s="749" t="n"/>
      <c r="D329" s="749" t="n"/>
      <c r="E329" s="749" t="n"/>
      <c r="F329" s="749" t="n"/>
      <c r="G329" s="749" t="n"/>
      <c r="H329" s="749" t="n"/>
      <c r="I329" s="749" t="n"/>
      <c r="J329" s="749" t="n"/>
      <c r="K329" s="749" t="n"/>
      <c r="L329" s="749" t="n"/>
      <c r="M329" s="749" t="n"/>
      <c r="N329" s="749" t="n"/>
      <c r="O329" s="749" t="n"/>
      <c r="P329" s="749" t="n"/>
      <c r="Q329" s="749" t="n"/>
      <c r="R329" s="749" t="n"/>
      <c r="S329" s="749" t="n"/>
      <c r="T329" s="749" t="n"/>
      <c r="U329" s="749" t="n"/>
      <c r="V329" s="749" t="n"/>
      <c r="W329" s="749" t="n"/>
      <c r="X329" s="749" t="n"/>
      <c r="Y329" s="749" t="n"/>
      <c r="Z329" s="749" t="n"/>
      <c r="AA329" s="749" t="n"/>
      <c r="AB329" s="749" t="n"/>
      <c r="AC329" s="749" t="n"/>
      <c r="AD329" s="749" t="n"/>
    </row>
    <row r="330">
      <c r="A330" s="749" t="n"/>
      <c r="B330" s="749" t="n"/>
      <c r="C330" s="749" t="n"/>
      <c r="D330" s="749" t="n"/>
      <c r="E330" s="749" t="n"/>
      <c r="F330" s="749" t="n"/>
      <c r="G330" s="749" t="n"/>
      <c r="H330" s="749" t="n"/>
      <c r="I330" s="749" t="n"/>
      <c r="J330" s="749" t="n"/>
      <c r="K330" s="749" t="n"/>
      <c r="L330" s="749" t="n"/>
      <c r="M330" s="749" t="n"/>
      <c r="N330" s="749" t="n"/>
      <c r="O330" s="749" t="n"/>
      <c r="P330" s="749" t="n"/>
      <c r="Q330" s="749" t="n"/>
      <c r="R330" s="749" t="n"/>
      <c r="S330" s="749" t="n"/>
      <c r="T330" s="749" t="n"/>
      <c r="U330" s="749" t="n"/>
      <c r="V330" s="749" t="n"/>
      <c r="W330" s="749" t="n"/>
      <c r="X330" s="749" t="n"/>
      <c r="Y330" s="749" t="n"/>
      <c r="Z330" s="749" t="n"/>
      <c r="AA330" s="749" t="n"/>
      <c r="AB330" s="749" t="n"/>
      <c r="AC330" s="749" t="n"/>
      <c r="AD330" s="749" t="n"/>
    </row>
    <row r="331">
      <c r="A331" s="749" t="n"/>
      <c r="B331" s="749" t="n"/>
      <c r="C331" s="749" t="n"/>
      <c r="D331" s="749" t="n"/>
      <c r="E331" s="749" t="n"/>
      <c r="F331" s="749" t="n"/>
      <c r="G331" s="749" t="n"/>
      <c r="H331" s="749" t="n"/>
      <c r="I331" s="749" t="n"/>
      <c r="J331" s="749" t="n"/>
      <c r="K331" s="749" t="n"/>
      <c r="L331" s="749" t="n"/>
      <c r="M331" s="749" t="n"/>
      <c r="N331" s="749" t="n"/>
      <c r="O331" s="749" t="n"/>
      <c r="P331" s="749" t="n"/>
      <c r="Q331" s="749" t="n"/>
      <c r="R331" s="749" t="n"/>
      <c r="S331" s="749" t="n"/>
      <c r="T331" s="749" t="n"/>
      <c r="U331" s="749" t="n"/>
      <c r="V331" s="749" t="n"/>
      <c r="W331" s="749" t="n"/>
      <c r="X331" s="749" t="n"/>
      <c r="Y331" s="749" t="n"/>
      <c r="Z331" s="749" t="n"/>
      <c r="AA331" s="749" t="n"/>
      <c r="AB331" s="749" t="n"/>
      <c r="AC331" s="749" t="n"/>
      <c r="AD331" s="749" t="n"/>
    </row>
    <row r="332">
      <c r="A332" s="749" t="n"/>
      <c r="B332" s="749" t="n"/>
      <c r="C332" s="749" t="n"/>
      <c r="D332" s="749" t="n"/>
      <c r="E332" s="749" t="n"/>
      <c r="F332" s="749" t="n"/>
      <c r="G332" s="749" t="n"/>
      <c r="H332" s="749" t="n"/>
      <c r="I332" s="749" t="n"/>
      <c r="J332" s="749" t="n"/>
      <c r="K332" s="749" t="n"/>
      <c r="L332" s="749" t="n"/>
      <c r="M332" s="749" t="n"/>
      <c r="N332" s="749" t="n"/>
      <c r="O332" s="749" t="n"/>
      <c r="P332" s="749" t="n"/>
      <c r="Q332" s="749" t="n"/>
      <c r="R332" s="749" t="n"/>
      <c r="S332" s="749" t="n"/>
      <c r="T332" s="749" t="n"/>
      <c r="U332" s="749" t="n"/>
      <c r="V332" s="749" t="n"/>
      <c r="W332" s="749" t="n"/>
      <c r="X332" s="749" t="n"/>
      <c r="Y332" s="749" t="n"/>
      <c r="Z332" s="749" t="n"/>
      <c r="AA332" s="749" t="n"/>
      <c r="AB332" s="749" t="n"/>
      <c r="AC332" s="749" t="n"/>
      <c r="AD332" s="749" t="n"/>
    </row>
    <row r="333">
      <c r="A333" s="749" t="n"/>
      <c r="B333" s="749" t="n"/>
      <c r="C333" s="749" t="n"/>
      <c r="D333" s="749" t="n"/>
      <c r="E333" s="749" t="n"/>
      <c r="F333" s="749" t="n"/>
      <c r="G333" s="749" t="n"/>
      <c r="H333" s="749" t="n"/>
      <c r="I333" s="749" t="n"/>
      <c r="J333" s="749" t="n"/>
      <c r="K333" s="749" t="n"/>
      <c r="L333" s="749" t="n"/>
      <c r="M333" s="749" t="n"/>
      <c r="N333" s="749" t="n"/>
      <c r="O333" s="749" t="n"/>
      <c r="P333" s="749" t="n"/>
      <c r="Q333" s="749" t="n"/>
      <c r="R333" s="749" t="n"/>
      <c r="S333" s="749" t="n"/>
      <c r="T333" s="749" t="n"/>
      <c r="U333" s="749" t="n"/>
      <c r="V333" s="749" t="n"/>
      <c r="W333" s="749" t="n"/>
      <c r="X333" s="749" t="n"/>
      <c r="Y333" s="749" t="n"/>
      <c r="Z333" s="749" t="n"/>
      <c r="AA333" s="749" t="n"/>
      <c r="AB333" s="749" t="n"/>
      <c r="AC333" s="749" t="n"/>
      <c r="AD333" s="749" t="n"/>
    </row>
    <row r="334">
      <c r="A334" s="749" t="n"/>
      <c r="B334" s="749" t="n"/>
      <c r="C334" s="749" t="n"/>
      <c r="D334" s="749" t="n"/>
      <c r="E334" s="749" t="n"/>
      <c r="F334" s="749" t="n"/>
      <c r="G334" s="749" t="n"/>
      <c r="H334" s="749" t="n"/>
      <c r="I334" s="749" t="n"/>
      <c r="J334" s="749" t="n"/>
      <c r="K334" s="749" t="n"/>
      <c r="L334" s="749" t="n"/>
      <c r="M334" s="749" t="n"/>
      <c r="N334" s="749" t="n"/>
      <c r="O334" s="749" t="n"/>
      <c r="P334" s="749" t="n"/>
      <c r="Q334" s="749" t="n"/>
      <c r="R334" s="749" t="n"/>
      <c r="S334" s="749" t="n"/>
      <c r="T334" s="749" t="n"/>
      <c r="U334" s="749" t="n"/>
      <c r="V334" s="749" t="n"/>
      <c r="W334" s="749" t="n"/>
      <c r="X334" s="749" t="n"/>
      <c r="Y334" s="749" t="n"/>
      <c r="Z334" s="749" t="n"/>
      <c r="AA334" s="749" t="n"/>
      <c r="AB334" s="749" t="n"/>
      <c r="AC334" s="749" t="n"/>
      <c r="AD334" s="749" t="n"/>
    </row>
    <row r="335">
      <c r="A335" s="749" t="n"/>
      <c r="B335" s="749" t="n"/>
      <c r="C335" s="749" t="n"/>
      <c r="D335" s="749" t="n"/>
      <c r="E335" s="749" t="n"/>
      <c r="F335" s="749" t="n"/>
      <c r="G335" s="749" t="n"/>
      <c r="H335" s="749" t="n"/>
      <c r="I335" s="749" t="n"/>
      <c r="J335" s="749" t="n"/>
      <c r="K335" s="749" t="n"/>
      <c r="L335" s="749" t="n"/>
      <c r="M335" s="749" t="n"/>
      <c r="N335" s="749" t="n"/>
      <c r="O335" s="749" t="n"/>
      <c r="P335" s="749" t="n"/>
      <c r="Q335" s="749" t="n"/>
      <c r="R335" s="749" t="n"/>
      <c r="S335" s="749" t="n"/>
      <c r="T335" s="749" t="n"/>
      <c r="U335" s="749" t="n"/>
      <c r="V335" s="749" t="n"/>
      <c r="W335" s="749" t="n"/>
      <c r="X335" s="749" t="n"/>
      <c r="Y335" s="749" t="n"/>
      <c r="Z335" s="749" t="n"/>
      <c r="AA335" s="749" t="n"/>
      <c r="AB335" s="749" t="n"/>
      <c r="AC335" s="749" t="n"/>
      <c r="AD335" s="749" t="n"/>
    </row>
    <row r="336">
      <c r="A336" s="749" t="n"/>
      <c r="B336" s="749" t="n"/>
      <c r="C336" s="749" t="n"/>
      <c r="D336" s="749" t="n"/>
      <c r="E336" s="749" t="n"/>
      <c r="F336" s="749" t="n"/>
      <c r="G336" s="749" t="n"/>
      <c r="H336" s="749" t="n"/>
      <c r="I336" s="749" t="n"/>
      <c r="J336" s="749" t="n"/>
      <c r="K336" s="749" t="n"/>
      <c r="L336" s="749" t="n"/>
      <c r="M336" s="749" t="n"/>
      <c r="N336" s="749" t="n"/>
      <c r="O336" s="749" t="n"/>
      <c r="P336" s="749" t="n"/>
      <c r="Q336" s="749" t="n"/>
      <c r="R336" s="749" t="n"/>
      <c r="S336" s="749" t="n"/>
      <c r="T336" s="749" t="n"/>
      <c r="U336" s="749" t="n"/>
      <c r="V336" s="749" t="n"/>
      <c r="W336" s="749" t="n"/>
      <c r="X336" s="749" t="n"/>
      <c r="Y336" s="749" t="n"/>
      <c r="Z336" s="749" t="n"/>
      <c r="AA336" s="749" t="n"/>
      <c r="AB336" s="749" t="n"/>
      <c r="AC336" s="749" t="n"/>
      <c r="AD336" s="749" t="n"/>
    </row>
    <row r="337">
      <c r="A337" s="749" t="n"/>
      <c r="B337" s="749" t="n"/>
      <c r="C337" s="749" t="n"/>
      <c r="D337" s="749" t="n"/>
      <c r="E337" s="749" t="n"/>
      <c r="F337" s="749" t="n"/>
      <c r="G337" s="749" t="n"/>
      <c r="H337" s="749" t="n"/>
      <c r="I337" s="749" t="n"/>
      <c r="J337" s="749" t="n"/>
      <c r="K337" s="749" t="n"/>
      <c r="L337" s="749" t="n"/>
      <c r="M337" s="749" t="n"/>
      <c r="N337" s="749" t="n"/>
      <c r="O337" s="749" t="n"/>
      <c r="P337" s="749" t="n"/>
      <c r="Q337" s="749" t="n"/>
      <c r="R337" s="749" t="n"/>
      <c r="S337" s="749" t="n"/>
      <c r="T337" s="749" t="n"/>
      <c r="U337" s="749" t="n"/>
      <c r="V337" s="749" t="n"/>
      <c r="W337" s="749" t="n"/>
      <c r="X337" s="749" t="n"/>
      <c r="Y337" s="749" t="n"/>
      <c r="Z337" s="749" t="n"/>
      <c r="AA337" s="749" t="n"/>
      <c r="AB337" s="749" t="n"/>
      <c r="AC337" s="749" t="n"/>
      <c r="AD337" s="749" t="n"/>
    </row>
    <row r="338">
      <c r="A338" s="749" t="n"/>
      <c r="B338" s="749" t="n"/>
      <c r="C338" s="749" t="n"/>
      <c r="D338" s="749" t="n"/>
      <c r="E338" s="749" t="n"/>
      <c r="F338" s="749" t="n"/>
      <c r="G338" s="749" t="n"/>
      <c r="H338" s="749" t="n"/>
      <c r="I338" s="749" t="n"/>
      <c r="J338" s="749" t="n"/>
      <c r="K338" s="749" t="n"/>
      <c r="L338" s="749" t="n"/>
      <c r="M338" s="749" t="n"/>
      <c r="N338" s="749" t="n"/>
      <c r="O338" s="749" t="n"/>
      <c r="P338" s="749" t="n"/>
      <c r="Q338" s="749" t="n"/>
      <c r="R338" s="749" t="n"/>
      <c r="S338" s="749" t="n"/>
      <c r="T338" s="749" t="n"/>
      <c r="U338" s="749" t="n"/>
      <c r="V338" s="749" t="n"/>
      <c r="W338" s="749" t="n"/>
      <c r="X338" s="749" t="n"/>
      <c r="Y338" s="749" t="n"/>
      <c r="Z338" s="749" t="n"/>
      <c r="AA338" s="749" t="n"/>
      <c r="AB338" s="749" t="n"/>
      <c r="AC338" s="749" t="n"/>
      <c r="AD338" s="749" t="n"/>
    </row>
    <row r="339">
      <c r="A339" s="749" t="n"/>
      <c r="B339" s="749" t="n"/>
      <c r="C339" s="749" t="n"/>
      <c r="D339" s="749" t="n"/>
      <c r="E339" s="749" t="n"/>
      <c r="F339" s="749" t="n"/>
      <c r="G339" s="749" t="n"/>
      <c r="H339" s="749" t="n"/>
      <c r="I339" s="749" t="n"/>
      <c r="J339" s="749" t="n"/>
      <c r="K339" s="749" t="n"/>
      <c r="L339" s="749" t="n"/>
      <c r="M339" s="749" t="n"/>
      <c r="N339" s="749" t="n"/>
      <c r="O339" s="749" t="n"/>
      <c r="P339" s="749" t="n"/>
      <c r="Q339" s="749" t="n"/>
      <c r="R339" s="749" t="n"/>
      <c r="S339" s="749" t="n"/>
      <c r="T339" s="749" t="n"/>
      <c r="U339" s="749" t="n"/>
      <c r="V339" s="749" t="n"/>
      <c r="W339" s="749" t="n"/>
      <c r="X339" s="749" t="n"/>
      <c r="Y339" s="749" t="n"/>
      <c r="Z339" s="749" t="n"/>
      <c r="AA339" s="749" t="n"/>
      <c r="AB339" s="749" t="n"/>
      <c r="AC339" s="749" t="n"/>
      <c r="AD339" s="749" t="n"/>
    </row>
    <row r="340">
      <c r="A340" s="749" t="n"/>
      <c r="B340" s="749" t="n"/>
      <c r="C340" s="749" t="n"/>
      <c r="D340" s="749" t="n"/>
      <c r="E340" s="749" t="n"/>
      <c r="F340" s="749" t="n"/>
      <c r="G340" s="749" t="n"/>
      <c r="H340" s="749" t="n"/>
      <c r="I340" s="749" t="n"/>
      <c r="J340" s="749" t="n"/>
      <c r="K340" s="749" t="n"/>
      <c r="L340" s="749" t="n"/>
      <c r="M340" s="749" t="n"/>
      <c r="N340" s="749" t="n"/>
      <c r="O340" s="749" t="n"/>
      <c r="P340" s="749" t="n"/>
      <c r="Q340" s="749" t="n"/>
      <c r="R340" s="749" t="n"/>
      <c r="S340" s="749" t="n"/>
      <c r="T340" s="749" t="n"/>
      <c r="U340" s="749" t="n"/>
      <c r="V340" s="749" t="n"/>
      <c r="W340" s="749" t="n"/>
      <c r="X340" s="749" t="n"/>
      <c r="Y340" s="749" t="n"/>
      <c r="Z340" s="749" t="n"/>
      <c r="AA340" s="749" t="n"/>
      <c r="AB340" s="749" t="n"/>
      <c r="AC340" s="749" t="n"/>
      <c r="AD340" s="749" t="n"/>
    </row>
    <row r="341">
      <c r="A341" s="749" t="n"/>
      <c r="B341" s="749" t="n"/>
      <c r="C341" s="749" t="n"/>
      <c r="D341" s="749" t="n"/>
      <c r="E341" s="749" t="n"/>
      <c r="F341" s="749" t="n"/>
      <c r="G341" s="749" t="n"/>
      <c r="H341" s="749" t="n"/>
      <c r="I341" s="749" t="n"/>
      <c r="J341" s="749" t="n"/>
      <c r="K341" s="749" t="n"/>
      <c r="L341" s="749" t="n"/>
      <c r="M341" s="749" t="n"/>
      <c r="N341" s="749" t="n"/>
      <c r="O341" s="749" t="n"/>
      <c r="P341" s="749" t="n"/>
      <c r="Q341" s="749" t="n"/>
      <c r="R341" s="749" t="n"/>
      <c r="S341" s="749" t="n"/>
      <c r="T341" s="749" t="n"/>
      <c r="U341" s="749" t="n"/>
      <c r="V341" s="749" t="n"/>
      <c r="W341" s="749" t="n"/>
      <c r="X341" s="749" t="n"/>
      <c r="Y341" s="749" t="n"/>
      <c r="Z341" s="749" t="n"/>
      <c r="AA341" s="749" t="n"/>
      <c r="AB341" s="749" t="n"/>
      <c r="AC341" s="749" t="n"/>
      <c r="AD341" s="749" t="n"/>
    </row>
    <row r="342">
      <c r="A342" s="749" t="n"/>
      <c r="B342" s="749" t="n"/>
      <c r="C342" s="749" t="n"/>
      <c r="D342" s="749" t="n"/>
      <c r="E342" s="749" t="n"/>
      <c r="F342" s="749" t="n"/>
      <c r="G342" s="749" t="n"/>
      <c r="H342" s="749" t="n"/>
      <c r="I342" s="749" t="n"/>
      <c r="J342" s="749" t="n"/>
      <c r="K342" s="749" t="n"/>
      <c r="L342" s="749" t="n"/>
      <c r="M342" s="749" t="n"/>
      <c r="N342" s="749" t="n"/>
      <c r="O342" s="749" t="n"/>
      <c r="P342" s="749" t="n"/>
      <c r="Q342" s="749" t="n"/>
      <c r="R342" s="749" t="n"/>
      <c r="S342" s="749" t="n"/>
      <c r="T342" s="749" t="n"/>
      <c r="U342" s="749" t="n"/>
      <c r="V342" s="749" t="n"/>
      <c r="W342" s="749" t="n"/>
      <c r="X342" s="749" t="n"/>
      <c r="Y342" s="749" t="n"/>
      <c r="Z342" s="749" t="n"/>
      <c r="AA342" s="749" t="n"/>
      <c r="AB342" s="749" t="n"/>
      <c r="AC342" s="749" t="n"/>
      <c r="AD342" s="749" t="n"/>
    </row>
    <row r="343">
      <c r="A343" s="749" t="n"/>
      <c r="B343" s="749" t="n"/>
      <c r="C343" s="749" t="n"/>
      <c r="D343" s="749" t="n"/>
      <c r="E343" s="749" t="n"/>
      <c r="F343" s="749" t="n"/>
      <c r="G343" s="749" t="n"/>
      <c r="H343" s="749" t="n"/>
      <c r="I343" s="749" t="n"/>
      <c r="J343" s="749" t="n"/>
      <c r="K343" s="749" t="n"/>
      <c r="L343" s="749" t="n"/>
      <c r="M343" s="749" t="n"/>
      <c r="N343" s="749" t="n"/>
      <c r="O343" s="749" t="n"/>
      <c r="P343" s="749" t="n"/>
      <c r="Q343" s="749" t="n"/>
      <c r="R343" s="749" t="n"/>
      <c r="S343" s="749" t="n"/>
      <c r="T343" s="749" t="n"/>
      <c r="U343" s="749" t="n"/>
      <c r="V343" s="749" t="n"/>
      <c r="W343" s="749" t="n"/>
      <c r="X343" s="749" t="n"/>
      <c r="Y343" s="749" t="n"/>
      <c r="Z343" s="749" t="n"/>
      <c r="AA343" s="749" t="n"/>
      <c r="AB343" s="749" t="n"/>
      <c r="AC343" s="749" t="n"/>
      <c r="AD343" s="749" t="n"/>
    </row>
    <row r="344">
      <c r="A344" s="749" t="n"/>
      <c r="B344" s="749" t="n"/>
      <c r="C344" s="749" t="n"/>
      <c r="D344" s="749" t="n"/>
      <c r="E344" s="749" t="n"/>
      <c r="F344" s="749" t="n"/>
      <c r="G344" s="749" t="n"/>
      <c r="H344" s="749" t="n"/>
      <c r="I344" s="749" t="n"/>
      <c r="J344" s="749" t="n"/>
      <c r="K344" s="749" t="n"/>
      <c r="L344" s="749" t="n"/>
      <c r="M344" s="749" t="n"/>
      <c r="N344" s="749" t="n"/>
      <c r="O344" s="749" t="n"/>
      <c r="P344" s="749" t="n"/>
      <c r="Q344" s="749" t="n"/>
      <c r="R344" s="749" t="n"/>
      <c r="S344" s="749" t="n"/>
      <c r="T344" s="749" t="n"/>
      <c r="U344" s="749" t="n"/>
      <c r="V344" s="749" t="n"/>
      <c r="W344" s="749" t="n"/>
      <c r="X344" s="749" t="n"/>
      <c r="Y344" s="749" t="n"/>
      <c r="Z344" s="749" t="n"/>
      <c r="AA344" s="749" t="n"/>
      <c r="AB344" s="749" t="n"/>
      <c r="AC344" s="749" t="n"/>
      <c r="AD344" s="749" t="n"/>
    </row>
    <row r="345">
      <c r="A345" s="749" t="n"/>
      <c r="B345" s="749" t="n"/>
      <c r="C345" s="749" t="n"/>
      <c r="D345" s="749" t="n"/>
      <c r="E345" s="749" t="n"/>
      <c r="F345" s="749" t="n"/>
      <c r="G345" s="749" t="n"/>
      <c r="H345" s="749" t="n"/>
      <c r="I345" s="749" t="n"/>
      <c r="J345" s="749" t="n"/>
      <c r="K345" s="749" t="n"/>
      <c r="L345" s="749" t="n"/>
      <c r="M345" s="749" t="n"/>
      <c r="N345" s="749" t="n"/>
      <c r="O345" s="749" t="n"/>
      <c r="P345" s="749" t="n"/>
      <c r="Q345" s="749" t="n"/>
      <c r="R345" s="749" t="n"/>
      <c r="S345" s="749" t="n"/>
      <c r="T345" s="749" t="n"/>
      <c r="U345" s="749" t="n"/>
      <c r="V345" s="749" t="n"/>
      <c r="W345" s="749" t="n"/>
      <c r="X345" s="749" t="n"/>
      <c r="Y345" s="749" t="n"/>
      <c r="Z345" s="749" t="n"/>
      <c r="AA345" s="749" t="n"/>
      <c r="AB345" s="749" t="n"/>
      <c r="AC345" s="749" t="n"/>
      <c r="AD345" s="749" t="n"/>
    </row>
    <row r="346">
      <c r="A346" s="749" t="n"/>
      <c r="B346" s="749" t="n"/>
      <c r="C346" s="749" t="n"/>
      <c r="D346" s="749" t="n"/>
      <c r="E346" s="749" t="n"/>
      <c r="F346" s="749" t="n"/>
      <c r="G346" s="749" t="n"/>
      <c r="H346" s="749" t="n"/>
      <c r="I346" s="749" t="n"/>
      <c r="J346" s="749" t="n"/>
      <c r="K346" s="749" t="n"/>
      <c r="L346" s="749" t="n"/>
      <c r="M346" s="749" t="n"/>
      <c r="N346" s="749" t="n"/>
      <c r="O346" s="749" t="n"/>
      <c r="P346" s="749" t="n"/>
      <c r="Q346" s="749" t="n"/>
      <c r="R346" s="749" t="n"/>
      <c r="S346" s="749" t="n"/>
      <c r="T346" s="749" t="n"/>
      <c r="U346" s="749" t="n"/>
      <c r="V346" s="749" t="n"/>
      <c r="W346" s="749" t="n"/>
      <c r="X346" s="749" t="n"/>
      <c r="Y346" s="749" t="n"/>
      <c r="Z346" s="749" t="n"/>
      <c r="AA346" s="749" t="n"/>
      <c r="AB346" s="749" t="n"/>
      <c r="AC346" s="749" t="n"/>
      <c r="AD346" s="749" t="n"/>
    </row>
    <row r="347">
      <c r="A347" s="749" t="n"/>
      <c r="B347" s="749" t="n"/>
      <c r="C347" s="749" t="n"/>
      <c r="D347" s="749" t="n"/>
      <c r="E347" s="749" t="n"/>
      <c r="F347" s="749" t="n"/>
      <c r="G347" s="749" t="n"/>
      <c r="H347" s="749" t="n"/>
      <c r="I347" s="749" t="n"/>
      <c r="J347" s="749" t="n"/>
      <c r="K347" s="749" t="n"/>
      <c r="L347" s="749" t="n"/>
      <c r="M347" s="749" t="n"/>
      <c r="N347" s="749" t="n"/>
      <c r="O347" s="749" t="n"/>
      <c r="P347" s="749" t="n"/>
      <c r="Q347" s="749" t="n"/>
      <c r="R347" s="749" t="n"/>
      <c r="S347" s="749" t="n"/>
      <c r="T347" s="749" t="n"/>
      <c r="U347" s="749" t="n"/>
      <c r="V347" s="749" t="n"/>
      <c r="W347" s="749" t="n"/>
      <c r="X347" s="749" t="n"/>
      <c r="Y347" s="749" t="n"/>
      <c r="Z347" s="749" t="n"/>
      <c r="AA347" s="749" t="n"/>
      <c r="AB347" s="749" t="n"/>
      <c r="AC347" s="749" t="n"/>
      <c r="AD347" s="749" t="n"/>
    </row>
    <row r="348">
      <c r="A348" s="749" t="n"/>
      <c r="B348" s="749" t="n"/>
      <c r="C348" s="749" t="n"/>
      <c r="D348" s="749" t="n"/>
      <c r="E348" s="749" t="n"/>
      <c r="F348" s="749" t="n"/>
      <c r="G348" s="749" t="n"/>
      <c r="H348" s="749" t="n"/>
      <c r="I348" s="749" t="n"/>
      <c r="J348" s="749" t="n"/>
      <c r="K348" s="749" t="n"/>
      <c r="L348" s="749" t="n"/>
      <c r="M348" s="749" t="n"/>
      <c r="N348" s="749" t="n"/>
      <c r="O348" s="749" t="n"/>
      <c r="P348" s="749" t="n"/>
      <c r="Q348" s="749" t="n"/>
      <c r="R348" s="749" t="n"/>
      <c r="S348" s="749" t="n"/>
      <c r="T348" s="749" t="n"/>
      <c r="U348" s="749" t="n"/>
      <c r="V348" s="749" t="n"/>
      <c r="W348" s="749" t="n"/>
      <c r="X348" s="749" t="n"/>
      <c r="Y348" s="749" t="n"/>
      <c r="Z348" s="749" t="n"/>
      <c r="AA348" s="749" t="n"/>
      <c r="AB348" s="749" t="n"/>
      <c r="AC348" s="749" t="n"/>
      <c r="AD348" s="749" t="n"/>
    </row>
    <row r="349">
      <c r="A349" s="749" t="n"/>
      <c r="B349" s="749" t="n"/>
      <c r="C349" s="749" t="n"/>
      <c r="D349" s="749" t="n"/>
      <c r="E349" s="749" t="n"/>
      <c r="F349" s="749" t="n"/>
      <c r="G349" s="749" t="n"/>
      <c r="H349" s="749" t="n"/>
      <c r="I349" s="749" t="n"/>
      <c r="J349" s="749" t="n"/>
      <c r="K349" s="749" t="n"/>
      <c r="L349" s="749" t="n"/>
      <c r="M349" s="749" t="n"/>
      <c r="N349" s="749" t="n"/>
      <c r="O349" s="749" t="n"/>
      <c r="P349" s="749" t="n"/>
      <c r="Q349" s="749" t="n"/>
      <c r="R349" s="749" t="n"/>
      <c r="S349" s="749" t="n"/>
      <c r="T349" s="749" t="n"/>
      <c r="U349" s="749" t="n"/>
      <c r="V349" s="749" t="n"/>
      <c r="W349" s="749" t="n"/>
      <c r="X349" s="749" t="n"/>
      <c r="Y349" s="749" t="n"/>
      <c r="Z349" s="749" t="n"/>
      <c r="AA349" s="749" t="n"/>
      <c r="AB349" s="749" t="n"/>
      <c r="AC349" s="749" t="n"/>
      <c r="AD349" s="749" t="n"/>
    </row>
    <row r="350">
      <c r="A350" s="749" t="n"/>
      <c r="B350" s="749" t="n"/>
      <c r="C350" s="749" t="n"/>
      <c r="D350" s="749" t="n"/>
      <c r="E350" s="749" t="n"/>
      <c r="F350" s="749" t="n"/>
      <c r="G350" s="749" t="n"/>
      <c r="H350" s="749" t="n"/>
      <c r="I350" s="749" t="n"/>
      <c r="J350" s="749" t="n"/>
      <c r="K350" s="749" t="n"/>
      <c r="L350" s="749" t="n"/>
      <c r="M350" s="749" t="n"/>
      <c r="N350" s="749" t="n"/>
      <c r="O350" s="749" t="n"/>
      <c r="P350" s="749" t="n"/>
      <c r="Q350" s="749" t="n"/>
      <c r="R350" s="749" t="n"/>
      <c r="S350" s="749" t="n"/>
      <c r="T350" s="749" t="n"/>
      <c r="U350" s="749" t="n"/>
      <c r="V350" s="749" t="n"/>
      <c r="W350" s="749" t="n"/>
      <c r="X350" s="749" t="n"/>
      <c r="Y350" s="749" t="n"/>
      <c r="Z350" s="749" t="n"/>
      <c r="AA350" s="749" t="n"/>
      <c r="AB350" s="749" t="n"/>
      <c r="AC350" s="749" t="n"/>
      <c r="AD350" s="749" t="n"/>
    </row>
    <row r="351">
      <c r="A351" s="749" t="n"/>
      <c r="B351" s="749" t="n"/>
      <c r="C351" s="749" t="n"/>
      <c r="D351" s="749" t="n"/>
      <c r="E351" s="749" t="n"/>
      <c r="F351" s="749" t="n"/>
      <c r="G351" s="749" t="n"/>
      <c r="H351" s="749" t="n"/>
      <c r="I351" s="749" t="n"/>
      <c r="J351" s="749" t="n"/>
      <c r="K351" s="749" t="n"/>
      <c r="L351" s="749" t="n"/>
      <c r="M351" s="749" t="n"/>
      <c r="N351" s="749" t="n"/>
      <c r="O351" s="749" t="n"/>
      <c r="P351" s="749" t="n"/>
      <c r="Q351" s="749" t="n"/>
      <c r="R351" s="749" t="n"/>
      <c r="S351" s="749" t="n"/>
      <c r="T351" s="749" t="n"/>
      <c r="U351" s="749" t="n"/>
      <c r="V351" s="749" t="n"/>
      <c r="W351" s="749" t="n"/>
      <c r="X351" s="749" t="n"/>
      <c r="Y351" s="749" t="n"/>
      <c r="Z351" s="749" t="n"/>
      <c r="AA351" s="749" t="n"/>
      <c r="AB351" s="749" t="n"/>
      <c r="AC351" s="749" t="n"/>
      <c r="AD351" s="749" t="n"/>
    </row>
    <row r="352">
      <c r="A352" s="749" t="n"/>
      <c r="B352" s="749" t="n"/>
      <c r="C352" s="749" t="n"/>
      <c r="D352" s="749" t="n"/>
      <c r="E352" s="749" t="n"/>
      <c r="F352" s="749" t="n"/>
      <c r="G352" s="749" t="n"/>
      <c r="H352" s="749" t="n"/>
      <c r="I352" s="749" t="n"/>
      <c r="J352" s="749" t="n"/>
      <c r="K352" s="749" t="n"/>
      <c r="L352" s="749" t="n"/>
      <c r="M352" s="749" t="n"/>
      <c r="N352" s="749" t="n"/>
      <c r="O352" s="749" t="n"/>
      <c r="P352" s="749" t="n"/>
      <c r="Q352" s="749" t="n"/>
      <c r="R352" s="749" t="n"/>
      <c r="S352" s="749" t="n"/>
      <c r="T352" s="749" t="n"/>
      <c r="U352" s="749" t="n"/>
      <c r="V352" s="749" t="n"/>
      <c r="W352" s="749" t="n"/>
      <c r="X352" s="749" t="n"/>
      <c r="Y352" s="749" t="n"/>
      <c r="Z352" s="749" t="n"/>
      <c r="AA352" s="749" t="n"/>
      <c r="AB352" s="749" t="n"/>
      <c r="AC352" s="749" t="n"/>
      <c r="AD352" s="749" t="n"/>
    </row>
    <row r="353">
      <c r="A353" s="749" t="n"/>
      <c r="B353" s="749" t="n"/>
      <c r="C353" s="749" t="n"/>
      <c r="D353" s="749" t="n"/>
      <c r="E353" s="749" t="n"/>
      <c r="F353" s="749" t="n"/>
      <c r="G353" s="749" t="n"/>
      <c r="H353" s="749" t="n"/>
      <c r="I353" s="749" t="n"/>
      <c r="J353" s="749" t="n"/>
      <c r="K353" s="749" t="n"/>
      <c r="L353" s="749" t="n"/>
      <c r="M353" s="749" t="n"/>
      <c r="N353" s="749" t="n"/>
      <c r="O353" s="749" t="n"/>
      <c r="P353" s="749" t="n"/>
      <c r="Q353" s="749" t="n"/>
      <c r="R353" s="749" t="n"/>
      <c r="S353" s="749" t="n"/>
      <c r="T353" s="749" t="n"/>
      <c r="U353" s="749" t="n"/>
      <c r="V353" s="749" t="n"/>
      <c r="W353" s="749" t="n"/>
      <c r="X353" s="749" t="n"/>
      <c r="Y353" s="749" t="n"/>
      <c r="Z353" s="749" t="n"/>
      <c r="AA353" s="749" t="n"/>
      <c r="AB353" s="749" t="n"/>
      <c r="AC353" s="749" t="n"/>
      <c r="AD353" s="749" t="n"/>
    </row>
    <row r="354">
      <c r="A354" s="749" t="n"/>
      <c r="B354" s="749" t="n"/>
      <c r="C354" s="749" t="n"/>
      <c r="D354" s="749" t="n"/>
      <c r="E354" s="749" t="n"/>
      <c r="F354" s="749" t="n"/>
      <c r="G354" s="749" t="n"/>
      <c r="H354" s="749" t="n"/>
      <c r="I354" s="749" t="n"/>
      <c r="J354" s="749" t="n"/>
      <c r="K354" s="749" t="n"/>
      <c r="L354" s="749" t="n"/>
      <c r="M354" s="749" t="n"/>
      <c r="N354" s="749" t="n"/>
      <c r="O354" s="749" t="n"/>
      <c r="P354" s="749" t="n"/>
      <c r="Q354" s="749" t="n"/>
      <c r="R354" s="749" t="n"/>
      <c r="S354" s="749" t="n"/>
      <c r="T354" s="749" t="n"/>
      <c r="U354" s="749" t="n"/>
      <c r="V354" s="749" t="n"/>
      <c r="W354" s="749" t="n"/>
      <c r="X354" s="749" t="n"/>
      <c r="Y354" s="749" t="n"/>
      <c r="Z354" s="749" t="n"/>
      <c r="AA354" s="749" t="n"/>
      <c r="AB354" s="749" t="n"/>
      <c r="AC354" s="749" t="n"/>
      <c r="AD354" s="749" t="n"/>
    </row>
    <row r="355">
      <c r="A355" s="749" t="n"/>
      <c r="B355" s="749" t="n"/>
      <c r="C355" s="749" t="n"/>
      <c r="D355" s="749" t="n"/>
      <c r="E355" s="749" t="n"/>
      <c r="F355" s="749" t="n"/>
      <c r="G355" s="749" t="n"/>
      <c r="H355" s="749" t="n"/>
      <c r="I355" s="749" t="n"/>
      <c r="J355" s="749" t="n"/>
      <c r="K355" s="749" t="n"/>
      <c r="L355" s="749" t="n"/>
      <c r="M355" s="749" t="n"/>
      <c r="N355" s="749" t="n"/>
      <c r="O355" s="749" t="n"/>
      <c r="P355" s="749" t="n"/>
      <c r="Q355" s="749" t="n"/>
      <c r="R355" s="749" t="n"/>
      <c r="S355" s="749" t="n"/>
      <c r="T355" s="749" t="n"/>
      <c r="U355" s="749" t="n"/>
      <c r="V355" s="749" t="n"/>
      <c r="W355" s="749" t="n"/>
      <c r="X355" s="749" t="n"/>
      <c r="Y355" s="749" t="n"/>
      <c r="Z355" s="749" t="n"/>
      <c r="AA355" s="749" t="n"/>
      <c r="AB355" s="749" t="n"/>
      <c r="AC355" s="749" t="n"/>
      <c r="AD355" s="749" t="n"/>
    </row>
    <row r="356">
      <c r="A356" s="749" t="n"/>
      <c r="B356" s="749" t="n"/>
      <c r="C356" s="749" t="n"/>
      <c r="D356" s="749" t="n"/>
      <c r="E356" s="749" t="n"/>
      <c r="F356" s="749" t="n"/>
      <c r="G356" s="749" t="n"/>
      <c r="H356" s="749" t="n"/>
      <c r="I356" s="749" t="n"/>
      <c r="J356" s="749" t="n"/>
      <c r="K356" s="749" t="n"/>
      <c r="L356" s="749" t="n"/>
      <c r="M356" s="749" t="n"/>
      <c r="N356" s="749" t="n"/>
      <c r="O356" s="749" t="n"/>
      <c r="P356" s="749" t="n"/>
      <c r="Q356" s="749" t="n"/>
      <c r="R356" s="749" t="n"/>
      <c r="S356" s="749" t="n"/>
      <c r="T356" s="749" t="n"/>
      <c r="U356" s="749" t="n"/>
      <c r="V356" s="749" t="n"/>
      <c r="W356" s="749" t="n"/>
      <c r="X356" s="749" t="n"/>
      <c r="Y356" s="749" t="n"/>
      <c r="Z356" s="749" t="n"/>
      <c r="AA356" s="749" t="n"/>
      <c r="AB356" s="749" t="n"/>
      <c r="AC356" s="749" t="n"/>
      <c r="AD356" s="749" t="n"/>
    </row>
    <row r="357">
      <c r="A357" s="749" t="n"/>
      <c r="B357" s="749" t="n"/>
      <c r="C357" s="749" t="n"/>
      <c r="D357" s="749" t="n"/>
      <c r="E357" s="749" t="n"/>
      <c r="F357" s="749" t="n"/>
      <c r="G357" s="749" t="n"/>
      <c r="H357" s="749" t="n"/>
      <c r="I357" s="749" t="n"/>
      <c r="J357" s="749" t="n"/>
      <c r="K357" s="749" t="n"/>
      <c r="L357" s="749" t="n"/>
      <c r="M357" s="749" t="n"/>
      <c r="N357" s="749" t="n"/>
      <c r="O357" s="749" t="n"/>
      <c r="P357" s="749" t="n"/>
      <c r="Q357" s="749" t="n"/>
      <c r="R357" s="749" t="n"/>
      <c r="S357" s="749" t="n"/>
      <c r="T357" s="749" t="n"/>
      <c r="U357" s="749" t="n"/>
      <c r="V357" s="749" t="n"/>
      <c r="W357" s="749" t="n"/>
      <c r="X357" s="749" t="n"/>
      <c r="Y357" s="749" t="n"/>
      <c r="Z357" s="749" t="n"/>
      <c r="AA357" s="749" t="n"/>
      <c r="AB357" s="749" t="n"/>
      <c r="AC357" s="749" t="n"/>
      <c r="AD357" s="749" t="n"/>
    </row>
    <row r="358">
      <c r="A358" s="749" t="n"/>
      <c r="B358" s="749" t="n"/>
      <c r="C358" s="749" t="n"/>
      <c r="D358" s="749" t="n"/>
      <c r="E358" s="749" t="n"/>
      <c r="F358" s="749" t="n"/>
      <c r="G358" s="749" t="n"/>
      <c r="H358" s="749" t="n"/>
      <c r="I358" s="749" t="n"/>
      <c r="J358" s="749" t="n"/>
      <c r="K358" s="749" t="n"/>
      <c r="L358" s="749" t="n"/>
      <c r="M358" s="749" t="n"/>
      <c r="N358" s="749" t="n"/>
      <c r="O358" s="749" t="n"/>
      <c r="P358" s="749" t="n"/>
      <c r="Q358" s="749" t="n"/>
      <c r="R358" s="749" t="n"/>
      <c r="S358" s="749" t="n"/>
      <c r="T358" s="749" t="n"/>
      <c r="U358" s="749" t="n"/>
      <c r="V358" s="749" t="n"/>
      <c r="W358" s="749" t="n"/>
      <c r="X358" s="749" t="n"/>
      <c r="Y358" s="749" t="n"/>
      <c r="Z358" s="749" t="n"/>
      <c r="AA358" s="749" t="n"/>
      <c r="AB358" s="749" t="n"/>
      <c r="AC358" s="749" t="n"/>
      <c r="AD358" s="749" t="n"/>
    </row>
    <row r="359">
      <c r="A359" s="749" t="n"/>
      <c r="B359" s="749" t="n"/>
      <c r="C359" s="749" t="n"/>
      <c r="D359" s="749" t="n"/>
      <c r="E359" s="749" t="n"/>
      <c r="F359" s="749" t="n"/>
      <c r="G359" s="749" t="n"/>
      <c r="H359" s="749" t="n"/>
      <c r="I359" s="749" t="n"/>
      <c r="J359" s="749" t="n"/>
      <c r="K359" s="749" t="n"/>
      <c r="L359" s="749" t="n"/>
      <c r="M359" s="749" t="n"/>
      <c r="N359" s="749" t="n"/>
      <c r="O359" s="749" t="n"/>
      <c r="P359" s="749" t="n"/>
      <c r="Q359" s="749" t="n"/>
      <c r="R359" s="749" t="n"/>
      <c r="S359" s="749" t="n"/>
      <c r="T359" s="749" t="n"/>
      <c r="U359" s="749" t="n"/>
      <c r="V359" s="749" t="n"/>
      <c r="W359" s="749" t="n"/>
      <c r="X359" s="749" t="n"/>
      <c r="Y359" s="749" t="n"/>
      <c r="Z359" s="749" t="n"/>
      <c r="AA359" s="749" t="n"/>
      <c r="AB359" s="749" t="n"/>
      <c r="AC359" s="749" t="n"/>
      <c r="AD359" s="749" t="n"/>
    </row>
    <row r="360">
      <c r="A360" s="749" t="n"/>
      <c r="B360" s="749" t="n"/>
      <c r="C360" s="749" t="n"/>
      <c r="D360" s="749" t="n"/>
      <c r="E360" s="749" t="n"/>
      <c r="F360" s="749" t="n"/>
      <c r="G360" s="749" t="n"/>
      <c r="H360" s="749" t="n"/>
      <c r="I360" s="749" t="n"/>
      <c r="J360" s="749" t="n"/>
      <c r="K360" s="749" t="n"/>
      <c r="L360" s="749" t="n"/>
      <c r="M360" s="749" t="n"/>
      <c r="N360" s="749" t="n"/>
      <c r="O360" s="749" t="n"/>
      <c r="P360" s="749" t="n"/>
      <c r="Q360" s="749" t="n"/>
      <c r="R360" s="749" t="n"/>
      <c r="S360" s="749" t="n"/>
      <c r="T360" s="749" t="n"/>
      <c r="U360" s="749" t="n"/>
      <c r="V360" s="749" t="n"/>
      <c r="W360" s="749" t="n"/>
      <c r="X360" s="749" t="n"/>
      <c r="Y360" s="749" t="n"/>
      <c r="Z360" s="749" t="n"/>
      <c r="AA360" s="749" t="n"/>
      <c r="AB360" s="749" t="n"/>
      <c r="AC360" s="749" t="n"/>
      <c r="AD360" s="749" t="n"/>
    </row>
    <row r="361">
      <c r="A361" s="749" t="n"/>
      <c r="B361" s="749" t="n"/>
      <c r="C361" s="749" t="n"/>
      <c r="D361" s="749" t="n"/>
      <c r="E361" s="749" t="n"/>
      <c r="F361" s="749" t="n"/>
      <c r="G361" s="749" t="n"/>
      <c r="H361" s="749" t="n"/>
      <c r="I361" s="749" t="n"/>
      <c r="J361" s="749" t="n"/>
      <c r="K361" s="749" t="n"/>
      <c r="L361" s="749" t="n"/>
      <c r="M361" s="749" t="n"/>
      <c r="N361" s="749" t="n"/>
      <c r="O361" s="749" t="n"/>
      <c r="P361" s="749" t="n"/>
      <c r="Q361" s="749" t="n"/>
      <c r="R361" s="749" t="n"/>
      <c r="S361" s="749" t="n"/>
      <c r="T361" s="749" t="n"/>
      <c r="U361" s="749" t="n"/>
      <c r="V361" s="749" t="n"/>
      <c r="W361" s="749" t="n"/>
      <c r="X361" s="749" t="n"/>
      <c r="Y361" s="749" t="n"/>
      <c r="Z361" s="749" t="n"/>
      <c r="AA361" s="749" t="n"/>
      <c r="AB361" s="749" t="n"/>
      <c r="AC361" s="749" t="n"/>
      <c r="AD361" s="749" t="n"/>
    </row>
    <row r="362">
      <c r="A362" s="749" t="n"/>
      <c r="B362" s="749" t="n"/>
      <c r="C362" s="749" t="n"/>
      <c r="D362" s="749" t="n"/>
      <c r="E362" s="749" t="n"/>
      <c r="F362" s="749" t="n"/>
      <c r="G362" s="749" t="n"/>
      <c r="H362" s="749" t="n"/>
      <c r="I362" s="749" t="n"/>
      <c r="J362" s="749" t="n"/>
      <c r="K362" s="749" t="n"/>
      <c r="L362" s="749" t="n"/>
      <c r="M362" s="749" t="n"/>
      <c r="N362" s="749" t="n"/>
      <c r="O362" s="749" t="n"/>
      <c r="P362" s="749" t="n"/>
      <c r="Q362" s="749" t="n"/>
      <c r="R362" s="749" t="n"/>
      <c r="S362" s="749" t="n"/>
      <c r="T362" s="749" t="n"/>
      <c r="U362" s="749" t="n"/>
      <c r="V362" s="749" t="n"/>
      <c r="W362" s="749" t="n"/>
      <c r="X362" s="749" t="n"/>
      <c r="Y362" s="749" t="n"/>
      <c r="Z362" s="749" t="n"/>
      <c r="AA362" s="749" t="n"/>
      <c r="AB362" s="749" t="n"/>
      <c r="AC362" s="749" t="n"/>
      <c r="AD362" s="749" t="n"/>
    </row>
    <row r="363">
      <c r="A363" s="749" t="n"/>
      <c r="B363" s="749" t="n"/>
      <c r="C363" s="749" t="n"/>
      <c r="D363" s="749" t="n"/>
      <c r="E363" s="749" t="n"/>
      <c r="F363" s="749" t="n"/>
      <c r="G363" s="749" t="n"/>
      <c r="H363" s="749" t="n"/>
      <c r="I363" s="749" t="n"/>
      <c r="J363" s="749" t="n"/>
      <c r="K363" s="749" t="n"/>
      <c r="L363" s="749" t="n"/>
      <c r="M363" s="749" t="n"/>
      <c r="N363" s="749" t="n"/>
      <c r="O363" s="749" t="n"/>
      <c r="P363" s="749" t="n"/>
      <c r="Q363" s="749" t="n"/>
      <c r="R363" s="749" t="n"/>
      <c r="S363" s="749" t="n"/>
      <c r="T363" s="749" t="n"/>
      <c r="U363" s="749" t="n"/>
      <c r="V363" s="749" t="n"/>
      <c r="W363" s="749" t="n"/>
      <c r="X363" s="749" t="n"/>
      <c r="Y363" s="749" t="n"/>
      <c r="Z363" s="749" t="n"/>
      <c r="AA363" s="749" t="n"/>
      <c r="AB363" s="749" t="n"/>
      <c r="AC363" s="749" t="n"/>
      <c r="AD363" s="749" t="n"/>
    </row>
    <row r="364">
      <c r="A364" s="749" t="n"/>
      <c r="B364" s="749" t="n"/>
      <c r="C364" s="749" t="n"/>
      <c r="D364" s="749" t="n"/>
      <c r="E364" s="749" t="n"/>
      <c r="F364" s="749" t="n"/>
      <c r="G364" s="749" t="n"/>
      <c r="H364" s="749" t="n"/>
      <c r="I364" s="749" t="n"/>
      <c r="J364" s="749" t="n"/>
      <c r="K364" s="749" t="n"/>
      <c r="L364" s="749" t="n"/>
      <c r="M364" s="749" t="n"/>
      <c r="N364" s="749" t="n"/>
      <c r="O364" s="749" t="n"/>
      <c r="P364" s="749" t="n"/>
      <c r="Q364" s="749" t="n"/>
      <c r="R364" s="749" t="n"/>
      <c r="S364" s="749" t="n"/>
      <c r="T364" s="749" t="n"/>
      <c r="U364" s="749" t="n"/>
      <c r="V364" s="749" t="n"/>
      <c r="W364" s="749" t="n"/>
      <c r="X364" s="749" t="n"/>
      <c r="Y364" s="749" t="n"/>
      <c r="Z364" s="749" t="n"/>
      <c r="AA364" s="749" t="n"/>
      <c r="AB364" s="749" t="n"/>
      <c r="AC364" s="749" t="n"/>
      <c r="AD364" s="749" t="n"/>
    </row>
    <row r="365">
      <c r="A365" s="749" t="n"/>
      <c r="B365" s="749" t="n"/>
      <c r="C365" s="749" t="n"/>
      <c r="D365" s="749" t="n"/>
      <c r="E365" s="749" t="n"/>
      <c r="F365" s="749" t="n"/>
      <c r="G365" s="749" t="n"/>
      <c r="H365" s="749" t="n"/>
      <c r="I365" s="749" t="n"/>
      <c r="J365" s="749" t="n"/>
      <c r="K365" s="749" t="n"/>
      <c r="L365" s="749" t="n"/>
      <c r="M365" s="749" t="n"/>
      <c r="N365" s="749" t="n"/>
      <c r="O365" s="749" t="n"/>
      <c r="P365" s="749" t="n"/>
      <c r="Q365" s="749" t="n"/>
      <c r="R365" s="749" t="n"/>
      <c r="S365" s="749" t="n"/>
      <c r="T365" s="749" t="n"/>
      <c r="U365" s="749" t="n"/>
      <c r="V365" s="749" t="n"/>
      <c r="W365" s="749" t="n"/>
      <c r="X365" s="749" t="n"/>
      <c r="Y365" s="749" t="n"/>
      <c r="Z365" s="749" t="n"/>
      <c r="AA365" s="749" t="n"/>
      <c r="AB365" s="749" t="n"/>
      <c r="AC365" s="749" t="n"/>
      <c r="AD365" s="749" t="n"/>
    </row>
    <row r="366">
      <c r="A366" s="749" t="n"/>
      <c r="B366" s="749" t="n"/>
      <c r="C366" s="749" t="n"/>
      <c r="D366" s="749" t="n"/>
      <c r="E366" s="749" t="n"/>
      <c r="F366" s="749" t="n"/>
      <c r="G366" s="749" t="n"/>
      <c r="H366" s="749" t="n"/>
      <c r="I366" s="749" t="n"/>
      <c r="J366" s="749" t="n"/>
      <c r="K366" s="749" t="n"/>
      <c r="L366" s="749" t="n"/>
      <c r="M366" s="749" t="n"/>
      <c r="N366" s="749" t="n"/>
      <c r="O366" s="749" t="n"/>
      <c r="P366" s="749" t="n"/>
      <c r="Q366" s="749" t="n"/>
      <c r="R366" s="749" t="n"/>
      <c r="S366" s="749" t="n"/>
      <c r="T366" s="749" t="n"/>
      <c r="U366" s="749" t="n"/>
      <c r="V366" s="749" t="n"/>
      <c r="W366" s="749" t="n"/>
      <c r="X366" s="749" t="n"/>
      <c r="Y366" s="749" t="n"/>
      <c r="Z366" s="749" t="n"/>
      <c r="AA366" s="749" t="n"/>
      <c r="AB366" s="749" t="n"/>
      <c r="AC366" s="749" t="n"/>
      <c r="AD366" s="749" t="n"/>
    </row>
    <row r="367">
      <c r="A367" s="749" t="n"/>
      <c r="B367" s="749" t="n"/>
      <c r="C367" s="749" t="n"/>
      <c r="D367" s="749" t="n"/>
      <c r="E367" s="749" t="n"/>
      <c r="F367" s="749" t="n"/>
      <c r="G367" s="749" t="n"/>
      <c r="H367" s="749" t="n"/>
      <c r="I367" s="749" t="n"/>
      <c r="J367" s="749" t="n"/>
      <c r="K367" s="749" t="n"/>
      <c r="L367" s="749" t="n"/>
      <c r="M367" s="749" t="n"/>
      <c r="N367" s="749" t="n"/>
      <c r="O367" s="749" t="n"/>
      <c r="P367" s="749" t="n"/>
      <c r="Q367" s="749" t="n"/>
      <c r="R367" s="749" t="n"/>
      <c r="S367" s="749" t="n"/>
      <c r="T367" s="749" t="n"/>
      <c r="U367" s="749" t="n"/>
      <c r="V367" s="749" t="n"/>
      <c r="W367" s="749" t="n"/>
      <c r="X367" s="749" t="n"/>
      <c r="Y367" s="749" t="n"/>
      <c r="Z367" s="749" t="n"/>
      <c r="AA367" s="749" t="n"/>
      <c r="AB367" s="749" t="n"/>
      <c r="AC367" s="749" t="n"/>
      <c r="AD367" s="749" t="n"/>
    </row>
    <row r="368">
      <c r="A368" s="749" t="n"/>
      <c r="B368" s="749" t="n"/>
      <c r="C368" s="749" t="n"/>
      <c r="D368" s="749" t="n"/>
      <c r="E368" s="749" t="n"/>
      <c r="F368" s="749" t="n"/>
      <c r="G368" s="749" t="n"/>
      <c r="H368" s="749" t="n"/>
      <c r="I368" s="749" t="n"/>
      <c r="J368" s="749" t="n"/>
      <c r="K368" s="749" t="n"/>
      <c r="L368" s="749" t="n"/>
      <c r="M368" s="749" t="n"/>
      <c r="N368" s="749" t="n"/>
      <c r="O368" s="749" t="n"/>
      <c r="P368" s="749" t="n"/>
      <c r="Q368" s="749" t="n"/>
      <c r="R368" s="749" t="n"/>
      <c r="S368" s="749" t="n"/>
      <c r="T368" s="749" t="n"/>
      <c r="U368" s="749" t="n"/>
      <c r="V368" s="749" t="n"/>
      <c r="W368" s="749" t="n"/>
      <c r="X368" s="749" t="n"/>
      <c r="Y368" s="749" t="n"/>
      <c r="Z368" s="749" t="n"/>
      <c r="AA368" s="749" t="n"/>
      <c r="AB368" s="749" t="n"/>
      <c r="AC368" s="749" t="n"/>
      <c r="AD368" s="749" t="n"/>
    </row>
    <row r="369">
      <c r="A369" s="749" t="n"/>
      <c r="B369" s="749" t="n"/>
      <c r="C369" s="749" t="n"/>
      <c r="D369" s="749" t="n"/>
      <c r="E369" s="749" t="n"/>
      <c r="F369" s="749" t="n"/>
      <c r="G369" s="749" t="n"/>
      <c r="H369" s="749" t="n"/>
      <c r="I369" s="749" t="n"/>
      <c r="J369" s="749" t="n"/>
      <c r="K369" s="749" t="n"/>
      <c r="L369" s="749" t="n"/>
      <c r="M369" s="749" t="n"/>
      <c r="N369" s="749" t="n"/>
      <c r="O369" s="749" t="n"/>
      <c r="P369" s="749" t="n"/>
      <c r="Q369" s="749" t="n"/>
      <c r="R369" s="749" t="n"/>
      <c r="S369" s="749" t="n"/>
      <c r="T369" s="749" t="n"/>
      <c r="U369" s="749" t="n"/>
      <c r="V369" s="749" t="n"/>
      <c r="W369" s="749" t="n"/>
      <c r="X369" s="749" t="n"/>
      <c r="Y369" s="749" t="n"/>
      <c r="Z369" s="749" t="n"/>
      <c r="AA369" s="749" t="n"/>
      <c r="AB369" s="749" t="n"/>
      <c r="AC369" s="749" t="n"/>
      <c r="AD369" s="749" t="n"/>
    </row>
    <row r="370">
      <c r="A370" s="749" t="n"/>
      <c r="B370" s="749" t="n"/>
      <c r="C370" s="749" t="n"/>
      <c r="D370" s="749" t="n"/>
      <c r="E370" s="749" t="n"/>
      <c r="F370" s="749" t="n"/>
      <c r="G370" s="749" t="n"/>
      <c r="H370" s="749" t="n"/>
      <c r="I370" s="749" t="n"/>
      <c r="J370" s="749" t="n"/>
      <c r="K370" s="749" t="n"/>
      <c r="L370" s="749" t="n"/>
      <c r="M370" s="749" t="n"/>
      <c r="N370" s="749" t="n"/>
      <c r="O370" s="749" t="n"/>
      <c r="P370" s="749" t="n"/>
      <c r="Q370" s="749" t="n"/>
      <c r="R370" s="749" t="n"/>
      <c r="S370" s="749" t="n"/>
      <c r="T370" s="749" t="n"/>
      <c r="U370" s="749" t="n"/>
      <c r="V370" s="749" t="n"/>
      <c r="W370" s="749" t="n"/>
      <c r="X370" s="749" t="n"/>
      <c r="Y370" s="749" t="n"/>
      <c r="Z370" s="749" t="n"/>
      <c r="AA370" s="749" t="n"/>
      <c r="AB370" s="749" t="n"/>
      <c r="AC370" s="749" t="n"/>
      <c r="AD370" s="749" t="n"/>
    </row>
    <row r="371">
      <c r="A371" s="749" t="n"/>
      <c r="B371" s="749" t="n"/>
      <c r="C371" s="749" t="n"/>
      <c r="D371" s="749" t="n"/>
      <c r="E371" s="749" t="n"/>
      <c r="F371" s="749" t="n"/>
      <c r="G371" s="749" t="n"/>
      <c r="H371" s="749" t="n"/>
      <c r="I371" s="749" t="n"/>
      <c r="J371" s="749" t="n"/>
      <c r="K371" s="749" t="n"/>
      <c r="L371" s="749" t="n"/>
      <c r="M371" s="749" t="n"/>
      <c r="N371" s="749" t="n"/>
      <c r="O371" s="749" t="n"/>
      <c r="P371" s="749" t="n"/>
      <c r="Q371" s="749" t="n"/>
      <c r="R371" s="749" t="n"/>
      <c r="S371" s="749" t="n"/>
      <c r="T371" s="749" t="n"/>
      <c r="U371" s="749" t="n"/>
      <c r="V371" s="749" t="n"/>
      <c r="W371" s="749" t="n"/>
      <c r="X371" s="749" t="n"/>
      <c r="Y371" s="749" t="n"/>
      <c r="Z371" s="749" t="n"/>
      <c r="AA371" s="749" t="n"/>
      <c r="AB371" s="749" t="n"/>
      <c r="AC371" s="749" t="n"/>
      <c r="AD371" s="749" t="n"/>
    </row>
    <row r="372">
      <c r="A372" s="749" t="n"/>
      <c r="B372" s="749" t="n"/>
      <c r="C372" s="749" t="n"/>
      <c r="D372" s="749" t="n"/>
      <c r="E372" s="749" t="n"/>
      <c r="F372" s="749" t="n"/>
      <c r="G372" s="749" t="n"/>
      <c r="H372" s="749" t="n"/>
      <c r="I372" s="749" t="n"/>
      <c r="J372" s="749" t="n"/>
      <c r="K372" s="749" t="n"/>
      <c r="L372" s="749" t="n"/>
      <c r="M372" s="749" t="n"/>
      <c r="N372" s="749" t="n"/>
      <c r="O372" s="749" t="n"/>
      <c r="P372" s="749" t="n"/>
      <c r="Q372" s="749" t="n"/>
      <c r="R372" s="749" t="n"/>
      <c r="S372" s="749" t="n"/>
      <c r="T372" s="749" t="n"/>
      <c r="U372" s="749" t="n"/>
      <c r="V372" s="749" t="n"/>
      <c r="W372" s="749" t="n"/>
      <c r="X372" s="749" t="n"/>
      <c r="Y372" s="749" t="n"/>
      <c r="Z372" s="749" t="n"/>
      <c r="AA372" s="749" t="n"/>
      <c r="AB372" s="749" t="n"/>
      <c r="AC372" s="749" t="n"/>
      <c r="AD372" s="749" t="n"/>
    </row>
    <row r="373">
      <c r="A373" s="749" t="n"/>
      <c r="B373" s="749" t="n"/>
      <c r="C373" s="749" t="n"/>
      <c r="D373" s="749" t="n"/>
      <c r="E373" s="749" t="n"/>
      <c r="F373" s="749" t="n"/>
      <c r="G373" s="749" t="n"/>
      <c r="H373" s="749" t="n"/>
      <c r="I373" s="749" t="n"/>
      <c r="J373" s="749" t="n"/>
      <c r="K373" s="749" t="n"/>
      <c r="L373" s="749" t="n"/>
      <c r="M373" s="749" t="n"/>
      <c r="N373" s="749" t="n"/>
      <c r="O373" s="749" t="n"/>
      <c r="P373" s="749" t="n"/>
      <c r="Q373" s="749" t="n"/>
      <c r="R373" s="749" t="n"/>
      <c r="S373" s="749" t="n"/>
      <c r="T373" s="749" t="n"/>
      <c r="U373" s="749" t="n"/>
      <c r="V373" s="749" t="n"/>
      <c r="W373" s="749" t="n"/>
      <c r="X373" s="749" t="n"/>
      <c r="Y373" s="749" t="n"/>
      <c r="Z373" s="749" t="n"/>
      <c r="AA373" s="749" t="n"/>
      <c r="AB373" s="749" t="n"/>
      <c r="AC373" s="749" t="n"/>
      <c r="AD373" s="749" t="n"/>
    </row>
    <row r="374">
      <c r="A374" s="749" t="n"/>
      <c r="B374" s="749" t="n"/>
      <c r="C374" s="749" t="n"/>
      <c r="D374" s="749" t="n"/>
      <c r="E374" s="749" t="n"/>
      <c r="F374" s="749" t="n"/>
      <c r="G374" s="749" t="n"/>
      <c r="H374" s="749" t="n"/>
      <c r="I374" s="749" t="n"/>
      <c r="J374" s="749" t="n"/>
      <c r="K374" s="749" t="n"/>
      <c r="L374" s="749" t="n"/>
      <c r="M374" s="749" t="n"/>
      <c r="N374" s="749" t="n"/>
      <c r="O374" s="749" t="n"/>
      <c r="P374" s="749" t="n"/>
      <c r="Q374" s="749" t="n"/>
      <c r="R374" s="749" t="n"/>
      <c r="S374" s="749" t="n"/>
      <c r="T374" s="749" t="n"/>
      <c r="U374" s="749" t="n"/>
      <c r="V374" s="749" t="n"/>
      <c r="W374" s="749" t="n"/>
      <c r="X374" s="749" t="n"/>
      <c r="Y374" s="749" t="n"/>
      <c r="Z374" s="749" t="n"/>
      <c r="AA374" s="749" t="n"/>
      <c r="AB374" s="749" t="n"/>
      <c r="AC374" s="749" t="n"/>
      <c r="AD374" s="749" t="n"/>
    </row>
    <row r="375">
      <c r="A375" s="749" t="n"/>
      <c r="B375" s="749" t="n"/>
      <c r="C375" s="749" t="n"/>
      <c r="D375" s="749" t="n"/>
      <c r="E375" s="749" t="n"/>
      <c r="F375" s="749" t="n"/>
      <c r="G375" s="749" t="n"/>
      <c r="H375" s="749" t="n"/>
      <c r="I375" s="749" t="n"/>
      <c r="J375" s="749" t="n"/>
      <c r="K375" s="749" t="n"/>
      <c r="L375" s="749" t="n"/>
      <c r="M375" s="749" t="n"/>
      <c r="N375" s="749" t="n"/>
      <c r="O375" s="749" t="n"/>
      <c r="P375" s="749" t="n"/>
      <c r="Q375" s="749" t="n"/>
      <c r="R375" s="749" t="n"/>
      <c r="S375" s="749" t="n"/>
      <c r="T375" s="749" t="n"/>
      <c r="U375" s="749" t="n"/>
      <c r="V375" s="749" t="n"/>
      <c r="W375" s="749" t="n"/>
      <c r="X375" s="749" t="n"/>
      <c r="Y375" s="749" t="n"/>
      <c r="Z375" s="749" t="n"/>
      <c r="AA375" s="749" t="n"/>
      <c r="AB375" s="749" t="n"/>
      <c r="AC375" s="749" t="n"/>
      <c r="AD375" s="749" t="n"/>
    </row>
    <row r="376">
      <c r="A376" s="749" t="n"/>
      <c r="B376" s="749" t="n"/>
      <c r="C376" s="749" t="n"/>
      <c r="D376" s="749" t="n"/>
      <c r="E376" s="749" t="n"/>
      <c r="F376" s="749" t="n"/>
      <c r="G376" s="749" t="n"/>
      <c r="H376" s="749" t="n"/>
      <c r="I376" s="749" t="n"/>
      <c r="J376" s="749" t="n"/>
      <c r="K376" s="749" t="n"/>
      <c r="L376" s="749" t="n"/>
      <c r="M376" s="749" t="n"/>
      <c r="N376" s="749" t="n"/>
      <c r="O376" s="749" t="n"/>
      <c r="P376" s="749" t="n"/>
      <c r="Q376" s="749" t="n"/>
      <c r="R376" s="749" t="n"/>
      <c r="S376" s="749" t="n"/>
      <c r="T376" s="749" t="n"/>
      <c r="U376" s="749" t="n"/>
      <c r="V376" s="749" t="n"/>
      <c r="W376" s="749" t="n"/>
      <c r="X376" s="749" t="n"/>
      <c r="Y376" s="749" t="n"/>
      <c r="Z376" s="749" t="n"/>
      <c r="AA376" s="749" t="n"/>
      <c r="AB376" s="749" t="n"/>
      <c r="AC376" s="749" t="n"/>
      <c r="AD376" s="749" t="n"/>
    </row>
    <row r="377">
      <c r="A377" s="749" t="n"/>
      <c r="B377" s="749" t="n"/>
      <c r="C377" s="749" t="n"/>
      <c r="D377" s="749" t="n"/>
      <c r="E377" s="749" t="n"/>
      <c r="F377" s="749" t="n"/>
      <c r="G377" s="749" t="n"/>
      <c r="H377" s="749" t="n"/>
      <c r="I377" s="749" t="n"/>
      <c r="J377" s="749" t="n"/>
      <c r="K377" s="749" t="n"/>
      <c r="L377" s="749" t="n"/>
      <c r="M377" s="749" t="n"/>
      <c r="N377" s="749" t="n"/>
      <c r="O377" s="749" t="n"/>
      <c r="P377" s="749" t="n"/>
      <c r="Q377" s="749" t="n"/>
      <c r="R377" s="749" t="n"/>
      <c r="S377" s="749" t="n"/>
      <c r="T377" s="749" t="n"/>
      <c r="U377" s="749" t="n"/>
      <c r="V377" s="749" t="n"/>
      <c r="W377" s="749" t="n"/>
      <c r="X377" s="749" t="n"/>
      <c r="Y377" s="749" t="n"/>
      <c r="Z377" s="749" t="n"/>
      <c r="AA377" s="749" t="n"/>
      <c r="AB377" s="749" t="n"/>
      <c r="AC377" s="749" t="n"/>
      <c r="AD377" s="749" t="n"/>
    </row>
    <row r="378">
      <c r="A378" s="749" t="n"/>
      <c r="B378" s="749" t="n"/>
      <c r="C378" s="749" t="n"/>
      <c r="D378" s="749" t="n"/>
      <c r="E378" s="749" t="n"/>
      <c r="F378" s="749" t="n"/>
      <c r="G378" s="749" t="n"/>
      <c r="H378" s="749" t="n"/>
      <c r="I378" s="749" t="n"/>
      <c r="J378" s="749" t="n"/>
      <c r="K378" s="749" t="n"/>
      <c r="L378" s="749" t="n"/>
      <c r="M378" s="749" t="n"/>
      <c r="N378" s="749" t="n"/>
      <c r="O378" s="749" t="n"/>
      <c r="P378" s="749" t="n"/>
      <c r="Q378" s="749" t="n"/>
      <c r="R378" s="749" t="n"/>
      <c r="S378" s="749" t="n"/>
      <c r="T378" s="749" t="n"/>
      <c r="U378" s="749" t="n"/>
      <c r="V378" s="749" t="n"/>
      <c r="W378" s="749" t="n"/>
      <c r="X378" s="749" t="n"/>
      <c r="Y378" s="749" t="n"/>
      <c r="Z378" s="749" t="n"/>
      <c r="AA378" s="749" t="n"/>
      <c r="AB378" s="749" t="n"/>
      <c r="AC378" s="749" t="n"/>
      <c r="AD378" s="749" t="n"/>
    </row>
    <row r="379">
      <c r="A379" s="749" t="n"/>
      <c r="B379" s="749" t="n"/>
      <c r="C379" s="749" t="n"/>
      <c r="D379" s="749" t="n"/>
      <c r="E379" s="749" t="n"/>
      <c r="F379" s="749" t="n"/>
      <c r="G379" s="749" t="n"/>
      <c r="H379" s="749" t="n"/>
      <c r="I379" s="749" t="n"/>
      <c r="J379" s="749" t="n"/>
      <c r="K379" s="749" t="n"/>
      <c r="L379" s="749" t="n"/>
      <c r="M379" s="749" t="n"/>
      <c r="N379" s="749" t="n"/>
      <c r="O379" s="749" t="n"/>
      <c r="P379" s="749" t="n"/>
      <c r="Q379" s="749" t="n"/>
      <c r="R379" s="749" t="n"/>
      <c r="S379" s="749" t="n"/>
      <c r="T379" s="749" t="n"/>
      <c r="U379" s="749" t="n"/>
      <c r="V379" s="749" t="n"/>
      <c r="W379" s="749" t="n"/>
      <c r="X379" s="749" t="n"/>
      <c r="Y379" s="749" t="n"/>
      <c r="Z379" s="749" t="n"/>
      <c r="AA379" s="749" t="n"/>
      <c r="AB379" s="749" t="n"/>
      <c r="AC379" s="749" t="n"/>
      <c r="AD379" s="749" t="n"/>
    </row>
    <row r="380">
      <c r="A380" s="749" t="n"/>
      <c r="B380" s="749" t="n"/>
      <c r="C380" s="749" t="n"/>
      <c r="D380" s="749" t="n"/>
      <c r="E380" s="749" t="n"/>
      <c r="F380" s="749" t="n"/>
      <c r="G380" s="749" t="n"/>
      <c r="H380" s="749" t="n"/>
      <c r="I380" s="749" t="n"/>
      <c r="J380" s="749" t="n"/>
      <c r="K380" s="749" t="n"/>
      <c r="L380" s="749" t="n"/>
      <c r="M380" s="749" t="n"/>
      <c r="N380" s="749" t="n"/>
      <c r="O380" s="749" t="n"/>
      <c r="P380" s="749" t="n"/>
      <c r="Q380" s="749" t="n"/>
      <c r="R380" s="749" t="n"/>
      <c r="S380" s="749" t="n"/>
      <c r="T380" s="749" t="n"/>
      <c r="U380" s="749" t="n"/>
      <c r="V380" s="749" t="n"/>
      <c r="W380" s="749" t="n"/>
      <c r="X380" s="749" t="n"/>
      <c r="Y380" s="749" t="n"/>
      <c r="Z380" s="749" t="n"/>
      <c r="AA380" s="749" t="n"/>
      <c r="AB380" s="749" t="n"/>
      <c r="AC380" s="749" t="n"/>
      <c r="AD380" s="749" t="n"/>
    </row>
    <row r="381">
      <c r="A381" s="749" t="n"/>
      <c r="B381" s="749" t="n"/>
      <c r="C381" s="749" t="n"/>
      <c r="D381" s="749" t="n"/>
      <c r="E381" s="749" t="n"/>
      <c r="F381" s="749" t="n"/>
      <c r="G381" s="749" t="n"/>
      <c r="H381" s="749" t="n"/>
      <c r="I381" s="749" t="n"/>
      <c r="J381" s="749" t="n"/>
      <c r="K381" s="749" t="n"/>
      <c r="L381" s="749" t="n"/>
      <c r="M381" s="749" t="n"/>
      <c r="N381" s="749" t="n"/>
      <c r="O381" s="749" t="n"/>
      <c r="P381" s="749" t="n"/>
      <c r="Q381" s="749" t="n"/>
      <c r="R381" s="749" t="n"/>
      <c r="S381" s="749" t="n"/>
      <c r="T381" s="749" t="n"/>
      <c r="U381" s="749" t="n"/>
      <c r="V381" s="749" t="n"/>
      <c r="W381" s="749" t="n"/>
      <c r="X381" s="749" t="n"/>
      <c r="Y381" s="749" t="n"/>
      <c r="Z381" s="749" t="n"/>
      <c r="AA381" s="749" t="n"/>
      <c r="AB381" s="749" t="n"/>
      <c r="AC381" s="749" t="n"/>
      <c r="AD381" s="749" t="n"/>
    </row>
    <row r="382">
      <c r="A382" s="749" t="n"/>
      <c r="B382" s="749" t="n"/>
      <c r="C382" s="749" t="n"/>
      <c r="D382" s="749" t="n"/>
      <c r="E382" s="749" t="n"/>
      <c r="F382" s="749" t="n"/>
      <c r="G382" s="749" t="n"/>
      <c r="H382" s="749" t="n"/>
      <c r="I382" s="749" t="n"/>
      <c r="J382" s="749" t="n"/>
      <c r="K382" s="749" t="n"/>
      <c r="L382" s="749" t="n"/>
      <c r="M382" s="749" t="n"/>
      <c r="N382" s="749" t="n"/>
      <c r="O382" s="749" t="n"/>
      <c r="P382" s="749" t="n"/>
      <c r="Q382" s="749" t="n"/>
      <c r="R382" s="749" t="n"/>
      <c r="S382" s="749" t="n"/>
      <c r="T382" s="749" t="n"/>
      <c r="U382" s="749" t="n"/>
      <c r="V382" s="749" t="n"/>
      <c r="W382" s="749" t="n"/>
      <c r="X382" s="749" t="n"/>
      <c r="Y382" s="749" t="n"/>
      <c r="Z382" s="749" t="n"/>
      <c r="AA382" s="749" t="n"/>
      <c r="AB382" s="749" t="n"/>
      <c r="AC382" s="749" t="n"/>
      <c r="AD382" s="749" t="n"/>
    </row>
    <row r="383">
      <c r="A383" s="749" t="n"/>
      <c r="B383" s="749" t="n"/>
      <c r="C383" s="749" t="n"/>
      <c r="D383" s="749" t="n"/>
      <c r="E383" s="749" t="n"/>
      <c r="F383" s="749" t="n"/>
      <c r="G383" s="749" t="n"/>
      <c r="H383" s="749" t="n"/>
      <c r="I383" s="749" t="n"/>
      <c r="J383" s="749" t="n"/>
      <c r="K383" s="749" t="n"/>
      <c r="L383" s="749" t="n"/>
      <c r="M383" s="749" t="n"/>
      <c r="N383" s="749" t="n"/>
      <c r="O383" s="749" t="n"/>
      <c r="P383" s="749" t="n"/>
      <c r="Q383" s="749" t="n"/>
      <c r="R383" s="749" t="n"/>
      <c r="S383" s="749" t="n"/>
      <c r="T383" s="749" t="n"/>
      <c r="U383" s="749" t="n"/>
      <c r="V383" s="749" t="n"/>
      <c r="W383" s="749" t="n"/>
      <c r="X383" s="749" t="n"/>
      <c r="Y383" s="749" t="n"/>
      <c r="Z383" s="749" t="n"/>
      <c r="AA383" s="749" t="n"/>
      <c r="AB383" s="749" t="n"/>
      <c r="AC383" s="749" t="n"/>
      <c r="AD383" s="749" t="n"/>
    </row>
    <row r="384">
      <c r="A384" s="749" t="n"/>
      <c r="B384" s="749" t="n"/>
      <c r="C384" s="749" t="n"/>
      <c r="D384" s="749" t="n"/>
      <c r="E384" s="749" t="n"/>
      <c r="F384" s="749" t="n"/>
      <c r="G384" s="749" t="n"/>
      <c r="H384" s="749" t="n"/>
      <c r="I384" s="749" t="n"/>
      <c r="J384" s="749" t="n"/>
      <c r="K384" s="749" t="n"/>
      <c r="L384" s="749" t="n"/>
      <c r="M384" s="749" t="n"/>
      <c r="N384" s="749" t="n"/>
      <c r="O384" s="749" t="n"/>
      <c r="P384" s="749" t="n"/>
      <c r="Q384" s="749" t="n"/>
      <c r="R384" s="749" t="n"/>
      <c r="S384" s="749" t="n"/>
      <c r="T384" s="749" t="n"/>
      <c r="U384" s="749" t="n"/>
      <c r="V384" s="749" t="n"/>
      <c r="W384" s="749" t="n"/>
      <c r="X384" s="749" t="n"/>
      <c r="Y384" s="749" t="n"/>
      <c r="Z384" s="749" t="n"/>
      <c r="AA384" s="749" t="n"/>
      <c r="AB384" s="749" t="n"/>
      <c r="AC384" s="749" t="n"/>
      <c r="AD384" s="749" t="n"/>
    </row>
    <row r="385">
      <c r="A385" s="749" t="n"/>
      <c r="B385" s="749" t="n"/>
      <c r="C385" s="749" t="n"/>
      <c r="D385" s="749" t="n"/>
      <c r="E385" s="749" t="n"/>
      <c r="F385" s="749" t="n"/>
      <c r="G385" s="749" t="n"/>
      <c r="H385" s="749" t="n"/>
      <c r="I385" s="749" t="n"/>
      <c r="J385" s="749" t="n"/>
      <c r="K385" s="749" t="n"/>
      <c r="L385" s="749" t="n"/>
      <c r="M385" s="749" t="n"/>
      <c r="N385" s="749" t="n"/>
      <c r="O385" s="749" t="n"/>
      <c r="P385" s="749" t="n"/>
      <c r="Q385" s="749" t="n"/>
      <c r="R385" s="749" t="n"/>
      <c r="S385" s="749" t="n"/>
      <c r="T385" s="749" t="n"/>
      <c r="U385" s="749" t="n"/>
      <c r="V385" s="749" t="n"/>
      <c r="W385" s="749" t="n"/>
      <c r="X385" s="749" t="n"/>
      <c r="Y385" s="749" t="n"/>
      <c r="Z385" s="749" t="n"/>
      <c r="AA385" s="749" t="n"/>
      <c r="AB385" s="749" t="n"/>
      <c r="AC385" s="749" t="n"/>
      <c r="AD385" s="749" t="n"/>
    </row>
    <row r="386">
      <c r="A386" s="749" t="n"/>
      <c r="B386" s="749" t="n"/>
      <c r="C386" s="749" t="n"/>
      <c r="D386" s="749" t="n"/>
      <c r="E386" s="749" t="n"/>
      <c r="F386" s="749" t="n"/>
      <c r="G386" s="749" t="n"/>
      <c r="H386" s="749" t="n"/>
      <c r="I386" s="749" t="n"/>
      <c r="J386" s="749" t="n"/>
      <c r="K386" s="749" t="n"/>
      <c r="L386" s="749" t="n"/>
      <c r="M386" s="749" t="n"/>
      <c r="N386" s="749" t="n"/>
      <c r="O386" s="749" t="n"/>
      <c r="P386" s="749" t="n"/>
      <c r="Q386" s="749" t="n"/>
      <c r="R386" s="749" t="n"/>
      <c r="S386" s="749" t="n"/>
      <c r="T386" s="749" t="n"/>
      <c r="U386" s="749" t="n"/>
      <c r="V386" s="749" t="n"/>
      <c r="W386" s="749" t="n"/>
      <c r="X386" s="749" t="n"/>
      <c r="Y386" s="749" t="n"/>
      <c r="Z386" s="749" t="n"/>
      <c r="AA386" s="749" t="n"/>
      <c r="AB386" s="749" t="n"/>
      <c r="AC386" s="749" t="n"/>
      <c r="AD386" s="749" t="n"/>
    </row>
    <row r="387">
      <c r="A387" s="749" t="n"/>
      <c r="B387" s="749" t="n"/>
      <c r="C387" s="749" t="n"/>
      <c r="D387" s="749" t="n"/>
      <c r="E387" s="749" t="n"/>
      <c r="F387" s="749" t="n"/>
      <c r="G387" s="749" t="n"/>
      <c r="H387" s="749" t="n"/>
      <c r="I387" s="749" t="n"/>
      <c r="J387" s="749" t="n"/>
      <c r="K387" s="749" t="n"/>
      <c r="L387" s="749" t="n"/>
      <c r="M387" s="749" t="n"/>
      <c r="N387" s="749" t="n"/>
      <c r="O387" s="749" t="n"/>
      <c r="P387" s="749" t="n"/>
      <c r="Q387" s="749" t="n"/>
      <c r="R387" s="749" t="n"/>
      <c r="S387" s="749" t="n"/>
      <c r="T387" s="749" t="n"/>
      <c r="U387" s="749" t="n"/>
      <c r="V387" s="749" t="n"/>
      <c r="W387" s="749" t="n"/>
      <c r="X387" s="749" t="n"/>
      <c r="Y387" s="749" t="n"/>
      <c r="Z387" s="749" t="n"/>
      <c r="AA387" s="749" t="n"/>
      <c r="AB387" s="749" t="n"/>
      <c r="AC387" s="749" t="n"/>
      <c r="AD387" s="749" t="n"/>
    </row>
    <row r="388">
      <c r="A388" s="749" t="n"/>
      <c r="B388" s="749" t="n"/>
      <c r="C388" s="749" t="n"/>
      <c r="D388" s="749" t="n"/>
      <c r="E388" s="749" t="n"/>
      <c r="F388" s="749" t="n"/>
      <c r="G388" s="749" t="n"/>
      <c r="H388" s="749" t="n"/>
      <c r="I388" s="749" t="n"/>
      <c r="J388" s="749" t="n"/>
      <c r="K388" s="749" t="n"/>
      <c r="L388" s="749" t="n"/>
      <c r="M388" s="749" t="n"/>
      <c r="N388" s="749" t="n"/>
      <c r="O388" s="749" t="n"/>
      <c r="P388" s="749" t="n"/>
      <c r="Q388" s="749" t="n"/>
      <c r="R388" s="749" t="n"/>
      <c r="S388" s="749" t="n"/>
      <c r="T388" s="749" t="n"/>
      <c r="U388" s="749" t="n"/>
      <c r="V388" s="749" t="n"/>
      <c r="W388" s="749" t="n"/>
      <c r="X388" s="749" t="n"/>
      <c r="Y388" s="749" t="n"/>
      <c r="Z388" s="749" t="n"/>
      <c r="AA388" s="749" t="n"/>
      <c r="AB388" s="749" t="n"/>
      <c r="AC388" s="749" t="n"/>
      <c r="AD388" s="749" t="n"/>
    </row>
    <row r="389">
      <c r="A389" s="749" t="n"/>
      <c r="B389" s="749" t="n"/>
      <c r="C389" s="749" t="n"/>
      <c r="D389" s="749" t="n"/>
      <c r="E389" s="749" t="n"/>
      <c r="F389" s="749" t="n"/>
      <c r="G389" s="749" t="n"/>
      <c r="H389" s="749" t="n"/>
      <c r="I389" s="749" t="n"/>
      <c r="J389" s="749" t="n"/>
      <c r="K389" s="749" t="n"/>
      <c r="L389" s="749" t="n"/>
      <c r="M389" s="749" t="n"/>
      <c r="N389" s="749" t="n"/>
      <c r="O389" s="749" t="n"/>
      <c r="P389" s="749" t="n"/>
      <c r="Q389" s="749" t="n"/>
      <c r="R389" s="749" t="n"/>
      <c r="S389" s="749" t="n"/>
      <c r="T389" s="749" t="n"/>
      <c r="U389" s="749" t="n"/>
      <c r="V389" s="749" t="n"/>
      <c r="W389" s="749" t="n"/>
      <c r="X389" s="749" t="n"/>
      <c r="Y389" s="749" t="n"/>
      <c r="Z389" s="749" t="n"/>
      <c r="AA389" s="749" t="n"/>
      <c r="AB389" s="749" t="n"/>
      <c r="AC389" s="749" t="n"/>
      <c r="AD389" s="749" t="n"/>
    </row>
    <row r="390">
      <c r="A390" s="749" t="n"/>
      <c r="B390" s="749" t="n"/>
      <c r="C390" s="749" t="n"/>
      <c r="D390" s="749" t="n"/>
      <c r="E390" s="749" t="n"/>
      <c r="F390" s="749" t="n"/>
      <c r="G390" s="749" t="n"/>
      <c r="H390" s="749" t="n"/>
      <c r="I390" s="749" t="n"/>
      <c r="J390" s="749" t="n"/>
      <c r="K390" s="749" t="n"/>
      <c r="L390" s="749" t="n"/>
      <c r="M390" s="749" t="n"/>
      <c r="N390" s="749" t="n"/>
      <c r="O390" s="749" t="n"/>
      <c r="P390" s="749" t="n"/>
      <c r="Q390" s="749" t="n"/>
      <c r="R390" s="749" t="n"/>
      <c r="S390" s="749" t="n"/>
      <c r="T390" s="749" t="n"/>
      <c r="U390" s="749" t="n"/>
      <c r="V390" s="749" t="n"/>
      <c r="W390" s="749" t="n"/>
      <c r="X390" s="749" t="n"/>
      <c r="Y390" s="749" t="n"/>
      <c r="Z390" s="749" t="n"/>
      <c r="AA390" s="749" t="n"/>
      <c r="AB390" s="749" t="n"/>
      <c r="AC390" s="749" t="n"/>
      <c r="AD390" s="749" t="n"/>
    </row>
    <row r="391">
      <c r="A391" s="749" t="n"/>
      <c r="B391" s="749" t="n"/>
      <c r="C391" s="749" t="n"/>
      <c r="D391" s="749" t="n"/>
      <c r="E391" s="749" t="n"/>
      <c r="F391" s="749" t="n"/>
      <c r="G391" s="749" t="n"/>
      <c r="H391" s="749" t="n"/>
      <c r="I391" s="749" t="n"/>
      <c r="J391" s="749" t="n"/>
      <c r="K391" s="749" t="n"/>
      <c r="L391" s="749" t="n"/>
      <c r="M391" s="749" t="n"/>
      <c r="N391" s="749" t="n"/>
      <c r="O391" s="749" t="n"/>
      <c r="P391" s="749" t="n"/>
      <c r="Q391" s="749" t="n"/>
      <c r="R391" s="749" t="n"/>
      <c r="S391" s="749" t="n"/>
      <c r="T391" s="749" t="n"/>
      <c r="U391" s="749" t="n"/>
      <c r="V391" s="749" t="n"/>
      <c r="W391" s="749" t="n"/>
      <c r="X391" s="749" t="n"/>
      <c r="Y391" s="749" t="n"/>
      <c r="Z391" s="749" t="n"/>
      <c r="AA391" s="749" t="n"/>
      <c r="AB391" s="749" t="n"/>
      <c r="AC391" s="749" t="n"/>
      <c r="AD391" s="749" t="n"/>
    </row>
    <row r="392">
      <c r="A392" s="749" t="n"/>
      <c r="B392" s="749" t="n"/>
      <c r="C392" s="749" t="n"/>
      <c r="D392" s="749" t="n"/>
      <c r="E392" s="749" t="n"/>
      <c r="F392" s="749" t="n"/>
      <c r="G392" s="749" t="n"/>
      <c r="H392" s="749" t="n"/>
      <c r="I392" s="749" t="n"/>
      <c r="J392" s="749" t="n"/>
      <c r="K392" s="749" t="n"/>
      <c r="L392" s="749" t="n"/>
      <c r="M392" s="749" t="n"/>
      <c r="N392" s="749" t="n"/>
      <c r="O392" s="749" t="n"/>
      <c r="P392" s="749" t="n"/>
      <c r="Q392" s="749" t="n"/>
      <c r="R392" s="749" t="n"/>
      <c r="S392" s="749" t="n"/>
      <c r="T392" s="749" t="n"/>
      <c r="U392" s="749" t="n"/>
      <c r="V392" s="749" t="n"/>
      <c r="W392" s="749" t="n"/>
      <c r="X392" s="749" t="n"/>
      <c r="Y392" s="749" t="n"/>
      <c r="Z392" s="749" t="n"/>
      <c r="AA392" s="749" t="n"/>
      <c r="AB392" s="749" t="n"/>
      <c r="AC392" s="749" t="n"/>
      <c r="AD392" s="749" t="n"/>
    </row>
    <row r="393">
      <c r="A393" s="749" t="n"/>
      <c r="B393" s="749" t="n"/>
      <c r="C393" s="749" t="n"/>
      <c r="D393" s="749" t="n"/>
      <c r="E393" s="749" t="n"/>
      <c r="F393" s="749" t="n"/>
      <c r="G393" s="749" t="n"/>
      <c r="H393" s="749" t="n"/>
      <c r="I393" s="749" t="n"/>
      <c r="J393" s="749" t="n"/>
      <c r="K393" s="749" t="n"/>
      <c r="L393" s="749" t="n"/>
      <c r="M393" s="749" t="n"/>
      <c r="N393" s="749" t="n"/>
      <c r="O393" s="749" t="n"/>
      <c r="P393" s="749" t="n"/>
      <c r="Q393" s="749" t="n"/>
      <c r="R393" s="749" t="n"/>
      <c r="S393" s="749" t="n"/>
      <c r="T393" s="749" t="n"/>
      <c r="U393" s="749" t="n"/>
      <c r="V393" s="749" t="n"/>
      <c r="W393" s="749" t="n"/>
      <c r="X393" s="749" t="n"/>
      <c r="Y393" s="749" t="n"/>
      <c r="Z393" s="749" t="n"/>
      <c r="AA393" s="749" t="n"/>
      <c r="AB393" s="749" t="n"/>
      <c r="AC393" s="749" t="n"/>
      <c r="AD393" s="749" t="n"/>
    </row>
    <row r="394">
      <c r="A394" s="749" t="n"/>
      <c r="B394" s="749" t="n"/>
      <c r="C394" s="749" t="n"/>
      <c r="D394" s="749" t="n"/>
      <c r="E394" s="749" t="n"/>
      <c r="F394" s="749" t="n"/>
      <c r="G394" s="749" t="n"/>
      <c r="H394" s="749" t="n"/>
      <c r="I394" s="749" t="n"/>
      <c r="J394" s="749" t="n"/>
      <c r="K394" s="749" t="n"/>
      <c r="L394" s="749" t="n"/>
      <c r="M394" s="749" t="n"/>
      <c r="N394" s="749" t="n"/>
      <c r="O394" s="749" t="n"/>
      <c r="P394" s="749" t="n"/>
      <c r="Q394" s="749" t="n"/>
      <c r="R394" s="749" t="n"/>
      <c r="S394" s="749" t="n"/>
      <c r="T394" s="749" t="n"/>
      <c r="U394" s="749" t="n"/>
      <c r="V394" s="749" t="n"/>
      <c r="W394" s="749" t="n"/>
      <c r="X394" s="749" t="n"/>
      <c r="Y394" s="749" t="n"/>
      <c r="Z394" s="749" t="n"/>
      <c r="AA394" s="749" t="n"/>
      <c r="AB394" s="749" t="n"/>
      <c r="AC394" s="749" t="n"/>
      <c r="AD394" s="749" t="n"/>
    </row>
    <row r="395">
      <c r="A395" s="749" t="n"/>
      <c r="B395" s="749" t="n"/>
      <c r="C395" s="749" t="n"/>
      <c r="D395" s="749" t="n"/>
      <c r="E395" s="749" t="n"/>
      <c r="F395" s="749" t="n"/>
      <c r="G395" s="749" t="n"/>
      <c r="H395" s="749" t="n"/>
      <c r="I395" s="749" t="n"/>
      <c r="J395" s="749" t="n"/>
      <c r="K395" s="749" t="n"/>
      <c r="L395" s="749" t="n"/>
      <c r="M395" s="749" t="n"/>
      <c r="N395" s="749" t="n"/>
      <c r="O395" s="749" t="n"/>
      <c r="P395" s="749" t="n"/>
      <c r="Q395" s="749" t="n"/>
      <c r="R395" s="749" t="n"/>
      <c r="S395" s="749" t="n"/>
      <c r="T395" s="749" t="n"/>
      <c r="U395" s="749" t="n"/>
      <c r="V395" s="749" t="n"/>
      <c r="W395" s="749" t="n"/>
      <c r="X395" s="749" t="n"/>
      <c r="Y395" s="749" t="n"/>
      <c r="Z395" s="749" t="n"/>
      <c r="AA395" s="749" t="n"/>
      <c r="AB395" s="749" t="n"/>
      <c r="AC395" s="749" t="n"/>
      <c r="AD395" s="749" t="n"/>
    </row>
    <row r="396">
      <c r="A396" s="749" t="n"/>
      <c r="B396" s="749" t="n"/>
      <c r="C396" s="749" t="n"/>
      <c r="D396" s="749" t="n"/>
      <c r="E396" s="749" t="n"/>
      <c r="F396" s="749" t="n"/>
      <c r="G396" s="749" t="n"/>
      <c r="H396" s="749" t="n"/>
      <c r="I396" s="749" t="n"/>
      <c r="J396" s="749" t="n"/>
      <c r="K396" s="749" t="n"/>
      <c r="L396" s="749" t="n"/>
      <c r="M396" s="749" t="n"/>
      <c r="N396" s="749" t="n"/>
      <c r="O396" s="749" t="n"/>
      <c r="P396" s="749" t="n"/>
      <c r="Q396" s="749" t="n"/>
      <c r="R396" s="749" t="n"/>
      <c r="S396" s="749" t="n"/>
      <c r="T396" s="749" t="n"/>
      <c r="U396" s="749" t="n"/>
      <c r="V396" s="749" t="n"/>
      <c r="W396" s="749" t="n"/>
      <c r="X396" s="749" t="n"/>
      <c r="Y396" s="749" t="n"/>
      <c r="Z396" s="749" t="n"/>
      <c r="AA396" s="749" t="n"/>
      <c r="AB396" s="749" t="n"/>
      <c r="AC396" s="749" t="n"/>
      <c r="AD396" s="749" t="n"/>
    </row>
    <row r="397">
      <c r="A397" s="749" t="n"/>
      <c r="B397" s="749" t="n"/>
      <c r="C397" s="749" t="n"/>
      <c r="D397" s="749" t="n"/>
      <c r="E397" s="749" t="n"/>
      <c r="F397" s="749" t="n"/>
      <c r="G397" s="749" t="n"/>
      <c r="H397" s="749" t="n"/>
      <c r="I397" s="749" t="n"/>
      <c r="J397" s="749" t="n"/>
      <c r="K397" s="749" t="n"/>
      <c r="L397" s="749" t="n"/>
      <c r="M397" s="749" t="n"/>
      <c r="N397" s="749" t="n"/>
      <c r="O397" s="749" t="n"/>
      <c r="P397" s="749" t="n"/>
      <c r="Q397" s="749" t="n"/>
      <c r="R397" s="749" t="n"/>
      <c r="S397" s="749" t="n"/>
      <c r="T397" s="749" t="n"/>
      <c r="U397" s="749" t="n"/>
      <c r="V397" s="749" t="n"/>
      <c r="W397" s="749" t="n"/>
      <c r="X397" s="749" t="n"/>
      <c r="Y397" s="749" t="n"/>
      <c r="Z397" s="749" t="n"/>
      <c r="AA397" s="749" t="n"/>
      <c r="AB397" s="749" t="n"/>
      <c r="AC397" s="749" t="n"/>
      <c r="AD397" s="749" t="n"/>
    </row>
    <row r="398">
      <c r="A398" s="749" t="n"/>
      <c r="B398" s="749" t="n"/>
      <c r="C398" s="749" t="n"/>
      <c r="D398" s="749" t="n"/>
      <c r="E398" s="749" t="n"/>
      <c r="F398" s="749" t="n"/>
      <c r="G398" s="749" t="n"/>
      <c r="H398" s="749" t="n"/>
      <c r="I398" s="749" t="n"/>
      <c r="J398" s="749" t="n"/>
      <c r="K398" s="749" t="n"/>
      <c r="L398" s="749" t="n"/>
      <c r="M398" s="749" t="n"/>
      <c r="N398" s="749" t="n"/>
      <c r="O398" s="749" t="n"/>
      <c r="P398" s="749" t="n"/>
      <c r="Q398" s="749" t="n"/>
      <c r="R398" s="749" t="n"/>
      <c r="S398" s="749" t="n"/>
      <c r="T398" s="749" t="n"/>
      <c r="U398" s="749" t="n"/>
      <c r="V398" s="749" t="n"/>
      <c r="W398" s="749" t="n"/>
      <c r="X398" s="749" t="n"/>
      <c r="Y398" s="749" t="n"/>
      <c r="Z398" s="749" t="n"/>
      <c r="AA398" s="749" t="n"/>
      <c r="AB398" s="749" t="n"/>
      <c r="AC398" s="749" t="n"/>
      <c r="AD398" s="749" t="n"/>
    </row>
    <row r="399">
      <c r="A399" s="749" t="n"/>
      <c r="B399" s="749" t="n"/>
      <c r="C399" s="749" t="n"/>
      <c r="D399" s="749" t="n"/>
      <c r="E399" s="749" t="n"/>
      <c r="F399" s="749" t="n"/>
      <c r="G399" s="749" t="n"/>
      <c r="H399" s="749" t="n"/>
      <c r="I399" s="749" t="n"/>
      <c r="J399" s="749" t="n"/>
      <c r="K399" s="749" t="n"/>
      <c r="L399" s="749" t="n"/>
      <c r="M399" s="749" t="n"/>
      <c r="N399" s="749" t="n"/>
      <c r="O399" s="749" t="n"/>
      <c r="P399" s="749" t="n"/>
      <c r="Q399" s="749" t="n"/>
      <c r="R399" s="749" t="n"/>
      <c r="S399" s="749" t="n"/>
      <c r="T399" s="749" t="n"/>
      <c r="U399" s="749" t="n"/>
      <c r="V399" s="749" t="n"/>
      <c r="W399" s="749" t="n"/>
      <c r="X399" s="749" t="n"/>
      <c r="Y399" s="749" t="n"/>
      <c r="Z399" s="749" t="n"/>
      <c r="AA399" s="749" t="n"/>
      <c r="AB399" s="749" t="n"/>
      <c r="AC399" s="749" t="n"/>
      <c r="AD399" s="749" t="n"/>
    </row>
    <row r="400">
      <c r="A400" s="749" t="n"/>
      <c r="B400" s="749" t="n"/>
      <c r="C400" s="749" t="n"/>
      <c r="D400" s="749" t="n"/>
      <c r="E400" s="749" t="n"/>
      <c r="F400" s="749" t="n"/>
      <c r="G400" s="749" t="n"/>
      <c r="H400" s="749" t="n"/>
      <c r="I400" s="749" t="n"/>
      <c r="J400" s="749" t="n"/>
      <c r="K400" s="749" t="n"/>
      <c r="L400" s="749" t="n"/>
      <c r="M400" s="749" t="n"/>
      <c r="N400" s="749" t="n"/>
      <c r="O400" s="749" t="n"/>
      <c r="P400" s="749" t="n"/>
      <c r="Q400" s="749" t="n"/>
      <c r="R400" s="749" t="n"/>
      <c r="S400" s="749" t="n"/>
      <c r="T400" s="749" t="n"/>
      <c r="U400" s="749" t="n"/>
      <c r="V400" s="749" t="n"/>
      <c r="W400" s="749" t="n"/>
      <c r="X400" s="749" t="n"/>
      <c r="Y400" s="749" t="n"/>
      <c r="Z400" s="749" t="n"/>
      <c r="AA400" s="749" t="n"/>
      <c r="AB400" s="749" t="n"/>
      <c r="AC400" s="749" t="n"/>
      <c r="AD400" s="749" t="n"/>
    </row>
    <row r="401">
      <c r="A401" s="749" t="n"/>
      <c r="B401" s="749" t="n"/>
      <c r="C401" s="749" t="n"/>
      <c r="D401" s="749" t="n"/>
      <c r="E401" s="749" t="n"/>
      <c r="F401" s="749" t="n"/>
      <c r="G401" s="749" t="n"/>
      <c r="H401" s="749" t="n"/>
      <c r="I401" s="749" t="n"/>
      <c r="J401" s="749" t="n"/>
      <c r="K401" s="749" t="n"/>
      <c r="L401" s="749" t="n"/>
      <c r="M401" s="749" t="n"/>
      <c r="N401" s="749" t="n"/>
      <c r="O401" s="749" t="n"/>
      <c r="P401" s="749" t="n"/>
      <c r="Q401" s="749" t="n"/>
      <c r="R401" s="749" t="n"/>
      <c r="S401" s="749" t="n"/>
      <c r="T401" s="749" t="n"/>
      <c r="U401" s="749" t="n"/>
      <c r="V401" s="749" t="n"/>
      <c r="W401" s="749" t="n"/>
      <c r="X401" s="749" t="n"/>
      <c r="Y401" s="749" t="n"/>
      <c r="Z401" s="749" t="n"/>
      <c r="AA401" s="749" t="n"/>
      <c r="AB401" s="749" t="n"/>
      <c r="AC401" s="749" t="n"/>
      <c r="AD401" s="749" t="n"/>
    </row>
    <row r="402">
      <c r="A402" s="749" t="n"/>
      <c r="B402" s="749" t="n"/>
      <c r="C402" s="749" t="n"/>
      <c r="D402" s="749" t="n"/>
      <c r="E402" s="749" t="n"/>
      <c r="F402" s="749" t="n"/>
      <c r="G402" s="749" t="n"/>
      <c r="H402" s="749" t="n"/>
      <c r="I402" s="749" t="n"/>
      <c r="J402" s="749" t="n"/>
      <c r="K402" s="749" t="n"/>
      <c r="L402" s="749" t="n"/>
      <c r="M402" s="749" t="n"/>
      <c r="N402" s="749" t="n"/>
      <c r="O402" s="749" t="n"/>
      <c r="P402" s="749" t="n"/>
      <c r="Q402" s="749" t="n"/>
      <c r="R402" s="749" t="n"/>
      <c r="S402" s="749" t="n"/>
      <c r="T402" s="749" t="n"/>
      <c r="U402" s="749" t="n"/>
      <c r="V402" s="749" t="n"/>
      <c r="W402" s="749" t="n"/>
      <c r="X402" s="749" t="n"/>
      <c r="Y402" s="749" t="n"/>
      <c r="Z402" s="749" t="n"/>
      <c r="AA402" s="749" t="n"/>
      <c r="AB402" s="749" t="n"/>
      <c r="AC402" s="749" t="n"/>
      <c r="AD402" s="749" t="n"/>
    </row>
    <row r="403">
      <c r="A403" s="749" t="n"/>
      <c r="B403" s="749" t="n"/>
      <c r="C403" s="749" t="n"/>
      <c r="D403" s="749" t="n"/>
      <c r="E403" s="749" t="n"/>
      <c r="F403" s="749" t="n"/>
      <c r="G403" s="749" t="n"/>
      <c r="H403" s="749" t="n"/>
      <c r="I403" s="749" t="n"/>
      <c r="J403" s="749" t="n"/>
      <c r="K403" s="749" t="n"/>
      <c r="L403" s="749" t="n"/>
      <c r="M403" s="749" t="n"/>
      <c r="N403" s="749" t="n"/>
      <c r="O403" s="749" t="n"/>
      <c r="P403" s="749" t="n"/>
      <c r="Q403" s="749" t="n"/>
      <c r="R403" s="749" t="n"/>
      <c r="S403" s="749" t="n"/>
      <c r="T403" s="749" t="n"/>
      <c r="U403" s="749" t="n"/>
      <c r="V403" s="749" t="n"/>
      <c r="W403" s="749" t="n"/>
      <c r="X403" s="749" t="n"/>
      <c r="Y403" s="749" t="n"/>
      <c r="Z403" s="749" t="n"/>
      <c r="AA403" s="749" t="n"/>
      <c r="AB403" s="749" t="n"/>
      <c r="AC403" s="749" t="n"/>
      <c r="AD403" s="749" t="n"/>
    </row>
    <row r="404">
      <c r="A404" s="749" t="n"/>
      <c r="B404" s="749" t="n"/>
      <c r="C404" s="749" t="n"/>
      <c r="D404" s="749" t="n"/>
      <c r="E404" s="749" t="n"/>
      <c r="F404" s="749" t="n"/>
      <c r="G404" s="749" t="n"/>
      <c r="H404" s="749" t="n"/>
      <c r="I404" s="749" t="n"/>
      <c r="J404" s="749" t="n"/>
      <c r="K404" s="749" t="n"/>
      <c r="L404" s="749" t="n"/>
      <c r="M404" s="749" t="n"/>
      <c r="N404" s="749" t="n"/>
      <c r="O404" s="749" t="n"/>
      <c r="P404" s="749" t="n"/>
      <c r="Q404" s="749" t="n"/>
      <c r="R404" s="749" t="n"/>
      <c r="S404" s="749" t="n"/>
      <c r="T404" s="749" t="n"/>
      <c r="U404" s="749" t="n"/>
      <c r="V404" s="749" t="n"/>
      <c r="W404" s="749" t="n"/>
      <c r="X404" s="749" t="n"/>
      <c r="Y404" s="749" t="n"/>
      <c r="Z404" s="749" t="n"/>
      <c r="AA404" s="749" t="n"/>
      <c r="AB404" s="749" t="n"/>
      <c r="AC404" s="749" t="n"/>
      <c r="AD404" s="749" t="n"/>
    </row>
    <row r="405">
      <c r="A405" s="749" t="n"/>
      <c r="B405" s="749" t="n"/>
      <c r="C405" s="749" t="n"/>
      <c r="D405" s="749" t="n"/>
      <c r="E405" s="749" t="n"/>
      <c r="F405" s="749" t="n"/>
      <c r="G405" s="749" t="n"/>
      <c r="H405" s="749" t="n"/>
      <c r="I405" s="749" t="n"/>
      <c r="J405" s="749" t="n"/>
      <c r="K405" s="749" t="n"/>
      <c r="L405" s="749" t="n"/>
      <c r="M405" s="749" t="n"/>
      <c r="N405" s="749" t="n"/>
      <c r="O405" s="749" t="n"/>
      <c r="P405" s="749" t="n"/>
      <c r="Q405" s="749" t="n"/>
      <c r="R405" s="749" t="n"/>
      <c r="S405" s="749" t="n"/>
      <c r="T405" s="749" t="n"/>
      <c r="U405" s="749" t="n"/>
      <c r="V405" s="749" t="n"/>
      <c r="W405" s="749" t="n"/>
      <c r="X405" s="749" t="n"/>
      <c r="Y405" s="749" t="n"/>
      <c r="Z405" s="749" t="n"/>
      <c r="AA405" s="749" t="n"/>
      <c r="AB405" s="749" t="n"/>
      <c r="AC405" s="749" t="n"/>
      <c r="AD405" s="749" t="n"/>
    </row>
    <row r="406">
      <c r="A406" s="749" t="n"/>
      <c r="B406" s="749" t="n"/>
      <c r="C406" s="749" t="n"/>
      <c r="D406" s="749" t="n"/>
      <c r="E406" s="749" t="n"/>
      <c r="F406" s="749" t="n"/>
      <c r="G406" s="749" t="n"/>
      <c r="H406" s="749" t="n"/>
      <c r="I406" s="749" t="n"/>
      <c r="J406" s="749" t="n"/>
      <c r="K406" s="749" t="n"/>
      <c r="L406" s="749" t="n"/>
      <c r="M406" s="749" t="n"/>
      <c r="N406" s="749" t="n"/>
      <c r="O406" s="749" t="n"/>
      <c r="P406" s="749" t="n"/>
      <c r="Q406" s="749" t="n"/>
      <c r="R406" s="749" t="n"/>
      <c r="S406" s="749" t="n"/>
      <c r="T406" s="749" t="n"/>
      <c r="U406" s="749" t="n"/>
      <c r="V406" s="749" t="n"/>
      <c r="W406" s="749" t="n"/>
      <c r="X406" s="749" t="n"/>
      <c r="Y406" s="749" t="n"/>
      <c r="Z406" s="749" t="n"/>
      <c r="AA406" s="749" t="n"/>
      <c r="AB406" s="749" t="n"/>
      <c r="AC406" s="749" t="n"/>
      <c r="AD406" s="749" t="n"/>
    </row>
    <row r="407">
      <c r="A407" s="749" t="n"/>
      <c r="B407" s="749" t="n"/>
      <c r="C407" s="749" t="n"/>
      <c r="D407" s="749" t="n"/>
      <c r="E407" s="749" t="n"/>
      <c r="F407" s="749" t="n"/>
      <c r="G407" s="749" t="n"/>
      <c r="H407" s="749" t="n"/>
      <c r="I407" s="749" t="n"/>
      <c r="J407" s="749" t="n"/>
      <c r="K407" s="749" t="n"/>
      <c r="L407" s="749" t="n"/>
      <c r="M407" s="749" t="n"/>
      <c r="N407" s="749" t="n"/>
      <c r="O407" s="749" t="n"/>
      <c r="P407" s="749" t="n"/>
      <c r="Q407" s="749" t="n"/>
      <c r="R407" s="749" t="n"/>
      <c r="S407" s="749" t="n"/>
      <c r="T407" s="749" t="n"/>
      <c r="U407" s="749" t="n"/>
      <c r="V407" s="749" t="n"/>
      <c r="W407" s="749" t="n"/>
      <c r="X407" s="749" t="n"/>
      <c r="Y407" s="749" t="n"/>
      <c r="Z407" s="749" t="n"/>
      <c r="AA407" s="749" t="n"/>
      <c r="AB407" s="749" t="n"/>
      <c r="AC407" s="749" t="n"/>
      <c r="AD407" s="749" t="n"/>
    </row>
    <row r="408">
      <c r="A408" s="749" t="n"/>
      <c r="B408" s="749" t="n"/>
      <c r="C408" s="749" t="n"/>
      <c r="D408" s="749" t="n"/>
      <c r="E408" s="749" t="n"/>
      <c r="F408" s="749" t="n"/>
      <c r="G408" s="749" t="n"/>
      <c r="H408" s="749" t="n"/>
      <c r="I408" s="749" t="n"/>
      <c r="J408" s="749" t="n"/>
      <c r="K408" s="749" t="n"/>
      <c r="L408" s="749" t="n"/>
      <c r="M408" s="749" t="n"/>
      <c r="N408" s="749" t="n"/>
      <c r="O408" s="749" t="n"/>
      <c r="P408" s="749" t="n"/>
      <c r="Q408" s="749" t="n"/>
      <c r="R408" s="749" t="n"/>
      <c r="S408" s="749" t="n"/>
      <c r="T408" s="749" t="n"/>
      <c r="U408" s="749" t="n"/>
      <c r="V408" s="749" t="n"/>
      <c r="W408" s="749" t="n"/>
      <c r="X408" s="749" t="n"/>
      <c r="Y408" s="749" t="n"/>
      <c r="Z408" s="749" t="n"/>
      <c r="AA408" s="749" t="n"/>
      <c r="AB408" s="749" t="n"/>
      <c r="AC408" s="749" t="n"/>
      <c r="AD408" s="749" t="n"/>
    </row>
    <row r="409">
      <c r="A409" s="749" t="n"/>
      <c r="B409" s="749" t="n"/>
      <c r="C409" s="749" t="n"/>
      <c r="D409" s="749" t="n"/>
      <c r="E409" s="749" t="n"/>
      <c r="F409" s="749" t="n"/>
      <c r="G409" s="749" t="n"/>
      <c r="H409" s="749" t="n"/>
      <c r="I409" s="749" t="n"/>
      <c r="J409" s="749" t="n"/>
      <c r="K409" s="749" t="n"/>
      <c r="L409" s="749" t="n"/>
      <c r="M409" s="749" t="n"/>
      <c r="N409" s="749" t="n"/>
      <c r="O409" s="749" t="n"/>
      <c r="P409" s="749" t="n"/>
      <c r="Q409" s="749" t="n"/>
      <c r="R409" s="749" t="n"/>
      <c r="S409" s="749" t="n"/>
      <c r="T409" s="749" t="n"/>
      <c r="U409" s="749" t="n"/>
      <c r="V409" s="749" t="n"/>
      <c r="W409" s="749" t="n"/>
      <c r="X409" s="749" t="n"/>
      <c r="Y409" s="749" t="n"/>
      <c r="Z409" s="749" t="n"/>
      <c r="AA409" s="749" t="n"/>
      <c r="AB409" s="749" t="n"/>
      <c r="AC409" s="749" t="n"/>
      <c r="AD409" s="749" t="n"/>
    </row>
    <row r="410">
      <c r="A410" s="749" t="n"/>
      <c r="B410" s="749" t="n"/>
      <c r="C410" s="749" t="n"/>
      <c r="D410" s="749" t="n"/>
      <c r="E410" s="749" t="n"/>
      <c r="F410" s="749" t="n"/>
      <c r="G410" s="749" t="n"/>
      <c r="H410" s="749" t="n"/>
      <c r="I410" s="749" t="n"/>
      <c r="J410" s="749" t="n"/>
      <c r="K410" s="749" t="n"/>
      <c r="L410" s="749" t="n"/>
      <c r="M410" s="749" t="n"/>
      <c r="N410" s="749" t="n"/>
      <c r="O410" s="749" t="n"/>
      <c r="P410" s="749" t="n"/>
      <c r="Q410" s="749" t="n"/>
      <c r="R410" s="749" t="n"/>
      <c r="S410" s="749" t="n"/>
      <c r="T410" s="749" t="n"/>
      <c r="U410" s="749" t="n"/>
      <c r="V410" s="749" t="n"/>
      <c r="W410" s="749" t="n"/>
      <c r="X410" s="749" t="n"/>
      <c r="Y410" s="749" t="n"/>
      <c r="Z410" s="749" t="n"/>
      <c r="AA410" s="749" t="n"/>
      <c r="AB410" s="749" t="n"/>
      <c r="AC410" s="749" t="n"/>
      <c r="AD410" s="749" t="n"/>
    </row>
    <row r="411">
      <c r="A411" s="749" t="n"/>
      <c r="B411" s="749" t="n"/>
      <c r="C411" s="749" t="n"/>
      <c r="D411" s="749" t="n"/>
      <c r="E411" s="749" t="n"/>
      <c r="F411" s="749" t="n"/>
      <c r="G411" s="749" t="n"/>
      <c r="H411" s="749" t="n"/>
      <c r="I411" s="749" t="n"/>
      <c r="J411" s="749" t="n"/>
      <c r="K411" s="749" t="n"/>
      <c r="L411" s="749" t="n"/>
      <c r="M411" s="749" t="n"/>
      <c r="N411" s="749" t="n"/>
      <c r="O411" s="749" t="n"/>
      <c r="P411" s="749" t="n"/>
      <c r="Q411" s="749" t="n"/>
      <c r="R411" s="749" t="n"/>
      <c r="S411" s="749" t="n"/>
      <c r="T411" s="749" t="n"/>
      <c r="U411" s="749" t="n"/>
      <c r="V411" s="749" t="n"/>
      <c r="W411" s="749" t="n"/>
      <c r="X411" s="749" t="n"/>
      <c r="Y411" s="749" t="n"/>
      <c r="Z411" s="749" t="n"/>
      <c r="AA411" s="749" t="n"/>
      <c r="AB411" s="749" t="n"/>
      <c r="AC411" s="749" t="n"/>
      <c r="AD411" s="749" t="n"/>
    </row>
    <row r="412">
      <c r="A412" s="749" t="n"/>
      <c r="B412" s="749" t="n"/>
      <c r="C412" s="749" t="n"/>
      <c r="D412" s="749" t="n"/>
      <c r="E412" s="749" t="n"/>
      <c r="F412" s="749" t="n"/>
      <c r="G412" s="749" t="n"/>
      <c r="H412" s="749" t="n"/>
      <c r="I412" s="749" t="n"/>
      <c r="J412" s="749" t="n"/>
      <c r="K412" s="749" t="n"/>
      <c r="L412" s="749" t="n"/>
      <c r="M412" s="749" t="n"/>
      <c r="N412" s="749" t="n"/>
      <c r="O412" s="749" t="n"/>
      <c r="P412" s="749" t="n"/>
      <c r="Q412" s="749" t="n"/>
      <c r="R412" s="749" t="n"/>
      <c r="S412" s="749" t="n"/>
      <c r="T412" s="749" t="n"/>
      <c r="U412" s="749" t="n"/>
      <c r="V412" s="749" t="n"/>
      <c r="W412" s="749" t="n"/>
      <c r="X412" s="749" t="n"/>
      <c r="Y412" s="749" t="n"/>
      <c r="Z412" s="749" t="n"/>
      <c r="AA412" s="749" t="n"/>
      <c r="AB412" s="749" t="n"/>
      <c r="AC412" s="749" t="n"/>
      <c r="AD412" s="749" t="n"/>
    </row>
    <row r="413">
      <c r="A413" s="749" t="n"/>
      <c r="B413" s="749" t="n"/>
      <c r="C413" s="749" t="n"/>
      <c r="D413" s="749" t="n"/>
      <c r="E413" s="749" t="n"/>
      <c r="F413" s="749" t="n"/>
      <c r="G413" s="749" t="n"/>
      <c r="H413" s="749" t="n"/>
      <c r="I413" s="749" t="n"/>
      <c r="J413" s="749" t="n"/>
      <c r="K413" s="749" t="n"/>
      <c r="L413" s="749" t="n"/>
      <c r="M413" s="749" t="n"/>
      <c r="N413" s="749" t="n"/>
      <c r="O413" s="749" t="n"/>
      <c r="P413" s="749" t="n"/>
      <c r="Q413" s="749" t="n"/>
      <c r="R413" s="749" t="n"/>
      <c r="S413" s="749" t="n"/>
      <c r="T413" s="749" t="n"/>
      <c r="U413" s="749" t="n"/>
      <c r="V413" s="749" t="n"/>
      <c r="W413" s="749" t="n"/>
      <c r="X413" s="749" t="n"/>
      <c r="Y413" s="749" t="n"/>
      <c r="Z413" s="749" t="n"/>
      <c r="AA413" s="749" t="n"/>
      <c r="AB413" s="749" t="n"/>
      <c r="AC413" s="749" t="n"/>
      <c r="AD413" s="749" t="n"/>
    </row>
    <row r="414">
      <c r="A414" s="749" t="n"/>
      <c r="B414" s="749" t="n"/>
      <c r="C414" s="749" t="n"/>
      <c r="D414" s="749" t="n"/>
      <c r="E414" s="749" t="n"/>
      <c r="F414" s="749" t="n"/>
      <c r="G414" s="749" t="n"/>
      <c r="H414" s="749" t="n"/>
      <c r="I414" s="749" t="n"/>
      <c r="J414" s="749" t="n"/>
      <c r="K414" s="749" t="n"/>
      <c r="L414" s="749" t="n"/>
      <c r="M414" s="749" t="n"/>
      <c r="N414" s="749" t="n"/>
      <c r="O414" s="749" t="n"/>
      <c r="P414" s="749" t="n"/>
      <c r="Q414" s="749" t="n"/>
      <c r="R414" s="749" t="n"/>
      <c r="S414" s="749" t="n"/>
      <c r="T414" s="749" t="n"/>
      <c r="U414" s="749" t="n"/>
      <c r="V414" s="749" t="n"/>
      <c r="W414" s="749" t="n"/>
      <c r="X414" s="749" t="n"/>
      <c r="Y414" s="749" t="n"/>
      <c r="Z414" s="749" t="n"/>
      <c r="AA414" s="749" t="n"/>
      <c r="AB414" s="749" t="n"/>
      <c r="AC414" s="749" t="n"/>
      <c r="AD414" s="749" t="n"/>
    </row>
    <row r="415">
      <c r="A415" s="749" t="n"/>
      <c r="B415" s="749" t="n"/>
      <c r="C415" s="749" t="n"/>
      <c r="D415" s="749" t="n"/>
      <c r="E415" s="749" t="n"/>
      <c r="F415" s="749" t="n"/>
      <c r="G415" s="749" t="n"/>
      <c r="H415" s="749" t="n"/>
      <c r="I415" s="749" t="n"/>
      <c r="J415" s="749" t="n"/>
      <c r="K415" s="749" t="n"/>
      <c r="L415" s="749" t="n"/>
      <c r="M415" s="749" t="n"/>
      <c r="N415" s="749" t="n"/>
      <c r="O415" s="749" t="n"/>
      <c r="P415" s="749" t="n"/>
      <c r="Q415" s="749" t="n"/>
      <c r="R415" s="749" t="n"/>
      <c r="S415" s="749" t="n"/>
      <c r="T415" s="749" t="n"/>
      <c r="U415" s="749" t="n"/>
      <c r="V415" s="749" t="n"/>
      <c r="W415" s="749" t="n"/>
      <c r="X415" s="749" t="n"/>
      <c r="Y415" s="749" t="n"/>
      <c r="Z415" s="749" t="n"/>
      <c r="AA415" s="749" t="n"/>
      <c r="AB415" s="749" t="n"/>
      <c r="AC415" s="749" t="n"/>
      <c r="AD415" s="749" t="n"/>
    </row>
    <row r="416">
      <c r="A416" s="749" t="n"/>
      <c r="B416" s="749" t="n"/>
      <c r="C416" s="749" t="n"/>
      <c r="D416" s="749" t="n"/>
      <c r="E416" s="749" t="n"/>
      <c r="F416" s="749" t="n"/>
      <c r="G416" s="749" t="n"/>
      <c r="H416" s="749" t="n"/>
      <c r="I416" s="749" t="n"/>
      <c r="J416" s="749" t="n"/>
      <c r="K416" s="749" t="n"/>
      <c r="L416" s="749" t="n"/>
      <c r="M416" s="749" t="n"/>
      <c r="N416" s="749" t="n"/>
      <c r="O416" s="749" t="n"/>
      <c r="P416" s="749" t="n"/>
      <c r="Q416" s="749" t="n"/>
      <c r="R416" s="749" t="n"/>
      <c r="S416" s="749" t="n"/>
      <c r="T416" s="749" t="n"/>
      <c r="U416" s="749" t="n"/>
      <c r="V416" s="749" t="n"/>
      <c r="W416" s="749" t="n"/>
      <c r="X416" s="749" t="n"/>
      <c r="Y416" s="749" t="n"/>
      <c r="Z416" s="749" t="n"/>
      <c r="AA416" s="749" t="n"/>
      <c r="AB416" s="749" t="n"/>
      <c r="AC416" s="749" t="n"/>
      <c r="AD416" s="749" t="n"/>
    </row>
    <row r="417">
      <c r="A417" s="749" t="n"/>
      <c r="B417" s="749" t="n"/>
      <c r="C417" s="749" t="n"/>
      <c r="D417" s="749" t="n"/>
      <c r="E417" s="749" t="n"/>
      <c r="F417" s="749" t="n"/>
      <c r="G417" s="749" t="n"/>
      <c r="H417" s="749" t="n"/>
      <c r="I417" s="749" t="n"/>
      <c r="J417" s="749" t="n"/>
      <c r="K417" s="749" t="n"/>
      <c r="L417" s="749" t="n"/>
      <c r="M417" s="749" t="n"/>
      <c r="N417" s="749" t="n"/>
      <c r="O417" s="749" t="n"/>
      <c r="P417" s="749" t="n"/>
      <c r="Q417" s="749" t="n"/>
      <c r="R417" s="749" t="n"/>
      <c r="S417" s="749" t="n"/>
      <c r="T417" s="749" t="n"/>
      <c r="U417" s="749" t="n"/>
      <c r="V417" s="749" t="n"/>
      <c r="W417" s="749" t="n"/>
      <c r="X417" s="749" t="n"/>
      <c r="Y417" s="749" t="n"/>
      <c r="Z417" s="749" t="n"/>
      <c r="AA417" s="749" t="n"/>
      <c r="AB417" s="749" t="n"/>
      <c r="AC417" s="749" t="n"/>
      <c r="AD417" s="749" t="n"/>
    </row>
    <row r="418">
      <c r="A418" s="749" t="n"/>
      <c r="B418" s="749" t="n"/>
      <c r="C418" s="749" t="n"/>
      <c r="D418" s="749" t="n"/>
      <c r="E418" s="749" t="n"/>
      <c r="F418" s="749" t="n"/>
      <c r="G418" s="749" t="n"/>
      <c r="H418" s="749" t="n"/>
      <c r="I418" s="749" t="n"/>
      <c r="J418" s="749" t="n"/>
      <c r="K418" s="749" t="n"/>
      <c r="L418" s="749" t="n"/>
      <c r="M418" s="749" t="n"/>
      <c r="N418" s="749" t="n"/>
      <c r="O418" s="749" t="n"/>
      <c r="P418" s="749" t="n"/>
      <c r="Q418" s="749" t="n"/>
      <c r="R418" s="749" t="n"/>
      <c r="S418" s="749" t="n"/>
      <c r="T418" s="749" t="n"/>
      <c r="U418" s="749" t="n"/>
      <c r="V418" s="749" t="n"/>
      <c r="W418" s="749" t="n"/>
      <c r="X418" s="749" t="n"/>
      <c r="Y418" s="749" t="n"/>
      <c r="Z418" s="749" t="n"/>
      <c r="AA418" s="749" t="n"/>
      <c r="AB418" s="749" t="n"/>
      <c r="AC418" s="749" t="n"/>
      <c r="AD418" s="749" t="n"/>
    </row>
    <row r="419">
      <c r="A419" s="749" t="n"/>
      <c r="B419" s="749" t="n"/>
      <c r="C419" s="749" t="n"/>
      <c r="D419" s="749" t="n"/>
      <c r="E419" s="749" t="n"/>
      <c r="F419" s="749" t="n"/>
      <c r="G419" s="749" t="n"/>
      <c r="H419" s="749" t="n"/>
      <c r="I419" s="749" t="n"/>
      <c r="J419" s="749" t="n"/>
      <c r="K419" s="749" t="n"/>
      <c r="L419" s="749" t="n"/>
      <c r="M419" s="749" t="n"/>
      <c r="N419" s="749" t="n"/>
      <c r="O419" s="749" t="n"/>
      <c r="P419" s="749" t="n"/>
      <c r="Q419" s="749" t="n"/>
      <c r="R419" s="749" t="n"/>
      <c r="S419" s="749" t="n"/>
      <c r="T419" s="749" t="n"/>
      <c r="U419" s="749" t="n"/>
      <c r="V419" s="749" t="n"/>
      <c r="W419" s="749" t="n"/>
      <c r="X419" s="749" t="n"/>
      <c r="Y419" s="749" t="n"/>
      <c r="Z419" s="749" t="n"/>
      <c r="AA419" s="749" t="n"/>
      <c r="AB419" s="749" t="n"/>
      <c r="AC419" s="749" t="n"/>
      <c r="AD419" s="749" t="n"/>
    </row>
    <row r="420">
      <c r="A420" s="749" t="n"/>
      <c r="B420" s="749" t="n"/>
      <c r="C420" s="749" t="n"/>
      <c r="D420" s="749" t="n"/>
      <c r="E420" s="749" t="n"/>
      <c r="F420" s="749" t="n"/>
      <c r="G420" s="749" t="n"/>
      <c r="H420" s="749" t="n"/>
      <c r="I420" s="749" t="n"/>
      <c r="J420" s="749" t="n"/>
      <c r="K420" s="749" t="n"/>
      <c r="L420" s="749" t="n"/>
      <c r="M420" s="749" t="n"/>
      <c r="N420" s="749" t="n"/>
      <c r="O420" s="749" t="n"/>
      <c r="P420" s="749" t="n"/>
      <c r="Q420" s="749" t="n"/>
      <c r="R420" s="749" t="n"/>
      <c r="S420" s="749" t="n"/>
      <c r="T420" s="749" t="n"/>
      <c r="U420" s="749" t="n"/>
      <c r="V420" s="749" t="n"/>
      <c r="W420" s="749" t="n"/>
      <c r="X420" s="749" t="n"/>
      <c r="Y420" s="749" t="n"/>
      <c r="Z420" s="749" t="n"/>
      <c r="AA420" s="749" t="n"/>
      <c r="AB420" s="749" t="n"/>
      <c r="AC420" s="749" t="n"/>
      <c r="AD420" s="749" t="n"/>
    </row>
    <row r="421">
      <c r="A421" s="749" t="n"/>
      <c r="B421" s="749" t="n"/>
      <c r="C421" s="749" t="n"/>
      <c r="D421" s="749" t="n"/>
      <c r="E421" s="749" t="n"/>
      <c r="F421" s="749" t="n"/>
      <c r="G421" s="749" t="n"/>
      <c r="H421" s="749" t="n"/>
      <c r="I421" s="749" t="n"/>
      <c r="J421" s="749" t="n"/>
      <c r="K421" s="749" t="n"/>
      <c r="L421" s="749" t="n"/>
      <c r="M421" s="749" t="n"/>
      <c r="N421" s="749" t="n"/>
      <c r="O421" s="749" t="n"/>
      <c r="P421" s="749" t="n"/>
      <c r="Q421" s="749" t="n"/>
      <c r="R421" s="749" t="n"/>
      <c r="S421" s="749" t="n"/>
      <c r="T421" s="749" t="n"/>
      <c r="U421" s="749" t="n"/>
      <c r="V421" s="749" t="n"/>
      <c r="W421" s="749" t="n"/>
      <c r="X421" s="749" t="n"/>
      <c r="Y421" s="749" t="n"/>
      <c r="Z421" s="749" t="n"/>
      <c r="AA421" s="749" t="n"/>
      <c r="AB421" s="749" t="n"/>
      <c r="AC421" s="749" t="n"/>
      <c r="AD421" s="749" t="n"/>
    </row>
    <row r="422">
      <c r="A422" s="749" t="n"/>
      <c r="B422" s="749" t="n"/>
      <c r="C422" s="749" t="n"/>
      <c r="D422" s="749" t="n"/>
      <c r="E422" s="749" t="n"/>
      <c r="F422" s="749" t="n"/>
      <c r="G422" s="749" t="n"/>
      <c r="H422" s="749" t="n"/>
      <c r="I422" s="749" t="n"/>
      <c r="J422" s="749" t="n"/>
      <c r="K422" s="749" t="n"/>
      <c r="L422" s="749" t="n"/>
      <c r="M422" s="749" t="n"/>
      <c r="N422" s="749" t="n"/>
      <c r="O422" s="749" t="n"/>
      <c r="P422" s="749" t="n"/>
      <c r="Q422" s="749" t="n"/>
      <c r="R422" s="749" t="n"/>
      <c r="S422" s="749" t="n"/>
      <c r="T422" s="749" t="n"/>
      <c r="U422" s="749" t="n"/>
      <c r="V422" s="749" t="n"/>
      <c r="W422" s="749" t="n"/>
      <c r="X422" s="749" t="n"/>
      <c r="Y422" s="749" t="n"/>
      <c r="Z422" s="749" t="n"/>
      <c r="AA422" s="749" t="n"/>
      <c r="AB422" s="749" t="n"/>
      <c r="AC422" s="749" t="n"/>
      <c r="AD422" s="749" t="n"/>
    </row>
    <row r="423">
      <c r="A423" s="749" t="n"/>
      <c r="B423" s="749" t="n"/>
      <c r="C423" s="749" t="n"/>
      <c r="D423" s="749" t="n"/>
      <c r="E423" s="749" t="n"/>
      <c r="F423" s="749" t="n"/>
      <c r="G423" s="749" t="n"/>
      <c r="H423" s="749" t="n"/>
      <c r="I423" s="749" t="n"/>
      <c r="J423" s="749" t="n"/>
      <c r="K423" s="749" t="n"/>
      <c r="L423" s="749" t="n"/>
      <c r="M423" s="749" t="n"/>
      <c r="N423" s="749" t="n"/>
      <c r="O423" s="749" t="n"/>
      <c r="P423" s="749" t="n"/>
      <c r="Q423" s="749" t="n"/>
      <c r="R423" s="749" t="n"/>
      <c r="S423" s="749" t="n"/>
      <c r="T423" s="749" t="n"/>
      <c r="U423" s="749" t="n"/>
      <c r="V423" s="749" t="n"/>
      <c r="W423" s="749" t="n"/>
      <c r="X423" s="749" t="n"/>
      <c r="Y423" s="749" t="n"/>
      <c r="Z423" s="749" t="n"/>
      <c r="AA423" s="749" t="n"/>
      <c r="AB423" s="749" t="n"/>
      <c r="AC423" s="749" t="n"/>
      <c r="AD423" s="749" t="n"/>
    </row>
    <row r="424">
      <c r="A424" s="749" t="n"/>
      <c r="B424" s="749" t="n"/>
      <c r="C424" s="749" t="n"/>
      <c r="D424" s="749" t="n"/>
      <c r="E424" s="749" t="n"/>
      <c r="F424" s="749" t="n"/>
      <c r="G424" s="749" t="n"/>
      <c r="H424" s="749" t="n"/>
      <c r="I424" s="749" t="n"/>
      <c r="J424" s="749" t="n"/>
      <c r="K424" s="749" t="n"/>
      <c r="L424" s="749" t="n"/>
      <c r="M424" s="749" t="n"/>
      <c r="N424" s="749" t="n"/>
      <c r="O424" s="749" t="n"/>
      <c r="P424" s="749" t="n"/>
      <c r="Q424" s="749" t="n"/>
      <c r="R424" s="749" t="n"/>
      <c r="S424" s="749" t="n"/>
      <c r="T424" s="749" t="n"/>
      <c r="U424" s="749" t="n"/>
      <c r="V424" s="749" t="n"/>
      <c r="W424" s="749" t="n"/>
      <c r="X424" s="749" t="n"/>
      <c r="Y424" s="749" t="n"/>
      <c r="Z424" s="749" t="n"/>
      <c r="AA424" s="749" t="n"/>
      <c r="AB424" s="749" t="n"/>
      <c r="AC424" s="749" t="n"/>
      <c r="AD424" s="749" t="n"/>
    </row>
    <row r="425">
      <c r="A425" s="749" t="n"/>
      <c r="B425" s="749" t="n"/>
      <c r="C425" s="749" t="n"/>
      <c r="D425" s="749" t="n"/>
      <c r="E425" s="749" t="n"/>
      <c r="F425" s="749" t="n"/>
      <c r="G425" s="749" t="n"/>
      <c r="H425" s="749" t="n"/>
      <c r="I425" s="749" t="n"/>
      <c r="J425" s="749" t="n"/>
      <c r="K425" s="749" t="n"/>
      <c r="L425" s="749" t="n"/>
      <c r="M425" s="749" t="n"/>
      <c r="N425" s="749" t="n"/>
      <c r="O425" s="749" t="n"/>
      <c r="P425" s="749" t="n"/>
      <c r="Q425" s="749" t="n"/>
      <c r="R425" s="749" t="n"/>
      <c r="S425" s="749" t="n"/>
      <c r="T425" s="749" t="n"/>
      <c r="U425" s="749" t="n"/>
      <c r="V425" s="749" t="n"/>
      <c r="W425" s="749" t="n"/>
      <c r="X425" s="749" t="n"/>
      <c r="Y425" s="749" t="n"/>
      <c r="Z425" s="749" t="n"/>
      <c r="AA425" s="749" t="n"/>
      <c r="AB425" s="749" t="n"/>
      <c r="AC425" s="749" t="n"/>
      <c r="AD425" s="749" t="n"/>
    </row>
    <row r="426">
      <c r="A426" s="749" t="n"/>
      <c r="B426" s="749" t="n"/>
      <c r="C426" s="749" t="n"/>
      <c r="D426" s="749" t="n"/>
      <c r="E426" s="749" t="n"/>
      <c r="F426" s="749" t="n"/>
      <c r="G426" s="749" t="n"/>
      <c r="H426" s="749" t="n"/>
      <c r="I426" s="749" t="n"/>
      <c r="J426" s="749" t="n"/>
      <c r="K426" s="749" t="n"/>
      <c r="L426" s="749" t="n"/>
      <c r="M426" s="749" t="n"/>
      <c r="N426" s="749" t="n"/>
      <c r="O426" s="749" t="n"/>
      <c r="P426" s="749" t="n"/>
      <c r="Q426" s="749" t="n"/>
      <c r="R426" s="749" t="n"/>
      <c r="S426" s="749" t="n"/>
      <c r="T426" s="749" t="n"/>
      <c r="U426" s="749" t="n"/>
      <c r="V426" s="749" t="n"/>
      <c r="W426" s="749" t="n"/>
      <c r="X426" s="749" t="n"/>
      <c r="Y426" s="749" t="n"/>
      <c r="Z426" s="749" t="n"/>
      <c r="AA426" s="749" t="n"/>
      <c r="AB426" s="749" t="n"/>
      <c r="AC426" s="749" t="n"/>
      <c r="AD426" s="749" t="n"/>
    </row>
    <row r="427">
      <c r="A427" s="749" t="n"/>
      <c r="B427" s="749" t="n"/>
      <c r="C427" s="749" t="n"/>
      <c r="D427" s="749" t="n"/>
      <c r="E427" s="749" t="n"/>
      <c r="F427" s="749" t="n"/>
      <c r="G427" s="749" t="n"/>
      <c r="H427" s="749" t="n"/>
      <c r="I427" s="749" t="n"/>
      <c r="J427" s="749" t="n"/>
      <c r="K427" s="749" t="n"/>
      <c r="L427" s="749" t="n"/>
      <c r="M427" s="749" t="n"/>
      <c r="N427" s="749" t="n"/>
      <c r="O427" s="749" t="n"/>
      <c r="P427" s="749" t="n"/>
      <c r="Q427" s="749" t="n"/>
      <c r="R427" s="749" t="n"/>
      <c r="S427" s="749" t="n"/>
      <c r="T427" s="749" t="n"/>
      <c r="U427" s="749" t="n"/>
      <c r="V427" s="749" t="n"/>
      <c r="W427" s="749" t="n"/>
      <c r="X427" s="749" t="n"/>
      <c r="Y427" s="749" t="n"/>
      <c r="Z427" s="749" t="n"/>
      <c r="AA427" s="749" t="n"/>
      <c r="AB427" s="749" t="n"/>
      <c r="AC427" s="749" t="n"/>
      <c r="AD427" s="749" t="n"/>
    </row>
    <row r="428">
      <c r="A428" s="749" t="n"/>
      <c r="B428" s="749" t="n"/>
      <c r="C428" s="749" t="n"/>
      <c r="D428" s="749" t="n"/>
      <c r="E428" s="749" t="n"/>
      <c r="F428" s="749" t="n"/>
      <c r="G428" s="749" t="n"/>
      <c r="H428" s="749" t="n"/>
      <c r="I428" s="749" t="n"/>
      <c r="J428" s="749" t="n"/>
      <c r="K428" s="749" t="n"/>
      <c r="L428" s="749" t="n"/>
      <c r="M428" s="749" t="n"/>
      <c r="N428" s="749" t="n"/>
      <c r="O428" s="749" t="n"/>
      <c r="P428" s="749" t="n"/>
      <c r="Q428" s="749" t="n"/>
      <c r="R428" s="749" t="n"/>
      <c r="S428" s="749" t="n"/>
      <c r="T428" s="749" t="n"/>
      <c r="U428" s="749" t="n"/>
      <c r="V428" s="749" t="n"/>
      <c r="W428" s="749" t="n"/>
      <c r="X428" s="749" t="n"/>
      <c r="Y428" s="749" t="n"/>
      <c r="Z428" s="749" t="n"/>
      <c r="AA428" s="749" t="n"/>
      <c r="AB428" s="749" t="n"/>
      <c r="AC428" s="749" t="n"/>
      <c r="AD428" s="749" t="n"/>
    </row>
    <row r="429">
      <c r="A429" s="749" t="n"/>
      <c r="B429" s="749" t="n"/>
      <c r="C429" s="749" t="n"/>
      <c r="D429" s="749" t="n"/>
      <c r="E429" s="749" t="n"/>
      <c r="F429" s="749" t="n"/>
      <c r="G429" s="749" t="n"/>
      <c r="H429" s="749" t="n"/>
      <c r="I429" s="749" t="n"/>
      <c r="J429" s="749" t="n"/>
      <c r="K429" s="749" t="n"/>
      <c r="L429" s="749" t="n"/>
      <c r="M429" s="749" t="n"/>
      <c r="N429" s="749" t="n"/>
      <c r="O429" s="749" t="n"/>
      <c r="P429" s="749" t="n"/>
      <c r="Q429" s="749" t="n"/>
      <c r="R429" s="749" t="n"/>
      <c r="S429" s="749" t="n"/>
      <c r="T429" s="749" t="n"/>
      <c r="U429" s="749" t="n"/>
      <c r="V429" s="749" t="n"/>
      <c r="W429" s="749" t="n"/>
      <c r="X429" s="749" t="n"/>
      <c r="Y429" s="749" t="n"/>
      <c r="Z429" s="749" t="n"/>
      <c r="AA429" s="749" t="n"/>
      <c r="AB429" s="749" t="n"/>
      <c r="AC429" s="749" t="n"/>
      <c r="AD429" s="749" t="n"/>
    </row>
    <row r="430">
      <c r="A430" s="749" t="n"/>
      <c r="B430" s="749" t="n"/>
      <c r="C430" s="749" t="n"/>
      <c r="D430" s="749" t="n"/>
      <c r="E430" s="749" t="n"/>
      <c r="F430" s="749" t="n"/>
      <c r="G430" s="749" t="n"/>
      <c r="H430" s="749" t="n"/>
      <c r="I430" s="749" t="n"/>
      <c r="J430" s="749" t="n"/>
      <c r="K430" s="749" t="n"/>
      <c r="L430" s="749" t="n"/>
      <c r="M430" s="749" t="n"/>
      <c r="N430" s="749" t="n"/>
      <c r="O430" s="749" t="n"/>
      <c r="P430" s="749" t="n"/>
      <c r="Q430" s="749" t="n"/>
      <c r="R430" s="749" t="n"/>
      <c r="S430" s="749" t="n"/>
      <c r="T430" s="749" t="n"/>
      <c r="U430" s="749" t="n"/>
      <c r="V430" s="749" t="n"/>
      <c r="W430" s="749" t="n"/>
      <c r="X430" s="749" t="n"/>
      <c r="Y430" s="749" t="n"/>
      <c r="Z430" s="749" t="n"/>
      <c r="AA430" s="749" t="n"/>
      <c r="AB430" s="749" t="n"/>
      <c r="AC430" s="749" t="n"/>
      <c r="AD430" s="749" t="n"/>
    </row>
    <row r="431">
      <c r="A431" s="749" t="n"/>
      <c r="B431" s="749" t="n"/>
      <c r="C431" s="749" t="n"/>
      <c r="D431" s="749" t="n"/>
      <c r="E431" s="749" t="n"/>
      <c r="F431" s="749" t="n"/>
      <c r="G431" s="749" t="n"/>
      <c r="H431" s="749" t="n"/>
      <c r="I431" s="749" t="n"/>
      <c r="J431" s="749" t="n"/>
      <c r="K431" s="749" t="n"/>
      <c r="L431" s="749" t="n"/>
      <c r="M431" s="749" t="n"/>
      <c r="N431" s="749" t="n"/>
      <c r="O431" s="749" t="n"/>
      <c r="P431" s="749" t="n"/>
      <c r="Q431" s="749" t="n"/>
      <c r="R431" s="749" t="n"/>
      <c r="S431" s="749" t="n"/>
      <c r="T431" s="749" t="n"/>
      <c r="U431" s="749" t="n"/>
      <c r="V431" s="749" t="n"/>
      <c r="W431" s="749" t="n"/>
      <c r="X431" s="749" t="n"/>
      <c r="Y431" s="749" t="n"/>
      <c r="Z431" s="749" t="n"/>
      <c r="AA431" s="749" t="n"/>
      <c r="AB431" s="749" t="n"/>
      <c r="AC431" s="749" t="n"/>
      <c r="AD431" s="749" t="n"/>
    </row>
    <row r="432">
      <c r="A432" s="749" t="n"/>
      <c r="B432" s="749" t="n"/>
      <c r="C432" s="749" t="n"/>
      <c r="D432" s="749" t="n"/>
      <c r="E432" s="749" t="n"/>
      <c r="F432" s="749" t="n"/>
      <c r="G432" s="749" t="n"/>
      <c r="H432" s="749" t="n"/>
      <c r="I432" s="749" t="n"/>
      <c r="J432" s="749" t="n"/>
      <c r="K432" s="749" t="n"/>
      <c r="L432" s="749" t="n"/>
      <c r="M432" s="749" t="n"/>
      <c r="N432" s="749" t="n"/>
      <c r="O432" s="749" t="n"/>
      <c r="P432" s="749" t="n"/>
      <c r="Q432" s="749" t="n"/>
      <c r="R432" s="749" t="n"/>
      <c r="S432" s="749" t="n"/>
      <c r="T432" s="749" t="n"/>
      <c r="U432" s="749" t="n"/>
      <c r="V432" s="749" t="n"/>
      <c r="W432" s="749" t="n"/>
      <c r="X432" s="749" t="n"/>
      <c r="Y432" s="749" t="n"/>
      <c r="Z432" s="749" t="n"/>
      <c r="AA432" s="749" t="n"/>
      <c r="AB432" s="749" t="n"/>
      <c r="AC432" s="749" t="n"/>
      <c r="AD432" s="749" t="n"/>
    </row>
    <row r="433">
      <c r="A433" s="749" t="n"/>
      <c r="B433" s="749" t="n"/>
      <c r="C433" s="749" t="n"/>
      <c r="D433" s="749" t="n"/>
      <c r="E433" s="749" t="n"/>
      <c r="F433" s="749" t="n"/>
      <c r="G433" s="749" t="n"/>
      <c r="H433" s="749" t="n"/>
      <c r="I433" s="749" t="n"/>
      <c r="J433" s="749" t="n"/>
      <c r="K433" s="749" t="n"/>
      <c r="L433" s="749" t="n"/>
      <c r="M433" s="749" t="n"/>
      <c r="N433" s="749" t="n"/>
      <c r="O433" s="749" t="n"/>
      <c r="P433" s="749" t="n"/>
      <c r="Q433" s="749" t="n"/>
      <c r="R433" s="749" t="n"/>
      <c r="S433" s="749" t="n"/>
      <c r="T433" s="749" t="n"/>
      <c r="U433" s="749" t="n"/>
      <c r="V433" s="749" t="n"/>
      <c r="W433" s="749" t="n"/>
      <c r="X433" s="749" t="n"/>
      <c r="Y433" s="749" t="n"/>
      <c r="Z433" s="749" t="n"/>
      <c r="AA433" s="749" t="n"/>
      <c r="AB433" s="749" t="n"/>
      <c r="AC433" s="749" t="n"/>
      <c r="AD433" s="749" t="n"/>
    </row>
    <row r="434">
      <c r="A434" s="749" t="n"/>
      <c r="B434" s="749" t="n"/>
      <c r="C434" s="749" t="n"/>
      <c r="D434" s="749" t="n"/>
      <c r="E434" s="749" t="n"/>
      <c r="F434" s="749" t="n"/>
      <c r="G434" s="749" t="n"/>
      <c r="H434" s="749" t="n"/>
      <c r="I434" s="749" t="n"/>
      <c r="J434" s="749" t="n"/>
      <c r="K434" s="749" t="n"/>
      <c r="L434" s="749" t="n"/>
      <c r="M434" s="749" t="n"/>
      <c r="N434" s="749" t="n"/>
      <c r="O434" s="749" t="n"/>
      <c r="P434" s="749" t="n"/>
      <c r="Q434" s="749" t="n"/>
      <c r="R434" s="749" t="n"/>
      <c r="S434" s="749" t="n"/>
      <c r="T434" s="749" t="n"/>
      <c r="U434" s="749" t="n"/>
      <c r="V434" s="749" t="n"/>
      <c r="W434" s="749" t="n"/>
      <c r="X434" s="749" t="n"/>
      <c r="Y434" s="749" t="n"/>
      <c r="Z434" s="749" t="n"/>
      <c r="AA434" s="749" t="n"/>
      <c r="AB434" s="749" t="n"/>
      <c r="AC434" s="749" t="n"/>
      <c r="AD434" s="749" t="n"/>
    </row>
    <row r="435">
      <c r="A435" s="749" t="n"/>
      <c r="B435" s="749" t="n"/>
      <c r="C435" s="749" t="n"/>
      <c r="D435" s="749" t="n"/>
      <c r="E435" s="749" t="n"/>
      <c r="F435" s="749" t="n"/>
      <c r="G435" s="749" t="n"/>
      <c r="H435" s="749" t="n"/>
      <c r="I435" s="749" t="n"/>
      <c r="J435" s="749" t="n"/>
      <c r="K435" s="749" t="n"/>
      <c r="L435" s="749" t="n"/>
      <c r="M435" s="749" t="n"/>
      <c r="N435" s="749" t="n"/>
      <c r="O435" s="749" t="n"/>
      <c r="P435" s="749" t="n"/>
      <c r="Q435" s="749" t="n"/>
      <c r="R435" s="749" t="n"/>
      <c r="S435" s="749" t="n"/>
      <c r="T435" s="749" t="n"/>
      <c r="U435" s="749" t="n"/>
      <c r="V435" s="749" t="n"/>
      <c r="W435" s="749" t="n"/>
      <c r="X435" s="749" t="n"/>
      <c r="Y435" s="749" t="n"/>
      <c r="Z435" s="749" t="n"/>
      <c r="AA435" s="749" t="n"/>
      <c r="AB435" s="749" t="n"/>
      <c r="AC435" s="749" t="n"/>
      <c r="AD435" s="749" t="n"/>
    </row>
    <row r="436">
      <c r="A436" s="749" t="n"/>
      <c r="B436" s="749" t="n"/>
      <c r="C436" s="749" t="n"/>
      <c r="D436" s="749" t="n"/>
      <c r="E436" s="749" t="n"/>
      <c r="F436" s="749" t="n"/>
      <c r="G436" s="749" t="n"/>
      <c r="H436" s="749" t="n"/>
      <c r="I436" s="749" t="n"/>
      <c r="J436" s="749" t="n"/>
      <c r="K436" s="749" t="n"/>
      <c r="L436" s="749" t="n"/>
      <c r="M436" s="749" t="n"/>
      <c r="N436" s="749" t="n"/>
      <c r="O436" s="749" t="n"/>
      <c r="P436" s="749" t="n"/>
      <c r="Q436" s="749" t="n"/>
      <c r="R436" s="749" t="n"/>
      <c r="S436" s="749" t="n"/>
      <c r="T436" s="749" t="n"/>
      <c r="U436" s="749" t="n"/>
      <c r="V436" s="749" t="n"/>
      <c r="W436" s="749" t="n"/>
      <c r="X436" s="749" t="n"/>
      <c r="Y436" s="749" t="n"/>
      <c r="Z436" s="749" t="n"/>
      <c r="AA436" s="749" t="n"/>
      <c r="AB436" s="749" t="n"/>
      <c r="AC436" s="749" t="n"/>
      <c r="AD436" s="749" t="n"/>
    </row>
    <row r="437">
      <c r="A437" s="749" t="n"/>
      <c r="B437" s="749" t="n"/>
      <c r="C437" s="749" t="n"/>
      <c r="D437" s="749" t="n"/>
      <c r="E437" s="749" t="n"/>
      <c r="F437" s="749" t="n"/>
      <c r="G437" s="749" t="n"/>
      <c r="H437" s="749" t="n"/>
      <c r="I437" s="749" t="n"/>
      <c r="J437" s="749" t="n"/>
      <c r="K437" s="749" t="n"/>
      <c r="L437" s="749" t="n"/>
      <c r="M437" s="749" t="n"/>
      <c r="N437" s="749" t="n"/>
      <c r="O437" s="749" t="n"/>
      <c r="P437" s="749" t="n"/>
      <c r="Q437" s="749" t="n"/>
      <c r="R437" s="749" t="n"/>
      <c r="S437" s="749" t="n"/>
      <c r="T437" s="749" t="n"/>
      <c r="U437" s="749" t="n"/>
      <c r="V437" s="749" t="n"/>
      <c r="W437" s="749" t="n"/>
      <c r="X437" s="749" t="n"/>
      <c r="Y437" s="749" t="n"/>
      <c r="Z437" s="749" t="n"/>
      <c r="AA437" s="749" t="n"/>
      <c r="AB437" s="749" t="n"/>
      <c r="AC437" s="749" t="n"/>
      <c r="AD437" s="749" t="n"/>
    </row>
    <row r="438">
      <c r="A438" s="749" t="n"/>
      <c r="B438" s="749" t="n"/>
      <c r="C438" s="749" t="n"/>
      <c r="D438" s="749" t="n"/>
      <c r="E438" s="749" t="n"/>
      <c r="F438" s="749" t="n"/>
      <c r="G438" s="749" t="n"/>
      <c r="H438" s="749" t="n"/>
      <c r="I438" s="749" t="n"/>
      <c r="J438" s="749" t="n"/>
      <c r="K438" s="749" t="n"/>
      <c r="L438" s="749" t="n"/>
      <c r="M438" s="749" t="n"/>
      <c r="N438" s="749" t="n"/>
      <c r="O438" s="749" t="n"/>
      <c r="P438" s="749" t="n"/>
      <c r="Q438" s="749" t="n"/>
      <c r="R438" s="749" t="n"/>
      <c r="S438" s="749" t="n"/>
      <c r="T438" s="749" t="n"/>
      <c r="U438" s="749" t="n"/>
      <c r="V438" s="749" t="n"/>
      <c r="W438" s="749" t="n"/>
      <c r="X438" s="749" t="n"/>
      <c r="Y438" s="749" t="n"/>
      <c r="Z438" s="749" t="n"/>
      <c r="AA438" s="749" t="n"/>
      <c r="AB438" s="749" t="n"/>
      <c r="AC438" s="749" t="n"/>
      <c r="AD438" s="749" t="n"/>
    </row>
    <row r="439">
      <c r="A439" s="749" t="n"/>
      <c r="B439" s="749" t="n"/>
      <c r="C439" s="749" t="n"/>
      <c r="D439" s="749" t="n"/>
      <c r="E439" s="749" t="n"/>
      <c r="F439" s="749" t="n"/>
      <c r="G439" s="749" t="n"/>
      <c r="H439" s="749" t="n"/>
      <c r="I439" s="749" t="n"/>
      <c r="J439" s="749" t="n"/>
      <c r="K439" s="749" t="n"/>
      <c r="L439" s="749" t="n"/>
      <c r="M439" s="749" t="n"/>
      <c r="N439" s="749" t="n"/>
      <c r="O439" s="749" t="n"/>
      <c r="P439" s="749" t="n"/>
      <c r="Q439" s="749" t="n"/>
      <c r="R439" s="749" t="n"/>
      <c r="S439" s="749" t="n"/>
      <c r="T439" s="749" t="n"/>
      <c r="U439" s="749" t="n"/>
      <c r="V439" s="749" t="n"/>
      <c r="W439" s="749" t="n"/>
      <c r="X439" s="749" t="n"/>
      <c r="Y439" s="749" t="n"/>
      <c r="Z439" s="749" t="n"/>
      <c r="AA439" s="749" t="n"/>
      <c r="AB439" s="749" t="n"/>
      <c r="AC439" s="749" t="n"/>
      <c r="AD439" s="749" t="n"/>
    </row>
    <row r="440">
      <c r="A440" s="749" t="n"/>
      <c r="B440" s="749" t="n"/>
      <c r="C440" s="749" t="n"/>
      <c r="D440" s="749" t="n"/>
      <c r="E440" s="749" t="n"/>
      <c r="F440" s="749" t="n"/>
      <c r="G440" s="749" t="n"/>
      <c r="H440" s="749" t="n"/>
      <c r="I440" s="749" t="n"/>
      <c r="J440" s="749" t="n"/>
      <c r="K440" s="749" t="n"/>
      <c r="L440" s="749" t="n"/>
      <c r="M440" s="749" t="n"/>
      <c r="N440" s="749" t="n"/>
      <c r="O440" s="749" t="n"/>
      <c r="P440" s="749" t="n"/>
      <c r="Q440" s="749" t="n"/>
      <c r="R440" s="749" t="n"/>
      <c r="S440" s="749" t="n"/>
      <c r="T440" s="749" t="n"/>
      <c r="U440" s="749" t="n"/>
      <c r="V440" s="749" t="n"/>
      <c r="W440" s="749" t="n"/>
      <c r="X440" s="749" t="n"/>
      <c r="Y440" s="749" t="n"/>
      <c r="Z440" s="749" t="n"/>
      <c r="AA440" s="749" t="n"/>
      <c r="AB440" s="749" t="n"/>
      <c r="AC440" s="749" t="n"/>
      <c r="AD440" s="749" t="n"/>
    </row>
    <row r="441">
      <c r="A441" s="749" t="n"/>
      <c r="B441" s="749" t="n"/>
      <c r="C441" s="749" t="n"/>
      <c r="D441" s="749" t="n"/>
      <c r="E441" s="749" t="n"/>
      <c r="F441" s="749" t="n"/>
      <c r="G441" s="749" t="n"/>
      <c r="H441" s="749" t="n"/>
      <c r="I441" s="749" t="n"/>
      <c r="J441" s="749" t="n"/>
      <c r="K441" s="749" t="n"/>
      <c r="L441" s="749" t="n"/>
      <c r="M441" s="749" t="n"/>
      <c r="N441" s="749" t="n"/>
      <c r="O441" s="749" t="n"/>
      <c r="P441" s="749" t="n"/>
      <c r="Q441" s="749" t="n"/>
      <c r="R441" s="749" t="n"/>
      <c r="S441" s="749" t="n"/>
      <c r="T441" s="749" t="n"/>
      <c r="U441" s="749" t="n"/>
      <c r="V441" s="749" t="n"/>
      <c r="W441" s="749" t="n"/>
      <c r="X441" s="749" t="n"/>
      <c r="Y441" s="749" t="n"/>
      <c r="Z441" s="749" t="n"/>
      <c r="AA441" s="749" t="n"/>
      <c r="AB441" s="749" t="n"/>
      <c r="AC441" s="749" t="n"/>
      <c r="AD441" s="749" t="n"/>
    </row>
    <row r="442">
      <c r="A442" s="749" t="n"/>
      <c r="B442" s="749" t="n"/>
      <c r="C442" s="749" t="n"/>
      <c r="D442" s="749" t="n"/>
      <c r="E442" s="749" t="n"/>
      <c r="F442" s="749" t="n"/>
      <c r="G442" s="749" t="n"/>
      <c r="H442" s="749" t="n"/>
      <c r="I442" s="749" t="n"/>
      <c r="J442" s="749" t="n"/>
      <c r="K442" s="749" t="n"/>
      <c r="L442" s="749" t="n"/>
      <c r="M442" s="749" t="n"/>
      <c r="N442" s="749" t="n"/>
      <c r="O442" s="749" t="n"/>
      <c r="P442" s="749" t="n"/>
      <c r="Q442" s="749" t="n"/>
      <c r="R442" s="749" t="n"/>
      <c r="S442" s="749" t="n"/>
      <c r="T442" s="749" t="n"/>
      <c r="U442" s="749" t="n"/>
      <c r="V442" s="749" t="n"/>
      <c r="W442" s="749" t="n"/>
      <c r="X442" s="749" t="n"/>
      <c r="Y442" s="749" t="n"/>
      <c r="Z442" s="749" t="n"/>
      <c r="AA442" s="749" t="n"/>
      <c r="AB442" s="749" t="n"/>
      <c r="AC442" s="749" t="n"/>
      <c r="AD442" s="749" t="n"/>
    </row>
    <row r="443">
      <c r="A443" s="749" t="n"/>
      <c r="B443" s="749" t="n"/>
      <c r="C443" s="749" t="n"/>
      <c r="D443" s="749" t="n"/>
      <c r="E443" s="749" t="n"/>
      <c r="F443" s="749" t="n"/>
      <c r="G443" s="749" t="n"/>
      <c r="H443" s="749" t="n"/>
      <c r="I443" s="749" t="n"/>
      <c r="J443" s="749" t="n"/>
      <c r="K443" s="749" t="n"/>
      <c r="L443" s="749" t="n"/>
      <c r="M443" s="749" t="n"/>
      <c r="N443" s="749" t="n"/>
      <c r="O443" s="749" t="n"/>
      <c r="P443" s="749" t="n"/>
      <c r="Q443" s="749" t="n"/>
      <c r="R443" s="749" t="n"/>
      <c r="S443" s="749" t="n"/>
      <c r="T443" s="749" t="n"/>
      <c r="U443" s="749" t="n"/>
      <c r="V443" s="749" t="n"/>
      <c r="W443" s="749" t="n"/>
      <c r="X443" s="749" t="n"/>
      <c r="Y443" s="749" t="n"/>
      <c r="Z443" s="749" t="n"/>
      <c r="AA443" s="749" t="n"/>
      <c r="AB443" s="749" t="n"/>
      <c r="AC443" s="749" t="n"/>
      <c r="AD443" s="749" t="n"/>
    </row>
    <row r="444">
      <c r="A444" s="749" t="n"/>
      <c r="B444" s="749" t="n"/>
      <c r="C444" s="749" t="n"/>
      <c r="D444" s="749" t="n"/>
      <c r="E444" s="749" t="n"/>
      <c r="F444" s="749" t="n"/>
      <c r="G444" s="749" t="n"/>
      <c r="H444" s="749" t="n"/>
      <c r="I444" s="749" t="n"/>
      <c r="J444" s="749" t="n"/>
      <c r="K444" s="749" t="n"/>
      <c r="L444" s="749" t="n"/>
      <c r="M444" s="749" t="n"/>
      <c r="N444" s="749" t="n"/>
      <c r="O444" s="749" t="n"/>
      <c r="P444" s="749" t="n"/>
      <c r="Q444" s="749" t="n"/>
      <c r="R444" s="749" t="n"/>
      <c r="S444" s="749" t="n"/>
      <c r="T444" s="749" t="n"/>
      <c r="U444" s="749" t="n"/>
      <c r="V444" s="749" t="n"/>
      <c r="W444" s="749" t="n"/>
      <c r="X444" s="749" t="n"/>
      <c r="Y444" s="749" t="n"/>
      <c r="Z444" s="749" t="n"/>
      <c r="AA444" s="749" t="n"/>
      <c r="AB444" s="749" t="n"/>
      <c r="AC444" s="749" t="n"/>
      <c r="AD444" s="749" t="n"/>
    </row>
    <row r="445">
      <c r="A445" s="749" t="n"/>
      <c r="B445" s="749" t="n"/>
      <c r="C445" s="749" t="n"/>
      <c r="D445" s="749" t="n"/>
      <c r="E445" s="749" t="n"/>
      <c r="F445" s="749" t="n"/>
      <c r="G445" s="749" t="n"/>
      <c r="H445" s="749" t="n"/>
      <c r="I445" s="749" t="n"/>
      <c r="J445" s="749" t="n"/>
      <c r="K445" s="749" t="n"/>
      <c r="L445" s="749" t="n"/>
      <c r="M445" s="749" t="n"/>
      <c r="N445" s="749" t="n"/>
      <c r="O445" s="749" t="n"/>
      <c r="P445" s="749" t="n"/>
      <c r="Q445" s="749" t="n"/>
      <c r="R445" s="749" t="n"/>
      <c r="S445" s="749" t="n"/>
      <c r="T445" s="749" t="n"/>
      <c r="U445" s="749" t="n"/>
      <c r="V445" s="749" t="n"/>
      <c r="W445" s="749" t="n"/>
      <c r="X445" s="749" t="n"/>
      <c r="Y445" s="749" t="n"/>
      <c r="Z445" s="749" t="n"/>
      <c r="AA445" s="749" t="n"/>
      <c r="AB445" s="749" t="n"/>
      <c r="AC445" s="749" t="n"/>
      <c r="AD445" s="749" t="n"/>
    </row>
    <row r="446">
      <c r="A446" s="749" t="n"/>
      <c r="B446" s="749" t="n"/>
      <c r="C446" s="749" t="n"/>
      <c r="D446" s="749" t="n"/>
      <c r="E446" s="749" t="n"/>
      <c r="F446" s="749" t="n"/>
      <c r="G446" s="749" t="n"/>
      <c r="H446" s="749" t="n"/>
      <c r="I446" s="749" t="n"/>
      <c r="J446" s="749" t="n"/>
      <c r="K446" s="749" t="n"/>
      <c r="L446" s="749" t="n"/>
      <c r="M446" s="749" t="n"/>
      <c r="N446" s="749" t="n"/>
      <c r="O446" s="749" t="n"/>
      <c r="P446" s="749" t="n"/>
      <c r="Q446" s="749" t="n"/>
      <c r="R446" s="749" t="n"/>
      <c r="S446" s="749" t="n"/>
      <c r="T446" s="749" t="n"/>
      <c r="U446" s="749" t="n"/>
      <c r="V446" s="749" t="n"/>
      <c r="W446" s="749" t="n"/>
      <c r="X446" s="749" t="n"/>
      <c r="Y446" s="749" t="n"/>
      <c r="Z446" s="749" t="n"/>
      <c r="AA446" s="749" t="n"/>
      <c r="AB446" s="749" t="n"/>
      <c r="AC446" s="749" t="n"/>
      <c r="AD446" s="749" t="n"/>
    </row>
    <row r="447">
      <c r="A447" s="749" t="n"/>
      <c r="B447" s="749" t="n"/>
      <c r="C447" s="749" t="n"/>
      <c r="D447" s="749" t="n"/>
      <c r="E447" s="749" t="n"/>
      <c r="F447" s="749" t="n"/>
      <c r="G447" s="749" t="n"/>
      <c r="H447" s="749" t="n"/>
      <c r="I447" s="749" t="n"/>
      <c r="J447" s="749" t="n"/>
      <c r="K447" s="749" t="n"/>
      <c r="L447" s="749" t="n"/>
      <c r="M447" s="749" t="n"/>
      <c r="N447" s="749" t="n"/>
      <c r="O447" s="749" t="n"/>
      <c r="P447" s="749" t="n"/>
      <c r="Q447" s="749" t="n"/>
      <c r="R447" s="749" t="n"/>
      <c r="S447" s="749" t="n"/>
      <c r="T447" s="749" t="n"/>
      <c r="U447" s="749" t="n"/>
      <c r="V447" s="749" t="n"/>
      <c r="W447" s="749" t="n"/>
      <c r="X447" s="749" t="n"/>
      <c r="Y447" s="749" t="n"/>
      <c r="Z447" s="749" t="n"/>
      <c r="AA447" s="749" t="n"/>
      <c r="AB447" s="749" t="n"/>
      <c r="AC447" s="749" t="n"/>
      <c r="AD447" s="749" t="n"/>
    </row>
    <row r="448">
      <c r="A448" s="749" t="n"/>
      <c r="B448" s="749" t="n"/>
      <c r="C448" s="749" t="n"/>
      <c r="D448" s="749" t="n"/>
      <c r="E448" s="749" t="n"/>
      <c r="F448" s="749" t="n"/>
      <c r="G448" s="749" t="n"/>
      <c r="H448" s="749" t="n"/>
      <c r="I448" s="749" t="n"/>
      <c r="J448" s="749" t="n"/>
      <c r="K448" s="749" t="n"/>
      <c r="L448" s="749" t="n"/>
      <c r="M448" s="749" t="n"/>
      <c r="N448" s="749" t="n"/>
      <c r="O448" s="749" t="n"/>
      <c r="P448" s="749" t="n"/>
      <c r="Q448" s="749" t="n"/>
      <c r="R448" s="749" t="n"/>
      <c r="S448" s="749" t="n"/>
      <c r="T448" s="749" t="n"/>
      <c r="U448" s="749" t="n"/>
      <c r="V448" s="749" t="n"/>
      <c r="W448" s="749" t="n"/>
      <c r="X448" s="749" t="n"/>
      <c r="Y448" s="749" t="n"/>
      <c r="Z448" s="749" t="n"/>
      <c r="AA448" s="749" t="n"/>
      <c r="AB448" s="749" t="n"/>
      <c r="AC448" s="749" t="n"/>
      <c r="AD448" s="749" t="n"/>
    </row>
    <row r="449">
      <c r="A449" s="749" t="n"/>
      <c r="B449" s="749" t="n"/>
      <c r="C449" s="749" t="n"/>
      <c r="D449" s="749" t="n"/>
      <c r="E449" s="749" t="n"/>
      <c r="F449" s="749" t="n"/>
      <c r="G449" s="749" t="n"/>
      <c r="H449" s="749" t="n"/>
      <c r="I449" s="749" t="n"/>
      <c r="J449" s="749" t="n"/>
      <c r="K449" s="749" t="n"/>
      <c r="L449" s="749" t="n"/>
      <c r="M449" s="749" t="n"/>
      <c r="N449" s="749" t="n"/>
      <c r="O449" s="749" t="n"/>
      <c r="P449" s="749" t="n"/>
      <c r="Q449" s="749" t="n"/>
      <c r="R449" s="749" t="n"/>
      <c r="S449" s="749" t="n"/>
      <c r="T449" s="749" t="n"/>
      <c r="U449" s="749" t="n"/>
      <c r="V449" s="749" t="n"/>
      <c r="W449" s="749" t="n"/>
      <c r="X449" s="749" t="n"/>
      <c r="Y449" s="749" t="n"/>
      <c r="Z449" s="749" t="n"/>
      <c r="AA449" s="749" t="n"/>
      <c r="AB449" s="749" t="n"/>
      <c r="AC449" s="749" t="n"/>
      <c r="AD449" s="749" t="n"/>
    </row>
    <row r="450">
      <c r="A450" s="749" t="n"/>
      <c r="B450" s="749" t="n"/>
      <c r="C450" s="749" t="n"/>
      <c r="D450" s="749" t="n"/>
      <c r="E450" s="749" t="n"/>
      <c r="F450" s="749" t="n"/>
      <c r="G450" s="749" t="n"/>
      <c r="H450" s="749" t="n"/>
      <c r="I450" s="749" t="n"/>
      <c r="J450" s="749" t="n"/>
      <c r="K450" s="749" t="n"/>
      <c r="L450" s="749" t="n"/>
      <c r="M450" s="749" t="n"/>
      <c r="N450" s="749" t="n"/>
      <c r="O450" s="749" t="n"/>
      <c r="P450" s="749" t="n"/>
      <c r="Q450" s="749" t="n"/>
      <c r="R450" s="749" t="n"/>
      <c r="S450" s="749" t="n"/>
      <c r="T450" s="749" t="n"/>
      <c r="U450" s="749" t="n"/>
      <c r="V450" s="749" t="n"/>
      <c r="W450" s="749" t="n"/>
      <c r="X450" s="749" t="n"/>
      <c r="Y450" s="749" t="n"/>
      <c r="Z450" s="749" t="n"/>
      <c r="AA450" s="749" t="n"/>
      <c r="AB450" s="749" t="n"/>
      <c r="AC450" s="749" t="n"/>
      <c r="AD450" s="749" t="n"/>
    </row>
    <row r="451">
      <c r="A451" s="749" t="n"/>
      <c r="B451" s="749" t="n"/>
      <c r="C451" s="749" t="n"/>
      <c r="D451" s="749" t="n"/>
      <c r="E451" s="749" t="n"/>
      <c r="F451" s="749" t="n"/>
      <c r="G451" s="749" t="n"/>
      <c r="H451" s="749" t="n"/>
      <c r="I451" s="749" t="n"/>
      <c r="J451" s="749" t="n"/>
      <c r="K451" s="749" t="n"/>
      <c r="L451" s="749" t="n"/>
      <c r="M451" s="749" t="n"/>
      <c r="N451" s="749" t="n"/>
      <c r="O451" s="749" t="n"/>
      <c r="P451" s="749" t="n"/>
      <c r="Q451" s="749" t="n"/>
      <c r="R451" s="749" t="n"/>
      <c r="S451" s="749" t="n"/>
      <c r="T451" s="749" t="n"/>
      <c r="U451" s="749" t="n"/>
      <c r="V451" s="749" t="n"/>
      <c r="W451" s="749" t="n"/>
      <c r="X451" s="749" t="n"/>
      <c r="Y451" s="749" t="n"/>
      <c r="Z451" s="749" t="n"/>
      <c r="AA451" s="749" t="n"/>
      <c r="AB451" s="749" t="n"/>
      <c r="AC451" s="749" t="n"/>
      <c r="AD451" s="749" t="n"/>
    </row>
    <row r="452">
      <c r="A452" s="749" t="n"/>
      <c r="B452" s="749" t="n"/>
      <c r="C452" s="749" t="n"/>
      <c r="D452" s="749" t="n"/>
      <c r="E452" s="749" t="n"/>
      <c r="F452" s="749" t="n"/>
      <c r="G452" s="749" t="n"/>
      <c r="H452" s="749" t="n"/>
      <c r="I452" s="749" t="n"/>
      <c r="J452" s="749" t="n"/>
      <c r="K452" s="749" t="n"/>
      <c r="L452" s="749" t="n"/>
      <c r="M452" s="749" t="n"/>
      <c r="N452" s="749" t="n"/>
      <c r="O452" s="749" t="n"/>
      <c r="P452" s="749" t="n"/>
      <c r="Q452" s="749" t="n"/>
      <c r="R452" s="749" t="n"/>
      <c r="S452" s="749" t="n"/>
      <c r="T452" s="749" t="n"/>
      <c r="U452" s="749" t="n"/>
      <c r="V452" s="749" t="n"/>
      <c r="W452" s="749" t="n"/>
      <c r="X452" s="749" t="n"/>
      <c r="Y452" s="749" t="n"/>
      <c r="Z452" s="749" t="n"/>
      <c r="AA452" s="749" t="n"/>
      <c r="AB452" s="749" t="n"/>
      <c r="AC452" s="749" t="n"/>
      <c r="AD452" s="749" t="n"/>
    </row>
    <row r="453">
      <c r="A453" s="749" t="n"/>
      <c r="B453" s="749" t="n"/>
      <c r="C453" s="749" t="n"/>
      <c r="D453" s="749" t="n"/>
      <c r="E453" s="749" t="n"/>
      <c r="F453" s="749" t="n"/>
      <c r="G453" s="749" t="n"/>
      <c r="H453" s="749" t="n"/>
      <c r="I453" s="749" t="n"/>
      <c r="J453" s="749" t="n"/>
      <c r="K453" s="749" t="n"/>
      <c r="L453" s="749" t="n"/>
      <c r="M453" s="749" t="n"/>
      <c r="N453" s="749" t="n"/>
      <c r="O453" s="749" t="n"/>
      <c r="P453" s="749" t="n"/>
      <c r="Q453" s="749" t="n"/>
      <c r="R453" s="749" t="n"/>
      <c r="S453" s="749" t="n"/>
      <c r="T453" s="749" t="n"/>
      <c r="U453" s="749" t="n"/>
      <c r="V453" s="749" t="n"/>
      <c r="W453" s="749" t="n"/>
      <c r="X453" s="749" t="n"/>
      <c r="Y453" s="749" t="n"/>
      <c r="Z453" s="749" t="n"/>
      <c r="AA453" s="749" t="n"/>
      <c r="AB453" s="749" t="n"/>
      <c r="AC453" s="749" t="n"/>
      <c r="AD453" s="749" t="n"/>
    </row>
    <row r="454">
      <c r="A454" s="749" t="n"/>
      <c r="B454" s="749" t="n"/>
      <c r="C454" s="749" t="n"/>
      <c r="D454" s="749" t="n"/>
      <c r="E454" s="749" t="n"/>
      <c r="F454" s="749" t="n"/>
      <c r="G454" s="749" t="n"/>
      <c r="H454" s="749" t="n"/>
      <c r="I454" s="749" t="n"/>
      <c r="J454" s="749" t="n"/>
      <c r="K454" s="749" t="n"/>
      <c r="L454" s="749" t="n"/>
      <c r="M454" s="749" t="n"/>
      <c r="N454" s="749" t="n"/>
      <c r="O454" s="749" t="n"/>
      <c r="P454" s="749" t="n"/>
      <c r="Q454" s="749" t="n"/>
      <c r="R454" s="749" t="n"/>
      <c r="S454" s="749" t="n"/>
      <c r="T454" s="749" t="n"/>
      <c r="U454" s="749" t="n"/>
      <c r="V454" s="749" t="n"/>
      <c r="W454" s="749" t="n"/>
      <c r="X454" s="749" t="n"/>
      <c r="Y454" s="749" t="n"/>
      <c r="Z454" s="749" t="n"/>
      <c r="AA454" s="749" t="n"/>
      <c r="AB454" s="749" t="n"/>
      <c r="AC454" s="749" t="n"/>
      <c r="AD454" s="749" t="n"/>
    </row>
    <row r="455">
      <c r="A455" s="749" t="n"/>
      <c r="B455" s="749" t="n"/>
      <c r="C455" s="749" t="n"/>
      <c r="D455" s="749" t="n"/>
      <c r="E455" s="749" t="n"/>
      <c r="F455" s="749" t="n"/>
      <c r="G455" s="749" t="n"/>
      <c r="H455" s="749" t="n"/>
      <c r="I455" s="749" t="n"/>
      <c r="J455" s="749" t="n"/>
      <c r="K455" s="749" t="n"/>
      <c r="L455" s="749" t="n"/>
      <c r="M455" s="749" t="n"/>
      <c r="N455" s="749" t="n"/>
      <c r="O455" s="749" t="n"/>
      <c r="P455" s="749" t="n"/>
      <c r="Q455" s="749" t="n"/>
      <c r="R455" s="749" t="n"/>
      <c r="S455" s="749" t="n"/>
      <c r="T455" s="749" t="n"/>
      <c r="U455" s="749" t="n"/>
      <c r="V455" s="749" t="n"/>
      <c r="W455" s="749" t="n"/>
      <c r="X455" s="749" t="n"/>
      <c r="Y455" s="749" t="n"/>
      <c r="Z455" s="749" t="n"/>
      <c r="AA455" s="749" t="n"/>
      <c r="AB455" s="749" t="n"/>
      <c r="AC455" s="749" t="n"/>
      <c r="AD455" s="749" t="n"/>
    </row>
    <row r="456">
      <c r="A456" s="749" t="n"/>
      <c r="B456" s="749" t="n"/>
      <c r="C456" s="749" t="n"/>
      <c r="D456" s="749" t="n"/>
      <c r="E456" s="749" t="n"/>
      <c r="F456" s="749" t="n"/>
      <c r="G456" s="749" t="n"/>
      <c r="H456" s="749" t="n"/>
      <c r="I456" s="749" t="n"/>
      <c r="J456" s="749" t="n"/>
      <c r="K456" s="749" t="n"/>
      <c r="L456" s="749" t="n"/>
      <c r="M456" s="749" t="n"/>
      <c r="N456" s="749" t="n"/>
      <c r="O456" s="749" t="n"/>
      <c r="P456" s="749" t="n"/>
      <c r="Q456" s="749" t="n"/>
      <c r="R456" s="749" t="n"/>
      <c r="S456" s="749" t="n"/>
      <c r="T456" s="749" t="n"/>
      <c r="U456" s="749" t="n"/>
      <c r="V456" s="749" t="n"/>
      <c r="W456" s="749" t="n"/>
      <c r="X456" s="749" t="n"/>
      <c r="Y456" s="749" t="n"/>
      <c r="Z456" s="749" t="n"/>
      <c r="AA456" s="749" t="n"/>
      <c r="AB456" s="749" t="n"/>
      <c r="AC456" s="749" t="n"/>
      <c r="AD456" s="749" t="n"/>
    </row>
    <row r="457">
      <c r="A457" s="749" t="n"/>
      <c r="B457" s="749" t="n"/>
      <c r="C457" s="749" t="n"/>
      <c r="D457" s="749" t="n"/>
      <c r="E457" s="749" t="n"/>
      <c r="F457" s="749" t="n"/>
      <c r="G457" s="749" t="n"/>
      <c r="H457" s="749" t="n"/>
      <c r="I457" s="749" t="n"/>
      <c r="J457" s="749" t="n"/>
      <c r="K457" s="749" t="n"/>
      <c r="L457" s="749" t="n"/>
      <c r="M457" s="749" t="n"/>
      <c r="N457" s="749" t="n"/>
      <c r="O457" s="749" t="n"/>
      <c r="P457" s="749" t="n"/>
      <c r="Q457" s="749" t="n"/>
      <c r="R457" s="749" t="n"/>
      <c r="S457" s="749" t="n"/>
      <c r="T457" s="749" t="n"/>
      <c r="U457" s="749" t="n"/>
      <c r="V457" s="749" t="n"/>
      <c r="W457" s="749" t="n"/>
      <c r="X457" s="749" t="n"/>
      <c r="Y457" s="749" t="n"/>
      <c r="Z457" s="749" t="n"/>
      <c r="AA457" s="749" t="n"/>
      <c r="AB457" s="749" t="n"/>
      <c r="AC457" s="749" t="n"/>
      <c r="AD457" s="749" t="n"/>
    </row>
    <row r="458">
      <c r="A458" s="749" t="n"/>
      <c r="B458" s="749" t="n"/>
      <c r="C458" s="749" t="n"/>
      <c r="D458" s="749" t="n"/>
      <c r="E458" s="749" t="n"/>
      <c r="F458" s="749" t="n"/>
      <c r="G458" s="749" t="n"/>
      <c r="H458" s="749" t="n"/>
      <c r="I458" s="749" t="n"/>
      <c r="J458" s="749" t="n"/>
      <c r="K458" s="749" t="n"/>
      <c r="L458" s="749" t="n"/>
      <c r="M458" s="749" t="n"/>
      <c r="N458" s="749" t="n"/>
      <c r="O458" s="749" t="n"/>
      <c r="P458" s="749" t="n"/>
      <c r="Q458" s="749" t="n"/>
      <c r="R458" s="749" t="n"/>
      <c r="S458" s="749" t="n"/>
      <c r="T458" s="749" t="n"/>
      <c r="U458" s="749" t="n"/>
      <c r="V458" s="749" t="n"/>
      <c r="W458" s="749" t="n"/>
      <c r="X458" s="749" t="n"/>
      <c r="Y458" s="749" t="n"/>
      <c r="Z458" s="749" t="n"/>
      <c r="AA458" s="749" t="n"/>
      <c r="AB458" s="749" t="n"/>
      <c r="AC458" s="749" t="n"/>
      <c r="AD458" s="749" t="n"/>
    </row>
    <row r="459">
      <c r="A459" s="749" t="n"/>
      <c r="B459" s="749" t="n"/>
      <c r="C459" s="749" t="n"/>
      <c r="D459" s="749" t="n"/>
      <c r="E459" s="749" t="n"/>
      <c r="F459" s="749" t="n"/>
      <c r="G459" s="749" t="n"/>
      <c r="H459" s="749" t="n"/>
      <c r="I459" s="749" t="n"/>
      <c r="J459" s="749" t="n"/>
      <c r="K459" s="749" t="n"/>
      <c r="L459" s="749" t="n"/>
      <c r="M459" s="749" t="n"/>
      <c r="N459" s="749" t="n"/>
      <c r="O459" s="749" t="n"/>
      <c r="P459" s="749" t="n"/>
      <c r="Q459" s="749" t="n"/>
      <c r="R459" s="749" t="n"/>
      <c r="S459" s="749" t="n"/>
      <c r="T459" s="749" t="n"/>
      <c r="U459" s="749" t="n"/>
      <c r="V459" s="749" t="n"/>
      <c r="W459" s="749" t="n"/>
      <c r="X459" s="749" t="n"/>
      <c r="Y459" s="749" t="n"/>
      <c r="Z459" s="749" t="n"/>
      <c r="AA459" s="749" t="n"/>
      <c r="AB459" s="749" t="n"/>
      <c r="AC459" s="749" t="n"/>
      <c r="AD459" s="749" t="n"/>
    </row>
    <row r="460">
      <c r="A460" s="749" t="n"/>
      <c r="B460" s="749" t="n"/>
      <c r="C460" s="749" t="n"/>
      <c r="D460" s="749" t="n"/>
      <c r="E460" s="749" t="n"/>
      <c r="F460" s="749" t="n"/>
      <c r="G460" s="749" t="n"/>
      <c r="H460" s="749" t="n"/>
      <c r="I460" s="749" t="n"/>
      <c r="J460" s="749" t="n"/>
      <c r="K460" s="749" t="n"/>
      <c r="L460" s="749" t="n"/>
      <c r="M460" s="749" t="n"/>
      <c r="N460" s="749" t="n"/>
      <c r="O460" s="749" t="n"/>
      <c r="P460" s="749" t="n"/>
      <c r="Q460" s="749" t="n"/>
      <c r="R460" s="749" t="n"/>
      <c r="S460" s="749" t="n"/>
      <c r="T460" s="749" t="n"/>
      <c r="U460" s="749" t="n"/>
      <c r="V460" s="749" t="n"/>
      <c r="W460" s="749" t="n"/>
      <c r="X460" s="749" t="n"/>
      <c r="Y460" s="749" t="n"/>
      <c r="Z460" s="749" t="n"/>
      <c r="AA460" s="749" t="n"/>
      <c r="AB460" s="749" t="n"/>
      <c r="AC460" s="749" t="n"/>
      <c r="AD460" s="749" t="n"/>
    </row>
    <row r="461">
      <c r="A461" s="749" t="n"/>
      <c r="B461" s="749" t="n"/>
      <c r="C461" s="749" t="n"/>
      <c r="D461" s="749" t="n"/>
      <c r="E461" s="749" t="n"/>
      <c r="F461" s="749" t="n"/>
      <c r="G461" s="749" t="n"/>
      <c r="H461" s="749" t="n"/>
      <c r="I461" s="749" t="n"/>
      <c r="J461" s="749" t="n"/>
      <c r="K461" s="749" t="n"/>
      <c r="L461" s="749" t="n"/>
      <c r="M461" s="749" t="n"/>
      <c r="N461" s="749" t="n"/>
      <c r="O461" s="749" t="n"/>
      <c r="P461" s="749" t="n"/>
      <c r="Q461" s="749" t="n"/>
      <c r="R461" s="749" t="n"/>
      <c r="S461" s="749" t="n"/>
      <c r="T461" s="749" t="n"/>
      <c r="U461" s="749" t="n"/>
      <c r="V461" s="749" t="n"/>
      <c r="W461" s="749" t="n"/>
      <c r="X461" s="749" t="n"/>
      <c r="Y461" s="749" t="n"/>
      <c r="Z461" s="749" t="n"/>
      <c r="AA461" s="749" t="n"/>
      <c r="AB461" s="749" t="n"/>
      <c r="AC461" s="749" t="n"/>
      <c r="AD461" s="749" t="n"/>
    </row>
    <row r="462">
      <c r="A462" s="749" t="n"/>
      <c r="B462" s="749" t="n"/>
      <c r="C462" s="749" t="n"/>
      <c r="D462" s="749" t="n"/>
      <c r="E462" s="749" t="n"/>
      <c r="F462" s="749" t="n"/>
      <c r="G462" s="749" t="n"/>
      <c r="H462" s="749" t="n"/>
      <c r="I462" s="749" t="n"/>
      <c r="J462" s="749" t="n"/>
      <c r="K462" s="749" t="n"/>
      <c r="L462" s="749" t="n"/>
      <c r="M462" s="749" t="n"/>
      <c r="N462" s="749" t="n"/>
      <c r="O462" s="749" t="n"/>
      <c r="P462" s="749" t="n"/>
      <c r="Q462" s="749" t="n"/>
      <c r="R462" s="749" t="n"/>
      <c r="S462" s="749" t="n"/>
      <c r="T462" s="749" t="n"/>
      <c r="U462" s="749" t="n"/>
      <c r="V462" s="749" t="n"/>
      <c r="W462" s="749" t="n"/>
      <c r="X462" s="749" t="n"/>
      <c r="Y462" s="749" t="n"/>
      <c r="Z462" s="749" t="n"/>
      <c r="AA462" s="749" t="n"/>
      <c r="AB462" s="749" t="n"/>
      <c r="AC462" s="749" t="n"/>
      <c r="AD462" s="749" t="n"/>
    </row>
    <row r="463">
      <c r="A463" s="749" t="n"/>
      <c r="B463" s="749" t="n"/>
      <c r="C463" s="749" t="n"/>
      <c r="D463" s="749" t="n"/>
      <c r="E463" s="749" t="n"/>
      <c r="F463" s="749" t="n"/>
      <c r="G463" s="749" t="n"/>
      <c r="H463" s="749" t="n"/>
      <c r="I463" s="749" t="n"/>
      <c r="J463" s="749" t="n"/>
      <c r="K463" s="749" t="n"/>
      <c r="L463" s="749" t="n"/>
      <c r="M463" s="749" t="n"/>
      <c r="N463" s="749" t="n"/>
      <c r="O463" s="749" t="n"/>
      <c r="P463" s="749" t="n"/>
      <c r="Q463" s="749" t="n"/>
      <c r="R463" s="749" t="n"/>
      <c r="S463" s="749" t="n"/>
      <c r="T463" s="749" t="n"/>
      <c r="U463" s="749" t="n"/>
      <c r="V463" s="749" t="n"/>
      <c r="W463" s="749" t="n"/>
      <c r="X463" s="749" t="n"/>
      <c r="Y463" s="749" t="n"/>
      <c r="Z463" s="749" t="n"/>
      <c r="AA463" s="749" t="n"/>
      <c r="AB463" s="749" t="n"/>
      <c r="AC463" s="749" t="n"/>
      <c r="AD463" s="749" t="n"/>
    </row>
    <row r="464">
      <c r="A464" s="749" t="n"/>
      <c r="B464" s="749" t="n"/>
      <c r="C464" s="749" t="n"/>
      <c r="D464" s="749" t="n"/>
      <c r="E464" s="749" t="n"/>
      <c r="F464" s="749" t="n"/>
      <c r="G464" s="749" t="n"/>
      <c r="H464" s="749" t="n"/>
      <c r="I464" s="749" t="n"/>
      <c r="J464" s="749" t="n"/>
      <c r="K464" s="749" t="n"/>
      <c r="L464" s="749" t="n"/>
      <c r="M464" s="749" t="n"/>
      <c r="N464" s="749" t="n"/>
      <c r="O464" s="749" t="n"/>
      <c r="P464" s="749" t="n"/>
      <c r="Q464" s="749" t="n"/>
      <c r="R464" s="749" t="n"/>
      <c r="S464" s="749" t="n"/>
      <c r="T464" s="749" t="n"/>
      <c r="U464" s="749" t="n"/>
      <c r="V464" s="749" t="n"/>
      <c r="W464" s="749" t="n"/>
      <c r="X464" s="749" t="n"/>
      <c r="Y464" s="749" t="n"/>
      <c r="Z464" s="749" t="n"/>
      <c r="AA464" s="749" t="n"/>
      <c r="AB464" s="749" t="n"/>
      <c r="AC464" s="749" t="n"/>
      <c r="AD464" s="749" t="n"/>
    </row>
    <row r="465">
      <c r="A465" s="749" t="n"/>
      <c r="B465" s="749" t="n"/>
      <c r="C465" s="749" t="n"/>
      <c r="D465" s="749" t="n"/>
      <c r="E465" s="749" t="n"/>
      <c r="F465" s="749" t="n"/>
      <c r="G465" s="749" t="n"/>
      <c r="H465" s="749" t="n"/>
      <c r="I465" s="749" t="n"/>
      <c r="J465" s="749" t="n"/>
      <c r="K465" s="749" t="n"/>
      <c r="L465" s="749" t="n"/>
      <c r="M465" s="749" t="n"/>
      <c r="N465" s="749" t="n"/>
      <c r="O465" s="749" t="n"/>
      <c r="P465" s="749" t="n"/>
      <c r="Q465" s="749" t="n"/>
      <c r="R465" s="749" t="n"/>
      <c r="S465" s="749" t="n"/>
      <c r="T465" s="749" t="n"/>
      <c r="U465" s="749" t="n"/>
      <c r="V465" s="749" t="n"/>
      <c r="W465" s="749" t="n"/>
      <c r="X465" s="749" t="n"/>
      <c r="Y465" s="749" t="n"/>
      <c r="Z465" s="749" t="n"/>
      <c r="AA465" s="749" t="n"/>
      <c r="AB465" s="749" t="n"/>
      <c r="AC465" s="749" t="n"/>
      <c r="AD465" s="749" t="n"/>
    </row>
    <row r="466">
      <c r="A466" s="749" t="n"/>
      <c r="B466" s="749" t="n"/>
      <c r="C466" s="749" t="n"/>
      <c r="D466" s="749" t="n"/>
      <c r="E466" s="749" t="n"/>
      <c r="F466" s="749" t="n"/>
      <c r="G466" s="749" t="n"/>
      <c r="H466" s="749" t="n"/>
      <c r="I466" s="749" t="n"/>
      <c r="J466" s="749" t="n"/>
      <c r="K466" s="749" t="n"/>
      <c r="L466" s="749" t="n"/>
      <c r="M466" s="749" t="n"/>
      <c r="N466" s="749" t="n"/>
      <c r="O466" s="749" t="n"/>
      <c r="P466" s="749" t="n"/>
      <c r="Q466" s="749" t="n"/>
      <c r="R466" s="749" t="n"/>
      <c r="S466" s="749" t="n"/>
      <c r="T466" s="749" t="n"/>
      <c r="U466" s="749" t="n"/>
      <c r="V466" s="749" t="n"/>
      <c r="W466" s="749" t="n"/>
      <c r="X466" s="749" t="n"/>
      <c r="Y466" s="749" t="n"/>
      <c r="Z466" s="749" t="n"/>
      <c r="AA466" s="749" t="n"/>
      <c r="AB466" s="749" t="n"/>
      <c r="AC466" s="749" t="n"/>
      <c r="AD466" s="749" t="n"/>
    </row>
    <row r="467">
      <c r="A467" s="749" t="n"/>
      <c r="B467" s="749" t="n"/>
      <c r="C467" s="749" t="n"/>
      <c r="D467" s="749" t="n"/>
      <c r="E467" s="749" t="n"/>
      <c r="F467" s="749" t="n"/>
      <c r="G467" s="749" t="n"/>
      <c r="H467" s="749" t="n"/>
      <c r="I467" s="749" t="n"/>
      <c r="J467" s="749" t="n"/>
      <c r="K467" s="749" t="n"/>
      <c r="L467" s="749" t="n"/>
      <c r="M467" s="749" t="n"/>
      <c r="N467" s="749" t="n"/>
      <c r="O467" s="749" t="n"/>
      <c r="P467" s="749" t="n"/>
      <c r="Q467" s="749" t="n"/>
      <c r="R467" s="749" t="n"/>
      <c r="S467" s="749" t="n"/>
      <c r="T467" s="749" t="n"/>
      <c r="U467" s="749" t="n"/>
      <c r="V467" s="749" t="n"/>
      <c r="W467" s="749" t="n"/>
      <c r="X467" s="749" t="n"/>
      <c r="Y467" s="749" t="n"/>
      <c r="Z467" s="749" t="n"/>
      <c r="AA467" s="749" t="n"/>
      <c r="AB467" s="749" t="n"/>
      <c r="AC467" s="749" t="n"/>
      <c r="AD467" s="749" t="n"/>
    </row>
    <row r="468">
      <c r="A468" s="749" t="n"/>
      <c r="B468" s="749" t="n"/>
      <c r="C468" s="749" t="n"/>
      <c r="D468" s="749" t="n"/>
      <c r="E468" s="749" t="n"/>
      <c r="F468" s="749" t="n"/>
      <c r="G468" s="749" t="n"/>
      <c r="H468" s="749" t="n"/>
      <c r="I468" s="749" t="n"/>
      <c r="J468" s="749" t="n"/>
      <c r="K468" s="749" t="n"/>
      <c r="L468" s="749" t="n"/>
      <c r="M468" s="749" t="n"/>
      <c r="N468" s="749" t="n"/>
      <c r="O468" s="749" t="n"/>
      <c r="P468" s="749" t="n"/>
      <c r="Q468" s="749" t="n"/>
      <c r="R468" s="749" t="n"/>
      <c r="S468" s="749" t="n"/>
      <c r="T468" s="749" t="n"/>
      <c r="U468" s="749" t="n"/>
      <c r="V468" s="749" t="n"/>
      <c r="W468" s="749" t="n"/>
      <c r="X468" s="749" t="n"/>
      <c r="Y468" s="749" t="n"/>
      <c r="Z468" s="749" t="n"/>
      <c r="AA468" s="749" t="n"/>
      <c r="AB468" s="749" t="n"/>
      <c r="AC468" s="749" t="n"/>
      <c r="AD468" s="749" t="n"/>
    </row>
    <row r="469">
      <c r="A469" s="749" t="n"/>
      <c r="B469" s="749" t="n"/>
      <c r="C469" s="749" t="n"/>
      <c r="D469" s="749" t="n"/>
      <c r="E469" s="749" t="n"/>
      <c r="F469" s="749" t="n"/>
      <c r="G469" s="749" t="n"/>
      <c r="H469" s="749" t="n"/>
      <c r="I469" s="749" t="n"/>
      <c r="J469" s="749" t="n"/>
      <c r="K469" s="749" t="n"/>
      <c r="L469" s="749" t="n"/>
      <c r="M469" s="749" t="n"/>
      <c r="N469" s="749" t="n"/>
      <c r="O469" s="749" t="n"/>
      <c r="P469" s="749" t="n"/>
      <c r="Q469" s="749" t="n"/>
      <c r="R469" s="749" t="n"/>
      <c r="S469" s="749" t="n"/>
      <c r="T469" s="749" t="n"/>
      <c r="U469" s="749" t="n"/>
      <c r="V469" s="749" t="n"/>
      <c r="W469" s="749" t="n"/>
      <c r="X469" s="749" t="n"/>
      <c r="Y469" s="749" t="n"/>
      <c r="Z469" s="749" t="n"/>
      <c r="AA469" s="749" t="n"/>
      <c r="AB469" s="749" t="n"/>
      <c r="AC469" s="749" t="n"/>
      <c r="AD469" s="749" t="n"/>
    </row>
    <row r="470">
      <c r="A470" s="749" t="n"/>
      <c r="B470" s="749" t="n"/>
      <c r="C470" s="749" t="n"/>
      <c r="D470" s="749" t="n"/>
      <c r="E470" s="749" t="n"/>
      <c r="F470" s="749" t="n"/>
      <c r="G470" s="749" t="n"/>
      <c r="H470" s="749" t="n"/>
      <c r="I470" s="749" t="n"/>
      <c r="J470" s="749" t="n"/>
      <c r="K470" s="749" t="n"/>
      <c r="L470" s="749" t="n"/>
      <c r="M470" s="749" t="n"/>
      <c r="N470" s="749" t="n"/>
      <c r="O470" s="749" t="n"/>
      <c r="P470" s="749" t="n"/>
      <c r="Q470" s="749" t="n"/>
      <c r="R470" s="749" t="n"/>
      <c r="S470" s="749" t="n"/>
      <c r="T470" s="749" t="n"/>
      <c r="U470" s="749" t="n"/>
      <c r="V470" s="749" t="n"/>
      <c r="W470" s="749" t="n"/>
      <c r="X470" s="749" t="n"/>
      <c r="Y470" s="749" t="n"/>
      <c r="Z470" s="749" t="n"/>
      <c r="AA470" s="749" t="n"/>
      <c r="AB470" s="749" t="n"/>
      <c r="AC470" s="749" t="n"/>
      <c r="AD470" s="749" t="n"/>
    </row>
    <row r="471">
      <c r="A471" s="749" t="n"/>
      <c r="B471" s="749" t="n"/>
      <c r="C471" s="749" t="n"/>
      <c r="D471" s="749" t="n"/>
      <c r="E471" s="749" t="n"/>
      <c r="F471" s="749" t="n"/>
      <c r="G471" s="749" t="n"/>
      <c r="H471" s="749" t="n"/>
      <c r="I471" s="749" t="n"/>
      <c r="J471" s="749" t="n"/>
      <c r="K471" s="749" t="n"/>
      <c r="L471" s="749" t="n"/>
      <c r="M471" s="749" t="n"/>
      <c r="N471" s="749" t="n"/>
      <c r="O471" s="749" t="n"/>
      <c r="P471" s="749" t="n"/>
      <c r="Q471" s="749" t="n"/>
      <c r="R471" s="749" t="n"/>
      <c r="S471" s="749" t="n"/>
      <c r="T471" s="749" t="n"/>
      <c r="U471" s="749" t="n"/>
      <c r="V471" s="749" t="n"/>
      <c r="W471" s="749" t="n"/>
      <c r="X471" s="749" t="n"/>
      <c r="Y471" s="749" t="n"/>
      <c r="Z471" s="749" t="n"/>
      <c r="AA471" s="749" t="n"/>
      <c r="AB471" s="749" t="n"/>
      <c r="AC471" s="749" t="n"/>
      <c r="AD471" s="749" t="n"/>
    </row>
    <row r="472">
      <c r="A472" s="749" t="n"/>
      <c r="B472" s="749" t="n"/>
      <c r="C472" s="749" t="n"/>
      <c r="D472" s="749" t="n"/>
      <c r="E472" s="749" t="n"/>
      <c r="F472" s="749" t="n"/>
      <c r="G472" s="749" t="n"/>
      <c r="H472" s="749" t="n"/>
      <c r="I472" s="749" t="n"/>
      <c r="J472" s="749" t="n"/>
      <c r="K472" s="749" t="n"/>
      <c r="L472" s="749" t="n"/>
      <c r="M472" s="749" t="n"/>
      <c r="N472" s="749" t="n"/>
      <c r="O472" s="749" t="n"/>
      <c r="P472" s="749" t="n"/>
      <c r="Q472" s="749" t="n"/>
      <c r="R472" s="749" t="n"/>
      <c r="S472" s="749" t="n"/>
      <c r="T472" s="749" t="n"/>
      <c r="U472" s="749" t="n"/>
      <c r="V472" s="749" t="n"/>
      <c r="W472" s="749" t="n"/>
      <c r="X472" s="749" t="n"/>
      <c r="Y472" s="749" t="n"/>
      <c r="Z472" s="749" t="n"/>
      <c r="AA472" s="749" t="n"/>
      <c r="AB472" s="749" t="n"/>
      <c r="AC472" s="749" t="n"/>
      <c r="AD472" s="749" t="n"/>
    </row>
    <row r="473">
      <c r="A473" s="749" t="n"/>
      <c r="B473" s="749" t="n"/>
      <c r="C473" s="749" t="n"/>
      <c r="D473" s="749" t="n"/>
      <c r="E473" s="749" t="n"/>
      <c r="F473" s="749" t="n"/>
      <c r="G473" s="749" t="n"/>
      <c r="H473" s="749" t="n"/>
      <c r="I473" s="749" t="n"/>
      <c r="J473" s="749" t="n"/>
      <c r="K473" s="749" t="n"/>
      <c r="L473" s="749" t="n"/>
      <c r="M473" s="749" t="n"/>
      <c r="N473" s="749" t="n"/>
      <c r="O473" s="749" t="n"/>
      <c r="P473" s="749" t="n"/>
      <c r="Q473" s="749" t="n"/>
      <c r="R473" s="749" t="n"/>
      <c r="S473" s="749" t="n"/>
      <c r="T473" s="749" t="n"/>
      <c r="U473" s="749" t="n"/>
      <c r="V473" s="749" t="n"/>
      <c r="W473" s="749" t="n"/>
      <c r="X473" s="749" t="n"/>
      <c r="Y473" s="749" t="n"/>
      <c r="Z473" s="749" t="n"/>
      <c r="AA473" s="749" t="n"/>
      <c r="AB473" s="749" t="n"/>
      <c r="AC473" s="749" t="n"/>
      <c r="AD473" s="749" t="n"/>
    </row>
    <row r="474">
      <c r="A474" s="749" t="n"/>
      <c r="B474" s="749" t="n"/>
      <c r="C474" s="749" t="n"/>
      <c r="D474" s="749" t="n"/>
      <c r="E474" s="749" t="n"/>
      <c r="F474" s="749" t="n"/>
      <c r="G474" s="749" t="n"/>
      <c r="H474" s="749" t="n"/>
      <c r="I474" s="749" t="n"/>
      <c r="J474" s="749" t="n"/>
      <c r="K474" s="749" t="n"/>
      <c r="L474" s="749" t="n"/>
      <c r="M474" s="749" t="n"/>
      <c r="N474" s="749" t="n"/>
      <c r="O474" s="749" t="n"/>
      <c r="P474" s="749" t="n"/>
      <c r="Q474" s="749" t="n"/>
      <c r="R474" s="749" t="n"/>
      <c r="S474" s="749" t="n"/>
      <c r="T474" s="749" t="n"/>
      <c r="U474" s="749" t="n"/>
      <c r="V474" s="749" t="n"/>
      <c r="W474" s="749" t="n"/>
      <c r="X474" s="749" t="n"/>
      <c r="Y474" s="749" t="n"/>
      <c r="Z474" s="749" t="n"/>
      <c r="AA474" s="749" t="n"/>
      <c r="AB474" s="749" t="n"/>
      <c r="AC474" s="749" t="n"/>
      <c r="AD474" s="749" t="n"/>
    </row>
    <row r="475">
      <c r="A475" s="749" t="n"/>
      <c r="B475" s="749" t="n"/>
      <c r="C475" s="749" t="n"/>
      <c r="D475" s="749" t="n"/>
      <c r="E475" s="749" t="n"/>
      <c r="F475" s="749" t="n"/>
      <c r="G475" s="749" t="n"/>
      <c r="H475" s="749" t="n"/>
      <c r="I475" s="749" t="n"/>
      <c r="J475" s="749" t="n"/>
      <c r="K475" s="749" t="n"/>
      <c r="L475" s="749" t="n"/>
      <c r="M475" s="749" t="n"/>
      <c r="N475" s="749" t="n"/>
      <c r="O475" s="749" t="n"/>
      <c r="P475" s="749" t="n"/>
      <c r="Q475" s="749" t="n"/>
      <c r="R475" s="749" t="n"/>
      <c r="S475" s="749" t="n"/>
      <c r="T475" s="749" t="n"/>
      <c r="U475" s="749" t="n"/>
      <c r="V475" s="749" t="n"/>
      <c r="W475" s="749" t="n"/>
      <c r="X475" s="749" t="n"/>
      <c r="Y475" s="749" t="n"/>
      <c r="Z475" s="749" t="n"/>
      <c r="AA475" s="749" t="n"/>
      <c r="AB475" s="749" t="n"/>
      <c r="AC475" s="749" t="n"/>
      <c r="AD475" s="749" t="n"/>
    </row>
    <row r="476">
      <c r="A476" s="749" t="n"/>
      <c r="B476" s="749" t="n"/>
      <c r="C476" s="749" t="n"/>
      <c r="D476" s="749" t="n"/>
      <c r="E476" s="749" t="n"/>
      <c r="F476" s="749" t="n"/>
      <c r="G476" s="749" t="n"/>
      <c r="H476" s="749" t="n"/>
      <c r="I476" s="749" t="n"/>
      <c r="J476" s="749" t="n"/>
      <c r="K476" s="749" t="n"/>
      <c r="L476" s="749" t="n"/>
      <c r="M476" s="749" t="n"/>
      <c r="N476" s="749" t="n"/>
      <c r="O476" s="749" t="n"/>
      <c r="P476" s="749" t="n"/>
      <c r="Q476" s="749" t="n"/>
      <c r="R476" s="749" t="n"/>
      <c r="S476" s="749" t="n"/>
      <c r="T476" s="749" t="n"/>
      <c r="U476" s="749" t="n"/>
      <c r="V476" s="749" t="n"/>
      <c r="W476" s="749" t="n"/>
      <c r="X476" s="749" t="n"/>
      <c r="Y476" s="749" t="n"/>
      <c r="Z476" s="749" t="n"/>
      <c r="AA476" s="749" t="n"/>
      <c r="AB476" s="749" t="n"/>
      <c r="AC476" s="749" t="n"/>
      <c r="AD476" s="749" t="n"/>
    </row>
    <row r="477">
      <c r="A477" s="749" t="n"/>
      <c r="B477" s="749" t="n"/>
      <c r="C477" s="749" t="n"/>
      <c r="D477" s="749" t="n"/>
      <c r="E477" s="749" t="n"/>
      <c r="F477" s="749" t="n"/>
      <c r="G477" s="749" t="n"/>
      <c r="H477" s="749" t="n"/>
      <c r="I477" s="749" t="n"/>
      <c r="J477" s="749" t="n"/>
      <c r="K477" s="749" t="n"/>
      <c r="L477" s="749" t="n"/>
      <c r="M477" s="749" t="n"/>
      <c r="N477" s="749" t="n"/>
      <c r="O477" s="749" t="n"/>
      <c r="P477" s="749" t="n"/>
      <c r="Q477" s="749" t="n"/>
      <c r="R477" s="749" t="n"/>
      <c r="S477" s="749" t="n"/>
      <c r="T477" s="749" t="n"/>
      <c r="U477" s="749" t="n"/>
      <c r="V477" s="749" t="n"/>
      <c r="W477" s="749" t="n"/>
      <c r="X477" s="749" t="n"/>
      <c r="Y477" s="749" t="n"/>
      <c r="Z477" s="749" t="n"/>
      <c r="AA477" s="749" t="n"/>
      <c r="AB477" s="749" t="n"/>
      <c r="AC477" s="749" t="n"/>
      <c r="AD477" s="749" t="n"/>
    </row>
    <row r="478">
      <c r="A478" s="749" t="n"/>
      <c r="B478" s="749" t="n"/>
      <c r="C478" s="749" t="n"/>
      <c r="D478" s="749" t="n"/>
      <c r="E478" s="749" t="n"/>
      <c r="F478" s="749" t="n"/>
      <c r="G478" s="749" t="n"/>
      <c r="H478" s="749" t="n"/>
      <c r="I478" s="749" t="n"/>
      <c r="J478" s="749" t="n"/>
      <c r="K478" s="749" t="n"/>
      <c r="L478" s="749" t="n"/>
      <c r="M478" s="749" t="n"/>
      <c r="N478" s="749" t="n"/>
      <c r="O478" s="749" t="n"/>
      <c r="P478" s="749" t="n"/>
      <c r="Q478" s="749" t="n"/>
      <c r="R478" s="749" t="n"/>
      <c r="S478" s="749" t="n"/>
      <c r="T478" s="749" t="n"/>
      <c r="U478" s="749" t="n"/>
      <c r="V478" s="749" t="n"/>
      <c r="W478" s="749" t="n"/>
      <c r="X478" s="749" t="n"/>
      <c r="Y478" s="749" t="n"/>
      <c r="Z478" s="749" t="n"/>
      <c r="AA478" s="749" t="n"/>
      <c r="AB478" s="749" t="n"/>
      <c r="AC478" s="749" t="n"/>
      <c r="AD478" s="749" t="n"/>
    </row>
    <row r="479">
      <c r="A479" s="749" t="n"/>
      <c r="B479" s="749" t="n"/>
      <c r="C479" s="749" t="n"/>
      <c r="D479" s="749" t="n"/>
      <c r="E479" s="749" t="n"/>
      <c r="F479" s="749" t="n"/>
      <c r="G479" s="749" t="n"/>
      <c r="H479" s="749" t="n"/>
      <c r="I479" s="749" t="n"/>
      <c r="J479" s="749" t="n"/>
      <c r="K479" s="749" t="n"/>
      <c r="L479" s="749" t="n"/>
      <c r="M479" s="749" t="n"/>
      <c r="N479" s="749" t="n"/>
      <c r="O479" s="749" t="n"/>
      <c r="P479" s="749" t="n"/>
      <c r="Q479" s="749" t="n"/>
      <c r="R479" s="749" t="n"/>
      <c r="S479" s="749" t="n"/>
      <c r="T479" s="749" t="n"/>
      <c r="U479" s="749" t="n"/>
      <c r="V479" s="749" t="n"/>
      <c r="W479" s="749" t="n"/>
      <c r="X479" s="749" t="n"/>
      <c r="Y479" s="749" t="n"/>
      <c r="Z479" s="749" t="n"/>
      <c r="AA479" s="749" t="n"/>
      <c r="AB479" s="749" t="n"/>
      <c r="AC479" s="749" t="n"/>
      <c r="AD479" s="749" t="n"/>
    </row>
    <row r="480">
      <c r="A480" s="749" t="n"/>
      <c r="B480" s="749" t="n"/>
      <c r="C480" s="749" t="n"/>
      <c r="D480" s="749" t="n"/>
      <c r="E480" s="749" t="n"/>
      <c r="F480" s="749" t="n"/>
      <c r="G480" s="749" t="n"/>
      <c r="H480" s="749" t="n"/>
      <c r="I480" s="749" t="n"/>
      <c r="J480" s="749" t="n"/>
      <c r="K480" s="749" t="n"/>
      <c r="L480" s="749" t="n"/>
      <c r="M480" s="749" t="n"/>
      <c r="N480" s="749" t="n"/>
      <c r="O480" s="749" t="n"/>
      <c r="P480" s="749" t="n"/>
      <c r="Q480" s="749" t="n"/>
      <c r="R480" s="749" t="n"/>
      <c r="S480" s="749" t="n"/>
      <c r="T480" s="749" t="n"/>
      <c r="U480" s="749" t="n"/>
      <c r="V480" s="749" t="n"/>
      <c r="W480" s="749" t="n"/>
      <c r="X480" s="749" t="n"/>
      <c r="Y480" s="749" t="n"/>
      <c r="Z480" s="749" t="n"/>
      <c r="AA480" s="749" t="n"/>
      <c r="AB480" s="749" t="n"/>
      <c r="AC480" s="749" t="n"/>
      <c r="AD480" s="749" t="n"/>
    </row>
    <row r="481">
      <c r="A481" s="749" t="n"/>
      <c r="B481" s="749" t="n"/>
      <c r="C481" s="749" t="n"/>
      <c r="D481" s="749" t="n"/>
      <c r="E481" s="749" t="n"/>
      <c r="F481" s="749" t="n"/>
      <c r="G481" s="749" t="n"/>
      <c r="H481" s="749" t="n"/>
      <c r="I481" s="749" t="n"/>
      <c r="J481" s="749" t="n"/>
      <c r="K481" s="749" t="n"/>
      <c r="L481" s="749" t="n"/>
      <c r="M481" s="749" t="n"/>
      <c r="N481" s="749" t="n"/>
      <c r="O481" s="749" t="n"/>
      <c r="P481" s="749" t="n"/>
      <c r="Q481" s="749" t="n"/>
      <c r="R481" s="749" t="n"/>
      <c r="S481" s="749" t="n"/>
      <c r="T481" s="749" t="n"/>
      <c r="U481" s="749" t="n"/>
      <c r="V481" s="749" t="n"/>
      <c r="W481" s="749" t="n"/>
      <c r="X481" s="749" t="n"/>
      <c r="Y481" s="749" t="n"/>
      <c r="Z481" s="749" t="n"/>
      <c r="AA481" s="749" t="n"/>
      <c r="AB481" s="749" t="n"/>
      <c r="AC481" s="749" t="n"/>
      <c r="AD481" s="749" t="n"/>
    </row>
    <row r="482">
      <c r="A482" s="749" t="n"/>
      <c r="B482" s="749" t="n"/>
      <c r="C482" s="749" t="n"/>
      <c r="D482" s="749" t="n"/>
      <c r="E482" s="749" t="n"/>
      <c r="F482" s="749" t="n"/>
      <c r="G482" s="749" t="n"/>
      <c r="H482" s="749" t="n"/>
      <c r="I482" s="749" t="n"/>
      <c r="J482" s="749" t="n"/>
      <c r="K482" s="749" t="n"/>
      <c r="L482" s="749" t="n"/>
      <c r="M482" s="749" t="n"/>
      <c r="N482" s="749" t="n"/>
      <c r="O482" s="749" t="n"/>
      <c r="P482" s="749" t="n"/>
      <c r="Q482" s="749" t="n"/>
      <c r="R482" s="749" t="n"/>
      <c r="S482" s="749" t="n"/>
      <c r="T482" s="749" t="n"/>
      <c r="U482" s="749" t="n"/>
      <c r="V482" s="749" t="n"/>
      <c r="W482" s="749" t="n"/>
      <c r="X482" s="749" t="n"/>
      <c r="Y482" s="749" t="n"/>
      <c r="Z482" s="749" t="n"/>
      <c r="AA482" s="749" t="n"/>
      <c r="AB482" s="749" t="n"/>
      <c r="AC482" s="749" t="n"/>
      <c r="AD482" s="749" t="n"/>
    </row>
    <row r="483">
      <c r="A483" s="749" t="n"/>
      <c r="B483" s="749" t="n"/>
      <c r="C483" s="749" t="n"/>
      <c r="D483" s="749" t="n"/>
      <c r="E483" s="749" t="n"/>
      <c r="F483" s="749" t="n"/>
      <c r="G483" s="749" t="n"/>
      <c r="H483" s="749" t="n"/>
      <c r="I483" s="749" t="n"/>
      <c r="J483" s="749" t="n"/>
      <c r="K483" s="749" t="n"/>
      <c r="L483" s="749" t="n"/>
      <c r="M483" s="749" t="n"/>
      <c r="N483" s="749" t="n"/>
      <c r="O483" s="749" t="n"/>
      <c r="P483" s="749" t="n"/>
      <c r="Q483" s="749" t="n"/>
      <c r="R483" s="749" t="n"/>
      <c r="S483" s="749" t="n"/>
      <c r="T483" s="749" t="n"/>
      <c r="U483" s="749" t="n"/>
      <c r="V483" s="749" t="n"/>
      <c r="W483" s="749" t="n"/>
      <c r="X483" s="749" t="n"/>
      <c r="Y483" s="749" t="n"/>
      <c r="Z483" s="749" t="n"/>
      <c r="AA483" s="749" t="n"/>
      <c r="AB483" s="749" t="n"/>
      <c r="AC483" s="749" t="n"/>
      <c r="AD483" s="749" t="n"/>
    </row>
    <row r="484">
      <c r="A484" s="749" t="n"/>
      <c r="B484" s="749" t="n"/>
      <c r="C484" s="749" t="n"/>
      <c r="D484" s="749" t="n"/>
      <c r="E484" s="749" t="n"/>
      <c r="F484" s="749" t="n"/>
      <c r="G484" s="749" t="n"/>
      <c r="H484" s="749" t="n"/>
      <c r="I484" s="749" t="n"/>
      <c r="J484" s="749" t="n"/>
      <c r="K484" s="749" t="n"/>
      <c r="L484" s="749" t="n"/>
      <c r="M484" s="749" t="n"/>
      <c r="N484" s="749" t="n"/>
      <c r="O484" s="749" t="n"/>
      <c r="P484" s="749" t="n"/>
      <c r="Q484" s="749" t="n"/>
      <c r="R484" s="749" t="n"/>
      <c r="S484" s="749" t="n"/>
      <c r="T484" s="749" t="n"/>
      <c r="U484" s="749" t="n"/>
      <c r="V484" s="749" t="n"/>
      <c r="W484" s="749" t="n"/>
      <c r="X484" s="749" t="n"/>
      <c r="Y484" s="749" t="n"/>
      <c r="Z484" s="749" t="n"/>
      <c r="AA484" s="749" t="n"/>
      <c r="AB484" s="749" t="n"/>
      <c r="AC484" s="749" t="n"/>
      <c r="AD484" s="749" t="n"/>
    </row>
    <row r="485">
      <c r="A485" s="749" t="n"/>
      <c r="B485" s="749" t="n"/>
      <c r="C485" s="749" t="n"/>
      <c r="D485" s="749" t="n"/>
      <c r="E485" s="749" t="n"/>
      <c r="F485" s="749" t="n"/>
      <c r="G485" s="749" t="n"/>
      <c r="H485" s="749" t="n"/>
      <c r="I485" s="749" t="n"/>
      <c r="J485" s="749" t="n"/>
      <c r="K485" s="749" t="n"/>
      <c r="L485" s="749" t="n"/>
      <c r="M485" s="749" t="n"/>
      <c r="N485" s="749" t="n"/>
      <c r="O485" s="749" t="n"/>
      <c r="P485" s="749" t="n"/>
      <c r="Q485" s="749" t="n"/>
      <c r="R485" s="749" t="n"/>
      <c r="S485" s="749" t="n"/>
      <c r="T485" s="749" t="n"/>
      <c r="U485" s="749" t="n"/>
      <c r="V485" s="749" t="n"/>
      <c r="W485" s="749" t="n"/>
      <c r="X485" s="749" t="n"/>
      <c r="Y485" s="749" t="n"/>
      <c r="Z485" s="749" t="n"/>
      <c r="AA485" s="749" t="n"/>
      <c r="AB485" s="749" t="n"/>
      <c r="AC485" s="749" t="n"/>
      <c r="AD485" s="749" t="n"/>
    </row>
    <row r="486">
      <c r="A486" s="749" t="n"/>
      <c r="B486" s="749" t="n"/>
      <c r="C486" s="749" t="n"/>
      <c r="D486" s="749" t="n"/>
      <c r="E486" s="749" t="n"/>
      <c r="F486" s="749" t="n"/>
      <c r="G486" s="749" t="n"/>
      <c r="H486" s="749" t="n"/>
      <c r="I486" s="749" t="n"/>
      <c r="J486" s="749" t="n"/>
      <c r="K486" s="749" t="n"/>
      <c r="L486" s="749" t="n"/>
      <c r="M486" s="749" t="n"/>
      <c r="N486" s="749" t="n"/>
      <c r="O486" s="749" t="n"/>
      <c r="P486" s="749" t="n"/>
      <c r="Q486" s="749" t="n"/>
      <c r="R486" s="749" t="n"/>
      <c r="S486" s="749" t="n"/>
      <c r="T486" s="749" t="n"/>
      <c r="U486" s="749" t="n"/>
      <c r="V486" s="749" t="n"/>
      <c r="W486" s="749" t="n"/>
      <c r="X486" s="749" t="n"/>
      <c r="Y486" s="749" t="n"/>
      <c r="Z486" s="749" t="n"/>
      <c r="AA486" s="749" t="n"/>
      <c r="AB486" s="749" t="n"/>
      <c r="AC486" s="749" t="n"/>
      <c r="AD486" s="749" t="n"/>
    </row>
    <row r="487">
      <c r="A487" s="749" t="n"/>
      <c r="B487" s="749" t="n"/>
      <c r="C487" s="749" t="n"/>
      <c r="D487" s="749" t="n"/>
      <c r="E487" s="749" t="n"/>
      <c r="F487" s="749" t="n"/>
      <c r="G487" s="749" t="n"/>
      <c r="H487" s="749" t="n"/>
      <c r="I487" s="749" t="n"/>
      <c r="J487" s="749" t="n"/>
      <c r="K487" s="749" t="n"/>
      <c r="L487" s="749" t="n"/>
      <c r="M487" s="749" t="n"/>
      <c r="N487" s="749" t="n"/>
      <c r="O487" s="749" t="n"/>
      <c r="P487" s="749" t="n"/>
      <c r="Q487" s="749" t="n"/>
      <c r="R487" s="749" t="n"/>
      <c r="S487" s="749" t="n"/>
      <c r="T487" s="749" t="n"/>
      <c r="U487" s="749" t="n"/>
      <c r="V487" s="749" t="n"/>
      <c r="W487" s="749" t="n"/>
      <c r="X487" s="749" t="n"/>
      <c r="Y487" s="749" t="n"/>
      <c r="Z487" s="749" t="n"/>
      <c r="AA487" s="749" t="n"/>
      <c r="AB487" s="749" t="n"/>
      <c r="AC487" s="749" t="n"/>
      <c r="AD487" s="749" t="n"/>
    </row>
    <row r="488">
      <c r="A488" s="749" t="n"/>
      <c r="B488" s="749" t="n"/>
      <c r="C488" s="749" t="n"/>
      <c r="D488" s="749" t="n"/>
      <c r="E488" s="749" t="n"/>
      <c r="F488" s="749" t="n"/>
      <c r="G488" s="749" t="n"/>
      <c r="H488" s="749" t="n"/>
      <c r="I488" s="749" t="n"/>
      <c r="J488" s="749" t="n"/>
      <c r="K488" s="749" t="n"/>
      <c r="L488" s="749" t="n"/>
      <c r="M488" s="749" t="n"/>
      <c r="N488" s="749" t="n"/>
      <c r="O488" s="749" t="n"/>
      <c r="P488" s="749" t="n"/>
      <c r="Q488" s="749" t="n"/>
      <c r="R488" s="749" t="n"/>
      <c r="S488" s="749" t="n"/>
      <c r="T488" s="749" t="n"/>
      <c r="U488" s="749" t="n"/>
      <c r="V488" s="749" t="n"/>
      <c r="W488" s="749" t="n"/>
      <c r="X488" s="749" t="n"/>
      <c r="Y488" s="749" t="n"/>
      <c r="Z488" s="749" t="n"/>
      <c r="AA488" s="749" t="n"/>
      <c r="AB488" s="749" t="n"/>
      <c r="AC488" s="749" t="n"/>
      <c r="AD488" s="749" t="n"/>
    </row>
    <row r="489">
      <c r="A489" s="749" t="n"/>
      <c r="B489" s="749" t="n"/>
      <c r="C489" s="749" t="n"/>
      <c r="D489" s="749" t="n"/>
      <c r="E489" s="749" t="n"/>
      <c r="F489" s="749" t="n"/>
      <c r="G489" s="749" t="n"/>
      <c r="H489" s="749" t="n"/>
      <c r="I489" s="749" t="n"/>
      <c r="J489" s="749" t="n"/>
      <c r="K489" s="749" t="n"/>
      <c r="L489" s="749" t="n"/>
      <c r="M489" s="749" t="n"/>
      <c r="N489" s="749" t="n"/>
      <c r="O489" s="749" t="n"/>
      <c r="P489" s="749" t="n"/>
      <c r="Q489" s="749" t="n"/>
      <c r="R489" s="749" t="n"/>
      <c r="S489" s="749" t="n"/>
      <c r="T489" s="749" t="n"/>
      <c r="U489" s="749" t="n"/>
      <c r="V489" s="749" t="n"/>
      <c r="W489" s="749" t="n"/>
      <c r="X489" s="749" t="n"/>
      <c r="Y489" s="749" t="n"/>
      <c r="Z489" s="749" t="n"/>
      <c r="AA489" s="749" t="n"/>
      <c r="AB489" s="749" t="n"/>
      <c r="AC489" s="749" t="n"/>
      <c r="AD489" s="749" t="n"/>
    </row>
    <row r="490">
      <c r="A490" s="749" t="n"/>
      <c r="B490" s="749" t="n"/>
      <c r="C490" s="749" t="n"/>
      <c r="D490" s="749" t="n"/>
      <c r="E490" s="749" t="n"/>
      <c r="F490" s="749" t="n"/>
      <c r="G490" s="749" t="n"/>
      <c r="H490" s="749" t="n"/>
      <c r="I490" s="749" t="n"/>
      <c r="J490" s="749" t="n"/>
      <c r="K490" s="749" t="n"/>
      <c r="L490" s="749" t="n"/>
      <c r="M490" s="749" t="n"/>
      <c r="N490" s="749" t="n"/>
      <c r="O490" s="749" t="n"/>
      <c r="P490" s="749" t="n"/>
      <c r="Q490" s="749" t="n"/>
      <c r="R490" s="749" t="n"/>
      <c r="S490" s="749" t="n"/>
      <c r="T490" s="749" t="n"/>
      <c r="U490" s="749" t="n"/>
      <c r="V490" s="749" t="n"/>
      <c r="W490" s="749" t="n"/>
      <c r="X490" s="749" t="n"/>
      <c r="Y490" s="749" t="n"/>
      <c r="Z490" s="749" t="n"/>
      <c r="AA490" s="749" t="n"/>
      <c r="AB490" s="749" t="n"/>
      <c r="AC490" s="749" t="n"/>
      <c r="AD490" s="749" t="n"/>
    </row>
    <row r="491">
      <c r="A491" s="749" t="n"/>
      <c r="B491" s="749" t="n"/>
      <c r="C491" s="749" t="n"/>
      <c r="D491" s="749" t="n"/>
      <c r="E491" s="749" t="n"/>
      <c r="F491" s="749" t="n"/>
      <c r="G491" s="749" t="n"/>
      <c r="H491" s="749" t="n"/>
      <c r="I491" s="749" t="n"/>
      <c r="J491" s="749" t="n"/>
      <c r="K491" s="749" t="n"/>
      <c r="L491" s="749" t="n"/>
      <c r="M491" s="749" t="n"/>
      <c r="N491" s="749" t="n"/>
      <c r="O491" s="749" t="n"/>
      <c r="P491" s="749" t="n"/>
      <c r="Q491" s="749" t="n"/>
      <c r="R491" s="749" t="n"/>
      <c r="S491" s="749" t="n"/>
      <c r="T491" s="749" t="n"/>
      <c r="U491" s="749" t="n"/>
      <c r="V491" s="749" t="n"/>
      <c r="W491" s="749" t="n"/>
      <c r="X491" s="749" t="n"/>
      <c r="Y491" s="749" t="n"/>
      <c r="Z491" s="749" t="n"/>
      <c r="AA491" s="749" t="n"/>
      <c r="AB491" s="749" t="n"/>
      <c r="AC491" s="749" t="n"/>
      <c r="AD491" s="749" t="n"/>
    </row>
    <row r="492">
      <c r="A492" s="749" t="n"/>
      <c r="B492" s="749" t="n"/>
      <c r="C492" s="749" t="n"/>
      <c r="D492" s="749" t="n"/>
      <c r="E492" s="749" t="n"/>
      <c r="F492" s="749" t="n"/>
      <c r="G492" s="749" t="n"/>
      <c r="H492" s="749" t="n"/>
      <c r="I492" s="749" t="n"/>
      <c r="J492" s="749" t="n"/>
      <c r="K492" s="749" t="n"/>
      <c r="L492" s="749" t="n"/>
      <c r="M492" s="749" t="n"/>
      <c r="N492" s="749" t="n"/>
      <c r="O492" s="749" t="n"/>
      <c r="P492" s="749" t="n"/>
      <c r="Q492" s="749" t="n"/>
      <c r="R492" s="749" t="n"/>
      <c r="S492" s="749" t="n"/>
      <c r="T492" s="749" t="n"/>
      <c r="U492" s="749" t="n"/>
      <c r="V492" s="749" t="n"/>
      <c r="W492" s="749" t="n"/>
      <c r="X492" s="749" t="n"/>
      <c r="Y492" s="749" t="n"/>
      <c r="Z492" s="749" t="n"/>
      <c r="AA492" s="749" t="n"/>
      <c r="AB492" s="749" t="n"/>
      <c r="AC492" s="749" t="n"/>
      <c r="AD492" s="749" t="n"/>
    </row>
    <row r="493">
      <c r="A493" s="749" t="n"/>
      <c r="B493" s="749" t="n"/>
      <c r="C493" s="749" t="n"/>
      <c r="D493" s="749" t="n"/>
      <c r="E493" s="749" t="n"/>
      <c r="F493" s="749" t="n"/>
      <c r="G493" s="749" t="n"/>
      <c r="H493" s="749" t="n"/>
      <c r="I493" s="749" t="n"/>
      <c r="J493" s="749" t="n"/>
      <c r="K493" s="749" t="n"/>
      <c r="L493" s="749" t="n"/>
      <c r="M493" s="749" t="n"/>
      <c r="N493" s="749" t="n"/>
      <c r="O493" s="749" t="n"/>
      <c r="P493" s="749" t="n"/>
      <c r="Q493" s="749" t="n"/>
      <c r="R493" s="749" t="n"/>
      <c r="S493" s="749" t="n"/>
      <c r="T493" s="749" t="n"/>
      <c r="U493" s="749" t="n"/>
      <c r="V493" s="749" t="n"/>
      <c r="W493" s="749" t="n"/>
      <c r="X493" s="749" t="n"/>
      <c r="Y493" s="749" t="n"/>
      <c r="Z493" s="749" t="n"/>
      <c r="AA493" s="749" t="n"/>
      <c r="AB493" s="749" t="n"/>
      <c r="AC493" s="749" t="n"/>
      <c r="AD493" s="749" t="n"/>
    </row>
    <row r="494">
      <c r="A494" s="749" t="n"/>
      <c r="B494" s="749" t="n"/>
      <c r="C494" s="749" t="n"/>
      <c r="D494" s="749" t="n"/>
      <c r="E494" s="749" t="n"/>
      <c r="F494" s="749" t="n"/>
      <c r="G494" s="749" t="n"/>
      <c r="H494" s="749" t="n"/>
      <c r="I494" s="749" t="n"/>
      <c r="J494" s="749" t="n"/>
      <c r="K494" s="749" t="n"/>
      <c r="L494" s="749" t="n"/>
      <c r="M494" s="749" t="n"/>
      <c r="N494" s="749" t="n"/>
      <c r="O494" s="749" t="n"/>
      <c r="P494" s="749" t="n"/>
      <c r="Q494" s="749" t="n"/>
      <c r="R494" s="749" t="n"/>
      <c r="S494" s="749" t="n"/>
      <c r="T494" s="749" t="n"/>
      <c r="U494" s="749" t="n"/>
      <c r="V494" s="749" t="n"/>
      <c r="W494" s="749" t="n"/>
      <c r="X494" s="749" t="n"/>
      <c r="Y494" s="749" t="n"/>
      <c r="Z494" s="749" t="n"/>
      <c r="AA494" s="749" t="n"/>
      <c r="AB494" s="749" t="n"/>
      <c r="AC494" s="749" t="n"/>
      <c r="AD494" s="749" t="n"/>
    </row>
    <row r="495">
      <c r="A495" s="749" t="n"/>
      <c r="B495" s="749" t="n"/>
      <c r="C495" s="749" t="n"/>
      <c r="D495" s="749" t="n"/>
      <c r="E495" s="749" t="n"/>
      <c r="F495" s="749" t="n"/>
      <c r="G495" s="749" t="n"/>
      <c r="H495" s="749" t="n"/>
      <c r="I495" s="749" t="n"/>
      <c r="J495" s="749" t="n"/>
      <c r="K495" s="749" t="n"/>
      <c r="L495" s="749" t="n"/>
      <c r="M495" s="749" t="n"/>
      <c r="N495" s="749" t="n"/>
      <c r="O495" s="749" t="n"/>
      <c r="P495" s="749" t="n"/>
      <c r="Q495" s="749" t="n"/>
      <c r="R495" s="749" t="n"/>
      <c r="S495" s="749" t="n"/>
      <c r="T495" s="749" t="n"/>
      <c r="U495" s="749" t="n"/>
      <c r="V495" s="749" t="n"/>
      <c r="W495" s="749" t="n"/>
      <c r="X495" s="749" t="n"/>
      <c r="Y495" s="749" t="n"/>
      <c r="Z495" s="749" t="n"/>
      <c r="AA495" s="749" t="n"/>
      <c r="AB495" s="749" t="n"/>
      <c r="AC495" s="749" t="n"/>
      <c r="AD495" s="749" t="n"/>
    </row>
    <row r="496">
      <c r="A496" s="749" t="n"/>
      <c r="B496" s="749" t="n"/>
      <c r="C496" s="749" t="n"/>
      <c r="D496" s="749" t="n"/>
      <c r="E496" s="749" t="n"/>
      <c r="F496" s="749" t="n"/>
      <c r="G496" s="749" t="n"/>
      <c r="H496" s="749" t="n"/>
      <c r="I496" s="749" t="n"/>
      <c r="J496" s="749" t="n"/>
      <c r="K496" s="749" t="n"/>
      <c r="L496" s="749" t="n"/>
      <c r="M496" s="749" t="n"/>
      <c r="N496" s="749" t="n"/>
      <c r="O496" s="749" t="n"/>
      <c r="P496" s="749" t="n"/>
      <c r="Q496" s="749" t="n"/>
      <c r="R496" s="749" t="n"/>
      <c r="S496" s="749" t="n"/>
      <c r="T496" s="749" t="n"/>
      <c r="U496" s="749" t="n"/>
      <c r="V496" s="749" t="n"/>
      <c r="W496" s="749" t="n"/>
      <c r="X496" s="749" t="n"/>
      <c r="Y496" s="749" t="n"/>
      <c r="Z496" s="749" t="n"/>
      <c r="AA496" s="749" t="n"/>
      <c r="AB496" s="749" t="n"/>
      <c r="AC496" s="749" t="n"/>
      <c r="AD496" s="749" t="n"/>
    </row>
    <row r="497">
      <c r="A497" s="749" t="n"/>
      <c r="B497" s="749" t="n"/>
      <c r="C497" s="749" t="n"/>
      <c r="D497" s="749" t="n"/>
      <c r="E497" s="749" t="n"/>
      <c r="F497" s="749" t="n"/>
      <c r="G497" s="749" t="n"/>
      <c r="H497" s="749" t="n"/>
      <c r="I497" s="749" t="n"/>
      <c r="J497" s="749" t="n"/>
      <c r="K497" s="749" t="n"/>
      <c r="L497" s="749" t="n"/>
      <c r="M497" s="749" t="n"/>
      <c r="N497" s="749" t="n"/>
      <c r="O497" s="749" t="n"/>
      <c r="P497" s="749" t="n"/>
      <c r="Q497" s="749" t="n"/>
      <c r="R497" s="749" t="n"/>
      <c r="S497" s="749" t="n"/>
      <c r="T497" s="749" t="n"/>
      <c r="U497" s="749" t="n"/>
      <c r="V497" s="749" t="n"/>
      <c r="W497" s="749" t="n"/>
      <c r="X497" s="749" t="n"/>
      <c r="Y497" s="749" t="n"/>
      <c r="Z497" s="749" t="n"/>
      <c r="AA497" s="749" t="n"/>
      <c r="AB497" s="749" t="n"/>
      <c r="AC497" s="749" t="n"/>
      <c r="AD497" s="749" t="n"/>
    </row>
    <row r="498">
      <c r="A498" s="749" t="n"/>
      <c r="B498" s="749" t="n"/>
      <c r="C498" s="749" t="n"/>
      <c r="D498" s="749" t="n"/>
      <c r="E498" s="749" t="n"/>
      <c r="F498" s="749" t="n"/>
      <c r="G498" s="749" t="n"/>
      <c r="H498" s="749" t="n"/>
      <c r="I498" s="749" t="n"/>
      <c r="J498" s="749" t="n"/>
      <c r="K498" s="749" t="n"/>
      <c r="L498" s="749" t="n"/>
      <c r="M498" s="749" t="n"/>
      <c r="N498" s="749" t="n"/>
      <c r="O498" s="749" t="n"/>
      <c r="P498" s="749" t="n"/>
      <c r="Q498" s="749" t="n"/>
      <c r="R498" s="749" t="n"/>
      <c r="S498" s="749" t="n"/>
      <c r="T498" s="749" t="n"/>
      <c r="U498" s="749" t="n"/>
      <c r="V498" s="749" t="n"/>
      <c r="W498" s="749" t="n"/>
      <c r="X498" s="749" t="n"/>
      <c r="Y498" s="749" t="n"/>
      <c r="Z498" s="749" t="n"/>
      <c r="AA498" s="749" t="n"/>
      <c r="AB498" s="749" t="n"/>
      <c r="AC498" s="749" t="n"/>
      <c r="AD498" s="749" t="n"/>
    </row>
    <row r="499">
      <c r="A499" s="749" t="n"/>
      <c r="B499" s="749" t="n"/>
      <c r="C499" s="749" t="n"/>
      <c r="D499" s="749" t="n"/>
      <c r="E499" s="749" t="n"/>
      <c r="F499" s="749" t="n"/>
      <c r="G499" s="749" t="n"/>
      <c r="H499" s="749" t="n"/>
      <c r="I499" s="749" t="n"/>
      <c r="J499" s="749" t="n"/>
      <c r="K499" s="749" t="n"/>
      <c r="L499" s="749" t="n"/>
      <c r="M499" s="749" t="n"/>
      <c r="N499" s="749" t="n"/>
      <c r="O499" s="749" t="n"/>
      <c r="P499" s="749" t="n"/>
      <c r="Q499" s="749" t="n"/>
      <c r="R499" s="749" t="n"/>
      <c r="S499" s="749" t="n"/>
      <c r="T499" s="749" t="n"/>
      <c r="U499" s="749" t="n"/>
      <c r="V499" s="749" t="n"/>
      <c r="W499" s="749" t="n"/>
      <c r="X499" s="749" t="n"/>
      <c r="Y499" s="749" t="n"/>
      <c r="Z499" s="749" t="n"/>
      <c r="AA499" s="749" t="n"/>
      <c r="AB499" s="749" t="n"/>
      <c r="AC499" s="749" t="n"/>
      <c r="AD499" s="749" t="n"/>
    </row>
    <row r="500">
      <c r="A500" s="749" t="n"/>
      <c r="B500" s="749" t="n"/>
      <c r="C500" s="749" t="n"/>
      <c r="D500" s="749" t="n"/>
      <c r="E500" s="749" t="n"/>
      <c r="F500" s="749" t="n"/>
      <c r="G500" s="749" t="n"/>
      <c r="H500" s="749" t="n"/>
      <c r="I500" s="749" t="n"/>
      <c r="J500" s="749" t="n"/>
      <c r="K500" s="749" t="n"/>
      <c r="L500" s="749" t="n"/>
      <c r="M500" s="749" t="n"/>
      <c r="N500" s="749" t="n"/>
      <c r="O500" s="749" t="n"/>
      <c r="P500" s="749" t="n"/>
      <c r="Q500" s="749" t="n"/>
      <c r="R500" s="749" t="n"/>
      <c r="S500" s="749" t="n"/>
      <c r="T500" s="749" t="n"/>
      <c r="U500" s="749" t="n"/>
      <c r="V500" s="749" t="n"/>
      <c r="W500" s="749" t="n"/>
      <c r="X500" s="749" t="n"/>
      <c r="Y500" s="749" t="n"/>
      <c r="Z500" s="749" t="n"/>
      <c r="AA500" s="749" t="n"/>
      <c r="AB500" s="749" t="n"/>
      <c r="AC500" s="749" t="n"/>
      <c r="AD500" s="749" t="n"/>
    </row>
    <row r="501">
      <c r="A501" s="749" t="n"/>
      <c r="B501" s="749" t="n"/>
      <c r="C501" s="749" t="n"/>
      <c r="D501" s="749" t="n"/>
      <c r="E501" s="749" t="n"/>
      <c r="F501" s="749" t="n"/>
      <c r="G501" s="749" t="n"/>
      <c r="H501" s="749" t="n"/>
      <c r="I501" s="749" t="n"/>
      <c r="J501" s="749" t="n"/>
      <c r="K501" s="749" t="n"/>
      <c r="L501" s="749" t="n"/>
      <c r="M501" s="749" t="n"/>
      <c r="N501" s="749" t="n"/>
      <c r="O501" s="749" t="n"/>
      <c r="P501" s="749" t="n"/>
      <c r="Q501" s="749" t="n"/>
      <c r="R501" s="749" t="n"/>
      <c r="S501" s="749" t="n"/>
      <c r="T501" s="749" t="n"/>
      <c r="U501" s="749" t="n"/>
      <c r="V501" s="749" t="n"/>
      <c r="W501" s="749" t="n"/>
      <c r="X501" s="749" t="n"/>
      <c r="Y501" s="749" t="n"/>
      <c r="Z501" s="749" t="n"/>
      <c r="AA501" s="749" t="n"/>
      <c r="AB501" s="749" t="n"/>
      <c r="AC501" s="749" t="n"/>
      <c r="AD501" s="749" t="n"/>
    </row>
    <row r="502">
      <c r="A502" s="749" t="n"/>
      <c r="B502" s="749" t="n"/>
      <c r="C502" s="749" t="n"/>
      <c r="D502" s="749" t="n"/>
      <c r="E502" s="749" t="n"/>
      <c r="F502" s="749" t="n"/>
      <c r="G502" s="749" t="n"/>
      <c r="H502" s="749" t="n"/>
      <c r="I502" s="749" t="n"/>
      <c r="J502" s="749" t="n"/>
      <c r="K502" s="749" t="n"/>
      <c r="L502" s="749" t="n"/>
      <c r="M502" s="749" t="n"/>
      <c r="N502" s="749" t="n"/>
      <c r="O502" s="749" t="n"/>
      <c r="P502" s="749" t="n"/>
      <c r="Q502" s="749" t="n"/>
      <c r="R502" s="749" t="n"/>
      <c r="S502" s="749" t="n"/>
      <c r="T502" s="749" t="n"/>
      <c r="U502" s="749" t="n"/>
      <c r="V502" s="749" t="n"/>
      <c r="W502" s="749" t="n"/>
      <c r="X502" s="749" t="n"/>
      <c r="Y502" s="749" t="n"/>
      <c r="Z502" s="749" t="n"/>
      <c r="AA502" s="749" t="n"/>
      <c r="AB502" s="749" t="n"/>
      <c r="AC502" s="749" t="n"/>
      <c r="AD502" s="749" t="n"/>
    </row>
    <row r="503">
      <c r="A503" s="749" t="n"/>
      <c r="B503" s="749" t="n"/>
      <c r="C503" s="749" t="n"/>
      <c r="D503" s="749" t="n"/>
      <c r="E503" s="749" t="n"/>
      <c r="F503" s="749" t="n"/>
      <c r="G503" s="749" t="n"/>
      <c r="H503" s="749" t="n"/>
      <c r="I503" s="749" t="n"/>
      <c r="J503" s="749" t="n"/>
      <c r="K503" s="749" t="n"/>
      <c r="L503" s="749" t="n"/>
      <c r="M503" s="749" t="n"/>
      <c r="N503" s="749" t="n"/>
      <c r="O503" s="749" t="n"/>
      <c r="P503" s="749" t="n"/>
      <c r="Q503" s="749" t="n"/>
      <c r="R503" s="749" t="n"/>
      <c r="S503" s="749" t="n"/>
      <c r="T503" s="749" t="n"/>
      <c r="U503" s="749" t="n"/>
      <c r="V503" s="749" t="n"/>
      <c r="W503" s="749" t="n"/>
      <c r="X503" s="749" t="n"/>
      <c r="Y503" s="749" t="n"/>
      <c r="Z503" s="749" t="n"/>
      <c r="AA503" s="749" t="n"/>
      <c r="AB503" s="749" t="n"/>
      <c r="AC503" s="749" t="n"/>
      <c r="AD503" s="749" t="n"/>
    </row>
    <row r="504">
      <c r="A504" s="749" t="n"/>
      <c r="B504" s="749" t="n"/>
      <c r="C504" s="749" t="n"/>
      <c r="D504" s="749" t="n"/>
      <c r="E504" s="749" t="n"/>
      <c r="F504" s="749" t="n"/>
      <c r="G504" s="749" t="n"/>
      <c r="H504" s="749" t="n"/>
      <c r="I504" s="749" t="n"/>
      <c r="J504" s="749" t="n"/>
      <c r="K504" s="749" t="n"/>
      <c r="L504" s="749" t="n"/>
      <c r="M504" s="749" t="n"/>
      <c r="N504" s="749" t="n"/>
      <c r="O504" s="749" t="n"/>
      <c r="P504" s="749" t="n"/>
      <c r="Q504" s="749" t="n"/>
      <c r="R504" s="749" t="n"/>
      <c r="S504" s="749" t="n"/>
      <c r="T504" s="749" t="n"/>
      <c r="U504" s="749" t="n"/>
      <c r="V504" s="749" t="n"/>
      <c r="W504" s="749" t="n"/>
      <c r="X504" s="749" t="n"/>
      <c r="Y504" s="749" t="n"/>
      <c r="Z504" s="749" t="n"/>
      <c r="AA504" s="749" t="n"/>
      <c r="AB504" s="749" t="n"/>
      <c r="AC504" s="749" t="n"/>
      <c r="AD504" s="749" t="n"/>
    </row>
    <row r="505">
      <c r="A505" s="749" t="n"/>
      <c r="B505" s="749" t="n"/>
      <c r="C505" s="749" t="n"/>
      <c r="D505" s="749" t="n"/>
      <c r="E505" s="749" t="n"/>
      <c r="F505" s="749" t="n"/>
      <c r="G505" s="749" t="n"/>
      <c r="H505" s="749" t="n"/>
      <c r="I505" s="749" t="n"/>
      <c r="J505" s="749" t="n"/>
      <c r="K505" s="749" t="n"/>
      <c r="L505" s="749" t="n"/>
      <c r="M505" s="749" t="n"/>
      <c r="N505" s="749" t="n"/>
      <c r="O505" s="749" t="n"/>
      <c r="P505" s="749" t="n"/>
      <c r="Q505" s="749" t="n"/>
      <c r="R505" s="749" t="n"/>
      <c r="S505" s="749" t="n"/>
      <c r="T505" s="749" t="n"/>
      <c r="U505" s="749" t="n"/>
      <c r="V505" s="749" t="n"/>
      <c r="W505" s="749" t="n"/>
      <c r="X505" s="749" t="n"/>
      <c r="Y505" s="749" t="n"/>
      <c r="Z505" s="749" t="n"/>
      <c r="AA505" s="749" t="n"/>
      <c r="AB505" s="749" t="n"/>
      <c r="AC505" s="749" t="n"/>
      <c r="AD505" s="749" t="n"/>
    </row>
    <row r="506">
      <c r="A506" s="749" t="n"/>
      <c r="B506" s="749" t="n"/>
      <c r="C506" s="749" t="n"/>
      <c r="D506" s="749" t="n"/>
      <c r="E506" s="749" t="n"/>
      <c r="F506" s="749" t="n"/>
      <c r="G506" s="749" t="n"/>
      <c r="H506" s="749" t="n"/>
      <c r="I506" s="749" t="n"/>
      <c r="J506" s="749" t="n"/>
      <c r="K506" s="749" t="n"/>
      <c r="L506" s="749" t="n"/>
      <c r="M506" s="749" t="n"/>
      <c r="N506" s="749" t="n"/>
      <c r="O506" s="749" t="n"/>
      <c r="P506" s="749" t="n"/>
      <c r="Q506" s="749" t="n"/>
      <c r="R506" s="749" t="n"/>
      <c r="S506" s="749" t="n"/>
      <c r="T506" s="749" t="n"/>
      <c r="U506" s="749" t="n"/>
      <c r="V506" s="749" t="n"/>
      <c r="W506" s="749" t="n"/>
      <c r="X506" s="749" t="n"/>
      <c r="Y506" s="749" t="n"/>
      <c r="Z506" s="749" t="n"/>
      <c r="AA506" s="749" t="n"/>
      <c r="AB506" s="749" t="n"/>
      <c r="AC506" s="749" t="n"/>
      <c r="AD506" s="749" t="n"/>
    </row>
    <row r="507">
      <c r="A507" s="749" t="n"/>
      <c r="B507" s="749" t="n"/>
      <c r="C507" s="749" t="n"/>
      <c r="D507" s="749" t="n"/>
      <c r="E507" s="749" t="n"/>
      <c r="F507" s="749" t="n"/>
      <c r="G507" s="749" t="n"/>
      <c r="H507" s="749" t="n"/>
      <c r="I507" s="749" t="n"/>
      <c r="J507" s="749" t="n"/>
      <c r="K507" s="749" t="n"/>
      <c r="L507" s="749" t="n"/>
      <c r="M507" s="749" t="n"/>
      <c r="N507" s="749" t="n"/>
      <c r="O507" s="749" t="n"/>
      <c r="P507" s="749" t="n"/>
      <c r="Q507" s="749" t="n"/>
      <c r="R507" s="749" t="n"/>
      <c r="S507" s="749" t="n"/>
      <c r="T507" s="749" t="n"/>
      <c r="U507" s="749" t="n"/>
      <c r="V507" s="749" t="n"/>
      <c r="W507" s="749" t="n"/>
      <c r="X507" s="749" t="n"/>
      <c r="Y507" s="749" t="n"/>
      <c r="Z507" s="749" t="n"/>
      <c r="AA507" s="749" t="n"/>
      <c r="AB507" s="749" t="n"/>
      <c r="AC507" s="749" t="n"/>
      <c r="AD507" s="749" t="n"/>
    </row>
    <row r="508">
      <c r="A508" s="749" t="n"/>
      <c r="B508" s="749" t="n"/>
      <c r="C508" s="749" t="n"/>
      <c r="D508" s="749" t="n"/>
      <c r="E508" s="749" t="n"/>
      <c r="F508" s="749" t="n"/>
      <c r="G508" s="749" t="n"/>
      <c r="H508" s="749" t="n"/>
      <c r="I508" s="749" t="n"/>
      <c r="J508" s="749" t="n"/>
      <c r="K508" s="749" t="n"/>
      <c r="L508" s="749" t="n"/>
      <c r="M508" s="749" t="n"/>
      <c r="N508" s="749" t="n"/>
      <c r="O508" s="749" t="n"/>
      <c r="P508" s="749" t="n"/>
      <c r="Q508" s="749" t="n"/>
      <c r="R508" s="749" t="n"/>
      <c r="S508" s="749" t="n"/>
      <c r="T508" s="749" t="n"/>
      <c r="U508" s="749" t="n"/>
      <c r="V508" s="749" t="n"/>
      <c r="W508" s="749" t="n"/>
      <c r="X508" s="749" t="n"/>
      <c r="Y508" s="749" t="n"/>
      <c r="Z508" s="749" t="n"/>
      <c r="AA508" s="749" t="n"/>
      <c r="AB508" s="749" t="n"/>
      <c r="AC508" s="749" t="n"/>
      <c r="AD508" s="749" t="n"/>
    </row>
    <row r="509">
      <c r="A509" s="749" t="n"/>
      <c r="B509" s="749" t="n"/>
      <c r="C509" s="749" t="n"/>
      <c r="D509" s="749" t="n"/>
      <c r="E509" s="749" t="n"/>
      <c r="F509" s="749" t="n"/>
      <c r="G509" s="749" t="n"/>
      <c r="H509" s="749" t="n"/>
      <c r="I509" s="749" t="n"/>
      <c r="J509" s="749" t="n"/>
      <c r="K509" s="749" t="n"/>
      <c r="L509" s="749" t="n"/>
      <c r="M509" s="749" t="n"/>
      <c r="N509" s="749" t="n"/>
      <c r="O509" s="749" t="n"/>
      <c r="P509" s="749" t="n"/>
      <c r="Q509" s="749" t="n"/>
      <c r="R509" s="749" t="n"/>
      <c r="S509" s="749" t="n"/>
      <c r="T509" s="749" t="n"/>
      <c r="U509" s="749" t="n"/>
      <c r="V509" s="749" t="n"/>
      <c r="W509" s="749" t="n"/>
      <c r="X509" s="749" t="n"/>
      <c r="Y509" s="749" t="n"/>
      <c r="Z509" s="749" t="n"/>
      <c r="AA509" s="749" t="n"/>
      <c r="AB509" s="749" t="n"/>
      <c r="AC509" s="749" t="n"/>
      <c r="AD509" s="749" t="n"/>
    </row>
    <row r="510">
      <c r="A510" s="749" t="n"/>
      <c r="B510" s="749" t="n"/>
      <c r="C510" s="749" t="n"/>
      <c r="D510" s="749" t="n"/>
      <c r="E510" s="749" t="n"/>
      <c r="F510" s="749" t="n"/>
      <c r="G510" s="749" t="n"/>
      <c r="H510" s="749" t="n"/>
      <c r="I510" s="749" t="n"/>
      <c r="J510" s="749" t="n"/>
      <c r="K510" s="749" t="n"/>
      <c r="L510" s="749" t="n"/>
      <c r="M510" s="749" t="n"/>
      <c r="N510" s="749" t="n"/>
      <c r="O510" s="749" t="n"/>
      <c r="P510" s="749" t="n"/>
      <c r="Q510" s="749" t="n"/>
      <c r="R510" s="749" t="n"/>
      <c r="S510" s="749" t="n"/>
      <c r="T510" s="749" t="n"/>
      <c r="U510" s="749" t="n"/>
      <c r="V510" s="749" t="n"/>
      <c r="W510" s="749" t="n"/>
      <c r="X510" s="749" t="n"/>
      <c r="Y510" s="749" t="n"/>
      <c r="Z510" s="749" t="n"/>
      <c r="AA510" s="749" t="n"/>
      <c r="AB510" s="749" t="n"/>
      <c r="AC510" s="749" t="n"/>
      <c r="AD510" s="749" t="n"/>
    </row>
    <row r="511">
      <c r="A511" s="749" t="n"/>
      <c r="B511" s="749" t="n"/>
      <c r="C511" s="749" t="n"/>
      <c r="D511" s="749" t="n"/>
      <c r="E511" s="749" t="n"/>
      <c r="F511" s="749" t="n"/>
      <c r="G511" s="749" t="n"/>
      <c r="H511" s="749" t="n"/>
      <c r="I511" s="749" t="n"/>
      <c r="J511" s="749" t="n"/>
      <c r="K511" s="749" t="n"/>
      <c r="L511" s="749" t="n"/>
      <c r="M511" s="749" t="n"/>
      <c r="N511" s="749" t="n"/>
      <c r="O511" s="749" t="n"/>
      <c r="P511" s="749" t="n"/>
      <c r="Q511" s="749" t="n"/>
      <c r="R511" s="749" t="n"/>
      <c r="S511" s="749" t="n"/>
      <c r="T511" s="749" t="n"/>
      <c r="U511" s="749" t="n"/>
      <c r="V511" s="749" t="n"/>
      <c r="W511" s="749" t="n"/>
      <c r="X511" s="749" t="n"/>
      <c r="Y511" s="749" t="n"/>
      <c r="Z511" s="749" t="n"/>
      <c r="AA511" s="749" t="n"/>
      <c r="AB511" s="749" t="n"/>
      <c r="AC511" s="749" t="n"/>
      <c r="AD511" s="749" t="n"/>
    </row>
    <row r="512">
      <c r="A512" s="749" t="n"/>
      <c r="B512" s="749" t="n"/>
      <c r="C512" s="749" t="n"/>
      <c r="D512" s="749" t="n"/>
      <c r="E512" s="749" t="n"/>
      <c r="F512" s="749" t="n"/>
      <c r="G512" s="749" t="n"/>
      <c r="H512" s="749" t="n"/>
      <c r="I512" s="749" t="n"/>
      <c r="J512" s="749" t="n"/>
      <c r="K512" s="749" t="n"/>
      <c r="L512" s="749" t="n"/>
      <c r="M512" s="749" t="n"/>
      <c r="N512" s="749" t="n"/>
      <c r="O512" s="749" t="n"/>
      <c r="P512" s="749" t="n"/>
      <c r="Q512" s="749" t="n"/>
      <c r="R512" s="749" t="n"/>
      <c r="S512" s="749" t="n"/>
      <c r="T512" s="749" t="n"/>
      <c r="U512" s="749" t="n"/>
      <c r="V512" s="749" t="n"/>
      <c r="W512" s="749" t="n"/>
      <c r="X512" s="749" t="n"/>
      <c r="Y512" s="749" t="n"/>
      <c r="Z512" s="749" t="n"/>
      <c r="AA512" s="749" t="n"/>
      <c r="AB512" s="749" t="n"/>
      <c r="AC512" s="749" t="n"/>
      <c r="AD512" s="749" t="n"/>
    </row>
    <row r="513">
      <c r="A513" s="749" t="n"/>
      <c r="B513" s="749" t="n"/>
      <c r="C513" s="749" t="n"/>
      <c r="D513" s="749" t="n"/>
      <c r="E513" s="749" t="n"/>
      <c r="F513" s="749" t="n"/>
      <c r="G513" s="749" t="n"/>
      <c r="H513" s="749" t="n"/>
      <c r="I513" s="749" t="n"/>
      <c r="J513" s="749" t="n"/>
      <c r="K513" s="749" t="n"/>
      <c r="L513" s="749" t="n"/>
      <c r="M513" s="749" t="n"/>
      <c r="N513" s="749" t="n"/>
      <c r="O513" s="749" t="n"/>
      <c r="P513" s="749" t="n"/>
      <c r="Q513" s="749" t="n"/>
      <c r="R513" s="749" t="n"/>
      <c r="S513" s="749" t="n"/>
      <c r="T513" s="749" t="n"/>
      <c r="U513" s="749" t="n"/>
      <c r="V513" s="749" t="n"/>
      <c r="W513" s="749" t="n"/>
      <c r="X513" s="749" t="n"/>
      <c r="Y513" s="749" t="n"/>
      <c r="Z513" s="749" t="n"/>
      <c r="AA513" s="749" t="n"/>
      <c r="AB513" s="749" t="n"/>
      <c r="AC513" s="749" t="n"/>
      <c r="AD513" s="749" t="n"/>
    </row>
    <row r="514">
      <c r="A514" s="749" t="n"/>
      <c r="B514" s="749" t="n"/>
      <c r="C514" s="749" t="n"/>
      <c r="D514" s="749" t="n"/>
      <c r="E514" s="749" t="n"/>
      <c r="F514" s="749" t="n"/>
      <c r="G514" s="749" t="n"/>
      <c r="H514" s="749" t="n"/>
      <c r="I514" s="749" t="n"/>
      <c r="J514" s="749" t="n"/>
      <c r="K514" s="749" t="n"/>
      <c r="L514" s="749" t="n"/>
      <c r="M514" s="749" t="n"/>
      <c r="N514" s="749" t="n"/>
      <c r="O514" s="749" t="n"/>
      <c r="P514" s="749" t="n"/>
      <c r="Q514" s="749" t="n"/>
      <c r="R514" s="749" t="n"/>
      <c r="S514" s="749" t="n"/>
      <c r="T514" s="749" t="n"/>
      <c r="U514" s="749" t="n"/>
      <c r="V514" s="749" t="n"/>
      <c r="W514" s="749" t="n"/>
      <c r="X514" s="749" t="n"/>
      <c r="Y514" s="749" t="n"/>
      <c r="Z514" s="749" t="n"/>
      <c r="AA514" s="749" t="n"/>
      <c r="AB514" s="749" t="n"/>
      <c r="AC514" s="749" t="n"/>
      <c r="AD514" s="749" t="n"/>
    </row>
    <row r="515">
      <c r="A515" s="749" t="n"/>
      <c r="B515" s="749" t="n"/>
      <c r="C515" s="749" t="n"/>
      <c r="D515" s="749" t="n"/>
      <c r="E515" s="749" t="n"/>
      <c r="F515" s="749" t="n"/>
      <c r="G515" s="749" t="n"/>
      <c r="H515" s="749" t="n"/>
      <c r="I515" s="749" t="n"/>
      <c r="J515" s="749" t="n"/>
      <c r="K515" s="749" t="n"/>
      <c r="L515" s="749" t="n"/>
      <c r="M515" s="749" t="n"/>
      <c r="N515" s="749" t="n"/>
      <c r="O515" s="749" t="n"/>
      <c r="P515" s="749" t="n"/>
      <c r="Q515" s="749" t="n"/>
      <c r="R515" s="749" t="n"/>
      <c r="S515" s="749" t="n"/>
      <c r="T515" s="749" t="n"/>
      <c r="U515" s="749" t="n"/>
      <c r="V515" s="749" t="n"/>
      <c r="W515" s="749" t="n"/>
      <c r="X515" s="749" t="n"/>
      <c r="Y515" s="749" t="n"/>
      <c r="Z515" s="749" t="n"/>
      <c r="AA515" s="749" t="n"/>
      <c r="AB515" s="749" t="n"/>
      <c r="AC515" s="749" t="n"/>
      <c r="AD515" s="749" t="n"/>
    </row>
    <row r="516">
      <c r="A516" s="749" t="n"/>
      <c r="B516" s="749" t="n"/>
      <c r="C516" s="749" t="n"/>
      <c r="D516" s="749" t="n"/>
      <c r="E516" s="749" t="n"/>
      <c r="F516" s="749" t="n"/>
      <c r="G516" s="749" t="n"/>
      <c r="H516" s="749" t="n"/>
      <c r="I516" s="749" t="n"/>
      <c r="J516" s="749" t="n"/>
      <c r="K516" s="749" t="n"/>
      <c r="L516" s="749" t="n"/>
      <c r="M516" s="749" t="n"/>
      <c r="N516" s="749" t="n"/>
      <c r="O516" s="749" t="n"/>
      <c r="P516" s="749" t="n"/>
      <c r="Q516" s="749" t="n"/>
      <c r="R516" s="749" t="n"/>
      <c r="S516" s="749" t="n"/>
      <c r="T516" s="749" t="n"/>
      <c r="U516" s="749" t="n"/>
      <c r="V516" s="749" t="n"/>
      <c r="W516" s="749" t="n"/>
      <c r="X516" s="749" t="n"/>
      <c r="Y516" s="749" t="n"/>
      <c r="Z516" s="749" t="n"/>
      <c r="AA516" s="749" t="n"/>
      <c r="AB516" s="749" t="n"/>
      <c r="AC516" s="749" t="n"/>
      <c r="AD516" s="749" t="n"/>
    </row>
    <row r="517">
      <c r="A517" s="749" t="n"/>
      <c r="B517" s="749" t="n"/>
      <c r="C517" s="749" t="n"/>
      <c r="D517" s="749" t="n"/>
      <c r="E517" s="749" t="n"/>
      <c r="F517" s="749" t="n"/>
      <c r="G517" s="749" t="n"/>
      <c r="H517" s="749" t="n"/>
      <c r="I517" s="749" t="n"/>
      <c r="J517" s="749" t="n"/>
      <c r="K517" s="749" t="n"/>
      <c r="L517" s="749" t="n"/>
      <c r="M517" s="749" t="n"/>
      <c r="N517" s="749" t="n"/>
      <c r="O517" s="749" t="n"/>
      <c r="P517" s="749" t="n"/>
      <c r="Q517" s="749" t="n"/>
      <c r="R517" s="749" t="n"/>
      <c r="S517" s="749" t="n"/>
      <c r="T517" s="749" t="n"/>
      <c r="U517" s="749" t="n"/>
      <c r="V517" s="749" t="n"/>
      <c r="W517" s="749" t="n"/>
      <c r="X517" s="749" t="n"/>
      <c r="Y517" s="749" t="n"/>
      <c r="Z517" s="749" t="n"/>
      <c r="AA517" s="749" t="n"/>
      <c r="AB517" s="749" t="n"/>
      <c r="AC517" s="749" t="n"/>
      <c r="AD517" s="749" t="n"/>
    </row>
    <row r="518">
      <c r="A518" s="749" t="n"/>
      <c r="B518" s="749" t="n"/>
      <c r="C518" s="749" t="n"/>
      <c r="D518" s="749" t="n"/>
      <c r="E518" s="749" t="n"/>
      <c r="F518" s="749" t="n"/>
      <c r="G518" s="749" t="n"/>
      <c r="H518" s="749" t="n"/>
      <c r="I518" s="749" t="n"/>
      <c r="J518" s="749" t="n"/>
      <c r="K518" s="749" t="n"/>
      <c r="L518" s="749" t="n"/>
      <c r="M518" s="749" t="n"/>
      <c r="N518" s="749" t="n"/>
      <c r="O518" s="749" t="n"/>
      <c r="P518" s="749" t="n"/>
      <c r="Q518" s="749" t="n"/>
      <c r="R518" s="749" t="n"/>
      <c r="S518" s="749" t="n"/>
      <c r="T518" s="749" t="n"/>
      <c r="U518" s="749" t="n"/>
      <c r="V518" s="749" t="n"/>
      <c r="W518" s="749" t="n"/>
      <c r="X518" s="749" t="n"/>
      <c r="Y518" s="749" t="n"/>
      <c r="Z518" s="749" t="n"/>
      <c r="AA518" s="749" t="n"/>
      <c r="AB518" s="749" t="n"/>
      <c r="AC518" s="749" t="n"/>
      <c r="AD518" s="749" t="n"/>
    </row>
    <row r="519">
      <c r="A519" s="749" t="n"/>
      <c r="B519" s="749" t="n"/>
      <c r="C519" s="749" t="n"/>
      <c r="D519" s="749" t="n"/>
      <c r="E519" s="749" t="n"/>
      <c r="F519" s="749" t="n"/>
      <c r="G519" s="749" t="n"/>
      <c r="H519" s="749" t="n"/>
      <c r="I519" s="749" t="n"/>
      <c r="J519" s="749" t="n"/>
      <c r="K519" s="749" t="n"/>
      <c r="L519" s="749" t="n"/>
      <c r="M519" s="749" t="n"/>
      <c r="N519" s="749" t="n"/>
      <c r="O519" s="749" t="n"/>
      <c r="P519" s="749" t="n"/>
      <c r="Q519" s="749" t="n"/>
      <c r="R519" s="749" t="n"/>
      <c r="S519" s="749" t="n"/>
      <c r="T519" s="749" t="n"/>
      <c r="U519" s="749" t="n"/>
      <c r="V519" s="749" t="n"/>
      <c r="W519" s="749" t="n"/>
      <c r="X519" s="749" t="n"/>
      <c r="Y519" s="749" t="n"/>
      <c r="Z519" s="749" t="n"/>
      <c r="AA519" s="749" t="n"/>
      <c r="AB519" s="749" t="n"/>
      <c r="AC519" s="749" t="n"/>
      <c r="AD519" s="749" t="n"/>
    </row>
    <row r="520">
      <c r="A520" s="749" t="n"/>
      <c r="B520" s="749" t="n"/>
      <c r="C520" s="749" t="n"/>
      <c r="D520" s="749" t="n"/>
      <c r="E520" s="749" t="n"/>
      <c r="F520" s="749" t="n"/>
      <c r="G520" s="749" t="n"/>
      <c r="H520" s="749" t="n"/>
      <c r="I520" s="749" t="n"/>
      <c r="J520" s="749" t="n"/>
      <c r="K520" s="749" t="n"/>
      <c r="L520" s="749" t="n"/>
      <c r="M520" s="749" t="n"/>
      <c r="N520" s="749" t="n"/>
      <c r="O520" s="749" t="n"/>
      <c r="P520" s="749" t="n"/>
      <c r="Q520" s="749" t="n"/>
      <c r="R520" s="749" t="n"/>
      <c r="S520" s="749" t="n"/>
      <c r="T520" s="749" t="n"/>
      <c r="U520" s="749" t="n"/>
      <c r="V520" s="749" t="n"/>
      <c r="W520" s="749" t="n"/>
      <c r="X520" s="749" t="n"/>
      <c r="Y520" s="749" t="n"/>
      <c r="Z520" s="749" t="n"/>
      <c r="AA520" s="749" t="n"/>
      <c r="AB520" s="749" t="n"/>
      <c r="AC520" s="749" t="n"/>
      <c r="AD520" s="749" t="n"/>
    </row>
    <row r="521">
      <c r="A521" s="749" t="n"/>
      <c r="B521" s="749" t="n"/>
      <c r="C521" s="749" t="n"/>
      <c r="D521" s="749" t="n"/>
      <c r="E521" s="749" t="n"/>
      <c r="F521" s="749" t="n"/>
      <c r="G521" s="749" t="n"/>
      <c r="H521" s="749" t="n"/>
      <c r="I521" s="749" t="n"/>
      <c r="J521" s="749" t="n"/>
      <c r="K521" s="749" t="n"/>
      <c r="L521" s="749" t="n"/>
      <c r="M521" s="749" t="n"/>
      <c r="N521" s="749" t="n"/>
      <c r="O521" s="749" t="n"/>
      <c r="P521" s="749" t="n"/>
      <c r="Q521" s="749" t="n"/>
      <c r="R521" s="749" t="n"/>
      <c r="S521" s="749" t="n"/>
      <c r="T521" s="749" t="n"/>
      <c r="U521" s="749" t="n"/>
      <c r="V521" s="749" t="n"/>
      <c r="W521" s="749" t="n"/>
      <c r="X521" s="749" t="n"/>
      <c r="Y521" s="749" t="n"/>
      <c r="Z521" s="749" t="n"/>
      <c r="AA521" s="749" t="n"/>
      <c r="AB521" s="749" t="n"/>
      <c r="AC521" s="749" t="n"/>
      <c r="AD521" s="749" t="n"/>
    </row>
    <row r="522">
      <c r="A522" s="749" t="n"/>
      <c r="B522" s="749" t="n"/>
      <c r="C522" s="749" t="n"/>
      <c r="D522" s="749" t="n"/>
      <c r="E522" s="749" t="n"/>
      <c r="F522" s="749" t="n"/>
      <c r="G522" s="749" t="n"/>
      <c r="H522" s="749" t="n"/>
      <c r="I522" s="749" t="n"/>
      <c r="J522" s="749" t="n"/>
      <c r="K522" s="749" t="n"/>
      <c r="L522" s="749" t="n"/>
      <c r="M522" s="749" t="n"/>
      <c r="N522" s="749" t="n"/>
      <c r="O522" s="749" t="n"/>
      <c r="P522" s="749" t="n"/>
      <c r="Q522" s="749" t="n"/>
      <c r="R522" s="749" t="n"/>
      <c r="S522" s="749" t="n"/>
      <c r="T522" s="749" t="n"/>
      <c r="U522" s="749" t="n"/>
      <c r="V522" s="749" t="n"/>
      <c r="W522" s="749" t="n"/>
      <c r="X522" s="749" t="n"/>
      <c r="Y522" s="749" t="n"/>
      <c r="Z522" s="749" t="n"/>
      <c r="AA522" s="749" t="n"/>
      <c r="AB522" s="749" t="n"/>
      <c r="AC522" s="749" t="n"/>
      <c r="AD522" s="749" t="n"/>
    </row>
    <row r="523">
      <c r="A523" s="749" t="n"/>
      <c r="B523" s="749" t="n"/>
      <c r="C523" s="749" t="n"/>
      <c r="D523" s="749" t="n"/>
      <c r="E523" s="749" t="n"/>
      <c r="F523" s="749" t="n"/>
      <c r="G523" s="749" t="n"/>
      <c r="H523" s="749" t="n"/>
      <c r="I523" s="749" t="n"/>
      <c r="J523" s="749" t="n"/>
      <c r="K523" s="749" t="n"/>
      <c r="L523" s="749" t="n"/>
      <c r="M523" s="749" t="n"/>
      <c r="N523" s="749" t="n"/>
      <c r="O523" s="749" t="n"/>
      <c r="P523" s="749" t="n"/>
      <c r="Q523" s="749" t="n"/>
      <c r="R523" s="749" t="n"/>
      <c r="S523" s="749" t="n"/>
      <c r="T523" s="749" t="n"/>
      <c r="U523" s="749" t="n"/>
      <c r="V523" s="749" t="n"/>
      <c r="W523" s="749" t="n"/>
      <c r="X523" s="749" t="n"/>
      <c r="Y523" s="749" t="n"/>
      <c r="Z523" s="749" t="n"/>
      <c r="AA523" s="749" t="n"/>
      <c r="AB523" s="749" t="n"/>
      <c r="AC523" s="749" t="n"/>
      <c r="AD523" s="749" t="n"/>
    </row>
    <row r="524">
      <c r="A524" s="749" t="n"/>
      <c r="B524" s="749" t="n"/>
      <c r="C524" s="749" t="n"/>
      <c r="D524" s="749" t="n"/>
      <c r="E524" s="749" t="n"/>
      <c r="F524" s="749" t="n"/>
      <c r="G524" s="749" t="n"/>
      <c r="H524" s="749" t="n"/>
      <c r="I524" s="749" t="n"/>
      <c r="J524" s="749" t="n"/>
      <c r="K524" s="749" t="n"/>
      <c r="L524" s="749" t="n"/>
      <c r="M524" s="749" t="n"/>
      <c r="N524" s="749" t="n"/>
      <c r="O524" s="749" t="n"/>
      <c r="P524" s="749" t="n"/>
      <c r="Q524" s="749" t="n"/>
      <c r="R524" s="749" t="n"/>
      <c r="S524" s="749" t="n"/>
      <c r="T524" s="749" t="n"/>
      <c r="U524" s="749" t="n"/>
      <c r="V524" s="749" t="n"/>
      <c r="W524" s="749" t="n"/>
      <c r="X524" s="749" t="n"/>
      <c r="Y524" s="749" t="n"/>
      <c r="Z524" s="749" t="n"/>
      <c r="AA524" s="749" t="n"/>
      <c r="AB524" s="749" t="n"/>
      <c r="AC524" s="749" t="n"/>
      <c r="AD524" s="749" t="n"/>
    </row>
    <row r="525">
      <c r="A525" s="749" t="n"/>
      <c r="B525" s="749" t="n"/>
      <c r="C525" s="749" t="n"/>
      <c r="D525" s="749" t="n"/>
      <c r="E525" s="749" t="n"/>
      <c r="F525" s="749" t="n"/>
      <c r="G525" s="749" t="n"/>
      <c r="H525" s="749" t="n"/>
      <c r="I525" s="749" t="n"/>
      <c r="J525" s="749" t="n"/>
      <c r="K525" s="749" t="n"/>
      <c r="L525" s="749" t="n"/>
      <c r="M525" s="749" t="n"/>
      <c r="N525" s="749" t="n"/>
      <c r="O525" s="749" t="n"/>
      <c r="P525" s="749" t="n"/>
      <c r="Q525" s="749" t="n"/>
      <c r="R525" s="749" t="n"/>
      <c r="S525" s="749" t="n"/>
      <c r="T525" s="749" t="n"/>
      <c r="U525" s="749" t="n"/>
      <c r="V525" s="749" t="n"/>
      <c r="W525" s="749" t="n"/>
      <c r="X525" s="749" t="n"/>
      <c r="Y525" s="749" t="n"/>
      <c r="Z525" s="749" t="n"/>
      <c r="AA525" s="749" t="n"/>
      <c r="AB525" s="749" t="n"/>
      <c r="AC525" s="749" t="n"/>
      <c r="AD525" s="749" t="n"/>
    </row>
    <row r="526">
      <c r="A526" s="749" t="n"/>
      <c r="B526" s="749" t="n"/>
      <c r="C526" s="749" t="n"/>
      <c r="D526" s="749" t="n"/>
      <c r="E526" s="749" t="n"/>
      <c r="F526" s="749" t="n"/>
      <c r="G526" s="749" t="n"/>
      <c r="H526" s="749" t="n"/>
      <c r="I526" s="749" t="n"/>
      <c r="J526" s="749" t="n"/>
      <c r="K526" s="749" t="n"/>
      <c r="L526" s="749" t="n"/>
      <c r="M526" s="749" t="n"/>
      <c r="N526" s="749" t="n"/>
      <c r="O526" s="749" t="n"/>
      <c r="P526" s="749" t="n"/>
      <c r="Q526" s="749" t="n"/>
      <c r="R526" s="749" t="n"/>
      <c r="S526" s="749" t="n"/>
      <c r="T526" s="749" t="n"/>
      <c r="U526" s="749" t="n"/>
      <c r="V526" s="749" t="n"/>
      <c r="W526" s="749" t="n"/>
      <c r="X526" s="749" t="n"/>
      <c r="Y526" s="749" t="n"/>
      <c r="Z526" s="749" t="n"/>
      <c r="AA526" s="749" t="n"/>
      <c r="AB526" s="749" t="n"/>
      <c r="AC526" s="749" t="n"/>
      <c r="AD526" s="749" t="n"/>
    </row>
    <row r="527">
      <c r="A527" s="749" t="n"/>
      <c r="B527" s="749" t="n"/>
      <c r="C527" s="749" t="n"/>
      <c r="D527" s="749" t="n"/>
      <c r="E527" s="749" t="n"/>
      <c r="F527" s="749" t="n"/>
      <c r="G527" s="749" t="n"/>
      <c r="H527" s="749" t="n"/>
      <c r="I527" s="749" t="n"/>
      <c r="J527" s="749" t="n"/>
      <c r="K527" s="749" t="n"/>
      <c r="L527" s="749" t="n"/>
      <c r="M527" s="749" t="n"/>
      <c r="N527" s="749" t="n"/>
      <c r="O527" s="749" t="n"/>
      <c r="P527" s="749" t="n"/>
      <c r="Q527" s="749" t="n"/>
      <c r="R527" s="749" t="n"/>
      <c r="S527" s="749" t="n"/>
      <c r="T527" s="749" t="n"/>
      <c r="U527" s="749" t="n"/>
      <c r="V527" s="749" t="n"/>
      <c r="W527" s="749" t="n"/>
      <c r="X527" s="749" t="n"/>
      <c r="Y527" s="749" t="n"/>
      <c r="Z527" s="749" t="n"/>
      <c r="AA527" s="749" t="n"/>
      <c r="AB527" s="749" t="n"/>
      <c r="AC527" s="749" t="n"/>
      <c r="AD527" s="749" t="n"/>
    </row>
    <row r="528">
      <c r="A528" s="749" t="n"/>
      <c r="B528" s="749" t="n"/>
      <c r="C528" s="749" t="n"/>
      <c r="D528" s="749" t="n"/>
      <c r="E528" s="749" t="n"/>
      <c r="F528" s="749" t="n"/>
      <c r="G528" s="749" t="n"/>
      <c r="H528" s="749" t="n"/>
      <c r="I528" s="749" t="n"/>
      <c r="J528" s="749" t="n"/>
      <c r="K528" s="749" t="n"/>
      <c r="L528" s="749" t="n"/>
      <c r="M528" s="749" t="n"/>
      <c r="N528" s="749" t="n"/>
      <c r="O528" s="749" t="n"/>
      <c r="P528" s="749" t="n"/>
      <c r="Q528" s="749" t="n"/>
      <c r="R528" s="749" t="n"/>
      <c r="S528" s="749" t="n"/>
      <c r="T528" s="749" t="n"/>
      <c r="U528" s="749" t="n"/>
      <c r="V528" s="749" t="n"/>
      <c r="W528" s="749" t="n"/>
      <c r="X528" s="749" t="n"/>
      <c r="Y528" s="749" t="n"/>
      <c r="Z528" s="749" t="n"/>
      <c r="AA528" s="749" t="n"/>
      <c r="AB528" s="749" t="n"/>
      <c r="AC528" s="749" t="n"/>
      <c r="AD528" s="749" t="n"/>
    </row>
    <row r="529">
      <c r="A529" s="749" t="n"/>
      <c r="B529" s="749" t="n"/>
      <c r="C529" s="749" t="n"/>
      <c r="D529" s="749" t="n"/>
      <c r="E529" s="749" t="n"/>
      <c r="F529" s="749" t="n"/>
      <c r="G529" s="749" t="n"/>
      <c r="H529" s="749" t="n"/>
      <c r="I529" s="749" t="n"/>
      <c r="J529" s="749" t="n"/>
      <c r="K529" s="749" t="n"/>
      <c r="L529" s="749" t="n"/>
      <c r="M529" s="749" t="n"/>
      <c r="N529" s="749" t="n"/>
      <c r="O529" s="749" t="n"/>
      <c r="P529" s="749" t="n"/>
      <c r="Q529" s="749" t="n"/>
      <c r="R529" s="749" t="n"/>
      <c r="S529" s="749" t="n"/>
      <c r="T529" s="749" t="n"/>
      <c r="U529" s="749" t="n"/>
      <c r="V529" s="749" t="n"/>
      <c r="W529" s="749" t="n"/>
      <c r="X529" s="749" t="n"/>
      <c r="Y529" s="749" t="n"/>
      <c r="Z529" s="749" t="n"/>
      <c r="AA529" s="749" t="n"/>
      <c r="AB529" s="749" t="n"/>
      <c r="AC529" s="749" t="n"/>
      <c r="AD529" s="749" t="n"/>
    </row>
    <row r="530">
      <c r="A530" s="749" t="n"/>
      <c r="B530" s="749" t="n"/>
      <c r="C530" s="749" t="n"/>
      <c r="D530" s="749" t="n"/>
      <c r="E530" s="749" t="n"/>
      <c r="F530" s="749" t="n"/>
      <c r="G530" s="749" t="n"/>
      <c r="H530" s="749" t="n"/>
      <c r="I530" s="749" t="n"/>
      <c r="J530" s="749" t="n"/>
      <c r="K530" s="749" t="n"/>
      <c r="L530" s="749" t="n"/>
      <c r="M530" s="749" t="n"/>
      <c r="N530" s="749" t="n"/>
      <c r="O530" s="749" t="n"/>
      <c r="P530" s="749" t="n"/>
      <c r="Q530" s="749" t="n"/>
      <c r="R530" s="749" t="n"/>
      <c r="S530" s="749" t="n"/>
      <c r="T530" s="749" t="n"/>
      <c r="U530" s="749" t="n"/>
      <c r="V530" s="749" t="n"/>
      <c r="W530" s="749" t="n"/>
      <c r="X530" s="749" t="n"/>
      <c r="Y530" s="749" t="n"/>
      <c r="Z530" s="749" t="n"/>
      <c r="AA530" s="749" t="n"/>
      <c r="AB530" s="749" t="n"/>
      <c r="AC530" s="749" t="n"/>
      <c r="AD530" s="749" t="n"/>
    </row>
    <row r="531">
      <c r="A531" s="749" t="n"/>
      <c r="B531" s="749" t="n"/>
      <c r="C531" s="749" t="n"/>
      <c r="D531" s="749" t="n"/>
      <c r="E531" s="749" t="n"/>
      <c r="F531" s="749" t="n"/>
      <c r="G531" s="749" t="n"/>
      <c r="H531" s="749" t="n"/>
      <c r="I531" s="749" t="n"/>
      <c r="J531" s="749" t="n"/>
      <c r="K531" s="749" t="n"/>
      <c r="L531" s="749" t="n"/>
      <c r="M531" s="749" t="n"/>
      <c r="N531" s="749" t="n"/>
      <c r="O531" s="749" t="n"/>
      <c r="P531" s="749" t="n"/>
      <c r="Q531" s="749" t="n"/>
      <c r="R531" s="749" t="n"/>
      <c r="S531" s="749" t="n"/>
      <c r="T531" s="749" t="n"/>
      <c r="U531" s="749" t="n"/>
      <c r="V531" s="749" t="n"/>
      <c r="W531" s="749" t="n"/>
      <c r="X531" s="749" t="n"/>
      <c r="Y531" s="749" t="n"/>
      <c r="Z531" s="749" t="n"/>
      <c r="AA531" s="749" t="n"/>
      <c r="AB531" s="749" t="n"/>
      <c r="AC531" s="749" t="n"/>
      <c r="AD531" s="749" t="n"/>
    </row>
    <row r="532">
      <c r="A532" s="749" t="n"/>
      <c r="B532" s="749" t="n"/>
      <c r="C532" s="749" t="n"/>
      <c r="D532" s="749" t="n"/>
      <c r="E532" s="749" t="n"/>
      <c r="F532" s="749" t="n"/>
      <c r="G532" s="749" t="n"/>
      <c r="H532" s="749" t="n"/>
      <c r="I532" s="749" t="n"/>
      <c r="J532" s="749" t="n"/>
      <c r="K532" s="749" t="n"/>
      <c r="L532" s="749" t="n"/>
      <c r="M532" s="749" t="n"/>
      <c r="N532" s="749" t="n"/>
      <c r="O532" s="749" t="n"/>
      <c r="P532" s="749" t="n"/>
      <c r="Q532" s="749" t="n"/>
      <c r="R532" s="749" t="n"/>
      <c r="S532" s="749" t="n"/>
      <c r="T532" s="749" t="n"/>
      <c r="U532" s="749" t="n"/>
      <c r="V532" s="749" t="n"/>
      <c r="W532" s="749" t="n"/>
      <c r="X532" s="749" t="n"/>
      <c r="Y532" s="749" t="n"/>
      <c r="Z532" s="749" t="n"/>
      <c r="AA532" s="749" t="n"/>
      <c r="AB532" s="749" t="n"/>
      <c r="AC532" s="749" t="n"/>
      <c r="AD532" s="749" t="n"/>
    </row>
    <row r="533">
      <c r="A533" s="749" t="n"/>
      <c r="B533" s="749" t="n"/>
      <c r="C533" s="749" t="n"/>
      <c r="D533" s="749" t="n"/>
      <c r="E533" s="749" t="n"/>
      <c r="F533" s="749" t="n"/>
      <c r="G533" s="749" t="n"/>
      <c r="H533" s="749" t="n"/>
      <c r="I533" s="749" t="n"/>
      <c r="J533" s="749" t="n"/>
      <c r="K533" s="749" t="n"/>
      <c r="L533" s="749" t="n"/>
      <c r="M533" s="749" t="n"/>
      <c r="N533" s="749" t="n"/>
      <c r="O533" s="749" t="n"/>
      <c r="P533" s="749" t="n"/>
      <c r="Q533" s="749" t="n"/>
      <c r="R533" s="749" t="n"/>
      <c r="S533" s="749" t="n"/>
      <c r="T533" s="749" t="n"/>
      <c r="U533" s="749" t="n"/>
      <c r="V533" s="749" t="n"/>
      <c r="W533" s="749" t="n"/>
      <c r="X533" s="749" t="n"/>
      <c r="Y533" s="749" t="n"/>
      <c r="Z533" s="749" t="n"/>
      <c r="AA533" s="749" t="n"/>
      <c r="AB533" s="749" t="n"/>
      <c r="AC533" s="749" t="n"/>
      <c r="AD533" s="749" t="n"/>
    </row>
    <row r="534">
      <c r="A534" s="749" t="n"/>
      <c r="B534" s="749" t="n"/>
      <c r="C534" s="749" t="n"/>
      <c r="D534" s="749" t="n"/>
      <c r="E534" s="749" t="n"/>
      <c r="F534" s="749" t="n"/>
      <c r="G534" s="749" t="n"/>
      <c r="H534" s="749" t="n"/>
      <c r="I534" s="749" t="n"/>
      <c r="J534" s="749" t="n"/>
      <c r="K534" s="749" t="n"/>
      <c r="L534" s="749" t="n"/>
      <c r="M534" s="749" t="n"/>
      <c r="N534" s="749" t="n"/>
      <c r="O534" s="749" t="n"/>
      <c r="P534" s="749" t="n"/>
      <c r="Q534" s="749" t="n"/>
      <c r="R534" s="749" t="n"/>
      <c r="S534" s="749" t="n"/>
      <c r="T534" s="749" t="n"/>
      <c r="U534" s="749" t="n"/>
      <c r="V534" s="749" t="n"/>
      <c r="W534" s="749" t="n"/>
      <c r="X534" s="749" t="n"/>
      <c r="Y534" s="749" t="n"/>
      <c r="Z534" s="749" t="n"/>
      <c r="AA534" s="749" t="n"/>
      <c r="AB534" s="749" t="n"/>
      <c r="AC534" s="749" t="n"/>
      <c r="AD534" s="749" t="n"/>
    </row>
    <row r="535">
      <c r="A535" s="749" t="n"/>
      <c r="B535" s="749" t="n"/>
      <c r="C535" s="749" t="n"/>
      <c r="D535" s="749" t="n"/>
      <c r="E535" s="749" t="n"/>
      <c r="F535" s="749" t="n"/>
      <c r="G535" s="749" t="n"/>
      <c r="H535" s="749" t="n"/>
      <c r="I535" s="749" t="n"/>
      <c r="J535" s="749" t="n"/>
      <c r="K535" s="749" t="n"/>
      <c r="L535" s="749" t="n"/>
      <c r="M535" s="749" t="n"/>
      <c r="N535" s="749" t="n"/>
      <c r="O535" s="749" t="n"/>
      <c r="P535" s="749" t="n"/>
      <c r="Q535" s="749" t="n"/>
      <c r="R535" s="749" t="n"/>
      <c r="S535" s="749" t="n"/>
      <c r="T535" s="749" t="n"/>
      <c r="U535" s="749" t="n"/>
      <c r="V535" s="749" t="n"/>
      <c r="W535" s="749" t="n"/>
      <c r="X535" s="749" t="n"/>
      <c r="Y535" s="749" t="n"/>
      <c r="Z535" s="749" t="n"/>
      <c r="AA535" s="749" t="n"/>
      <c r="AB535" s="749" t="n"/>
      <c r="AC535" s="749" t="n"/>
      <c r="AD535" s="749" t="n"/>
    </row>
    <row r="536">
      <c r="A536" s="749" t="n"/>
      <c r="B536" s="749" t="n"/>
      <c r="C536" s="749" t="n"/>
      <c r="D536" s="749" t="n"/>
      <c r="E536" s="749" t="n"/>
      <c r="F536" s="749" t="n"/>
      <c r="G536" s="749" t="n"/>
      <c r="H536" s="749" t="n"/>
      <c r="I536" s="749" t="n"/>
      <c r="J536" s="749" t="n"/>
      <c r="K536" s="749" t="n"/>
      <c r="L536" s="749" t="n"/>
      <c r="M536" s="749" t="n"/>
      <c r="N536" s="749" t="n"/>
      <c r="O536" s="749" t="n"/>
      <c r="P536" s="749" t="n"/>
      <c r="Q536" s="749" t="n"/>
      <c r="R536" s="749" t="n"/>
      <c r="S536" s="749" t="n"/>
      <c r="T536" s="749" t="n"/>
      <c r="U536" s="749" t="n"/>
      <c r="V536" s="749" t="n"/>
      <c r="W536" s="749" t="n"/>
      <c r="X536" s="749" t="n"/>
      <c r="Y536" s="749" t="n"/>
      <c r="Z536" s="749" t="n"/>
      <c r="AA536" s="749" t="n"/>
      <c r="AB536" s="749" t="n"/>
      <c r="AC536" s="749" t="n"/>
      <c r="AD536" s="749" t="n"/>
    </row>
    <row r="537">
      <c r="A537" s="749" t="n"/>
      <c r="B537" s="749" t="n"/>
      <c r="C537" s="749" t="n"/>
      <c r="D537" s="749" t="n"/>
      <c r="E537" s="749" t="n"/>
      <c r="F537" s="749" t="n"/>
      <c r="G537" s="749" t="n"/>
      <c r="H537" s="749" t="n"/>
      <c r="I537" s="749" t="n"/>
      <c r="J537" s="749" t="n"/>
      <c r="K537" s="749" t="n"/>
      <c r="L537" s="749" t="n"/>
      <c r="M537" s="749" t="n"/>
      <c r="N537" s="749" t="n"/>
      <c r="O537" s="749" t="n"/>
      <c r="P537" s="749" t="n"/>
      <c r="Q537" s="749" t="n"/>
      <c r="R537" s="749" t="n"/>
      <c r="S537" s="749" t="n"/>
      <c r="T537" s="749" t="n"/>
      <c r="U537" s="749" t="n"/>
      <c r="V537" s="749" t="n"/>
      <c r="W537" s="749" t="n"/>
      <c r="X537" s="749" t="n"/>
      <c r="Y537" s="749" t="n"/>
      <c r="Z537" s="749" t="n"/>
      <c r="AA537" s="749" t="n"/>
      <c r="AB537" s="749" t="n"/>
      <c r="AC537" s="749" t="n"/>
      <c r="AD537" s="749" t="n"/>
    </row>
    <row r="538">
      <c r="A538" s="749" t="n"/>
      <c r="B538" s="749" t="n"/>
      <c r="C538" s="749" t="n"/>
      <c r="D538" s="749" t="n"/>
      <c r="E538" s="749" t="n"/>
      <c r="F538" s="749" t="n"/>
      <c r="G538" s="749" t="n"/>
      <c r="H538" s="749" t="n"/>
      <c r="I538" s="749" t="n"/>
      <c r="J538" s="749" t="n"/>
      <c r="K538" s="749" t="n"/>
      <c r="L538" s="749" t="n"/>
      <c r="M538" s="749" t="n"/>
      <c r="N538" s="749" t="n"/>
      <c r="O538" s="749" t="n"/>
      <c r="P538" s="749" t="n"/>
      <c r="Q538" s="749" t="n"/>
      <c r="R538" s="749" t="n"/>
      <c r="S538" s="749" t="n"/>
      <c r="T538" s="749" t="n"/>
      <c r="U538" s="749" t="n"/>
      <c r="V538" s="749" t="n"/>
      <c r="W538" s="749" t="n"/>
      <c r="X538" s="749" t="n"/>
      <c r="Y538" s="749" t="n"/>
      <c r="Z538" s="749" t="n"/>
      <c r="AA538" s="749" t="n"/>
      <c r="AB538" s="749" t="n"/>
      <c r="AC538" s="749" t="n"/>
      <c r="AD538" s="749" t="n"/>
    </row>
    <row r="539">
      <c r="A539" s="749" t="n"/>
      <c r="B539" s="749" t="n"/>
      <c r="C539" s="749" t="n"/>
      <c r="D539" s="749" t="n"/>
      <c r="E539" s="749" t="n"/>
      <c r="F539" s="749" t="n"/>
      <c r="G539" s="749" t="n"/>
      <c r="H539" s="749" t="n"/>
      <c r="I539" s="749" t="n"/>
      <c r="J539" s="749" t="n"/>
      <c r="K539" s="749" t="n"/>
      <c r="L539" s="749" t="n"/>
      <c r="M539" s="749" t="n"/>
      <c r="N539" s="749" t="n"/>
      <c r="O539" s="749" t="n"/>
      <c r="P539" s="749" t="n"/>
      <c r="Q539" s="749" t="n"/>
      <c r="R539" s="749" t="n"/>
      <c r="S539" s="749" t="n"/>
      <c r="T539" s="749" t="n"/>
      <c r="U539" s="749" t="n"/>
      <c r="V539" s="749" t="n"/>
      <c r="W539" s="749" t="n"/>
      <c r="X539" s="749" t="n"/>
      <c r="Y539" s="749" t="n"/>
      <c r="Z539" s="749" t="n"/>
      <c r="AA539" s="749" t="n"/>
      <c r="AB539" s="749" t="n"/>
      <c r="AC539" s="749" t="n"/>
      <c r="AD539" s="749" t="n"/>
    </row>
    <row r="540">
      <c r="A540" s="749" t="n"/>
      <c r="B540" s="749" t="n"/>
      <c r="C540" s="749" t="n"/>
      <c r="D540" s="749" t="n"/>
      <c r="E540" s="749" t="n"/>
      <c r="F540" s="749" t="n"/>
      <c r="G540" s="749" t="n"/>
      <c r="H540" s="749" t="n"/>
      <c r="I540" s="749" t="n"/>
      <c r="J540" s="749" t="n"/>
      <c r="K540" s="749" t="n"/>
      <c r="L540" s="749" t="n"/>
      <c r="M540" s="749" t="n"/>
      <c r="N540" s="749" t="n"/>
      <c r="O540" s="749" t="n"/>
      <c r="P540" s="749" t="n"/>
      <c r="Q540" s="749" t="n"/>
      <c r="R540" s="749" t="n"/>
      <c r="S540" s="749" t="n"/>
      <c r="T540" s="749" t="n"/>
      <c r="U540" s="749" t="n"/>
      <c r="V540" s="749" t="n"/>
      <c r="W540" s="749" t="n"/>
      <c r="X540" s="749" t="n"/>
      <c r="Y540" s="749" t="n"/>
      <c r="Z540" s="749" t="n"/>
      <c r="AA540" s="749" t="n"/>
      <c r="AB540" s="749" t="n"/>
      <c r="AC540" s="749" t="n"/>
      <c r="AD540" s="749" t="n"/>
    </row>
    <row r="541">
      <c r="A541" s="749" t="n"/>
      <c r="B541" s="749" t="n"/>
      <c r="C541" s="749" t="n"/>
      <c r="D541" s="749" t="n"/>
      <c r="E541" s="749" t="n"/>
      <c r="F541" s="749" t="n"/>
      <c r="G541" s="749" t="n"/>
      <c r="H541" s="749" t="n"/>
      <c r="I541" s="749" t="n"/>
      <c r="J541" s="749" t="n"/>
      <c r="K541" s="749" t="n"/>
      <c r="L541" s="749" t="n"/>
      <c r="M541" s="749" t="n"/>
      <c r="N541" s="749" t="n"/>
      <c r="O541" s="749" t="n"/>
      <c r="P541" s="749" t="n"/>
      <c r="Q541" s="749" t="n"/>
      <c r="R541" s="749" t="n"/>
      <c r="S541" s="749" t="n"/>
      <c r="T541" s="749" t="n"/>
      <c r="U541" s="749" t="n"/>
      <c r="V541" s="749" t="n"/>
      <c r="W541" s="749" t="n"/>
      <c r="X541" s="749" t="n"/>
      <c r="Y541" s="749" t="n"/>
      <c r="Z541" s="749" t="n"/>
      <c r="AA541" s="749" t="n"/>
      <c r="AB541" s="749" t="n"/>
      <c r="AC541" s="749" t="n"/>
      <c r="AD541" s="749" t="n"/>
    </row>
    <row r="542">
      <c r="A542" s="749" t="n"/>
      <c r="B542" s="749" t="n"/>
      <c r="C542" s="749" t="n"/>
      <c r="D542" s="749" t="n"/>
      <c r="E542" s="749" t="n"/>
      <c r="F542" s="749" t="n"/>
      <c r="G542" s="749" t="n"/>
      <c r="H542" s="749" t="n"/>
      <c r="I542" s="749" t="n"/>
      <c r="J542" s="749" t="n"/>
      <c r="K542" s="749" t="n"/>
      <c r="L542" s="749" t="n"/>
      <c r="M542" s="749" t="n"/>
      <c r="N542" s="749" t="n"/>
      <c r="O542" s="749" t="n"/>
      <c r="P542" s="749" t="n"/>
      <c r="Q542" s="749" t="n"/>
      <c r="R542" s="749" t="n"/>
      <c r="S542" s="749" t="n"/>
      <c r="T542" s="749" t="n"/>
      <c r="U542" s="749" t="n"/>
      <c r="V542" s="749" t="n"/>
      <c r="W542" s="749" t="n"/>
      <c r="X542" s="749" t="n"/>
      <c r="Y542" s="749" t="n"/>
      <c r="Z542" s="749" t="n"/>
      <c r="AA542" s="749" t="n"/>
      <c r="AB542" s="749" t="n"/>
      <c r="AC542" s="749" t="n"/>
      <c r="AD542" s="749" t="n"/>
    </row>
    <row r="543">
      <c r="A543" s="749" t="n"/>
      <c r="B543" s="749" t="n"/>
      <c r="C543" s="749" t="n"/>
      <c r="D543" s="749" t="n"/>
      <c r="E543" s="749" t="n"/>
      <c r="F543" s="749" t="n"/>
      <c r="G543" s="749" t="n"/>
      <c r="H543" s="749" t="n"/>
      <c r="I543" s="749" t="n"/>
      <c r="J543" s="749" t="n"/>
      <c r="K543" s="749" t="n"/>
      <c r="L543" s="749" t="n"/>
      <c r="M543" s="749" t="n"/>
      <c r="N543" s="749" t="n"/>
      <c r="O543" s="749" t="n"/>
      <c r="P543" s="749" t="n"/>
      <c r="Q543" s="749" t="n"/>
      <c r="R543" s="749" t="n"/>
      <c r="S543" s="749" t="n"/>
      <c r="T543" s="749" t="n"/>
      <c r="U543" s="749" t="n"/>
      <c r="V543" s="749" t="n"/>
      <c r="W543" s="749" t="n"/>
      <c r="X543" s="749" t="n"/>
      <c r="Y543" s="749" t="n"/>
      <c r="Z543" s="749" t="n"/>
      <c r="AA543" s="749" t="n"/>
      <c r="AB543" s="749" t="n"/>
      <c r="AC543" s="749" t="n"/>
      <c r="AD543" s="749" t="n"/>
    </row>
    <row r="544">
      <c r="A544" s="749" t="n"/>
      <c r="B544" s="749" t="n"/>
      <c r="C544" s="749" t="n"/>
      <c r="D544" s="749" t="n"/>
      <c r="E544" s="749" t="n"/>
      <c r="F544" s="749" t="n"/>
      <c r="G544" s="749" t="n"/>
      <c r="H544" s="749" t="n"/>
      <c r="I544" s="749" t="n"/>
      <c r="J544" s="749" t="n"/>
      <c r="K544" s="749" t="n"/>
      <c r="L544" s="749" t="n"/>
      <c r="M544" s="749" t="n"/>
      <c r="N544" s="749" t="n"/>
      <c r="O544" s="749" t="n"/>
      <c r="P544" s="749" t="n"/>
      <c r="Q544" s="749" t="n"/>
      <c r="R544" s="749" t="n"/>
      <c r="S544" s="749" t="n"/>
      <c r="T544" s="749" t="n"/>
      <c r="U544" s="749" t="n"/>
      <c r="V544" s="749" t="n"/>
      <c r="W544" s="749" t="n"/>
      <c r="X544" s="749" t="n"/>
      <c r="Y544" s="749" t="n"/>
      <c r="Z544" s="749" t="n"/>
      <c r="AA544" s="749" t="n"/>
      <c r="AB544" s="749" t="n"/>
      <c r="AC544" s="749" t="n"/>
      <c r="AD544" s="749" t="n"/>
    </row>
    <row r="545">
      <c r="A545" s="749" t="n"/>
      <c r="B545" s="749" t="n"/>
      <c r="C545" s="749" t="n"/>
      <c r="D545" s="749" t="n"/>
      <c r="E545" s="749" t="n"/>
      <c r="F545" s="749" t="n"/>
      <c r="G545" s="749" t="n"/>
      <c r="H545" s="749" t="n"/>
      <c r="I545" s="749" t="n"/>
      <c r="J545" s="749" t="n"/>
      <c r="K545" s="749" t="n"/>
      <c r="L545" s="749" t="n"/>
      <c r="M545" s="749" t="n"/>
      <c r="N545" s="749" t="n"/>
      <c r="O545" s="749" t="n"/>
      <c r="P545" s="749" t="n"/>
      <c r="Q545" s="749" t="n"/>
      <c r="R545" s="749" t="n"/>
      <c r="S545" s="749" t="n"/>
      <c r="T545" s="749" t="n"/>
      <c r="U545" s="749" t="n"/>
      <c r="V545" s="749" t="n"/>
      <c r="W545" s="749" t="n"/>
      <c r="X545" s="749" t="n"/>
      <c r="Y545" s="749" t="n"/>
      <c r="Z545" s="749" t="n"/>
      <c r="AA545" s="749" t="n"/>
      <c r="AB545" s="749" t="n"/>
      <c r="AC545" s="749" t="n"/>
      <c r="AD545" s="749" t="n"/>
    </row>
    <row r="546">
      <c r="A546" s="749" t="n"/>
      <c r="B546" s="749" t="n"/>
      <c r="C546" s="749" t="n"/>
      <c r="D546" s="749" t="n"/>
      <c r="E546" s="749" t="n"/>
      <c r="F546" s="749" t="n"/>
      <c r="G546" s="749" t="n"/>
      <c r="H546" s="749" t="n"/>
      <c r="I546" s="749" t="n"/>
      <c r="J546" s="749" t="n"/>
      <c r="K546" s="749" t="n"/>
      <c r="L546" s="749" t="n"/>
      <c r="M546" s="749" t="n"/>
      <c r="N546" s="749" t="n"/>
      <c r="O546" s="749" t="n"/>
      <c r="P546" s="749" t="n"/>
      <c r="Q546" s="749" t="n"/>
      <c r="R546" s="749" t="n"/>
      <c r="S546" s="749" t="n"/>
      <c r="T546" s="749" t="n"/>
      <c r="U546" s="749" t="n"/>
      <c r="V546" s="749" t="n"/>
      <c r="W546" s="749" t="n"/>
      <c r="X546" s="749" t="n"/>
      <c r="Y546" s="749" t="n"/>
      <c r="Z546" s="749" t="n"/>
      <c r="AA546" s="749" t="n"/>
      <c r="AB546" s="749" t="n"/>
      <c r="AC546" s="749" t="n"/>
      <c r="AD546" s="749" t="n"/>
    </row>
    <row r="547">
      <c r="A547" s="749" t="n"/>
      <c r="B547" s="749" t="n"/>
      <c r="C547" s="749" t="n"/>
      <c r="D547" s="749" t="n"/>
      <c r="E547" s="749" t="n"/>
      <c r="F547" s="749" t="n"/>
      <c r="G547" s="749" t="n"/>
      <c r="H547" s="749" t="n"/>
      <c r="I547" s="749" t="n"/>
      <c r="J547" s="749" t="n"/>
      <c r="K547" s="749" t="n"/>
      <c r="L547" s="749" t="n"/>
      <c r="M547" s="749" t="n"/>
      <c r="N547" s="749" t="n"/>
      <c r="O547" s="749" t="n"/>
      <c r="P547" s="749" t="n"/>
      <c r="Q547" s="749" t="n"/>
      <c r="R547" s="749" t="n"/>
      <c r="S547" s="749" t="n"/>
      <c r="T547" s="749" t="n"/>
      <c r="U547" s="749" t="n"/>
      <c r="V547" s="749" t="n"/>
      <c r="W547" s="749" t="n"/>
      <c r="X547" s="749" t="n"/>
      <c r="Y547" s="749" t="n"/>
      <c r="Z547" s="749" t="n"/>
      <c r="AA547" s="749" t="n"/>
      <c r="AB547" s="749" t="n"/>
      <c r="AC547" s="749" t="n"/>
      <c r="AD547" s="749" t="n"/>
    </row>
    <row r="548">
      <c r="A548" s="749" t="n"/>
      <c r="B548" s="749" t="n"/>
      <c r="C548" s="749" t="n"/>
      <c r="D548" s="749" t="n"/>
      <c r="E548" s="749" t="n"/>
      <c r="F548" s="749" t="n"/>
      <c r="G548" s="749" t="n"/>
      <c r="H548" s="749" t="n"/>
      <c r="I548" s="749" t="n"/>
      <c r="J548" s="749" t="n"/>
      <c r="K548" s="749" t="n"/>
      <c r="L548" s="749" t="n"/>
      <c r="M548" s="749" t="n"/>
      <c r="N548" s="749" t="n"/>
      <c r="O548" s="749" t="n"/>
      <c r="P548" s="749" t="n"/>
      <c r="Q548" s="749" t="n"/>
      <c r="R548" s="749" t="n"/>
      <c r="S548" s="749" t="n"/>
      <c r="T548" s="749" t="n"/>
      <c r="U548" s="749" t="n"/>
      <c r="V548" s="749" t="n"/>
      <c r="W548" s="749" t="n"/>
      <c r="X548" s="749" t="n"/>
      <c r="Y548" s="749" t="n"/>
      <c r="Z548" s="749" t="n"/>
      <c r="AA548" s="749" t="n"/>
      <c r="AB548" s="749" t="n"/>
      <c r="AC548" s="749" t="n"/>
      <c r="AD548" s="749" t="n"/>
    </row>
    <row r="549">
      <c r="A549" s="749" t="n"/>
      <c r="B549" s="749" t="n"/>
      <c r="C549" s="749" t="n"/>
      <c r="D549" s="749" t="n"/>
      <c r="E549" s="749" t="n"/>
      <c r="F549" s="749" t="n"/>
      <c r="G549" s="749" t="n"/>
      <c r="H549" s="749" t="n"/>
      <c r="I549" s="749" t="n"/>
      <c r="J549" s="749" t="n"/>
      <c r="K549" s="749" t="n"/>
      <c r="L549" s="749" t="n"/>
      <c r="M549" s="749" t="n"/>
      <c r="N549" s="749" t="n"/>
      <c r="O549" s="749" t="n"/>
      <c r="P549" s="749" t="n"/>
      <c r="Q549" s="749" t="n"/>
      <c r="R549" s="749" t="n"/>
      <c r="S549" s="749" t="n"/>
      <c r="T549" s="749" t="n"/>
      <c r="U549" s="749" t="n"/>
      <c r="V549" s="749" t="n"/>
      <c r="W549" s="749" t="n"/>
      <c r="X549" s="749" t="n"/>
      <c r="Y549" s="749" t="n"/>
      <c r="Z549" s="749" t="n"/>
      <c r="AA549" s="749" t="n"/>
      <c r="AB549" s="749" t="n"/>
      <c r="AC549" s="749" t="n"/>
      <c r="AD549" s="749" t="n"/>
    </row>
    <row r="550">
      <c r="A550" s="749" t="n"/>
      <c r="B550" s="749" t="n"/>
      <c r="C550" s="749" t="n"/>
      <c r="D550" s="749" t="n"/>
      <c r="E550" s="749" t="n"/>
      <c r="F550" s="749" t="n"/>
      <c r="G550" s="749" t="n"/>
      <c r="H550" s="749" t="n"/>
      <c r="I550" s="749" t="n"/>
      <c r="J550" s="749" t="n"/>
      <c r="K550" s="749" t="n"/>
      <c r="L550" s="749" t="n"/>
      <c r="M550" s="749" t="n"/>
      <c r="N550" s="749" t="n"/>
      <c r="O550" s="749" t="n"/>
      <c r="P550" s="749" t="n"/>
      <c r="Q550" s="749" t="n"/>
      <c r="R550" s="749" t="n"/>
      <c r="S550" s="749" t="n"/>
      <c r="T550" s="749" t="n"/>
      <c r="U550" s="749" t="n"/>
      <c r="V550" s="749" t="n"/>
      <c r="W550" s="749" t="n"/>
      <c r="X550" s="749" t="n"/>
      <c r="Y550" s="749" t="n"/>
      <c r="Z550" s="749" t="n"/>
      <c r="AA550" s="749" t="n"/>
      <c r="AB550" s="749" t="n"/>
      <c r="AC550" s="749" t="n"/>
      <c r="AD550" s="749" t="n"/>
    </row>
    <row r="551">
      <c r="A551" s="749" t="n"/>
      <c r="B551" s="749" t="n"/>
      <c r="C551" s="749" t="n"/>
      <c r="D551" s="749" t="n"/>
      <c r="E551" s="749" t="n"/>
      <c r="F551" s="749" t="n"/>
      <c r="G551" s="749" t="n"/>
      <c r="H551" s="749" t="n"/>
      <c r="I551" s="749" t="n"/>
      <c r="J551" s="749" t="n"/>
      <c r="K551" s="749" t="n"/>
      <c r="L551" s="749" t="n"/>
      <c r="M551" s="749" t="n"/>
      <c r="N551" s="749" t="n"/>
      <c r="O551" s="749" t="n"/>
      <c r="P551" s="749" t="n"/>
      <c r="Q551" s="749" t="n"/>
      <c r="R551" s="749" t="n"/>
      <c r="S551" s="749" t="n"/>
      <c r="T551" s="749" t="n"/>
      <c r="U551" s="749" t="n"/>
      <c r="V551" s="749" t="n"/>
      <c r="W551" s="749" t="n"/>
      <c r="X551" s="749" t="n"/>
      <c r="Y551" s="749" t="n"/>
      <c r="Z551" s="749" t="n"/>
      <c r="AA551" s="749" t="n"/>
      <c r="AB551" s="749" t="n"/>
      <c r="AC551" s="749" t="n"/>
      <c r="AD551" s="749" t="n"/>
    </row>
    <row r="552">
      <c r="A552" s="749" t="n"/>
      <c r="B552" s="749" t="n"/>
      <c r="C552" s="749" t="n"/>
      <c r="D552" s="749" t="n"/>
      <c r="E552" s="749" t="n"/>
      <c r="F552" s="749" t="n"/>
      <c r="G552" s="749" t="n"/>
      <c r="H552" s="749" t="n"/>
      <c r="I552" s="749" t="n"/>
      <c r="J552" s="749" t="n"/>
      <c r="K552" s="749" t="n"/>
      <c r="L552" s="749" t="n"/>
      <c r="M552" s="749" t="n"/>
      <c r="N552" s="749" t="n"/>
      <c r="O552" s="749" t="n"/>
      <c r="P552" s="749" t="n"/>
      <c r="Q552" s="749" t="n"/>
      <c r="R552" s="749" t="n"/>
      <c r="S552" s="749" t="n"/>
      <c r="T552" s="749" t="n"/>
      <c r="U552" s="749" t="n"/>
      <c r="V552" s="749" t="n"/>
      <c r="W552" s="749" t="n"/>
      <c r="X552" s="749" t="n"/>
      <c r="Y552" s="749" t="n"/>
      <c r="Z552" s="749" t="n"/>
      <c r="AA552" s="749" t="n"/>
      <c r="AB552" s="749" t="n"/>
      <c r="AC552" s="749" t="n"/>
      <c r="AD552" s="749" t="n"/>
    </row>
    <row r="553">
      <c r="A553" s="749" t="n"/>
      <c r="B553" s="749" t="n"/>
      <c r="C553" s="749" t="n"/>
      <c r="D553" s="749" t="n"/>
      <c r="E553" s="749" t="n"/>
      <c r="F553" s="749" t="n"/>
      <c r="G553" s="749" t="n"/>
      <c r="H553" s="749" t="n"/>
      <c r="I553" s="749" t="n"/>
      <c r="J553" s="749" t="n"/>
      <c r="K553" s="749" t="n"/>
      <c r="L553" s="749" t="n"/>
      <c r="M553" s="749" t="n"/>
      <c r="N553" s="749" t="n"/>
      <c r="O553" s="749" t="n"/>
      <c r="P553" s="749" t="n"/>
      <c r="Q553" s="749" t="n"/>
      <c r="R553" s="749" t="n"/>
      <c r="S553" s="749" t="n"/>
      <c r="T553" s="749" t="n"/>
      <c r="U553" s="749" t="n"/>
      <c r="V553" s="749" t="n"/>
      <c r="W553" s="749" t="n"/>
      <c r="X553" s="749" t="n"/>
      <c r="Y553" s="749" t="n"/>
      <c r="Z553" s="749" t="n"/>
      <c r="AA553" s="749" t="n"/>
      <c r="AB553" s="749" t="n"/>
      <c r="AC553" s="749" t="n"/>
      <c r="AD553" s="749" t="n"/>
    </row>
    <row r="554">
      <c r="A554" s="749" t="n"/>
      <c r="B554" s="749" t="n"/>
      <c r="C554" s="749" t="n"/>
      <c r="D554" s="749" t="n"/>
      <c r="E554" s="749" t="n"/>
      <c r="F554" s="749" t="n"/>
      <c r="G554" s="749" t="n"/>
      <c r="H554" s="749" t="n"/>
      <c r="I554" s="749" t="n"/>
      <c r="J554" s="749" t="n"/>
      <c r="K554" s="749" t="n"/>
      <c r="L554" s="749" t="n"/>
      <c r="M554" s="749" t="n"/>
      <c r="N554" s="749" t="n"/>
      <c r="O554" s="749" t="n"/>
      <c r="P554" s="749" t="n"/>
      <c r="Q554" s="749" t="n"/>
      <c r="R554" s="749" t="n"/>
      <c r="S554" s="749" t="n"/>
      <c r="T554" s="749" t="n"/>
      <c r="U554" s="749" t="n"/>
      <c r="V554" s="749" t="n"/>
      <c r="W554" s="749" t="n"/>
      <c r="X554" s="749" t="n"/>
      <c r="Y554" s="749" t="n"/>
      <c r="Z554" s="749" t="n"/>
      <c r="AA554" s="749" t="n"/>
      <c r="AB554" s="749" t="n"/>
      <c r="AC554" s="749" t="n"/>
      <c r="AD554" s="749" t="n"/>
    </row>
    <row r="555">
      <c r="A555" s="749" t="n"/>
      <c r="B555" s="749" t="n"/>
      <c r="C555" s="749" t="n"/>
      <c r="D555" s="749" t="n"/>
      <c r="E555" s="749" t="n"/>
      <c r="F555" s="749" t="n"/>
      <c r="G555" s="749" t="n"/>
      <c r="H555" s="749" t="n"/>
      <c r="I555" s="749" t="n"/>
      <c r="J555" s="749" t="n"/>
      <c r="K555" s="749" t="n"/>
      <c r="L555" s="749" t="n"/>
      <c r="M555" s="749" t="n"/>
      <c r="N555" s="749" t="n"/>
      <c r="O555" s="749" t="n"/>
      <c r="P555" s="749" t="n"/>
      <c r="Q555" s="749" t="n"/>
      <c r="R555" s="749" t="n"/>
      <c r="S555" s="749" t="n"/>
      <c r="T555" s="749" t="n"/>
      <c r="U555" s="749" t="n"/>
      <c r="V555" s="749" t="n"/>
      <c r="W555" s="749" t="n"/>
      <c r="X555" s="749" t="n"/>
      <c r="Y555" s="749" t="n"/>
      <c r="Z555" s="749" t="n"/>
      <c r="AA555" s="749" t="n"/>
      <c r="AB555" s="749" t="n"/>
      <c r="AC555" s="749" t="n"/>
      <c r="AD555" s="749" t="n"/>
    </row>
    <row r="556">
      <c r="A556" s="749" t="n"/>
      <c r="B556" s="749" t="n"/>
      <c r="C556" s="749" t="n"/>
      <c r="D556" s="749" t="n"/>
      <c r="E556" s="749" t="n"/>
      <c r="F556" s="749" t="n"/>
      <c r="G556" s="749" t="n"/>
      <c r="H556" s="749" t="n"/>
      <c r="I556" s="749" t="n"/>
      <c r="J556" s="749" t="n"/>
      <c r="K556" s="749" t="n"/>
      <c r="L556" s="749" t="n"/>
      <c r="M556" s="749" t="n"/>
      <c r="N556" s="749" t="n"/>
      <c r="O556" s="749" t="n"/>
      <c r="P556" s="749" t="n"/>
      <c r="Q556" s="749" t="n"/>
      <c r="R556" s="749" t="n"/>
      <c r="S556" s="749" t="n"/>
      <c r="T556" s="749" t="n"/>
      <c r="U556" s="749" t="n"/>
      <c r="V556" s="749" t="n"/>
      <c r="W556" s="749" t="n"/>
      <c r="X556" s="749" t="n"/>
      <c r="Y556" s="749" t="n"/>
      <c r="Z556" s="749" t="n"/>
      <c r="AA556" s="749" t="n"/>
      <c r="AB556" s="749" t="n"/>
      <c r="AC556" s="749" t="n"/>
      <c r="AD556" s="749" t="n"/>
    </row>
    <row r="557">
      <c r="A557" s="749" t="n"/>
      <c r="B557" s="749" t="n"/>
      <c r="C557" s="749" t="n"/>
      <c r="D557" s="749" t="n"/>
      <c r="E557" s="749" t="n"/>
      <c r="F557" s="749" t="n"/>
      <c r="G557" s="749" t="n"/>
      <c r="H557" s="749" t="n"/>
      <c r="I557" s="749" t="n"/>
      <c r="J557" s="749" t="n"/>
      <c r="K557" s="749" t="n"/>
      <c r="L557" s="749" t="n"/>
      <c r="M557" s="749" t="n"/>
      <c r="N557" s="749" t="n"/>
      <c r="O557" s="749" t="n"/>
      <c r="P557" s="749" t="n"/>
      <c r="Q557" s="749" t="n"/>
      <c r="R557" s="749" t="n"/>
      <c r="S557" s="749" t="n"/>
      <c r="T557" s="749" t="n"/>
      <c r="U557" s="749" t="n"/>
      <c r="V557" s="749" t="n"/>
      <c r="W557" s="749" t="n"/>
      <c r="X557" s="749" t="n"/>
      <c r="Y557" s="749" t="n"/>
      <c r="Z557" s="749" t="n"/>
      <c r="AA557" s="749" t="n"/>
      <c r="AB557" s="749" t="n"/>
      <c r="AC557" s="749" t="n"/>
      <c r="AD557" s="749" t="n"/>
    </row>
    <row r="558">
      <c r="A558" s="749" t="n"/>
      <c r="B558" s="749" t="n"/>
      <c r="C558" s="749" t="n"/>
      <c r="D558" s="749" t="n"/>
      <c r="E558" s="749" t="n"/>
      <c r="F558" s="749" t="n"/>
      <c r="G558" s="749" t="n"/>
      <c r="H558" s="749" t="n"/>
      <c r="I558" s="749" t="n"/>
      <c r="J558" s="749" t="n"/>
      <c r="K558" s="749" t="n"/>
      <c r="L558" s="749" t="n"/>
      <c r="M558" s="749" t="n"/>
      <c r="N558" s="749" t="n"/>
      <c r="O558" s="749" t="n"/>
      <c r="P558" s="749" t="n"/>
      <c r="Q558" s="749" t="n"/>
      <c r="R558" s="749" t="n"/>
      <c r="S558" s="749" t="n"/>
      <c r="T558" s="749" t="n"/>
      <c r="U558" s="749" t="n"/>
      <c r="V558" s="749" t="n"/>
      <c r="W558" s="749" t="n"/>
      <c r="X558" s="749" t="n"/>
      <c r="Y558" s="749" t="n"/>
      <c r="Z558" s="749" t="n"/>
      <c r="AA558" s="749" t="n"/>
      <c r="AB558" s="749" t="n"/>
      <c r="AC558" s="749" t="n"/>
      <c r="AD558" s="749" t="n"/>
    </row>
    <row r="559">
      <c r="A559" s="749" t="n"/>
      <c r="B559" s="749" t="n"/>
      <c r="C559" s="749" t="n"/>
      <c r="D559" s="749" t="n"/>
      <c r="E559" s="749" t="n"/>
      <c r="F559" s="749" t="n"/>
      <c r="G559" s="749" t="n"/>
      <c r="H559" s="749" t="n"/>
      <c r="I559" s="749" t="n"/>
      <c r="J559" s="749" t="n"/>
      <c r="K559" s="749" t="n"/>
      <c r="L559" s="749" t="n"/>
      <c r="M559" s="749" t="n"/>
      <c r="N559" s="749" t="n"/>
      <c r="O559" s="749" t="n"/>
      <c r="P559" s="749" t="n"/>
      <c r="Q559" s="749" t="n"/>
      <c r="R559" s="749" t="n"/>
      <c r="S559" s="749" t="n"/>
      <c r="T559" s="749" t="n"/>
      <c r="U559" s="749" t="n"/>
      <c r="V559" s="749" t="n"/>
      <c r="W559" s="749" t="n"/>
      <c r="X559" s="749" t="n"/>
      <c r="Y559" s="749" t="n"/>
      <c r="Z559" s="749" t="n"/>
      <c r="AA559" s="749" t="n"/>
      <c r="AB559" s="749" t="n"/>
      <c r="AC559" s="749" t="n"/>
      <c r="AD559" s="749" t="n"/>
    </row>
    <row r="560">
      <c r="A560" s="749" t="n"/>
      <c r="B560" s="749" t="n"/>
      <c r="C560" s="749" t="n"/>
      <c r="D560" s="749" t="n"/>
      <c r="E560" s="749" t="n"/>
      <c r="F560" s="749" t="n"/>
      <c r="G560" s="749" t="n"/>
      <c r="H560" s="749" t="n"/>
      <c r="I560" s="749" t="n"/>
      <c r="J560" s="749" t="n"/>
      <c r="K560" s="749" t="n"/>
      <c r="L560" s="749" t="n"/>
      <c r="M560" s="749" t="n"/>
      <c r="N560" s="749" t="n"/>
      <c r="O560" s="749" t="n"/>
      <c r="P560" s="749" t="n"/>
      <c r="Q560" s="749" t="n"/>
      <c r="R560" s="749" t="n"/>
      <c r="S560" s="749" t="n"/>
      <c r="T560" s="749" t="n"/>
      <c r="U560" s="749" t="n"/>
      <c r="V560" s="749" t="n"/>
      <c r="W560" s="749" t="n"/>
      <c r="X560" s="749" t="n"/>
      <c r="Y560" s="749" t="n"/>
      <c r="Z560" s="749" t="n"/>
      <c r="AA560" s="749" t="n"/>
      <c r="AB560" s="749" t="n"/>
      <c r="AC560" s="749" t="n"/>
      <c r="AD560" s="749" t="n"/>
    </row>
    <row r="561">
      <c r="A561" s="749" t="n"/>
      <c r="B561" s="749" t="n"/>
      <c r="C561" s="749" t="n"/>
      <c r="D561" s="749" t="n"/>
      <c r="E561" s="749" t="n"/>
      <c r="F561" s="749" t="n"/>
      <c r="G561" s="749" t="n"/>
      <c r="H561" s="749" t="n"/>
      <c r="I561" s="749" t="n"/>
      <c r="J561" s="749" t="n"/>
      <c r="K561" s="749" t="n"/>
      <c r="L561" s="749" t="n"/>
      <c r="M561" s="749" t="n"/>
      <c r="N561" s="749" t="n"/>
      <c r="O561" s="749" t="n"/>
      <c r="P561" s="749" t="n"/>
      <c r="Q561" s="749" t="n"/>
      <c r="R561" s="749" t="n"/>
      <c r="S561" s="749" t="n"/>
      <c r="T561" s="749" t="n"/>
      <c r="U561" s="749" t="n"/>
      <c r="V561" s="749" t="n"/>
      <c r="W561" s="749" t="n"/>
      <c r="X561" s="749" t="n"/>
      <c r="Y561" s="749" t="n"/>
      <c r="Z561" s="749" t="n"/>
      <c r="AA561" s="749" t="n"/>
      <c r="AB561" s="749" t="n"/>
      <c r="AC561" s="749" t="n"/>
      <c r="AD561" s="749" t="n"/>
    </row>
    <row r="562">
      <c r="A562" s="749" t="n"/>
      <c r="B562" s="749" t="n"/>
      <c r="C562" s="749" t="n"/>
      <c r="D562" s="749" t="n"/>
      <c r="E562" s="749" t="n"/>
      <c r="F562" s="749" t="n"/>
      <c r="G562" s="749" t="n"/>
      <c r="H562" s="749" t="n"/>
      <c r="I562" s="749" t="n"/>
      <c r="J562" s="749" t="n"/>
      <c r="K562" s="749" t="n"/>
      <c r="L562" s="749" t="n"/>
      <c r="M562" s="749" t="n"/>
      <c r="N562" s="749" t="n"/>
      <c r="O562" s="749" t="n"/>
      <c r="P562" s="749" t="n"/>
      <c r="Q562" s="749" t="n"/>
      <c r="R562" s="749" t="n"/>
      <c r="S562" s="749" t="n"/>
      <c r="T562" s="749" t="n"/>
      <c r="U562" s="749" t="n"/>
      <c r="V562" s="749" t="n"/>
      <c r="W562" s="749" t="n"/>
      <c r="X562" s="749" t="n"/>
      <c r="Y562" s="749" t="n"/>
      <c r="Z562" s="749" t="n"/>
      <c r="AA562" s="749" t="n"/>
      <c r="AB562" s="749" t="n"/>
      <c r="AC562" s="749" t="n"/>
      <c r="AD562" s="749" t="n"/>
    </row>
    <row r="563">
      <c r="A563" s="749" t="n"/>
      <c r="B563" s="749" t="n"/>
      <c r="C563" s="749" t="n"/>
      <c r="D563" s="749" t="n"/>
      <c r="E563" s="749" t="n"/>
      <c r="F563" s="749" t="n"/>
      <c r="G563" s="749" t="n"/>
      <c r="H563" s="749" t="n"/>
      <c r="I563" s="749" t="n"/>
      <c r="J563" s="749" t="n"/>
      <c r="K563" s="749" t="n"/>
      <c r="L563" s="749" t="n"/>
      <c r="M563" s="749" t="n"/>
      <c r="N563" s="749" t="n"/>
      <c r="O563" s="749" t="n"/>
      <c r="P563" s="749" t="n"/>
      <c r="Q563" s="749" t="n"/>
      <c r="R563" s="749" t="n"/>
      <c r="S563" s="749" t="n"/>
      <c r="T563" s="749" t="n"/>
      <c r="U563" s="749" t="n"/>
      <c r="V563" s="749" t="n"/>
      <c r="W563" s="749" t="n"/>
      <c r="X563" s="749" t="n"/>
      <c r="Y563" s="749" t="n"/>
      <c r="Z563" s="749" t="n"/>
      <c r="AA563" s="749" t="n"/>
      <c r="AB563" s="749" t="n"/>
      <c r="AC563" s="749" t="n"/>
      <c r="AD563" s="749" t="n"/>
    </row>
    <row r="564">
      <c r="A564" s="749" t="n"/>
      <c r="B564" s="749" t="n"/>
      <c r="C564" s="749" t="n"/>
      <c r="D564" s="749" t="n"/>
      <c r="E564" s="749" t="n"/>
      <c r="F564" s="749" t="n"/>
      <c r="G564" s="749" t="n"/>
      <c r="H564" s="749" t="n"/>
      <c r="I564" s="749" t="n"/>
      <c r="J564" s="749" t="n"/>
      <c r="K564" s="749" t="n"/>
      <c r="L564" s="749" t="n"/>
      <c r="M564" s="749" t="n"/>
      <c r="N564" s="749" t="n"/>
      <c r="O564" s="749" t="n"/>
      <c r="P564" s="749" t="n"/>
      <c r="Q564" s="749" t="n"/>
      <c r="R564" s="749" t="n"/>
      <c r="S564" s="749" t="n"/>
      <c r="T564" s="749" t="n"/>
      <c r="U564" s="749" t="n"/>
      <c r="V564" s="749" t="n"/>
      <c r="W564" s="749" t="n"/>
      <c r="X564" s="749" t="n"/>
      <c r="Y564" s="749" t="n"/>
      <c r="Z564" s="749" t="n"/>
      <c r="AA564" s="749" t="n"/>
      <c r="AB564" s="749" t="n"/>
      <c r="AC564" s="749" t="n"/>
      <c r="AD564" s="749" t="n"/>
    </row>
    <row r="565">
      <c r="A565" s="749" t="n"/>
      <c r="B565" s="749" t="n"/>
      <c r="C565" s="749" t="n"/>
      <c r="D565" s="749" t="n"/>
      <c r="E565" s="749" t="n"/>
      <c r="F565" s="749" t="n"/>
      <c r="G565" s="749" t="n"/>
      <c r="H565" s="749" t="n"/>
      <c r="I565" s="749" t="n"/>
      <c r="J565" s="749" t="n"/>
      <c r="K565" s="749" t="n"/>
      <c r="L565" s="749" t="n"/>
      <c r="M565" s="749" t="n"/>
      <c r="N565" s="749" t="n"/>
      <c r="O565" s="749" t="n"/>
      <c r="P565" s="749" t="n"/>
      <c r="Q565" s="749" t="n"/>
      <c r="R565" s="749" t="n"/>
      <c r="S565" s="749" t="n"/>
      <c r="T565" s="749" t="n"/>
      <c r="U565" s="749" t="n"/>
      <c r="V565" s="749" t="n"/>
      <c r="W565" s="749" t="n"/>
      <c r="X565" s="749" t="n"/>
      <c r="Y565" s="749" t="n"/>
      <c r="Z565" s="749" t="n"/>
      <c r="AA565" s="749" t="n"/>
      <c r="AB565" s="749" t="n"/>
      <c r="AC565" s="749" t="n"/>
      <c r="AD565" s="749" t="n"/>
    </row>
    <row r="566">
      <c r="A566" s="749" t="n"/>
      <c r="B566" s="749" t="n"/>
      <c r="C566" s="749" t="n"/>
      <c r="D566" s="749" t="n"/>
      <c r="E566" s="749" t="n"/>
      <c r="F566" s="749" t="n"/>
      <c r="G566" s="749" t="n"/>
      <c r="H566" s="749" t="n"/>
      <c r="I566" s="749" t="n"/>
      <c r="J566" s="749" t="n"/>
      <c r="K566" s="749" t="n"/>
      <c r="L566" s="749" t="n"/>
      <c r="M566" s="749" t="n"/>
      <c r="N566" s="749" t="n"/>
      <c r="O566" s="749" t="n"/>
      <c r="P566" s="749" t="n"/>
      <c r="Q566" s="749" t="n"/>
      <c r="R566" s="749" t="n"/>
      <c r="S566" s="749" t="n"/>
      <c r="T566" s="749" t="n"/>
      <c r="U566" s="749" t="n"/>
      <c r="V566" s="749" t="n"/>
      <c r="W566" s="749" t="n"/>
      <c r="X566" s="749" t="n"/>
      <c r="Y566" s="749" t="n"/>
      <c r="Z566" s="749" t="n"/>
      <c r="AA566" s="749" t="n"/>
      <c r="AB566" s="749" t="n"/>
      <c r="AC566" s="749" t="n"/>
      <c r="AD566" s="749" t="n"/>
    </row>
    <row r="567">
      <c r="A567" s="749" t="n"/>
      <c r="B567" s="749" t="n"/>
      <c r="C567" s="749" t="n"/>
      <c r="D567" s="749" t="n"/>
      <c r="E567" s="749" t="n"/>
      <c r="F567" s="749" t="n"/>
      <c r="G567" s="749" t="n"/>
      <c r="H567" s="749" t="n"/>
      <c r="I567" s="749" t="n"/>
      <c r="J567" s="749" t="n"/>
      <c r="K567" s="749" t="n"/>
      <c r="L567" s="749" t="n"/>
      <c r="M567" s="749" t="n"/>
      <c r="N567" s="749" t="n"/>
      <c r="O567" s="749" t="n"/>
      <c r="P567" s="749" t="n"/>
      <c r="Q567" s="749" t="n"/>
      <c r="R567" s="749" t="n"/>
      <c r="S567" s="749" t="n"/>
      <c r="T567" s="749" t="n"/>
      <c r="U567" s="749" t="n"/>
      <c r="V567" s="749" t="n"/>
      <c r="W567" s="749" t="n"/>
      <c r="X567" s="749" t="n"/>
      <c r="Y567" s="749" t="n"/>
      <c r="Z567" s="749" t="n"/>
      <c r="AA567" s="749" t="n"/>
      <c r="AB567" s="749" t="n"/>
      <c r="AC567" s="749" t="n"/>
      <c r="AD567" s="749" t="n"/>
    </row>
    <row r="568">
      <c r="A568" s="749" t="n"/>
      <c r="B568" s="749" t="n"/>
      <c r="C568" s="749" t="n"/>
      <c r="D568" s="749" t="n"/>
      <c r="E568" s="749" t="n"/>
      <c r="F568" s="749" t="n"/>
      <c r="G568" s="749" t="n"/>
      <c r="H568" s="749" t="n"/>
      <c r="I568" s="749" t="n"/>
      <c r="J568" s="749" t="n"/>
      <c r="K568" s="749" t="n"/>
      <c r="L568" s="749" t="n"/>
      <c r="M568" s="749" t="n"/>
      <c r="N568" s="749" t="n"/>
      <c r="O568" s="749" t="n"/>
      <c r="P568" s="749" t="n"/>
      <c r="Q568" s="749" t="n"/>
      <c r="R568" s="749" t="n"/>
      <c r="S568" s="749" t="n"/>
      <c r="T568" s="749" t="n"/>
      <c r="U568" s="749" t="n"/>
      <c r="V568" s="749" t="n"/>
      <c r="W568" s="749" t="n"/>
      <c r="X568" s="749" t="n"/>
      <c r="Y568" s="749" t="n"/>
      <c r="Z568" s="749" t="n"/>
      <c r="AA568" s="749" t="n"/>
      <c r="AB568" s="749" t="n"/>
      <c r="AC568" s="749" t="n"/>
      <c r="AD568" s="749" t="n"/>
    </row>
    <row r="569">
      <c r="A569" s="749" t="n"/>
      <c r="B569" s="749" t="n"/>
      <c r="C569" s="749" t="n"/>
      <c r="D569" s="749" t="n"/>
      <c r="E569" s="749" t="n"/>
      <c r="F569" s="749" t="n"/>
      <c r="G569" s="749" t="n"/>
      <c r="H569" s="749" t="n"/>
      <c r="I569" s="749" t="n"/>
      <c r="J569" s="749" t="n"/>
      <c r="K569" s="749" t="n"/>
      <c r="L569" s="749" t="n"/>
      <c r="M569" s="749" t="n"/>
      <c r="N569" s="749" t="n"/>
      <c r="O569" s="749" t="n"/>
      <c r="P569" s="749" t="n"/>
      <c r="Q569" s="749" t="n"/>
      <c r="R569" s="749" t="n"/>
      <c r="S569" s="749" t="n"/>
      <c r="T569" s="749" t="n"/>
      <c r="U569" s="749" t="n"/>
      <c r="V569" s="749" t="n"/>
      <c r="W569" s="749" t="n"/>
      <c r="X569" s="749" t="n"/>
      <c r="Y569" s="749" t="n"/>
      <c r="Z569" s="749" t="n"/>
      <c r="AA569" s="749" t="n"/>
      <c r="AB569" s="749" t="n"/>
      <c r="AC569" s="749" t="n"/>
      <c r="AD569" s="749" t="n"/>
    </row>
    <row r="570">
      <c r="A570" s="749" t="n"/>
      <c r="B570" s="749" t="n"/>
      <c r="C570" s="749" t="n"/>
      <c r="D570" s="749" t="n"/>
      <c r="E570" s="749" t="n"/>
      <c r="F570" s="749" t="n"/>
      <c r="G570" s="749" t="n"/>
      <c r="H570" s="749" t="n"/>
      <c r="I570" s="749" t="n"/>
      <c r="J570" s="749" t="n"/>
      <c r="K570" s="749" t="n"/>
      <c r="L570" s="749" t="n"/>
      <c r="M570" s="749" t="n"/>
      <c r="N570" s="749" t="n"/>
      <c r="O570" s="749" t="n"/>
      <c r="P570" s="749" t="n"/>
      <c r="Q570" s="749" t="n"/>
      <c r="R570" s="749" t="n"/>
      <c r="S570" s="749" t="n"/>
      <c r="T570" s="749" t="n"/>
      <c r="U570" s="749" t="n"/>
      <c r="V570" s="749" t="n"/>
      <c r="W570" s="749" t="n"/>
      <c r="X570" s="749" t="n"/>
      <c r="Y570" s="749" t="n"/>
      <c r="Z570" s="749" t="n"/>
      <c r="AA570" s="749" t="n"/>
      <c r="AB570" s="749" t="n"/>
      <c r="AC570" s="749" t="n"/>
      <c r="AD570" s="749" t="n"/>
    </row>
    <row r="571">
      <c r="A571" s="749" t="n"/>
      <c r="B571" s="749" t="n"/>
      <c r="C571" s="749" t="n"/>
      <c r="D571" s="749" t="n"/>
      <c r="E571" s="749" t="n"/>
      <c r="F571" s="749" t="n"/>
      <c r="G571" s="749" t="n"/>
      <c r="H571" s="749" t="n"/>
      <c r="I571" s="749" t="n"/>
      <c r="J571" s="749" t="n"/>
      <c r="K571" s="749" t="n"/>
      <c r="L571" s="749" t="n"/>
      <c r="M571" s="749" t="n"/>
      <c r="N571" s="749" t="n"/>
      <c r="O571" s="749" t="n"/>
      <c r="P571" s="749" t="n"/>
      <c r="Q571" s="749" t="n"/>
      <c r="R571" s="749" t="n"/>
      <c r="S571" s="749" t="n"/>
      <c r="T571" s="749" t="n"/>
      <c r="U571" s="749" t="n"/>
      <c r="V571" s="749" t="n"/>
      <c r="W571" s="749" t="n"/>
      <c r="X571" s="749" t="n"/>
      <c r="Y571" s="749" t="n"/>
      <c r="Z571" s="749" t="n"/>
      <c r="AA571" s="749" t="n"/>
      <c r="AB571" s="749" t="n"/>
      <c r="AC571" s="749" t="n"/>
      <c r="AD571" s="749" t="n"/>
    </row>
    <row r="572">
      <c r="A572" s="749" t="n"/>
      <c r="B572" s="749" t="n"/>
      <c r="C572" s="749" t="n"/>
      <c r="D572" s="749" t="n"/>
      <c r="E572" s="749" t="n"/>
      <c r="F572" s="749" t="n"/>
      <c r="G572" s="749" t="n"/>
      <c r="H572" s="749" t="n"/>
      <c r="I572" s="749" t="n"/>
      <c r="J572" s="749" t="n"/>
      <c r="K572" s="749" t="n"/>
      <c r="L572" s="749" t="n"/>
      <c r="M572" s="749" t="n"/>
      <c r="N572" s="749" t="n"/>
      <c r="O572" s="749" t="n"/>
      <c r="P572" s="749" t="n"/>
      <c r="Q572" s="749" t="n"/>
      <c r="R572" s="749" t="n"/>
      <c r="S572" s="749" t="n"/>
      <c r="T572" s="749" t="n"/>
      <c r="U572" s="749" t="n"/>
      <c r="V572" s="749" t="n"/>
      <c r="W572" s="749" t="n"/>
      <c r="X572" s="749" t="n"/>
      <c r="Y572" s="749" t="n"/>
      <c r="Z572" s="749" t="n"/>
      <c r="AA572" s="749" t="n"/>
      <c r="AB572" s="749" t="n"/>
      <c r="AC572" s="749" t="n"/>
      <c r="AD572" s="749" t="n"/>
    </row>
    <row r="573">
      <c r="A573" s="749" t="n"/>
      <c r="B573" s="749" t="n"/>
      <c r="C573" s="749" t="n"/>
      <c r="D573" s="749" t="n"/>
      <c r="E573" s="749" t="n"/>
      <c r="F573" s="749" t="n"/>
      <c r="G573" s="749" t="n"/>
      <c r="H573" s="749" t="n"/>
      <c r="I573" s="749" t="n"/>
      <c r="J573" s="749" t="n"/>
      <c r="K573" s="749" t="n"/>
      <c r="L573" s="749" t="n"/>
      <c r="M573" s="749" t="n"/>
      <c r="N573" s="749" t="n"/>
      <c r="O573" s="749" t="n"/>
      <c r="P573" s="749" t="n"/>
      <c r="Q573" s="749" t="n"/>
      <c r="R573" s="749" t="n"/>
      <c r="S573" s="749" t="n"/>
      <c r="T573" s="749" t="n"/>
      <c r="U573" s="749" t="n"/>
      <c r="V573" s="749" t="n"/>
      <c r="W573" s="749" t="n"/>
      <c r="X573" s="749" t="n"/>
      <c r="Y573" s="749" t="n"/>
      <c r="Z573" s="749" t="n"/>
      <c r="AA573" s="749" t="n"/>
      <c r="AB573" s="749" t="n"/>
      <c r="AC573" s="749" t="n"/>
      <c r="AD573" s="749" t="n"/>
    </row>
    <row r="574">
      <c r="A574" s="749" t="n"/>
      <c r="B574" s="749" t="n"/>
      <c r="C574" s="749" t="n"/>
      <c r="D574" s="749" t="n"/>
      <c r="E574" s="749" t="n"/>
      <c r="F574" s="749" t="n"/>
      <c r="G574" s="749" t="n"/>
      <c r="H574" s="749" t="n"/>
      <c r="I574" s="749" t="n"/>
      <c r="J574" s="749" t="n"/>
      <c r="K574" s="749" t="n"/>
      <c r="L574" s="749" t="n"/>
      <c r="M574" s="749" t="n"/>
      <c r="N574" s="749" t="n"/>
      <c r="O574" s="749" t="n"/>
      <c r="P574" s="749" t="n"/>
      <c r="Q574" s="749" t="n"/>
      <c r="R574" s="749" t="n"/>
      <c r="S574" s="749" t="n"/>
      <c r="T574" s="749" t="n"/>
      <c r="U574" s="749" t="n"/>
      <c r="V574" s="749" t="n"/>
      <c r="W574" s="749" t="n"/>
      <c r="X574" s="749" t="n"/>
      <c r="Y574" s="749" t="n"/>
      <c r="Z574" s="749" t="n"/>
      <c r="AA574" s="749" t="n"/>
      <c r="AB574" s="749" t="n"/>
      <c r="AC574" s="749" t="n"/>
      <c r="AD574" s="749" t="n"/>
    </row>
    <row r="575">
      <c r="A575" s="749" t="n"/>
      <c r="B575" s="749" t="n"/>
      <c r="C575" s="749" t="n"/>
      <c r="D575" s="749" t="n"/>
      <c r="E575" s="749" t="n"/>
      <c r="F575" s="749" t="n"/>
      <c r="G575" s="749" t="n"/>
      <c r="H575" s="749" t="n"/>
      <c r="I575" s="749" t="n"/>
      <c r="J575" s="749" t="n"/>
      <c r="K575" s="749" t="n"/>
      <c r="L575" s="749" t="n"/>
      <c r="M575" s="749" t="n"/>
      <c r="N575" s="749" t="n"/>
      <c r="O575" s="749" t="n"/>
      <c r="P575" s="749" t="n"/>
      <c r="Q575" s="749" t="n"/>
      <c r="R575" s="749" t="n"/>
      <c r="S575" s="749" t="n"/>
      <c r="T575" s="749" t="n"/>
      <c r="U575" s="749" t="n"/>
      <c r="V575" s="749" t="n"/>
      <c r="W575" s="749" t="n"/>
      <c r="X575" s="749" t="n"/>
      <c r="Y575" s="749" t="n"/>
      <c r="Z575" s="749" t="n"/>
      <c r="AA575" s="749" t="n"/>
      <c r="AB575" s="749" t="n"/>
      <c r="AC575" s="749" t="n"/>
      <c r="AD575" s="749" t="n"/>
    </row>
    <row r="576">
      <c r="A576" s="749" t="n"/>
      <c r="B576" s="749" t="n"/>
      <c r="C576" s="749" t="n"/>
      <c r="D576" s="749" t="n"/>
      <c r="E576" s="749" t="n"/>
      <c r="F576" s="749" t="n"/>
      <c r="G576" s="749" t="n"/>
      <c r="H576" s="749" t="n"/>
      <c r="I576" s="749" t="n"/>
      <c r="J576" s="749" t="n"/>
      <c r="K576" s="749" t="n"/>
      <c r="L576" s="749" t="n"/>
      <c r="M576" s="749" t="n"/>
      <c r="N576" s="749" t="n"/>
      <c r="O576" s="749" t="n"/>
      <c r="P576" s="749" t="n"/>
      <c r="Q576" s="749" t="n"/>
      <c r="R576" s="749" t="n"/>
      <c r="S576" s="749" t="n"/>
      <c r="T576" s="749" t="n"/>
      <c r="U576" s="749" t="n"/>
      <c r="V576" s="749" t="n"/>
      <c r="W576" s="749" t="n"/>
      <c r="X576" s="749" t="n"/>
      <c r="Y576" s="749" t="n"/>
      <c r="Z576" s="749" t="n"/>
      <c r="AA576" s="749" t="n"/>
      <c r="AB576" s="749" t="n"/>
      <c r="AC576" s="749" t="n"/>
      <c r="AD576" s="749" t="n"/>
    </row>
    <row r="577">
      <c r="A577" s="749" t="n"/>
      <c r="B577" s="749" t="n"/>
      <c r="C577" s="749" t="n"/>
      <c r="D577" s="749" t="n"/>
      <c r="E577" s="749" t="n"/>
      <c r="F577" s="749" t="n"/>
      <c r="G577" s="749" t="n"/>
      <c r="H577" s="749" t="n"/>
      <c r="I577" s="749" t="n"/>
      <c r="J577" s="749" t="n"/>
      <c r="K577" s="749" t="n"/>
      <c r="L577" s="749" t="n"/>
      <c r="M577" s="749" t="n"/>
      <c r="N577" s="749" t="n"/>
      <c r="O577" s="749" t="n"/>
      <c r="P577" s="749" t="n"/>
      <c r="Q577" s="749" t="n"/>
      <c r="R577" s="749" t="n"/>
      <c r="S577" s="749" t="n"/>
      <c r="T577" s="749" t="n"/>
      <c r="U577" s="749" t="n"/>
      <c r="V577" s="749" t="n"/>
      <c r="W577" s="749" t="n"/>
      <c r="X577" s="749" t="n"/>
      <c r="Y577" s="749" t="n"/>
      <c r="Z577" s="749" t="n"/>
      <c r="AA577" s="749" t="n"/>
      <c r="AB577" s="749" t="n"/>
      <c r="AC577" s="749" t="n"/>
      <c r="AD577" s="749" t="n"/>
    </row>
    <row r="578">
      <c r="A578" s="749" t="n"/>
      <c r="B578" s="749" t="n"/>
      <c r="C578" s="749" t="n"/>
      <c r="D578" s="749" t="n"/>
      <c r="E578" s="749" t="n"/>
      <c r="F578" s="749" t="n"/>
      <c r="G578" s="749" t="n"/>
      <c r="H578" s="749" t="n"/>
      <c r="I578" s="749" t="n"/>
      <c r="J578" s="749" t="n"/>
      <c r="K578" s="749" t="n"/>
      <c r="L578" s="749" t="n"/>
      <c r="M578" s="749" t="n"/>
      <c r="N578" s="749" t="n"/>
      <c r="O578" s="749" t="n"/>
      <c r="P578" s="749" t="n"/>
      <c r="Q578" s="749" t="n"/>
      <c r="R578" s="749" t="n"/>
      <c r="S578" s="749" t="n"/>
      <c r="T578" s="749" t="n"/>
      <c r="U578" s="749" t="n"/>
      <c r="V578" s="749" t="n"/>
      <c r="W578" s="749" t="n"/>
      <c r="X578" s="749" t="n"/>
      <c r="Y578" s="749" t="n"/>
      <c r="Z578" s="749" t="n"/>
      <c r="AA578" s="749" t="n"/>
      <c r="AB578" s="749" t="n"/>
      <c r="AC578" s="749" t="n"/>
      <c r="AD578" s="749" t="n"/>
    </row>
    <row r="579">
      <c r="A579" s="749" t="n"/>
      <c r="B579" s="749" t="n"/>
      <c r="C579" s="749" t="n"/>
      <c r="D579" s="749" t="n"/>
      <c r="E579" s="749" t="n"/>
      <c r="F579" s="749" t="n"/>
      <c r="G579" s="749" t="n"/>
      <c r="H579" s="749" t="n"/>
      <c r="I579" s="749" t="n"/>
      <c r="J579" s="749" t="n"/>
      <c r="K579" s="749" t="n"/>
      <c r="L579" s="749" t="n"/>
      <c r="M579" s="749" t="n"/>
      <c r="N579" s="749" t="n"/>
      <c r="O579" s="749" t="n"/>
      <c r="P579" s="749" t="n"/>
      <c r="Q579" s="749" t="n"/>
      <c r="R579" s="749" t="n"/>
      <c r="S579" s="749" t="n"/>
      <c r="T579" s="749" t="n"/>
      <c r="U579" s="749" t="n"/>
      <c r="V579" s="749" t="n"/>
      <c r="W579" s="749" t="n"/>
      <c r="X579" s="749" t="n"/>
      <c r="Y579" s="749" t="n"/>
      <c r="Z579" s="749" t="n"/>
      <c r="AA579" s="749" t="n"/>
      <c r="AB579" s="749" t="n"/>
      <c r="AC579" s="749" t="n"/>
      <c r="AD579" s="749" t="n"/>
    </row>
    <row r="580">
      <c r="A580" s="749" t="n"/>
      <c r="B580" s="749" t="n"/>
      <c r="C580" s="749" t="n"/>
      <c r="D580" s="749" t="n"/>
      <c r="E580" s="749" t="n"/>
      <c r="F580" s="749" t="n"/>
      <c r="G580" s="749" t="n"/>
      <c r="H580" s="749" t="n"/>
      <c r="I580" s="749" t="n"/>
      <c r="J580" s="749" t="n"/>
      <c r="K580" s="749" t="n"/>
      <c r="L580" s="749" t="n"/>
      <c r="M580" s="749" t="n"/>
      <c r="N580" s="749" t="n"/>
      <c r="O580" s="749" t="n"/>
      <c r="P580" s="749" t="n"/>
      <c r="Q580" s="749" t="n"/>
      <c r="R580" s="749" t="n"/>
      <c r="S580" s="749" t="n"/>
      <c r="T580" s="749" t="n"/>
      <c r="U580" s="749" t="n"/>
      <c r="V580" s="749" t="n"/>
      <c r="W580" s="749" t="n"/>
      <c r="X580" s="749" t="n"/>
      <c r="Y580" s="749" t="n"/>
      <c r="Z580" s="749" t="n"/>
      <c r="AA580" s="749" t="n"/>
      <c r="AB580" s="749" t="n"/>
      <c r="AC580" s="749" t="n"/>
      <c r="AD580" s="749" t="n"/>
    </row>
    <row r="581">
      <c r="A581" s="749" t="n"/>
      <c r="B581" s="749" t="n"/>
      <c r="C581" s="749" t="n"/>
      <c r="D581" s="749" t="n"/>
      <c r="E581" s="749" t="n"/>
      <c r="F581" s="749" t="n"/>
      <c r="G581" s="749" t="n"/>
      <c r="H581" s="749" t="n"/>
      <c r="I581" s="749" t="n"/>
      <c r="J581" s="749" t="n"/>
      <c r="K581" s="749" t="n"/>
      <c r="L581" s="749" t="n"/>
      <c r="M581" s="749" t="n"/>
      <c r="N581" s="749" t="n"/>
      <c r="O581" s="749" t="n"/>
      <c r="P581" s="749" t="n"/>
      <c r="Q581" s="749" t="n"/>
      <c r="R581" s="749" t="n"/>
      <c r="S581" s="749" t="n"/>
      <c r="T581" s="749" t="n"/>
      <c r="U581" s="749" t="n"/>
      <c r="V581" s="749" t="n"/>
      <c r="W581" s="749" t="n"/>
      <c r="X581" s="749" t="n"/>
      <c r="Y581" s="749" t="n"/>
      <c r="Z581" s="749" t="n"/>
      <c r="AA581" s="749" t="n"/>
      <c r="AB581" s="749" t="n"/>
      <c r="AC581" s="749" t="n"/>
      <c r="AD581" s="749" t="n"/>
    </row>
    <row r="582">
      <c r="A582" s="749" t="n"/>
      <c r="B582" s="749" t="n"/>
      <c r="C582" s="749" t="n"/>
      <c r="D582" s="749" t="n"/>
      <c r="E582" s="749" t="n"/>
      <c r="F582" s="749" t="n"/>
      <c r="G582" s="749" t="n"/>
      <c r="H582" s="749" t="n"/>
      <c r="I582" s="749" t="n"/>
      <c r="J582" s="749" t="n"/>
      <c r="K582" s="749" t="n"/>
      <c r="L582" s="749" t="n"/>
      <c r="M582" s="749" t="n"/>
      <c r="N582" s="749" t="n"/>
      <c r="O582" s="749" t="n"/>
      <c r="P582" s="749" t="n"/>
      <c r="Q582" s="749" t="n"/>
      <c r="R582" s="749" t="n"/>
      <c r="S582" s="749" t="n"/>
      <c r="T582" s="749" t="n"/>
      <c r="U582" s="749" t="n"/>
      <c r="V582" s="749" t="n"/>
      <c r="W582" s="749" t="n"/>
      <c r="X582" s="749" t="n"/>
      <c r="Y582" s="749" t="n"/>
      <c r="Z582" s="749" t="n"/>
      <c r="AA582" s="749" t="n"/>
      <c r="AB582" s="749" t="n"/>
      <c r="AC582" s="749" t="n"/>
      <c r="AD582" s="749" t="n"/>
    </row>
    <row r="583">
      <c r="A583" s="749" t="n"/>
      <c r="B583" s="749" t="n"/>
      <c r="C583" s="749" t="n"/>
      <c r="D583" s="749" t="n"/>
      <c r="E583" s="749" t="n"/>
      <c r="F583" s="749" t="n"/>
      <c r="G583" s="749" t="n"/>
      <c r="H583" s="749" t="n"/>
      <c r="I583" s="749" t="n"/>
      <c r="J583" s="749" t="n"/>
      <c r="K583" s="749" t="n"/>
      <c r="L583" s="749" t="n"/>
      <c r="M583" s="749" t="n"/>
      <c r="N583" s="749" t="n"/>
      <c r="O583" s="749" t="n"/>
      <c r="P583" s="749" t="n"/>
      <c r="Q583" s="749" t="n"/>
      <c r="R583" s="749" t="n"/>
      <c r="S583" s="749" t="n"/>
      <c r="T583" s="749" t="n"/>
      <c r="U583" s="749" t="n"/>
      <c r="V583" s="749" t="n"/>
      <c r="W583" s="749" t="n"/>
      <c r="X583" s="749" t="n"/>
      <c r="Y583" s="749" t="n"/>
      <c r="Z583" s="749" t="n"/>
      <c r="AA583" s="749" t="n"/>
      <c r="AB583" s="749" t="n"/>
      <c r="AC583" s="749" t="n"/>
      <c r="AD583" s="749" t="n"/>
    </row>
    <row r="584">
      <c r="A584" s="749" t="n"/>
      <c r="B584" s="749" t="n"/>
      <c r="C584" s="749" t="n"/>
      <c r="D584" s="749" t="n"/>
      <c r="E584" s="749" t="n"/>
      <c r="F584" s="749" t="n"/>
      <c r="G584" s="749" t="n"/>
      <c r="H584" s="749" t="n"/>
      <c r="I584" s="749" t="n"/>
      <c r="J584" s="749" t="n"/>
      <c r="K584" s="749" t="n"/>
      <c r="L584" s="749" t="n"/>
      <c r="M584" s="749" t="n"/>
      <c r="N584" s="749" t="n"/>
      <c r="O584" s="749" t="n"/>
      <c r="P584" s="749" t="n"/>
      <c r="Q584" s="749" t="n"/>
      <c r="R584" s="749" t="n"/>
      <c r="S584" s="749" t="n"/>
      <c r="T584" s="749" t="n"/>
      <c r="U584" s="749" t="n"/>
      <c r="V584" s="749" t="n"/>
      <c r="W584" s="749" t="n"/>
      <c r="X584" s="749" t="n"/>
      <c r="Y584" s="749" t="n"/>
      <c r="Z584" s="749" t="n"/>
      <c r="AA584" s="749" t="n"/>
      <c r="AB584" s="749" t="n"/>
      <c r="AC584" s="749" t="n"/>
      <c r="AD584" s="749" t="n"/>
    </row>
    <row r="585">
      <c r="A585" s="749" t="n"/>
      <c r="B585" s="749" t="n"/>
      <c r="C585" s="749" t="n"/>
      <c r="D585" s="749" t="n"/>
      <c r="E585" s="749" t="n"/>
      <c r="F585" s="749" t="n"/>
      <c r="G585" s="749" t="n"/>
      <c r="H585" s="749" t="n"/>
      <c r="I585" s="749" t="n"/>
      <c r="J585" s="749" t="n"/>
      <c r="K585" s="749" t="n"/>
      <c r="L585" s="749" t="n"/>
      <c r="M585" s="749" t="n"/>
      <c r="N585" s="749" t="n"/>
      <c r="O585" s="749" t="n"/>
      <c r="P585" s="749" t="n"/>
      <c r="Q585" s="749" t="n"/>
      <c r="R585" s="749" t="n"/>
      <c r="S585" s="749" t="n"/>
      <c r="T585" s="749" t="n"/>
      <c r="U585" s="749" t="n"/>
      <c r="V585" s="749" t="n"/>
      <c r="W585" s="749" t="n"/>
      <c r="X585" s="749" t="n"/>
      <c r="Y585" s="749" t="n"/>
      <c r="Z585" s="749" t="n"/>
      <c r="AA585" s="749" t="n"/>
      <c r="AB585" s="749" t="n"/>
      <c r="AC585" s="749" t="n"/>
      <c r="AD585" s="749" t="n"/>
    </row>
    <row r="586">
      <c r="A586" s="749" t="n"/>
      <c r="B586" s="749" t="n"/>
      <c r="C586" s="749" t="n"/>
      <c r="D586" s="749" t="n"/>
      <c r="E586" s="749" t="n"/>
      <c r="F586" s="749" t="n"/>
      <c r="G586" s="749" t="n"/>
      <c r="H586" s="749" t="n"/>
      <c r="I586" s="749" t="n"/>
      <c r="J586" s="749" t="n"/>
      <c r="K586" s="749" t="n"/>
      <c r="L586" s="749" t="n"/>
      <c r="M586" s="749" t="n"/>
      <c r="N586" s="749" t="n"/>
      <c r="O586" s="749" t="n"/>
      <c r="P586" s="749" t="n"/>
      <c r="Q586" s="749" t="n"/>
      <c r="R586" s="749" t="n"/>
      <c r="S586" s="749" t="n"/>
      <c r="T586" s="749" t="n"/>
      <c r="U586" s="749" t="n"/>
      <c r="V586" s="749" t="n"/>
      <c r="W586" s="749" t="n"/>
      <c r="X586" s="749" t="n"/>
      <c r="Y586" s="749" t="n"/>
      <c r="Z586" s="749" t="n"/>
      <c r="AA586" s="749" t="n"/>
      <c r="AB586" s="749" t="n"/>
      <c r="AC586" s="749" t="n"/>
      <c r="AD586" s="749" t="n"/>
    </row>
    <row r="587">
      <c r="A587" s="749" t="n"/>
      <c r="B587" s="749" t="n"/>
      <c r="C587" s="749" t="n"/>
      <c r="D587" s="749" t="n"/>
      <c r="E587" s="749" t="n"/>
      <c r="F587" s="749" t="n"/>
      <c r="G587" s="749" t="n"/>
      <c r="H587" s="749" t="n"/>
      <c r="I587" s="749" t="n"/>
      <c r="J587" s="749" t="n"/>
      <c r="K587" s="749" t="n"/>
      <c r="L587" s="749" t="n"/>
      <c r="M587" s="749" t="n"/>
      <c r="N587" s="749" t="n"/>
      <c r="O587" s="749" t="n"/>
      <c r="P587" s="749" t="n"/>
      <c r="Q587" s="749" t="n"/>
      <c r="R587" s="749" t="n"/>
      <c r="S587" s="749" t="n"/>
      <c r="T587" s="749" t="n"/>
      <c r="U587" s="749" t="n"/>
      <c r="V587" s="749" t="n"/>
      <c r="W587" s="749" t="n"/>
      <c r="X587" s="749" t="n"/>
      <c r="Y587" s="749" t="n"/>
      <c r="Z587" s="749" t="n"/>
      <c r="AA587" s="749" t="n"/>
      <c r="AB587" s="749" t="n"/>
      <c r="AC587" s="749" t="n"/>
      <c r="AD587" s="749" t="n"/>
    </row>
    <row r="588">
      <c r="A588" s="749" t="n"/>
      <c r="B588" s="749" t="n"/>
      <c r="C588" s="749" t="n"/>
      <c r="D588" s="749" t="n"/>
      <c r="E588" s="749" t="n"/>
      <c r="F588" s="749" t="n"/>
      <c r="G588" s="749" t="n"/>
      <c r="H588" s="749" t="n"/>
      <c r="I588" s="749" t="n"/>
      <c r="J588" s="749" t="n"/>
      <c r="K588" s="749" t="n"/>
      <c r="L588" s="749" t="n"/>
      <c r="M588" s="749" t="n"/>
      <c r="N588" s="749" t="n"/>
      <c r="O588" s="749" t="n"/>
      <c r="P588" s="749" t="n"/>
      <c r="Q588" s="749" t="n"/>
      <c r="R588" s="749" t="n"/>
      <c r="S588" s="749" t="n"/>
      <c r="T588" s="749" t="n"/>
      <c r="U588" s="749" t="n"/>
      <c r="V588" s="749" t="n"/>
      <c r="W588" s="749" t="n"/>
      <c r="X588" s="749" t="n"/>
      <c r="Y588" s="749" t="n"/>
      <c r="Z588" s="749" t="n"/>
      <c r="AA588" s="749" t="n"/>
      <c r="AB588" s="749" t="n"/>
      <c r="AC588" s="749" t="n"/>
      <c r="AD588" s="749" t="n"/>
    </row>
    <row r="589">
      <c r="A589" s="749" t="n"/>
      <c r="B589" s="749" t="n"/>
      <c r="C589" s="749" t="n"/>
      <c r="D589" s="749" t="n"/>
      <c r="E589" s="749" t="n"/>
      <c r="F589" s="749" t="n"/>
      <c r="G589" s="749" t="n"/>
      <c r="H589" s="749" t="n"/>
      <c r="I589" s="749" t="n"/>
      <c r="J589" s="749" t="n"/>
      <c r="K589" s="749" t="n"/>
      <c r="L589" s="749" t="n"/>
      <c r="M589" s="749" t="n"/>
      <c r="N589" s="749" t="n"/>
      <c r="O589" s="749" t="n"/>
      <c r="P589" s="749" t="n"/>
      <c r="Q589" s="749" t="n"/>
      <c r="R589" s="749" t="n"/>
      <c r="S589" s="749" t="n"/>
      <c r="T589" s="749" t="n"/>
      <c r="U589" s="749" t="n"/>
      <c r="V589" s="749" t="n"/>
      <c r="W589" s="749" t="n"/>
      <c r="X589" s="749" t="n"/>
      <c r="Y589" s="749" t="n"/>
      <c r="Z589" s="749" t="n"/>
      <c r="AA589" s="749" t="n"/>
      <c r="AB589" s="749" t="n"/>
      <c r="AC589" s="749" t="n"/>
      <c r="AD589" s="749" t="n"/>
    </row>
    <row r="590">
      <c r="A590" s="749" t="n"/>
      <c r="B590" s="749" t="n"/>
      <c r="C590" s="749" t="n"/>
      <c r="D590" s="749" t="n"/>
      <c r="E590" s="749" t="n"/>
      <c r="F590" s="749" t="n"/>
      <c r="G590" s="749" t="n"/>
      <c r="H590" s="749" t="n"/>
      <c r="I590" s="749" t="n"/>
      <c r="J590" s="749" t="n"/>
      <c r="K590" s="749" t="n"/>
      <c r="L590" s="749" t="n"/>
      <c r="M590" s="749" t="n"/>
      <c r="N590" s="749" t="n"/>
      <c r="O590" s="749" t="n"/>
      <c r="P590" s="749" t="n"/>
      <c r="Q590" s="749" t="n"/>
      <c r="R590" s="749" t="n"/>
      <c r="S590" s="749" t="n"/>
      <c r="T590" s="749" t="n"/>
      <c r="U590" s="749" t="n"/>
      <c r="V590" s="749" t="n"/>
      <c r="W590" s="749" t="n"/>
      <c r="X590" s="749" t="n"/>
      <c r="Y590" s="749" t="n"/>
      <c r="Z590" s="749" t="n"/>
      <c r="AA590" s="749" t="n"/>
      <c r="AB590" s="749" t="n"/>
      <c r="AC590" s="749" t="n"/>
      <c r="AD590" s="749" t="n"/>
    </row>
    <row r="591">
      <c r="A591" s="749" t="n"/>
      <c r="B591" s="749" t="n"/>
      <c r="C591" s="749" t="n"/>
      <c r="D591" s="749" t="n"/>
      <c r="E591" s="749" t="n"/>
      <c r="F591" s="749" t="n"/>
      <c r="G591" s="749" t="n"/>
      <c r="H591" s="749" t="n"/>
      <c r="I591" s="749" t="n"/>
      <c r="J591" s="749" t="n"/>
      <c r="K591" s="749" t="n"/>
      <c r="L591" s="749" t="n"/>
      <c r="M591" s="749" t="n"/>
      <c r="N591" s="749" t="n"/>
      <c r="O591" s="749" t="n"/>
      <c r="P591" s="749" t="n"/>
      <c r="Q591" s="749" t="n"/>
      <c r="R591" s="749" t="n"/>
      <c r="S591" s="749" t="n"/>
      <c r="T591" s="749" t="n"/>
      <c r="U591" s="749" t="n"/>
      <c r="V591" s="749" t="n"/>
      <c r="W591" s="749" t="n"/>
      <c r="X591" s="749" t="n"/>
      <c r="Y591" s="749" t="n"/>
      <c r="Z591" s="749" t="n"/>
      <c r="AA591" s="749" t="n"/>
      <c r="AB591" s="749" t="n"/>
      <c r="AC591" s="749" t="n"/>
      <c r="AD591" s="749" t="n"/>
    </row>
    <row r="592">
      <c r="A592" s="749" t="n"/>
      <c r="B592" s="749" t="n"/>
      <c r="C592" s="749" t="n"/>
      <c r="D592" s="749" t="n"/>
      <c r="E592" s="749" t="n"/>
      <c r="F592" s="749" t="n"/>
      <c r="G592" s="749" t="n"/>
      <c r="H592" s="749" t="n"/>
      <c r="I592" s="749" t="n"/>
      <c r="J592" s="749" t="n"/>
      <c r="K592" s="749" t="n"/>
      <c r="L592" s="749" t="n"/>
      <c r="M592" s="749" t="n"/>
      <c r="N592" s="749" t="n"/>
      <c r="O592" s="749" t="n"/>
      <c r="P592" s="749" t="n"/>
      <c r="Q592" s="749" t="n"/>
      <c r="R592" s="749" t="n"/>
      <c r="S592" s="749" t="n"/>
      <c r="T592" s="749" t="n"/>
      <c r="U592" s="749" t="n"/>
      <c r="V592" s="749" t="n"/>
      <c r="W592" s="749" t="n"/>
      <c r="X592" s="749" t="n"/>
      <c r="Y592" s="749" t="n"/>
      <c r="Z592" s="749" t="n"/>
      <c r="AA592" s="749" t="n"/>
      <c r="AB592" s="749" t="n"/>
      <c r="AC592" s="749" t="n"/>
      <c r="AD592" s="749" t="n"/>
    </row>
    <row r="593">
      <c r="A593" s="749" t="n"/>
      <c r="B593" s="749" t="n"/>
      <c r="C593" s="749" t="n"/>
      <c r="D593" s="749" t="n"/>
      <c r="E593" s="749" t="n"/>
      <c r="F593" s="749" t="n"/>
      <c r="G593" s="749" t="n"/>
      <c r="H593" s="749" t="n"/>
      <c r="I593" s="749" t="n"/>
      <c r="J593" s="749" t="n"/>
      <c r="K593" s="749" t="n"/>
      <c r="L593" s="749" t="n"/>
      <c r="M593" s="749" t="n"/>
      <c r="N593" s="749" t="n"/>
      <c r="O593" s="749" t="n"/>
      <c r="P593" s="749" t="n"/>
      <c r="Q593" s="749" t="n"/>
      <c r="R593" s="749" t="n"/>
      <c r="S593" s="749" t="n"/>
      <c r="T593" s="749" t="n"/>
      <c r="U593" s="749" t="n"/>
      <c r="V593" s="749" t="n"/>
      <c r="W593" s="749" t="n"/>
      <c r="X593" s="749" t="n"/>
      <c r="Y593" s="749" t="n"/>
      <c r="Z593" s="749" t="n"/>
      <c r="AA593" s="749" t="n"/>
      <c r="AB593" s="749" t="n"/>
      <c r="AC593" s="749" t="n"/>
      <c r="AD593" s="749" t="n"/>
    </row>
    <row r="594">
      <c r="A594" s="749" t="n"/>
      <c r="B594" s="749" t="n"/>
      <c r="C594" s="749" t="n"/>
      <c r="D594" s="749" t="n"/>
      <c r="E594" s="749" t="n"/>
      <c r="F594" s="749" t="n"/>
      <c r="G594" s="749" t="n"/>
      <c r="H594" s="749" t="n"/>
      <c r="I594" s="749" t="n"/>
      <c r="J594" s="749" t="n"/>
      <c r="K594" s="749" t="n"/>
      <c r="L594" s="749" t="n"/>
      <c r="M594" s="749" t="n"/>
      <c r="N594" s="749" t="n"/>
      <c r="O594" s="749" t="n"/>
      <c r="P594" s="749" t="n"/>
      <c r="Q594" s="749" t="n"/>
      <c r="R594" s="749" t="n"/>
      <c r="S594" s="749" t="n"/>
      <c r="T594" s="749" t="n"/>
      <c r="U594" s="749" t="n"/>
      <c r="V594" s="749" t="n"/>
      <c r="W594" s="749" t="n"/>
      <c r="X594" s="749" t="n"/>
      <c r="Y594" s="749" t="n"/>
      <c r="Z594" s="749" t="n"/>
      <c r="AA594" s="749" t="n"/>
      <c r="AB594" s="749" t="n"/>
      <c r="AC594" s="749" t="n"/>
      <c r="AD594" s="749" t="n"/>
    </row>
    <row r="595">
      <c r="A595" s="749" t="n"/>
      <c r="B595" s="749" t="n"/>
      <c r="C595" s="749" t="n"/>
      <c r="D595" s="749" t="n"/>
      <c r="E595" s="749" t="n"/>
      <c r="F595" s="749" t="n"/>
      <c r="G595" s="749" t="n"/>
      <c r="H595" s="749" t="n"/>
      <c r="I595" s="749" t="n"/>
      <c r="J595" s="749" t="n"/>
      <c r="K595" s="749" t="n"/>
      <c r="L595" s="749" t="n"/>
      <c r="M595" s="749" t="n"/>
      <c r="N595" s="749" t="n"/>
      <c r="O595" s="749" t="n"/>
      <c r="P595" s="749" t="n"/>
      <c r="Q595" s="749" t="n"/>
      <c r="R595" s="749" t="n"/>
      <c r="S595" s="749" t="n"/>
      <c r="T595" s="749" t="n"/>
      <c r="U595" s="749" t="n"/>
      <c r="V595" s="749" t="n"/>
      <c r="W595" s="749" t="n"/>
      <c r="X595" s="749" t="n"/>
      <c r="Y595" s="749" t="n"/>
      <c r="Z595" s="749" t="n"/>
      <c r="AA595" s="749" t="n"/>
      <c r="AB595" s="749" t="n"/>
      <c r="AC595" s="749" t="n"/>
      <c r="AD595" s="749" t="n"/>
    </row>
    <row r="596">
      <c r="A596" s="749" t="n"/>
      <c r="B596" s="749" t="n"/>
      <c r="C596" s="749" t="n"/>
      <c r="D596" s="749" t="n"/>
      <c r="E596" s="749" t="n"/>
      <c r="F596" s="749" t="n"/>
      <c r="G596" s="749" t="n"/>
      <c r="H596" s="749" t="n"/>
      <c r="I596" s="749" t="n"/>
      <c r="J596" s="749" t="n"/>
      <c r="K596" s="749" t="n"/>
      <c r="L596" s="749" t="n"/>
      <c r="M596" s="749" t="n"/>
      <c r="N596" s="749" t="n"/>
      <c r="O596" s="749" t="n"/>
      <c r="P596" s="749" t="n"/>
      <c r="Q596" s="749" t="n"/>
      <c r="R596" s="749" t="n"/>
      <c r="S596" s="749" t="n"/>
      <c r="T596" s="749" t="n"/>
      <c r="U596" s="749" t="n"/>
      <c r="V596" s="749" t="n"/>
      <c r="W596" s="749" t="n"/>
      <c r="X596" s="749" t="n"/>
      <c r="Y596" s="749" t="n"/>
      <c r="Z596" s="749" t="n"/>
      <c r="AA596" s="749" t="n"/>
      <c r="AB596" s="749" t="n"/>
      <c r="AC596" s="749" t="n"/>
      <c r="AD596" s="749" t="n"/>
    </row>
    <row r="597">
      <c r="A597" s="749" t="n"/>
      <c r="B597" s="749" t="n"/>
      <c r="C597" s="749" t="n"/>
      <c r="D597" s="749" t="n"/>
      <c r="E597" s="749" t="n"/>
      <c r="F597" s="749" t="n"/>
      <c r="G597" s="749" t="n"/>
      <c r="H597" s="749" t="n"/>
      <c r="I597" s="749" t="n"/>
      <c r="J597" s="749" t="n"/>
      <c r="K597" s="749" t="n"/>
      <c r="L597" s="749" t="n"/>
      <c r="M597" s="749" t="n"/>
      <c r="N597" s="749" t="n"/>
      <c r="O597" s="749" t="n"/>
      <c r="P597" s="749" t="n"/>
      <c r="Q597" s="749" t="n"/>
      <c r="R597" s="749" t="n"/>
      <c r="S597" s="749" t="n"/>
      <c r="T597" s="749" t="n"/>
      <c r="U597" s="749" t="n"/>
      <c r="V597" s="749" t="n"/>
      <c r="W597" s="749" t="n"/>
      <c r="X597" s="749" t="n"/>
      <c r="Y597" s="749" t="n"/>
      <c r="Z597" s="749" t="n"/>
      <c r="AA597" s="749" t="n"/>
      <c r="AB597" s="749" t="n"/>
      <c r="AC597" s="749" t="n"/>
      <c r="AD597" s="749" t="n"/>
    </row>
    <row r="598">
      <c r="A598" s="749" t="n"/>
      <c r="B598" s="749" t="n"/>
      <c r="C598" s="749" t="n"/>
      <c r="D598" s="749" t="n"/>
      <c r="E598" s="749" t="n"/>
      <c r="F598" s="749" t="n"/>
      <c r="G598" s="749" t="n"/>
      <c r="H598" s="749" t="n"/>
      <c r="I598" s="749" t="n"/>
      <c r="J598" s="749" t="n"/>
      <c r="K598" s="749" t="n"/>
      <c r="L598" s="749" t="n"/>
      <c r="M598" s="749" t="n"/>
      <c r="N598" s="749" t="n"/>
      <c r="O598" s="749" t="n"/>
      <c r="P598" s="749" t="n"/>
      <c r="Q598" s="749" t="n"/>
      <c r="R598" s="749" t="n"/>
      <c r="S598" s="749" t="n"/>
      <c r="T598" s="749" t="n"/>
      <c r="U598" s="749" t="n"/>
      <c r="V598" s="749" t="n"/>
      <c r="W598" s="749" t="n"/>
      <c r="X598" s="749" t="n"/>
      <c r="Y598" s="749" t="n"/>
      <c r="Z598" s="749" t="n"/>
      <c r="AA598" s="749" t="n"/>
      <c r="AB598" s="749" t="n"/>
      <c r="AC598" s="749" t="n"/>
      <c r="AD598" s="749" t="n"/>
    </row>
    <row r="599">
      <c r="A599" s="749" t="n"/>
      <c r="B599" s="749" t="n"/>
      <c r="C599" s="749" t="n"/>
      <c r="D599" s="749" t="n"/>
      <c r="E599" s="749" t="n"/>
      <c r="F599" s="749" t="n"/>
      <c r="G599" s="749" t="n"/>
      <c r="H599" s="749" t="n"/>
      <c r="I599" s="749" t="n"/>
      <c r="J599" s="749" t="n"/>
      <c r="K599" s="749" t="n"/>
      <c r="L599" s="749" t="n"/>
      <c r="M599" s="749" t="n"/>
      <c r="N599" s="749" t="n"/>
      <c r="O599" s="749" t="n"/>
      <c r="P599" s="749" t="n"/>
      <c r="Q599" s="749" t="n"/>
      <c r="R599" s="749" t="n"/>
      <c r="S599" s="749" t="n"/>
      <c r="T599" s="749" t="n"/>
      <c r="U599" s="749" t="n"/>
      <c r="V599" s="749" t="n"/>
      <c r="W599" s="749" t="n"/>
      <c r="X599" s="749" t="n"/>
      <c r="Y599" s="749" t="n"/>
      <c r="Z599" s="749" t="n"/>
      <c r="AA599" s="749" t="n"/>
      <c r="AB599" s="749" t="n"/>
      <c r="AC599" s="749" t="n"/>
      <c r="AD599" s="749" t="n"/>
    </row>
    <row r="600">
      <c r="A600" s="749" t="n"/>
      <c r="B600" s="749" t="n"/>
      <c r="C600" s="749" t="n"/>
      <c r="D600" s="749" t="n"/>
      <c r="E600" s="749" t="n"/>
      <c r="F600" s="749" t="n"/>
      <c r="G600" s="749" t="n"/>
      <c r="H600" s="749" t="n"/>
      <c r="I600" s="749" t="n"/>
      <c r="J600" s="749" t="n"/>
      <c r="K600" s="749" t="n"/>
      <c r="L600" s="749" t="n"/>
      <c r="M600" s="749" t="n"/>
      <c r="N600" s="749" t="n"/>
      <c r="O600" s="749" t="n"/>
      <c r="P600" s="749" t="n"/>
      <c r="Q600" s="749" t="n"/>
      <c r="R600" s="749" t="n"/>
      <c r="S600" s="749" t="n"/>
      <c r="T600" s="749" t="n"/>
      <c r="U600" s="749" t="n"/>
      <c r="V600" s="749" t="n"/>
      <c r="W600" s="749" t="n"/>
      <c r="X600" s="749" t="n"/>
      <c r="Y600" s="749" t="n"/>
      <c r="Z600" s="749" t="n"/>
      <c r="AA600" s="749" t="n"/>
      <c r="AB600" s="749" t="n"/>
      <c r="AC600" s="749" t="n"/>
      <c r="AD600" s="749" t="n"/>
    </row>
    <row r="601">
      <c r="A601" s="749" t="n"/>
      <c r="B601" s="749" t="n"/>
      <c r="C601" s="749" t="n"/>
      <c r="D601" s="749" t="n"/>
      <c r="E601" s="749" t="n"/>
      <c r="F601" s="749" t="n"/>
      <c r="G601" s="749" t="n"/>
      <c r="H601" s="749" t="n"/>
      <c r="I601" s="749" t="n"/>
      <c r="J601" s="749" t="n"/>
      <c r="K601" s="749" t="n"/>
      <c r="L601" s="749" t="n"/>
      <c r="M601" s="749" t="n"/>
      <c r="N601" s="749" t="n"/>
      <c r="O601" s="749" t="n"/>
      <c r="P601" s="749" t="n"/>
      <c r="Q601" s="749" t="n"/>
      <c r="R601" s="749" t="n"/>
      <c r="S601" s="749" t="n"/>
      <c r="T601" s="749" t="n"/>
      <c r="U601" s="749" t="n"/>
      <c r="V601" s="749" t="n"/>
      <c r="W601" s="749" t="n"/>
      <c r="X601" s="749" t="n"/>
      <c r="Y601" s="749" t="n"/>
      <c r="Z601" s="749" t="n"/>
      <c r="AA601" s="749" t="n"/>
      <c r="AB601" s="749" t="n"/>
      <c r="AC601" s="749" t="n"/>
      <c r="AD601" s="749" t="n"/>
    </row>
    <row r="602">
      <c r="A602" s="749" t="n"/>
      <c r="B602" s="749" t="n"/>
      <c r="C602" s="749" t="n"/>
      <c r="D602" s="749" t="n"/>
      <c r="E602" s="749" t="n"/>
      <c r="F602" s="749" t="n"/>
      <c r="G602" s="749" t="n"/>
      <c r="H602" s="749" t="n"/>
      <c r="I602" s="749" t="n"/>
      <c r="J602" s="749" t="n"/>
      <c r="K602" s="749" t="n"/>
      <c r="L602" s="749" t="n"/>
      <c r="M602" s="749" t="n"/>
      <c r="N602" s="749" t="n"/>
      <c r="O602" s="749" t="n"/>
      <c r="P602" s="749" t="n"/>
      <c r="Q602" s="749" t="n"/>
      <c r="R602" s="749" t="n"/>
      <c r="S602" s="749" t="n"/>
      <c r="T602" s="749" t="n"/>
      <c r="U602" s="749" t="n"/>
      <c r="V602" s="749" t="n"/>
      <c r="W602" s="749" t="n"/>
      <c r="X602" s="749" t="n"/>
      <c r="Y602" s="749" t="n"/>
      <c r="Z602" s="749" t="n"/>
      <c r="AA602" s="749" t="n"/>
      <c r="AB602" s="749" t="n"/>
      <c r="AC602" s="749" t="n"/>
      <c r="AD602" s="749" t="n"/>
    </row>
    <row r="603">
      <c r="A603" s="749" t="n"/>
      <c r="B603" s="749" t="n"/>
      <c r="C603" s="749" t="n"/>
      <c r="D603" s="749" t="n"/>
      <c r="E603" s="749" t="n"/>
      <c r="F603" s="749" t="n"/>
      <c r="G603" s="749" t="n"/>
      <c r="H603" s="749" t="n"/>
      <c r="I603" s="749" t="n"/>
      <c r="J603" s="749" t="n"/>
      <c r="K603" s="749" t="n"/>
      <c r="L603" s="749" t="n"/>
      <c r="M603" s="749" t="n"/>
      <c r="N603" s="749" t="n"/>
      <c r="O603" s="749" t="n"/>
      <c r="P603" s="749" t="n"/>
      <c r="Q603" s="749" t="n"/>
      <c r="R603" s="749" t="n"/>
      <c r="S603" s="749" t="n"/>
      <c r="T603" s="749" t="n"/>
      <c r="U603" s="749" t="n"/>
      <c r="V603" s="749" t="n"/>
      <c r="W603" s="749" t="n"/>
      <c r="X603" s="749" t="n"/>
      <c r="Y603" s="749" t="n"/>
      <c r="Z603" s="749" t="n"/>
      <c r="AA603" s="749" t="n"/>
      <c r="AB603" s="749" t="n"/>
      <c r="AC603" s="749" t="n"/>
      <c r="AD603" s="749" t="n"/>
    </row>
    <row r="604">
      <c r="A604" s="749" t="n"/>
      <c r="B604" s="749" t="n"/>
      <c r="C604" s="749" t="n"/>
      <c r="D604" s="749" t="n"/>
      <c r="E604" s="749" t="n"/>
      <c r="F604" s="749" t="n"/>
      <c r="G604" s="749" t="n"/>
      <c r="H604" s="749" t="n"/>
      <c r="I604" s="749" t="n"/>
      <c r="J604" s="749" t="n"/>
      <c r="K604" s="749" t="n"/>
      <c r="L604" s="749" t="n"/>
      <c r="M604" s="749" t="n"/>
      <c r="N604" s="749" t="n"/>
      <c r="O604" s="749" t="n"/>
      <c r="P604" s="749" t="n"/>
      <c r="Q604" s="749" t="n"/>
      <c r="R604" s="749" t="n"/>
      <c r="S604" s="749" t="n"/>
      <c r="T604" s="749" t="n"/>
      <c r="U604" s="749" t="n"/>
      <c r="V604" s="749" t="n"/>
      <c r="W604" s="749" t="n"/>
      <c r="X604" s="749" t="n"/>
      <c r="Y604" s="749" t="n"/>
      <c r="Z604" s="749" t="n"/>
      <c r="AA604" s="749" t="n"/>
      <c r="AB604" s="749" t="n"/>
      <c r="AC604" s="749" t="n"/>
      <c r="AD604" s="749" t="n"/>
    </row>
    <row r="605">
      <c r="A605" s="749" t="n"/>
      <c r="B605" s="749" t="n"/>
      <c r="C605" s="749" t="n"/>
      <c r="D605" s="749" t="n"/>
      <c r="E605" s="749" t="n"/>
      <c r="F605" s="749" t="n"/>
      <c r="G605" s="749" t="n"/>
      <c r="H605" s="749" t="n"/>
      <c r="I605" s="749" t="n"/>
      <c r="J605" s="749" t="n"/>
      <c r="K605" s="749" t="n"/>
      <c r="L605" s="749" t="n"/>
      <c r="M605" s="749" t="n"/>
      <c r="N605" s="749" t="n"/>
      <c r="O605" s="749" t="n"/>
      <c r="P605" s="749" t="n"/>
      <c r="Q605" s="749" t="n"/>
      <c r="R605" s="749" t="n"/>
      <c r="S605" s="749" t="n"/>
      <c r="T605" s="749" t="n"/>
      <c r="U605" s="749" t="n"/>
      <c r="V605" s="749" t="n"/>
      <c r="W605" s="749" t="n"/>
      <c r="X605" s="749" t="n"/>
      <c r="Y605" s="749" t="n"/>
      <c r="Z605" s="749" t="n"/>
      <c r="AA605" s="749" t="n"/>
      <c r="AB605" s="749" t="n"/>
      <c r="AC605" s="749" t="n"/>
      <c r="AD605" s="749" t="n"/>
    </row>
    <row r="606">
      <c r="A606" s="749" t="n"/>
      <c r="B606" s="749" t="n"/>
      <c r="C606" s="749" t="n"/>
      <c r="D606" s="749" t="n"/>
      <c r="E606" s="749" t="n"/>
      <c r="F606" s="749" t="n"/>
      <c r="G606" s="749" t="n"/>
      <c r="H606" s="749" t="n"/>
      <c r="I606" s="749" t="n"/>
      <c r="J606" s="749" t="n"/>
      <c r="K606" s="749" t="n"/>
      <c r="L606" s="749" t="n"/>
      <c r="M606" s="749" t="n"/>
      <c r="N606" s="749" t="n"/>
      <c r="O606" s="749" t="n"/>
      <c r="P606" s="749" t="n"/>
      <c r="Q606" s="749" t="n"/>
      <c r="R606" s="749" t="n"/>
      <c r="S606" s="749" t="n"/>
      <c r="T606" s="749" t="n"/>
      <c r="U606" s="749" t="n"/>
      <c r="V606" s="749" t="n"/>
      <c r="W606" s="749" t="n"/>
      <c r="X606" s="749" t="n"/>
      <c r="Y606" s="749" t="n"/>
      <c r="Z606" s="749" t="n"/>
      <c r="AA606" s="749" t="n"/>
      <c r="AB606" s="749" t="n"/>
      <c r="AC606" s="749" t="n"/>
      <c r="AD606" s="749" t="n"/>
    </row>
    <row r="607">
      <c r="A607" s="749" t="n"/>
      <c r="B607" s="749" t="n"/>
      <c r="C607" s="749" t="n"/>
      <c r="D607" s="749" t="n"/>
      <c r="E607" s="749" t="n"/>
      <c r="F607" s="749" t="n"/>
      <c r="G607" s="749" t="n"/>
      <c r="H607" s="749" t="n"/>
      <c r="I607" s="749" t="n"/>
      <c r="J607" s="749" t="n"/>
      <c r="K607" s="749" t="n"/>
      <c r="L607" s="749" t="n"/>
      <c r="M607" s="749" t="n"/>
      <c r="N607" s="749" t="n"/>
      <c r="O607" s="749" t="n"/>
      <c r="P607" s="749" t="n"/>
      <c r="Q607" s="749" t="n"/>
      <c r="R607" s="749" t="n"/>
      <c r="S607" s="749" t="n"/>
      <c r="T607" s="749" t="n"/>
      <c r="U607" s="749" t="n"/>
      <c r="V607" s="749" t="n"/>
      <c r="W607" s="749" t="n"/>
      <c r="X607" s="749" t="n"/>
      <c r="Y607" s="749" t="n"/>
      <c r="Z607" s="749" t="n"/>
      <c r="AA607" s="749" t="n"/>
      <c r="AB607" s="749" t="n"/>
      <c r="AC607" s="749" t="n"/>
      <c r="AD607" s="749" t="n"/>
    </row>
    <row r="608">
      <c r="A608" s="749" t="n"/>
      <c r="B608" s="749" t="n"/>
      <c r="C608" s="749" t="n"/>
      <c r="D608" s="749" t="n"/>
      <c r="E608" s="749" t="n"/>
      <c r="F608" s="749" t="n"/>
      <c r="G608" s="749" t="n"/>
      <c r="H608" s="749" t="n"/>
      <c r="I608" s="749" t="n"/>
      <c r="J608" s="749" t="n"/>
      <c r="K608" s="749" t="n"/>
      <c r="L608" s="749" t="n"/>
      <c r="M608" s="749" t="n"/>
      <c r="N608" s="749" t="n"/>
      <c r="O608" s="749" t="n"/>
      <c r="P608" s="749" t="n"/>
      <c r="Q608" s="749" t="n"/>
      <c r="R608" s="749" t="n"/>
      <c r="S608" s="749" t="n"/>
      <c r="T608" s="749" t="n"/>
      <c r="U608" s="749" t="n"/>
      <c r="V608" s="749" t="n"/>
      <c r="W608" s="749" t="n"/>
      <c r="X608" s="749" t="n"/>
      <c r="Y608" s="749" t="n"/>
      <c r="Z608" s="749" t="n"/>
      <c r="AA608" s="749" t="n"/>
      <c r="AB608" s="749" t="n"/>
      <c r="AC608" s="749" t="n"/>
      <c r="AD608" s="749" t="n"/>
    </row>
    <row r="609">
      <c r="A609" s="749" t="n"/>
      <c r="B609" s="749" t="n"/>
      <c r="C609" s="749" t="n"/>
      <c r="D609" s="749" t="n"/>
      <c r="E609" s="749" t="n"/>
      <c r="F609" s="749" t="n"/>
      <c r="G609" s="749" t="n"/>
      <c r="H609" s="749" t="n"/>
      <c r="I609" s="749" t="n"/>
      <c r="J609" s="749" t="n"/>
      <c r="K609" s="749" t="n"/>
      <c r="L609" s="749" t="n"/>
      <c r="M609" s="749" t="n"/>
      <c r="N609" s="749" t="n"/>
      <c r="O609" s="749" t="n"/>
      <c r="P609" s="749" t="n"/>
      <c r="Q609" s="749" t="n"/>
      <c r="R609" s="749" t="n"/>
      <c r="S609" s="749" t="n"/>
      <c r="T609" s="749" t="n"/>
      <c r="U609" s="749" t="n"/>
      <c r="V609" s="749" t="n"/>
      <c r="W609" s="749" t="n"/>
      <c r="X609" s="749" t="n"/>
      <c r="Y609" s="749" t="n"/>
      <c r="Z609" s="749" t="n"/>
      <c r="AA609" s="749" t="n"/>
      <c r="AB609" s="749" t="n"/>
      <c r="AC609" s="749" t="n"/>
      <c r="AD609" s="749" t="n"/>
    </row>
    <row r="610">
      <c r="A610" s="749" t="n"/>
      <c r="B610" s="749" t="n"/>
      <c r="C610" s="749" t="n"/>
      <c r="D610" s="749" t="n"/>
      <c r="E610" s="749" t="n"/>
      <c r="F610" s="749" t="n"/>
      <c r="G610" s="749" t="n"/>
      <c r="H610" s="749" t="n"/>
      <c r="I610" s="749" t="n"/>
      <c r="J610" s="749" t="n"/>
      <c r="K610" s="749" t="n"/>
      <c r="L610" s="749" t="n"/>
      <c r="M610" s="749" t="n"/>
      <c r="N610" s="749" t="n"/>
      <c r="O610" s="749" t="n"/>
      <c r="P610" s="749" t="n"/>
      <c r="Q610" s="749" t="n"/>
      <c r="R610" s="749" t="n"/>
      <c r="S610" s="749" t="n"/>
      <c r="T610" s="749" t="n"/>
      <c r="U610" s="749" t="n"/>
      <c r="V610" s="749" t="n"/>
      <c r="W610" s="749" t="n"/>
      <c r="X610" s="749" t="n"/>
      <c r="Y610" s="749" t="n"/>
      <c r="Z610" s="749" t="n"/>
      <c r="AA610" s="749" t="n"/>
      <c r="AB610" s="749" t="n"/>
      <c r="AC610" s="749" t="n"/>
      <c r="AD610" s="749" t="n"/>
    </row>
    <row r="611">
      <c r="A611" s="749" t="n"/>
      <c r="B611" s="749" t="n"/>
      <c r="C611" s="749" t="n"/>
      <c r="D611" s="749" t="n"/>
      <c r="E611" s="749" t="n"/>
      <c r="F611" s="749" t="n"/>
      <c r="G611" s="749" t="n"/>
      <c r="H611" s="749" t="n"/>
      <c r="I611" s="749" t="n"/>
      <c r="J611" s="749" t="n"/>
      <c r="K611" s="749" t="n"/>
      <c r="L611" s="749" t="n"/>
      <c r="M611" s="749" t="n"/>
      <c r="N611" s="749" t="n"/>
      <c r="O611" s="749" t="n"/>
      <c r="P611" s="749" t="n"/>
      <c r="Q611" s="749" t="n"/>
      <c r="R611" s="749" t="n"/>
      <c r="S611" s="749" t="n"/>
      <c r="T611" s="749" t="n"/>
      <c r="U611" s="749" t="n"/>
      <c r="V611" s="749" t="n"/>
      <c r="W611" s="749" t="n"/>
      <c r="X611" s="749" t="n"/>
      <c r="Y611" s="749" t="n"/>
      <c r="Z611" s="749" t="n"/>
      <c r="AA611" s="749" t="n"/>
      <c r="AB611" s="749" t="n"/>
      <c r="AC611" s="749" t="n"/>
      <c r="AD611" s="749" t="n"/>
    </row>
    <row r="612">
      <c r="A612" s="749" t="n"/>
      <c r="B612" s="749" t="n"/>
      <c r="C612" s="749" t="n"/>
      <c r="D612" s="749" t="n"/>
      <c r="E612" s="749" t="n"/>
      <c r="F612" s="749" t="n"/>
      <c r="G612" s="749" t="n"/>
      <c r="H612" s="749" t="n"/>
      <c r="I612" s="749" t="n"/>
      <c r="J612" s="749" t="n"/>
      <c r="K612" s="749" t="n"/>
      <c r="L612" s="749" t="n"/>
      <c r="M612" s="749" t="n"/>
      <c r="N612" s="749" t="n"/>
      <c r="O612" s="749" t="n"/>
      <c r="P612" s="749" t="n"/>
      <c r="Q612" s="749" t="n"/>
      <c r="R612" s="749" t="n"/>
      <c r="S612" s="749" t="n"/>
      <c r="T612" s="749" t="n"/>
      <c r="U612" s="749" t="n"/>
      <c r="V612" s="749" t="n"/>
      <c r="W612" s="749" t="n"/>
      <c r="X612" s="749" t="n"/>
      <c r="Y612" s="749" t="n"/>
      <c r="Z612" s="749" t="n"/>
      <c r="AA612" s="749" t="n"/>
      <c r="AB612" s="749" t="n"/>
      <c r="AC612" s="749" t="n"/>
      <c r="AD612" s="749" t="n"/>
    </row>
    <row r="613">
      <c r="A613" s="749" t="n"/>
      <c r="B613" s="749" t="n"/>
      <c r="C613" s="749" t="n"/>
      <c r="D613" s="749" t="n"/>
      <c r="E613" s="749" t="n"/>
      <c r="F613" s="749" t="n"/>
      <c r="G613" s="749" t="n"/>
      <c r="H613" s="749" t="n"/>
      <c r="I613" s="749" t="n"/>
      <c r="J613" s="749" t="n"/>
      <c r="K613" s="749" t="n"/>
      <c r="L613" s="749" t="n"/>
      <c r="M613" s="749" t="n"/>
      <c r="N613" s="749" t="n"/>
      <c r="O613" s="749" t="n"/>
      <c r="P613" s="749" t="n"/>
      <c r="Q613" s="749" t="n"/>
      <c r="R613" s="749" t="n"/>
      <c r="S613" s="749" t="n"/>
      <c r="T613" s="749" t="n"/>
      <c r="U613" s="749" t="n"/>
      <c r="V613" s="749" t="n"/>
      <c r="W613" s="749" t="n"/>
      <c r="X613" s="749" t="n"/>
      <c r="Y613" s="749" t="n"/>
      <c r="Z613" s="749" t="n"/>
      <c r="AA613" s="749" t="n"/>
      <c r="AB613" s="749" t="n"/>
      <c r="AC613" s="749" t="n"/>
      <c r="AD613" s="749" t="n"/>
    </row>
    <row r="614">
      <c r="A614" s="749" t="n"/>
      <c r="B614" s="749" t="n"/>
      <c r="C614" s="749" t="n"/>
      <c r="D614" s="749" t="n"/>
      <c r="E614" s="749" t="n"/>
      <c r="F614" s="749" t="n"/>
      <c r="G614" s="749" t="n"/>
      <c r="H614" s="749" t="n"/>
      <c r="I614" s="749" t="n"/>
      <c r="J614" s="749" t="n"/>
      <c r="K614" s="749" t="n"/>
      <c r="L614" s="749" t="n"/>
      <c r="M614" s="749" t="n"/>
      <c r="N614" s="749" t="n"/>
      <c r="O614" s="749" t="n"/>
      <c r="P614" s="749" t="n"/>
      <c r="Q614" s="749" t="n"/>
      <c r="R614" s="749" t="n"/>
      <c r="S614" s="749" t="n"/>
      <c r="T614" s="749" t="n"/>
      <c r="U614" s="749" t="n"/>
      <c r="V614" s="749" t="n"/>
      <c r="W614" s="749" t="n"/>
      <c r="X614" s="749" t="n"/>
      <c r="Y614" s="749" t="n"/>
      <c r="Z614" s="749" t="n"/>
      <c r="AA614" s="749" t="n"/>
      <c r="AB614" s="749" t="n"/>
      <c r="AC614" s="749" t="n"/>
      <c r="AD614" s="749" t="n"/>
    </row>
    <row r="615">
      <c r="A615" s="749" t="n"/>
      <c r="B615" s="749" t="n"/>
      <c r="C615" s="749" t="n"/>
      <c r="D615" s="749" t="n"/>
      <c r="E615" s="749" t="n"/>
      <c r="F615" s="749" t="n"/>
      <c r="G615" s="749" t="n"/>
      <c r="H615" s="749" t="n"/>
      <c r="I615" s="749" t="n"/>
      <c r="J615" s="749" t="n"/>
      <c r="K615" s="749" t="n"/>
      <c r="L615" s="749" t="n"/>
      <c r="M615" s="749" t="n"/>
      <c r="N615" s="749" t="n"/>
      <c r="O615" s="749" t="n"/>
      <c r="P615" s="749" t="n"/>
      <c r="Q615" s="749" t="n"/>
      <c r="R615" s="749" t="n"/>
      <c r="S615" s="749" t="n"/>
      <c r="T615" s="749" t="n"/>
      <c r="U615" s="749" t="n"/>
      <c r="V615" s="749" t="n"/>
      <c r="W615" s="749" t="n"/>
      <c r="X615" s="749" t="n"/>
      <c r="Y615" s="749" t="n"/>
      <c r="Z615" s="749" t="n"/>
      <c r="AA615" s="749" t="n"/>
      <c r="AB615" s="749" t="n"/>
      <c r="AC615" s="749" t="n"/>
      <c r="AD615" s="749" t="n"/>
    </row>
    <row r="616">
      <c r="A616" s="749" t="n"/>
      <c r="B616" s="749" t="n"/>
      <c r="C616" s="749" t="n"/>
      <c r="D616" s="749" t="n"/>
      <c r="E616" s="749" t="n"/>
      <c r="F616" s="749" t="n"/>
      <c r="G616" s="749" t="n"/>
      <c r="H616" s="749" t="n"/>
      <c r="I616" s="749" t="n"/>
      <c r="J616" s="749" t="n"/>
      <c r="K616" s="749" t="n"/>
      <c r="L616" s="749" t="n"/>
      <c r="M616" s="749" t="n"/>
      <c r="N616" s="749" t="n"/>
      <c r="O616" s="749" t="n"/>
      <c r="P616" s="749" t="n"/>
      <c r="Q616" s="749" t="n"/>
      <c r="R616" s="749" t="n"/>
      <c r="S616" s="749" t="n"/>
      <c r="T616" s="749" t="n"/>
      <c r="U616" s="749" t="n"/>
      <c r="V616" s="749" t="n"/>
      <c r="W616" s="749" t="n"/>
      <c r="X616" s="749" t="n"/>
      <c r="Y616" s="749" t="n"/>
      <c r="Z616" s="749" t="n"/>
      <c r="AA616" s="749" t="n"/>
      <c r="AB616" s="749" t="n"/>
      <c r="AC616" s="749" t="n"/>
      <c r="AD616" s="749" t="n"/>
    </row>
    <row r="617">
      <c r="A617" s="749" t="n"/>
      <c r="B617" s="749" t="n"/>
      <c r="C617" s="749" t="n"/>
      <c r="D617" s="749" t="n"/>
      <c r="E617" s="749" t="n"/>
      <c r="F617" s="749" t="n"/>
      <c r="G617" s="749" t="n"/>
      <c r="H617" s="749" t="n"/>
      <c r="I617" s="749" t="n"/>
      <c r="J617" s="749" t="n"/>
      <c r="K617" s="749" t="n"/>
      <c r="L617" s="749" t="n"/>
      <c r="M617" s="749" t="n"/>
      <c r="N617" s="749" t="n"/>
      <c r="O617" s="749" t="n"/>
      <c r="P617" s="749" t="n"/>
      <c r="Q617" s="749" t="n"/>
      <c r="R617" s="749" t="n"/>
      <c r="S617" s="749" t="n"/>
      <c r="T617" s="749" t="n"/>
      <c r="U617" s="749" t="n"/>
      <c r="V617" s="749" t="n"/>
      <c r="W617" s="749" t="n"/>
      <c r="X617" s="749" t="n"/>
      <c r="Y617" s="749" t="n"/>
      <c r="Z617" s="749" t="n"/>
      <c r="AA617" s="749" t="n"/>
      <c r="AB617" s="749" t="n"/>
      <c r="AC617" s="749" t="n"/>
      <c r="AD617" s="749" t="n"/>
    </row>
    <row r="618">
      <c r="A618" s="749" t="n"/>
      <c r="B618" s="749" t="n"/>
      <c r="C618" s="749" t="n"/>
      <c r="D618" s="749" t="n"/>
      <c r="E618" s="749" t="n"/>
      <c r="F618" s="749" t="n"/>
      <c r="G618" s="749" t="n"/>
      <c r="H618" s="749" t="n"/>
      <c r="I618" s="749" t="n"/>
      <c r="J618" s="749" t="n"/>
      <c r="K618" s="749" t="n"/>
      <c r="L618" s="749" t="n"/>
      <c r="M618" s="749" t="n"/>
      <c r="N618" s="749" t="n"/>
      <c r="O618" s="749" t="n"/>
      <c r="P618" s="749" t="n"/>
      <c r="Q618" s="749" t="n"/>
      <c r="R618" s="749" t="n"/>
      <c r="S618" s="749" t="n"/>
      <c r="T618" s="749" t="n"/>
      <c r="U618" s="749" t="n"/>
      <c r="V618" s="749" t="n"/>
      <c r="W618" s="749" t="n"/>
      <c r="X618" s="749" t="n"/>
      <c r="Y618" s="749" t="n"/>
      <c r="Z618" s="749" t="n"/>
      <c r="AA618" s="749" t="n"/>
      <c r="AB618" s="749" t="n"/>
      <c r="AC618" s="749" t="n"/>
      <c r="AD618" s="749" t="n"/>
    </row>
    <row r="619">
      <c r="A619" s="749" t="n"/>
      <c r="B619" s="749" t="n"/>
      <c r="C619" s="749" t="n"/>
      <c r="D619" s="749" t="n"/>
      <c r="E619" s="749" t="n"/>
      <c r="F619" s="749" t="n"/>
      <c r="G619" s="749" t="n"/>
      <c r="H619" s="749" t="n"/>
      <c r="I619" s="749" t="n"/>
      <c r="J619" s="749" t="n"/>
      <c r="K619" s="749" t="n"/>
      <c r="L619" s="749" t="n"/>
      <c r="M619" s="749" t="n"/>
      <c r="N619" s="749" t="n"/>
      <c r="O619" s="749" t="n"/>
      <c r="P619" s="749" t="n"/>
      <c r="Q619" s="749" t="n"/>
      <c r="R619" s="749" t="n"/>
      <c r="S619" s="749" t="n"/>
      <c r="T619" s="749" t="n"/>
      <c r="U619" s="749" t="n"/>
      <c r="V619" s="749" t="n"/>
      <c r="W619" s="749" t="n"/>
      <c r="X619" s="749" t="n"/>
      <c r="Y619" s="749" t="n"/>
      <c r="Z619" s="749" t="n"/>
      <c r="AA619" s="749" t="n"/>
      <c r="AB619" s="749" t="n"/>
      <c r="AC619" s="749" t="n"/>
      <c r="AD619" s="749" t="n"/>
    </row>
    <row r="620">
      <c r="A620" s="749" t="n"/>
      <c r="B620" s="749" t="n"/>
      <c r="C620" s="749" t="n"/>
      <c r="D620" s="749" t="n"/>
      <c r="E620" s="749" t="n"/>
      <c r="F620" s="749" t="n"/>
      <c r="G620" s="749" t="n"/>
      <c r="H620" s="749" t="n"/>
      <c r="I620" s="749" t="n"/>
      <c r="J620" s="749" t="n"/>
      <c r="K620" s="749" t="n"/>
      <c r="L620" s="749" t="n"/>
      <c r="M620" s="749" t="n"/>
      <c r="N620" s="749" t="n"/>
      <c r="O620" s="749" t="n"/>
      <c r="P620" s="749" t="n"/>
      <c r="Q620" s="749" t="n"/>
      <c r="R620" s="749" t="n"/>
      <c r="S620" s="749" t="n"/>
      <c r="T620" s="749" t="n"/>
      <c r="U620" s="749" t="n"/>
      <c r="V620" s="749" t="n"/>
      <c r="W620" s="749" t="n"/>
      <c r="X620" s="749" t="n"/>
      <c r="Y620" s="749" t="n"/>
      <c r="Z620" s="749" t="n"/>
      <c r="AA620" s="749" t="n"/>
      <c r="AB620" s="749" t="n"/>
      <c r="AC620" s="749" t="n"/>
      <c r="AD620" s="749" t="n"/>
    </row>
    <row r="621">
      <c r="A621" s="749" t="n"/>
      <c r="B621" s="749" t="n"/>
      <c r="C621" s="749" t="n"/>
      <c r="D621" s="749" t="n"/>
      <c r="E621" s="749" t="n"/>
      <c r="F621" s="749" t="n"/>
      <c r="G621" s="749" t="n"/>
      <c r="H621" s="749" t="n"/>
      <c r="I621" s="749" t="n"/>
      <c r="J621" s="749" t="n"/>
      <c r="K621" s="749" t="n"/>
      <c r="L621" s="749" t="n"/>
      <c r="M621" s="749" t="n"/>
      <c r="N621" s="749" t="n"/>
      <c r="O621" s="749" t="n"/>
      <c r="P621" s="749" t="n"/>
      <c r="Q621" s="749" t="n"/>
      <c r="R621" s="749" t="n"/>
      <c r="S621" s="749" t="n"/>
      <c r="T621" s="749" t="n"/>
      <c r="U621" s="749" t="n"/>
      <c r="V621" s="749" t="n"/>
      <c r="W621" s="749" t="n"/>
      <c r="X621" s="749" t="n"/>
      <c r="Y621" s="749" t="n"/>
      <c r="Z621" s="749" t="n"/>
      <c r="AA621" s="749" t="n"/>
      <c r="AB621" s="749" t="n"/>
      <c r="AC621" s="749" t="n"/>
      <c r="AD621" s="749" t="n"/>
    </row>
    <row r="622">
      <c r="A622" s="749" t="n"/>
      <c r="B622" s="749" t="n"/>
      <c r="C622" s="749" t="n"/>
      <c r="D622" s="749" t="n"/>
      <c r="E622" s="749" t="n"/>
      <c r="F622" s="749" t="n"/>
      <c r="G622" s="749" t="n"/>
      <c r="H622" s="749" t="n"/>
      <c r="I622" s="749" t="n"/>
      <c r="J622" s="749" t="n"/>
      <c r="K622" s="749" t="n"/>
      <c r="L622" s="749" t="n"/>
      <c r="M622" s="749" t="n"/>
      <c r="N622" s="749" t="n"/>
      <c r="O622" s="749" t="n"/>
      <c r="P622" s="749" t="n"/>
      <c r="Q622" s="749" t="n"/>
      <c r="R622" s="749" t="n"/>
      <c r="S622" s="749" t="n"/>
      <c r="T622" s="749" t="n"/>
      <c r="U622" s="749" t="n"/>
      <c r="V622" s="749" t="n"/>
      <c r="W622" s="749" t="n"/>
      <c r="X622" s="749" t="n"/>
      <c r="Y622" s="749" t="n"/>
      <c r="Z622" s="749" t="n"/>
      <c r="AA622" s="749" t="n"/>
      <c r="AB622" s="749" t="n"/>
      <c r="AC622" s="749" t="n"/>
      <c r="AD622" s="749" t="n"/>
    </row>
    <row r="623">
      <c r="A623" s="749" t="n"/>
      <c r="B623" s="749" t="n"/>
      <c r="C623" s="749" t="n"/>
      <c r="D623" s="749" t="n"/>
      <c r="E623" s="749" t="n"/>
      <c r="F623" s="749" t="n"/>
      <c r="G623" s="749" t="n"/>
      <c r="H623" s="749" t="n"/>
      <c r="I623" s="749" t="n"/>
      <c r="J623" s="749" t="n"/>
      <c r="K623" s="749" t="n"/>
      <c r="L623" s="749" t="n"/>
      <c r="M623" s="749" t="n"/>
      <c r="N623" s="749" t="n"/>
      <c r="O623" s="749" t="n"/>
      <c r="P623" s="749" t="n"/>
      <c r="Q623" s="749" t="n"/>
      <c r="R623" s="749" t="n"/>
      <c r="S623" s="749" t="n"/>
      <c r="T623" s="749" t="n"/>
      <c r="U623" s="749" t="n"/>
      <c r="V623" s="749" t="n"/>
      <c r="W623" s="749" t="n"/>
      <c r="X623" s="749" t="n"/>
      <c r="Y623" s="749" t="n"/>
      <c r="Z623" s="749" t="n"/>
      <c r="AA623" s="749" t="n"/>
      <c r="AB623" s="749" t="n"/>
      <c r="AC623" s="749" t="n"/>
      <c r="AD623" s="749" t="n"/>
    </row>
    <row r="624">
      <c r="A624" s="749" t="n"/>
      <c r="B624" s="749" t="n"/>
      <c r="C624" s="749" t="n"/>
      <c r="D624" s="749" t="n"/>
      <c r="E624" s="749" t="n"/>
      <c r="F624" s="749" t="n"/>
      <c r="G624" s="749" t="n"/>
      <c r="H624" s="749" t="n"/>
      <c r="I624" s="749" t="n"/>
      <c r="J624" s="749" t="n"/>
      <c r="K624" s="749" t="n"/>
      <c r="L624" s="749" t="n"/>
      <c r="M624" s="749" t="n"/>
      <c r="N624" s="749" t="n"/>
      <c r="O624" s="749" t="n"/>
      <c r="P624" s="749" t="n"/>
      <c r="Q624" s="749" t="n"/>
      <c r="R624" s="749" t="n"/>
      <c r="S624" s="749" t="n"/>
      <c r="T624" s="749" t="n"/>
      <c r="U624" s="749" t="n"/>
      <c r="V624" s="749" t="n"/>
      <c r="W624" s="749" t="n"/>
      <c r="X624" s="749" t="n"/>
      <c r="Y624" s="749" t="n"/>
      <c r="Z624" s="749" t="n"/>
      <c r="AA624" s="749" t="n"/>
      <c r="AB624" s="749" t="n"/>
      <c r="AC624" s="749" t="n"/>
      <c r="AD624" s="749" t="n"/>
    </row>
    <row r="625">
      <c r="A625" s="749" t="n"/>
      <c r="B625" s="749" t="n"/>
      <c r="C625" s="749" t="n"/>
      <c r="D625" s="749" t="n"/>
      <c r="E625" s="749" t="n"/>
      <c r="F625" s="749" t="n"/>
      <c r="G625" s="749" t="n"/>
      <c r="H625" s="749" t="n"/>
      <c r="I625" s="749" t="n"/>
      <c r="J625" s="749" t="n"/>
      <c r="K625" s="749" t="n"/>
      <c r="L625" s="749" t="n"/>
      <c r="M625" s="749" t="n"/>
      <c r="N625" s="749" t="n"/>
      <c r="O625" s="749" t="n"/>
      <c r="P625" s="749" t="n"/>
      <c r="Q625" s="749" t="n"/>
      <c r="R625" s="749" t="n"/>
      <c r="S625" s="749" t="n"/>
      <c r="T625" s="749" t="n"/>
      <c r="U625" s="749" t="n"/>
      <c r="V625" s="749" t="n"/>
      <c r="W625" s="749" t="n"/>
      <c r="X625" s="749" t="n"/>
      <c r="Y625" s="749" t="n"/>
      <c r="Z625" s="749" t="n"/>
      <c r="AA625" s="749" t="n"/>
      <c r="AB625" s="749" t="n"/>
      <c r="AC625" s="749" t="n"/>
      <c r="AD625" s="749" t="n"/>
    </row>
    <row r="626">
      <c r="A626" s="749" t="n"/>
      <c r="B626" s="749" t="n"/>
      <c r="C626" s="749" t="n"/>
      <c r="D626" s="749" t="n"/>
      <c r="E626" s="749" t="n"/>
      <c r="F626" s="749" t="n"/>
      <c r="G626" s="749" t="n"/>
      <c r="H626" s="749" t="n"/>
      <c r="I626" s="749" t="n"/>
      <c r="J626" s="749" t="n"/>
      <c r="K626" s="749" t="n"/>
      <c r="L626" s="749" t="n"/>
      <c r="M626" s="749" t="n"/>
      <c r="N626" s="749" t="n"/>
      <c r="O626" s="749" t="n"/>
      <c r="P626" s="749" t="n"/>
      <c r="Q626" s="749" t="n"/>
      <c r="R626" s="749" t="n"/>
      <c r="S626" s="749" t="n"/>
      <c r="T626" s="749" t="n"/>
      <c r="U626" s="749" t="n"/>
      <c r="V626" s="749" t="n"/>
      <c r="W626" s="749" t="n"/>
      <c r="X626" s="749" t="n"/>
      <c r="Y626" s="749" t="n"/>
      <c r="Z626" s="749" t="n"/>
      <c r="AA626" s="749" t="n"/>
      <c r="AB626" s="749" t="n"/>
      <c r="AC626" s="749" t="n"/>
      <c r="AD626" s="749" t="n"/>
    </row>
    <row r="627">
      <c r="A627" s="749" t="n"/>
      <c r="B627" s="749" t="n"/>
      <c r="C627" s="749" t="n"/>
      <c r="D627" s="749" t="n"/>
      <c r="E627" s="749" t="n"/>
      <c r="F627" s="749" t="n"/>
      <c r="G627" s="749" t="n"/>
      <c r="H627" s="749" t="n"/>
      <c r="I627" s="749" t="n"/>
      <c r="J627" s="749" t="n"/>
      <c r="K627" s="749" t="n"/>
      <c r="L627" s="749" t="n"/>
      <c r="M627" s="749" t="n"/>
      <c r="N627" s="749" t="n"/>
      <c r="O627" s="749" t="n"/>
      <c r="P627" s="749" t="n"/>
      <c r="Q627" s="749" t="n"/>
      <c r="R627" s="749" t="n"/>
      <c r="S627" s="749" t="n"/>
      <c r="T627" s="749" t="n"/>
      <c r="U627" s="749" t="n"/>
      <c r="V627" s="749" t="n"/>
      <c r="W627" s="749" t="n"/>
      <c r="X627" s="749" t="n"/>
      <c r="Y627" s="749" t="n"/>
      <c r="Z627" s="749" t="n"/>
      <c r="AA627" s="749" t="n"/>
      <c r="AB627" s="749" t="n"/>
      <c r="AC627" s="749" t="n"/>
      <c r="AD627" s="749" t="n"/>
    </row>
    <row r="628">
      <c r="A628" s="749" t="n"/>
      <c r="B628" s="749" t="n"/>
      <c r="C628" s="749" t="n"/>
      <c r="D628" s="749" t="n"/>
      <c r="E628" s="749" t="n"/>
      <c r="F628" s="749" t="n"/>
      <c r="G628" s="749" t="n"/>
      <c r="H628" s="749" t="n"/>
      <c r="I628" s="749" t="n"/>
      <c r="J628" s="749" t="n"/>
      <c r="K628" s="749" t="n"/>
      <c r="L628" s="749" t="n"/>
      <c r="M628" s="749" t="n"/>
      <c r="N628" s="749" t="n"/>
      <c r="O628" s="749" t="n"/>
      <c r="P628" s="749" t="n"/>
      <c r="Q628" s="749" t="n"/>
      <c r="R628" s="749" t="n"/>
      <c r="S628" s="749" t="n"/>
      <c r="T628" s="749" t="n"/>
      <c r="U628" s="749" t="n"/>
      <c r="V628" s="749" t="n"/>
      <c r="W628" s="749" t="n"/>
      <c r="X628" s="749" t="n"/>
      <c r="Y628" s="749" t="n"/>
      <c r="Z628" s="749" t="n"/>
      <c r="AA628" s="749" t="n"/>
      <c r="AB628" s="749" t="n"/>
      <c r="AC628" s="749" t="n"/>
      <c r="AD628" s="749" t="n"/>
    </row>
    <row r="629">
      <c r="A629" s="749" t="n"/>
      <c r="B629" s="749" t="n"/>
      <c r="C629" s="749" t="n"/>
      <c r="D629" s="749" t="n"/>
      <c r="E629" s="749" t="n"/>
      <c r="F629" s="749" t="n"/>
      <c r="G629" s="749" t="n"/>
      <c r="H629" s="749" t="n"/>
      <c r="I629" s="749" t="n"/>
      <c r="J629" s="749" t="n"/>
      <c r="K629" s="749" t="n"/>
      <c r="L629" s="749" t="n"/>
      <c r="M629" s="749" t="n"/>
      <c r="N629" s="749" t="n"/>
      <c r="O629" s="749" t="n"/>
      <c r="P629" s="749" t="n"/>
      <c r="Q629" s="749" t="n"/>
      <c r="R629" s="749" t="n"/>
      <c r="S629" s="749" t="n"/>
      <c r="T629" s="749" t="n"/>
      <c r="U629" s="749" t="n"/>
      <c r="V629" s="749" t="n"/>
      <c r="W629" s="749" t="n"/>
      <c r="X629" s="749" t="n"/>
      <c r="Y629" s="749" t="n"/>
      <c r="Z629" s="749" t="n"/>
      <c r="AA629" s="749" t="n"/>
      <c r="AB629" s="749" t="n"/>
      <c r="AC629" s="749" t="n"/>
      <c r="AD629" s="749" t="n"/>
    </row>
    <row r="630">
      <c r="A630" s="749" t="n"/>
      <c r="B630" s="749" t="n"/>
      <c r="C630" s="749" t="n"/>
      <c r="D630" s="749" t="n"/>
      <c r="E630" s="749" t="n"/>
      <c r="F630" s="749" t="n"/>
      <c r="G630" s="749" t="n"/>
      <c r="H630" s="749" t="n"/>
      <c r="I630" s="749" t="n"/>
      <c r="J630" s="749" t="n"/>
      <c r="K630" s="749" t="n"/>
      <c r="L630" s="749" t="n"/>
      <c r="M630" s="749" t="n"/>
      <c r="N630" s="749" t="n"/>
      <c r="O630" s="749" t="n"/>
      <c r="P630" s="749" t="n"/>
      <c r="Q630" s="749" t="n"/>
      <c r="R630" s="749" t="n"/>
      <c r="S630" s="749" t="n"/>
      <c r="T630" s="749" t="n"/>
      <c r="U630" s="749" t="n"/>
      <c r="V630" s="749" t="n"/>
      <c r="W630" s="749" t="n"/>
      <c r="X630" s="749" t="n"/>
      <c r="Y630" s="749" t="n"/>
      <c r="Z630" s="749" t="n"/>
      <c r="AA630" s="749" t="n"/>
      <c r="AB630" s="749" t="n"/>
      <c r="AC630" s="749" t="n"/>
      <c r="AD630" s="749" t="n"/>
    </row>
    <row r="631">
      <c r="A631" s="749" t="n"/>
      <c r="B631" s="749" t="n"/>
      <c r="C631" s="749" t="n"/>
      <c r="D631" s="749" t="n"/>
      <c r="E631" s="749" t="n"/>
      <c r="F631" s="749" t="n"/>
      <c r="G631" s="749" t="n"/>
      <c r="H631" s="749" t="n"/>
      <c r="I631" s="749" t="n"/>
      <c r="J631" s="749" t="n"/>
      <c r="K631" s="749" t="n"/>
      <c r="L631" s="749" t="n"/>
      <c r="M631" s="749" t="n"/>
      <c r="N631" s="749" t="n"/>
      <c r="O631" s="749" t="n"/>
      <c r="P631" s="749" t="n"/>
      <c r="Q631" s="749" t="n"/>
      <c r="R631" s="749" t="n"/>
      <c r="S631" s="749" t="n"/>
      <c r="T631" s="749" t="n"/>
      <c r="U631" s="749" t="n"/>
      <c r="V631" s="749" t="n"/>
      <c r="W631" s="749" t="n"/>
      <c r="X631" s="749" t="n"/>
      <c r="Y631" s="749" t="n"/>
      <c r="Z631" s="749" t="n"/>
      <c r="AA631" s="749" t="n"/>
      <c r="AB631" s="749" t="n"/>
      <c r="AC631" s="749" t="n"/>
      <c r="AD631" s="749" t="n"/>
    </row>
    <row r="632">
      <c r="A632" s="749" t="n"/>
      <c r="B632" s="749" t="n"/>
      <c r="C632" s="749" t="n"/>
      <c r="D632" s="749" t="n"/>
      <c r="E632" s="749" t="n"/>
      <c r="F632" s="749" t="n"/>
      <c r="G632" s="749" t="n"/>
      <c r="H632" s="749" t="n"/>
      <c r="I632" s="749" t="n"/>
      <c r="J632" s="749" t="n"/>
      <c r="K632" s="749" t="n"/>
      <c r="L632" s="749" t="n"/>
      <c r="M632" s="749" t="n"/>
      <c r="N632" s="749" t="n"/>
      <c r="O632" s="749" t="n"/>
      <c r="P632" s="749" t="n"/>
      <c r="Q632" s="749" t="n"/>
      <c r="R632" s="749" t="n"/>
      <c r="S632" s="749" t="n"/>
      <c r="T632" s="749" t="n"/>
      <c r="U632" s="749" t="n"/>
      <c r="V632" s="749" t="n"/>
      <c r="W632" s="749" t="n"/>
      <c r="X632" s="749" t="n"/>
      <c r="Y632" s="749" t="n"/>
      <c r="Z632" s="749" t="n"/>
      <c r="AA632" s="749" t="n"/>
      <c r="AB632" s="749" t="n"/>
      <c r="AC632" s="749" t="n"/>
      <c r="AD632" s="749" t="n"/>
    </row>
    <row r="633">
      <c r="A633" s="749" t="n"/>
      <c r="B633" s="749" t="n"/>
      <c r="C633" s="749" t="n"/>
      <c r="D633" s="749" t="n"/>
      <c r="E633" s="749" t="n"/>
      <c r="F633" s="749" t="n"/>
      <c r="G633" s="749" t="n"/>
      <c r="H633" s="749" t="n"/>
      <c r="I633" s="749" t="n"/>
      <c r="J633" s="749" t="n"/>
      <c r="K633" s="749" t="n"/>
      <c r="L633" s="749" t="n"/>
      <c r="M633" s="749" t="n"/>
      <c r="N633" s="749" t="n"/>
      <c r="O633" s="749" t="n"/>
      <c r="P633" s="749" t="n"/>
      <c r="Q633" s="749" t="n"/>
      <c r="R633" s="749" t="n"/>
      <c r="S633" s="749" t="n"/>
      <c r="T633" s="749" t="n"/>
      <c r="U633" s="749" t="n"/>
      <c r="V633" s="749" t="n"/>
      <c r="W633" s="749" t="n"/>
      <c r="X633" s="749" t="n"/>
      <c r="Y633" s="749" t="n"/>
      <c r="Z633" s="749" t="n"/>
      <c r="AA633" s="749" t="n"/>
      <c r="AB633" s="749" t="n"/>
      <c r="AC633" s="749" t="n"/>
      <c r="AD633" s="749" t="n"/>
    </row>
    <row r="634">
      <c r="A634" s="749" t="n"/>
      <c r="B634" s="749" t="n"/>
      <c r="C634" s="749" t="n"/>
      <c r="D634" s="749" t="n"/>
      <c r="E634" s="749" t="n"/>
      <c r="F634" s="749" t="n"/>
      <c r="G634" s="749" t="n"/>
      <c r="H634" s="749" t="n"/>
      <c r="I634" s="749" t="n"/>
      <c r="J634" s="749" t="n"/>
      <c r="K634" s="749" t="n"/>
      <c r="L634" s="749" t="n"/>
      <c r="M634" s="749" t="n"/>
      <c r="N634" s="749" t="n"/>
      <c r="O634" s="749" t="n"/>
      <c r="P634" s="749" t="n"/>
      <c r="Q634" s="749" t="n"/>
      <c r="R634" s="749" t="n"/>
      <c r="S634" s="749" t="n"/>
      <c r="T634" s="749" t="n"/>
      <c r="U634" s="749" t="n"/>
      <c r="V634" s="749" t="n"/>
      <c r="W634" s="749" t="n"/>
      <c r="X634" s="749" t="n"/>
      <c r="Y634" s="749" t="n"/>
      <c r="Z634" s="749" t="n"/>
      <c r="AA634" s="749" t="n"/>
      <c r="AB634" s="749" t="n"/>
      <c r="AC634" s="749" t="n"/>
      <c r="AD634" s="749" t="n"/>
    </row>
    <row r="635">
      <c r="A635" s="749" t="n"/>
      <c r="B635" s="749" t="n"/>
      <c r="C635" s="749" t="n"/>
      <c r="D635" s="749" t="n"/>
      <c r="E635" s="749" t="n"/>
      <c r="F635" s="749" t="n"/>
      <c r="G635" s="749" t="n"/>
      <c r="H635" s="749" t="n"/>
      <c r="I635" s="749" t="n"/>
      <c r="J635" s="749" t="n"/>
      <c r="K635" s="749" t="n"/>
      <c r="L635" s="749" t="n"/>
      <c r="M635" s="749" t="n"/>
      <c r="N635" s="749" t="n"/>
      <c r="O635" s="749" t="n"/>
      <c r="P635" s="749" t="n"/>
      <c r="Q635" s="749" t="n"/>
      <c r="R635" s="749" t="n"/>
      <c r="S635" s="749" t="n"/>
      <c r="T635" s="749" t="n"/>
      <c r="U635" s="749" t="n"/>
      <c r="V635" s="749" t="n"/>
      <c r="W635" s="749" t="n"/>
      <c r="X635" s="749" t="n"/>
      <c r="Y635" s="749" t="n"/>
      <c r="Z635" s="749" t="n"/>
      <c r="AA635" s="749" t="n"/>
      <c r="AB635" s="749" t="n"/>
      <c r="AC635" s="749" t="n"/>
      <c r="AD635" s="749" t="n"/>
    </row>
    <row r="636">
      <c r="A636" s="749" t="n"/>
      <c r="B636" s="749" t="n"/>
      <c r="C636" s="749" t="n"/>
      <c r="D636" s="749" t="n"/>
      <c r="E636" s="749" t="n"/>
      <c r="F636" s="749" t="n"/>
      <c r="G636" s="749" t="n"/>
      <c r="H636" s="749" t="n"/>
      <c r="I636" s="749" t="n"/>
      <c r="J636" s="749" t="n"/>
      <c r="K636" s="749" t="n"/>
      <c r="L636" s="749" t="n"/>
      <c r="M636" s="749" t="n"/>
      <c r="N636" s="749" t="n"/>
      <c r="O636" s="749" t="n"/>
      <c r="P636" s="749" t="n"/>
      <c r="Q636" s="749" t="n"/>
      <c r="R636" s="749" t="n"/>
      <c r="S636" s="749" t="n"/>
      <c r="T636" s="749" t="n"/>
      <c r="U636" s="749" t="n"/>
      <c r="V636" s="749" t="n"/>
      <c r="W636" s="749" t="n"/>
      <c r="X636" s="749" t="n"/>
      <c r="Y636" s="749" t="n"/>
      <c r="Z636" s="749" t="n"/>
      <c r="AA636" s="749" t="n"/>
      <c r="AB636" s="749" t="n"/>
      <c r="AC636" s="749" t="n"/>
      <c r="AD636" s="749" t="n"/>
    </row>
    <row r="637">
      <c r="A637" s="749" t="n"/>
      <c r="B637" s="749" t="n"/>
      <c r="C637" s="749" t="n"/>
      <c r="D637" s="749" t="n"/>
      <c r="E637" s="749" t="n"/>
      <c r="F637" s="749" t="n"/>
      <c r="G637" s="749" t="n"/>
      <c r="H637" s="749" t="n"/>
      <c r="I637" s="749" t="n"/>
      <c r="J637" s="749" t="n"/>
      <c r="K637" s="749" t="n"/>
      <c r="L637" s="749" t="n"/>
      <c r="M637" s="749" t="n"/>
      <c r="N637" s="749" t="n"/>
      <c r="O637" s="749" t="n"/>
      <c r="P637" s="749" t="n"/>
      <c r="Q637" s="749" t="n"/>
      <c r="R637" s="749" t="n"/>
      <c r="S637" s="749" t="n"/>
      <c r="T637" s="749" t="n"/>
      <c r="U637" s="749" t="n"/>
      <c r="V637" s="749" t="n"/>
      <c r="W637" s="749" t="n"/>
      <c r="X637" s="749" t="n"/>
      <c r="Y637" s="749" t="n"/>
      <c r="Z637" s="749" t="n"/>
      <c r="AA637" s="749" t="n"/>
      <c r="AB637" s="749" t="n"/>
      <c r="AC637" s="749" t="n"/>
      <c r="AD637" s="749" t="n"/>
    </row>
    <row r="638">
      <c r="A638" s="749" t="n"/>
      <c r="B638" s="749" t="n"/>
      <c r="C638" s="749" t="n"/>
      <c r="D638" s="749" t="n"/>
      <c r="E638" s="749" t="n"/>
      <c r="F638" s="749" t="n"/>
      <c r="G638" s="749" t="n"/>
      <c r="H638" s="749" t="n"/>
      <c r="I638" s="749" t="n"/>
      <c r="J638" s="749" t="n"/>
      <c r="K638" s="749" t="n"/>
      <c r="L638" s="749" t="n"/>
      <c r="M638" s="749" t="n"/>
      <c r="N638" s="749" t="n"/>
      <c r="O638" s="749" t="n"/>
      <c r="P638" s="749" t="n"/>
      <c r="Q638" s="749" t="n"/>
      <c r="R638" s="749" t="n"/>
      <c r="S638" s="749" t="n"/>
      <c r="T638" s="749" t="n"/>
      <c r="U638" s="749" t="n"/>
      <c r="V638" s="749" t="n"/>
      <c r="W638" s="749" t="n"/>
      <c r="X638" s="749" t="n"/>
      <c r="Y638" s="749" t="n"/>
      <c r="Z638" s="749" t="n"/>
      <c r="AA638" s="749" t="n"/>
      <c r="AB638" s="749" t="n"/>
      <c r="AC638" s="749" t="n"/>
      <c r="AD638" s="749" t="n"/>
    </row>
    <row r="639">
      <c r="A639" s="749" t="n"/>
      <c r="B639" s="749" t="n"/>
      <c r="C639" s="749" t="n"/>
      <c r="D639" s="749" t="n"/>
      <c r="E639" s="749" t="n"/>
      <c r="F639" s="749" t="n"/>
      <c r="G639" s="749" t="n"/>
      <c r="H639" s="749" t="n"/>
      <c r="I639" s="749" t="n"/>
      <c r="J639" s="749" t="n"/>
      <c r="K639" s="749" t="n"/>
      <c r="L639" s="749" t="n"/>
      <c r="M639" s="749" t="n"/>
      <c r="N639" s="749" t="n"/>
      <c r="O639" s="749" t="n"/>
      <c r="P639" s="749" t="n"/>
      <c r="Q639" s="749" t="n"/>
      <c r="R639" s="749" t="n"/>
      <c r="S639" s="749" t="n"/>
      <c r="T639" s="749" t="n"/>
      <c r="U639" s="749" t="n"/>
      <c r="V639" s="749" t="n"/>
      <c r="W639" s="749" t="n"/>
      <c r="X639" s="749" t="n"/>
      <c r="Y639" s="749" t="n"/>
      <c r="Z639" s="749" t="n"/>
      <c r="AA639" s="749" t="n"/>
      <c r="AB639" s="749" t="n"/>
      <c r="AC639" s="749" t="n"/>
      <c r="AD639" s="749" t="n"/>
    </row>
    <row r="640">
      <c r="A640" s="749" t="n"/>
      <c r="B640" s="749" t="n"/>
      <c r="C640" s="749" t="n"/>
      <c r="D640" s="749" t="n"/>
      <c r="E640" s="749" t="n"/>
      <c r="F640" s="749" t="n"/>
      <c r="G640" s="749" t="n"/>
      <c r="H640" s="749" t="n"/>
      <c r="I640" s="749" t="n"/>
      <c r="J640" s="749" t="n"/>
      <c r="K640" s="749" t="n"/>
      <c r="L640" s="749" t="n"/>
      <c r="M640" s="749" t="n"/>
      <c r="N640" s="749" t="n"/>
      <c r="O640" s="749" t="n"/>
      <c r="P640" s="749" t="n"/>
      <c r="Q640" s="749" t="n"/>
      <c r="R640" s="749" t="n"/>
      <c r="S640" s="749" t="n"/>
      <c r="T640" s="749" t="n"/>
      <c r="U640" s="749" t="n"/>
      <c r="V640" s="749" t="n"/>
      <c r="W640" s="749" t="n"/>
      <c r="X640" s="749" t="n"/>
      <c r="Y640" s="749" t="n"/>
      <c r="Z640" s="749" t="n"/>
      <c r="AA640" s="749" t="n"/>
      <c r="AB640" s="749" t="n"/>
      <c r="AC640" s="749" t="n"/>
      <c r="AD640" s="749" t="n"/>
    </row>
    <row r="641">
      <c r="A641" s="749" t="n"/>
      <c r="B641" s="749" t="n"/>
      <c r="C641" s="749" t="n"/>
      <c r="D641" s="749" t="n"/>
      <c r="E641" s="749" t="n"/>
      <c r="F641" s="749" t="n"/>
      <c r="G641" s="749" t="n"/>
      <c r="H641" s="749" t="n"/>
      <c r="I641" s="749" t="n"/>
      <c r="J641" s="749" t="n"/>
      <c r="K641" s="749" t="n"/>
      <c r="L641" s="749" t="n"/>
      <c r="M641" s="749" t="n"/>
      <c r="N641" s="749" t="n"/>
      <c r="O641" s="749" t="n"/>
      <c r="P641" s="749" t="n"/>
      <c r="Q641" s="749" t="n"/>
      <c r="R641" s="749" t="n"/>
      <c r="S641" s="749" t="n"/>
      <c r="T641" s="749" t="n"/>
      <c r="U641" s="749" t="n"/>
      <c r="V641" s="749" t="n"/>
      <c r="W641" s="749" t="n"/>
      <c r="X641" s="749" t="n"/>
      <c r="Y641" s="749" t="n"/>
      <c r="Z641" s="749" t="n"/>
      <c r="AA641" s="749" t="n"/>
      <c r="AB641" s="749" t="n"/>
      <c r="AC641" s="749" t="n"/>
      <c r="AD641" s="749" t="n"/>
    </row>
    <row r="642">
      <c r="A642" s="749" t="n"/>
      <c r="B642" s="749" t="n"/>
      <c r="C642" s="749" t="n"/>
      <c r="D642" s="749" t="n"/>
      <c r="E642" s="749" t="n"/>
      <c r="F642" s="749" t="n"/>
      <c r="G642" s="749" t="n"/>
      <c r="H642" s="749" t="n"/>
      <c r="I642" s="749" t="n"/>
      <c r="J642" s="749" t="n"/>
      <c r="K642" s="749" t="n"/>
      <c r="L642" s="749" t="n"/>
      <c r="M642" s="749" t="n"/>
      <c r="N642" s="749" t="n"/>
      <c r="O642" s="749" t="n"/>
      <c r="P642" s="749" t="n"/>
      <c r="Q642" s="749" t="n"/>
      <c r="R642" s="749" t="n"/>
      <c r="S642" s="749" t="n"/>
      <c r="T642" s="749" t="n"/>
      <c r="U642" s="749" t="n"/>
      <c r="V642" s="749" t="n"/>
      <c r="W642" s="749" t="n"/>
      <c r="X642" s="749" t="n"/>
      <c r="Y642" s="749" t="n"/>
      <c r="Z642" s="749" t="n"/>
      <c r="AA642" s="749" t="n"/>
      <c r="AB642" s="749" t="n"/>
      <c r="AC642" s="749" t="n"/>
      <c r="AD642" s="749" t="n"/>
    </row>
    <row r="643">
      <c r="A643" s="749" t="n"/>
      <c r="B643" s="749" t="n"/>
      <c r="C643" s="749" t="n"/>
      <c r="D643" s="749" t="n"/>
      <c r="E643" s="749" t="n"/>
      <c r="F643" s="749" t="n"/>
      <c r="G643" s="749" t="n"/>
      <c r="H643" s="749" t="n"/>
      <c r="I643" s="749" t="n"/>
      <c r="J643" s="749" t="n"/>
      <c r="K643" s="749" t="n"/>
      <c r="L643" s="749" t="n"/>
      <c r="M643" s="749" t="n"/>
      <c r="N643" s="749" t="n"/>
      <c r="O643" s="749" t="n"/>
      <c r="P643" s="749" t="n"/>
      <c r="Q643" s="749" t="n"/>
      <c r="R643" s="749" t="n"/>
      <c r="S643" s="749" t="n"/>
      <c r="T643" s="749" t="n"/>
      <c r="U643" s="749" t="n"/>
      <c r="V643" s="749" t="n"/>
      <c r="W643" s="749" t="n"/>
      <c r="X643" s="749" t="n"/>
      <c r="Y643" s="749" t="n"/>
      <c r="Z643" s="749" t="n"/>
      <c r="AA643" s="749" t="n"/>
      <c r="AB643" s="749" t="n"/>
      <c r="AC643" s="749" t="n"/>
      <c r="AD643" s="749" t="n"/>
    </row>
    <row r="644">
      <c r="A644" s="749" t="n"/>
      <c r="B644" s="749" t="n"/>
      <c r="C644" s="749" t="n"/>
      <c r="D644" s="749" t="n"/>
      <c r="E644" s="749" t="n"/>
      <c r="F644" s="749" t="n"/>
      <c r="G644" s="749" t="n"/>
      <c r="H644" s="749" t="n"/>
      <c r="I644" s="749" t="n"/>
      <c r="J644" s="749" t="n"/>
      <c r="K644" s="749" t="n"/>
      <c r="L644" s="749" t="n"/>
      <c r="M644" s="749" t="n"/>
      <c r="N644" s="749" t="n"/>
      <c r="O644" s="749" t="n"/>
      <c r="P644" s="749" t="n"/>
      <c r="Q644" s="749" t="n"/>
      <c r="R644" s="749" t="n"/>
      <c r="S644" s="749" t="n"/>
      <c r="T644" s="749" t="n"/>
      <c r="U644" s="749" t="n"/>
      <c r="V644" s="749" t="n"/>
      <c r="W644" s="749" t="n"/>
      <c r="X644" s="749" t="n"/>
      <c r="Y644" s="749" t="n"/>
      <c r="Z644" s="749" t="n"/>
      <c r="AA644" s="749" t="n"/>
      <c r="AB644" s="749" t="n"/>
      <c r="AC644" s="749" t="n"/>
      <c r="AD644" s="749" t="n"/>
    </row>
    <row r="645">
      <c r="A645" s="749" t="n"/>
      <c r="B645" s="749" t="n"/>
      <c r="C645" s="749" t="n"/>
      <c r="D645" s="749" t="n"/>
      <c r="E645" s="749" t="n"/>
      <c r="F645" s="749" t="n"/>
      <c r="G645" s="749" t="n"/>
      <c r="H645" s="749" t="n"/>
      <c r="I645" s="749" t="n"/>
      <c r="J645" s="749" t="n"/>
      <c r="K645" s="749" t="n"/>
      <c r="L645" s="749" t="n"/>
      <c r="M645" s="749" t="n"/>
      <c r="N645" s="749" t="n"/>
      <c r="O645" s="749" t="n"/>
      <c r="P645" s="749" t="n"/>
      <c r="Q645" s="749" t="n"/>
      <c r="R645" s="749" t="n"/>
      <c r="S645" s="749" t="n"/>
      <c r="T645" s="749" t="n"/>
      <c r="U645" s="749" t="n"/>
      <c r="V645" s="749" t="n"/>
      <c r="W645" s="749" t="n"/>
      <c r="X645" s="749" t="n"/>
      <c r="Y645" s="749" t="n"/>
      <c r="Z645" s="749" t="n"/>
      <c r="AA645" s="749" t="n"/>
      <c r="AB645" s="749" t="n"/>
      <c r="AC645" s="749" t="n"/>
      <c r="AD645" s="749" t="n"/>
    </row>
    <row r="646">
      <c r="A646" s="749" t="n"/>
      <c r="B646" s="749" t="n"/>
      <c r="C646" s="749" t="n"/>
      <c r="D646" s="749" t="n"/>
      <c r="E646" s="749" t="n"/>
      <c r="F646" s="749" t="n"/>
      <c r="G646" s="749" t="n"/>
      <c r="H646" s="749" t="n"/>
      <c r="I646" s="749" t="n"/>
      <c r="J646" s="749" t="n"/>
      <c r="K646" s="749" t="n"/>
      <c r="L646" s="749" t="n"/>
      <c r="M646" s="749" t="n"/>
      <c r="N646" s="749" t="n"/>
      <c r="O646" s="749" t="n"/>
      <c r="P646" s="749" t="n"/>
      <c r="Q646" s="749" t="n"/>
      <c r="R646" s="749" t="n"/>
      <c r="S646" s="749" t="n"/>
      <c r="T646" s="749" t="n"/>
      <c r="U646" s="749" t="n"/>
      <c r="V646" s="749" t="n"/>
      <c r="W646" s="749" t="n"/>
      <c r="X646" s="749" t="n"/>
      <c r="Y646" s="749" t="n"/>
      <c r="Z646" s="749" t="n"/>
      <c r="AA646" s="749" t="n"/>
      <c r="AB646" s="749" t="n"/>
      <c r="AC646" s="749" t="n"/>
      <c r="AD646" s="749" t="n"/>
    </row>
    <row r="647">
      <c r="A647" s="749" t="n"/>
      <c r="B647" s="749" t="n"/>
      <c r="C647" s="749" t="n"/>
      <c r="D647" s="749" t="n"/>
      <c r="E647" s="749" t="n"/>
      <c r="F647" s="749" t="n"/>
      <c r="G647" s="749" t="n"/>
      <c r="H647" s="749" t="n"/>
      <c r="I647" s="749" t="n"/>
      <c r="J647" s="749" t="n"/>
      <c r="K647" s="749" t="n"/>
      <c r="L647" s="749" t="n"/>
      <c r="M647" s="749" t="n"/>
      <c r="N647" s="749" t="n"/>
      <c r="O647" s="749" t="n"/>
      <c r="P647" s="749" t="n"/>
      <c r="Q647" s="749" t="n"/>
      <c r="R647" s="749" t="n"/>
      <c r="S647" s="749" t="n"/>
      <c r="T647" s="749" t="n"/>
      <c r="U647" s="749" t="n"/>
      <c r="V647" s="749" t="n"/>
      <c r="W647" s="749" t="n"/>
      <c r="X647" s="749" t="n"/>
      <c r="Y647" s="749" t="n"/>
      <c r="Z647" s="749" t="n"/>
      <c r="AA647" s="749" t="n"/>
      <c r="AB647" s="749" t="n"/>
      <c r="AC647" s="749" t="n"/>
      <c r="AD647" s="749" t="n"/>
    </row>
    <row r="648">
      <c r="A648" s="749" t="n"/>
      <c r="B648" s="749" t="n"/>
      <c r="C648" s="749" t="n"/>
      <c r="D648" s="749" t="n"/>
      <c r="E648" s="749" t="n"/>
      <c r="F648" s="749" t="n"/>
      <c r="G648" s="749" t="n"/>
      <c r="H648" s="749" t="n"/>
      <c r="I648" s="749" t="n"/>
      <c r="J648" s="749" t="n"/>
      <c r="K648" s="749" t="n"/>
      <c r="L648" s="749" t="n"/>
      <c r="M648" s="749" t="n"/>
      <c r="N648" s="749" t="n"/>
      <c r="O648" s="749" t="n"/>
      <c r="P648" s="749" t="n"/>
      <c r="Q648" s="749" t="n"/>
      <c r="R648" s="749" t="n"/>
      <c r="S648" s="749" t="n"/>
      <c r="T648" s="749" t="n"/>
      <c r="U648" s="749" t="n"/>
      <c r="V648" s="749" t="n"/>
      <c r="W648" s="749" t="n"/>
      <c r="X648" s="749" t="n"/>
      <c r="Y648" s="749" t="n"/>
      <c r="Z648" s="749" t="n"/>
      <c r="AA648" s="749" t="n"/>
      <c r="AB648" s="749" t="n"/>
      <c r="AC648" s="749" t="n"/>
      <c r="AD648" s="749" t="n"/>
    </row>
    <row r="649">
      <c r="A649" s="749" t="n"/>
      <c r="B649" s="749" t="n"/>
      <c r="C649" s="749" t="n"/>
      <c r="D649" s="749" t="n"/>
      <c r="E649" s="749" t="n"/>
      <c r="F649" s="749" t="n"/>
      <c r="G649" s="749" t="n"/>
      <c r="H649" s="749" t="n"/>
      <c r="I649" s="749" t="n"/>
      <c r="J649" s="749" t="n"/>
      <c r="K649" s="749" t="n"/>
      <c r="L649" s="749" t="n"/>
      <c r="M649" s="749" t="n"/>
      <c r="N649" s="749" t="n"/>
      <c r="O649" s="749" t="n"/>
      <c r="P649" s="749" t="n"/>
      <c r="Q649" s="749" t="n"/>
      <c r="R649" s="749" t="n"/>
      <c r="S649" s="749" t="n"/>
      <c r="T649" s="749" t="n"/>
      <c r="U649" s="749" t="n"/>
      <c r="V649" s="749" t="n"/>
      <c r="W649" s="749" t="n"/>
      <c r="X649" s="749" t="n"/>
      <c r="Y649" s="749" t="n"/>
      <c r="Z649" s="749" t="n"/>
      <c r="AA649" s="749" t="n"/>
      <c r="AB649" s="749" t="n"/>
      <c r="AC649" s="749" t="n"/>
      <c r="AD649" s="749" t="n"/>
    </row>
    <row r="650">
      <c r="A650" s="749" t="n"/>
      <c r="B650" s="749" t="n"/>
      <c r="C650" s="749" t="n"/>
      <c r="D650" s="749" t="n"/>
      <c r="E650" s="749" t="n"/>
      <c r="F650" s="749" t="n"/>
      <c r="G650" s="749" t="n"/>
      <c r="H650" s="749" t="n"/>
      <c r="I650" s="749" t="n"/>
      <c r="J650" s="749" t="n"/>
      <c r="K650" s="749" t="n"/>
      <c r="L650" s="749" t="n"/>
      <c r="M650" s="749" t="n"/>
      <c r="N650" s="749" t="n"/>
      <c r="O650" s="749" t="n"/>
      <c r="P650" s="749" t="n"/>
      <c r="Q650" s="749" t="n"/>
      <c r="R650" s="749" t="n"/>
      <c r="S650" s="749" t="n"/>
      <c r="T650" s="749" t="n"/>
      <c r="U650" s="749" t="n"/>
      <c r="V650" s="749" t="n"/>
      <c r="W650" s="749" t="n"/>
      <c r="X650" s="749" t="n"/>
      <c r="Y650" s="749" t="n"/>
      <c r="Z650" s="749" t="n"/>
      <c r="AA650" s="749" t="n"/>
      <c r="AB650" s="749" t="n"/>
      <c r="AC650" s="749" t="n"/>
      <c r="AD650" s="749" t="n"/>
    </row>
    <row r="651">
      <c r="A651" s="749" t="n"/>
      <c r="B651" s="749" t="n"/>
      <c r="C651" s="749" t="n"/>
      <c r="D651" s="749" t="n"/>
      <c r="E651" s="749" t="n"/>
      <c r="F651" s="749" t="n"/>
      <c r="G651" s="749" t="n"/>
      <c r="H651" s="749" t="n"/>
      <c r="I651" s="749" t="n"/>
      <c r="J651" s="749" t="n"/>
      <c r="K651" s="749" t="n"/>
      <c r="L651" s="749" t="n"/>
      <c r="M651" s="749" t="n"/>
      <c r="N651" s="749" t="n"/>
      <c r="O651" s="749" t="n"/>
      <c r="P651" s="749" t="n"/>
      <c r="Q651" s="749" t="n"/>
      <c r="R651" s="749" t="n"/>
      <c r="S651" s="749" t="n"/>
      <c r="T651" s="749" t="n"/>
      <c r="U651" s="749" t="n"/>
      <c r="V651" s="749" t="n"/>
      <c r="W651" s="749" t="n"/>
      <c r="X651" s="749" t="n"/>
      <c r="Y651" s="749" t="n"/>
      <c r="Z651" s="749" t="n"/>
      <c r="AA651" s="749" t="n"/>
      <c r="AB651" s="749" t="n"/>
      <c r="AC651" s="749" t="n"/>
      <c r="AD651" s="749" t="n"/>
    </row>
    <row r="652">
      <c r="A652" s="749" t="n"/>
      <c r="B652" s="749" t="n"/>
      <c r="C652" s="749" t="n"/>
      <c r="D652" s="749" t="n"/>
      <c r="E652" s="749" t="n"/>
      <c r="F652" s="749" t="n"/>
      <c r="G652" s="749" t="n"/>
      <c r="H652" s="749" t="n"/>
      <c r="I652" s="749" t="n"/>
      <c r="J652" s="749" t="n"/>
      <c r="K652" s="749" t="n"/>
      <c r="L652" s="749" t="n"/>
      <c r="M652" s="749" t="n"/>
      <c r="N652" s="749" t="n"/>
      <c r="O652" s="749" t="n"/>
      <c r="P652" s="749" t="n"/>
      <c r="Q652" s="749" t="n"/>
      <c r="R652" s="749" t="n"/>
      <c r="S652" s="749" t="n"/>
      <c r="T652" s="749" t="n"/>
      <c r="U652" s="749" t="n"/>
      <c r="V652" s="749" t="n"/>
      <c r="W652" s="749" t="n"/>
      <c r="X652" s="749" t="n"/>
      <c r="Y652" s="749" t="n"/>
      <c r="Z652" s="749" t="n"/>
      <c r="AA652" s="749" t="n"/>
      <c r="AB652" s="749" t="n"/>
      <c r="AC652" s="749" t="n"/>
      <c r="AD652" s="749" t="n"/>
    </row>
    <row r="653">
      <c r="A653" s="749" t="n"/>
      <c r="B653" s="749" t="n"/>
      <c r="C653" s="749" t="n"/>
      <c r="D653" s="749" t="n"/>
      <c r="E653" s="749" t="n"/>
      <c r="F653" s="749" t="n"/>
      <c r="G653" s="749" t="n"/>
      <c r="H653" s="749" t="n"/>
      <c r="I653" s="749" t="n"/>
      <c r="J653" s="749" t="n"/>
      <c r="K653" s="749" t="n"/>
      <c r="L653" s="749" t="n"/>
      <c r="M653" s="749" t="n"/>
      <c r="N653" s="749" t="n"/>
      <c r="O653" s="749" t="n"/>
      <c r="P653" s="749" t="n"/>
      <c r="Q653" s="749" t="n"/>
      <c r="R653" s="749" t="n"/>
      <c r="S653" s="749" t="n"/>
      <c r="T653" s="749" t="n"/>
      <c r="U653" s="749" t="n"/>
      <c r="V653" s="749" t="n"/>
      <c r="W653" s="749" t="n"/>
      <c r="X653" s="749" t="n"/>
      <c r="Y653" s="749" t="n"/>
      <c r="Z653" s="749" t="n"/>
      <c r="AA653" s="749" t="n"/>
      <c r="AB653" s="749" t="n"/>
      <c r="AC653" s="749" t="n"/>
      <c r="AD653" s="749" t="n"/>
    </row>
    <row r="654">
      <c r="A654" s="749" t="n"/>
      <c r="B654" s="749" t="n"/>
      <c r="C654" s="749" t="n"/>
      <c r="D654" s="749" t="n"/>
      <c r="E654" s="749" t="n"/>
      <c r="F654" s="749" t="n"/>
      <c r="G654" s="749" t="n"/>
      <c r="H654" s="749" t="n"/>
      <c r="I654" s="749" t="n"/>
      <c r="J654" s="749" t="n"/>
      <c r="K654" s="749" t="n"/>
      <c r="L654" s="749" t="n"/>
      <c r="M654" s="749" t="n"/>
      <c r="N654" s="749" t="n"/>
      <c r="O654" s="749" t="n"/>
      <c r="P654" s="749" t="n"/>
      <c r="Q654" s="749" t="n"/>
      <c r="R654" s="749" t="n"/>
      <c r="S654" s="749" t="n"/>
      <c r="T654" s="749" t="n"/>
      <c r="U654" s="749" t="n"/>
      <c r="V654" s="749" t="n"/>
      <c r="W654" s="749" t="n"/>
      <c r="X654" s="749" t="n"/>
      <c r="Y654" s="749" t="n"/>
      <c r="Z654" s="749" t="n"/>
      <c r="AA654" s="749" t="n"/>
      <c r="AB654" s="749" t="n"/>
      <c r="AC654" s="749" t="n"/>
      <c r="AD654" s="749" t="n"/>
    </row>
    <row r="655">
      <c r="A655" s="749" t="n"/>
      <c r="B655" s="749" t="n"/>
      <c r="C655" s="749" t="n"/>
      <c r="D655" s="749" t="n"/>
      <c r="E655" s="749" t="n"/>
      <c r="F655" s="749" t="n"/>
      <c r="G655" s="749" t="n"/>
      <c r="H655" s="749" t="n"/>
      <c r="I655" s="749" t="n"/>
      <c r="J655" s="749" t="n"/>
      <c r="K655" s="749" t="n"/>
      <c r="L655" s="749" t="n"/>
      <c r="M655" s="749" t="n"/>
      <c r="N655" s="749" t="n"/>
      <c r="O655" s="749" t="n"/>
      <c r="P655" s="749" t="n"/>
      <c r="Q655" s="749" t="n"/>
      <c r="R655" s="749" t="n"/>
      <c r="S655" s="749" t="n"/>
      <c r="T655" s="749" t="n"/>
      <c r="U655" s="749" t="n"/>
      <c r="V655" s="749" t="n"/>
      <c r="W655" s="749" t="n"/>
      <c r="X655" s="749" t="n"/>
      <c r="Y655" s="749" t="n"/>
      <c r="Z655" s="749" t="n"/>
      <c r="AA655" s="749" t="n"/>
      <c r="AB655" s="749" t="n"/>
      <c r="AC655" s="749" t="n"/>
      <c r="AD655" s="749" t="n"/>
    </row>
    <row r="656">
      <c r="A656" s="749" t="n"/>
      <c r="B656" s="749" t="n"/>
      <c r="C656" s="749" t="n"/>
      <c r="D656" s="749" t="n"/>
      <c r="E656" s="749" t="n"/>
      <c r="F656" s="749" t="n"/>
      <c r="G656" s="749" t="n"/>
      <c r="H656" s="749" t="n"/>
      <c r="I656" s="749" t="n"/>
      <c r="J656" s="749" t="n"/>
      <c r="K656" s="749" t="n"/>
      <c r="L656" s="749" t="n"/>
      <c r="M656" s="749" t="n"/>
      <c r="N656" s="749" t="n"/>
      <c r="O656" s="749" t="n"/>
      <c r="P656" s="749" t="n"/>
      <c r="Q656" s="749" t="n"/>
      <c r="R656" s="749" t="n"/>
      <c r="S656" s="749" t="n"/>
      <c r="T656" s="749" t="n"/>
      <c r="U656" s="749" t="n"/>
      <c r="V656" s="749" t="n"/>
      <c r="W656" s="749" t="n"/>
      <c r="X656" s="749" t="n"/>
      <c r="Y656" s="749" t="n"/>
      <c r="Z656" s="749" t="n"/>
      <c r="AA656" s="749" t="n"/>
      <c r="AB656" s="749" t="n"/>
      <c r="AC656" s="749" t="n"/>
      <c r="AD656" s="749" t="n"/>
    </row>
    <row r="657">
      <c r="A657" s="749" t="n"/>
      <c r="B657" s="749" t="n"/>
      <c r="C657" s="749" t="n"/>
      <c r="D657" s="749" t="n"/>
      <c r="E657" s="749" t="n"/>
      <c r="F657" s="749" t="n"/>
      <c r="G657" s="749" t="n"/>
      <c r="H657" s="749" t="n"/>
      <c r="I657" s="749" t="n"/>
      <c r="J657" s="749" t="n"/>
      <c r="K657" s="749" t="n"/>
      <c r="L657" s="749" t="n"/>
      <c r="M657" s="749" t="n"/>
      <c r="N657" s="749" t="n"/>
      <c r="O657" s="749" t="n"/>
      <c r="P657" s="749" t="n"/>
      <c r="Q657" s="749" t="n"/>
      <c r="R657" s="749" t="n"/>
      <c r="S657" s="749" t="n"/>
      <c r="T657" s="749" t="n"/>
      <c r="U657" s="749" t="n"/>
      <c r="V657" s="749" t="n"/>
      <c r="W657" s="749" t="n"/>
      <c r="X657" s="749" t="n"/>
      <c r="Y657" s="749" t="n"/>
      <c r="Z657" s="749" t="n"/>
      <c r="AA657" s="749" t="n"/>
      <c r="AB657" s="749" t="n"/>
      <c r="AC657" s="749" t="n"/>
      <c r="AD657" s="749" t="n"/>
    </row>
    <row r="658">
      <c r="A658" s="749" t="n"/>
      <c r="B658" s="749" t="n"/>
      <c r="C658" s="749" t="n"/>
      <c r="D658" s="749" t="n"/>
      <c r="E658" s="749" t="n"/>
      <c r="F658" s="749" t="n"/>
      <c r="G658" s="749" t="n"/>
      <c r="H658" s="749" t="n"/>
      <c r="I658" s="749" t="n"/>
      <c r="J658" s="749" t="n"/>
      <c r="K658" s="749" t="n"/>
      <c r="L658" s="749" t="n"/>
      <c r="M658" s="749" t="n"/>
      <c r="N658" s="749" t="n"/>
      <c r="O658" s="749" t="n"/>
      <c r="P658" s="749" t="n"/>
      <c r="Q658" s="749" t="n"/>
      <c r="R658" s="749" t="n"/>
      <c r="S658" s="749" t="n"/>
      <c r="T658" s="749" t="n"/>
      <c r="U658" s="749" t="n"/>
      <c r="V658" s="749" t="n"/>
      <c r="W658" s="749" t="n"/>
      <c r="X658" s="749" t="n"/>
      <c r="Y658" s="749" t="n"/>
      <c r="Z658" s="749" t="n"/>
      <c r="AA658" s="749" t="n"/>
      <c r="AB658" s="749" t="n"/>
      <c r="AC658" s="749" t="n"/>
      <c r="AD658" s="749" t="n"/>
    </row>
    <row r="659">
      <c r="A659" s="749" t="n"/>
      <c r="B659" s="749" t="n"/>
      <c r="C659" s="749" t="n"/>
      <c r="D659" s="749" t="n"/>
      <c r="E659" s="749" t="n"/>
      <c r="F659" s="749" t="n"/>
      <c r="G659" s="749" t="n"/>
      <c r="H659" s="749" t="n"/>
      <c r="I659" s="749" t="n"/>
      <c r="J659" s="749" t="n"/>
      <c r="K659" s="749" t="n"/>
      <c r="L659" s="749" t="n"/>
      <c r="M659" s="749" t="n"/>
      <c r="N659" s="749" t="n"/>
      <c r="O659" s="749" t="n"/>
      <c r="P659" s="749" t="n"/>
      <c r="Q659" s="749" t="n"/>
      <c r="R659" s="749" t="n"/>
      <c r="S659" s="749" t="n"/>
      <c r="T659" s="749" t="n"/>
      <c r="U659" s="749" t="n"/>
      <c r="V659" s="749" t="n"/>
      <c r="W659" s="749" t="n"/>
      <c r="X659" s="749" t="n"/>
      <c r="Y659" s="749" t="n"/>
      <c r="Z659" s="749" t="n"/>
      <c r="AA659" s="749" t="n"/>
      <c r="AB659" s="749" t="n"/>
      <c r="AC659" s="749" t="n"/>
      <c r="AD659" s="749" t="n"/>
    </row>
    <row r="660">
      <c r="A660" s="749" t="n"/>
      <c r="B660" s="749" t="n"/>
      <c r="C660" s="749" t="n"/>
      <c r="D660" s="749" t="n"/>
      <c r="E660" s="749" t="n"/>
      <c r="F660" s="749" t="n"/>
      <c r="G660" s="749" t="n"/>
      <c r="H660" s="749" t="n"/>
      <c r="I660" s="749" t="n"/>
      <c r="J660" s="749" t="n"/>
      <c r="K660" s="749" t="n"/>
      <c r="L660" s="749" t="n"/>
      <c r="M660" s="749" t="n"/>
      <c r="N660" s="749" t="n"/>
      <c r="O660" s="749" t="n"/>
      <c r="P660" s="749" t="n"/>
      <c r="Q660" s="749" t="n"/>
      <c r="R660" s="749" t="n"/>
      <c r="S660" s="749" t="n"/>
      <c r="T660" s="749" t="n"/>
      <c r="U660" s="749" t="n"/>
      <c r="V660" s="749" t="n"/>
      <c r="W660" s="749" t="n"/>
      <c r="X660" s="749" t="n"/>
      <c r="Y660" s="749" t="n"/>
      <c r="Z660" s="749" t="n"/>
      <c r="AA660" s="749" t="n"/>
      <c r="AB660" s="749" t="n"/>
      <c r="AC660" s="749" t="n"/>
      <c r="AD660" s="749" t="n"/>
    </row>
    <row r="661">
      <c r="A661" s="749" t="n"/>
      <c r="B661" s="749" t="n"/>
      <c r="C661" s="749" t="n"/>
      <c r="D661" s="749" t="n"/>
      <c r="E661" s="749" t="n"/>
      <c r="F661" s="749" t="n"/>
      <c r="G661" s="749" t="n"/>
      <c r="H661" s="749" t="n"/>
      <c r="I661" s="749" t="n"/>
      <c r="J661" s="749" t="n"/>
      <c r="K661" s="749" t="n"/>
      <c r="L661" s="749" t="n"/>
      <c r="M661" s="749" t="n"/>
      <c r="N661" s="749" t="n"/>
      <c r="O661" s="749" t="n"/>
      <c r="P661" s="749" t="n"/>
      <c r="Q661" s="749" t="n"/>
      <c r="R661" s="749" t="n"/>
      <c r="S661" s="749" t="n"/>
      <c r="T661" s="749" t="n"/>
      <c r="U661" s="749" t="n"/>
      <c r="V661" s="749" t="n"/>
      <c r="W661" s="749" t="n"/>
      <c r="X661" s="749" t="n"/>
      <c r="Y661" s="749" t="n"/>
      <c r="Z661" s="749" t="n"/>
      <c r="AA661" s="749" t="n"/>
      <c r="AB661" s="749" t="n"/>
      <c r="AC661" s="749" t="n"/>
      <c r="AD661" s="749" t="n"/>
    </row>
    <row r="662">
      <c r="A662" s="749" t="n"/>
      <c r="B662" s="749" t="n"/>
      <c r="C662" s="749" t="n"/>
      <c r="D662" s="749" t="n"/>
      <c r="E662" s="749" t="n"/>
      <c r="F662" s="749" t="n"/>
      <c r="G662" s="749" t="n"/>
      <c r="H662" s="749" t="n"/>
      <c r="I662" s="749" t="n"/>
      <c r="J662" s="749" t="n"/>
      <c r="K662" s="749" t="n"/>
      <c r="L662" s="749" t="n"/>
      <c r="M662" s="749" t="n"/>
      <c r="N662" s="749" t="n"/>
      <c r="O662" s="749" t="n"/>
      <c r="P662" s="749" t="n"/>
      <c r="Q662" s="749" t="n"/>
      <c r="R662" s="749" t="n"/>
      <c r="S662" s="749" t="n"/>
      <c r="T662" s="749" t="n"/>
      <c r="U662" s="749" t="n"/>
      <c r="V662" s="749" t="n"/>
      <c r="W662" s="749" t="n"/>
      <c r="X662" s="749" t="n"/>
      <c r="Y662" s="749" t="n"/>
      <c r="Z662" s="749" t="n"/>
      <c r="AA662" s="749" t="n"/>
      <c r="AB662" s="749" t="n"/>
      <c r="AC662" s="749" t="n"/>
      <c r="AD662" s="749" t="n"/>
    </row>
    <row r="663">
      <c r="A663" s="749" t="n"/>
      <c r="B663" s="749" t="n"/>
      <c r="C663" s="749" t="n"/>
      <c r="D663" s="749" t="n"/>
      <c r="E663" s="749" t="n"/>
      <c r="F663" s="749" t="n"/>
      <c r="G663" s="749" t="n"/>
      <c r="H663" s="749" t="n"/>
      <c r="I663" s="749" t="n"/>
      <c r="J663" s="749" t="n"/>
      <c r="K663" s="749" t="n"/>
      <c r="L663" s="749" t="n"/>
      <c r="M663" s="749" t="n"/>
      <c r="N663" s="749" t="n"/>
      <c r="O663" s="749" t="n"/>
      <c r="P663" s="749" t="n"/>
      <c r="Q663" s="749" t="n"/>
      <c r="R663" s="749" t="n"/>
      <c r="S663" s="749" t="n"/>
      <c r="T663" s="749" t="n"/>
      <c r="U663" s="749" t="n"/>
      <c r="V663" s="749" t="n"/>
      <c r="W663" s="749" t="n"/>
      <c r="X663" s="749" t="n"/>
      <c r="Y663" s="749" t="n"/>
      <c r="Z663" s="749" t="n"/>
      <c r="AA663" s="749" t="n"/>
      <c r="AB663" s="749" t="n"/>
      <c r="AC663" s="749" t="n"/>
      <c r="AD663" s="749" t="n"/>
    </row>
    <row r="664">
      <c r="A664" s="749" t="n"/>
      <c r="B664" s="749" t="n"/>
      <c r="C664" s="749" t="n"/>
      <c r="D664" s="749" t="n"/>
      <c r="E664" s="749" t="n"/>
      <c r="F664" s="749" t="n"/>
      <c r="G664" s="749" t="n"/>
      <c r="H664" s="749" t="n"/>
      <c r="I664" s="749" t="n"/>
      <c r="J664" s="749" t="n"/>
      <c r="K664" s="749" t="n"/>
      <c r="L664" s="749" t="n"/>
      <c r="M664" s="749" t="n"/>
      <c r="N664" s="749" t="n"/>
      <c r="O664" s="749" t="n"/>
      <c r="P664" s="749" t="n"/>
      <c r="Q664" s="749" t="n"/>
      <c r="R664" s="749" t="n"/>
      <c r="S664" s="749" t="n"/>
      <c r="T664" s="749" t="n"/>
      <c r="U664" s="749" t="n"/>
      <c r="V664" s="749" t="n"/>
      <c r="W664" s="749" t="n"/>
      <c r="X664" s="749" t="n"/>
      <c r="Y664" s="749" t="n"/>
      <c r="Z664" s="749" t="n"/>
      <c r="AA664" s="749" t="n"/>
      <c r="AB664" s="749" t="n"/>
      <c r="AC664" s="749" t="n"/>
      <c r="AD664" s="749" t="n"/>
    </row>
    <row r="665">
      <c r="A665" s="749" t="n"/>
      <c r="B665" s="749" t="n"/>
      <c r="C665" s="749" t="n"/>
      <c r="D665" s="749" t="n"/>
      <c r="E665" s="749" t="n"/>
      <c r="F665" s="749" t="n"/>
      <c r="G665" s="749" t="n"/>
      <c r="H665" s="749" t="n"/>
      <c r="I665" s="749" t="n"/>
      <c r="J665" s="749" t="n"/>
      <c r="K665" s="749" t="n"/>
      <c r="L665" s="749" t="n"/>
      <c r="M665" s="749" t="n"/>
      <c r="N665" s="749" t="n"/>
      <c r="O665" s="749" t="n"/>
      <c r="P665" s="749" t="n"/>
      <c r="Q665" s="749" t="n"/>
      <c r="R665" s="749" t="n"/>
      <c r="S665" s="749" t="n"/>
      <c r="T665" s="749" t="n"/>
      <c r="U665" s="749" t="n"/>
      <c r="V665" s="749" t="n"/>
      <c r="W665" s="749" t="n"/>
      <c r="X665" s="749" t="n"/>
      <c r="Y665" s="749" t="n"/>
      <c r="Z665" s="749" t="n"/>
      <c r="AA665" s="749" t="n"/>
      <c r="AB665" s="749" t="n"/>
      <c r="AC665" s="749" t="n"/>
      <c r="AD665" s="749" t="n"/>
    </row>
    <row r="666">
      <c r="A666" s="749" t="n"/>
      <c r="B666" s="749" t="n"/>
      <c r="C666" s="749" t="n"/>
      <c r="D666" s="749" t="n"/>
      <c r="E666" s="749" t="n"/>
      <c r="F666" s="749" t="n"/>
      <c r="G666" s="749" t="n"/>
      <c r="H666" s="749" t="n"/>
      <c r="I666" s="749" t="n"/>
      <c r="J666" s="749" t="n"/>
      <c r="K666" s="749" t="n"/>
      <c r="L666" s="749" t="n"/>
      <c r="M666" s="749" t="n"/>
      <c r="N666" s="749" t="n"/>
      <c r="O666" s="749" t="n"/>
      <c r="P666" s="749" t="n"/>
      <c r="Q666" s="749" t="n"/>
      <c r="R666" s="749" t="n"/>
      <c r="S666" s="749" t="n"/>
      <c r="T666" s="749" t="n"/>
      <c r="U666" s="749" t="n"/>
      <c r="V666" s="749" t="n"/>
      <c r="W666" s="749" t="n"/>
      <c r="X666" s="749" t="n"/>
      <c r="Y666" s="749" t="n"/>
      <c r="Z666" s="749" t="n"/>
      <c r="AA666" s="749" t="n"/>
      <c r="AB666" s="749" t="n"/>
      <c r="AC666" s="749" t="n"/>
      <c r="AD666" s="749" t="n"/>
    </row>
    <row r="667">
      <c r="A667" s="749" t="n"/>
      <c r="B667" s="749" t="n"/>
      <c r="C667" s="749" t="n"/>
      <c r="D667" s="749" t="n"/>
      <c r="E667" s="749" t="n"/>
      <c r="F667" s="749" t="n"/>
      <c r="G667" s="749" t="n"/>
      <c r="H667" s="749" t="n"/>
      <c r="I667" s="749" t="n"/>
      <c r="J667" s="749" t="n"/>
      <c r="K667" s="749" t="n"/>
      <c r="L667" s="749" t="n"/>
      <c r="M667" s="749" t="n"/>
      <c r="N667" s="749" t="n"/>
      <c r="O667" s="749" t="n"/>
      <c r="P667" s="749" t="n"/>
      <c r="Q667" s="749" t="n"/>
      <c r="R667" s="749" t="n"/>
      <c r="S667" s="749" t="n"/>
      <c r="T667" s="749" t="n"/>
      <c r="U667" s="749" t="n"/>
      <c r="V667" s="749" t="n"/>
      <c r="W667" s="749" t="n"/>
      <c r="X667" s="749" t="n"/>
      <c r="Y667" s="749" t="n"/>
      <c r="Z667" s="749" t="n"/>
      <c r="AA667" s="749" t="n"/>
      <c r="AB667" s="749" t="n"/>
      <c r="AC667" s="749" t="n"/>
      <c r="AD667" s="749" t="n"/>
    </row>
    <row r="668">
      <c r="A668" s="749" t="n"/>
      <c r="B668" s="749" t="n"/>
      <c r="C668" s="749" t="n"/>
      <c r="D668" s="749" t="n"/>
      <c r="E668" s="749" t="n"/>
      <c r="F668" s="749" t="n"/>
      <c r="G668" s="749" t="n"/>
      <c r="H668" s="749" t="n"/>
      <c r="I668" s="749" t="n"/>
      <c r="J668" s="749" t="n"/>
      <c r="K668" s="749" t="n"/>
      <c r="L668" s="749" t="n"/>
      <c r="M668" s="749" t="n"/>
      <c r="N668" s="749" t="n"/>
      <c r="O668" s="749" t="n"/>
      <c r="P668" s="749" t="n"/>
      <c r="Q668" s="749" t="n"/>
      <c r="R668" s="749" t="n"/>
      <c r="S668" s="749" t="n"/>
      <c r="T668" s="749" t="n"/>
      <c r="U668" s="749" t="n"/>
      <c r="V668" s="749" t="n"/>
      <c r="W668" s="749" t="n"/>
      <c r="X668" s="749" t="n"/>
      <c r="Y668" s="749" t="n"/>
      <c r="Z668" s="749" t="n"/>
      <c r="AA668" s="749" t="n"/>
      <c r="AB668" s="749" t="n"/>
      <c r="AC668" s="749" t="n"/>
      <c r="AD668" s="749" t="n"/>
    </row>
    <row r="669">
      <c r="A669" s="749" t="n"/>
      <c r="B669" s="749" t="n"/>
      <c r="C669" s="749" t="n"/>
      <c r="D669" s="749" t="n"/>
      <c r="E669" s="749" t="n"/>
      <c r="F669" s="749" t="n"/>
      <c r="G669" s="749" t="n"/>
      <c r="H669" s="749" t="n"/>
      <c r="I669" s="749" t="n"/>
      <c r="J669" s="749" t="n"/>
      <c r="K669" s="749" t="n"/>
      <c r="L669" s="749" t="n"/>
      <c r="M669" s="749" t="n"/>
      <c r="N669" s="749" t="n"/>
      <c r="O669" s="749" t="n"/>
      <c r="P669" s="749" t="n"/>
      <c r="Q669" s="749" t="n"/>
      <c r="R669" s="749" t="n"/>
      <c r="S669" s="749" t="n"/>
      <c r="T669" s="749" t="n"/>
      <c r="U669" s="749" t="n"/>
      <c r="V669" s="749" t="n"/>
      <c r="W669" s="749" t="n"/>
      <c r="X669" s="749" t="n"/>
      <c r="Y669" s="749" t="n"/>
      <c r="Z669" s="749" t="n"/>
      <c r="AA669" s="749" t="n"/>
      <c r="AB669" s="749" t="n"/>
      <c r="AC669" s="749" t="n"/>
      <c r="AD669" s="749" t="n"/>
    </row>
    <row r="670">
      <c r="A670" s="749" t="n"/>
      <c r="B670" s="749" t="n"/>
      <c r="C670" s="749" t="n"/>
      <c r="D670" s="749" t="n"/>
      <c r="E670" s="749" t="n"/>
      <c r="F670" s="749" t="n"/>
      <c r="G670" s="749" t="n"/>
      <c r="H670" s="749" t="n"/>
      <c r="I670" s="749" t="n"/>
      <c r="J670" s="749" t="n"/>
      <c r="K670" s="749" t="n"/>
      <c r="L670" s="749" t="n"/>
      <c r="M670" s="749" t="n"/>
      <c r="N670" s="749" t="n"/>
      <c r="O670" s="749" t="n"/>
      <c r="P670" s="749" t="n"/>
      <c r="Q670" s="749" t="n"/>
      <c r="R670" s="749" t="n"/>
      <c r="S670" s="749" t="n"/>
      <c r="T670" s="749" t="n"/>
      <c r="U670" s="749" t="n"/>
      <c r="V670" s="749" t="n"/>
      <c r="W670" s="749" t="n"/>
      <c r="X670" s="749" t="n"/>
      <c r="Y670" s="749" t="n"/>
      <c r="Z670" s="749" t="n"/>
      <c r="AA670" s="749" t="n"/>
      <c r="AB670" s="749" t="n"/>
      <c r="AC670" s="749" t="n"/>
      <c r="AD670" s="749" t="n"/>
    </row>
    <row r="671">
      <c r="A671" s="749" t="n"/>
      <c r="B671" s="749" t="n"/>
      <c r="C671" s="749" t="n"/>
      <c r="D671" s="749" t="n"/>
      <c r="E671" s="749" t="n"/>
      <c r="F671" s="749" t="n"/>
      <c r="G671" s="749" t="n"/>
      <c r="H671" s="749" t="n"/>
      <c r="I671" s="749" t="n"/>
      <c r="J671" s="749" t="n"/>
      <c r="K671" s="749" t="n"/>
      <c r="L671" s="749" t="n"/>
      <c r="M671" s="749" t="n"/>
      <c r="N671" s="749" t="n"/>
      <c r="O671" s="749" t="n"/>
      <c r="P671" s="749" t="n"/>
      <c r="Q671" s="749" t="n"/>
      <c r="R671" s="749" t="n"/>
      <c r="S671" s="749" t="n"/>
      <c r="T671" s="749" t="n"/>
      <c r="U671" s="749" t="n"/>
      <c r="V671" s="749" t="n"/>
      <c r="W671" s="749" t="n"/>
      <c r="X671" s="749" t="n"/>
      <c r="Y671" s="749" t="n"/>
      <c r="Z671" s="749" t="n"/>
      <c r="AA671" s="749" t="n"/>
      <c r="AB671" s="749" t="n"/>
      <c r="AC671" s="749" t="n"/>
      <c r="AD671" s="749" t="n"/>
    </row>
    <row r="672">
      <c r="A672" s="749" t="n"/>
      <c r="B672" s="749" t="n"/>
      <c r="C672" s="749" t="n"/>
      <c r="D672" s="749" t="n"/>
      <c r="E672" s="749" t="n"/>
      <c r="F672" s="749" t="n"/>
      <c r="G672" s="749" t="n"/>
      <c r="H672" s="749" t="n"/>
      <c r="I672" s="749" t="n"/>
      <c r="J672" s="749" t="n"/>
      <c r="K672" s="749" t="n"/>
      <c r="L672" s="749" t="n"/>
      <c r="M672" s="749" t="n"/>
      <c r="N672" s="749" t="n"/>
      <c r="O672" s="749" t="n"/>
      <c r="P672" s="749" t="n"/>
      <c r="Q672" s="749" t="n"/>
      <c r="R672" s="749" t="n"/>
      <c r="S672" s="749" t="n"/>
      <c r="T672" s="749" t="n"/>
      <c r="U672" s="749" t="n"/>
      <c r="V672" s="749" t="n"/>
      <c r="W672" s="749" t="n"/>
      <c r="X672" s="749" t="n"/>
      <c r="Y672" s="749" t="n"/>
      <c r="Z672" s="749" t="n"/>
      <c r="AA672" s="749" t="n"/>
      <c r="AB672" s="749" t="n"/>
      <c r="AC672" s="749" t="n"/>
      <c r="AD672" s="749" t="n"/>
    </row>
    <row r="673">
      <c r="A673" s="749" t="n"/>
      <c r="B673" s="749" t="n"/>
      <c r="C673" s="749" t="n"/>
      <c r="D673" s="749" t="n"/>
      <c r="E673" s="749" t="n"/>
      <c r="F673" s="749" t="n"/>
      <c r="G673" s="749" t="n"/>
      <c r="H673" s="749" t="n"/>
      <c r="I673" s="749" t="n"/>
      <c r="J673" s="749" t="n"/>
      <c r="K673" s="749" t="n"/>
      <c r="L673" s="749" t="n"/>
      <c r="M673" s="749" t="n"/>
      <c r="N673" s="749" t="n"/>
      <c r="O673" s="749" t="n"/>
      <c r="P673" s="749" t="n"/>
      <c r="Q673" s="749" t="n"/>
      <c r="R673" s="749" t="n"/>
      <c r="S673" s="749" t="n"/>
      <c r="T673" s="749" t="n"/>
      <c r="U673" s="749" t="n"/>
      <c r="V673" s="749" t="n"/>
      <c r="W673" s="749" t="n"/>
      <c r="X673" s="749" t="n"/>
      <c r="Y673" s="749" t="n"/>
      <c r="Z673" s="749" t="n"/>
      <c r="AA673" s="749" t="n"/>
      <c r="AB673" s="749" t="n"/>
      <c r="AC673" s="749" t="n"/>
      <c r="AD673" s="749" t="n"/>
    </row>
    <row r="674">
      <c r="A674" s="749" t="n"/>
      <c r="B674" s="749" t="n"/>
      <c r="C674" s="749" t="n"/>
      <c r="D674" s="749" t="n"/>
      <c r="E674" s="749" t="n"/>
      <c r="F674" s="749" t="n"/>
      <c r="G674" s="749" t="n"/>
      <c r="H674" s="749" t="n"/>
      <c r="I674" s="749" t="n"/>
      <c r="J674" s="749" t="n"/>
      <c r="K674" s="749" t="n"/>
      <c r="L674" s="749" t="n"/>
      <c r="M674" s="749" t="n"/>
      <c r="N674" s="749" t="n"/>
      <c r="O674" s="749" t="n"/>
      <c r="P674" s="749" t="n"/>
      <c r="Q674" s="749" t="n"/>
      <c r="R674" s="749" t="n"/>
      <c r="S674" s="749" t="n"/>
      <c r="T674" s="749" t="n"/>
      <c r="U674" s="749" t="n"/>
      <c r="V674" s="749" t="n"/>
      <c r="W674" s="749" t="n"/>
      <c r="X674" s="749" t="n"/>
      <c r="Y674" s="749" t="n"/>
      <c r="Z674" s="749" t="n"/>
      <c r="AA674" s="749" t="n"/>
      <c r="AB674" s="749" t="n"/>
      <c r="AC674" s="749" t="n"/>
      <c r="AD674" s="749" t="n"/>
    </row>
    <row r="675">
      <c r="A675" s="749" t="n"/>
      <c r="B675" s="749" t="n"/>
      <c r="C675" s="749" t="n"/>
      <c r="D675" s="749" t="n"/>
      <c r="E675" s="749" t="n"/>
      <c r="F675" s="749" t="n"/>
      <c r="G675" s="749" t="n"/>
      <c r="H675" s="749" t="n"/>
      <c r="I675" s="749" t="n"/>
      <c r="J675" s="749" t="n"/>
      <c r="K675" s="749" t="n"/>
      <c r="L675" s="749" t="n"/>
      <c r="M675" s="749" t="n"/>
      <c r="N675" s="749" t="n"/>
      <c r="O675" s="749" t="n"/>
      <c r="P675" s="749" t="n"/>
      <c r="Q675" s="749" t="n"/>
      <c r="R675" s="749" t="n"/>
      <c r="S675" s="749" t="n"/>
      <c r="T675" s="749" t="n"/>
      <c r="U675" s="749" t="n"/>
      <c r="V675" s="749" t="n"/>
      <c r="W675" s="749" t="n"/>
      <c r="X675" s="749" t="n"/>
      <c r="Y675" s="749" t="n"/>
      <c r="Z675" s="749" t="n"/>
      <c r="AA675" s="749" t="n"/>
      <c r="AB675" s="749" t="n"/>
      <c r="AC675" s="749" t="n"/>
      <c r="AD675" s="749" t="n"/>
    </row>
    <row r="676">
      <c r="A676" s="749" t="n"/>
      <c r="B676" s="749" t="n"/>
      <c r="C676" s="749" t="n"/>
      <c r="D676" s="749" t="n"/>
      <c r="E676" s="749" t="n"/>
      <c r="F676" s="749" t="n"/>
      <c r="G676" s="749" t="n"/>
      <c r="H676" s="749" t="n"/>
      <c r="I676" s="749" t="n"/>
      <c r="J676" s="749" t="n"/>
      <c r="K676" s="749" t="n"/>
      <c r="L676" s="749" t="n"/>
      <c r="M676" s="749" t="n"/>
      <c r="N676" s="749" t="n"/>
      <c r="O676" s="749" t="n"/>
      <c r="P676" s="749" t="n"/>
      <c r="Q676" s="749" t="n"/>
      <c r="R676" s="749" t="n"/>
      <c r="S676" s="749" t="n"/>
      <c r="T676" s="749" t="n"/>
      <c r="U676" s="749" t="n"/>
      <c r="V676" s="749" t="n"/>
      <c r="W676" s="749" t="n"/>
      <c r="X676" s="749" t="n"/>
      <c r="Y676" s="749" t="n"/>
      <c r="Z676" s="749" t="n"/>
      <c r="AA676" s="749" t="n"/>
      <c r="AB676" s="749" t="n"/>
      <c r="AC676" s="749" t="n"/>
      <c r="AD676" s="749" t="n"/>
    </row>
    <row r="677">
      <c r="A677" s="749" t="n"/>
      <c r="B677" s="749" t="n"/>
      <c r="C677" s="749" t="n"/>
      <c r="D677" s="749" t="n"/>
      <c r="E677" s="749" t="n"/>
      <c r="F677" s="749" t="n"/>
      <c r="G677" s="749" t="n"/>
      <c r="H677" s="749" t="n"/>
      <c r="I677" s="749" t="n"/>
      <c r="J677" s="749" t="n"/>
      <c r="K677" s="749" t="n"/>
      <c r="L677" s="749" t="n"/>
      <c r="M677" s="749" t="n"/>
      <c r="N677" s="749" t="n"/>
      <c r="O677" s="749" t="n"/>
      <c r="P677" s="749" t="n"/>
      <c r="Q677" s="749" t="n"/>
      <c r="R677" s="749" t="n"/>
      <c r="S677" s="749" t="n"/>
      <c r="T677" s="749" t="n"/>
      <c r="U677" s="749" t="n"/>
      <c r="V677" s="749" t="n"/>
      <c r="W677" s="749" t="n"/>
      <c r="X677" s="749" t="n"/>
      <c r="Y677" s="749" t="n"/>
      <c r="Z677" s="749" t="n"/>
      <c r="AA677" s="749" t="n"/>
      <c r="AB677" s="749" t="n"/>
      <c r="AC677" s="749" t="n"/>
      <c r="AD677" s="749" t="n"/>
    </row>
    <row r="678">
      <c r="A678" s="749" t="n"/>
      <c r="B678" s="749" t="n"/>
      <c r="C678" s="749" t="n"/>
      <c r="D678" s="749" t="n"/>
      <c r="E678" s="749" t="n"/>
      <c r="F678" s="749" t="n"/>
      <c r="G678" s="749" t="n"/>
      <c r="H678" s="749" t="n"/>
      <c r="I678" s="749" t="n"/>
      <c r="J678" s="749" t="n"/>
      <c r="K678" s="749" t="n"/>
      <c r="L678" s="749" t="n"/>
      <c r="M678" s="749" t="n"/>
      <c r="N678" s="749" t="n"/>
      <c r="O678" s="749" t="n"/>
      <c r="P678" s="749" t="n"/>
      <c r="Q678" s="749" t="n"/>
      <c r="R678" s="749" t="n"/>
      <c r="S678" s="749" t="n"/>
      <c r="T678" s="749" t="n"/>
      <c r="U678" s="749" t="n"/>
      <c r="V678" s="749" t="n"/>
      <c r="W678" s="749" t="n"/>
      <c r="X678" s="749" t="n"/>
      <c r="Y678" s="749" t="n"/>
      <c r="Z678" s="749" t="n"/>
      <c r="AA678" s="749" t="n"/>
      <c r="AB678" s="749" t="n"/>
      <c r="AC678" s="749" t="n"/>
      <c r="AD678" s="749" t="n"/>
    </row>
    <row r="679">
      <c r="A679" s="749" t="n"/>
      <c r="B679" s="749" t="n"/>
      <c r="C679" s="749" t="n"/>
      <c r="D679" s="749" t="n"/>
      <c r="E679" s="749" t="n"/>
      <c r="F679" s="749" t="n"/>
      <c r="G679" s="749" t="n"/>
      <c r="H679" s="749" t="n"/>
      <c r="I679" s="749" t="n"/>
      <c r="J679" s="749" t="n"/>
      <c r="K679" s="749" t="n"/>
      <c r="L679" s="749" t="n"/>
      <c r="M679" s="749" t="n"/>
      <c r="N679" s="749" t="n"/>
      <c r="O679" s="749" t="n"/>
      <c r="P679" s="749" t="n"/>
      <c r="Q679" s="749" t="n"/>
      <c r="R679" s="749" t="n"/>
      <c r="S679" s="749" t="n"/>
      <c r="T679" s="749" t="n"/>
      <c r="U679" s="749" t="n"/>
      <c r="V679" s="749" t="n"/>
      <c r="W679" s="749" t="n"/>
      <c r="X679" s="749" t="n"/>
      <c r="Y679" s="749" t="n"/>
      <c r="Z679" s="749" t="n"/>
      <c r="AA679" s="749" t="n"/>
      <c r="AB679" s="749" t="n"/>
      <c r="AC679" s="749" t="n"/>
      <c r="AD679" s="749" t="n"/>
    </row>
    <row r="680">
      <c r="A680" s="749" t="n"/>
      <c r="B680" s="749" t="n"/>
      <c r="C680" s="749" t="n"/>
      <c r="D680" s="749" t="n"/>
      <c r="E680" s="749" t="n"/>
      <c r="F680" s="749" t="n"/>
      <c r="G680" s="749" t="n"/>
      <c r="H680" s="749" t="n"/>
      <c r="I680" s="749" t="n"/>
      <c r="J680" s="749" t="n"/>
      <c r="K680" s="749" t="n"/>
      <c r="L680" s="749" t="n"/>
      <c r="M680" s="749" t="n"/>
      <c r="N680" s="749" t="n"/>
      <c r="O680" s="749" t="n"/>
      <c r="P680" s="749" t="n"/>
      <c r="Q680" s="749" t="n"/>
      <c r="R680" s="749" t="n"/>
      <c r="S680" s="749" t="n"/>
      <c r="T680" s="749" t="n"/>
      <c r="U680" s="749" t="n"/>
      <c r="V680" s="749" t="n"/>
      <c r="W680" s="749" t="n"/>
      <c r="X680" s="749" t="n"/>
      <c r="Y680" s="749" t="n"/>
      <c r="Z680" s="749" t="n"/>
      <c r="AA680" s="749" t="n"/>
      <c r="AB680" s="749" t="n"/>
      <c r="AC680" s="749" t="n"/>
      <c r="AD680" s="749" t="n"/>
    </row>
    <row r="681">
      <c r="A681" s="749" t="n"/>
      <c r="B681" s="749" t="n"/>
      <c r="C681" s="749" t="n"/>
      <c r="D681" s="749" t="n"/>
      <c r="E681" s="749" t="n"/>
      <c r="F681" s="749" t="n"/>
      <c r="G681" s="749" t="n"/>
      <c r="H681" s="749" t="n"/>
      <c r="I681" s="749" t="n"/>
      <c r="J681" s="749" t="n"/>
      <c r="K681" s="749" t="n"/>
      <c r="L681" s="749" t="n"/>
      <c r="M681" s="749" t="n"/>
      <c r="N681" s="749" t="n"/>
      <c r="O681" s="749" t="n"/>
      <c r="P681" s="749" t="n"/>
      <c r="Q681" s="749" t="n"/>
      <c r="R681" s="749" t="n"/>
      <c r="S681" s="749" t="n"/>
      <c r="T681" s="749" t="n"/>
      <c r="U681" s="749" t="n"/>
      <c r="V681" s="749" t="n"/>
      <c r="W681" s="749" t="n"/>
      <c r="X681" s="749" t="n"/>
      <c r="Y681" s="749" t="n"/>
      <c r="Z681" s="749" t="n"/>
      <c r="AA681" s="749" t="n"/>
      <c r="AB681" s="749" t="n"/>
      <c r="AC681" s="749" t="n"/>
      <c r="AD681" s="749" t="n"/>
    </row>
    <row r="682">
      <c r="A682" s="749" t="n"/>
      <c r="B682" s="749" t="n"/>
      <c r="C682" s="749" t="n"/>
      <c r="D682" s="749" t="n"/>
      <c r="E682" s="749" t="n"/>
      <c r="F682" s="749" t="n"/>
      <c r="G682" s="749" t="n"/>
      <c r="H682" s="749" t="n"/>
      <c r="I682" s="749" t="n"/>
      <c r="J682" s="749" t="n"/>
      <c r="K682" s="749" t="n"/>
      <c r="L682" s="749" t="n"/>
      <c r="M682" s="749" t="n"/>
      <c r="N682" s="749" t="n"/>
      <c r="O682" s="749" t="n"/>
      <c r="P682" s="749" t="n"/>
      <c r="Q682" s="749" t="n"/>
      <c r="R682" s="749" t="n"/>
      <c r="S682" s="749" t="n"/>
      <c r="T682" s="749" t="n"/>
      <c r="U682" s="749" t="n"/>
      <c r="V682" s="749" t="n"/>
      <c r="W682" s="749" t="n"/>
      <c r="X682" s="749" t="n"/>
      <c r="Y682" s="749" t="n"/>
      <c r="Z682" s="749" t="n"/>
      <c r="AA682" s="749" t="n"/>
      <c r="AB682" s="749" t="n"/>
      <c r="AC682" s="749" t="n"/>
      <c r="AD682" s="749" t="n"/>
    </row>
    <row r="683">
      <c r="A683" s="749" t="n"/>
      <c r="B683" s="749" t="n"/>
      <c r="C683" s="749" t="n"/>
      <c r="D683" s="749" t="n"/>
      <c r="E683" s="749" t="n"/>
      <c r="F683" s="749" t="n"/>
      <c r="G683" s="749" t="n"/>
      <c r="H683" s="749" t="n"/>
      <c r="I683" s="749" t="n"/>
      <c r="J683" s="749" t="n"/>
      <c r="K683" s="749" t="n"/>
      <c r="L683" s="749" t="n"/>
      <c r="M683" s="749" t="n"/>
      <c r="N683" s="749" t="n"/>
      <c r="O683" s="749" t="n"/>
      <c r="P683" s="749" t="n"/>
      <c r="Q683" s="749" t="n"/>
      <c r="R683" s="749" t="n"/>
      <c r="S683" s="749" t="n"/>
      <c r="T683" s="749" t="n"/>
      <c r="U683" s="749" t="n"/>
      <c r="V683" s="749" t="n"/>
      <c r="W683" s="749" t="n"/>
      <c r="X683" s="749" t="n"/>
      <c r="Y683" s="749" t="n"/>
      <c r="Z683" s="749" t="n"/>
      <c r="AA683" s="749" t="n"/>
      <c r="AB683" s="749" t="n"/>
      <c r="AC683" s="749" t="n"/>
      <c r="AD683" s="749" t="n"/>
    </row>
    <row r="684">
      <c r="A684" s="749" t="n"/>
      <c r="B684" s="749" t="n"/>
      <c r="C684" s="749" t="n"/>
      <c r="D684" s="749" t="n"/>
      <c r="E684" s="749" t="n"/>
      <c r="F684" s="749" t="n"/>
      <c r="G684" s="749" t="n"/>
      <c r="H684" s="749" t="n"/>
      <c r="I684" s="749" t="n"/>
      <c r="J684" s="749" t="n"/>
      <c r="K684" s="749" t="n"/>
      <c r="L684" s="749" t="n"/>
      <c r="M684" s="749" t="n"/>
      <c r="N684" s="749" t="n"/>
      <c r="O684" s="749" t="n"/>
      <c r="P684" s="749" t="n"/>
      <c r="Q684" s="749" t="n"/>
      <c r="R684" s="749" t="n"/>
      <c r="S684" s="749" t="n"/>
      <c r="T684" s="749" t="n"/>
      <c r="U684" s="749" t="n"/>
      <c r="V684" s="749" t="n"/>
      <c r="W684" s="749" t="n"/>
      <c r="X684" s="749" t="n"/>
      <c r="Y684" s="749" t="n"/>
      <c r="Z684" s="749" t="n"/>
      <c r="AA684" s="749" t="n"/>
      <c r="AB684" s="749" t="n"/>
      <c r="AC684" s="749" t="n"/>
      <c r="AD684" s="749" t="n"/>
    </row>
    <row r="685">
      <c r="A685" s="749" t="n"/>
      <c r="B685" s="749" t="n"/>
      <c r="C685" s="749" t="n"/>
      <c r="D685" s="749" t="n"/>
      <c r="E685" s="749" t="n"/>
      <c r="F685" s="749" t="n"/>
      <c r="G685" s="749" t="n"/>
      <c r="H685" s="749" t="n"/>
      <c r="I685" s="749" t="n"/>
      <c r="J685" s="749" t="n"/>
      <c r="K685" s="749" t="n"/>
      <c r="L685" s="749" t="n"/>
      <c r="M685" s="749" t="n"/>
      <c r="N685" s="749" t="n"/>
      <c r="O685" s="749" t="n"/>
      <c r="P685" s="749" t="n"/>
      <c r="Q685" s="749" t="n"/>
      <c r="R685" s="749" t="n"/>
      <c r="S685" s="749" t="n"/>
      <c r="T685" s="749" t="n"/>
      <c r="U685" s="749" t="n"/>
      <c r="V685" s="749" t="n"/>
      <c r="W685" s="749" t="n"/>
      <c r="X685" s="749" t="n"/>
      <c r="Y685" s="749" t="n"/>
      <c r="Z685" s="749" t="n"/>
      <c r="AA685" s="749" t="n"/>
      <c r="AB685" s="749" t="n"/>
      <c r="AC685" s="749" t="n"/>
      <c r="AD685" s="749" t="n"/>
    </row>
    <row r="686">
      <c r="A686" s="749" t="n"/>
      <c r="B686" s="749" t="n"/>
      <c r="C686" s="749" t="n"/>
      <c r="D686" s="749" t="n"/>
      <c r="E686" s="749" t="n"/>
      <c r="F686" s="749" t="n"/>
      <c r="G686" s="749" t="n"/>
      <c r="H686" s="749" t="n"/>
      <c r="I686" s="749" t="n"/>
      <c r="J686" s="749" t="n"/>
      <c r="K686" s="749" t="n"/>
      <c r="L686" s="749" t="n"/>
      <c r="M686" s="749" t="n"/>
      <c r="N686" s="749" t="n"/>
      <c r="O686" s="749" t="n"/>
      <c r="P686" s="749" t="n"/>
      <c r="Q686" s="749" t="n"/>
      <c r="R686" s="749" t="n"/>
      <c r="S686" s="749" t="n"/>
      <c r="T686" s="749" t="n"/>
      <c r="U686" s="749" t="n"/>
      <c r="V686" s="749" t="n"/>
      <c r="W686" s="749" t="n"/>
      <c r="X686" s="749" t="n"/>
      <c r="Y686" s="749" t="n"/>
      <c r="Z686" s="749" t="n"/>
      <c r="AA686" s="749" t="n"/>
      <c r="AB686" s="749" t="n"/>
      <c r="AC686" s="749" t="n"/>
      <c r="AD686" s="749" t="n"/>
    </row>
    <row r="687">
      <c r="A687" s="749" t="n"/>
      <c r="B687" s="749" t="n"/>
      <c r="C687" s="749" t="n"/>
      <c r="D687" s="749" t="n"/>
      <c r="E687" s="749" t="n"/>
      <c r="F687" s="749" t="n"/>
      <c r="G687" s="749" t="n"/>
      <c r="H687" s="749" t="n"/>
      <c r="I687" s="749" t="n"/>
      <c r="J687" s="749" t="n"/>
      <c r="K687" s="749" t="n"/>
      <c r="L687" s="749" t="n"/>
      <c r="M687" s="749" t="n"/>
      <c r="N687" s="749" t="n"/>
      <c r="O687" s="749" t="n"/>
      <c r="P687" s="749" t="n"/>
      <c r="Q687" s="749" t="n"/>
      <c r="R687" s="749" t="n"/>
      <c r="S687" s="749" t="n"/>
      <c r="T687" s="749" t="n"/>
      <c r="U687" s="749" t="n"/>
      <c r="V687" s="749" t="n"/>
      <c r="W687" s="749" t="n"/>
      <c r="X687" s="749" t="n"/>
      <c r="Y687" s="749" t="n"/>
      <c r="Z687" s="749" t="n"/>
      <c r="AA687" s="749" t="n"/>
      <c r="AB687" s="749" t="n"/>
      <c r="AC687" s="749" t="n"/>
      <c r="AD687" s="749" t="n"/>
    </row>
    <row r="688">
      <c r="A688" s="749" t="n"/>
      <c r="B688" s="749" t="n"/>
      <c r="C688" s="749" t="n"/>
      <c r="D688" s="749" t="n"/>
      <c r="E688" s="749" t="n"/>
      <c r="F688" s="749" t="n"/>
      <c r="G688" s="749" t="n"/>
      <c r="H688" s="749" t="n"/>
      <c r="I688" s="749" t="n"/>
      <c r="J688" s="749" t="n"/>
      <c r="K688" s="749" t="n"/>
      <c r="L688" s="749" t="n"/>
      <c r="M688" s="749" t="n"/>
      <c r="N688" s="749" t="n"/>
      <c r="O688" s="749" t="n"/>
      <c r="P688" s="749" t="n"/>
      <c r="Q688" s="749" t="n"/>
      <c r="R688" s="749" t="n"/>
      <c r="S688" s="749" t="n"/>
      <c r="T688" s="749" t="n"/>
      <c r="U688" s="749" t="n"/>
      <c r="V688" s="749" t="n"/>
      <c r="W688" s="749" t="n"/>
      <c r="X688" s="749" t="n"/>
      <c r="Y688" s="749" t="n"/>
      <c r="Z688" s="749" t="n"/>
      <c r="AA688" s="749" t="n"/>
      <c r="AB688" s="749" t="n"/>
      <c r="AC688" s="749" t="n"/>
      <c r="AD688" s="749" t="n"/>
    </row>
    <row r="689">
      <c r="A689" s="749" t="n"/>
      <c r="B689" s="749" t="n"/>
      <c r="C689" s="749" t="n"/>
      <c r="D689" s="749" t="n"/>
      <c r="E689" s="749" t="n"/>
      <c r="F689" s="749" t="n"/>
      <c r="G689" s="749" t="n"/>
      <c r="H689" s="749" t="n"/>
      <c r="I689" s="749" t="n"/>
      <c r="J689" s="749" t="n"/>
      <c r="K689" s="749" t="n"/>
      <c r="L689" s="749" t="n"/>
      <c r="M689" s="749" t="n"/>
      <c r="N689" s="749" t="n"/>
      <c r="O689" s="749" t="n"/>
      <c r="P689" s="749" t="n"/>
      <c r="Q689" s="749" t="n"/>
      <c r="R689" s="749" t="n"/>
      <c r="S689" s="749" t="n"/>
      <c r="T689" s="749" t="n"/>
      <c r="U689" s="749" t="n"/>
      <c r="V689" s="749" t="n"/>
      <c r="W689" s="749" t="n"/>
      <c r="X689" s="749" t="n"/>
      <c r="Y689" s="749" t="n"/>
      <c r="Z689" s="749" t="n"/>
      <c r="AA689" s="749" t="n"/>
      <c r="AB689" s="749" t="n"/>
      <c r="AC689" s="749" t="n"/>
      <c r="AD689" s="749" t="n"/>
    </row>
    <row r="690">
      <c r="A690" s="749" t="n"/>
      <c r="B690" s="749" t="n"/>
      <c r="C690" s="749" t="n"/>
      <c r="D690" s="749" t="n"/>
      <c r="E690" s="749" t="n"/>
      <c r="F690" s="749" t="n"/>
      <c r="G690" s="749" t="n"/>
      <c r="H690" s="749" t="n"/>
      <c r="I690" s="749" t="n"/>
      <c r="J690" s="749" t="n"/>
      <c r="K690" s="749" t="n"/>
      <c r="L690" s="749" t="n"/>
      <c r="M690" s="749" t="n"/>
      <c r="N690" s="749" t="n"/>
      <c r="O690" s="749" t="n"/>
      <c r="P690" s="749" t="n"/>
      <c r="Q690" s="749" t="n"/>
      <c r="R690" s="749" t="n"/>
      <c r="S690" s="749" t="n"/>
      <c r="T690" s="749" t="n"/>
      <c r="U690" s="749" t="n"/>
      <c r="V690" s="749" t="n"/>
      <c r="W690" s="749" t="n"/>
      <c r="X690" s="749" t="n"/>
      <c r="Y690" s="749" t="n"/>
      <c r="Z690" s="749" t="n"/>
      <c r="AA690" s="749" t="n"/>
      <c r="AB690" s="749" t="n"/>
      <c r="AC690" s="749" t="n"/>
      <c r="AD690" s="749" t="n"/>
    </row>
    <row r="691">
      <c r="A691" s="749" t="n"/>
      <c r="B691" s="749" t="n"/>
      <c r="C691" s="749" t="n"/>
      <c r="D691" s="749" t="n"/>
      <c r="E691" s="749" t="n"/>
      <c r="F691" s="749" t="n"/>
      <c r="G691" s="749" t="n"/>
      <c r="H691" s="749" t="n"/>
      <c r="I691" s="749" t="n"/>
      <c r="J691" s="749" t="n"/>
      <c r="K691" s="749" t="n"/>
      <c r="L691" s="749" t="n"/>
      <c r="M691" s="749" t="n"/>
      <c r="N691" s="749" t="n"/>
      <c r="O691" s="749" t="n"/>
      <c r="P691" s="749" t="n"/>
      <c r="Q691" s="749" t="n"/>
      <c r="R691" s="749" t="n"/>
      <c r="S691" s="749" t="n"/>
      <c r="T691" s="749" t="n"/>
      <c r="U691" s="749" t="n"/>
      <c r="V691" s="749" t="n"/>
      <c r="W691" s="749" t="n"/>
      <c r="X691" s="749" t="n"/>
      <c r="Y691" s="749" t="n"/>
      <c r="Z691" s="749" t="n"/>
      <c r="AA691" s="749" t="n"/>
      <c r="AB691" s="749" t="n"/>
      <c r="AC691" s="749" t="n"/>
      <c r="AD691" s="749" t="n"/>
    </row>
    <row r="692">
      <c r="A692" s="749" t="n"/>
      <c r="B692" s="749" t="n"/>
      <c r="C692" s="749" t="n"/>
      <c r="D692" s="749" t="n"/>
      <c r="E692" s="749" t="n"/>
      <c r="F692" s="749" t="n"/>
      <c r="G692" s="749" t="n"/>
      <c r="H692" s="749" t="n"/>
      <c r="I692" s="749" t="n"/>
      <c r="J692" s="749" t="n"/>
      <c r="K692" s="749" t="n"/>
      <c r="L692" s="749" t="n"/>
      <c r="M692" s="749" t="n"/>
      <c r="N692" s="749" t="n"/>
      <c r="O692" s="749" t="n"/>
      <c r="P692" s="749" t="n"/>
      <c r="Q692" s="749" t="n"/>
      <c r="R692" s="749" t="n"/>
      <c r="S692" s="749" t="n"/>
      <c r="T692" s="749" t="n"/>
      <c r="U692" s="749" t="n"/>
      <c r="V692" s="749" t="n"/>
      <c r="W692" s="749" t="n"/>
      <c r="X692" s="749" t="n"/>
      <c r="Y692" s="749" t="n"/>
      <c r="Z692" s="749" t="n"/>
      <c r="AA692" s="749" t="n"/>
      <c r="AB692" s="749" t="n"/>
      <c r="AC692" s="749" t="n"/>
      <c r="AD692" s="749" t="n"/>
    </row>
    <row r="693">
      <c r="A693" s="749" t="n"/>
      <c r="B693" s="749" t="n"/>
      <c r="C693" s="749" t="n"/>
      <c r="D693" s="749" t="n"/>
      <c r="E693" s="749" t="n"/>
      <c r="F693" s="749" t="n"/>
      <c r="G693" s="749" t="n"/>
      <c r="H693" s="749" t="n"/>
      <c r="I693" s="749" t="n"/>
      <c r="J693" s="749" t="n"/>
      <c r="K693" s="749" t="n"/>
      <c r="L693" s="749" t="n"/>
      <c r="M693" s="749" t="n"/>
      <c r="N693" s="749" t="n"/>
      <c r="O693" s="749" t="n"/>
      <c r="P693" s="749" t="n"/>
      <c r="Q693" s="749" t="n"/>
      <c r="R693" s="749" t="n"/>
      <c r="S693" s="749" t="n"/>
      <c r="T693" s="749" t="n"/>
      <c r="U693" s="749" t="n"/>
      <c r="V693" s="749" t="n"/>
      <c r="W693" s="749" t="n"/>
      <c r="X693" s="749" t="n"/>
      <c r="Y693" s="749" t="n"/>
      <c r="Z693" s="749" t="n"/>
      <c r="AA693" s="749" t="n"/>
      <c r="AB693" s="749" t="n"/>
      <c r="AC693" s="749" t="n"/>
      <c r="AD693" s="749" t="n"/>
    </row>
    <row r="694">
      <c r="A694" s="749" t="n"/>
      <c r="B694" s="749" t="n"/>
      <c r="C694" s="749" t="n"/>
      <c r="D694" s="749" t="n"/>
      <c r="E694" s="749" t="n"/>
      <c r="F694" s="749" t="n"/>
      <c r="G694" s="749" t="n"/>
      <c r="H694" s="749" t="n"/>
      <c r="I694" s="749" t="n"/>
      <c r="J694" s="749" t="n"/>
      <c r="K694" s="749" t="n"/>
      <c r="L694" s="749" t="n"/>
      <c r="M694" s="749" t="n"/>
      <c r="N694" s="749" t="n"/>
      <c r="O694" s="749" t="n"/>
      <c r="P694" s="749" t="n"/>
      <c r="Q694" s="749" t="n"/>
      <c r="R694" s="749" t="n"/>
      <c r="S694" s="749" t="n"/>
      <c r="T694" s="749" t="n"/>
      <c r="U694" s="749" t="n"/>
      <c r="V694" s="749" t="n"/>
      <c r="W694" s="749" t="n"/>
      <c r="X694" s="749" t="n"/>
      <c r="Y694" s="749" t="n"/>
      <c r="Z694" s="749" t="n"/>
      <c r="AA694" s="749" t="n"/>
      <c r="AB694" s="749" t="n"/>
      <c r="AC694" s="749" t="n"/>
      <c r="AD694" s="749" t="n"/>
    </row>
    <row r="695">
      <c r="A695" s="749" t="n"/>
      <c r="B695" s="749" t="n"/>
      <c r="C695" s="749" t="n"/>
      <c r="D695" s="749" t="n"/>
      <c r="E695" s="749" t="n"/>
      <c r="F695" s="749" t="n"/>
      <c r="G695" s="749" t="n"/>
      <c r="H695" s="749" t="n"/>
      <c r="I695" s="749" t="n"/>
      <c r="J695" s="749" t="n"/>
      <c r="K695" s="749" t="n"/>
      <c r="L695" s="749" t="n"/>
      <c r="M695" s="749" t="n"/>
      <c r="N695" s="749" t="n"/>
      <c r="O695" s="749" t="n"/>
      <c r="P695" s="749" t="n"/>
      <c r="Q695" s="749" t="n"/>
      <c r="R695" s="749" t="n"/>
      <c r="S695" s="749" t="n"/>
      <c r="T695" s="749" t="n"/>
      <c r="U695" s="749" t="n"/>
      <c r="V695" s="749" t="n"/>
      <c r="W695" s="749" t="n"/>
      <c r="X695" s="749" t="n"/>
      <c r="Y695" s="749" t="n"/>
      <c r="Z695" s="749" t="n"/>
      <c r="AA695" s="749" t="n"/>
      <c r="AB695" s="749" t="n"/>
      <c r="AC695" s="749" t="n"/>
      <c r="AD695" s="749" t="n"/>
    </row>
    <row r="696">
      <c r="A696" s="749" t="n"/>
      <c r="B696" s="749" t="n"/>
      <c r="C696" s="749" t="n"/>
      <c r="D696" s="749" t="n"/>
      <c r="E696" s="749" t="n"/>
      <c r="F696" s="749" t="n"/>
      <c r="G696" s="749" t="n"/>
      <c r="H696" s="749" t="n"/>
      <c r="I696" s="749" t="n"/>
      <c r="J696" s="749" t="n"/>
      <c r="K696" s="749" t="n"/>
      <c r="L696" s="749" t="n"/>
      <c r="M696" s="749" t="n"/>
      <c r="N696" s="749" t="n"/>
      <c r="O696" s="749" t="n"/>
      <c r="P696" s="749" t="n"/>
      <c r="Q696" s="749" t="n"/>
      <c r="R696" s="749" t="n"/>
      <c r="S696" s="749" t="n"/>
      <c r="T696" s="749" t="n"/>
      <c r="U696" s="749" t="n"/>
      <c r="V696" s="749" t="n"/>
      <c r="W696" s="749" t="n"/>
      <c r="X696" s="749" t="n"/>
      <c r="Y696" s="749" t="n"/>
      <c r="Z696" s="749" t="n"/>
      <c r="AA696" s="749" t="n"/>
      <c r="AB696" s="749" t="n"/>
      <c r="AC696" s="749" t="n"/>
      <c r="AD696" s="749" t="n"/>
    </row>
    <row r="697">
      <c r="A697" s="749" t="n"/>
      <c r="B697" s="749" t="n"/>
      <c r="C697" s="749" t="n"/>
      <c r="D697" s="749" t="n"/>
      <c r="E697" s="749" t="n"/>
      <c r="F697" s="749" t="n"/>
      <c r="G697" s="749" t="n"/>
      <c r="H697" s="749" t="n"/>
      <c r="I697" s="749" t="n"/>
      <c r="J697" s="749" t="n"/>
      <c r="K697" s="749" t="n"/>
      <c r="L697" s="749" t="n"/>
      <c r="M697" s="749" t="n"/>
      <c r="N697" s="749" t="n"/>
      <c r="O697" s="749" t="n"/>
      <c r="P697" s="749" t="n"/>
      <c r="Q697" s="749" t="n"/>
      <c r="R697" s="749" t="n"/>
      <c r="S697" s="749" t="n"/>
      <c r="T697" s="749" t="n"/>
      <c r="U697" s="749" t="n"/>
      <c r="V697" s="749" t="n"/>
      <c r="W697" s="749" t="n"/>
      <c r="X697" s="749" t="n"/>
      <c r="Y697" s="749" t="n"/>
      <c r="Z697" s="749" t="n"/>
      <c r="AA697" s="749" t="n"/>
      <c r="AB697" s="749" t="n"/>
      <c r="AC697" s="749" t="n"/>
      <c r="AD697" s="749" t="n"/>
    </row>
    <row r="698">
      <c r="A698" s="749" t="n"/>
      <c r="B698" s="749" t="n"/>
      <c r="C698" s="749" t="n"/>
      <c r="D698" s="749" t="n"/>
      <c r="E698" s="749" t="n"/>
      <c r="F698" s="749" t="n"/>
      <c r="G698" s="749" t="n"/>
      <c r="H698" s="749" t="n"/>
      <c r="I698" s="749" t="n"/>
      <c r="J698" s="749" t="n"/>
      <c r="K698" s="749" t="n"/>
      <c r="L698" s="749" t="n"/>
      <c r="M698" s="749" t="n"/>
      <c r="N698" s="749" t="n"/>
      <c r="O698" s="749" t="n"/>
      <c r="P698" s="749" t="n"/>
      <c r="Q698" s="749" t="n"/>
      <c r="R698" s="749" t="n"/>
      <c r="S698" s="749" t="n"/>
      <c r="T698" s="749" t="n"/>
      <c r="U698" s="749" t="n"/>
      <c r="V698" s="749" t="n"/>
      <c r="W698" s="749" t="n"/>
      <c r="X698" s="749" t="n"/>
      <c r="Y698" s="749" t="n"/>
      <c r="Z698" s="749" t="n"/>
      <c r="AA698" s="749" t="n"/>
      <c r="AB698" s="749" t="n"/>
      <c r="AC698" s="749" t="n"/>
      <c r="AD698" s="749" t="n"/>
    </row>
    <row r="699">
      <c r="A699" s="749" t="n"/>
      <c r="B699" s="749" t="n"/>
      <c r="C699" s="749" t="n"/>
      <c r="D699" s="749" t="n"/>
      <c r="E699" s="749" t="n"/>
      <c r="F699" s="749" t="n"/>
      <c r="G699" s="749" t="n"/>
      <c r="H699" s="749" t="n"/>
      <c r="I699" s="749" t="n"/>
      <c r="J699" s="749" t="n"/>
      <c r="K699" s="749" t="n"/>
      <c r="L699" s="749" t="n"/>
      <c r="M699" s="749" t="n"/>
      <c r="N699" s="749" t="n"/>
      <c r="O699" s="749" t="n"/>
      <c r="P699" s="749" t="n"/>
      <c r="Q699" s="749" t="n"/>
      <c r="R699" s="749" t="n"/>
      <c r="S699" s="749" t="n"/>
      <c r="T699" s="749" t="n"/>
      <c r="U699" s="749" t="n"/>
      <c r="V699" s="749" t="n"/>
      <c r="W699" s="749" t="n"/>
      <c r="X699" s="749" t="n"/>
      <c r="Y699" s="749" t="n"/>
      <c r="Z699" s="749" t="n"/>
      <c r="AA699" s="749" t="n"/>
      <c r="AB699" s="749" t="n"/>
      <c r="AC699" s="749" t="n"/>
      <c r="AD699" s="749" t="n"/>
    </row>
    <row r="700">
      <c r="A700" s="749" t="n"/>
      <c r="B700" s="749" t="n"/>
      <c r="C700" s="749" t="n"/>
      <c r="D700" s="749" t="n"/>
      <c r="E700" s="749" t="n"/>
      <c r="F700" s="749" t="n"/>
      <c r="G700" s="749" t="n"/>
      <c r="H700" s="749" t="n"/>
      <c r="I700" s="749" t="n"/>
      <c r="J700" s="749" t="n"/>
      <c r="K700" s="749" t="n"/>
      <c r="L700" s="749" t="n"/>
      <c r="M700" s="749" t="n"/>
      <c r="N700" s="749" t="n"/>
      <c r="O700" s="749" t="n"/>
      <c r="P700" s="749" t="n"/>
      <c r="Q700" s="749" t="n"/>
      <c r="R700" s="749" t="n"/>
      <c r="S700" s="749" t="n"/>
      <c r="T700" s="749" t="n"/>
      <c r="U700" s="749" t="n"/>
      <c r="V700" s="749" t="n"/>
      <c r="W700" s="749" t="n"/>
      <c r="X700" s="749" t="n"/>
      <c r="Y700" s="749" t="n"/>
      <c r="Z700" s="749" t="n"/>
      <c r="AA700" s="749" t="n"/>
      <c r="AB700" s="749" t="n"/>
      <c r="AC700" s="749" t="n"/>
      <c r="AD700" s="749" t="n"/>
    </row>
    <row r="701">
      <c r="A701" s="749" t="n"/>
      <c r="B701" s="749" t="n"/>
      <c r="C701" s="749" t="n"/>
      <c r="D701" s="749" t="n"/>
      <c r="E701" s="749" t="n"/>
      <c r="F701" s="749" t="n"/>
      <c r="G701" s="749" t="n"/>
      <c r="H701" s="749" t="n"/>
      <c r="I701" s="749" t="n"/>
      <c r="J701" s="749" t="n"/>
      <c r="K701" s="749" t="n"/>
      <c r="L701" s="749" t="n"/>
      <c r="M701" s="749" t="n"/>
      <c r="N701" s="749" t="n"/>
      <c r="O701" s="749" t="n"/>
      <c r="P701" s="749" t="n"/>
      <c r="Q701" s="749" t="n"/>
      <c r="R701" s="749" t="n"/>
      <c r="S701" s="749" t="n"/>
      <c r="T701" s="749" t="n"/>
      <c r="U701" s="749" t="n"/>
      <c r="V701" s="749" t="n"/>
      <c r="W701" s="749" t="n"/>
      <c r="X701" s="749" t="n"/>
      <c r="Y701" s="749" t="n"/>
      <c r="Z701" s="749" t="n"/>
      <c r="AA701" s="749" t="n"/>
      <c r="AB701" s="749" t="n"/>
      <c r="AC701" s="749" t="n"/>
      <c r="AD701" s="749" t="n"/>
    </row>
    <row r="702">
      <c r="A702" s="749" t="n"/>
      <c r="B702" s="749" t="n"/>
      <c r="C702" s="749" t="n"/>
      <c r="D702" s="749" t="n"/>
      <c r="E702" s="749" t="n"/>
      <c r="F702" s="749" t="n"/>
      <c r="G702" s="749" t="n"/>
      <c r="H702" s="749" t="n"/>
      <c r="I702" s="749" t="n"/>
      <c r="J702" s="749" t="n"/>
      <c r="K702" s="749" t="n"/>
      <c r="L702" s="749" t="n"/>
      <c r="M702" s="749" t="n"/>
      <c r="N702" s="749" t="n"/>
      <c r="O702" s="749" t="n"/>
      <c r="P702" s="749" t="n"/>
      <c r="Q702" s="749" t="n"/>
      <c r="R702" s="749" t="n"/>
      <c r="S702" s="749" t="n"/>
      <c r="T702" s="749" t="n"/>
      <c r="U702" s="749" t="n"/>
      <c r="V702" s="749" t="n"/>
      <c r="W702" s="749" t="n"/>
      <c r="X702" s="749" t="n"/>
      <c r="Y702" s="749" t="n"/>
      <c r="Z702" s="749" t="n"/>
      <c r="AA702" s="749" t="n"/>
      <c r="AB702" s="749" t="n"/>
      <c r="AC702" s="749" t="n"/>
      <c r="AD702" s="749" t="n"/>
    </row>
    <row r="703">
      <c r="A703" s="749" t="n"/>
      <c r="B703" s="749" t="n"/>
      <c r="C703" s="749" t="n"/>
      <c r="D703" s="749" t="n"/>
      <c r="E703" s="749" t="n"/>
      <c r="F703" s="749" t="n"/>
      <c r="G703" s="749" t="n"/>
      <c r="H703" s="749" t="n"/>
      <c r="I703" s="749" t="n"/>
      <c r="J703" s="749" t="n"/>
      <c r="K703" s="749" t="n"/>
      <c r="L703" s="749" t="n"/>
      <c r="M703" s="749" t="n"/>
      <c r="N703" s="749" t="n"/>
      <c r="O703" s="749" t="n"/>
      <c r="P703" s="749" t="n"/>
      <c r="Q703" s="749" t="n"/>
      <c r="R703" s="749" t="n"/>
      <c r="S703" s="749" t="n"/>
      <c r="T703" s="749" t="n"/>
      <c r="U703" s="749" t="n"/>
      <c r="V703" s="749" t="n"/>
      <c r="W703" s="749" t="n"/>
      <c r="X703" s="749" t="n"/>
      <c r="Y703" s="749" t="n"/>
      <c r="Z703" s="749" t="n"/>
      <c r="AA703" s="749" t="n"/>
      <c r="AB703" s="749" t="n"/>
      <c r="AC703" s="749" t="n"/>
      <c r="AD703" s="749" t="n"/>
    </row>
    <row r="704">
      <c r="A704" s="749" t="n"/>
      <c r="B704" s="749" t="n"/>
      <c r="C704" s="749" t="n"/>
      <c r="D704" s="749" t="n"/>
      <c r="E704" s="749" t="n"/>
      <c r="F704" s="749" t="n"/>
      <c r="G704" s="749" t="n"/>
      <c r="H704" s="749" t="n"/>
      <c r="I704" s="749" t="n"/>
      <c r="J704" s="749" t="n"/>
      <c r="K704" s="749" t="n"/>
      <c r="L704" s="749" t="n"/>
      <c r="M704" s="749" t="n"/>
      <c r="N704" s="749" t="n"/>
      <c r="O704" s="749" t="n"/>
      <c r="P704" s="749" t="n"/>
      <c r="Q704" s="749" t="n"/>
      <c r="R704" s="749" t="n"/>
      <c r="S704" s="749" t="n"/>
      <c r="T704" s="749" t="n"/>
      <c r="U704" s="749" t="n"/>
      <c r="V704" s="749" t="n"/>
      <c r="W704" s="749" t="n"/>
      <c r="X704" s="749" t="n"/>
      <c r="Y704" s="749" t="n"/>
      <c r="Z704" s="749" t="n"/>
      <c r="AA704" s="749" t="n"/>
      <c r="AB704" s="749" t="n"/>
      <c r="AC704" s="749" t="n"/>
      <c r="AD704" s="749" t="n"/>
    </row>
    <row r="705">
      <c r="A705" s="749" t="n"/>
      <c r="B705" s="749" t="n"/>
      <c r="C705" s="749" t="n"/>
      <c r="D705" s="749" t="n"/>
      <c r="E705" s="749" t="n"/>
      <c r="F705" s="749" t="n"/>
      <c r="G705" s="749" t="n"/>
      <c r="H705" s="749" t="n"/>
      <c r="I705" s="749" t="n"/>
      <c r="J705" s="749" t="n"/>
      <c r="K705" s="749" t="n"/>
      <c r="L705" s="749" t="n"/>
      <c r="M705" s="749" t="n"/>
      <c r="N705" s="749" t="n"/>
      <c r="O705" s="749" t="n"/>
      <c r="P705" s="749" t="n"/>
      <c r="Q705" s="749" t="n"/>
      <c r="R705" s="749" t="n"/>
      <c r="S705" s="749" t="n"/>
      <c r="T705" s="749" t="n"/>
      <c r="U705" s="749" t="n"/>
      <c r="V705" s="749" t="n"/>
      <c r="W705" s="749" t="n"/>
      <c r="X705" s="749" t="n"/>
      <c r="Y705" s="749" t="n"/>
      <c r="Z705" s="749" t="n"/>
      <c r="AA705" s="749" t="n"/>
      <c r="AB705" s="749" t="n"/>
      <c r="AC705" s="749" t="n"/>
      <c r="AD705" s="749" t="n"/>
    </row>
    <row r="706">
      <c r="A706" s="749" t="n"/>
      <c r="B706" s="749" t="n"/>
      <c r="C706" s="749" t="n"/>
      <c r="D706" s="749" t="n"/>
      <c r="E706" s="749" t="n"/>
      <c r="F706" s="749" t="n"/>
      <c r="G706" s="749" t="n"/>
      <c r="H706" s="749" t="n"/>
      <c r="I706" s="749" t="n"/>
      <c r="J706" s="749" t="n"/>
      <c r="K706" s="749" t="n"/>
      <c r="L706" s="749" t="n"/>
      <c r="M706" s="749" t="n"/>
      <c r="N706" s="749" t="n"/>
      <c r="O706" s="749" t="n"/>
      <c r="P706" s="749" t="n"/>
      <c r="Q706" s="749" t="n"/>
      <c r="R706" s="749" t="n"/>
      <c r="S706" s="749" t="n"/>
      <c r="T706" s="749" t="n"/>
      <c r="U706" s="749" t="n"/>
      <c r="V706" s="749" t="n"/>
      <c r="W706" s="749" t="n"/>
      <c r="X706" s="749" t="n"/>
      <c r="Y706" s="749" t="n"/>
      <c r="Z706" s="749" t="n"/>
      <c r="AA706" s="749" t="n"/>
      <c r="AB706" s="749" t="n"/>
      <c r="AC706" s="749" t="n"/>
      <c r="AD706" s="749" t="n"/>
    </row>
    <row r="707">
      <c r="A707" s="749" t="n"/>
      <c r="B707" s="749" t="n"/>
      <c r="C707" s="749" t="n"/>
      <c r="D707" s="749" t="n"/>
      <c r="E707" s="749" t="n"/>
      <c r="F707" s="749" t="n"/>
      <c r="G707" s="749" t="n"/>
      <c r="H707" s="749" t="n"/>
      <c r="I707" s="749" t="n"/>
      <c r="J707" s="749" t="n"/>
      <c r="K707" s="749" t="n"/>
      <c r="L707" s="749" t="n"/>
      <c r="M707" s="749" t="n"/>
      <c r="N707" s="749" t="n"/>
      <c r="O707" s="749" t="n"/>
      <c r="P707" s="749" t="n"/>
      <c r="Q707" s="749" t="n"/>
      <c r="R707" s="749" t="n"/>
      <c r="S707" s="749" t="n"/>
      <c r="T707" s="749" t="n"/>
      <c r="U707" s="749" t="n"/>
      <c r="V707" s="749" t="n"/>
      <c r="W707" s="749" t="n"/>
      <c r="X707" s="749" t="n"/>
      <c r="Y707" s="749" t="n"/>
      <c r="Z707" s="749" t="n"/>
      <c r="AA707" s="749" t="n"/>
      <c r="AB707" s="749" t="n"/>
      <c r="AC707" s="749" t="n"/>
      <c r="AD707" s="749" t="n"/>
    </row>
    <row r="708">
      <c r="A708" s="749" t="n"/>
      <c r="B708" s="749" t="n"/>
      <c r="C708" s="749" t="n"/>
      <c r="D708" s="749" t="n"/>
      <c r="E708" s="749" t="n"/>
      <c r="F708" s="749" t="n"/>
      <c r="G708" s="749" t="n"/>
      <c r="H708" s="749" t="n"/>
      <c r="I708" s="749" t="n"/>
      <c r="J708" s="749" t="n"/>
      <c r="K708" s="749" t="n"/>
      <c r="L708" s="749" t="n"/>
      <c r="M708" s="749" t="n"/>
      <c r="N708" s="749" t="n"/>
      <c r="O708" s="749" t="n"/>
      <c r="P708" s="749" t="n"/>
      <c r="Q708" s="749" t="n"/>
      <c r="R708" s="749" t="n"/>
      <c r="S708" s="749" t="n"/>
      <c r="T708" s="749" t="n"/>
      <c r="U708" s="749" t="n"/>
      <c r="V708" s="749" t="n"/>
      <c r="W708" s="749" t="n"/>
      <c r="X708" s="749" t="n"/>
      <c r="Y708" s="749" t="n"/>
      <c r="Z708" s="749" t="n"/>
      <c r="AA708" s="749" t="n"/>
      <c r="AB708" s="749" t="n"/>
      <c r="AC708" s="749" t="n"/>
      <c r="AD708" s="749" t="n"/>
    </row>
    <row r="709">
      <c r="A709" s="749" t="n"/>
      <c r="B709" s="749" t="n"/>
      <c r="C709" s="749" t="n"/>
      <c r="D709" s="749" t="n"/>
      <c r="E709" s="749" t="n"/>
      <c r="F709" s="749" t="n"/>
      <c r="G709" s="749" t="n"/>
      <c r="H709" s="749" t="n"/>
      <c r="I709" s="749" t="n"/>
      <c r="J709" s="749" t="n"/>
      <c r="K709" s="749" t="n"/>
      <c r="L709" s="749" t="n"/>
      <c r="M709" s="749" t="n"/>
      <c r="N709" s="749" t="n"/>
      <c r="O709" s="749" t="n"/>
      <c r="P709" s="749" t="n"/>
      <c r="Q709" s="749" t="n"/>
      <c r="R709" s="749" t="n"/>
      <c r="S709" s="749" t="n"/>
      <c r="T709" s="749" t="n"/>
      <c r="U709" s="749" t="n"/>
      <c r="V709" s="749" t="n"/>
      <c r="W709" s="749" t="n"/>
      <c r="X709" s="749" t="n"/>
      <c r="Y709" s="749" t="n"/>
      <c r="Z709" s="749" t="n"/>
      <c r="AA709" s="749" t="n"/>
      <c r="AB709" s="749" t="n"/>
      <c r="AC709" s="749" t="n"/>
      <c r="AD709" s="749" t="n"/>
    </row>
    <row r="710">
      <c r="A710" s="749" t="n"/>
      <c r="B710" s="749" t="n"/>
      <c r="C710" s="749" t="n"/>
      <c r="D710" s="749" t="n"/>
      <c r="E710" s="749" t="n"/>
      <c r="F710" s="749" t="n"/>
      <c r="G710" s="749" t="n"/>
      <c r="H710" s="749" t="n"/>
      <c r="I710" s="749" t="n"/>
      <c r="J710" s="749" t="n"/>
      <c r="K710" s="749" t="n"/>
      <c r="L710" s="749" t="n"/>
      <c r="M710" s="749" t="n"/>
      <c r="N710" s="749" t="n"/>
      <c r="O710" s="749" t="n"/>
      <c r="P710" s="749" t="n"/>
      <c r="Q710" s="749" t="n"/>
      <c r="R710" s="749" t="n"/>
      <c r="S710" s="749" t="n"/>
      <c r="T710" s="749" t="n"/>
      <c r="U710" s="749" t="n"/>
      <c r="V710" s="749" t="n"/>
      <c r="W710" s="749" t="n"/>
      <c r="X710" s="749" t="n"/>
      <c r="Y710" s="749" t="n"/>
      <c r="Z710" s="749" t="n"/>
      <c r="AA710" s="749" t="n"/>
      <c r="AB710" s="749" t="n"/>
      <c r="AC710" s="749" t="n"/>
      <c r="AD710" s="749" t="n"/>
    </row>
    <row r="711">
      <c r="A711" s="749" t="n"/>
      <c r="B711" s="749" t="n"/>
      <c r="C711" s="749" t="n"/>
      <c r="D711" s="749" t="n"/>
      <c r="E711" s="749" t="n"/>
      <c r="F711" s="749" t="n"/>
      <c r="G711" s="749" t="n"/>
      <c r="H711" s="749" t="n"/>
      <c r="I711" s="749" t="n"/>
      <c r="J711" s="749" t="n"/>
      <c r="K711" s="749" t="n"/>
      <c r="L711" s="749" t="n"/>
      <c r="M711" s="749" t="n"/>
      <c r="N711" s="749" t="n"/>
      <c r="O711" s="749" t="n"/>
      <c r="P711" s="749" t="n"/>
      <c r="Q711" s="749" t="n"/>
      <c r="R711" s="749" t="n"/>
      <c r="S711" s="749" t="n"/>
      <c r="T711" s="749" t="n"/>
      <c r="U711" s="749" t="n"/>
      <c r="V711" s="749" t="n"/>
      <c r="W711" s="749" t="n"/>
      <c r="X711" s="749" t="n"/>
      <c r="Y711" s="749" t="n"/>
      <c r="Z711" s="749" t="n"/>
      <c r="AA711" s="749" t="n"/>
      <c r="AB711" s="749" t="n"/>
      <c r="AC711" s="749" t="n"/>
      <c r="AD711" s="749" t="n"/>
    </row>
    <row r="712">
      <c r="A712" s="749" t="n"/>
      <c r="B712" s="749" t="n"/>
      <c r="C712" s="749" t="n"/>
      <c r="D712" s="749" t="n"/>
      <c r="E712" s="749" t="n"/>
      <c r="F712" s="749" t="n"/>
      <c r="G712" s="749" t="n"/>
      <c r="H712" s="749" t="n"/>
      <c r="I712" s="749" t="n"/>
      <c r="J712" s="749" t="n"/>
      <c r="K712" s="749" t="n"/>
      <c r="L712" s="749" t="n"/>
      <c r="M712" s="749" t="n"/>
      <c r="N712" s="749" t="n"/>
      <c r="O712" s="749" t="n"/>
      <c r="P712" s="749" t="n"/>
      <c r="Q712" s="749" t="n"/>
      <c r="R712" s="749" t="n"/>
      <c r="S712" s="749" t="n"/>
      <c r="T712" s="749" t="n"/>
      <c r="U712" s="749" t="n"/>
      <c r="V712" s="749" t="n"/>
      <c r="W712" s="749" t="n"/>
      <c r="X712" s="749" t="n"/>
      <c r="Y712" s="749" t="n"/>
      <c r="Z712" s="749" t="n"/>
      <c r="AA712" s="749" t="n"/>
      <c r="AB712" s="749" t="n"/>
      <c r="AC712" s="749" t="n"/>
      <c r="AD712" s="749" t="n"/>
    </row>
    <row r="713">
      <c r="A713" s="749" t="n"/>
      <c r="B713" s="749" t="n"/>
      <c r="C713" s="749" t="n"/>
      <c r="D713" s="749" t="n"/>
      <c r="E713" s="749" t="n"/>
      <c r="F713" s="749" t="n"/>
      <c r="G713" s="749" t="n"/>
      <c r="H713" s="749" t="n"/>
      <c r="I713" s="749" t="n"/>
      <c r="J713" s="749" t="n"/>
      <c r="K713" s="749" t="n"/>
      <c r="L713" s="749" t="n"/>
      <c r="M713" s="749" t="n"/>
      <c r="N713" s="749" t="n"/>
      <c r="O713" s="749" t="n"/>
      <c r="P713" s="749" t="n"/>
      <c r="Q713" s="749" t="n"/>
      <c r="R713" s="749" t="n"/>
      <c r="S713" s="749" t="n"/>
      <c r="T713" s="749" t="n"/>
      <c r="U713" s="749" t="n"/>
      <c r="V713" s="749" t="n"/>
      <c r="W713" s="749" t="n"/>
      <c r="X713" s="749" t="n"/>
      <c r="Y713" s="749" t="n"/>
      <c r="Z713" s="749" t="n"/>
      <c r="AA713" s="749" t="n"/>
      <c r="AB713" s="749" t="n"/>
      <c r="AC713" s="749" t="n"/>
      <c r="AD713" s="749" t="n"/>
    </row>
    <row r="714">
      <c r="A714" s="749" t="n"/>
      <c r="B714" s="749" t="n"/>
      <c r="C714" s="749" t="n"/>
      <c r="D714" s="749" t="n"/>
      <c r="E714" s="749" t="n"/>
      <c r="F714" s="749" t="n"/>
      <c r="G714" s="749" t="n"/>
      <c r="H714" s="749" t="n"/>
      <c r="I714" s="749" t="n"/>
      <c r="J714" s="749" t="n"/>
      <c r="K714" s="749" t="n"/>
      <c r="L714" s="749" t="n"/>
      <c r="M714" s="749" t="n"/>
      <c r="N714" s="749" t="n"/>
      <c r="O714" s="749" t="n"/>
      <c r="P714" s="749" t="n"/>
      <c r="Q714" s="749" t="n"/>
      <c r="R714" s="749" t="n"/>
      <c r="S714" s="749" t="n"/>
      <c r="T714" s="749" t="n"/>
      <c r="U714" s="749" t="n"/>
      <c r="V714" s="749" t="n"/>
      <c r="W714" s="749" t="n"/>
      <c r="X714" s="749" t="n"/>
      <c r="Y714" s="749" t="n"/>
      <c r="Z714" s="749" t="n"/>
      <c r="AA714" s="749" t="n"/>
      <c r="AB714" s="749" t="n"/>
      <c r="AC714" s="749" t="n"/>
      <c r="AD714" s="749" t="n"/>
    </row>
    <row r="715">
      <c r="A715" s="749" t="n"/>
      <c r="B715" s="749" t="n"/>
      <c r="C715" s="749" t="n"/>
      <c r="D715" s="749" t="n"/>
      <c r="E715" s="749" t="n"/>
      <c r="F715" s="749" t="n"/>
      <c r="G715" s="749" t="n"/>
      <c r="H715" s="749" t="n"/>
      <c r="I715" s="749" t="n"/>
      <c r="J715" s="749" t="n"/>
      <c r="K715" s="749" t="n"/>
      <c r="L715" s="749" t="n"/>
      <c r="M715" s="749" t="n"/>
      <c r="N715" s="749" t="n"/>
      <c r="O715" s="749" t="n"/>
      <c r="P715" s="749" t="n"/>
      <c r="Q715" s="749" t="n"/>
      <c r="R715" s="749" t="n"/>
      <c r="S715" s="749" t="n"/>
      <c r="T715" s="749" t="n"/>
      <c r="U715" s="749" t="n"/>
      <c r="V715" s="749" t="n"/>
      <c r="W715" s="749" t="n"/>
      <c r="X715" s="749" t="n"/>
      <c r="Y715" s="749" t="n"/>
      <c r="Z715" s="749" t="n"/>
      <c r="AA715" s="749" t="n"/>
      <c r="AB715" s="749" t="n"/>
      <c r="AC715" s="749" t="n"/>
      <c r="AD715" s="749" t="n"/>
    </row>
    <row r="716">
      <c r="A716" s="749" t="n"/>
      <c r="B716" s="749" t="n"/>
      <c r="C716" s="749" t="n"/>
      <c r="D716" s="749" t="n"/>
      <c r="E716" s="749" t="n"/>
      <c r="F716" s="749" t="n"/>
      <c r="G716" s="749" t="n"/>
      <c r="H716" s="749" t="n"/>
      <c r="I716" s="749" t="n"/>
      <c r="J716" s="749" t="n"/>
      <c r="K716" s="749" t="n"/>
      <c r="L716" s="749" t="n"/>
      <c r="M716" s="749" t="n"/>
      <c r="N716" s="749" t="n"/>
      <c r="O716" s="749" t="n"/>
      <c r="P716" s="749" t="n"/>
      <c r="Q716" s="749" t="n"/>
      <c r="R716" s="749" t="n"/>
      <c r="S716" s="749" t="n"/>
      <c r="T716" s="749" t="n"/>
      <c r="U716" s="749" t="n"/>
      <c r="V716" s="749" t="n"/>
      <c r="W716" s="749" t="n"/>
      <c r="X716" s="749" t="n"/>
      <c r="Y716" s="749" t="n"/>
      <c r="Z716" s="749" t="n"/>
      <c r="AA716" s="749" t="n"/>
      <c r="AB716" s="749" t="n"/>
      <c r="AC716" s="749" t="n"/>
      <c r="AD716" s="749" t="n"/>
    </row>
    <row r="717">
      <c r="A717" s="749" t="n"/>
      <c r="B717" s="749" t="n"/>
      <c r="C717" s="749" t="n"/>
      <c r="D717" s="749" t="n"/>
      <c r="E717" s="749" t="n"/>
      <c r="F717" s="749" t="n"/>
      <c r="G717" s="749" t="n"/>
      <c r="H717" s="749" t="n"/>
      <c r="I717" s="749" t="n"/>
      <c r="J717" s="749" t="n"/>
      <c r="K717" s="749" t="n"/>
      <c r="L717" s="749" t="n"/>
      <c r="M717" s="749" t="n"/>
      <c r="N717" s="749" t="n"/>
      <c r="O717" s="749" t="n"/>
      <c r="P717" s="749" t="n"/>
      <c r="Q717" s="749" t="n"/>
      <c r="R717" s="749" t="n"/>
      <c r="S717" s="749" t="n"/>
      <c r="T717" s="749" t="n"/>
      <c r="U717" s="749" t="n"/>
      <c r="V717" s="749" t="n"/>
      <c r="W717" s="749" t="n"/>
      <c r="X717" s="749" t="n"/>
      <c r="Y717" s="749" t="n"/>
      <c r="Z717" s="749" t="n"/>
      <c r="AA717" s="749" t="n"/>
      <c r="AB717" s="749" t="n"/>
      <c r="AC717" s="749" t="n"/>
      <c r="AD717" s="749" t="n"/>
    </row>
    <row r="718">
      <c r="A718" s="749" t="n"/>
      <c r="B718" s="749" t="n"/>
      <c r="C718" s="749" t="n"/>
      <c r="D718" s="749" t="n"/>
      <c r="E718" s="749" t="n"/>
      <c r="F718" s="749" t="n"/>
      <c r="G718" s="749" t="n"/>
      <c r="H718" s="749" t="n"/>
      <c r="I718" s="749" t="n"/>
      <c r="J718" s="749" t="n"/>
      <c r="K718" s="749" t="n"/>
      <c r="L718" s="749" t="n"/>
      <c r="M718" s="749" t="n"/>
      <c r="N718" s="749" t="n"/>
      <c r="O718" s="749" t="n"/>
      <c r="P718" s="749" t="n"/>
      <c r="Q718" s="749" t="n"/>
      <c r="R718" s="749" t="n"/>
      <c r="S718" s="749" t="n"/>
      <c r="T718" s="749" t="n"/>
      <c r="U718" s="749" t="n"/>
      <c r="V718" s="749" t="n"/>
      <c r="W718" s="749" t="n"/>
      <c r="X718" s="749" t="n"/>
      <c r="Y718" s="749" t="n"/>
      <c r="Z718" s="749" t="n"/>
      <c r="AA718" s="749" t="n"/>
      <c r="AB718" s="749" t="n"/>
      <c r="AC718" s="749" t="n"/>
      <c r="AD718" s="749" t="n"/>
    </row>
    <row r="719">
      <c r="A719" s="749" t="n"/>
      <c r="B719" s="749" t="n"/>
      <c r="C719" s="749" t="n"/>
      <c r="D719" s="749" t="n"/>
      <c r="E719" s="749" t="n"/>
      <c r="F719" s="749" t="n"/>
      <c r="G719" s="749" t="n"/>
      <c r="H719" s="749" t="n"/>
      <c r="I719" s="749" t="n"/>
      <c r="J719" s="749" t="n"/>
      <c r="K719" s="749" t="n"/>
      <c r="L719" s="749" t="n"/>
      <c r="M719" s="749" t="n"/>
      <c r="N719" s="749" t="n"/>
      <c r="O719" s="749" t="n"/>
      <c r="P719" s="749" t="n"/>
      <c r="Q719" s="749" t="n"/>
      <c r="R719" s="749" t="n"/>
      <c r="S719" s="749" t="n"/>
      <c r="T719" s="749" t="n"/>
      <c r="U719" s="749" t="n"/>
      <c r="V719" s="749" t="n"/>
      <c r="W719" s="749" t="n"/>
      <c r="X719" s="749" t="n"/>
      <c r="Y719" s="749" t="n"/>
      <c r="Z719" s="749" t="n"/>
      <c r="AA719" s="749" t="n"/>
      <c r="AB719" s="749" t="n"/>
      <c r="AC719" s="749" t="n"/>
      <c r="AD719" s="749" t="n"/>
    </row>
    <row r="720">
      <c r="A720" s="749" t="n"/>
      <c r="B720" s="749" t="n"/>
      <c r="C720" s="749" t="n"/>
      <c r="D720" s="749" t="n"/>
      <c r="E720" s="749" t="n"/>
      <c r="F720" s="749" t="n"/>
      <c r="G720" s="749" t="n"/>
      <c r="H720" s="749" t="n"/>
      <c r="I720" s="749" t="n"/>
      <c r="J720" s="749" t="n"/>
      <c r="K720" s="749" t="n"/>
      <c r="L720" s="749" t="n"/>
      <c r="M720" s="749" t="n"/>
      <c r="N720" s="749" t="n"/>
      <c r="O720" s="749" t="n"/>
      <c r="P720" s="749" t="n"/>
      <c r="Q720" s="749" t="n"/>
      <c r="R720" s="749" t="n"/>
      <c r="S720" s="749" t="n"/>
      <c r="T720" s="749" t="n"/>
      <c r="U720" s="749" t="n"/>
      <c r="V720" s="749" t="n"/>
      <c r="W720" s="749" t="n"/>
      <c r="X720" s="749" t="n"/>
      <c r="Y720" s="749" t="n"/>
      <c r="Z720" s="749" t="n"/>
      <c r="AA720" s="749" t="n"/>
      <c r="AB720" s="749" t="n"/>
      <c r="AC720" s="749" t="n"/>
      <c r="AD720" s="749" t="n"/>
    </row>
    <row r="721">
      <c r="A721" s="749" t="n"/>
      <c r="B721" s="749" t="n"/>
      <c r="C721" s="749" t="n"/>
      <c r="D721" s="749" t="n"/>
      <c r="E721" s="749" t="n"/>
      <c r="F721" s="749" t="n"/>
      <c r="G721" s="749" t="n"/>
      <c r="H721" s="749" t="n"/>
      <c r="I721" s="749" t="n"/>
      <c r="J721" s="749" t="n"/>
      <c r="K721" s="749" t="n"/>
      <c r="L721" s="749" t="n"/>
      <c r="M721" s="749" t="n"/>
      <c r="N721" s="749" t="n"/>
      <c r="O721" s="749" t="n"/>
      <c r="P721" s="749" t="n"/>
      <c r="Q721" s="749" t="n"/>
      <c r="R721" s="749" t="n"/>
      <c r="S721" s="749" t="n"/>
      <c r="T721" s="749" t="n"/>
      <c r="U721" s="749" t="n"/>
      <c r="V721" s="749" t="n"/>
      <c r="W721" s="749" t="n"/>
      <c r="X721" s="749" t="n"/>
      <c r="Y721" s="749" t="n"/>
      <c r="Z721" s="749" t="n"/>
      <c r="AA721" s="749" t="n"/>
      <c r="AB721" s="749" t="n"/>
      <c r="AC721" s="749" t="n"/>
      <c r="AD721" s="749" t="n"/>
    </row>
    <row r="722">
      <c r="A722" s="749" t="n"/>
      <c r="B722" s="749" t="n"/>
      <c r="C722" s="749" t="n"/>
      <c r="D722" s="749" t="n"/>
      <c r="E722" s="749" t="n"/>
      <c r="F722" s="749" t="n"/>
      <c r="G722" s="749" t="n"/>
      <c r="H722" s="749" t="n"/>
      <c r="I722" s="749" t="n"/>
      <c r="J722" s="749" t="n"/>
      <c r="K722" s="749" t="n"/>
      <c r="L722" s="749" t="n"/>
      <c r="M722" s="749" t="n"/>
      <c r="N722" s="749" t="n"/>
      <c r="O722" s="749" t="n"/>
      <c r="P722" s="749" t="n"/>
      <c r="Q722" s="749" t="n"/>
      <c r="R722" s="749" t="n"/>
      <c r="S722" s="749" t="n"/>
      <c r="T722" s="749" t="n"/>
      <c r="U722" s="749" t="n"/>
      <c r="V722" s="749" t="n"/>
      <c r="W722" s="749" t="n"/>
      <c r="X722" s="749" t="n"/>
      <c r="Y722" s="749" t="n"/>
      <c r="Z722" s="749" t="n"/>
      <c r="AA722" s="749" t="n"/>
      <c r="AB722" s="749" t="n"/>
      <c r="AC722" s="749" t="n"/>
      <c r="AD722" s="749" t="n"/>
    </row>
    <row r="723">
      <c r="A723" s="749" t="n"/>
      <c r="B723" s="749" t="n"/>
      <c r="C723" s="749" t="n"/>
      <c r="D723" s="749" t="n"/>
      <c r="E723" s="749" t="n"/>
      <c r="F723" s="749" t="n"/>
      <c r="G723" s="749" t="n"/>
      <c r="H723" s="749" t="n"/>
      <c r="I723" s="749" t="n"/>
      <c r="J723" s="749" t="n"/>
      <c r="K723" s="749" t="n"/>
      <c r="L723" s="749" t="n"/>
      <c r="M723" s="749" t="n"/>
      <c r="N723" s="749" t="n"/>
      <c r="O723" s="749" t="n"/>
      <c r="P723" s="749" t="n"/>
      <c r="Q723" s="749" t="n"/>
      <c r="R723" s="749" t="n"/>
      <c r="S723" s="749" t="n"/>
      <c r="T723" s="749" t="n"/>
      <c r="U723" s="749" t="n"/>
      <c r="V723" s="749" t="n"/>
      <c r="W723" s="749" t="n"/>
      <c r="X723" s="749" t="n"/>
      <c r="Y723" s="749" t="n"/>
      <c r="Z723" s="749" t="n"/>
      <c r="AA723" s="749" t="n"/>
      <c r="AB723" s="749" t="n"/>
      <c r="AC723" s="749" t="n"/>
      <c r="AD723" s="749" t="n"/>
    </row>
    <row r="724">
      <c r="A724" s="749" t="n"/>
      <c r="B724" s="749" t="n"/>
      <c r="C724" s="749" t="n"/>
      <c r="D724" s="749" t="n"/>
      <c r="E724" s="749" t="n"/>
      <c r="F724" s="749" t="n"/>
      <c r="G724" s="749" t="n"/>
      <c r="H724" s="749" t="n"/>
      <c r="I724" s="749" t="n"/>
      <c r="J724" s="749" t="n"/>
      <c r="K724" s="749" t="n"/>
      <c r="L724" s="749" t="n"/>
      <c r="M724" s="749" t="n"/>
      <c r="N724" s="749" t="n"/>
      <c r="O724" s="749" t="n"/>
      <c r="P724" s="749" t="n"/>
      <c r="Q724" s="749" t="n"/>
      <c r="R724" s="749" t="n"/>
      <c r="S724" s="749" t="n"/>
      <c r="T724" s="749" t="n"/>
      <c r="U724" s="749" t="n"/>
      <c r="V724" s="749" t="n"/>
      <c r="W724" s="749" t="n"/>
      <c r="X724" s="749" t="n"/>
      <c r="Y724" s="749" t="n"/>
      <c r="Z724" s="749" t="n"/>
      <c r="AA724" s="749" t="n"/>
      <c r="AB724" s="749" t="n"/>
      <c r="AC724" s="749" t="n"/>
      <c r="AD724" s="749" t="n"/>
    </row>
    <row r="725">
      <c r="A725" s="749" t="n"/>
      <c r="B725" s="749" t="n"/>
      <c r="C725" s="749" t="n"/>
      <c r="D725" s="749" t="n"/>
      <c r="E725" s="749" t="n"/>
      <c r="F725" s="749" t="n"/>
      <c r="G725" s="749" t="n"/>
      <c r="H725" s="749" t="n"/>
      <c r="I725" s="749" t="n"/>
      <c r="J725" s="749" t="n"/>
      <c r="K725" s="749" t="n"/>
      <c r="L725" s="749" t="n"/>
      <c r="M725" s="749" t="n"/>
      <c r="N725" s="749" t="n"/>
      <c r="O725" s="749" t="n"/>
      <c r="P725" s="749" t="n"/>
      <c r="Q725" s="749" t="n"/>
      <c r="R725" s="749" t="n"/>
      <c r="S725" s="749" t="n"/>
      <c r="T725" s="749" t="n"/>
      <c r="U725" s="749" t="n"/>
      <c r="V725" s="749" t="n"/>
      <c r="W725" s="749" t="n"/>
      <c r="X725" s="749" t="n"/>
      <c r="Y725" s="749" t="n"/>
      <c r="Z725" s="749" t="n"/>
      <c r="AA725" s="749" t="n"/>
      <c r="AB725" s="749" t="n"/>
      <c r="AC725" s="749" t="n"/>
      <c r="AD725" s="749" t="n"/>
    </row>
    <row r="726">
      <c r="A726" s="749" t="n"/>
      <c r="B726" s="749" t="n"/>
      <c r="C726" s="749" t="n"/>
      <c r="D726" s="749" t="n"/>
      <c r="E726" s="749" t="n"/>
      <c r="F726" s="749" t="n"/>
      <c r="G726" s="749" t="n"/>
      <c r="H726" s="749" t="n"/>
      <c r="I726" s="749" t="n"/>
      <c r="J726" s="749" t="n"/>
      <c r="K726" s="749" t="n"/>
      <c r="L726" s="749" t="n"/>
      <c r="M726" s="749" t="n"/>
      <c r="N726" s="749" t="n"/>
      <c r="O726" s="749" t="n"/>
      <c r="P726" s="749" t="n"/>
      <c r="Q726" s="749" t="n"/>
      <c r="R726" s="749" t="n"/>
      <c r="S726" s="749" t="n"/>
      <c r="T726" s="749" t="n"/>
      <c r="U726" s="749" t="n"/>
      <c r="V726" s="749" t="n"/>
      <c r="W726" s="749" t="n"/>
      <c r="X726" s="749" t="n"/>
      <c r="Y726" s="749" t="n"/>
      <c r="Z726" s="749" t="n"/>
      <c r="AA726" s="749" t="n"/>
      <c r="AB726" s="749" t="n"/>
      <c r="AC726" s="749" t="n"/>
      <c r="AD726" s="749" t="n"/>
    </row>
    <row r="727">
      <c r="A727" s="749" t="n"/>
      <c r="B727" s="749" t="n"/>
      <c r="C727" s="749" t="n"/>
      <c r="D727" s="749" t="n"/>
      <c r="E727" s="749" t="n"/>
      <c r="F727" s="749" t="n"/>
      <c r="G727" s="749" t="n"/>
      <c r="H727" s="749" t="n"/>
      <c r="I727" s="749" t="n"/>
      <c r="J727" s="749" t="n"/>
      <c r="K727" s="749" t="n"/>
      <c r="L727" s="749" t="n"/>
      <c r="M727" s="749" t="n"/>
      <c r="N727" s="749" t="n"/>
      <c r="O727" s="749" t="n"/>
      <c r="P727" s="749" t="n"/>
      <c r="Q727" s="749" t="n"/>
      <c r="R727" s="749" t="n"/>
      <c r="S727" s="749" t="n"/>
      <c r="T727" s="749" t="n"/>
      <c r="U727" s="749" t="n"/>
      <c r="V727" s="749" t="n"/>
      <c r="W727" s="749" t="n"/>
      <c r="X727" s="749" t="n"/>
      <c r="Y727" s="749" t="n"/>
      <c r="Z727" s="749" t="n"/>
      <c r="AA727" s="749" t="n"/>
      <c r="AB727" s="749" t="n"/>
      <c r="AC727" s="749" t="n"/>
      <c r="AD727" s="749" t="n"/>
    </row>
    <row r="728">
      <c r="A728" s="749" t="n"/>
      <c r="B728" s="749" t="n"/>
      <c r="C728" s="749" t="n"/>
      <c r="D728" s="749" t="n"/>
      <c r="E728" s="749" t="n"/>
      <c r="F728" s="749" t="n"/>
      <c r="G728" s="749" t="n"/>
      <c r="H728" s="749" t="n"/>
      <c r="I728" s="749" t="n"/>
      <c r="J728" s="749" t="n"/>
      <c r="K728" s="749" t="n"/>
      <c r="L728" s="749" t="n"/>
      <c r="M728" s="749" t="n"/>
      <c r="N728" s="749" t="n"/>
      <c r="O728" s="749" t="n"/>
      <c r="P728" s="749" t="n"/>
      <c r="Q728" s="749" t="n"/>
      <c r="R728" s="749" t="n"/>
      <c r="S728" s="749" t="n"/>
      <c r="T728" s="749" t="n"/>
      <c r="U728" s="749" t="n"/>
      <c r="V728" s="749" t="n"/>
      <c r="W728" s="749" t="n"/>
      <c r="X728" s="749" t="n"/>
      <c r="Y728" s="749" t="n"/>
      <c r="Z728" s="749" t="n"/>
      <c r="AA728" s="749" t="n"/>
      <c r="AB728" s="749" t="n"/>
      <c r="AC728" s="749" t="n"/>
      <c r="AD728" s="749" t="n"/>
    </row>
    <row r="729">
      <c r="A729" s="749" t="n"/>
      <c r="B729" s="749" t="n"/>
      <c r="C729" s="749" t="n"/>
      <c r="D729" s="749" t="n"/>
      <c r="E729" s="749" t="n"/>
      <c r="F729" s="749" t="n"/>
      <c r="G729" s="749" t="n"/>
      <c r="H729" s="749" t="n"/>
      <c r="I729" s="749" t="n"/>
      <c r="J729" s="749" t="n"/>
      <c r="K729" s="749" t="n"/>
      <c r="L729" s="749" t="n"/>
      <c r="M729" s="749" t="n"/>
      <c r="N729" s="749" t="n"/>
      <c r="O729" s="749" t="n"/>
      <c r="P729" s="749" t="n"/>
      <c r="Q729" s="749" t="n"/>
      <c r="R729" s="749" t="n"/>
      <c r="S729" s="749" t="n"/>
      <c r="T729" s="749" t="n"/>
      <c r="U729" s="749" t="n"/>
      <c r="V729" s="749" t="n"/>
      <c r="W729" s="749" t="n"/>
      <c r="X729" s="749" t="n"/>
      <c r="Y729" s="749" t="n"/>
      <c r="Z729" s="749" t="n"/>
      <c r="AA729" s="749" t="n"/>
      <c r="AB729" s="749" t="n"/>
      <c r="AC729" s="749" t="n"/>
      <c r="AD729" s="749" t="n"/>
    </row>
    <row r="730">
      <c r="A730" s="749" t="n"/>
      <c r="B730" s="749" t="n"/>
      <c r="C730" s="749" t="n"/>
      <c r="D730" s="749" t="n"/>
      <c r="E730" s="749" t="n"/>
      <c r="F730" s="749" t="n"/>
      <c r="G730" s="749" t="n"/>
      <c r="H730" s="749" t="n"/>
      <c r="I730" s="749" t="n"/>
      <c r="J730" s="749" t="n"/>
      <c r="K730" s="749" t="n"/>
      <c r="L730" s="749" t="n"/>
      <c r="M730" s="749" t="n"/>
      <c r="N730" s="749" t="n"/>
      <c r="O730" s="749" t="n"/>
      <c r="P730" s="749" t="n"/>
      <c r="Q730" s="749" t="n"/>
      <c r="R730" s="749" t="n"/>
      <c r="S730" s="749" t="n"/>
      <c r="T730" s="749" t="n"/>
      <c r="U730" s="749" t="n"/>
      <c r="V730" s="749" t="n"/>
      <c r="W730" s="749" t="n"/>
      <c r="X730" s="749" t="n"/>
      <c r="Y730" s="749" t="n"/>
      <c r="Z730" s="749" t="n"/>
      <c r="AA730" s="749" t="n"/>
      <c r="AB730" s="749" t="n"/>
      <c r="AC730" s="749" t="n"/>
      <c r="AD730" s="749" t="n"/>
    </row>
    <row r="731">
      <c r="A731" s="749" t="n"/>
      <c r="B731" s="749" t="n"/>
      <c r="C731" s="749" t="n"/>
      <c r="D731" s="749" t="n"/>
      <c r="E731" s="749" t="n"/>
      <c r="F731" s="749" t="n"/>
      <c r="G731" s="749" t="n"/>
      <c r="H731" s="749" t="n"/>
      <c r="I731" s="749" t="n"/>
      <c r="J731" s="749" t="n"/>
      <c r="K731" s="749" t="n"/>
      <c r="L731" s="749" t="n"/>
      <c r="M731" s="749" t="n"/>
      <c r="N731" s="749" t="n"/>
      <c r="O731" s="749" t="n"/>
      <c r="P731" s="749" t="n"/>
      <c r="Q731" s="749" t="n"/>
      <c r="R731" s="749" t="n"/>
      <c r="S731" s="749" t="n"/>
      <c r="T731" s="749" t="n"/>
      <c r="U731" s="749" t="n"/>
      <c r="V731" s="749" t="n"/>
      <c r="W731" s="749" t="n"/>
      <c r="X731" s="749" t="n"/>
      <c r="Y731" s="749" t="n"/>
      <c r="Z731" s="749" t="n"/>
      <c r="AA731" s="749" t="n"/>
      <c r="AB731" s="749" t="n"/>
      <c r="AC731" s="749" t="n"/>
      <c r="AD731" s="749" t="n"/>
    </row>
    <row r="732">
      <c r="A732" s="749" t="n"/>
      <c r="B732" s="749" t="n"/>
      <c r="C732" s="749" t="n"/>
      <c r="D732" s="749" t="n"/>
      <c r="E732" s="749" t="n"/>
      <c r="F732" s="749" t="n"/>
      <c r="G732" s="749" t="n"/>
      <c r="H732" s="749" t="n"/>
      <c r="I732" s="749" t="n"/>
      <c r="J732" s="749" t="n"/>
      <c r="K732" s="749" t="n"/>
      <c r="L732" s="749" t="n"/>
      <c r="M732" s="749" t="n"/>
      <c r="N732" s="749" t="n"/>
      <c r="O732" s="749" t="n"/>
      <c r="P732" s="749" t="n"/>
      <c r="Q732" s="749" t="n"/>
      <c r="R732" s="749" t="n"/>
      <c r="S732" s="749" t="n"/>
      <c r="T732" s="749" t="n"/>
      <c r="U732" s="749" t="n"/>
      <c r="V732" s="749" t="n"/>
      <c r="W732" s="749" t="n"/>
      <c r="X732" s="749" t="n"/>
      <c r="Y732" s="749" t="n"/>
      <c r="Z732" s="749" t="n"/>
      <c r="AA732" s="749" t="n"/>
      <c r="AB732" s="749" t="n"/>
      <c r="AC732" s="749" t="n"/>
      <c r="AD732" s="749" t="n"/>
    </row>
    <row r="733">
      <c r="A733" s="749" t="n"/>
      <c r="B733" s="749" t="n"/>
      <c r="C733" s="749" t="n"/>
      <c r="D733" s="749" t="n"/>
      <c r="E733" s="749" t="n"/>
      <c r="F733" s="749" t="n"/>
      <c r="G733" s="749" t="n"/>
      <c r="H733" s="749" t="n"/>
      <c r="I733" s="749" t="n"/>
      <c r="J733" s="749" t="n"/>
      <c r="K733" s="749" t="n"/>
      <c r="L733" s="749" t="n"/>
      <c r="M733" s="749" t="n"/>
      <c r="N733" s="749" t="n"/>
      <c r="O733" s="749" t="n"/>
      <c r="P733" s="749" t="n"/>
      <c r="Q733" s="749" t="n"/>
      <c r="R733" s="749" t="n"/>
      <c r="S733" s="749" t="n"/>
      <c r="T733" s="749" t="n"/>
      <c r="U733" s="749" t="n"/>
      <c r="V733" s="749" t="n"/>
      <c r="W733" s="749" t="n"/>
      <c r="X733" s="749" t="n"/>
      <c r="Y733" s="749" t="n"/>
      <c r="Z733" s="749" t="n"/>
      <c r="AA733" s="749" t="n"/>
      <c r="AB733" s="749" t="n"/>
      <c r="AC733" s="749" t="n"/>
      <c r="AD733" s="749" t="n"/>
    </row>
    <row r="734">
      <c r="A734" s="749" t="n"/>
      <c r="B734" s="749" t="n"/>
      <c r="C734" s="749" t="n"/>
      <c r="D734" s="749" t="n"/>
      <c r="E734" s="749" t="n"/>
      <c r="F734" s="749" t="n"/>
      <c r="G734" s="749" t="n"/>
      <c r="H734" s="749" t="n"/>
      <c r="I734" s="749" t="n"/>
      <c r="J734" s="749" t="n"/>
      <c r="K734" s="749" t="n"/>
      <c r="L734" s="749" t="n"/>
      <c r="M734" s="749" t="n"/>
      <c r="N734" s="749" t="n"/>
      <c r="O734" s="749" t="n"/>
      <c r="P734" s="749" t="n"/>
      <c r="Q734" s="749" t="n"/>
      <c r="R734" s="749" t="n"/>
      <c r="S734" s="749" t="n"/>
      <c r="T734" s="749" t="n"/>
      <c r="U734" s="749" t="n"/>
      <c r="V734" s="749" t="n"/>
      <c r="W734" s="749" t="n"/>
      <c r="X734" s="749" t="n"/>
      <c r="Y734" s="749" t="n"/>
      <c r="Z734" s="749" t="n"/>
      <c r="AA734" s="749" t="n"/>
      <c r="AB734" s="749" t="n"/>
      <c r="AC734" s="749" t="n"/>
      <c r="AD734" s="749" t="n"/>
    </row>
    <row r="735">
      <c r="A735" s="749" t="n"/>
      <c r="B735" s="749" t="n"/>
      <c r="C735" s="749" t="n"/>
      <c r="D735" s="749" t="n"/>
      <c r="E735" s="749" t="n"/>
      <c r="F735" s="749" t="n"/>
      <c r="G735" s="749" t="n"/>
      <c r="H735" s="749" t="n"/>
      <c r="I735" s="749" t="n"/>
      <c r="J735" s="749" t="n"/>
      <c r="K735" s="749" t="n"/>
      <c r="L735" s="749" t="n"/>
      <c r="M735" s="749" t="n"/>
      <c r="N735" s="749" t="n"/>
      <c r="O735" s="749" t="n"/>
      <c r="P735" s="749" t="n"/>
      <c r="Q735" s="749" t="n"/>
      <c r="R735" s="749" t="n"/>
      <c r="S735" s="749" t="n"/>
      <c r="T735" s="749" t="n"/>
      <c r="U735" s="749" t="n"/>
      <c r="V735" s="749" t="n"/>
      <c r="W735" s="749" t="n"/>
      <c r="X735" s="749" t="n"/>
      <c r="Y735" s="749" t="n"/>
      <c r="Z735" s="749" t="n"/>
      <c r="AA735" s="749" t="n"/>
      <c r="AB735" s="749" t="n"/>
      <c r="AC735" s="749" t="n"/>
      <c r="AD735" s="749" t="n"/>
    </row>
    <row r="736">
      <c r="A736" s="749" t="n"/>
      <c r="B736" s="749" t="n"/>
      <c r="C736" s="749" t="n"/>
      <c r="D736" s="749" t="n"/>
      <c r="E736" s="749" t="n"/>
      <c r="F736" s="749" t="n"/>
      <c r="G736" s="749" t="n"/>
      <c r="H736" s="749" t="n"/>
      <c r="I736" s="749" t="n"/>
      <c r="J736" s="749" t="n"/>
      <c r="K736" s="749" t="n"/>
      <c r="L736" s="749" t="n"/>
      <c r="M736" s="749" t="n"/>
      <c r="N736" s="749" t="n"/>
      <c r="O736" s="749" t="n"/>
      <c r="P736" s="749" t="n"/>
      <c r="Q736" s="749" t="n"/>
      <c r="R736" s="749" t="n"/>
      <c r="S736" s="749" t="n"/>
      <c r="T736" s="749" t="n"/>
      <c r="U736" s="749" t="n"/>
      <c r="V736" s="749" t="n"/>
      <c r="W736" s="749" t="n"/>
      <c r="X736" s="749" t="n"/>
      <c r="Y736" s="749" t="n"/>
      <c r="Z736" s="749" t="n"/>
      <c r="AA736" s="749" t="n"/>
      <c r="AB736" s="749" t="n"/>
      <c r="AC736" s="749" t="n"/>
      <c r="AD736" s="749" t="n"/>
    </row>
    <row r="737">
      <c r="A737" s="749" t="n"/>
      <c r="B737" s="749" t="n"/>
      <c r="C737" s="749" t="n"/>
      <c r="D737" s="749" t="n"/>
      <c r="E737" s="749" t="n"/>
      <c r="F737" s="749" t="n"/>
      <c r="G737" s="749" t="n"/>
      <c r="H737" s="749" t="n"/>
      <c r="I737" s="749" t="n"/>
      <c r="J737" s="749" t="n"/>
      <c r="K737" s="749" t="n"/>
      <c r="L737" s="749" t="n"/>
      <c r="M737" s="749" t="n"/>
      <c r="N737" s="749" t="n"/>
      <c r="O737" s="749" t="n"/>
      <c r="P737" s="749" t="n"/>
      <c r="Q737" s="749" t="n"/>
      <c r="R737" s="749" t="n"/>
      <c r="S737" s="749" t="n"/>
      <c r="T737" s="749" t="n"/>
      <c r="U737" s="749" t="n"/>
      <c r="V737" s="749" t="n"/>
      <c r="W737" s="749" t="n"/>
      <c r="X737" s="749" t="n"/>
      <c r="Y737" s="749" t="n"/>
      <c r="Z737" s="749" t="n"/>
      <c r="AA737" s="749" t="n"/>
      <c r="AB737" s="749" t="n"/>
      <c r="AC737" s="749" t="n"/>
      <c r="AD737" s="749" t="n"/>
    </row>
    <row r="738">
      <c r="A738" s="749" t="n"/>
      <c r="B738" s="749" t="n"/>
      <c r="C738" s="749" t="n"/>
      <c r="D738" s="749" t="n"/>
      <c r="E738" s="749" t="n"/>
      <c r="F738" s="749" t="n"/>
      <c r="G738" s="749" t="n"/>
      <c r="H738" s="749" t="n"/>
      <c r="I738" s="749" t="n"/>
      <c r="J738" s="749" t="n"/>
      <c r="K738" s="749" t="n"/>
      <c r="L738" s="749" t="n"/>
      <c r="M738" s="749" t="n"/>
      <c r="N738" s="749" t="n"/>
      <c r="O738" s="749" t="n"/>
      <c r="P738" s="749" t="n"/>
      <c r="Q738" s="749" t="n"/>
      <c r="R738" s="749" t="n"/>
      <c r="S738" s="749" t="n"/>
      <c r="T738" s="749" t="n"/>
      <c r="U738" s="749" t="n"/>
      <c r="V738" s="749" t="n"/>
      <c r="W738" s="749" t="n"/>
      <c r="X738" s="749" t="n"/>
      <c r="Y738" s="749" t="n"/>
      <c r="Z738" s="749" t="n"/>
      <c r="AA738" s="749" t="n"/>
      <c r="AB738" s="749" t="n"/>
      <c r="AC738" s="749" t="n"/>
      <c r="AD738" s="749" t="n"/>
    </row>
    <row r="739">
      <c r="A739" s="749" t="n"/>
      <c r="B739" s="749" t="n"/>
      <c r="C739" s="749" t="n"/>
      <c r="D739" s="749" t="n"/>
      <c r="E739" s="749" t="n"/>
      <c r="F739" s="749" t="n"/>
      <c r="G739" s="749" t="n"/>
      <c r="H739" s="749" t="n"/>
      <c r="I739" s="749" t="n"/>
      <c r="J739" s="749" t="n"/>
      <c r="K739" s="749" t="n"/>
      <c r="L739" s="749" t="n"/>
      <c r="M739" s="749" t="n"/>
      <c r="N739" s="749" t="n"/>
      <c r="O739" s="749" t="n"/>
      <c r="P739" s="749" t="n"/>
      <c r="Q739" s="749" t="n"/>
      <c r="R739" s="749" t="n"/>
      <c r="S739" s="749" t="n"/>
      <c r="T739" s="749" t="n"/>
      <c r="U739" s="749" t="n"/>
      <c r="V739" s="749" t="n"/>
      <c r="W739" s="749" t="n"/>
      <c r="X739" s="749" t="n"/>
      <c r="Y739" s="749" t="n"/>
      <c r="Z739" s="749" t="n"/>
      <c r="AA739" s="749" t="n"/>
      <c r="AB739" s="749" t="n"/>
      <c r="AC739" s="749" t="n"/>
      <c r="AD739" s="749" t="n"/>
    </row>
    <row r="740">
      <c r="A740" s="749" t="n"/>
      <c r="B740" s="749" t="n"/>
      <c r="C740" s="749" t="n"/>
      <c r="D740" s="749" t="n"/>
      <c r="E740" s="749" t="n"/>
      <c r="F740" s="749" t="n"/>
      <c r="G740" s="749" t="n"/>
      <c r="H740" s="749" t="n"/>
      <c r="I740" s="749" t="n"/>
      <c r="J740" s="749" t="n"/>
      <c r="K740" s="749" t="n"/>
      <c r="L740" s="749" t="n"/>
      <c r="M740" s="749" t="n"/>
      <c r="N740" s="749" t="n"/>
      <c r="O740" s="749" t="n"/>
      <c r="P740" s="749" t="n"/>
      <c r="Q740" s="749" t="n"/>
      <c r="R740" s="749" t="n"/>
      <c r="S740" s="749" t="n"/>
      <c r="T740" s="749" t="n"/>
      <c r="U740" s="749" t="n"/>
      <c r="V740" s="749" t="n"/>
      <c r="W740" s="749" t="n"/>
      <c r="X740" s="749" t="n"/>
      <c r="Y740" s="749" t="n"/>
      <c r="Z740" s="749" t="n"/>
      <c r="AA740" s="749" t="n"/>
      <c r="AB740" s="749" t="n"/>
      <c r="AC740" s="749" t="n"/>
      <c r="AD740" s="749" t="n"/>
    </row>
    <row r="741">
      <c r="A741" s="749" t="n"/>
      <c r="B741" s="749" t="n"/>
      <c r="C741" s="749" t="n"/>
      <c r="D741" s="749" t="n"/>
      <c r="E741" s="749" t="n"/>
      <c r="F741" s="749" t="n"/>
      <c r="G741" s="749" t="n"/>
      <c r="H741" s="749" t="n"/>
      <c r="I741" s="749" t="n"/>
      <c r="J741" s="749" t="n"/>
      <c r="K741" s="749" t="n"/>
      <c r="L741" s="749" t="n"/>
      <c r="M741" s="749" t="n"/>
      <c r="N741" s="749" t="n"/>
      <c r="O741" s="749" t="n"/>
      <c r="P741" s="749" t="n"/>
      <c r="Q741" s="749" t="n"/>
      <c r="R741" s="749" t="n"/>
      <c r="S741" s="749" t="n"/>
      <c r="T741" s="749" t="n"/>
      <c r="U741" s="749" t="n"/>
      <c r="V741" s="749" t="n"/>
      <c r="W741" s="749" t="n"/>
      <c r="X741" s="749" t="n"/>
      <c r="Y741" s="749" t="n"/>
      <c r="Z741" s="749" t="n"/>
      <c r="AA741" s="749" t="n"/>
      <c r="AB741" s="749" t="n"/>
      <c r="AC741" s="749" t="n"/>
      <c r="AD741" s="749" t="n"/>
    </row>
    <row r="742">
      <c r="A742" s="749" t="n"/>
      <c r="B742" s="749" t="n"/>
      <c r="C742" s="749" t="n"/>
      <c r="D742" s="749" t="n"/>
      <c r="E742" s="749" t="n"/>
      <c r="F742" s="749" t="n"/>
      <c r="G742" s="749" t="n"/>
      <c r="H742" s="749" t="n"/>
      <c r="I742" s="749" t="n"/>
      <c r="J742" s="749" t="n"/>
      <c r="K742" s="749" t="n"/>
      <c r="L742" s="749" t="n"/>
      <c r="M742" s="749" t="n"/>
      <c r="N742" s="749" t="n"/>
      <c r="O742" s="749" t="n"/>
      <c r="P742" s="749" t="n"/>
      <c r="Q742" s="749" t="n"/>
      <c r="R742" s="749" t="n"/>
      <c r="S742" s="749" t="n"/>
      <c r="T742" s="749" t="n"/>
      <c r="U742" s="749" t="n"/>
      <c r="V742" s="749" t="n"/>
      <c r="W742" s="749" t="n"/>
      <c r="X742" s="749" t="n"/>
      <c r="Y742" s="749" t="n"/>
      <c r="Z742" s="749" t="n"/>
      <c r="AA742" s="749" t="n"/>
      <c r="AB742" s="749" t="n"/>
      <c r="AC742" s="749" t="n"/>
      <c r="AD742" s="749" t="n"/>
    </row>
    <row r="743">
      <c r="A743" s="749" t="n"/>
      <c r="B743" s="749" t="n"/>
      <c r="C743" s="749" t="n"/>
      <c r="D743" s="749" t="n"/>
      <c r="E743" s="749" t="n"/>
      <c r="F743" s="749" t="n"/>
      <c r="G743" s="749" t="n"/>
      <c r="H743" s="749" t="n"/>
      <c r="I743" s="749" t="n"/>
      <c r="J743" s="749" t="n"/>
      <c r="K743" s="749" t="n"/>
      <c r="L743" s="749" t="n"/>
      <c r="M743" s="749" t="n"/>
      <c r="N743" s="749" t="n"/>
      <c r="O743" s="749" t="n"/>
      <c r="P743" s="749" t="n"/>
      <c r="Q743" s="749" t="n"/>
      <c r="R743" s="749" t="n"/>
      <c r="S743" s="749" t="n"/>
      <c r="T743" s="749" t="n"/>
      <c r="U743" s="749" t="n"/>
      <c r="V743" s="749" t="n"/>
      <c r="W743" s="749" t="n"/>
      <c r="X743" s="749" t="n"/>
      <c r="Y743" s="749" t="n"/>
      <c r="Z743" s="749" t="n"/>
      <c r="AA743" s="749" t="n"/>
      <c r="AB743" s="749" t="n"/>
      <c r="AC743" s="749" t="n"/>
      <c r="AD743" s="749" t="n"/>
    </row>
    <row r="744">
      <c r="A744" s="749" t="n"/>
      <c r="B744" s="749" t="n"/>
      <c r="C744" s="749" t="n"/>
      <c r="D744" s="749" t="n"/>
      <c r="E744" s="749" t="n"/>
      <c r="F744" s="749" t="n"/>
      <c r="G744" s="749" t="n"/>
      <c r="H744" s="749" t="n"/>
      <c r="I744" s="749" t="n"/>
      <c r="J744" s="749" t="n"/>
      <c r="K744" s="749" t="n"/>
      <c r="L744" s="749" t="n"/>
      <c r="M744" s="749" t="n"/>
      <c r="N744" s="749" t="n"/>
      <c r="O744" s="749" t="n"/>
      <c r="P744" s="749" t="n"/>
      <c r="Q744" s="749" t="n"/>
      <c r="R744" s="749" t="n"/>
      <c r="S744" s="749" t="n"/>
      <c r="T744" s="749" t="n"/>
      <c r="U744" s="749" t="n"/>
      <c r="V744" s="749" t="n"/>
      <c r="W744" s="749" t="n"/>
      <c r="X744" s="749" t="n"/>
      <c r="Y744" s="749" t="n"/>
      <c r="Z744" s="749" t="n"/>
      <c r="AA744" s="749" t="n"/>
      <c r="AB744" s="749" t="n"/>
      <c r="AC744" s="749" t="n"/>
      <c r="AD744" s="749" t="n"/>
    </row>
    <row r="745">
      <c r="A745" s="749" t="n"/>
      <c r="B745" s="749" t="n"/>
      <c r="C745" s="749" t="n"/>
      <c r="D745" s="749" t="n"/>
      <c r="E745" s="749" t="n"/>
      <c r="F745" s="749" t="n"/>
      <c r="G745" s="749" t="n"/>
      <c r="H745" s="749" t="n"/>
      <c r="I745" s="749" t="n"/>
      <c r="J745" s="749" t="n"/>
      <c r="K745" s="749" t="n"/>
      <c r="L745" s="749" t="n"/>
      <c r="M745" s="749" t="n"/>
      <c r="N745" s="749" t="n"/>
      <c r="O745" s="749" t="n"/>
      <c r="P745" s="749" t="n"/>
      <c r="Q745" s="749" t="n"/>
      <c r="R745" s="749" t="n"/>
      <c r="S745" s="749" t="n"/>
      <c r="T745" s="749" t="n"/>
      <c r="U745" s="749" t="n"/>
      <c r="V745" s="749" t="n"/>
      <c r="W745" s="749" t="n"/>
      <c r="X745" s="749" t="n"/>
      <c r="Y745" s="749" t="n"/>
      <c r="Z745" s="749" t="n"/>
      <c r="AA745" s="749" t="n"/>
      <c r="AB745" s="749" t="n"/>
      <c r="AC745" s="749" t="n"/>
      <c r="AD745" s="749" t="n"/>
    </row>
    <row r="746">
      <c r="A746" s="749" t="n"/>
      <c r="B746" s="749" t="n"/>
      <c r="C746" s="749" t="n"/>
      <c r="D746" s="749" t="n"/>
      <c r="E746" s="749" t="n"/>
      <c r="F746" s="749" t="n"/>
      <c r="G746" s="749" t="n"/>
      <c r="H746" s="749" t="n"/>
      <c r="I746" s="749" t="n"/>
      <c r="J746" s="749" t="n"/>
      <c r="K746" s="749" t="n"/>
      <c r="L746" s="749" t="n"/>
      <c r="M746" s="749" t="n"/>
      <c r="N746" s="749" t="n"/>
      <c r="O746" s="749" t="n"/>
      <c r="P746" s="749" t="n"/>
      <c r="Q746" s="749" t="n"/>
      <c r="R746" s="749" t="n"/>
      <c r="S746" s="749" t="n"/>
      <c r="T746" s="749" t="n"/>
      <c r="U746" s="749" t="n"/>
      <c r="V746" s="749" t="n"/>
      <c r="W746" s="749" t="n"/>
      <c r="X746" s="749" t="n"/>
      <c r="Y746" s="749" t="n"/>
      <c r="Z746" s="749" t="n"/>
      <c r="AA746" s="749" t="n"/>
      <c r="AB746" s="749" t="n"/>
      <c r="AC746" s="749" t="n"/>
      <c r="AD746" s="749" t="n"/>
    </row>
    <row r="747">
      <c r="A747" s="749" t="n"/>
      <c r="B747" s="749" t="n"/>
      <c r="C747" s="749" t="n"/>
      <c r="D747" s="749" t="n"/>
      <c r="E747" s="749" t="n"/>
      <c r="F747" s="749" t="n"/>
      <c r="G747" s="749" t="n"/>
      <c r="H747" s="749" t="n"/>
      <c r="I747" s="749" t="n"/>
      <c r="J747" s="749" t="n"/>
      <c r="K747" s="749" t="n"/>
      <c r="L747" s="749" t="n"/>
      <c r="M747" s="749" t="n"/>
      <c r="N747" s="749" t="n"/>
      <c r="O747" s="749" t="n"/>
      <c r="P747" s="749" t="n"/>
      <c r="Q747" s="749" t="n"/>
      <c r="R747" s="749" t="n"/>
      <c r="S747" s="749" t="n"/>
      <c r="T747" s="749" t="n"/>
      <c r="U747" s="749" t="n"/>
      <c r="V747" s="749" t="n"/>
      <c r="W747" s="749" t="n"/>
      <c r="X747" s="749" t="n"/>
      <c r="Y747" s="749" t="n"/>
      <c r="Z747" s="749" t="n"/>
      <c r="AA747" s="749" t="n"/>
      <c r="AB747" s="749" t="n"/>
      <c r="AC747" s="749" t="n"/>
      <c r="AD747" s="749" t="n"/>
    </row>
    <row r="748">
      <c r="A748" s="749" t="n"/>
      <c r="B748" s="749" t="n"/>
      <c r="C748" s="749" t="n"/>
      <c r="D748" s="749" t="n"/>
      <c r="E748" s="749" t="n"/>
      <c r="F748" s="749" t="n"/>
      <c r="G748" s="749" t="n"/>
      <c r="H748" s="749" t="n"/>
      <c r="I748" s="749" t="n"/>
      <c r="J748" s="749" t="n"/>
      <c r="K748" s="749" t="n"/>
      <c r="L748" s="749" t="n"/>
      <c r="M748" s="749" t="n"/>
      <c r="N748" s="749" t="n"/>
      <c r="O748" s="749" t="n"/>
      <c r="P748" s="749" t="n"/>
      <c r="Q748" s="749" t="n"/>
      <c r="R748" s="749" t="n"/>
      <c r="S748" s="749" t="n"/>
      <c r="T748" s="749" t="n"/>
      <c r="U748" s="749" t="n"/>
      <c r="V748" s="749" t="n"/>
      <c r="W748" s="749" t="n"/>
      <c r="X748" s="749" t="n"/>
      <c r="Y748" s="749" t="n"/>
      <c r="Z748" s="749" t="n"/>
      <c r="AA748" s="749" t="n"/>
      <c r="AB748" s="749" t="n"/>
      <c r="AC748" s="749" t="n"/>
      <c r="AD748" s="749" t="n"/>
    </row>
    <row r="749">
      <c r="A749" s="749" t="n"/>
      <c r="B749" s="749" t="n"/>
      <c r="C749" s="749" t="n"/>
      <c r="D749" s="749" t="n"/>
      <c r="E749" s="749" t="n"/>
      <c r="F749" s="749" t="n"/>
      <c r="G749" s="749" t="n"/>
      <c r="H749" s="749" t="n"/>
      <c r="I749" s="749" t="n"/>
      <c r="J749" s="749" t="n"/>
      <c r="K749" s="749" t="n"/>
      <c r="L749" s="749" t="n"/>
      <c r="M749" s="749" t="n"/>
      <c r="N749" s="749" t="n"/>
      <c r="O749" s="749" t="n"/>
      <c r="P749" s="749" t="n"/>
      <c r="Q749" s="749" t="n"/>
      <c r="R749" s="749" t="n"/>
      <c r="S749" s="749" t="n"/>
      <c r="T749" s="749" t="n"/>
      <c r="U749" s="749" t="n"/>
      <c r="V749" s="749" t="n"/>
      <c r="W749" s="749" t="n"/>
      <c r="X749" s="749" t="n"/>
      <c r="Y749" s="749" t="n"/>
      <c r="Z749" s="749" t="n"/>
      <c r="AA749" s="749" t="n"/>
      <c r="AB749" s="749" t="n"/>
      <c r="AC749" s="749" t="n"/>
      <c r="AD749" s="749" t="n"/>
    </row>
    <row r="750">
      <c r="A750" s="749" t="n"/>
      <c r="B750" s="749" t="n"/>
      <c r="C750" s="749" t="n"/>
      <c r="D750" s="749" t="n"/>
      <c r="E750" s="749" t="n"/>
      <c r="F750" s="749" t="n"/>
      <c r="G750" s="749" t="n"/>
      <c r="H750" s="749" t="n"/>
      <c r="I750" s="749" t="n"/>
      <c r="J750" s="749" t="n"/>
      <c r="K750" s="749" t="n"/>
      <c r="L750" s="749" t="n"/>
      <c r="M750" s="749" t="n"/>
      <c r="N750" s="749" t="n"/>
      <c r="O750" s="749" t="n"/>
      <c r="P750" s="749" t="n"/>
      <c r="Q750" s="749" t="n"/>
      <c r="R750" s="749" t="n"/>
      <c r="S750" s="749" t="n"/>
      <c r="T750" s="749" t="n"/>
      <c r="U750" s="749" t="n"/>
      <c r="V750" s="749" t="n"/>
      <c r="W750" s="749" t="n"/>
      <c r="X750" s="749" t="n"/>
      <c r="Y750" s="749" t="n"/>
      <c r="Z750" s="749" t="n"/>
      <c r="AA750" s="749" t="n"/>
      <c r="AB750" s="749" t="n"/>
      <c r="AC750" s="749" t="n"/>
      <c r="AD750" s="749" t="n"/>
    </row>
    <row r="751">
      <c r="A751" s="749" t="n"/>
      <c r="B751" s="749" t="n"/>
      <c r="C751" s="749" t="n"/>
      <c r="D751" s="749" t="n"/>
      <c r="E751" s="749" t="n"/>
      <c r="F751" s="749" t="n"/>
      <c r="G751" s="749" t="n"/>
      <c r="H751" s="749" t="n"/>
      <c r="I751" s="749" t="n"/>
      <c r="J751" s="749" t="n"/>
      <c r="K751" s="749" t="n"/>
      <c r="L751" s="749" t="n"/>
      <c r="M751" s="749" t="n"/>
      <c r="N751" s="749" t="n"/>
      <c r="O751" s="749" t="n"/>
      <c r="P751" s="749" t="n"/>
      <c r="Q751" s="749" t="n"/>
      <c r="R751" s="749" t="n"/>
      <c r="S751" s="749" t="n"/>
      <c r="T751" s="749" t="n"/>
      <c r="U751" s="749" t="n"/>
      <c r="V751" s="749" t="n"/>
      <c r="W751" s="749" t="n"/>
      <c r="X751" s="749" t="n"/>
      <c r="Y751" s="749" t="n"/>
      <c r="Z751" s="749" t="n"/>
      <c r="AA751" s="749" t="n"/>
      <c r="AB751" s="749" t="n"/>
      <c r="AC751" s="749" t="n"/>
      <c r="AD751" s="749" t="n"/>
    </row>
    <row r="752">
      <c r="A752" s="749" t="n"/>
      <c r="B752" s="749" t="n"/>
      <c r="C752" s="749" t="n"/>
      <c r="D752" s="749" t="n"/>
      <c r="E752" s="749" t="n"/>
      <c r="F752" s="749" t="n"/>
      <c r="G752" s="749" t="n"/>
      <c r="H752" s="749" t="n"/>
      <c r="I752" s="749" t="n"/>
      <c r="J752" s="749" t="n"/>
      <c r="K752" s="749" t="n"/>
      <c r="L752" s="749" t="n"/>
      <c r="M752" s="749" t="n"/>
      <c r="N752" s="749" t="n"/>
      <c r="O752" s="749" t="n"/>
      <c r="P752" s="749" t="n"/>
      <c r="Q752" s="749" t="n"/>
      <c r="R752" s="749" t="n"/>
      <c r="S752" s="749" t="n"/>
      <c r="T752" s="749" t="n"/>
      <c r="U752" s="749" t="n"/>
      <c r="V752" s="749" t="n"/>
      <c r="W752" s="749" t="n"/>
      <c r="X752" s="749" t="n"/>
      <c r="Y752" s="749" t="n"/>
      <c r="Z752" s="749" t="n"/>
      <c r="AA752" s="749" t="n"/>
      <c r="AB752" s="749" t="n"/>
      <c r="AC752" s="749" t="n"/>
      <c r="AD752" s="749" t="n"/>
    </row>
    <row r="753">
      <c r="A753" s="749" t="n"/>
      <c r="B753" s="749" t="n"/>
      <c r="C753" s="749" t="n"/>
      <c r="D753" s="749" t="n"/>
      <c r="E753" s="749" t="n"/>
      <c r="F753" s="749" t="n"/>
      <c r="G753" s="749" t="n"/>
      <c r="H753" s="749" t="n"/>
      <c r="I753" s="749" t="n"/>
      <c r="J753" s="749" t="n"/>
      <c r="K753" s="749" t="n"/>
      <c r="L753" s="749" t="n"/>
      <c r="M753" s="749" t="n"/>
      <c r="N753" s="749" t="n"/>
      <c r="O753" s="749" t="n"/>
      <c r="P753" s="749" t="n"/>
      <c r="Q753" s="749" t="n"/>
      <c r="R753" s="749" t="n"/>
      <c r="S753" s="749" t="n"/>
      <c r="T753" s="749" t="n"/>
      <c r="U753" s="749" t="n"/>
      <c r="V753" s="749" t="n"/>
      <c r="W753" s="749" t="n"/>
      <c r="X753" s="749" t="n"/>
      <c r="Y753" s="749" t="n"/>
      <c r="Z753" s="749" t="n"/>
      <c r="AA753" s="749" t="n"/>
      <c r="AB753" s="749" t="n"/>
      <c r="AC753" s="749" t="n"/>
      <c r="AD753" s="749" t="n"/>
    </row>
    <row r="754">
      <c r="A754" s="749" t="n"/>
      <c r="B754" s="749" t="n"/>
      <c r="C754" s="749" t="n"/>
      <c r="D754" s="749" t="n"/>
      <c r="E754" s="749" t="n"/>
      <c r="F754" s="749" t="n"/>
      <c r="G754" s="749" t="n"/>
      <c r="H754" s="749" t="n"/>
      <c r="I754" s="749" t="n"/>
      <c r="J754" s="749" t="n"/>
      <c r="K754" s="749" t="n"/>
      <c r="L754" s="749" t="n"/>
      <c r="M754" s="749" t="n"/>
      <c r="N754" s="749" t="n"/>
      <c r="O754" s="749" t="n"/>
      <c r="P754" s="749" t="n"/>
      <c r="Q754" s="749" t="n"/>
      <c r="R754" s="749" t="n"/>
      <c r="S754" s="749" t="n"/>
      <c r="T754" s="749" t="n"/>
      <c r="U754" s="749" t="n"/>
      <c r="V754" s="749" t="n"/>
      <c r="W754" s="749" t="n"/>
      <c r="X754" s="749" t="n"/>
      <c r="Y754" s="749" t="n"/>
      <c r="Z754" s="749" t="n"/>
      <c r="AA754" s="749" t="n"/>
      <c r="AB754" s="749" t="n"/>
      <c r="AC754" s="749" t="n"/>
      <c r="AD754" s="749" t="n"/>
    </row>
    <row r="755">
      <c r="A755" s="749" t="n"/>
      <c r="B755" s="749" t="n"/>
      <c r="C755" s="749" t="n"/>
      <c r="D755" s="749" t="n"/>
      <c r="E755" s="749" t="n"/>
      <c r="F755" s="749" t="n"/>
      <c r="G755" s="749" t="n"/>
      <c r="H755" s="749" t="n"/>
      <c r="I755" s="749" t="n"/>
      <c r="J755" s="749" t="n"/>
      <c r="K755" s="749" t="n"/>
      <c r="L755" s="749" t="n"/>
      <c r="M755" s="749" t="n"/>
      <c r="N755" s="749" t="n"/>
      <c r="O755" s="749" t="n"/>
      <c r="P755" s="749" t="n"/>
      <c r="Q755" s="749" t="n"/>
      <c r="R755" s="749" t="n"/>
      <c r="S755" s="749" t="n"/>
      <c r="T755" s="749" t="n"/>
      <c r="U755" s="749" t="n"/>
      <c r="V755" s="749" t="n"/>
      <c r="W755" s="749" t="n"/>
      <c r="X755" s="749" t="n"/>
      <c r="Y755" s="749" t="n"/>
      <c r="Z755" s="749" t="n"/>
      <c r="AA755" s="749" t="n"/>
      <c r="AB755" s="749" t="n"/>
      <c r="AC755" s="749" t="n"/>
      <c r="AD755" s="749" t="n"/>
    </row>
    <row r="756">
      <c r="A756" s="749" t="n"/>
      <c r="B756" s="749" t="n"/>
      <c r="C756" s="749" t="n"/>
      <c r="D756" s="749" t="n"/>
      <c r="E756" s="749" t="n"/>
      <c r="F756" s="749" t="n"/>
      <c r="G756" s="749" t="n"/>
      <c r="H756" s="749" t="n"/>
      <c r="I756" s="749" t="n"/>
      <c r="J756" s="749" t="n"/>
      <c r="K756" s="749" t="n"/>
      <c r="L756" s="749" t="n"/>
      <c r="M756" s="749" t="n"/>
      <c r="N756" s="749" t="n"/>
      <c r="O756" s="749" t="n"/>
      <c r="P756" s="749" t="n"/>
      <c r="Q756" s="749" t="n"/>
      <c r="R756" s="749" t="n"/>
      <c r="S756" s="749" t="n"/>
      <c r="T756" s="749" t="n"/>
      <c r="U756" s="749" t="n"/>
      <c r="V756" s="749" t="n"/>
      <c r="W756" s="749" t="n"/>
      <c r="X756" s="749" t="n"/>
      <c r="Y756" s="749" t="n"/>
      <c r="Z756" s="749" t="n"/>
      <c r="AA756" s="749" t="n"/>
      <c r="AB756" s="749" t="n"/>
      <c r="AC756" s="749" t="n"/>
      <c r="AD756" s="749" t="n"/>
    </row>
    <row r="757">
      <c r="A757" s="749" t="n"/>
      <c r="B757" s="749" t="n"/>
      <c r="C757" s="749" t="n"/>
      <c r="D757" s="749" t="n"/>
      <c r="E757" s="749" t="n"/>
      <c r="F757" s="749" t="n"/>
      <c r="G757" s="749" t="n"/>
      <c r="H757" s="749" t="n"/>
      <c r="I757" s="749" t="n"/>
      <c r="J757" s="749" t="n"/>
      <c r="K757" s="749" t="n"/>
      <c r="L757" s="749" t="n"/>
      <c r="M757" s="749" t="n"/>
      <c r="N757" s="749" t="n"/>
      <c r="O757" s="749" t="n"/>
      <c r="P757" s="749" t="n"/>
      <c r="Q757" s="749" t="n"/>
      <c r="R757" s="749" t="n"/>
      <c r="S757" s="749" t="n"/>
      <c r="T757" s="749" t="n"/>
      <c r="U757" s="749" t="n"/>
      <c r="V757" s="749" t="n"/>
      <c r="W757" s="749" t="n"/>
      <c r="X757" s="749" t="n"/>
      <c r="Y757" s="749" t="n"/>
      <c r="Z757" s="749" t="n"/>
      <c r="AA757" s="749" t="n"/>
      <c r="AB757" s="749" t="n"/>
      <c r="AC757" s="749" t="n"/>
      <c r="AD757" s="749" t="n"/>
    </row>
    <row r="758">
      <c r="A758" s="749" t="n"/>
      <c r="B758" s="749" t="n"/>
      <c r="C758" s="749" t="n"/>
      <c r="D758" s="749" t="n"/>
      <c r="E758" s="749" t="n"/>
      <c r="F758" s="749" t="n"/>
      <c r="G758" s="749" t="n"/>
      <c r="H758" s="749" t="n"/>
      <c r="I758" s="749" t="n"/>
      <c r="J758" s="749" t="n"/>
      <c r="K758" s="749" t="n"/>
      <c r="L758" s="749" t="n"/>
      <c r="M758" s="749" t="n"/>
      <c r="N758" s="749" t="n"/>
      <c r="O758" s="749" t="n"/>
      <c r="P758" s="749" t="n"/>
      <c r="Q758" s="749" t="n"/>
      <c r="R758" s="749" t="n"/>
      <c r="S758" s="749" t="n"/>
      <c r="T758" s="749" t="n"/>
      <c r="U758" s="749" t="n"/>
      <c r="V758" s="749" t="n"/>
      <c r="W758" s="749" t="n"/>
      <c r="X758" s="749" t="n"/>
      <c r="Y758" s="749" t="n"/>
      <c r="Z758" s="749" t="n"/>
      <c r="AA758" s="749" t="n"/>
      <c r="AB758" s="749" t="n"/>
      <c r="AC758" s="749" t="n"/>
      <c r="AD758" s="749" t="n"/>
    </row>
    <row r="759">
      <c r="A759" s="749" t="n"/>
      <c r="B759" s="749" t="n"/>
      <c r="C759" s="749" t="n"/>
      <c r="D759" s="749" t="n"/>
      <c r="E759" s="749" t="n"/>
      <c r="F759" s="749" t="n"/>
      <c r="G759" s="749" t="n"/>
      <c r="H759" s="749" t="n"/>
      <c r="I759" s="749" t="n"/>
      <c r="J759" s="749" t="n"/>
      <c r="K759" s="749" t="n"/>
      <c r="L759" s="749" t="n"/>
      <c r="M759" s="749" t="n"/>
      <c r="N759" s="749" t="n"/>
      <c r="O759" s="749" t="n"/>
      <c r="P759" s="749" t="n"/>
      <c r="Q759" s="749" t="n"/>
      <c r="R759" s="749" t="n"/>
      <c r="S759" s="749" t="n"/>
      <c r="T759" s="749" t="n"/>
      <c r="U759" s="749" t="n"/>
      <c r="V759" s="749" t="n"/>
      <c r="W759" s="749" t="n"/>
      <c r="X759" s="749" t="n"/>
      <c r="Y759" s="749" t="n"/>
      <c r="Z759" s="749" t="n"/>
      <c r="AA759" s="749" t="n"/>
      <c r="AB759" s="749" t="n"/>
      <c r="AC759" s="749" t="n"/>
      <c r="AD759" s="749" t="n"/>
    </row>
    <row r="760">
      <c r="A760" s="749" t="n"/>
      <c r="B760" s="749" t="n"/>
      <c r="C760" s="749" t="n"/>
      <c r="D760" s="749" t="n"/>
      <c r="E760" s="749" t="n"/>
      <c r="F760" s="749" t="n"/>
      <c r="G760" s="749" t="n"/>
      <c r="H760" s="749" t="n"/>
      <c r="I760" s="749" t="n"/>
      <c r="J760" s="749" t="n"/>
      <c r="K760" s="749" t="n"/>
      <c r="L760" s="749" t="n"/>
      <c r="M760" s="749" t="n"/>
      <c r="N760" s="749" t="n"/>
      <c r="O760" s="749" t="n"/>
      <c r="P760" s="749" t="n"/>
      <c r="Q760" s="749" t="n"/>
      <c r="R760" s="749" t="n"/>
      <c r="S760" s="749" t="n"/>
      <c r="T760" s="749" t="n"/>
      <c r="U760" s="749" t="n"/>
      <c r="V760" s="749" t="n"/>
      <c r="W760" s="749" t="n"/>
      <c r="X760" s="749" t="n"/>
      <c r="Y760" s="749" t="n"/>
      <c r="Z760" s="749" t="n"/>
      <c r="AA760" s="749" t="n"/>
      <c r="AB760" s="749" t="n"/>
      <c r="AC760" s="749" t="n"/>
      <c r="AD760" s="749" t="n"/>
    </row>
    <row r="761">
      <c r="A761" s="749" t="n"/>
      <c r="B761" s="749" t="n"/>
      <c r="C761" s="749" t="n"/>
      <c r="D761" s="749" t="n"/>
      <c r="E761" s="749" t="n"/>
      <c r="F761" s="749" t="n"/>
      <c r="G761" s="749" t="n"/>
      <c r="H761" s="749" t="n"/>
      <c r="I761" s="749" t="n"/>
      <c r="J761" s="749" t="n"/>
      <c r="K761" s="749" t="n"/>
      <c r="L761" s="749" t="n"/>
      <c r="M761" s="749" t="n"/>
      <c r="N761" s="749" t="n"/>
      <c r="O761" s="749" t="n"/>
      <c r="P761" s="749" t="n"/>
      <c r="Q761" s="749" t="n"/>
      <c r="R761" s="749" t="n"/>
      <c r="S761" s="749" t="n"/>
      <c r="T761" s="749" t="n"/>
      <c r="U761" s="749" t="n"/>
      <c r="V761" s="749" t="n"/>
      <c r="W761" s="749" t="n"/>
      <c r="X761" s="749" t="n"/>
      <c r="Y761" s="749" t="n"/>
      <c r="Z761" s="749" t="n"/>
      <c r="AA761" s="749" t="n"/>
      <c r="AB761" s="749" t="n"/>
      <c r="AC761" s="749" t="n"/>
      <c r="AD761" s="749" t="n"/>
    </row>
    <row r="762">
      <c r="A762" s="749" t="n"/>
      <c r="B762" s="749" t="n"/>
      <c r="C762" s="749" t="n"/>
      <c r="D762" s="749" t="n"/>
      <c r="E762" s="749" t="n"/>
      <c r="F762" s="749" t="n"/>
      <c r="G762" s="749" t="n"/>
      <c r="H762" s="749" t="n"/>
      <c r="I762" s="749" t="n"/>
      <c r="J762" s="749" t="n"/>
      <c r="K762" s="749" t="n"/>
      <c r="L762" s="749" t="n"/>
      <c r="M762" s="749" t="n"/>
      <c r="N762" s="749" t="n"/>
      <c r="O762" s="749" t="n"/>
      <c r="P762" s="749" t="n"/>
      <c r="Q762" s="749" t="n"/>
      <c r="R762" s="749" t="n"/>
      <c r="S762" s="749" t="n"/>
      <c r="T762" s="749" t="n"/>
      <c r="U762" s="749" t="n"/>
      <c r="V762" s="749" t="n"/>
      <c r="W762" s="749" t="n"/>
      <c r="X762" s="749" t="n"/>
      <c r="Y762" s="749" t="n"/>
      <c r="Z762" s="749" t="n"/>
      <c r="AA762" s="749" t="n"/>
      <c r="AB762" s="749" t="n"/>
      <c r="AC762" s="749" t="n"/>
      <c r="AD762" s="749" t="n"/>
    </row>
    <row r="763">
      <c r="A763" s="749" t="n"/>
      <c r="B763" s="749" t="n"/>
      <c r="C763" s="749" t="n"/>
      <c r="D763" s="749" t="n"/>
      <c r="E763" s="749" t="n"/>
      <c r="F763" s="749" t="n"/>
      <c r="G763" s="749" t="n"/>
      <c r="H763" s="749" t="n"/>
      <c r="I763" s="749" t="n"/>
      <c r="J763" s="749" t="n"/>
      <c r="K763" s="749" t="n"/>
      <c r="L763" s="749" t="n"/>
      <c r="M763" s="749" t="n"/>
      <c r="N763" s="749" t="n"/>
      <c r="O763" s="749" t="n"/>
      <c r="P763" s="749" t="n"/>
      <c r="Q763" s="749" t="n"/>
      <c r="R763" s="749" t="n"/>
      <c r="S763" s="749" t="n"/>
      <c r="T763" s="749" t="n"/>
      <c r="U763" s="749" t="n"/>
      <c r="V763" s="749" t="n"/>
      <c r="W763" s="749" t="n"/>
      <c r="X763" s="749" t="n"/>
      <c r="Y763" s="749" t="n"/>
      <c r="Z763" s="749" t="n"/>
      <c r="AA763" s="749" t="n"/>
      <c r="AB763" s="749" t="n"/>
      <c r="AC763" s="749" t="n"/>
      <c r="AD763" s="749" t="n"/>
    </row>
    <row r="764">
      <c r="A764" s="749" t="n"/>
      <c r="B764" s="749" t="n"/>
      <c r="C764" s="749" t="n"/>
      <c r="D764" s="749" t="n"/>
      <c r="E764" s="749" t="n"/>
      <c r="F764" s="749" t="n"/>
      <c r="G764" s="749" t="n"/>
      <c r="H764" s="749" t="n"/>
      <c r="I764" s="749" t="n"/>
      <c r="J764" s="749" t="n"/>
      <c r="K764" s="749" t="n"/>
      <c r="L764" s="749" t="n"/>
      <c r="M764" s="749" t="n"/>
      <c r="N764" s="749" t="n"/>
      <c r="O764" s="749" t="n"/>
      <c r="P764" s="749" t="n"/>
      <c r="Q764" s="749" t="n"/>
      <c r="R764" s="749" t="n"/>
      <c r="S764" s="749" t="n"/>
      <c r="T764" s="749" t="n"/>
      <c r="U764" s="749" t="n"/>
      <c r="V764" s="749" t="n"/>
      <c r="W764" s="749" t="n"/>
      <c r="X764" s="749" t="n"/>
      <c r="Y764" s="749" t="n"/>
      <c r="Z764" s="749" t="n"/>
      <c r="AA764" s="749" t="n"/>
      <c r="AB764" s="749" t="n"/>
      <c r="AC764" s="749" t="n"/>
      <c r="AD764" s="749" t="n"/>
    </row>
    <row r="765">
      <c r="A765" s="749" t="n"/>
      <c r="B765" s="749" t="n"/>
      <c r="C765" s="749" t="n"/>
      <c r="D765" s="749" t="n"/>
      <c r="E765" s="749" t="n"/>
      <c r="F765" s="749" t="n"/>
      <c r="G765" s="749" t="n"/>
      <c r="H765" s="749" t="n"/>
      <c r="I765" s="749" t="n"/>
      <c r="J765" s="749" t="n"/>
      <c r="K765" s="749" t="n"/>
      <c r="L765" s="749" t="n"/>
      <c r="M765" s="749" t="n"/>
      <c r="N765" s="749" t="n"/>
      <c r="O765" s="749" t="n"/>
      <c r="P765" s="749" t="n"/>
      <c r="Q765" s="749" t="n"/>
      <c r="R765" s="749" t="n"/>
      <c r="S765" s="749" t="n"/>
      <c r="T765" s="749" t="n"/>
      <c r="U765" s="749" t="n"/>
      <c r="V765" s="749" t="n"/>
      <c r="W765" s="749" t="n"/>
      <c r="X765" s="749" t="n"/>
      <c r="Y765" s="749" t="n"/>
      <c r="Z765" s="749" t="n"/>
      <c r="AA765" s="749" t="n"/>
      <c r="AB765" s="749" t="n"/>
      <c r="AC765" s="749" t="n"/>
      <c r="AD765" s="749" t="n"/>
    </row>
    <row r="766">
      <c r="A766" s="749" t="n"/>
      <c r="B766" s="749" t="n"/>
      <c r="C766" s="749" t="n"/>
      <c r="D766" s="749" t="n"/>
      <c r="E766" s="749" t="n"/>
      <c r="F766" s="749" t="n"/>
      <c r="G766" s="749" t="n"/>
      <c r="H766" s="749" t="n"/>
      <c r="I766" s="749" t="n"/>
      <c r="J766" s="749" t="n"/>
      <c r="K766" s="749" t="n"/>
      <c r="L766" s="749" t="n"/>
      <c r="M766" s="749" t="n"/>
      <c r="N766" s="749" t="n"/>
      <c r="O766" s="749" t="n"/>
      <c r="P766" s="749" t="n"/>
      <c r="Q766" s="749" t="n"/>
      <c r="R766" s="749" t="n"/>
      <c r="S766" s="749" t="n"/>
      <c r="T766" s="749" t="n"/>
      <c r="U766" s="749" t="n"/>
      <c r="V766" s="749" t="n"/>
      <c r="W766" s="749" t="n"/>
      <c r="X766" s="749" t="n"/>
      <c r="Y766" s="749" t="n"/>
      <c r="Z766" s="749" t="n"/>
      <c r="AA766" s="749" t="n"/>
      <c r="AB766" s="749" t="n"/>
      <c r="AC766" s="749" t="n"/>
      <c r="AD766" s="749" t="n"/>
    </row>
    <row r="767">
      <c r="A767" s="749" t="n"/>
      <c r="B767" s="749" t="n"/>
      <c r="C767" s="749" t="n"/>
      <c r="D767" s="749" t="n"/>
      <c r="E767" s="749" t="n"/>
      <c r="F767" s="749" t="n"/>
      <c r="G767" s="749" t="n"/>
      <c r="H767" s="749" t="n"/>
      <c r="I767" s="749" t="n"/>
      <c r="J767" s="749" t="n"/>
      <c r="K767" s="749" t="n"/>
      <c r="L767" s="749" t="n"/>
      <c r="M767" s="749" t="n"/>
      <c r="N767" s="749" t="n"/>
      <c r="O767" s="749" t="n"/>
      <c r="P767" s="749" t="n"/>
      <c r="Q767" s="749" t="n"/>
      <c r="R767" s="749" t="n"/>
      <c r="S767" s="749" t="n"/>
      <c r="T767" s="749" t="n"/>
      <c r="U767" s="749" t="n"/>
      <c r="V767" s="749" t="n"/>
      <c r="W767" s="749" t="n"/>
      <c r="X767" s="749" t="n"/>
      <c r="Y767" s="749" t="n"/>
      <c r="Z767" s="749" t="n"/>
      <c r="AA767" s="749" t="n"/>
      <c r="AB767" s="749" t="n"/>
      <c r="AC767" s="749" t="n"/>
      <c r="AD767" s="749" t="n"/>
    </row>
    <row r="768">
      <c r="A768" s="749" t="n"/>
      <c r="B768" s="749" t="n"/>
      <c r="C768" s="749" t="n"/>
      <c r="D768" s="749" t="n"/>
      <c r="E768" s="749" t="n"/>
      <c r="F768" s="749" t="n"/>
      <c r="G768" s="749" t="n"/>
      <c r="H768" s="749" t="n"/>
      <c r="I768" s="749" t="n"/>
      <c r="J768" s="749" t="n"/>
      <c r="K768" s="749" t="n"/>
      <c r="L768" s="749" t="n"/>
      <c r="M768" s="749" t="n"/>
      <c r="N768" s="749" t="n"/>
      <c r="O768" s="749" t="n"/>
      <c r="P768" s="749" t="n"/>
      <c r="Q768" s="749" t="n"/>
      <c r="R768" s="749" t="n"/>
      <c r="S768" s="749" t="n"/>
      <c r="T768" s="749" t="n"/>
      <c r="U768" s="749" t="n"/>
      <c r="V768" s="749" t="n"/>
      <c r="W768" s="749" t="n"/>
      <c r="X768" s="749" t="n"/>
      <c r="Y768" s="749" t="n"/>
      <c r="Z768" s="749" t="n"/>
      <c r="AA768" s="749" t="n"/>
      <c r="AB768" s="749" t="n"/>
      <c r="AC768" s="749" t="n"/>
      <c r="AD768" s="749" t="n"/>
    </row>
    <row r="769">
      <c r="A769" s="749" t="n"/>
      <c r="B769" s="749" t="n"/>
      <c r="C769" s="749" t="n"/>
      <c r="D769" s="749" t="n"/>
      <c r="E769" s="749" t="n"/>
      <c r="F769" s="749" t="n"/>
      <c r="G769" s="749" t="n"/>
      <c r="H769" s="749" t="n"/>
      <c r="I769" s="749" t="n"/>
      <c r="J769" s="749" t="n"/>
      <c r="K769" s="749" t="n"/>
      <c r="L769" s="749" t="n"/>
      <c r="M769" s="749" t="n"/>
      <c r="N769" s="749" t="n"/>
      <c r="O769" s="749" t="n"/>
      <c r="P769" s="749" t="n"/>
      <c r="Q769" s="749" t="n"/>
      <c r="R769" s="749" t="n"/>
      <c r="S769" s="749" t="n"/>
      <c r="T769" s="749" t="n"/>
      <c r="U769" s="749" t="n"/>
      <c r="V769" s="749" t="n"/>
      <c r="W769" s="749" t="n"/>
      <c r="X769" s="749" t="n"/>
      <c r="Y769" s="749" t="n"/>
      <c r="Z769" s="749" t="n"/>
      <c r="AA769" s="749" t="n"/>
      <c r="AB769" s="749" t="n"/>
      <c r="AC769" s="749" t="n"/>
      <c r="AD769" s="749" t="n"/>
    </row>
    <row r="770">
      <c r="A770" s="749" t="n"/>
      <c r="B770" s="749" t="n"/>
      <c r="C770" s="749" t="n"/>
      <c r="D770" s="749" t="n"/>
      <c r="E770" s="749" t="n"/>
      <c r="F770" s="749" t="n"/>
      <c r="G770" s="749" t="n"/>
      <c r="H770" s="749" t="n"/>
      <c r="I770" s="749" t="n"/>
      <c r="J770" s="749" t="n"/>
      <c r="K770" s="749" t="n"/>
      <c r="L770" s="749" t="n"/>
      <c r="M770" s="749" t="n"/>
      <c r="N770" s="749" t="n"/>
      <c r="O770" s="749" t="n"/>
      <c r="P770" s="749" t="n"/>
      <c r="Q770" s="749" t="n"/>
      <c r="R770" s="749" t="n"/>
      <c r="S770" s="749" t="n"/>
      <c r="T770" s="749" t="n"/>
      <c r="U770" s="749" t="n"/>
      <c r="V770" s="749" t="n"/>
      <c r="W770" s="749" t="n"/>
      <c r="X770" s="749" t="n"/>
      <c r="Y770" s="749" t="n"/>
      <c r="Z770" s="749" t="n"/>
      <c r="AA770" s="749" t="n"/>
      <c r="AB770" s="749" t="n"/>
      <c r="AC770" s="749" t="n"/>
      <c r="AD770" s="749" t="n"/>
    </row>
    <row r="771">
      <c r="A771" s="749" t="n"/>
      <c r="B771" s="749" t="n"/>
      <c r="C771" s="749" t="n"/>
      <c r="D771" s="749" t="n"/>
      <c r="E771" s="749" t="n"/>
      <c r="F771" s="749" t="n"/>
      <c r="G771" s="749" t="n"/>
      <c r="H771" s="749" t="n"/>
      <c r="I771" s="749" t="n"/>
      <c r="J771" s="749" t="n"/>
      <c r="K771" s="749" t="n"/>
      <c r="L771" s="749" t="n"/>
      <c r="M771" s="749" t="n"/>
      <c r="N771" s="749" t="n"/>
      <c r="O771" s="749" t="n"/>
      <c r="P771" s="749" t="n"/>
      <c r="Q771" s="749" t="n"/>
      <c r="R771" s="749" t="n"/>
      <c r="S771" s="749" t="n"/>
      <c r="T771" s="749" t="n"/>
      <c r="U771" s="749" t="n"/>
      <c r="V771" s="749" t="n"/>
      <c r="W771" s="749" t="n"/>
      <c r="X771" s="749" t="n"/>
      <c r="Y771" s="749" t="n"/>
      <c r="Z771" s="749" t="n"/>
      <c r="AA771" s="749" t="n"/>
      <c r="AB771" s="749" t="n"/>
      <c r="AC771" s="749" t="n"/>
      <c r="AD771" s="749" t="n"/>
    </row>
    <row r="772">
      <c r="A772" s="749" t="n"/>
      <c r="B772" s="749" t="n"/>
      <c r="C772" s="749" t="n"/>
      <c r="D772" s="749" t="n"/>
      <c r="E772" s="749" t="n"/>
      <c r="F772" s="749" t="n"/>
      <c r="G772" s="749" t="n"/>
      <c r="H772" s="749" t="n"/>
      <c r="I772" s="749" t="n"/>
      <c r="J772" s="749" t="n"/>
      <c r="K772" s="749" t="n"/>
      <c r="L772" s="749" t="n"/>
      <c r="M772" s="749" t="n"/>
      <c r="N772" s="749" t="n"/>
      <c r="O772" s="749" t="n"/>
      <c r="P772" s="749" t="n"/>
      <c r="Q772" s="749" t="n"/>
      <c r="R772" s="749" t="n"/>
      <c r="S772" s="749" t="n"/>
      <c r="T772" s="749" t="n"/>
      <c r="U772" s="749" t="n"/>
      <c r="V772" s="749" t="n"/>
      <c r="W772" s="749" t="n"/>
      <c r="X772" s="749" t="n"/>
      <c r="Y772" s="749" t="n"/>
      <c r="Z772" s="749" t="n"/>
      <c r="AA772" s="749" t="n"/>
      <c r="AB772" s="749" t="n"/>
      <c r="AC772" s="749" t="n"/>
      <c r="AD772" s="749" t="n"/>
    </row>
    <row r="773">
      <c r="A773" s="749" t="n"/>
      <c r="B773" s="749" t="n"/>
      <c r="C773" s="749" t="n"/>
      <c r="D773" s="749" t="n"/>
      <c r="E773" s="749" t="n"/>
      <c r="F773" s="749" t="n"/>
      <c r="G773" s="749" t="n"/>
      <c r="H773" s="749" t="n"/>
      <c r="I773" s="749" t="n"/>
      <c r="J773" s="749" t="n"/>
      <c r="K773" s="749" t="n"/>
      <c r="L773" s="749" t="n"/>
      <c r="M773" s="749" t="n"/>
      <c r="N773" s="749" t="n"/>
      <c r="O773" s="749" t="n"/>
      <c r="P773" s="749" t="n"/>
      <c r="Q773" s="749" t="n"/>
      <c r="R773" s="749" t="n"/>
      <c r="S773" s="749" t="n"/>
      <c r="T773" s="749" t="n"/>
      <c r="U773" s="749" t="n"/>
      <c r="V773" s="749" t="n"/>
      <c r="W773" s="749" t="n"/>
      <c r="X773" s="749" t="n"/>
      <c r="Y773" s="749" t="n"/>
      <c r="Z773" s="749" t="n"/>
      <c r="AA773" s="749" t="n"/>
      <c r="AB773" s="749" t="n"/>
      <c r="AC773" s="749" t="n"/>
      <c r="AD773" s="749" t="n"/>
    </row>
    <row r="774">
      <c r="A774" s="749" t="n"/>
      <c r="B774" s="749" t="n"/>
      <c r="C774" s="749" t="n"/>
      <c r="D774" s="749" t="n"/>
      <c r="E774" s="749" t="n"/>
      <c r="F774" s="749" t="n"/>
      <c r="G774" s="749" t="n"/>
      <c r="H774" s="749" t="n"/>
      <c r="I774" s="749" t="n"/>
      <c r="J774" s="749" t="n"/>
      <c r="K774" s="749" t="n"/>
      <c r="L774" s="749" t="n"/>
      <c r="M774" s="749" t="n"/>
      <c r="N774" s="749" t="n"/>
      <c r="O774" s="749" t="n"/>
      <c r="P774" s="749" t="n"/>
      <c r="Q774" s="749" t="n"/>
      <c r="R774" s="749" t="n"/>
      <c r="S774" s="749" t="n"/>
      <c r="T774" s="749" t="n"/>
      <c r="U774" s="749" t="n"/>
      <c r="V774" s="749" t="n"/>
      <c r="W774" s="749" t="n"/>
      <c r="X774" s="749" t="n"/>
      <c r="Y774" s="749" t="n"/>
      <c r="Z774" s="749" t="n"/>
      <c r="AA774" s="749" t="n"/>
      <c r="AB774" s="749" t="n"/>
      <c r="AC774" s="749" t="n"/>
      <c r="AD774" s="749" t="n"/>
    </row>
    <row r="775">
      <c r="A775" s="749" t="n"/>
      <c r="B775" s="749" t="n"/>
      <c r="C775" s="749" t="n"/>
      <c r="D775" s="749" t="n"/>
      <c r="E775" s="749" t="n"/>
      <c r="F775" s="749" t="n"/>
      <c r="G775" s="749" t="n"/>
      <c r="H775" s="749" t="n"/>
      <c r="I775" s="749" t="n"/>
      <c r="J775" s="749" t="n"/>
      <c r="K775" s="749" t="n"/>
      <c r="L775" s="749" t="n"/>
      <c r="M775" s="749" t="n"/>
      <c r="N775" s="749" t="n"/>
      <c r="O775" s="749" t="n"/>
      <c r="P775" s="749" t="n"/>
      <c r="Q775" s="749" t="n"/>
      <c r="R775" s="749" t="n"/>
      <c r="S775" s="749" t="n"/>
      <c r="T775" s="749" t="n"/>
      <c r="U775" s="749" t="n"/>
      <c r="V775" s="749" t="n"/>
      <c r="W775" s="749" t="n"/>
      <c r="X775" s="749" t="n"/>
      <c r="Y775" s="749" t="n"/>
      <c r="Z775" s="749" t="n"/>
      <c r="AA775" s="749" t="n"/>
      <c r="AB775" s="749" t="n"/>
      <c r="AC775" s="749" t="n"/>
      <c r="AD775" s="749" t="n"/>
    </row>
    <row r="776">
      <c r="A776" s="749" t="n"/>
      <c r="B776" s="749" t="n"/>
      <c r="C776" s="749" t="n"/>
      <c r="D776" s="749" t="n"/>
      <c r="E776" s="749" t="n"/>
      <c r="F776" s="749" t="n"/>
      <c r="G776" s="749" t="n"/>
      <c r="H776" s="749" t="n"/>
      <c r="I776" s="749" t="n"/>
      <c r="J776" s="749" t="n"/>
      <c r="K776" s="749" t="n"/>
      <c r="L776" s="749" t="n"/>
      <c r="M776" s="749" t="n"/>
      <c r="N776" s="749" t="n"/>
      <c r="O776" s="749" t="n"/>
      <c r="P776" s="749" t="n"/>
      <c r="Q776" s="749" t="n"/>
      <c r="R776" s="749" t="n"/>
      <c r="S776" s="749" t="n"/>
      <c r="T776" s="749" t="n"/>
      <c r="U776" s="749" t="n"/>
      <c r="V776" s="749" t="n"/>
      <c r="W776" s="749" t="n"/>
      <c r="X776" s="749" t="n"/>
      <c r="Y776" s="749" t="n"/>
      <c r="Z776" s="749" t="n"/>
      <c r="AA776" s="749" t="n"/>
      <c r="AB776" s="749" t="n"/>
      <c r="AC776" s="749" t="n"/>
      <c r="AD776" s="749" t="n"/>
    </row>
    <row r="777">
      <c r="A777" s="749" t="n"/>
      <c r="B777" s="749" t="n"/>
      <c r="C777" s="749" t="n"/>
      <c r="D777" s="749" t="n"/>
      <c r="E777" s="749" t="n"/>
      <c r="F777" s="749" t="n"/>
      <c r="G777" s="749" t="n"/>
      <c r="H777" s="749" t="n"/>
      <c r="I777" s="749" t="n"/>
      <c r="J777" s="749" t="n"/>
      <c r="K777" s="749" t="n"/>
      <c r="L777" s="749" t="n"/>
      <c r="M777" s="749" t="n"/>
      <c r="N777" s="749" t="n"/>
      <c r="O777" s="749" t="n"/>
      <c r="P777" s="749" t="n"/>
      <c r="Q777" s="749" t="n"/>
      <c r="R777" s="749" t="n"/>
      <c r="S777" s="749" t="n"/>
      <c r="T777" s="749" t="n"/>
      <c r="U777" s="749" t="n"/>
      <c r="V777" s="749" t="n"/>
      <c r="W777" s="749" t="n"/>
      <c r="X777" s="749" t="n"/>
      <c r="Y777" s="749" t="n"/>
      <c r="Z777" s="749" t="n"/>
      <c r="AA777" s="749" t="n"/>
      <c r="AB777" s="749" t="n"/>
      <c r="AC777" s="749" t="n"/>
      <c r="AD777" s="749" t="n"/>
    </row>
    <row r="778">
      <c r="A778" s="749" t="n"/>
      <c r="B778" s="749" t="n"/>
      <c r="C778" s="749" t="n"/>
      <c r="D778" s="749" t="n"/>
      <c r="E778" s="749" t="n"/>
      <c r="F778" s="749" t="n"/>
      <c r="G778" s="749" t="n"/>
      <c r="H778" s="749" t="n"/>
      <c r="I778" s="749" t="n"/>
      <c r="J778" s="749" t="n"/>
      <c r="K778" s="749" t="n"/>
      <c r="L778" s="749" t="n"/>
      <c r="M778" s="749" t="n"/>
      <c r="N778" s="749" t="n"/>
      <c r="O778" s="749" t="n"/>
      <c r="P778" s="749" t="n"/>
      <c r="Q778" s="749" t="n"/>
      <c r="R778" s="749" t="n"/>
      <c r="S778" s="749" t="n"/>
      <c r="T778" s="749" t="n"/>
      <c r="U778" s="749" t="n"/>
      <c r="V778" s="749" t="n"/>
      <c r="W778" s="749" t="n"/>
      <c r="X778" s="749" t="n"/>
      <c r="Y778" s="749" t="n"/>
      <c r="Z778" s="749" t="n"/>
      <c r="AA778" s="749" t="n"/>
      <c r="AB778" s="749" t="n"/>
      <c r="AC778" s="749" t="n"/>
      <c r="AD778" s="749" t="n"/>
    </row>
    <row r="779">
      <c r="A779" s="749" t="n"/>
      <c r="B779" s="749" t="n"/>
      <c r="C779" s="749" t="n"/>
      <c r="D779" s="749" t="n"/>
      <c r="E779" s="749" t="n"/>
      <c r="F779" s="749" t="n"/>
      <c r="G779" s="749" t="n"/>
      <c r="H779" s="749" t="n"/>
      <c r="I779" s="749" t="n"/>
      <c r="J779" s="749" t="n"/>
      <c r="K779" s="749" t="n"/>
      <c r="L779" s="749" t="n"/>
      <c r="M779" s="749" t="n"/>
      <c r="N779" s="749" t="n"/>
      <c r="O779" s="749" t="n"/>
      <c r="P779" s="749" t="n"/>
      <c r="Q779" s="749" t="n"/>
      <c r="R779" s="749" t="n"/>
      <c r="S779" s="749" t="n"/>
      <c r="T779" s="749" t="n"/>
      <c r="U779" s="749" t="n"/>
      <c r="V779" s="749" t="n"/>
      <c r="W779" s="749" t="n"/>
      <c r="X779" s="749" t="n"/>
      <c r="Y779" s="749" t="n"/>
      <c r="Z779" s="749" t="n"/>
      <c r="AA779" s="749" t="n"/>
      <c r="AB779" s="749" t="n"/>
      <c r="AC779" s="749" t="n"/>
      <c r="AD779" s="749" t="n"/>
    </row>
    <row r="780">
      <c r="A780" s="749" t="n"/>
      <c r="B780" s="749" t="n"/>
      <c r="C780" s="749" t="n"/>
      <c r="D780" s="749" t="n"/>
      <c r="E780" s="749" t="n"/>
      <c r="F780" s="749" t="n"/>
      <c r="G780" s="749" t="n"/>
      <c r="H780" s="749" t="n"/>
      <c r="I780" s="749" t="n"/>
      <c r="J780" s="749" t="n"/>
      <c r="K780" s="749" t="n"/>
      <c r="L780" s="749" t="n"/>
      <c r="M780" s="749" t="n"/>
      <c r="N780" s="749" t="n"/>
      <c r="O780" s="749" t="n"/>
      <c r="P780" s="749" t="n"/>
      <c r="Q780" s="749" t="n"/>
      <c r="R780" s="749" t="n"/>
      <c r="S780" s="749" t="n"/>
      <c r="T780" s="749" t="n"/>
      <c r="U780" s="749" t="n"/>
      <c r="V780" s="749" t="n"/>
      <c r="W780" s="749" t="n"/>
      <c r="X780" s="749" t="n"/>
      <c r="Y780" s="749" t="n"/>
      <c r="Z780" s="749" t="n"/>
      <c r="AA780" s="749" t="n"/>
      <c r="AB780" s="749" t="n"/>
      <c r="AC780" s="749" t="n"/>
      <c r="AD780" s="749" t="n"/>
    </row>
    <row r="781">
      <c r="A781" s="749" t="n"/>
      <c r="B781" s="749" t="n"/>
      <c r="C781" s="749" t="n"/>
      <c r="D781" s="749" t="n"/>
      <c r="E781" s="749" t="n"/>
      <c r="F781" s="749" t="n"/>
      <c r="G781" s="749" t="n"/>
      <c r="H781" s="749" t="n"/>
      <c r="I781" s="749" t="n"/>
      <c r="J781" s="749" t="n"/>
      <c r="K781" s="749" t="n"/>
      <c r="L781" s="749" t="n"/>
      <c r="M781" s="749" t="n"/>
      <c r="N781" s="749" t="n"/>
      <c r="O781" s="749" t="n"/>
      <c r="P781" s="749" t="n"/>
      <c r="Q781" s="749" t="n"/>
      <c r="R781" s="749" t="n"/>
      <c r="S781" s="749" t="n"/>
      <c r="T781" s="749" t="n"/>
      <c r="U781" s="749" t="n"/>
      <c r="V781" s="749" t="n"/>
      <c r="W781" s="749" t="n"/>
      <c r="X781" s="749" t="n"/>
      <c r="Y781" s="749" t="n"/>
      <c r="Z781" s="749" t="n"/>
      <c r="AA781" s="749" t="n"/>
      <c r="AB781" s="749" t="n"/>
      <c r="AC781" s="749" t="n"/>
      <c r="AD781" s="749" t="n"/>
    </row>
    <row r="782">
      <c r="A782" s="749" t="n"/>
      <c r="B782" s="749" t="n"/>
      <c r="C782" s="749" t="n"/>
      <c r="D782" s="749" t="n"/>
      <c r="E782" s="749" t="n"/>
      <c r="F782" s="749" t="n"/>
      <c r="G782" s="749" t="n"/>
      <c r="H782" s="749" t="n"/>
      <c r="I782" s="749" t="n"/>
      <c r="J782" s="749" t="n"/>
      <c r="K782" s="749" t="n"/>
      <c r="L782" s="749" t="n"/>
      <c r="M782" s="749" t="n"/>
      <c r="N782" s="749" t="n"/>
      <c r="O782" s="749" t="n"/>
      <c r="P782" s="749" t="n"/>
      <c r="Q782" s="749" t="n"/>
      <c r="R782" s="749" t="n"/>
      <c r="S782" s="749" t="n"/>
      <c r="T782" s="749" t="n"/>
      <c r="U782" s="749" t="n"/>
      <c r="V782" s="749" t="n"/>
      <c r="W782" s="749" t="n"/>
      <c r="X782" s="749" t="n"/>
      <c r="Y782" s="749" t="n"/>
      <c r="Z782" s="749" t="n"/>
      <c r="AA782" s="749" t="n"/>
      <c r="AB782" s="749" t="n"/>
      <c r="AC782" s="749" t="n"/>
      <c r="AD782" s="749" t="n"/>
    </row>
    <row r="783">
      <c r="A783" s="749" t="n"/>
      <c r="B783" s="749" t="n"/>
      <c r="C783" s="749" t="n"/>
      <c r="D783" s="749" t="n"/>
      <c r="E783" s="749" t="n"/>
      <c r="F783" s="749" t="n"/>
      <c r="G783" s="749" t="n"/>
      <c r="H783" s="749" t="n"/>
      <c r="I783" s="749" t="n"/>
      <c r="J783" s="749" t="n"/>
      <c r="K783" s="749" t="n"/>
      <c r="L783" s="749" t="n"/>
      <c r="M783" s="749" t="n"/>
      <c r="N783" s="749" t="n"/>
      <c r="O783" s="749" t="n"/>
      <c r="P783" s="749" t="n"/>
      <c r="Q783" s="749" t="n"/>
      <c r="R783" s="749" t="n"/>
      <c r="S783" s="749" t="n"/>
      <c r="T783" s="749" t="n"/>
      <c r="U783" s="749" t="n"/>
      <c r="V783" s="749" t="n"/>
      <c r="W783" s="749" t="n"/>
      <c r="X783" s="749" t="n"/>
      <c r="Y783" s="749" t="n"/>
      <c r="Z783" s="749" t="n"/>
      <c r="AA783" s="749" t="n"/>
      <c r="AB783" s="749" t="n"/>
      <c r="AC783" s="749" t="n"/>
      <c r="AD783" s="749" t="n"/>
    </row>
    <row r="784">
      <c r="A784" s="749" t="n"/>
      <c r="B784" s="749" t="n"/>
      <c r="C784" s="749" t="n"/>
      <c r="D784" s="749" t="n"/>
      <c r="E784" s="749" t="n"/>
      <c r="F784" s="749" t="n"/>
      <c r="G784" s="749" t="n"/>
      <c r="H784" s="749" t="n"/>
      <c r="I784" s="749" t="n"/>
      <c r="J784" s="749" t="n"/>
      <c r="K784" s="749" t="n"/>
      <c r="L784" s="749" t="n"/>
      <c r="M784" s="749" t="n"/>
      <c r="N784" s="749" t="n"/>
      <c r="O784" s="749" t="n"/>
      <c r="P784" s="749" t="n"/>
      <c r="Q784" s="749" t="n"/>
      <c r="R784" s="749" t="n"/>
      <c r="S784" s="749" t="n"/>
      <c r="T784" s="749" t="n"/>
      <c r="U784" s="749" t="n"/>
      <c r="V784" s="749" t="n"/>
      <c r="W784" s="749" t="n"/>
      <c r="X784" s="749" t="n"/>
      <c r="Y784" s="749" t="n"/>
      <c r="Z784" s="749" t="n"/>
      <c r="AA784" s="749" t="n"/>
      <c r="AB784" s="749" t="n"/>
      <c r="AC784" s="749" t="n"/>
      <c r="AD784" s="749" t="n"/>
    </row>
    <row r="785">
      <c r="A785" s="749" t="n"/>
      <c r="B785" s="749" t="n"/>
      <c r="C785" s="749" t="n"/>
      <c r="D785" s="749" t="n"/>
      <c r="E785" s="749" t="n"/>
      <c r="F785" s="749" t="n"/>
      <c r="G785" s="749" t="n"/>
      <c r="H785" s="749" t="n"/>
      <c r="I785" s="749" t="n"/>
      <c r="J785" s="749" t="n"/>
      <c r="K785" s="749" t="n"/>
      <c r="L785" s="749" t="n"/>
      <c r="M785" s="749" t="n"/>
      <c r="N785" s="749" t="n"/>
      <c r="O785" s="749" t="n"/>
      <c r="P785" s="749" t="n"/>
      <c r="Q785" s="749" t="n"/>
      <c r="R785" s="749" t="n"/>
      <c r="S785" s="749" t="n"/>
      <c r="T785" s="749" t="n"/>
      <c r="U785" s="749" t="n"/>
      <c r="V785" s="749" t="n"/>
      <c r="W785" s="749" t="n"/>
      <c r="X785" s="749" t="n"/>
      <c r="Y785" s="749" t="n"/>
      <c r="Z785" s="749" t="n"/>
      <c r="AA785" s="749" t="n"/>
      <c r="AB785" s="749" t="n"/>
      <c r="AC785" s="749" t="n"/>
      <c r="AD785" s="749" t="n"/>
    </row>
    <row r="786">
      <c r="A786" s="749" t="n"/>
      <c r="B786" s="749" t="n"/>
      <c r="C786" s="749" t="n"/>
      <c r="D786" s="749" t="n"/>
      <c r="E786" s="749" t="n"/>
      <c r="F786" s="749" t="n"/>
      <c r="G786" s="749" t="n"/>
      <c r="H786" s="749" t="n"/>
      <c r="I786" s="749" t="n"/>
      <c r="J786" s="749" t="n"/>
      <c r="K786" s="749" t="n"/>
      <c r="L786" s="749" t="n"/>
      <c r="M786" s="749" t="n"/>
      <c r="N786" s="749" t="n"/>
      <c r="O786" s="749" t="n"/>
      <c r="P786" s="749" t="n"/>
      <c r="Q786" s="749" t="n"/>
      <c r="R786" s="749" t="n"/>
      <c r="S786" s="749" t="n"/>
      <c r="T786" s="749" t="n"/>
      <c r="U786" s="749" t="n"/>
      <c r="V786" s="749" t="n"/>
      <c r="W786" s="749" t="n"/>
      <c r="X786" s="749" t="n"/>
      <c r="Y786" s="749" t="n"/>
      <c r="Z786" s="749" t="n"/>
      <c r="AA786" s="749" t="n"/>
      <c r="AB786" s="749" t="n"/>
      <c r="AC786" s="749" t="n"/>
      <c r="AD786" s="749" t="n"/>
    </row>
    <row r="787">
      <c r="A787" s="749" t="n"/>
      <c r="B787" s="749" t="n"/>
      <c r="C787" s="749" t="n"/>
      <c r="D787" s="749" t="n"/>
      <c r="E787" s="749" t="n"/>
      <c r="F787" s="749" t="n"/>
      <c r="G787" s="749" t="n"/>
      <c r="H787" s="749" t="n"/>
      <c r="I787" s="749" t="n"/>
      <c r="J787" s="749" t="n"/>
      <c r="K787" s="749" t="n"/>
      <c r="L787" s="749" t="n"/>
      <c r="M787" s="749" t="n"/>
      <c r="N787" s="749" t="n"/>
      <c r="O787" s="749" t="n"/>
      <c r="P787" s="749" t="n"/>
      <c r="Q787" s="749" t="n"/>
      <c r="R787" s="749" t="n"/>
      <c r="S787" s="749" t="n"/>
      <c r="T787" s="749" t="n"/>
      <c r="U787" s="749" t="n"/>
      <c r="V787" s="749" t="n"/>
      <c r="W787" s="749" t="n"/>
      <c r="X787" s="749" t="n"/>
      <c r="Y787" s="749" t="n"/>
      <c r="Z787" s="749" t="n"/>
      <c r="AA787" s="749" t="n"/>
      <c r="AB787" s="749" t="n"/>
      <c r="AC787" s="749" t="n"/>
      <c r="AD787" s="749" t="n"/>
    </row>
    <row r="788">
      <c r="A788" s="749" t="n"/>
      <c r="B788" s="749" t="n"/>
      <c r="C788" s="749" t="n"/>
      <c r="D788" s="749" t="n"/>
      <c r="E788" s="749" t="n"/>
      <c r="F788" s="749" t="n"/>
      <c r="G788" s="749" t="n"/>
      <c r="H788" s="749" t="n"/>
      <c r="I788" s="749" t="n"/>
      <c r="J788" s="749" t="n"/>
      <c r="K788" s="749" t="n"/>
      <c r="L788" s="749" t="n"/>
      <c r="M788" s="749" t="n"/>
      <c r="N788" s="749" t="n"/>
      <c r="O788" s="749" t="n"/>
      <c r="P788" s="749" t="n"/>
      <c r="Q788" s="749" t="n"/>
      <c r="R788" s="749" t="n"/>
      <c r="S788" s="749" t="n"/>
      <c r="T788" s="749" t="n"/>
      <c r="U788" s="749" t="n"/>
      <c r="V788" s="749" t="n"/>
      <c r="W788" s="749" t="n"/>
      <c r="X788" s="749" t="n"/>
      <c r="Y788" s="749" t="n"/>
      <c r="Z788" s="749" t="n"/>
      <c r="AA788" s="749" t="n"/>
      <c r="AB788" s="749" t="n"/>
      <c r="AC788" s="749" t="n"/>
      <c r="AD788" s="749" t="n"/>
    </row>
    <row r="789">
      <c r="A789" s="749" t="n"/>
      <c r="B789" s="749" t="n"/>
      <c r="C789" s="749" t="n"/>
      <c r="D789" s="749" t="n"/>
      <c r="E789" s="749" t="n"/>
      <c r="F789" s="749" t="n"/>
      <c r="G789" s="749" t="n"/>
      <c r="H789" s="749" t="n"/>
      <c r="I789" s="749" t="n"/>
      <c r="J789" s="749" t="n"/>
      <c r="K789" s="749" t="n"/>
      <c r="L789" s="749" t="n"/>
      <c r="M789" s="749" t="n"/>
      <c r="N789" s="749" t="n"/>
      <c r="O789" s="749" t="n"/>
      <c r="P789" s="749" t="n"/>
      <c r="Q789" s="749" t="n"/>
      <c r="R789" s="749" t="n"/>
      <c r="S789" s="749" t="n"/>
      <c r="T789" s="749" t="n"/>
      <c r="U789" s="749" t="n"/>
      <c r="V789" s="749" t="n"/>
      <c r="W789" s="749" t="n"/>
      <c r="X789" s="749" t="n"/>
      <c r="Y789" s="749" t="n"/>
      <c r="Z789" s="749" t="n"/>
      <c r="AA789" s="749" t="n"/>
      <c r="AB789" s="749" t="n"/>
      <c r="AC789" s="749" t="n"/>
      <c r="AD789" s="749" t="n"/>
    </row>
    <row r="790">
      <c r="A790" s="749" t="n"/>
      <c r="B790" s="749" t="n"/>
      <c r="C790" s="749" t="n"/>
      <c r="D790" s="749" t="n"/>
      <c r="E790" s="749" t="n"/>
      <c r="F790" s="749" t="n"/>
      <c r="G790" s="749" t="n"/>
      <c r="H790" s="749" t="n"/>
      <c r="I790" s="749" t="n"/>
      <c r="J790" s="749" t="n"/>
      <c r="K790" s="749" t="n"/>
      <c r="L790" s="749" t="n"/>
      <c r="M790" s="749" t="n"/>
      <c r="N790" s="749" t="n"/>
      <c r="O790" s="749" t="n"/>
      <c r="P790" s="749" t="n"/>
      <c r="Q790" s="749" t="n"/>
      <c r="R790" s="749" t="n"/>
      <c r="S790" s="749" t="n"/>
      <c r="T790" s="749" t="n"/>
      <c r="U790" s="749" t="n"/>
      <c r="V790" s="749" t="n"/>
      <c r="W790" s="749" t="n"/>
      <c r="X790" s="749" t="n"/>
      <c r="Y790" s="749" t="n"/>
      <c r="Z790" s="749" t="n"/>
      <c r="AA790" s="749" t="n"/>
      <c r="AB790" s="749" t="n"/>
      <c r="AC790" s="749" t="n"/>
      <c r="AD790" s="749" t="n"/>
    </row>
    <row r="791">
      <c r="A791" s="749" t="n"/>
      <c r="B791" s="749" t="n"/>
      <c r="C791" s="749" t="n"/>
      <c r="D791" s="749" t="n"/>
      <c r="E791" s="749" t="n"/>
      <c r="F791" s="749" t="n"/>
      <c r="G791" s="749" t="n"/>
      <c r="H791" s="749" t="n"/>
      <c r="I791" s="749" t="n"/>
      <c r="J791" s="749" t="n"/>
      <c r="K791" s="749" t="n"/>
      <c r="L791" s="749" t="n"/>
      <c r="M791" s="749" t="n"/>
      <c r="N791" s="749" t="n"/>
      <c r="O791" s="749" t="n"/>
      <c r="P791" s="749" t="n"/>
      <c r="Q791" s="749" t="n"/>
      <c r="R791" s="749" t="n"/>
      <c r="S791" s="749" t="n"/>
      <c r="T791" s="749" t="n"/>
      <c r="U791" s="749" t="n"/>
      <c r="V791" s="749" t="n"/>
      <c r="W791" s="749" t="n"/>
      <c r="X791" s="749" t="n"/>
      <c r="Y791" s="749" t="n"/>
      <c r="Z791" s="749" t="n"/>
      <c r="AA791" s="749" t="n"/>
      <c r="AB791" s="749" t="n"/>
      <c r="AC791" s="749" t="n"/>
      <c r="AD791" s="749" t="n"/>
    </row>
    <row r="792">
      <c r="A792" s="749" t="n"/>
      <c r="B792" s="749" t="n"/>
      <c r="C792" s="749" t="n"/>
      <c r="D792" s="749" t="n"/>
      <c r="E792" s="749" t="n"/>
      <c r="F792" s="749" t="n"/>
      <c r="G792" s="749" t="n"/>
      <c r="H792" s="749" t="n"/>
      <c r="I792" s="749" t="n"/>
      <c r="J792" s="749" t="n"/>
      <c r="K792" s="749" t="n"/>
      <c r="L792" s="749" t="n"/>
      <c r="M792" s="749" t="n"/>
      <c r="N792" s="749" t="n"/>
      <c r="O792" s="749" t="n"/>
      <c r="P792" s="749" t="n"/>
      <c r="Q792" s="749" t="n"/>
      <c r="R792" s="749" t="n"/>
      <c r="S792" s="749" t="n"/>
      <c r="T792" s="749" t="n"/>
      <c r="U792" s="749" t="n"/>
      <c r="V792" s="749" t="n"/>
      <c r="W792" s="749" t="n"/>
      <c r="X792" s="749" t="n"/>
      <c r="Y792" s="749" t="n"/>
      <c r="Z792" s="749" t="n"/>
      <c r="AA792" s="749" t="n"/>
      <c r="AB792" s="749" t="n"/>
      <c r="AC792" s="749" t="n"/>
      <c r="AD792" s="749" t="n"/>
    </row>
    <row r="793">
      <c r="A793" s="749" t="n"/>
      <c r="B793" s="749" t="n"/>
      <c r="C793" s="749" t="n"/>
      <c r="D793" s="749" t="n"/>
      <c r="E793" s="749" t="n"/>
      <c r="F793" s="749" t="n"/>
      <c r="G793" s="749" t="n"/>
      <c r="H793" s="749" t="n"/>
      <c r="I793" s="749" t="n"/>
      <c r="J793" s="749" t="n"/>
      <c r="K793" s="749" t="n"/>
      <c r="L793" s="749" t="n"/>
      <c r="M793" s="749" t="n"/>
      <c r="N793" s="749" t="n"/>
      <c r="O793" s="749" t="n"/>
      <c r="P793" s="749" t="n"/>
      <c r="Q793" s="749" t="n"/>
      <c r="R793" s="749" t="n"/>
      <c r="S793" s="749" t="n"/>
      <c r="T793" s="749" t="n"/>
      <c r="U793" s="749" t="n"/>
      <c r="V793" s="749" t="n"/>
      <c r="W793" s="749" t="n"/>
      <c r="X793" s="749" t="n"/>
      <c r="Y793" s="749" t="n"/>
      <c r="Z793" s="749" t="n"/>
      <c r="AA793" s="749" t="n"/>
      <c r="AB793" s="749" t="n"/>
      <c r="AC793" s="749" t="n"/>
      <c r="AD793" s="749" t="n"/>
    </row>
    <row r="794">
      <c r="A794" s="749" t="n"/>
      <c r="B794" s="749" t="n"/>
      <c r="C794" s="749" t="n"/>
      <c r="D794" s="749" t="n"/>
      <c r="E794" s="749" t="n"/>
      <c r="F794" s="749" t="n"/>
      <c r="G794" s="749" t="n"/>
      <c r="H794" s="749" t="n"/>
      <c r="I794" s="749" t="n"/>
      <c r="J794" s="749" t="n"/>
      <c r="K794" s="749" t="n"/>
      <c r="L794" s="749" t="n"/>
      <c r="M794" s="749" t="n"/>
      <c r="N794" s="749" t="n"/>
      <c r="O794" s="749" t="n"/>
      <c r="P794" s="749" t="n"/>
      <c r="Q794" s="749" t="n"/>
      <c r="R794" s="749" t="n"/>
      <c r="S794" s="749" t="n"/>
      <c r="T794" s="749" t="n"/>
      <c r="U794" s="749" t="n"/>
      <c r="V794" s="749" t="n"/>
      <c r="W794" s="749" t="n"/>
      <c r="X794" s="749" t="n"/>
      <c r="Y794" s="749" t="n"/>
      <c r="Z794" s="749" t="n"/>
      <c r="AA794" s="749" t="n"/>
      <c r="AB794" s="749" t="n"/>
      <c r="AC794" s="749" t="n"/>
      <c r="AD794" s="749" t="n"/>
    </row>
    <row r="795">
      <c r="A795" s="749" t="n"/>
      <c r="B795" s="749" t="n"/>
      <c r="C795" s="749" t="n"/>
      <c r="D795" s="749" t="n"/>
      <c r="E795" s="749" t="n"/>
      <c r="F795" s="749" t="n"/>
      <c r="G795" s="749" t="n"/>
      <c r="H795" s="749" t="n"/>
      <c r="I795" s="749" t="n"/>
      <c r="J795" s="749" t="n"/>
      <c r="K795" s="749" t="n"/>
      <c r="L795" s="749" t="n"/>
      <c r="M795" s="749" t="n"/>
      <c r="N795" s="749" t="n"/>
      <c r="O795" s="749" t="n"/>
      <c r="P795" s="749" t="n"/>
      <c r="Q795" s="749" t="n"/>
      <c r="R795" s="749" t="n"/>
      <c r="S795" s="749" t="n"/>
      <c r="T795" s="749" t="n"/>
      <c r="U795" s="749" t="n"/>
      <c r="V795" s="749" t="n"/>
      <c r="W795" s="749" t="n"/>
      <c r="X795" s="749" t="n"/>
      <c r="Y795" s="749" t="n"/>
      <c r="Z795" s="749" t="n"/>
      <c r="AA795" s="749" t="n"/>
      <c r="AB795" s="749" t="n"/>
      <c r="AC795" s="749" t="n"/>
      <c r="AD795" s="749" t="n"/>
    </row>
    <row r="796">
      <c r="A796" s="749" t="n"/>
      <c r="B796" s="749" t="n"/>
      <c r="C796" s="749" t="n"/>
      <c r="D796" s="749" t="n"/>
      <c r="E796" s="749" t="n"/>
      <c r="F796" s="749" t="n"/>
      <c r="G796" s="749" t="n"/>
      <c r="H796" s="749" t="n"/>
      <c r="I796" s="749" t="n"/>
      <c r="J796" s="749" t="n"/>
      <c r="K796" s="749" t="n"/>
      <c r="L796" s="749" t="n"/>
      <c r="M796" s="749" t="n"/>
      <c r="N796" s="749" t="n"/>
      <c r="O796" s="749" t="n"/>
      <c r="P796" s="749" t="n"/>
      <c r="Q796" s="749" t="n"/>
      <c r="R796" s="749" t="n"/>
      <c r="S796" s="749" t="n"/>
      <c r="T796" s="749" t="n"/>
      <c r="U796" s="749" t="n"/>
      <c r="V796" s="749" t="n"/>
      <c r="W796" s="749" t="n"/>
      <c r="X796" s="749" t="n"/>
      <c r="Y796" s="749" t="n"/>
      <c r="Z796" s="749" t="n"/>
      <c r="AA796" s="749" t="n"/>
      <c r="AB796" s="749" t="n"/>
      <c r="AC796" s="749" t="n"/>
      <c r="AD796" s="749" t="n"/>
    </row>
    <row r="797">
      <c r="A797" s="749" t="n"/>
      <c r="B797" s="749" t="n"/>
      <c r="C797" s="749" t="n"/>
      <c r="D797" s="749" t="n"/>
      <c r="E797" s="749" t="n"/>
      <c r="F797" s="749" t="n"/>
      <c r="G797" s="749" t="n"/>
      <c r="H797" s="749" t="n"/>
      <c r="I797" s="749" t="n"/>
      <c r="J797" s="749" t="n"/>
      <c r="K797" s="749" t="n"/>
      <c r="L797" s="749" t="n"/>
      <c r="M797" s="749" t="n"/>
      <c r="N797" s="749" t="n"/>
      <c r="O797" s="749" t="n"/>
      <c r="P797" s="749" t="n"/>
      <c r="Q797" s="749" t="n"/>
      <c r="R797" s="749" t="n"/>
      <c r="S797" s="749" t="n"/>
      <c r="T797" s="749" t="n"/>
      <c r="U797" s="749" t="n"/>
      <c r="V797" s="749" t="n"/>
      <c r="W797" s="749" t="n"/>
      <c r="X797" s="749" t="n"/>
      <c r="Y797" s="749" t="n"/>
      <c r="Z797" s="749" t="n"/>
      <c r="AA797" s="749" t="n"/>
      <c r="AB797" s="749" t="n"/>
      <c r="AC797" s="749" t="n"/>
      <c r="AD797" s="749" t="n"/>
    </row>
    <row r="798">
      <c r="A798" s="749" t="n"/>
      <c r="B798" s="749" t="n"/>
      <c r="C798" s="749" t="n"/>
      <c r="D798" s="749" t="n"/>
      <c r="E798" s="749" t="n"/>
      <c r="F798" s="749" t="n"/>
      <c r="G798" s="749" t="n"/>
      <c r="H798" s="749" t="n"/>
      <c r="I798" s="749" t="n"/>
      <c r="J798" s="749" t="n"/>
      <c r="K798" s="749" t="n"/>
      <c r="L798" s="749" t="n"/>
      <c r="M798" s="749" t="n"/>
      <c r="N798" s="749" t="n"/>
      <c r="O798" s="749" t="n"/>
      <c r="P798" s="749" t="n"/>
      <c r="Q798" s="749" t="n"/>
      <c r="R798" s="749" t="n"/>
      <c r="S798" s="749" t="n"/>
      <c r="T798" s="749" t="n"/>
      <c r="U798" s="749" t="n"/>
      <c r="V798" s="749" t="n"/>
      <c r="W798" s="749" t="n"/>
      <c r="X798" s="749" t="n"/>
      <c r="Y798" s="749" t="n"/>
      <c r="Z798" s="749" t="n"/>
      <c r="AA798" s="749" t="n"/>
      <c r="AB798" s="749" t="n"/>
      <c r="AC798" s="749" t="n"/>
      <c r="AD798" s="749" t="n"/>
    </row>
    <row r="799">
      <c r="A799" s="749" t="n"/>
      <c r="B799" s="749" t="n"/>
      <c r="C799" s="749" t="n"/>
      <c r="D799" s="749" t="n"/>
      <c r="E799" s="749" t="n"/>
      <c r="F799" s="749" t="n"/>
      <c r="G799" s="749" t="n"/>
      <c r="H799" s="749" t="n"/>
      <c r="I799" s="749" t="n"/>
      <c r="J799" s="749" t="n"/>
      <c r="K799" s="749" t="n"/>
      <c r="L799" s="749" t="n"/>
      <c r="M799" s="749" t="n"/>
      <c r="N799" s="749" t="n"/>
      <c r="O799" s="749" t="n"/>
      <c r="P799" s="749" t="n"/>
      <c r="Q799" s="749" t="n"/>
      <c r="R799" s="749" t="n"/>
      <c r="S799" s="749" t="n"/>
      <c r="T799" s="749" t="n"/>
      <c r="U799" s="749" t="n"/>
      <c r="V799" s="749" t="n"/>
      <c r="W799" s="749" t="n"/>
      <c r="X799" s="749" t="n"/>
      <c r="Y799" s="749" t="n"/>
      <c r="Z799" s="749" t="n"/>
      <c r="AA799" s="749" t="n"/>
      <c r="AB799" s="749" t="n"/>
      <c r="AC799" s="749" t="n"/>
      <c r="AD799" s="749" t="n"/>
    </row>
    <row r="800">
      <c r="A800" s="749" t="n"/>
      <c r="B800" s="749" t="n"/>
      <c r="C800" s="749" t="n"/>
      <c r="D800" s="749" t="n"/>
      <c r="E800" s="749" t="n"/>
      <c r="F800" s="749" t="n"/>
      <c r="G800" s="749" t="n"/>
      <c r="H800" s="749" t="n"/>
      <c r="I800" s="749" t="n"/>
      <c r="J800" s="749" t="n"/>
      <c r="K800" s="749" t="n"/>
      <c r="L800" s="749" t="n"/>
      <c r="M800" s="749" t="n"/>
      <c r="N800" s="749" t="n"/>
      <c r="O800" s="749" t="n"/>
      <c r="P800" s="749" t="n"/>
      <c r="Q800" s="749" t="n"/>
      <c r="R800" s="749" t="n"/>
      <c r="S800" s="749" t="n"/>
      <c r="T800" s="749" t="n"/>
      <c r="U800" s="749" t="n"/>
      <c r="V800" s="749" t="n"/>
      <c r="W800" s="749" t="n"/>
      <c r="X800" s="749" t="n"/>
      <c r="Y800" s="749" t="n"/>
      <c r="Z800" s="749" t="n"/>
      <c r="AA800" s="749" t="n"/>
      <c r="AB800" s="749" t="n"/>
      <c r="AC800" s="749" t="n"/>
      <c r="AD800" s="749" t="n"/>
    </row>
    <row r="801">
      <c r="A801" s="749" t="n"/>
      <c r="B801" s="749" t="n"/>
      <c r="C801" s="749" t="n"/>
      <c r="D801" s="749" t="n"/>
      <c r="E801" s="749" t="n"/>
      <c r="F801" s="749" t="n"/>
      <c r="G801" s="749" t="n"/>
      <c r="H801" s="749" t="n"/>
      <c r="I801" s="749" t="n"/>
      <c r="J801" s="749" t="n"/>
      <c r="K801" s="749" t="n"/>
      <c r="L801" s="749" t="n"/>
      <c r="M801" s="749" t="n"/>
      <c r="N801" s="749" t="n"/>
      <c r="O801" s="749" t="n"/>
      <c r="P801" s="749" t="n"/>
      <c r="Q801" s="749" t="n"/>
      <c r="R801" s="749" t="n"/>
      <c r="S801" s="749" t="n"/>
      <c r="T801" s="749" t="n"/>
      <c r="U801" s="749" t="n"/>
      <c r="V801" s="749" t="n"/>
      <c r="W801" s="749" t="n"/>
      <c r="X801" s="749" t="n"/>
      <c r="Y801" s="749" t="n"/>
      <c r="Z801" s="749" t="n"/>
      <c r="AA801" s="749" t="n"/>
      <c r="AB801" s="749" t="n"/>
      <c r="AC801" s="749" t="n"/>
      <c r="AD801" s="749" t="n"/>
    </row>
    <row r="802">
      <c r="A802" s="749" t="n"/>
      <c r="B802" s="749" t="n"/>
      <c r="C802" s="749" t="n"/>
      <c r="D802" s="749" t="n"/>
      <c r="E802" s="749" t="n"/>
      <c r="F802" s="749" t="n"/>
      <c r="G802" s="749" t="n"/>
      <c r="H802" s="749" t="n"/>
      <c r="I802" s="749" t="n"/>
      <c r="J802" s="749" t="n"/>
      <c r="K802" s="749" t="n"/>
      <c r="L802" s="749" t="n"/>
      <c r="M802" s="749" t="n"/>
      <c r="N802" s="749" t="n"/>
      <c r="O802" s="749" t="n"/>
      <c r="P802" s="749" t="n"/>
      <c r="Q802" s="749" t="n"/>
      <c r="R802" s="749" t="n"/>
      <c r="S802" s="749" t="n"/>
      <c r="T802" s="749" t="n"/>
      <c r="U802" s="749" t="n"/>
      <c r="V802" s="749" t="n"/>
      <c r="W802" s="749" t="n"/>
      <c r="X802" s="749" t="n"/>
      <c r="Y802" s="749" t="n"/>
      <c r="Z802" s="749" t="n"/>
      <c r="AA802" s="749" t="n"/>
      <c r="AB802" s="749" t="n"/>
      <c r="AC802" s="749" t="n"/>
      <c r="AD802" s="749" t="n"/>
    </row>
    <row r="803">
      <c r="A803" s="749" t="n"/>
      <c r="B803" s="749" t="n"/>
      <c r="C803" s="749" t="n"/>
      <c r="D803" s="749" t="n"/>
      <c r="E803" s="749" t="n"/>
      <c r="F803" s="749" t="n"/>
      <c r="G803" s="749" t="n"/>
      <c r="H803" s="749" t="n"/>
      <c r="I803" s="749" t="n"/>
      <c r="J803" s="749" t="n"/>
      <c r="K803" s="749" t="n"/>
      <c r="L803" s="749" t="n"/>
      <c r="M803" s="749" t="n"/>
      <c r="N803" s="749" t="n"/>
      <c r="O803" s="749" t="n"/>
      <c r="P803" s="749" t="n"/>
      <c r="Q803" s="749" t="n"/>
      <c r="R803" s="749" t="n"/>
      <c r="S803" s="749" t="n"/>
      <c r="T803" s="749" t="n"/>
      <c r="U803" s="749" t="n"/>
      <c r="V803" s="749" t="n"/>
      <c r="W803" s="749" t="n"/>
      <c r="X803" s="749" t="n"/>
      <c r="Y803" s="749" t="n"/>
      <c r="Z803" s="749" t="n"/>
      <c r="AA803" s="749" t="n"/>
      <c r="AB803" s="749" t="n"/>
      <c r="AC803" s="749" t="n"/>
      <c r="AD803" s="749" t="n"/>
    </row>
    <row r="804">
      <c r="A804" s="749" t="n"/>
      <c r="B804" s="749" t="n"/>
      <c r="C804" s="749" t="n"/>
      <c r="D804" s="749" t="n"/>
      <c r="E804" s="749" t="n"/>
      <c r="F804" s="749" t="n"/>
      <c r="G804" s="749" t="n"/>
      <c r="H804" s="749" t="n"/>
      <c r="I804" s="749" t="n"/>
      <c r="J804" s="749" t="n"/>
      <c r="K804" s="749" t="n"/>
      <c r="L804" s="749" t="n"/>
      <c r="M804" s="749" t="n"/>
      <c r="N804" s="749" t="n"/>
      <c r="O804" s="749" t="n"/>
      <c r="P804" s="749" t="n"/>
      <c r="Q804" s="749" t="n"/>
      <c r="R804" s="749" t="n"/>
      <c r="S804" s="749" t="n"/>
      <c r="T804" s="749" t="n"/>
      <c r="U804" s="749" t="n"/>
      <c r="V804" s="749" t="n"/>
      <c r="W804" s="749" t="n"/>
      <c r="X804" s="749" t="n"/>
      <c r="Y804" s="749" t="n"/>
      <c r="Z804" s="749" t="n"/>
      <c r="AA804" s="749" t="n"/>
      <c r="AB804" s="749" t="n"/>
      <c r="AC804" s="749" t="n"/>
      <c r="AD804" s="749" t="n"/>
    </row>
    <row r="805">
      <c r="A805" s="749" t="n"/>
      <c r="B805" s="749" t="n"/>
      <c r="C805" s="749" t="n"/>
      <c r="D805" s="749" t="n"/>
      <c r="E805" s="749" t="n"/>
      <c r="F805" s="749" t="n"/>
      <c r="G805" s="749" t="n"/>
      <c r="H805" s="749" t="n"/>
      <c r="I805" s="749" t="n"/>
      <c r="J805" s="749" t="n"/>
      <c r="K805" s="749" t="n"/>
      <c r="L805" s="749" t="n"/>
      <c r="M805" s="749" t="n"/>
      <c r="N805" s="749" t="n"/>
      <c r="O805" s="749" t="n"/>
      <c r="P805" s="749" t="n"/>
      <c r="Q805" s="749" t="n"/>
      <c r="R805" s="749" t="n"/>
      <c r="S805" s="749" t="n"/>
      <c r="T805" s="749" t="n"/>
      <c r="U805" s="749" t="n"/>
      <c r="V805" s="749" t="n"/>
      <c r="W805" s="749" t="n"/>
      <c r="X805" s="749" t="n"/>
      <c r="Y805" s="749" t="n"/>
      <c r="Z805" s="749" t="n"/>
      <c r="AA805" s="749" t="n"/>
      <c r="AB805" s="749" t="n"/>
      <c r="AC805" s="749" t="n"/>
      <c r="AD805" s="749" t="n"/>
    </row>
    <row r="806">
      <c r="A806" s="749" t="n"/>
      <c r="B806" s="749" t="n"/>
      <c r="C806" s="749" t="n"/>
      <c r="D806" s="749" t="n"/>
      <c r="E806" s="749" t="n"/>
      <c r="F806" s="749" t="n"/>
      <c r="G806" s="749" t="n"/>
      <c r="H806" s="749" t="n"/>
      <c r="I806" s="749" t="n"/>
      <c r="J806" s="749" t="n"/>
      <c r="K806" s="749" t="n"/>
      <c r="L806" s="749" t="n"/>
      <c r="M806" s="749" t="n"/>
      <c r="N806" s="749" t="n"/>
      <c r="O806" s="749" t="n"/>
      <c r="P806" s="749" t="n"/>
      <c r="Q806" s="749" t="n"/>
      <c r="R806" s="749" t="n"/>
      <c r="S806" s="749" t="n"/>
      <c r="T806" s="749" t="n"/>
      <c r="U806" s="749" t="n"/>
      <c r="V806" s="749" t="n"/>
      <c r="W806" s="749" t="n"/>
      <c r="X806" s="749" t="n"/>
      <c r="Y806" s="749" t="n"/>
      <c r="Z806" s="749" t="n"/>
      <c r="AA806" s="749" t="n"/>
      <c r="AB806" s="749" t="n"/>
      <c r="AC806" s="749" t="n"/>
      <c r="AD806" s="749" t="n"/>
    </row>
    <row r="807">
      <c r="A807" s="749" t="n"/>
      <c r="B807" s="749" t="n"/>
      <c r="C807" s="749" t="n"/>
      <c r="D807" s="749" t="n"/>
      <c r="E807" s="749" t="n"/>
      <c r="F807" s="749" t="n"/>
      <c r="G807" s="749" t="n"/>
      <c r="H807" s="749" t="n"/>
      <c r="I807" s="749" t="n"/>
      <c r="J807" s="749" t="n"/>
      <c r="K807" s="749" t="n"/>
      <c r="L807" s="749" t="n"/>
      <c r="M807" s="749" t="n"/>
      <c r="N807" s="749" t="n"/>
      <c r="O807" s="749" t="n"/>
      <c r="P807" s="749" t="n"/>
      <c r="Q807" s="749" t="n"/>
      <c r="R807" s="749" t="n"/>
      <c r="S807" s="749" t="n"/>
      <c r="T807" s="749" t="n"/>
      <c r="U807" s="749" t="n"/>
      <c r="V807" s="749" t="n"/>
      <c r="W807" s="749" t="n"/>
      <c r="X807" s="749" t="n"/>
      <c r="Y807" s="749" t="n"/>
      <c r="Z807" s="749" t="n"/>
      <c r="AA807" s="749" t="n"/>
      <c r="AB807" s="749" t="n"/>
      <c r="AC807" s="749" t="n"/>
      <c r="AD807" s="749" t="n"/>
    </row>
    <row r="808">
      <c r="A808" s="749" t="n"/>
      <c r="B808" s="749" t="n"/>
      <c r="C808" s="749" t="n"/>
      <c r="D808" s="749" t="n"/>
      <c r="E808" s="749" t="n"/>
      <c r="F808" s="749" t="n"/>
      <c r="G808" s="749" t="n"/>
      <c r="H808" s="749" t="n"/>
      <c r="I808" s="749" t="n"/>
      <c r="J808" s="749" t="n"/>
      <c r="K808" s="749" t="n"/>
      <c r="L808" s="749" t="n"/>
      <c r="M808" s="749" t="n"/>
      <c r="N808" s="749" t="n"/>
      <c r="O808" s="749" t="n"/>
      <c r="P808" s="749" t="n"/>
      <c r="Q808" s="749" t="n"/>
      <c r="R808" s="749" t="n"/>
      <c r="S808" s="749" t="n"/>
      <c r="T808" s="749" t="n"/>
      <c r="U808" s="749" t="n"/>
      <c r="V808" s="749" t="n"/>
      <c r="W808" s="749" t="n"/>
      <c r="X808" s="749" t="n"/>
      <c r="Y808" s="749" t="n"/>
      <c r="Z808" s="749" t="n"/>
      <c r="AA808" s="749" t="n"/>
      <c r="AB808" s="749" t="n"/>
      <c r="AC808" s="749" t="n"/>
      <c r="AD808" s="749" t="n"/>
    </row>
    <row r="809">
      <c r="A809" s="749" t="n"/>
      <c r="B809" s="749" t="n"/>
      <c r="C809" s="749" t="n"/>
      <c r="D809" s="749" t="n"/>
      <c r="E809" s="749" t="n"/>
      <c r="F809" s="749" t="n"/>
      <c r="G809" s="749" t="n"/>
      <c r="H809" s="749" t="n"/>
      <c r="I809" s="749" t="n"/>
      <c r="J809" s="749" t="n"/>
      <c r="K809" s="749" t="n"/>
      <c r="L809" s="749" t="n"/>
      <c r="M809" s="749" t="n"/>
      <c r="N809" s="749" t="n"/>
      <c r="O809" s="749" t="n"/>
      <c r="P809" s="749" t="n"/>
      <c r="Q809" s="749" t="n"/>
      <c r="R809" s="749" t="n"/>
      <c r="S809" s="749" t="n"/>
      <c r="T809" s="749" t="n"/>
      <c r="U809" s="749" t="n"/>
      <c r="V809" s="749" t="n"/>
      <c r="W809" s="749" t="n"/>
      <c r="X809" s="749" t="n"/>
      <c r="Y809" s="749" t="n"/>
      <c r="Z809" s="749" t="n"/>
      <c r="AA809" s="749" t="n"/>
      <c r="AB809" s="749" t="n"/>
      <c r="AC809" s="749" t="n"/>
      <c r="AD809" s="749" t="n"/>
    </row>
    <row r="810">
      <c r="A810" s="749" t="n"/>
      <c r="B810" s="749" t="n"/>
      <c r="C810" s="749" t="n"/>
      <c r="D810" s="749" t="n"/>
      <c r="E810" s="749" t="n"/>
      <c r="F810" s="749" t="n"/>
      <c r="G810" s="749" t="n"/>
      <c r="H810" s="749" t="n"/>
      <c r="I810" s="749" t="n"/>
      <c r="J810" s="749" t="n"/>
      <c r="K810" s="749" t="n"/>
      <c r="L810" s="749" t="n"/>
      <c r="M810" s="749" t="n"/>
      <c r="N810" s="749" t="n"/>
      <c r="O810" s="749" t="n"/>
      <c r="P810" s="749" t="n"/>
      <c r="Q810" s="749" t="n"/>
      <c r="R810" s="749" t="n"/>
      <c r="S810" s="749" t="n"/>
      <c r="T810" s="749" t="n"/>
      <c r="U810" s="749" t="n"/>
      <c r="V810" s="749" t="n"/>
      <c r="W810" s="749" t="n"/>
      <c r="X810" s="749" t="n"/>
      <c r="Y810" s="749" t="n"/>
      <c r="Z810" s="749" t="n"/>
      <c r="AA810" s="749" t="n"/>
      <c r="AB810" s="749" t="n"/>
      <c r="AC810" s="749" t="n"/>
      <c r="AD810" s="749" t="n"/>
    </row>
    <row r="811">
      <c r="A811" s="749" t="n"/>
      <c r="B811" s="749" t="n"/>
      <c r="C811" s="749" t="n"/>
      <c r="D811" s="749" t="n"/>
      <c r="E811" s="749" t="n"/>
      <c r="F811" s="749" t="n"/>
      <c r="G811" s="749" t="n"/>
      <c r="H811" s="749" t="n"/>
      <c r="I811" s="749" t="n"/>
      <c r="J811" s="749" t="n"/>
      <c r="K811" s="749" t="n"/>
      <c r="L811" s="749" t="n"/>
      <c r="M811" s="749" t="n"/>
      <c r="N811" s="749" t="n"/>
      <c r="O811" s="749" t="n"/>
      <c r="P811" s="749" t="n"/>
      <c r="Q811" s="749" t="n"/>
      <c r="R811" s="749" t="n"/>
      <c r="S811" s="749" t="n"/>
      <c r="T811" s="749" t="n"/>
      <c r="U811" s="749" t="n"/>
      <c r="V811" s="749" t="n"/>
      <c r="W811" s="749" t="n"/>
      <c r="X811" s="749" t="n"/>
      <c r="Y811" s="749" t="n"/>
      <c r="Z811" s="749" t="n"/>
      <c r="AA811" s="749" t="n"/>
      <c r="AB811" s="749" t="n"/>
      <c r="AC811" s="749" t="n"/>
      <c r="AD811" s="749" t="n"/>
    </row>
    <row r="812">
      <c r="A812" s="749" t="n"/>
      <c r="B812" s="749" t="n"/>
      <c r="C812" s="749" t="n"/>
      <c r="D812" s="749" t="n"/>
      <c r="E812" s="749" t="n"/>
      <c r="F812" s="749" t="n"/>
      <c r="G812" s="749" t="n"/>
      <c r="H812" s="749" t="n"/>
      <c r="I812" s="749" t="n"/>
      <c r="J812" s="749" t="n"/>
      <c r="K812" s="749" t="n"/>
      <c r="L812" s="749" t="n"/>
      <c r="M812" s="749" t="n"/>
      <c r="N812" s="749" t="n"/>
      <c r="O812" s="749" t="n"/>
      <c r="P812" s="749" t="n"/>
      <c r="Q812" s="749" t="n"/>
      <c r="R812" s="749" t="n"/>
      <c r="S812" s="749" t="n"/>
      <c r="T812" s="749" t="n"/>
      <c r="U812" s="749" t="n"/>
      <c r="V812" s="749" t="n"/>
      <c r="W812" s="749" t="n"/>
      <c r="X812" s="749" t="n"/>
      <c r="Y812" s="749" t="n"/>
      <c r="Z812" s="749" t="n"/>
      <c r="AA812" s="749" t="n"/>
      <c r="AB812" s="749" t="n"/>
      <c r="AC812" s="749" t="n"/>
      <c r="AD812" s="749" t="n"/>
    </row>
    <row r="813">
      <c r="A813" s="749" t="n"/>
      <c r="B813" s="749" t="n"/>
      <c r="C813" s="749" t="n"/>
      <c r="D813" s="749" t="n"/>
      <c r="E813" s="749" t="n"/>
      <c r="F813" s="749" t="n"/>
      <c r="G813" s="749" t="n"/>
      <c r="H813" s="749" t="n"/>
      <c r="I813" s="749" t="n"/>
      <c r="J813" s="749" t="n"/>
      <c r="K813" s="749" t="n"/>
      <c r="L813" s="749" t="n"/>
      <c r="M813" s="749" t="n"/>
      <c r="N813" s="749" t="n"/>
      <c r="O813" s="749" t="n"/>
      <c r="P813" s="749" t="n"/>
      <c r="Q813" s="749" t="n"/>
      <c r="R813" s="749" t="n"/>
      <c r="S813" s="749" t="n"/>
      <c r="T813" s="749" t="n"/>
      <c r="U813" s="749" t="n"/>
      <c r="V813" s="749" t="n"/>
      <c r="W813" s="749" t="n"/>
      <c r="X813" s="749" t="n"/>
      <c r="Y813" s="749" t="n"/>
      <c r="Z813" s="749" t="n"/>
      <c r="AA813" s="749" t="n"/>
      <c r="AB813" s="749" t="n"/>
      <c r="AC813" s="749" t="n"/>
      <c r="AD813" s="749" t="n"/>
    </row>
    <row r="814">
      <c r="A814" s="749" t="n"/>
      <c r="B814" s="749" t="n"/>
      <c r="C814" s="749" t="n"/>
      <c r="D814" s="749" t="n"/>
      <c r="E814" s="749" t="n"/>
      <c r="F814" s="749" t="n"/>
      <c r="G814" s="749" t="n"/>
      <c r="H814" s="749" t="n"/>
      <c r="I814" s="749" t="n"/>
      <c r="J814" s="749" t="n"/>
      <c r="K814" s="749" t="n"/>
      <c r="L814" s="749" t="n"/>
      <c r="M814" s="749" t="n"/>
      <c r="N814" s="749" t="n"/>
      <c r="O814" s="749" t="n"/>
      <c r="P814" s="749" t="n"/>
      <c r="Q814" s="749" t="n"/>
      <c r="R814" s="749" t="n"/>
      <c r="S814" s="749" t="n"/>
      <c r="T814" s="749" t="n"/>
      <c r="U814" s="749" t="n"/>
      <c r="V814" s="749" t="n"/>
      <c r="W814" s="749" t="n"/>
      <c r="X814" s="749" t="n"/>
      <c r="Y814" s="749" t="n"/>
      <c r="Z814" s="749" t="n"/>
      <c r="AA814" s="749" t="n"/>
      <c r="AB814" s="749" t="n"/>
      <c r="AC814" s="749" t="n"/>
      <c r="AD814" s="749" t="n"/>
    </row>
    <row r="815">
      <c r="A815" s="749" t="n"/>
      <c r="B815" s="749" t="n"/>
      <c r="C815" s="749" t="n"/>
      <c r="D815" s="749" t="n"/>
      <c r="E815" s="749" t="n"/>
      <c r="F815" s="749" t="n"/>
      <c r="G815" s="749" t="n"/>
      <c r="H815" s="749" t="n"/>
      <c r="I815" s="749" t="n"/>
      <c r="J815" s="749" t="n"/>
      <c r="K815" s="749" t="n"/>
      <c r="L815" s="749" t="n"/>
      <c r="M815" s="749" t="n"/>
      <c r="N815" s="749" t="n"/>
      <c r="O815" s="749" t="n"/>
      <c r="P815" s="749" t="n"/>
      <c r="Q815" s="749" t="n"/>
      <c r="R815" s="749" t="n"/>
      <c r="S815" s="749" t="n"/>
      <c r="T815" s="749" t="n"/>
      <c r="U815" s="749" t="n"/>
      <c r="V815" s="749" t="n"/>
      <c r="W815" s="749" t="n"/>
      <c r="X815" s="749" t="n"/>
      <c r="Y815" s="749" t="n"/>
      <c r="Z815" s="749" t="n"/>
      <c r="AA815" s="749" t="n"/>
      <c r="AB815" s="749" t="n"/>
      <c r="AC815" s="749" t="n"/>
      <c r="AD815" s="749" t="n"/>
    </row>
    <row r="816">
      <c r="A816" s="749" t="n"/>
      <c r="B816" s="749" t="n"/>
      <c r="C816" s="749" t="n"/>
      <c r="D816" s="749" t="n"/>
      <c r="E816" s="749" t="n"/>
      <c r="F816" s="749" t="n"/>
      <c r="G816" s="749" t="n"/>
      <c r="H816" s="749" t="n"/>
      <c r="I816" s="749" t="n"/>
      <c r="J816" s="749" t="n"/>
      <c r="K816" s="749" t="n"/>
      <c r="L816" s="749" t="n"/>
      <c r="M816" s="749" t="n"/>
      <c r="N816" s="749" t="n"/>
      <c r="O816" s="749" t="n"/>
      <c r="P816" s="749" t="n"/>
      <c r="Q816" s="749" t="n"/>
      <c r="R816" s="749" t="n"/>
      <c r="S816" s="749" t="n"/>
      <c r="T816" s="749" t="n"/>
      <c r="U816" s="749" t="n"/>
      <c r="V816" s="749" t="n"/>
      <c r="W816" s="749" t="n"/>
      <c r="X816" s="749" t="n"/>
      <c r="Y816" s="749" t="n"/>
      <c r="Z816" s="749" t="n"/>
      <c r="AA816" s="749" t="n"/>
      <c r="AB816" s="749" t="n"/>
      <c r="AC816" s="749" t="n"/>
      <c r="AD816" s="749" t="n"/>
    </row>
    <row r="817">
      <c r="A817" s="749" t="n"/>
      <c r="B817" s="749" t="n"/>
      <c r="C817" s="749" t="n"/>
      <c r="D817" s="749" t="n"/>
      <c r="E817" s="749" t="n"/>
      <c r="F817" s="749" t="n"/>
      <c r="G817" s="749" t="n"/>
      <c r="H817" s="749" t="n"/>
      <c r="I817" s="749" t="n"/>
      <c r="J817" s="749" t="n"/>
      <c r="K817" s="749" t="n"/>
      <c r="L817" s="749" t="n"/>
      <c r="M817" s="749" t="n"/>
      <c r="N817" s="749" t="n"/>
      <c r="O817" s="749" t="n"/>
      <c r="P817" s="749" t="n"/>
      <c r="Q817" s="749" t="n"/>
      <c r="R817" s="749" t="n"/>
      <c r="S817" s="749" t="n"/>
      <c r="T817" s="749" t="n"/>
      <c r="U817" s="749" t="n"/>
      <c r="V817" s="749" t="n"/>
      <c r="W817" s="749" t="n"/>
      <c r="X817" s="749" t="n"/>
      <c r="Y817" s="749" t="n"/>
      <c r="Z817" s="749" t="n"/>
      <c r="AA817" s="749" t="n"/>
      <c r="AB817" s="749" t="n"/>
      <c r="AC817" s="749" t="n"/>
      <c r="AD817" s="749" t="n"/>
    </row>
    <row r="818">
      <c r="A818" s="749" t="n"/>
      <c r="B818" s="749" t="n"/>
      <c r="C818" s="749" t="n"/>
      <c r="D818" s="749" t="n"/>
      <c r="E818" s="749" t="n"/>
      <c r="F818" s="749" t="n"/>
      <c r="G818" s="749" t="n"/>
      <c r="H818" s="749" t="n"/>
      <c r="I818" s="749" t="n"/>
      <c r="J818" s="749" t="n"/>
      <c r="K818" s="749" t="n"/>
      <c r="L818" s="749" t="n"/>
      <c r="M818" s="749" t="n"/>
      <c r="N818" s="749" t="n"/>
      <c r="O818" s="749" t="n"/>
      <c r="P818" s="749" t="n"/>
      <c r="Q818" s="749" t="n"/>
      <c r="R818" s="749" t="n"/>
      <c r="S818" s="749" t="n"/>
      <c r="T818" s="749" t="n"/>
      <c r="U818" s="749" t="n"/>
      <c r="V818" s="749" t="n"/>
      <c r="W818" s="749" t="n"/>
      <c r="X818" s="749" t="n"/>
      <c r="Y818" s="749" t="n"/>
      <c r="Z818" s="749" t="n"/>
      <c r="AA818" s="749" t="n"/>
      <c r="AB818" s="749" t="n"/>
      <c r="AC818" s="749" t="n"/>
      <c r="AD818" s="749" t="n"/>
    </row>
    <row r="819">
      <c r="A819" s="749" t="n"/>
      <c r="B819" s="749" t="n"/>
      <c r="C819" s="749" t="n"/>
      <c r="D819" s="749" t="n"/>
      <c r="E819" s="749" t="n"/>
      <c r="F819" s="749" t="n"/>
      <c r="G819" s="749" t="n"/>
      <c r="H819" s="749" t="n"/>
      <c r="I819" s="749" t="n"/>
      <c r="J819" s="749" t="n"/>
      <c r="K819" s="749" t="n"/>
      <c r="L819" s="749" t="n"/>
      <c r="M819" s="749" t="n"/>
      <c r="N819" s="749" t="n"/>
      <c r="O819" s="749" t="n"/>
      <c r="P819" s="749" t="n"/>
      <c r="Q819" s="749" t="n"/>
      <c r="R819" s="749" t="n"/>
      <c r="S819" s="749" t="n"/>
      <c r="T819" s="749" t="n"/>
      <c r="U819" s="749" t="n"/>
      <c r="V819" s="749" t="n"/>
      <c r="W819" s="749" t="n"/>
      <c r="X819" s="749" t="n"/>
      <c r="Y819" s="749" t="n"/>
      <c r="Z819" s="749" t="n"/>
      <c r="AA819" s="749" t="n"/>
      <c r="AB819" s="749" t="n"/>
      <c r="AC819" s="749" t="n"/>
      <c r="AD819" s="749" t="n"/>
    </row>
    <row r="820">
      <c r="A820" s="749" t="n"/>
      <c r="B820" s="749" t="n"/>
      <c r="C820" s="749" t="n"/>
      <c r="D820" s="749" t="n"/>
      <c r="E820" s="749" t="n"/>
      <c r="F820" s="749" t="n"/>
      <c r="G820" s="749" t="n"/>
      <c r="H820" s="749" t="n"/>
      <c r="I820" s="749" t="n"/>
      <c r="J820" s="749" t="n"/>
      <c r="K820" s="749" t="n"/>
      <c r="L820" s="749" t="n"/>
      <c r="M820" s="749" t="n"/>
      <c r="N820" s="749" t="n"/>
      <c r="O820" s="749" t="n"/>
      <c r="P820" s="749" t="n"/>
      <c r="Q820" s="749" t="n"/>
      <c r="R820" s="749" t="n"/>
      <c r="S820" s="749" t="n"/>
      <c r="T820" s="749" t="n"/>
      <c r="U820" s="749" t="n"/>
      <c r="V820" s="749" t="n"/>
      <c r="W820" s="749" t="n"/>
      <c r="X820" s="749" t="n"/>
      <c r="Y820" s="749" t="n"/>
      <c r="Z820" s="749" t="n"/>
      <c r="AA820" s="749" t="n"/>
      <c r="AB820" s="749" t="n"/>
      <c r="AC820" s="749" t="n"/>
      <c r="AD820" s="749" t="n"/>
    </row>
    <row r="821">
      <c r="A821" s="749" t="n"/>
      <c r="B821" s="749" t="n"/>
      <c r="C821" s="749" t="n"/>
      <c r="D821" s="749" t="n"/>
      <c r="E821" s="749" t="n"/>
      <c r="F821" s="749" t="n"/>
      <c r="G821" s="749" t="n"/>
      <c r="H821" s="749" t="n"/>
      <c r="I821" s="749" t="n"/>
      <c r="J821" s="749" t="n"/>
      <c r="K821" s="749" t="n"/>
      <c r="L821" s="749" t="n"/>
      <c r="M821" s="749" t="n"/>
      <c r="N821" s="749" t="n"/>
      <c r="O821" s="749" t="n"/>
      <c r="P821" s="749" t="n"/>
      <c r="Q821" s="749" t="n"/>
      <c r="R821" s="749" t="n"/>
      <c r="S821" s="749" t="n"/>
      <c r="T821" s="749" t="n"/>
      <c r="U821" s="749" t="n"/>
      <c r="V821" s="749" t="n"/>
      <c r="W821" s="749" t="n"/>
      <c r="X821" s="749" t="n"/>
      <c r="Y821" s="749" t="n"/>
      <c r="Z821" s="749" t="n"/>
      <c r="AA821" s="749" t="n"/>
      <c r="AB821" s="749" t="n"/>
      <c r="AC821" s="749" t="n"/>
      <c r="AD821" s="749" t="n"/>
    </row>
    <row r="822">
      <c r="A822" s="749" t="n"/>
      <c r="B822" s="749" t="n"/>
      <c r="C822" s="749" t="n"/>
      <c r="D822" s="749" t="n"/>
      <c r="E822" s="749" t="n"/>
      <c r="F822" s="749" t="n"/>
      <c r="G822" s="749" t="n"/>
      <c r="H822" s="749" t="n"/>
      <c r="I822" s="749" t="n"/>
      <c r="J822" s="749" t="n"/>
      <c r="K822" s="749" t="n"/>
      <c r="L822" s="749" t="n"/>
      <c r="M822" s="749" t="n"/>
      <c r="N822" s="749" t="n"/>
      <c r="O822" s="749" t="n"/>
      <c r="P822" s="749" t="n"/>
      <c r="Q822" s="749" t="n"/>
      <c r="R822" s="749" t="n"/>
      <c r="S822" s="749" t="n"/>
      <c r="T822" s="749" t="n"/>
      <c r="U822" s="749" t="n"/>
      <c r="V822" s="749" t="n"/>
      <c r="W822" s="749" t="n"/>
      <c r="X822" s="749" t="n"/>
      <c r="Y822" s="749" t="n"/>
      <c r="Z822" s="749" t="n"/>
      <c r="AA822" s="749" t="n"/>
      <c r="AB822" s="749" t="n"/>
      <c r="AC822" s="749" t="n"/>
      <c r="AD822" s="749" t="n"/>
    </row>
    <row r="823">
      <c r="A823" s="749" t="n"/>
      <c r="B823" s="749" t="n"/>
      <c r="C823" s="749" t="n"/>
      <c r="D823" s="749" t="n"/>
      <c r="E823" s="749" t="n"/>
      <c r="F823" s="749" t="n"/>
      <c r="G823" s="749" t="n"/>
      <c r="H823" s="749" t="n"/>
      <c r="I823" s="749" t="n"/>
      <c r="J823" s="749" t="n"/>
      <c r="K823" s="749" t="n"/>
      <c r="L823" s="749" t="n"/>
      <c r="M823" s="749" t="n"/>
      <c r="N823" s="749" t="n"/>
      <c r="O823" s="749" t="n"/>
      <c r="P823" s="749" t="n"/>
      <c r="Q823" s="749" t="n"/>
      <c r="R823" s="749" t="n"/>
      <c r="S823" s="749" t="n"/>
      <c r="T823" s="749" t="n"/>
      <c r="U823" s="749" t="n"/>
      <c r="V823" s="749" t="n"/>
      <c r="W823" s="749" t="n"/>
      <c r="X823" s="749" t="n"/>
      <c r="Y823" s="749" t="n"/>
      <c r="Z823" s="749" t="n"/>
      <c r="AA823" s="749" t="n"/>
      <c r="AB823" s="749" t="n"/>
      <c r="AC823" s="749" t="n"/>
      <c r="AD823" s="749" t="n"/>
    </row>
    <row r="824">
      <c r="A824" s="749" t="n"/>
      <c r="B824" s="749" t="n"/>
      <c r="C824" s="749" t="n"/>
      <c r="D824" s="749" t="n"/>
      <c r="E824" s="749" t="n"/>
      <c r="F824" s="749" t="n"/>
      <c r="G824" s="749" t="n"/>
      <c r="H824" s="749" t="n"/>
      <c r="I824" s="749" t="n"/>
      <c r="J824" s="749" t="n"/>
      <c r="K824" s="749" t="n"/>
      <c r="L824" s="749" t="n"/>
      <c r="M824" s="749" t="n"/>
      <c r="N824" s="749" t="n"/>
      <c r="O824" s="749" t="n"/>
      <c r="P824" s="749" t="n"/>
      <c r="Q824" s="749" t="n"/>
      <c r="R824" s="749" t="n"/>
      <c r="S824" s="749" t="n"/>
      <c r="T824" s="749" t="n"/>
      <c r="U824" s="749" t="n"/>
      <c r="V824" s="749" t="n"/>
      <c r="W824" s="749" t="n"/>
      <c r="X824" s="749" t="n"/>
      <c r="Y824" s="749" t="n"/>
      <c r="Z824" s="749" t="n"/>
      <c r="AA824" s="749" t="n"/>
      <c r="AB824" s="749" t="n"/>
      <c r="AC824" s="749" t="n"/>
      <c r="AD824" s="749" t="n"/>
    </row>
    <row r="825">
      <c r="A825" s="749" t="n"/>
      <c r="B825" s="749" t="n"/>
      <c r="C825" s="749" t="n"/>
      <c r="D825" s="749" t="n"/>
      <c r="E825" s="749" t="n"/>
      <c r="F825" s="749" t="n"/>
      <c r="G825" s="749" t="n"/>
      <c r="H825" s="749" t="n"/>
      <c r="I825" s="749" t="n"/>
      <c r="J825" s="749" t="n"/>
      <c r="K825" s="749" t="n"/>
      <c r="L825" s="749" t="n"/>
      <c r="M825" s="749" t="n"/>
      <c r="N825" s="749" t="n"/>
      <c r="O825" s="749" t="n"/>
      <c r="P825" s="749" t="n"/>
      <c r="Q825" s="749" t="n"/>
      <c r="R825" s="749" t="n"/>
      <c r="S825" s="749" t="n"/>
      <c r="T825" s="749" t="n"/>
      <c r="U825" s="749" t="n"/>
      <c r="V825" s="749" t="n"/>
      <c r="W825" s="749" t="n"/>
      <c r="X825" s="749" t="n"/>
      <c r="Y825" s="749" t="n"/>
      <c r="Z825" s="749" t="n"/>
      <c r="AA825" s="749" t="n"/>
      <c r="AB825" s="749" t="n"/>
      <c r="AC825" s="749" t="n"/>
      <c r="AD825" s="749" t="n"/>
    </row>
    <row r="826">
      <c r="A826" s="749" t="n"/>
      <c r="B826" s="749" t="n"/>
      <c r="C826" s="749" t="n"/>
      <c r="D826" s="749" t="n"/>
      <c r="E826" s="749" t="n"/>
      <c r="F826" s="749" t="n"/>
      <c r="G826" s="749" t="n"/>
      <c r="H826" s="749" t="n"/>
      <c r="I826" s="749" t="n"/>
      <c r="J826" s="749" t="n"/>
      <c r="K826" s="749" t="n"/>
      <c r="L826" s="749" t="n"/>
      <c r="M826" s="749" t="n"/>
      <c r="N826" s="749" t="n"/>
      <c r="O826" s="749" t="n"/>
      <c r="P826" s="749" t="n"/>
      <c r="Q826" s="749" t="n"/>
      <c r="R826" s="749" t="n"/>
      <c r="S826" s="749" t="n"/>
      <c r="T826" s="749" t="n"/>
      <c r="U826" s="749" t="n"/>
      <c r="V826" s="749" t="n"/>
      <c r="W826" s="749" t="n"/>
      <c r="X826" s="749" t="n"/>
      <c r="Y826" s="749" t="n"/>
      <c r="Z826" s="749" t="n"/>
      <c r="AA826" s="749" t="n"/>
      <c r="AB826" s="749" t="n"/>
      <c r="AC826" s="749" t="n"/>
      <c r="AD826" s="749" t="n"/>
    </row>
    <row r="827">
      <c r="A827" s="749" t="n"/>
      <c r="B827" s="749" t="n"/>
      <c r="C827" s="749" t="n"/>
      <c r="D827" s="749" t="n"/>
      <c r="E827" s="749" t="n"/>
      <c r="F827" s="749" t="n"/>
      <c r="G827" s="749" t="n"/>
      <c r="H827" s="749" t="n"/>
      <c r="I827" s="749" t="n"/>
      <c r="J827" s="749" t="n"/>
      <c r="K827" s="749" t="n"/>
      <c r="L827" s="749" t="n"/>
      <c r="M827" s="749" t="n"/>
      <c r="N827" s="749" t="n"/>
      <c r="O827" s="749" t="n"/>
      <c r="P827" s="749" t="n"/>
      <c r="Q827" s="749" t="n"/>
      <c r="R827" s="749" t="n"/>
      <c r="S827" s="749" t="n"/>
      <c r="T827" s="749" t="n"/>
      <c r="U827" s="749" t="n"/>
      <c r="V827" s="749" t="n"/>
      <c r="W827" s="749" t="n"/>
      <c r="X827" s="749" t="n"/>
      <c r="Y827" s="749" t="n"/>
      <c r="Z827" s="749" t="n"/>
      <c r="AA827" s="749" t="n"/>
      <c r="AB827" s="749" t="n"/>
      <c r="AC827" s="749" t="n"/>
      <c r="AD827" s="749" t="n"/>
    </row>
    <row r="828">
      <c r="A828" s="749" t="n"/>
      <c r="B828" s="749" t="n"/>
      <c r="C828" s="749" t="n"/>
      <c r="D828" s="749" t="n"/>
      <c r="E828" s="749" t="n"/>
      <c r="F828" s="749" t="n"/>
      <c r="G828" s="749" t="n"/>
      <c r="H828" s="749" t="n"/>
      <c r="I828" s="749" t="n"/>
      <c r="J828" s="749" t="n"/>
      <c r="K828" s="749" t="n"/>
      <c r="L828" s="749" t="n"/>
      <c r="M828" s="749" t="n"/>
      <c r="N828" s="749" t="n"/>
      <c r="O828" s="749" t="n"/>
      <c r="P828" s="749" t="n"/>
      <c r="Q828" s="749" t="n"/>
      <c r="R828" s="749" t="n"/>
      <c r="S828" s="749" t="n"/>
      <c r="T828" s="749" t="n"/>
      <c r="U828" s="749" t="n"/>
      <c r="V828" s="749" t="n"/>
      <c r="W828" s="749" t="n"/>
      <c r="X828" s="749" t="n"/>
      <c r="Y828" s="749" t="n"/>
      <c r="Z828" s="749" t="n"/>
      <c r="AA828" s="749" t="n"/>
      <c r="AB828" s="749" t="n"/>
      <c r="AC828" s="749" t="n"/>
      <c r="AD828" s="749" t="n"/>
    </row>
    <row r="829">
      <c r="A829" s="749" t="n"/>
      <c r="B829" s="749" t="n"/>
      <c r="C829" s="749" t="n"/>
      <c r="D829" s="749" t="n"/>
      <c r="E829" s="749" t="n"/>
      <c r="F829" s="749" t="n"/>
      <c r="G829" s="749" t="n"/>
      <c r="H829" s="749" t="n"/>
      <c r="I829" s="749" t="n"/>
      <c r="J829" s="749" t="n"/>
      <c r="K829" s="749" t="n"/>
      <c r="L829" s="749" t="n"/>
      <c r="M829" s="749" t="n"/>
      <c r="N829" s="749" t="n"/>
      <c r="O829" s="749" t="n"/>
      <c r="P829" s="749" t="n"/>
      <c r="Q829" s="749" t="n"/>
      <c r="R829" s="749" t="n"/>
      <c r="S829" s="749" t="n"/>
      <c r="T829" s="749" t="n"/>
      <c r="U829" s="749" t="n"/>
      <c r="V829" s="749" t="n"/>
      <c r="W829" s="749" t="n"/>
      <c r="X829" s="749" t="n"/>
      <c r="Y829" s="749" t="n"/>
      <c r="Z829" s="749" t="n"/>
      <c r="AA829" s="749" t="n"/>
      <c r="AB829" s="749" t="n"/>
      <c r="AC829" s="749" t="n"/>
      <c r="AD829" s="749" t="n"/>
    </row>
    <row r="830">
      <c r="A830" s="749" t="n"/>
      <c r="B830" s="749" t="n"/>
      <c r="C830" s="749" t="n"/>
      <c r="D830" s="749" t="n"/>
      <c r="E830" s="749" t="n"/>
      <c r="F830" s="749" t="n"/>
      <c r="G830" s="749" t="n"/>
      <c r="H830" s="749" t="n"/>
      <c r="I830" s="749" t="n"/>
      <c r="J830" s="749" t="n"/>
      <c r="K830" s="749" t="n"/>
      <c r="L830" s="749" t="n"/>
      <c r="M830" s="749" t="n"/>
      <c r="N830" s="749" t="n"/>
      <c r="O830" s="749" t="n"/>
      <c r="P830" s="749" t="n"/>
      <c r="Q830" s="749" t="n"/>
      <c r="R830" s="749" t="n"/>
      <c r="S830" s="749" t="n"/>
      <c r="T830" s="749" t="n"/>
      <c r="U830" s="749" t="n"/>
      <c r="V830" s="749" t="n"/>
      <c r="W830" s="749" t="n"/>
      <c r="X830" s="749" t="n"/>
      <c r="Y830" s="749" t="n"/>
      <c r="Z830" s="749" t="n"/>
      <c r="AA830" s="749" t="n"/>
      <c r="AB830" s="749" t="n"/>
      <c r="AC830" s="749" t="n"/>
      <c r="AD830" s="749" t="n"/>
    </row>
    <row r="831">
      <c r="A831" s="749" t="n"/>
      <c r="B831" s="749" t="n"/>
      <c r="C831" s="749" t="n"/>
      <c r="D831" s="749" t="n"/>
      <c r="E831" s="749" t="n"/>
      <c r="F831" s="749" t="n"/>
      <c r="G831" s="749" t="n"/>
      <c r="H831" s="749" t="n"/>
      <c r="I831" s="749" t="n"/>
      <c r="J831" s="749" t="n"/>
      <c r="K831" s="749" t="n"/>
      <c r="L831" s="749" t="n"/>
      <c r="M831" s="749" t="n"/>
      <c r="N831" s="749" t="n"/>
      <c r="O831" s="749" t="n"/>
      <c r="P831" s="749" t="n"/>
      <c r="Q831" s="749" t="n"/>
      <c r="R831" s="749" t="n"/>
      <c r="S831" s="749" t="n"/>
      <c r="T831" s="749" t="n"/>
      <c r="U831" s="749" t="n"/>
      <c r="V831" s="749" t="n"/>
      <c r="W831" s="749" t="n"/>
      <c r="X831" s="749" t="n"/>
      <c r="Y831" s="749" t="n"/>
      <c r="Z831" s="749" t="n"/>
      <c r="AA831" s="749" t="n"/>
      <c r="AB831" s="749" t="n"/>
      <c r="AC831" s="749" t="n"/>
      <c r="AD831" s="749" t="n"/>
    </row>
    <row r="832">
      <c r="A832" s="749" t="n"/>
      <c r="B832" s="749" t="n"/>
      <c r="C832" s="749" t="n"/>
      <c r="D832" s="749" t="n"/>
      <c r="E832" s="749" t="n"/>
      <c r="F832" s="749" t="n"/>
      <c r="G832" s="749" t="n"/>
      <c r="H832" s="749" t="n"/>
      <c r="I832" s="749" t="n"/>
      <c r="J832" s="749" t="n"/>
      <c r="K832" s="749" t="n"/>
      <c r="L832" s="749" t="n"/>
      <c r="M832" s="749" t="n"/>
      <c r="N832" s="749" t="n"/>
      <c r="O832" s="749" t="n"/>
      <c r="P832" s="749" t="n"/>
      <c r="Q832" s="749" t="n"/>
      <c r="R832" s="749" t="n"/>
      <c r="S832" s="749" t="n"/>
      <c r="T832" s="749" t="n"/>
      <c r="U832" s="749" t="n"/>
      <c r="V832" s="749" t="n"/>
      <c r="W832" s="749" t="n"/>
      <c r="X832" s="749" t="n"/>
      <c r="Y832" s="749" t="n"/>
      <c r="Z832" s="749" t="n"/>
      <c r="AA832" s="749" t="n"/>
      <c r="AB832" s="749" t="n"/>
      <c r="AC832" s="749" t="n"/>
      <c r="AD832" s="749" t="n"/>
    </row>
    <row r="833">
      <c r="A833" s="749" t="n"/>
      <c r="B833" s="749" t="n"/>
      <c r="C833" s="749" t="n"/>
      <c r="D833" s="749" t="n"/>
      <c r="E833" s="749" t="n"/>
      <c r="F833" s="749" t="n"/>
      <c r="G833" s="749" t="n"/>
      <c r="H833" s="749" t="n"/>
      <c r="I833" s="749" t="n"/>
      <c r="J833" s="749" t="n"/>
      <c r="K833" s="749" t="n"/>
      <c r="L833" s="749" t="n"/>
      <c r="M833" s="749" t="n"/>
      <c r="N833" s="749" t="n"/>
      <c r="O833" s="749" t="n"/>
      <c r="P833" s="749" t="n"/>
      <c r="Q833" s="749" t="n"/>
      <c r="R833" s="749" t="n"/>
      <c r="S833" s="749" t="n"/>
      <c r="T833" s="749" t="n"/>
      <c r="U833" s="749" t="n"/>
      <c r="V833" s="749" t="n"/>
      <c r="W833" s="749" t="n"/>
      <c r="X833" s="749" t="n"/>
      <c r="Y833" s="749" t="n"/>
      <c r="Z833" s="749" t="n"/>
      <c r="AA833" s="749" t="n"/>
      <c r="AB833" s="749" t="n"/>
      <c r="AC833" s="749" t="n"/>
      <c r="AD833" s="749" t="n"/>
    </row>
    <row r="834">
      <c r="A834" s="749" t="n"/>
      <c r="B834" s="749" t="n"/>
      <c r="C834" s="749" t="n"/>
      <c r="D834" s="749" t="n"/>
      <c r="E834" s="749" t="n"/>
      <c r="F834" s="749" t="n"/>
      <c r="G834" s="749" t="n"/>
      <c r="H834" s="749" t="n"/>
      <c r="I834" s="749" t="n"/>
      <c r="J834" s="749" t="n"/>
      <c r="K834" s="749" t="n"/>
      <c r="L834" s="749" t="n"/>
      <c r="M834" s="749" t="n"/>
      <c r="N834" s="749" t="n"/>
      <c r="O834" s="749" t="n"/>
      <c r="P834" s="749" t="n"/>
      <c r="Q834" s="749" t="n"/>
      <c r="R834" s="749" t="n"/>
      <c r="S834" s="749" t="n"/>
      <c r="T834" s="749" t="n"/>
      <c r="U834" s="749" t="n"/>
      <c r="V834" s="749" t="n"/>
      <c r="W834" s="749" t="n"/>
      <c r="X834" s="749" t="n"/>
      <c r="Y834" s="749" t="n"/>
      <c r="Z834" s="749" t="n"/>
      <c r="AA834" s="749" t="n"/>
      <c r="AB834" s="749" t="n"/>
      <c r="AC834" s="749" t="n"/>
      <c r="AD834" s="749" t="n"/>
    </row>
    <row r="835">
      <c r="A835" s="749" t="n"/>
      <c r="B835" s="749" t="n"/>
      <c r="C835" s="749" t="n"/>
      <c r="D835" s="749" t="n"/>
      <c r="E835" s="749" t="n"/>
      <c r="F835" s="749" t="n"/>
      <c r="G835" s="749" t="n"/>
      <c r="H835" s="749" t="n"/>
      <c r="I835" s="749" t="n"/>
      <c r="J835" s="749" t="n"/>
      <c r="K835" s="749" t="n"/>
      <c r="L835" s="749" t="n"/>
      <c r="M835" s="749" t="n"/>
      <c r="N835" s="749" t="n"/>
      <c r="O835" s="749" t="n"/>
      <c r="P835" s="749" t="n"/>
      <c r="Q835" s="749" t="n"/>
      <c r="R835" s="749" t="n"/>
      <c r="S835" s="749" t="n"/>
      <c r="T835" s="749" t="n"/>
      <c r="U835" s="749" t="n"/>
      <c r="V835" s="749" t="n"/>
      <c r="W835" s="749" t="n"/>
      <c r="X835" s="749" t="n"/>
      <c r="Y835" s="749" t="n"/>
      <c r="Z835" s="749" t="n"/>
      <c r="AA835" s="749" t="n"/>
      <c r="AB835" s="749" t="n"/>
      <c r="AC835" s="749" t="n"/>
      <c r="AD835" s="749" t="n"/>
    </row>
    <row r="836">
      <c r="A836" s="749" t="n"/>
      <c r="B836" s="749" t="n"/>
      <c r="C836" s="749" t="n"/>
      <c r="D836" s="749" t="n"/>
      <c r="E836" s="749" t="n"/>
      <c r="F836" s="749" t="n"/>
      <c r="G836" s="749" t="n"/>
      <c r="H836" s="749" t="n"/>
      <c r="I836" s="749" t="n"/>
      <c r="J836" s="749" t="n"/>
      <c r="K836" s="749" t="n"/>
      <c r="L836" s="749" t="n"/>
      <c r="M836" s="749" t="n"/>
      <c r="N836" s="749" t="n"/>
      <c r="O836" s="749" t="n"/>
      <c r="P836" s="749" t="n"/>
      <c r="Q836" s="749" t="n"/>
      <c r="R836" s="749" t="n"/>
      <c r="S836" s="749" t="n"/>
      <c r="T836" s="749" t="n"/>
      <c r="U836" s="749" t="n"/>
      <c r="V836" s="749" t="n"/>
      <c r="W836" s="749" t="n"/>
      <c r="X836" s="749" t="n"/>
      <c r="Y836" s="749" t="n"/>
      <c r="Z836" s="749" t="n"/>
      <c r="AA836" s="749" t="n"/>
      <c r="AB836" s="749" t="n"/>
      <c r="AC836" s="749" t="n"/>
      <c r="AD836" s="749" t="n"/>
    </row>
    <row r="837">
      <c r="A837" s="749" t="n"/>
      <c r="B837" s="749" t="n"/>
      <c r="C837" s="749" t="n"/>
      <c r="D837" s="749" t="n"/>
      <c r="E837" s="749" t="n"/>
      <c r="F837" s="749" t="n"/>
      <c r="G837" s="749" t="n"/>
      <c r="H837" s="749" t="n"/>
      <c r="I837" s="749" t="n"/>
      <c r="J837" s="749" t="n"/>
      <c r="K837" s="749" t="n"/>
      <c r="L837" s="749" t="n"/>
      <c r="M837" s="749" t="n"/>
      <c r="N837" s="749" t="n"/>
      <c r="O837" s="749" t="n"/>
      <c r="P837" s="749" t="n"/>
      <c r="Q837" s="749" t="n"/>
      <c r="R837" s="749" t="n"/>
      <c r="S837" s="749" t="n"/>
      <c r="T837" s="749" t="n"/>
      <c r="U837" s="749" t="n"/>
      <c r="V837" s="749" t="n"/>
      <c r="W837" s="749" t="n"/>
      <c r="X837" s="749" t="n"/>
      <c r="Y837" s="749" t="n"/>
      <c r="Z837" s="749" t="n"/>
      <c r="AA837" s="749" t="n"/>
      <c r="AB837" s="749" t="n"/>
      <c r="AC837" s="749" t="n"/>
      <c r="AD837" s="749" t="n"/>
    </row>
    <row r="838">
      <c r="A838" s="749" t="n"/>
      <c r="B838" s="749" t="n"/>
      <c r="C838" s="749" t="n"/>
      <c r="D838" s="749" t="n"/>
      <c r="E838" s="749" t="n"/>
      <c r="F838" s="749" t="n"/>
      <c r="G838" s="749" t="n"/>
      <c r="H838" s="749" t="n"/>
      <c r="I838" s="749" t="n"/>
      <c r="J838" s="749" t="n"/>
      <c r="K838" s="749" t="n"/>
      <c r="L838" s="749" t="n"/>
      <c r="M838" s="749" t="n"/>
      <c r="N838" s="749" t="n"/>
      <c r="O838" s="749" t="n"/>
      <c r="P838" s="749" t="n"/>
      <c r="Q838" s="749" t="n"/>
      <c r="R838" s="749" t="n"/>
      <c r="S838" s="749" t="n"/>
      <c r="T838" s="749" t="n"/>
      <c r="U838" s="749" t="n"/>
      <c r="V838" s="749" t="n"/>
      <c r="W838" s="749" t="n"/>
      <c r="X838" s="749" t="n"/>
      <c r="Y838" s="749" t="n"/>
      <c r="Z838" s="749" t="n"/>
      <c r="AA838" s="749" t="n"/>
      <c r="AB838" s="749" t="n"/>
      <c r="AC838" s="749" t="n"/>
      <c r="AD838" s="749" t="n"/>
    </row>
    <row r="839">
      <c r="A839" s="749" t="n"/>
      <c r="B839" s="749" t="n"/>
      <c r="C839" s="749" t="n"/>
      <c r="D839" s="749" t="n"/>
      <c r="E839" s="749" t="n"/>
      <c r="F839" s="749" t="n"/>
      <c r="G839" s="749" t="n"/>
      <c r="H839" s="749" t="n"/>
      <c r="I839" s="749" t="n"/>
      <c r="J839" s="749" t="n"/>
      <c r="K839" s="749" t="n"/>
      <c r="L839" s="749" t="n"/>
      <c r="M839" s="749" t="n"/>
      <c r="N839" s="749" t="n"/>
      <c r="O839" s="749" t="n"/>
      <c r="P839" s="749" t="n"/>
      <c r="Q839" s="749" t="n"/>
      <c r="R839" s="749" t="n"/>
      <c r="S839" s="749" t="n"/>
      <c r="T839" s="749" t="n"/>
      <c r="U839" s="749" t="n"/>
      <c r="V839" s="749" t="n"/>
      <c r="W839" s="749" t="n"/>
      <c r="X839" s="749" t="n"/>
      <c r="Y839" s="749" t="n"/>
      <c r="Z839" s="749" t="n"/>
      <c r="AA839" s="749" t="n"/>
      <c r="AB839" s="749" t="n"/>
      <c r="AC839" s="749" t="n"/>
      <c r="AD839" s="749" t="n"/>
    </row>
    <row r="840">
      <c r="A840" s="749" t="n"/>
      <c r="B840" s="749" t="n"/>
      <c r="C840" s="749" t="n"/>
      <c r="D840" s="749" t="n"/>
      <c r="E840" s="749" t="n"/>
      <c r="F840" s="749" t="n"/>
      <c r="G840" s="749" t="n"/>
      <c r="H840" s="749" t="n"/>
      <c r="I840" s="749" t="n"/>
      <c r="J840" s="749" t="n"/>
      <c r="K840" s="749" t="n"/>
      <c r="L840" s="749" t="n"/>
      <c r="M840" s="749" t="n"/>
      <c r="N840" s="749" t="n"/>
      <c r="O840" s="749" t="n"/>
      <c r="P840" s="749" t="n"/>
      <c r="Q840" s="749" t="n"/>
      <c r="R840" s="749" t="n"/>
      <c r="S840" s="749" t="n"/>
      <c r="T840" s="749" t="n"/>
      <c r="U840" s="749" t="n"/>
      <c r="V840" s="749" t="n"/>
      <c r="W840" s="749" t="n"/>
      <c r="X840" s="749" t="n"/>
      <c r="Y840" s="749" t="n"/>
      <c r="Z840" s="749" t="n"/>
      <c r="AA840" s="749" t="n"/>
      <c r="AB840" s="749" t="n"/>
      <c r="AC840" s="749" t="n"/>
      <c r="AD840" s="749" t="n"/>
    </row>
    <row r="841">
      <c r="A841" s="749" t="n"/>
      <c r="B841" s="749" t="n"/>
      <c r="C841" s="749" t="n"/>
      <c r="D841" s="749" t="n"/>
      <c r="E841" s="749" t="n"/>
      <c r="F841" s="749" t="n"/>
      <c r="G841" s="749" t="n"/>
      <c r="H841" s="749" t="n"/>
      <c r="I841" s="749" t="n"/>
      <c r="J841" s="749" t="n"/>
      <c r="K841" s="749" t="n"/>
      <c r="L841" s="749" t="n"/>
      <c r="M841" s="749" t="n"/>
      <c r="N841" s="749" t="n"/>
      <c r="O841" s="749" t="n"/>
      <c r="P841" s="749" t="n"/>
      <c r="Q841" s="749" t="n"/>
      <c r="R841" s="749" t="n"/>
      <c r="S841" s="749" t="n"/>
      <c r="T841" s="749" t="n"/>
      <c r="U841" s="749" t="n"/>
      <c r="V841" s="749" t="n"/>
      <c r="W841" s="749" t="n"/>
      <c r="X841" s="749" t="n"/>
      <c r="Y841" s="749" t="n"/>
      <c r="Z841" s="749" t="n"/>
      <c r="AA841" s="749" t="n"/>
      <c r="AB841" s="749" t="n"/>
      <c r="AC841" s="749" t="n"/>
      <c r="AD841" s="749" t="n"/>
    </row>
    <row r="842">
      <c r="A842" s="749" t="n"/>
      <c r="B842" s="749" t="n"/>
      <c r="C842" s="749" t="n"/>
      <c r="D842" s="749" t="n"/>
      <c r="E842" s="749" t="n"/>
      <c r="F842" s="749" t="n"/>
      <c r="G842" s="749" t="n"/>
      <c r="H842" s="749" t="n"/>
      <c r="I842" s="749" t="n"/>
      <c r="J842" s="749" t="n"/>
      <c r="K842" s="749" t="n"/>
      <c r="L842" s="749" t="n"/>
      <c r="M842" s="749" t="n"/>
      <c r="N842" s="749" t="n"/>
      <c r="O842" s="749" t="n"/>
      <c r="P842" s="749" t="n"/>
      <c r="Q842" s="749" t="n"/>
      <c r="R842" s="749" t="n"/>
      <c r="S842" s="749" t="n"/>
      <c r="T842" s="749" t="n"/>
      <c r="U842" s="749" t="n"/>
      <c r="V842" s="749" t="n"/>
      <c r="W842" s="749" t="n"/>
      <c r="X842" s="749" t="n"/>
      <c r="Y842" s="749" t="n"/>
      <c r="Z842" s="749" t="n"/>
      <c r="AA842" s="749" t="n"/>
      <c r="AB842" s="749" t="n"/>
      <c r="AC842" s="749" t="n"/>
      <c r="AD842" s="749" t="n"/>
    </row>
    <row r="843">
      <c r="A843" s="749" t="n"/>
      <c r="B843" s="749" t="n"/>
      <c r="C843" s="749" t="n"/>
      <c r="D843" s="749" t="n"/>
      <c r="E843" s="749" t="n"/>
      <c r="F843" s="749" t="n"/>
      <c r="G843" s="749" t="n"/>
      <c r="H843" s="749" t="n"/>
      <c r="I843" s="749" t="n"/>
      <c r="J843" s="749" t="n"/>
      <c r="K843" s="749" t="n"/>
      <c r="L843" s="749" t="n"/>
      <c r="M843" s="749" t="n"/>
      <c r="N843" s="749" t="n"/>
      <c r="O843" s="749" t="n"/>
      <c r="P843" s="749" t="n"/>
      <c r="Q843" s="749" t="n"/>
      <c r="R843" s="749" t="n"/>
      <c r="S843" s="749" t="n"/>
      <c r="T843" s="749" t="n"/>
      <c r="U843" s="749" t="n"/>
      <c r="V843" s="749" t="n"/>
      <c r="W843" s="749" t="n"/>
      <c r="X843" s="749" t="n"/>
      <c r="Y843" s="749" t="n"/>
      <c r="Z843" s="749" t="n"/>
      <c r="AA843" s="749" t="n"/>
      <c r="AB843" s="749" t="n"/>
      <c r="AC843" s="749" t="n"/>
      <c r="AD843" s="749" t="n"/>
    </row>
    <row r="844">
      <c r="A844" s="749" t="n"/>
      <c r="B844" s="749" t="n"/>
      <c r="C844" s="749" t="n"/>
      <c r="D844" s="749" t="n"/>
      <c r="E844" s="749" t="n"/>
      <c r="F844" s="749" t="n"/>
      <c r="G844" s="749" t="n"/>
      <c r="H844" s="749" t="n"/>
      <c r="I844" s="749" t="n"/>
      <c r="J844" s="749" t="n"/>
      <c r="K844" s="749" t="n"/>
      <c r="L844" s="749" t="n"/>
      <c r="M844" s="749" t="n"/>
      <c r="N844" s="749" t="n"/>
      <c r="O844" s="749" t="n"/>
      <c r="P844" s="749" t="n"/>
      <c r="Q844" s="749" t="n"/>
      <c r="R844" s="749" t="n"/>
      <c r="S844" s="749" t="n"/>
      <c r="T844" s="749" t="n"/>
      <c r="U844" s="749" t="n"/>
      <c r="V844" s="749" t="n"/>
      <c r="W844" s="749" t="n"/>
      <c r="X844" s="749" t="n"/>
      <c r="Y844" s="749" t="n"/>
      <c r="Z844" s="749" t="n"/>
      <c r="AA844" s="749" t="n"/>
      <c r="AB844" s="749" t="n"/>
      <c r="AC844" s="749" t="n"/>
      <c r="AD844" s="749" t="n"/>
    </row>
    <row r="845">
      <c r="A845" s="749" t="n"/>
      <c r="B845" s="749" t="n"/>
      <c r="C845" s="749" t="n"/>
      <c r="D845" s="749" t="n"/>
      <c r="E845" s="749" t="n"/>
      <c r="F845" s="749" t="n"/>
      <c r="G845" s="749" t="n"/>
      <c r="H845" s="749" t="n"/>
      <c r="I845" s="749" t="n"/>
      <c r="J845" s="749" t="n"/>
      <c r="K845" s="749" t="n"/>
      <c r="L845" s="749" t="n"/>
      <c r="M845" s="749" t="n"/>
      <c r="N845" s="749" t="n"/>
      <c r="O845" s="749" t="n"/>
      <c r="P845" s="749" t="n"/>
      <c r="Q845" s="749" t="n"/>
      <c r="R845" s="749" t="n"/>
      <c r="S845" s="749" t="n"/>
      <c r="T845" s="749" t="n"/>
      <c r="U845" s="749" t="n"/>
      <c r="V845" s="749" t="n"/>
      <c r="W845" s="749" t="n"/>
      <c r="X845" s="749" t="n"/>
      <c r="Y845" s="749" t="n"/>
      <c r="Z845" s="749" t="n"/>
      <c r="AA845" s="749" t="n"/>
      <c r="AB845" s="749" t="n"/>
      <c r="AC845" s="749" t="n"/>
      <c r="AD845" s="749" t="n"/>
    </row>
    <row r="846">
      <c r="A846" s="749" t="n"/>
      <c r="B846" s="749" t="n"/>
      <c r="C846" s="749" t="n"/>
      <c r="D846" s="749" t="n"/>
      <c r="E846" s="749" t="n"/>
      <c r="F846" s="749" t="n"/>
      <c r="G846" s="749" t="n"/>
      <c r="H846" s="749" t="n"/>
      <c r="I846" s="749" t="n"/>
      <c r="J846" s="749" t="n"/>
      <c r="K846" s="749" t="n"/>
      <c r="L846" s="749" t="n"/>
      <c r="M846" s="749" t="n"/>
      <c r="N846" s="749" t="n"/>
      <c r="O846" s="749" t="n"/>
      <c r="P846" s="749" t="n"/>
      <c r="Q846" s="749" t="n"/>
      <c r="R846" s="749" t="n"/>
      <c r="S846" s="749" t="n"/>
      <c r="T846" s="749" t="n"/>
      <c r="U846" s="749" t="n"/>
      <c r="V846" s="749" t="n"/>
      <c r="W846" s="749" t="n"/>
      <c r="X846" s="749" t="n"/>
      <c r="Y846" s="749" t="n"/>
      <c r="Z846" s="749" t="n"/>
      <c r="AA846" s="749" t="n"/>
      <c r="AB846" s="749" t="n"/>
      <c r="AC846" s="749" t="n"/>
      <c r="AD846" s="749" t="n"/>
    </row>
    <row r="847">
      <c r="A847" s="749" t="n"/>
      <c r="B847" s="749" t="n"/>
      <c r="C847" s="749" t="n"/>
      <c r="D847" s="749" t="n"/>
      <c r="E847" s="749" t="n"/>
      <c r="F847" s="749" t="n"/>
      <c r="G847" s="749" t="n"/>
      <c r="H847" s="749" t="n"/>
      <c r="I847" s="749" t="n"/>
      <c r="J847" s="749" t="n"/>
      <c r="K847" s="749" t="n"/>
      <c r="L847" s="749" t="n"/>
      <c r="M847" s="749" t="n"/>
      <c r="N847" s="749" t="n"/>
      <c r="O847" s="749" t="n"/>
      <c r="P847" s="749" t="n"/>
      <c r="Q847" s="749" t="n"/>
      <c r="R847" s="749" t="n"/>
      <c r="S847" s="749" t="n"/>
      <c r="T847" s="749" t="n"/>
      <c r="U847" s="749" t="n"/>
      <c r="V847" s="749" t="n"/>
      <c r="W847" s="749" t="n"/>
      <c r="X847" s="749" t="n"/>
      <c r="Y847" s="749" t="n"/>
      <c r="Z847" s="749" t="n"/>
      <c r="AA847" s="749" t="n"/>
      <c r="AB847" s="749" t="n"/>
      <c r="AC847" s="749" t="n"/>
      <c r="AD847" s="749" t="n"/>
    </row>
    <row r="848">
      <c r="A848" s="749" t="n"/>
      <c r="B848" s="749" t="n"/>
      <c r="C848" s="749" t="n"/>
      <c r="D848" s="749" t="n"/>
      <c r="E848" s="749" t="n"/>
      <c r="F848" s="749" t="n"/>
      <c r="G848" s="749" t="n"/>
      <c r="H848" s="749" t="n"/>
      <c r="I848" s="749" t="n"/>
      <c r="J848" s="749" t="n"/>
      <c r="K848" s="749" t="n"/>
      <c r="L848" s="749" t="n"/>
      <c r="M848" s="749" t="n"/>
      <c r="N848" s="749" t="n"/>
      <c r="O848" s="749" t="n"/>
      <c r="P848" s="749" t="n"/>
      <c r="Q848" s="749" t="n"/>
      <c r="R848" s="749" t="n"/>
      <c r="S848" s="749" t="n"/>
      <c r="T848" s="749" t="n"/>
      <c r="U848" s="749" t="n"/>
      <c r="V848" s="749" t="n"/>
      <c r="W848" s="749" t="n"/>
      <c r="X848" s="749" t="n"/>
      <c r="Y848" s="749" t="n"/>
      <c r="Z848" s="749" t="n"/>
      <c r="AA848" s="749" t="n"/>
      <c r="AB848" s="749" t="n"/>
      <c r="AC848" s="749" t="n"/>
      <c r="AD848" s="749" t="n"/>
    </row>
    <row r="849">
      <c r="A849" s="749" t="n"/>
      <c r="B849" s="749" t="n"/>
      <c r="C849" s="749" t="n"/>
      <c r="D849" s="749" t="n"/>
      <c r="E849" s="749" t="n"/>
      <c r="F849" s="749" t="n"/>
      <c r="G849" s="749" t="n"/>
      <c r="H849" s="749" t="n"/>
      <c r="I849" s="749" t="n"/>
      <c r="J849" s="749" t="n"/>
      <c r="K849" s="749" t="n"/>
      <c r="L849" s="749" t="n"/>
      <c r="M849" s="749" t="n"/>
      <c r="N849" s="749" t="n"/>
      <c r="O849" s="749" t="n"/>
      <c r="P849" s="749" t="n"/>
      <c r="Q849" s="749" t="n"/>
      <c r="R849" s="749" t="n"/>
      <c r="S849" s="749" t="n"/>
      <c r="T849" s="749" t="n"/>
      <c r="U849" s="749" t="n"/>
      <c r="V849" s="749" t="n"/>
      <c r="W849" s="749" t="n"/>
      <c r="X849" s="749" t="n"/>
      <c r="Y849" s="749" t="n"/>
      <c r="Z849" s="749" t="n"/>
      <c r="AA849" s="749" t="n"/>
      <c r="AB849" s="749" t="n"/>
      <c r="AC849" s="749" t="n"/>
      <c r="AD849" s="749" t="n"/>
    </row>
    <row r="850">
      <c r="A850" s="749" t="n"/>
      <c r="B850" s="749" t="n"/>
      <c r="C850" s="749" t="n"/>
      <c r="D850" s="749" t="n"/>
      <c r="E850" s="749" t="n"/>
      <c r="F850" s="749" t="n"/>
      <c r="G850" s="749" t="n"/>
      <c r="H850" s="749" t="n"/>
      <c r="I850" s="749" t="n"/>
      <c r="J850" s="749" t="n"/>
      <c r="K850" s="749" t="n"/>
      <c r="L850" s="749" t="n"/>
      <c r="M850" s="749" t="n"/>
      <c r="N850" s="749" t="n"/>
      <c r="O850" s="749" t="n"/>
      <c r="P850" s="749" t="n"/>
      <c r="Q850" s="749" t="n"/>
      <c r="R850" s="749" t="n"/>
      <c r="S850" s="749" t="n"/>
      <c r="T850" s="749" t="n"/>
      <c r="U850" s="749" t="n"/>
      <c r="V850" s="749" t="n"/>
      <c r="W850" s="749" t="n"/>
      <c r="X850" s="749" t="n"/>
      <c r="Y850" s="749" t="n"/>
      <c r="Z850" s="749" t="n"/>
      <c r="AA850" s="749" t="n"/>
      <c r="AB850" s="749" t="n"/>
      <c r="AC850" s="749" t="n"/>
      <c r="AD850" s="749" t="n"/>
    </row>
    <row r="851">
      <c r="A851" s="749" t="n"/>
      <c r="B851" s="749" t="n"/>
      <c r="C851" s="749" t="n"/>
      <c r="D851" s="749" t="n"/>
      <c r="E851" s="749" t="n"/>
      <c r="F851" s="749" t="n"/>
      <c r="G851" s="749" t="n"/>
      <c r="H851" s="749" t="n"/>
      <c r="I851" s="749" t="n"/>
      <c r="J851" s="749" t="n"/>
      <c r="K851" s="749" t="n"/>
      <c r="L851" s="749" t="n"/>
      <c r="M851" s="749" t="n"/>
      <c r="N851" s="749" t="n"/>
      <c r="O851" s="749" t="n"/>
      <c r="P851" s="749" t="n"/>
      <c r="Q851" s="749" t="n"/>
      <c r="R851" s="749" t="n"/>
      <c r="S851" s="749" t="n"/>
      <c r="T851" s="749" t="n"/>
      <c r="U851" s="749" t="n"/>
      <c r="V851" s="749" t="n"/>
      <c r="W851" s="749" t="n"/>
      <c r="X851" s="749" t="n"/>
      <c r="Y851" s="749" t="n"/>
      <c r="Z851" s="749" t="n"/>
      <c r="AA851" s="749" t="n"/>
      <c r="AB851" s="749" t="n"/>
      <c r="AC851" s="749" t="n"/>
      <c r="AD851" s="749" t="n"/>
    </row>
    <row r="852">
      <c r="A852" s="749" t="n"/>
      <c r="B852" s="749" t="n"/>
      <c r="C852" s="749" t="n"/>
      <c r="D852" s="749" t="n"/>
      <c r="E852" s="749" t="n"/>
      <c r="F852" s="749" t="n"/>
      <c r="G852" s="749" t="n"/>
      <c r="H852" s="749" t="n"/>
      <c r="I852" s="749" t="n"/>
      <c r="J852" s="749" t="n"/>
      <c r="K852" s="749" t="n"/>
      <c r="L852" s="749" t="n"/>
      <c r="M852" s="749" t="n"/>
      <c r="N852" s="749" t="n"/>
      <c r="O852" s="749" t="n"/>
      <c r="P852" s="749" t="n"/>
      <c r="Q852" s="749" t="n"/>
      <c r="R852" s="749" t="n"/>
      <c r="S852" s="749" t="n"/>
      <c r="T852" s="749" t="n"/>
      <c r="U852" s="749" t="n"/>
      <c r="V852" s="749" t="n"/>
      <c r="W852" s="749" t="n"/>
      <c r="X852" s="749" t="n"/>
      <c r="Y852" s="749" t="n"/>
      <c r="Z852" s="749" t="n"/>
      <c r="AA852" s="749" t="n"/>
      <c r="AB852" s="749" t="n"/>
      <c r="AC852" s="749" t="n"/>
      <c r="AD852" s="749" t="n"/>
    </row>
    <row r="853">
      <c r="A853" s="749" t="n"/>
      <c r="B853" s="749" t="n"/>
      <c r="C853" s="749" t="n"/>
      <c r="D853" s="749" t="n"/>
      <c r="E853" s="749" t="n"/>
      <c r="F853" s="749" t="n"/>
      <c r="G853" s="749" t="n"/>
      <c r="H853" s="749" t="n"/>
      <c r="I853" s="749" t="n"/>
      <c r="J853" s="749" t="n"/>
      <c r="K853" s="749" t="n"/>
      <c r="L853" s="749" t="n"/>
      <c r="M853" s="749" t="n"/>
      <c r="N853" s="749" t="n"/>
      <c r="O853" s="749" t="n"/>
      <c r="P853" s="749" t="n"/>
      <c r="Q853" s="749" t="n"/>
      <c r="R853" s="749" t="n"/>
      <c r="S853" s="749" t="n"/>
      <c r="T853" s="749" t="n"/>
      <c r="U853" s="749" t="n"/>
      <c r="V853" s="749" t="n"/>
      <c r="W853" s="749" t="n"/>
      <c r="X853" s="749" t="n"/>
      <c r="Y853" s="749" t="n"/>
      <c r="Z853" s="749" t="n"/>
      <c r="AA853" s="749" t="n"/>
      <c r="AB853" s="749" t="n"/>
      <c r="AC853" s="749" t="n"/>
      <c r="AD853" s="749" t="n"/>
    </row>
    <row r="854">
      <c r="A854" s="749" t="n"/>
      <c r="B854" s="749" t="n"/>
      <c r="C854" s="749" t="n"/>
      <c r="D854" s="749" t="n"/>
      <c r="E854" s="749" t="n"/>
      <c r="F854" s="749" t="n"/>
      <c r="G854" s="749" t="n"/>
      <c r="H854" s="749" t="n"/>
      <c r="I854" s="749" t="n"/>
      <c r="J854" s="749" t="n"/>
      <c r="K854" s="749" t="n"/>
      <c r="L854" s="749" t="n"/>
      <c r="M854" s="749" t="n"/>
      <c r="N854" s="749" t="n"/>
      <c r="O854" s="749" t="n"/>
      <c r="P854" s="749" t="n"/>
      <c r="Q854" s="749" t="n"/>
      <c r="R854" s="749" t="n"/>
      <c r="S854" s="749" t="n"/>
      <c r="T854" s="749" t="n"/>
      <c r="U854" s="749" t="n"/>
      <c r="V854" s="749" t="n"/>
      <c r="W854" s="749" t="n"/>
      <c r="X854" s="749" t="n"/>
      <c r="Y854" s="749" t="n"/>
      <c r="Z854" s="749" t="n"/>
      <c r="AA854" s="749" t="n"/>
      <c r="AB854" s="749" t="n"/>
      <c r="AC854" s="749" t="n"/>
      <c r="AD854" s="749" t="n"/>
    </row>
    <row r="855">
      <c r="A855" s="749" t="n"/>
      <c r="B855" s="749" t="n"/>
      <c r="C855" s="749" t="n"/>
      <c r="D855" s="749" t="n"/>
      <c r="E855" s="749" t="n"/>
      <c r="F855" s="749" t="n"/>
      <c r="G855" s="749" t="n"/>
      <c r="H855" s="749" t="n"/>
      <c r="I855" s="749" t="n"/>
      <c r="J855" s="749" t="n"/>
      <c r="K855" s="749" t="n"/>
      <c r="L855" s="749" t="n"/>
      <c r="M855" s="749" t="n"/>
      <c r="N855" s="749" t="n"/>
      <c r="O855" s="749" t="n"/>
      <c r="P855" s="749" t="n"/>
      <c r="Q855" s="749" t="n"/>
      <c r="R855" s="749" t="n"/>
      <c r="S855" s="749" t="n"/>
      <c r="T855" s="749" t="n"/>
      <c r="U855" s="749" t="n"/>
      <c r="V855" s="749" t="n"/>
      <c r="W855" s="749" t="n"/>
      <c r="X855" s="749" t="n"/>
      <c r="Y855" s="749" t="n"/>
      <c r="Z855" s="749" t="n"/>
      <c r="AA855" s="749" t="n"/>
      <c r="AB855" s="749" t="n"/>
      <c r="AC855" s="749" t="n"/>
      <c r="AD855" s="749" t="n"/>
    </row>
    <row r="856">
      <c r="A856" s="749" t="n"/>
      <c r="B856" s="749" t="n"/>
      <c r="C856" s="749" t="n"/>
      <c r="D856" s="749" t="n"/>
      <c r="E856" s="749" t="n"/>
      <c r="F856" s="749" t="n"/>
      <c r="G856" s="749" t="n"/>
      <c r="H856" s="749" t="n"/>
      <c r="I856" s="749" t="n"/>
      <c r="J856" s="749" t="n"/>
      <c r="K856" s="749" t="n"/>
      <c r="L856" s="749" t="n"/>
      <c r="M856" s="749" t="n"/>
      <c r="N856" s="749" t="n"/>
      <c r="O856" s="749" t="n"/>
      <c r="P856" s="749" t="n"/>
      <c r="Q856" s="749" t="n"/>
      <c r="R856" s="749" t="n"/>
      <c r="S856" s="749" t="n"/>
      <c r="T856" s="749" t="n"/>
      <c r="U856" s="749" t="n"/>
      <c r="V856" s="749" t="n"/>
      <c r="W856" s="749" t="n"/>
      <c r="X856" s="749" t="n"/>
      <c r="Y856" s="749" t="n"/>
      <c r="Z856" s="749" t="n"/>
      <c r="AA856" s="749" t="n"/>
      <c r="AB856" s="749" t="n"/>
      <c r="AC856" s="749" t="n"/>
      <c r="AD856" s="749" t="n"/>
    </row>
    <row r="857">
      <c r="A857" s="749" t="n"/>
      <c r="B857" s="749" t="n"/>
      <c r="C857" s="749" t="n"/>
      <c r="D857" s="749" t="n"/>
      <c r="E857" s="749" t="n"/>
      <c r="F857" s="749" t="n"/>
      <c r="G857" s="749" t="n"/>
      <c r="H857" s="749" t="n"/>
      <c r="I857" s="749" t="n"/>
      <c r="J857" s="749" t="n"/>
      <c r="K857" s="749" t="n"/>
      <c r="L857" s="749" t="n"/>
      <c r="M857" s="749" t="n"/>
      <c r="N857" s="749" t="n"/>
      <c r="O857" s="749" t="n"/>
      <c r="P857" s="749" t="n"/>
      <c r="Q857" s="749" t="n"/>
      <c r="R857" s="749" t="n"/>
      <c r="S857" s="749" t="n"/>
      <c r="T857" s="749" t="n"/>
      <c r="U857" s="749" t="n"/>
      <c r="V857" s="749" t="n"/>
      <c r="W857" s="749" t="n"/>
      <c r="X857" s="749" t="n"/>
      <c r="Y857" s="749" t="n"/>
      <c r="Z857" s="749" t="n"/>
      <c r="AA857" s="749" t="n"/>
      <c r="AB857" s="749" t="n"/>
      <c r="AC857" s="749" t="n"/>
      <c r="AD857" s="749" t="n"/>
    </row>
    <row r="858">
      <c r="A858" s="749" t="n"/>
      <c r="B858" s="749" t="n"/>
      <c r="C858" s="749" t="n"/>
      <c r="D858" s="749" t="n"/>
      <c r="E858" s="749" t="n"/>
      <c r="F858" s="749" t="n"/>
      <c r="G858" s="749" t="n"/>
      <c r="H858" s="749" t="n"/>
      <c r="I858" s="749" t="n"/>
      <c r="J858" s="749" t="n"/>
      <c r="K858" s="749" t="n"/>
      <c r="L858" s="749" t="n"/>
      <c r="M858" s="749" t="n"/>
      <c r="N858" s="749" t="n"/>
      <c r="O858" s="749" t="n"/>
      <c r="P858" s="749" t="n"/>
      <c r="Q858" s="749" t="n"/>
      <c r="R858" s="749" t="n"/>
      <c r="S858" s="749" t="n"/>
      <c r="T858" s="749" t="n"/>
      <c r="U858" s="749" t="n"/>
      <c r="V858" s="749" t="n"/>
      <c r="W858" s="749" t="n"/>
      <c r="X858" s="749" t="n"/>
      <c r="Y858" s="749" t="n"/>
      <c r="Z858" s="749" t="n"/>
      <c r="AA858" s="749" t="n"/>
      <c r="AB858" s="749" t="n"/>
      <c r="AC858" s="749" t="n"/>
      <c r="AD858" s="749" t="n"/>
    </row>
    <row r="859">
      <c r="A859" s="749" t="n"/>
      <c r="B859" s="749" t="n"/>
      <c r="C859" s="749" t="n"/>
      <c r="D859" s="749" t="n"/>
      <c r="E859" s="749" t="n"/>
      <c r="F859" s="749" t="n"/>
      <c r="G859" s="749" t="n"/>
      <c r="H859" s="749" t="n"/>
      <c r="I859" s="749" t="n"/>
      <c r="J859" s="749" t="n"/>
      <c r="K859" s="749" t="n"/>
      <c r="L859" s="749" t="n"/>
      <c r="M859" s="749" t="n"/>
      <c r="N859" s="749" t="n"/>
      <c r="O859" s="749" t="n"/>
      <c r="P859" s="749" t="n"/>
      <c r="Q859" s="749" t="n"/>
      <c r="R859" s="749" t="n"/>
      <c r="S859" s="749" t="n"/>
      <c r="T859" s="749" t="n"/>
      <c r="U859" s="749" t="n"/>
      <c r="V859" s="749" t="n"/>
      <c r="W859" s="749" t="n"/>
      <c r="X859" s="749" t="n"/>
      <c r="Y859" s="749" t="n"/>
      <c r="Z859" s="749" t="n"/>
      <c r="AA859" s="749" t="n"/>
      <c r="AB859" s="749" t="n"/>
      <c r="AC859" s="749" t="n"/>
      <c r="AD859" s="749" t="n"/>
    </row>
    <row r="860">
      <c r="A860" s="749" t="n"/>
      <c r="B860" s="749" t="n"/>
      <c r="C860" s="749" t="n"/>
      <c r="D860" s="749" t="n"/>
      <c r="E860" s="749" t="n"/>
      <c r="F860" s="749" t="n"/>
      <c r="G860" s="749" t="n"/>
      <c r="H860" s="749" t="n"/>
      <c r="I860" s="749" t="n"/>
      <c r="J860" s="749" t="n"/>
      <c r="K860" s="749" t="n"/>
      <c r="L860" s="749" t="n"/>
      <c r="M860" s="749" t="n"/>
      <c r="N860" s="749" t="n"/>
      <c r="O860" s="749" t="n"/>
      <c r="P860" s="749" t="n"/>
      <c r="Q860" s="749" t="n"/>
      <c r="R860" s="749" t="n"/>
      <c r="S860" s="749" t="n"/>
      <c r="T860" s="749" t="n"/>
      <c r="U860" s="749" t="n"/>
      <c r="V860" s="749" t="n"/>
      <c r="W860" s="749" t="n"/>
      <c r="X860" s="749" t="n"/>
      <c r="Y860" s="749" t="n"/>
      <c r="Z860" s="749" t="n"/>
      <c r="AA860" s="749" t="n"/>
      <c r="AB860" s="749" t="n"/>
      <c r="AC860" s="749" t="n"/>
      <c r="AD860" s="749" t="n"/>
    </row>
    <row r="861">
      <c r="A861" s="749" t="n"/>
      <c r="B861" s="749" t="n"/>
      <c r="C861" s="749" t="n"/>
      <c r="D861" s="749" t="n"/>
      <c r="E861" s="749" t="n"/>
      <c r="F861" s="749" t="n"/>
      <c r="G861" s="749" t="n"/>
      <c r="H861" s="749" t="n"/>
      <c r="I861" s="749" t="n"/>
      <c r="J861" s="749" t="n"/>
      <c r="K861" s="749" t="n"/>
      <c r="L861" s="749" t="n"/>
      <c r="M861" s="749" t="n"/>
      <c r="N861" s="749" t="n"/>
      <c r="O861" s="749" t="n"/>
      <c r="P861" s="749" t="n"/>
      <c r="Q861" s="749" t="n"/>
      <c r="R861" s="749" t="n"/>
      <c r="S861" s="749" t="n"/>
      <c r="T861" s="749" t="n"/>
      <c r="U861" s="749" t="n"/>
      <c r="V861" s="749" t="n"/>
      <c r="W861" s="749" t="n"/>
      <c r="X861" s="749" t="n"/>
      <c r="Y861" s="749" t="n"/>
      <c r="Z861" s="749" t="n"/>
      <c r="AA861" s="749" t="n"/>
      <c r="AB861" s="749" t="n"/>
      <c r="AC861" s="749" t="n"/>
      <c r="AD861" s="749" t="n"/>
    </row>
    <row r="862">
      <c r="A862" s="749" t="n"/>
      <c r="B862" s="749" t="n"/>
      <c r="C862" s="749" t="n"/>
      <c r="D862" s="749" t="n"/>
      <c r="E862" s="749" t="n"/>
      <c r="F862" s="749" t="n"/>
      <c r="G862" s="749" t="n"/>
      <c r="H862" s="749" t="n"/>
      <c r="I862" s="749" t="n"/>
      <c r="J862" s="749" t="n"/>
      <c r="K862" s="749" t="n"/>
      <c r="L862" s="749" t="n"/>
      <c r="M862" s="749" t="n"/>
      <c r="N862" s="749" t="n"/>
      <c r="O862" s="749" t="n"/>
      <c r="P862" s="749" t="n"/>
      <c r="Q862" s="749" t="n"/>
      <c r="R862" s="749" t="n"/>
      <c r="S862" s="749" t="n"/>
      <c r="T862" s="749" t="n"/>
      <c r="U862" s="749" t="n"/>
      <c r="V862" s="749" t="n"/>
      <c r="W862" s="749" t="n"/>
      <c r="X862" s="749" t="n"/>
      <c r="Y862" s="749" t="n"/>
      <c r="Z862" s="749" t="n"/>
      <c r="AA862" s="749" t="n"/>
      <c r="AB862" s="749" t="n"/>
      <c r="AC862" s="749" t="n"/>
      <c r="AD862" s="749" t="n"/>
    </row>
    <row r="863">
      <c r="A863" s="749" t="n"/>
      <c r="B863" s="749" t="n"/>
      <c r="C863" s="749" t="n"/>
      <c r="D863" s="749" t="n"/>
      <c r="E863" s="749" t="n"/>
      <c r="F863" s="749" t="n"/>
      <c r="G863" s="749" t="n"/>
      <c r="H863" s="749" t="n"/>
      <c r="I863" s="749" t="n"/>
      <c r="J863" s="749" t="n"/>
      <c r="K863" s="749" t="n"/>
      <c r="L863" s="749" t="n"/>
      <c r="M863" s="749" t="n"/>
      <c r="N863" s="749" t="n"/>
      <c r="O863" s="749" t="n"/>
      <c r="P863" s="749" t="n"/>
      <c r="Q863" s="749" t="n"/>
      <c r="R863" s="749" t="n"/>
      <c r="S863" s="749" t="n"/>
      <c r="T863" s="749" t="n"/>
      <c r="U863" s="749" t="n"/>
      <c r="V863" s="749" t="n"/>
      <c r="W863" s="749" t="n"/>
      <c r="X863" s="749" t="n"/>
      <c r="Y863" s="749" t="n"/>
      <c r="Z863" s="749" t="n"/>
      <c r="AA863" s="749" t="n"/>
      <c r="AB863" s="749" t="n"/>
      <c r="AC863" s="749" t="n"/>
      <c r="AD863" s="749" t="n"/>
    </row>
    <row r="864">
      <c r="A864" s="749" t="n"/>
      <c r="B864" s="749" t="n"/>
      <c r="C864" s="749" t="n"/>
      <c r="D864" s="749" t="n"/>
      <c r="E864" s="749" t="n"/>
      <c r="F864" s="749" t="n"/>
      <c r="G864" s="749" t="n"/>
      <c r="H864" s="749" t="n"/>
      <c r="I864" s="749" t="n"/>
      <c r="J864" s="749" t="n"/>
      <c r="K864" s="749" t="n"/>
      <c r="L864" s="749" t="n"/>
      <c r="M864" s="749" t="n"/>
      <c r="N864" s="749" t="n"/>
      <c r="O864" s="749" t="n"/>
      <c r="P864" s="749" t="n"/>
      <c r="Q864" s="749" t="n"/>
      <c r="R864" s="749" t="n"/>
      <c r="S864" s="749" t="n"/>
      <c r="T864" s="749" t="n"/>
      <c r="U864" s="749" t="n"/>
      <c r="V864" s="749" t="n"/>
      <c r="W864" s="749" t="n"/>
      <c r="X864" s="749" t="n"/>
      <c r="Y864" s="749" t="n"/>
      <c r="Z864" s="749" t="n"/>
      <c r="AA864" s="749" t="n"/>
      <c r="AB864" s="749" t="n"/>
      <c r="AC864" s="749" t="n"/>
      <c r="AD864" s="749" t="n"/>
    </row>
    <row r="865">
      <c r="A865" s="749" t="n"/>
      <c r="B865" s="749" t="n"/>
      <c r="C865" s="749" t="n"/>
      <c r="D865" s="749" t="n"/>
      <c r="E865" s="749" t="n"/>
      <c r="F865" s="749" t="n"/>
      <c r="G865" s="749" t="n"/>
      <c r="H865" s="749" t="n"/>
      <c r="I865" s="749" t="n"/>
      <c r="J865" s="749" t="n"/>
      <c r="K865" s="749" t="n"/>
      <c r="L865" s="749" t="n"/>
      <c r="M865" s="749" t="n"/>
      <c r="N865" s="749" t="n"/>
      <c r="O865" s="749" t="n"/>
      <c r="P865" s="749" t="n"/>
      <c r="Q865" s="749" t="n"/>
      <c r="R865" s="749" t="n"/>
      <c r="S865" s="749" t="n"/>
      <c r="T865" s="749" t="n"/>
      <c r="U865" s="749" t="n"/>
      <c r="V865" s="749" t="n"/>
      <c r="W865" s="749" t="n"/>
      <c r="X865" s="749" t="n"/>
      <c r="Y865" s="749" t="n"/>
      <c r="Z865" s="749" t="n"/>
      <c r="AA865" s="749" t="n"/>
      <c r="AB865" s="749" t="n"/>
      <c r="AC865" s="749" t="n"/>
      <c r="AD865" s="749" t="n"/>
    </row>
    <row r="866">
      <c r="A866" s="749" t="n"/>
      <c r="B866" s="749" t="n"/>
      <c r="C866" s="749" t="n"/>
      <c r="D866" s="749" t="n"/>
      <c r="E866" s="749" t="n"/>
      <c r="F866" s="749" t="n"/>
      <c r="G866" s="749" t="n"/>
      <c r="H866" s="749" t="n"/>
      <c r="I866" s="749" t="n"/>
      <c r="J866" s="749" t="n"/>
      <c r="K866" s="749" t="n"/>
      <c r="L866" s="749" t="n"/>
      <c r="M866" s="749" t="n"/>
      <c r="N866" s="749" t="n"/>
      <c r="O866" s="749" t="n"/>
      <c r="P866" s="749" t="n"/>
      <c r="Q866" s="749" t="n"/>
      <c r="R866" s="749" t="n"/>
      <c r="S866" s="749" t="n"/>
      <c r="T866" s="749" t="n"/>
      <c r="U866" s="749" t="n"/>
      <c r="V866" s="749" t="n"/>
      <c r="W866" s="749" t="n"/>
      <c r="X866" s="749" t="n"/>
      <c r="Y866" s="749" t="n"/>
      <c r="Z866" s="749" t="n"/>
      <c r="AA866" s="749" t="n"/>
      <c r="AB866" s="749" t="n"/>
      <c r="AC866" s="749" t="n"/>
      <c r="AD866" s="749" t="n"/>
    </row>
    <row r="867">
      <c r="A867" s="749" t="n"/>
      <c r="B867" s="749" t="n"/>
      <c r="C867" s="749" t="n"/>
      <c r="D867" s="749" t="n"/>
      <c r="E867" s="749" t="n"/>
      <c r="F867" s="749" t="n"/>
      <c r="G867" s="749" t="n"/>
      <c r="H867" s="749" t="n"/>
      <c r="I867" s="749" t="n"/>
      <c r="J867" s="749" t="n"/>
      <c r="K867" s="749" t="n"/>
      <c r="L867" s="749" t="n"/>
      <c r="M867" s="749" t="n"/>
      <c r="N867" s="749" t="n"/>
      <c r="O867" s="749" t="n"/>
      <c r="P867" s="749" t="n"/>
      <c r="Q867" s="749" t="n"/>
      <c r="R867" s="749" t="n"/>
      <c r="S867" s="749" t="n"/>
      <c r="T867" s="749" t="n"/>
      <c r="U867" s="749" t="n"/>
      <c r="V867" s="749" t="n"/>
      <c r="W867" s="749" t="n"/>
      <c r="X867" s="749" t="n"/>
      <c r="Y867" s="749" t="n"/>
      <c r="Z867" s="749" t="n"/>
      <c r="AA867" s="749" t="n"/>
      <c r="AB867" s="749" t="n"/>
      <c r="AC867" s="749" t="n"/>
      <c r="AD867" s="749" t="n"/>
    </row>
    <row r="868">
      <c r="A868" s="749" t="n"/>
      <c r="B868" s="749" t="n"/>
      <c r="C868" s="749" t="n"/>
      <c r="D868" s="749" t="n"/>
      <c r="E868" s="749" t="n"/>
      <c r="F868" s="749" t="n"/>
      <c r="G868" s="749" t="n"/>
      <c r="H868" s="749" t="n"/>
      <c r="I868" s="749" t="n"/>
      <c r="J868" s="749" t="n"/>
      <c r="K868" s="749" t="n"/>
      <c r="L868" s="749" t="n"/>
      <c r="M868" s="749" t="n"/>
      <c r="N868" s="749" t="n"/>
      <c r="O868" s="749" t="n"/>
      <c r="P868" s="749" t="n"/>
      <c r="Q868" s="749" t="n"/>
      <c r="R868" s="749" t="n"/>
      <c r="S868" s="749" t="n"/>
      <c r="T868" s="749" t="n"/>
      <c r="U868" s="749" t="n"/>
      <c r="V868" s="749" t="n"/>
      <c r="W868" s="749" t="n"/>
      <c r="X868" s="749" t="n"/>
      <c r="Y868" s="749" t="n"/>
      <c r="Z868" s="749" t="n"/>
      <c r="AA868" s="749" t="n"/>
      <c r="AB868" s="749" t="n"/>
      <c r="AC868" s="749" t="n"/>
      <c r="AD868" s="749" t="n"/>
    </row>
    <row r="869">
      <c r="A869" s="749" t="n"/>
      <c r="B869" s="749" t="n"/>
      <c r="C869" s="749" t="n"/>
      <c r="D869" s="749" t="n"/>
      <c r="E869" s="749" t="n"/>
      <c r="F869" s="749" t="n"/>
      <c r="G869" s="749" t="n"/>
      <c r="H869" s="749" t="n"/>
      <c r="I869" s="749" t="n"/>
      <c r="J869" s="749" t="n"/>
      <c r="K869" s="749" t="n"/>
      <c r="L869" s="749" t="n"/>
      <c r="M869" s="749" t="n"/>
      <c r="N869" s="749" t="n"/>
      <c r="O869" s="749" t="n"/>
      <c r="P869" s="749" t="n"/>
      <c r="Q869" s="749" t="n"/>
      <c r="R869" s="749" t="n"/>
      <c r="S869" s="749" t="n"/>
      <c r="T869" s="749" t="n"/>
      <c r="U869" s="749" t="n"/>
      <c r="V869" s="749" t="n"/>
      <c r="W869" s="749" t="n"/>
      <c r="X869" s="749" t="n"/>
      <c r="Y869" s="749" t="n"/>
      <c r="Z869" s="749" t="n"/>
      <c r="AA869" s="749" t="n"/>
      <c r="AB869" s="749" t="n"/>
      <c r="AC869" s="749" t="n"/>
      <c r="AD869" s="749" t="n"/>
    </row>
    <row r="870">
      <c r="A870" s="749" t="n"/>
      <c r="B870" s="749" t="n"/>
      <c r="C870" s="749" t="n"/>
      <c r="D870" s="749" t="n"/>
      <c r="E870" s="749" t="n"/>
      <c r="F870" s="749" t="n"/>
      <c r="G870" s="749" t="n"/>
      <c r="H870" s="749" t="n"/>
      <c r="I870" s="749" t="n"/>
      <c r="J870" s="749" t="n"/>
      <c r="K870" s="749" t="n"/>
      <c r="L870" s="749" t="n"/>
      <c r="M870" s="749" t="n"/>
      <c r="N870" s="749" t="n"/>
      <c r="O870" s="749" t="n"/>
      <c r="P870" s="749" t="n"/>
      <c r="Q870" s="749" t="n"/>
      <c r="R870" s="749" t="n"/>
      <c r="S870" s="749" t="n"/>
      <c r="T870" s="749" t="n"/>
      <c r="U870" s="749" t="n"/>
      <c r="V870" s="749" t="n"/>
      <c r="W870" s="749" t="n"/>
      <c r="X870" s="749" t="n"/>
      <c r="Y870" s="749" t="n"/>
      <c r="Z870" s="749" t="n"/>
      <c r="AA870" s="749" t="n"/>
      <c r="AB870" s="749" t="n"/>
      <c r="AC870" s="749" t="n"/>
      <c r="AD870" s="749" t="n"/>
    </row>
    <row r="871">
      <c r="A871" s="749" t="n"/>
      <c r="B871" s="749" t="n"/>
      <c r="C871" s="749" t="n"/>
      <c r="D871" s="749" t="n"/>
      <c r="E871" s="749" t="n"/>
      <c r="F871" s="749" t="n"/>
      <c r="G871" s="749" t="n"/>
      <c r="H871" s="749" t="n"/>
      <c r="I871" s="749" t="n"/>
      <c r="J871" s="749" t="n"/>
      <c r="K871" s="749" t="n"/>
      <c r="L871" s="749" t="n"/>
      <c r="M871" s="749" t="n"/>
      <c r="N871" s="749" t="n"/>
      <c r="O871" s="749" t="n"/>
      <c r="P871" s="749" t="n"/>
      <c r="Q871" s="749" t="n"/>
      <c r="R871" s="749" t="n"/>
      <c r="S871" s="749" t="n"/>
      <c r="T871" s="749" t="n"/>
      <c r="U871" s="749" t="n"/>
      <c r="V871" s="749" t="n"/>
      <c r="W871" s="749" t="n"/>
      <c r="X871" s="749" t="n"/>
      <c r="Y871" s="749" t="n"/>
      <c r="Z871" s="749" t="n"/>
      <c r="AA871" s="749" t="n"/>
      <c r="AB871" s="749" t="n"/>
      <c r="AC871" s="749" t="n"/>
      <c r="AD871" s="749" t="n"/>
    </row>
    <row r="872">
      <c r="A872" s="749" t="n"/>
      <c r="B872" s="749" t="n"/>
      <c r="C872" s="749" t="n"/>
      <c r="D872" s="749" t="n"/>
      <c r="E872" s="749" t="n"/>
      <c r="F872" s="749" t="n"/>
      <c r="G872" s="749" t="n"/>
      <c r="H872" s="749" t="n"/>
      <c r="I872" s="749" t="n"/>
      <c r="J872" s="749" t="n"/>
      <c r="K872" s="749" t="n"/>
      <c r="L872" s="749" t="n"/>
      <c r="M872" s="749" t="n"/>
      <c r="N872" s="749" t="n"/>
      <c r="O872" s="749" t="n"/>
      <c r="P872" s="749" t="n"/>
      <c r="Q872" s="749" t="n"/>
      <c r="R872" s="749" t="n"/>
      <c r="S872" s="749" t="n"/>
      <c r="T872" s="749" t="n"/>
      <c r="U872" s="749" t="n"/>
      <c r="V872" s="749" t="n"/>
      <c r="W872" s="749" t="n"/>
      <c r="X872" s="749" t="n"/>
      <c r="Y872" s="749" t="n"/>
      <c r="Z872" s="749" t="n"/>
      <c r="AA872" s="749" t="n"/>
      <c r="AB872" s="749" t="n"/>
      <c r="AC872" s="749" t="n"/>
      <c r="AD872" s="749" t="n"/>
    </row>
    <row r="873">
      <c r="A873" s="749" t="n"/>
      <c r="B873" s="749" t="n"/>
      <c r="C873" s="749" t="n"/>
      <c r="D873" s="749" t="n"/>
      <c r="E873" s="749" t="n"/>
      <c r="F873" s="749" t="n"/>
      <c r="G873" s="749" t="n"/>
      <c r="H873" s="749" t="n"/>
      <c r="I873" s="749" t="n"/>
      <c r="J873" s="749" t="n"/>
      <c r="K873" s="749" t="n"/>
      <c r="L873" s="749" t="n"/>
      <c r="M873" s="749" t="n"/>
      <c r="N873" s="749" t="n"/>
      <c r="O873" s="749" t="n"/>
      <c r="P873" s="749" t="n"/>
      <c r="Q873" s="749" t="n"/>
      <c r="R873" s="749" t="n"/>
      <c r="S873" s="749" t="n"/>
      <c r="T873" s="749" t="n"/>
      <c r="U873" s="749" t="n"/>
      <c r="V873" s="749" t="n"/>
      <c r="W873" s="749" t="n"/>
      <c r="X873" s="749" t="n"/>
      <c r="Y873" s="749" t="n"/>
      <c r="Z873" s="749" t="n"/>
      <c r="AA873" s="749" t="n"/>
      <c r="AB873" s="749" t="n"/>
      <c r="AC873" s="749" t="n"/>
      <c r="AD873" s="749" t="n"/>
    </row>
    <row r="874">
      <c r="A874" s="749" t="n"/>
      <c r="B874" s="749" t="n"/>
      <c r="C874" s="749" t="n"/>
      <c r="D874" s="749" t="n"/>
      <c r="E874" s="749" t="n"/>
      <c r="F874" s="749" t="n"/>
      <c r="G874" s="749" t="n"/>
      <c r="H874" s="749" t="n"/>
      <c r="I874" s="749" t="n"/>
      <c r="J874" s="749" t="n"/>
      <c r="K874" s="749" t="n"/>
      <c r="L874" s="749" t="n"/>
      <c r="M874" s="749" t="n"/>
      <c r="N874" s="749" t="n"/>
      <c r="O874" s="749" t="n"/>
      <c r="P874" s="749" t="n"/>
      <c r="Q874" s="749" t="n"/>
      <c r="R874" s="749" t="n"/>
      <c r="S874" s="749" t="n"/>
      <c r="T874" s="749" t="n"/>
      <c r="U874" s="749" t="n"/>
      <c r="V874" s="749" t="n"/>
      <c r="W874" s="749" t="n"/>
      <c r="X874" s="749" t="n"/>
      <c r="Y874" s="749" t="n"/>
      <c r="Z874" s="749" t="n"/>
      <c r="AA874" s="749" t="n"/>
      <c r="AB874" s="749" t="n"/>
      <c r="AC874" s="749" t="n"/>
      <c r="AD874" s="749" t="n"/>
    </row>
    <row r="875">
      <c r="A875" s="749" t="n"/>
      <c r="B875" s="749" t="n"/>
      <c r="C875" s="749" t="n"/>
      <c r="D875" s="749" t="n"/>
      <c r="E875" s="749" t="n"/>
      <c r="F875" s="749" t="n"/>
      <c r="G875" s="749" t="n"/>
      <c r="H875" s="749" t="n"/>
      <c r="I875" s="749" t="n"/>
      <c r="J875" s="749" t="n"/>
      <c r="K875" s="749" t="n"/>
      <c r="L875" s="749" t="n"/>
      <c r="M875" s="749" t="n"/>
      <c r="N875" s="749" t="n"/>
      <c r="O875" s="749" t="n"/>
      <c r="P875" s="749" t="n"/>
      <c r="Q875" s="749" t="n"/>
      <c r="R875" s="749" t="n"/>
      <c r="S875" s="749" t="n"/>
      <c r="T875" s="749" t="n"/>
      <c r="U875" s="749" t="n"/>
      <c r="V875" s="749" t="n"/>
      <c r="W875" s="749" t="n"/>
      <c r="X875" s="749" t="n"/>
      <c r="Y875" s="749" t="n"/>
      <c r="Z875" s="749" t="n"/>
      <c r="AA875" s="749" t="n"/>
      <c r="AB875" s="749" t="n"/>
      <c r="AC875" s="749" t="n"/>
      <c r="AD875" s="749" t="n"/>
    </row>
    <row r="876">
      <c r="A876" s="749" t="n"/>
      <c r="B876" s="749" t="n"/>
      <c r="C876" s="749" t="n"/>
      <c r="D876" s="749" t="n"/>
      <c r="E876" s="749" t="n"/>
      <c r="F876" s="749" t="n"/>
      <c r="G876" s="749" t="n"/>
      <c r="H876" s="749" t="n"/>
      <c r="I876" s="749" t="n"/>
      <c r="J876" s="749" t="n"/>
      <c r="K876" s="749" t="n"/>
      <c r="L876" s="749" t="n"/>
      <c r="M876" s="749" t="n"/>
      <c r="N876" s="749" t="n"/>
      <c r="O876" s="749" t="n"/>
      <c r="P876" s="749" t="n"/>
      <c r="Q876" s="749" t="n"/>
      <c r="R876" s="749" t="n"/>
      <c r="S876" s="749" t="n"/>
      <c r="T876" s="749" t="n"/>
      <c r="U876" s="749" t="n"/>
      <c r="V876" s="749" t="n"/>
      <c r="W876" s="749" t="n"/>
      <c r="X876" s="749" t="n"/>
      <c r="Y876" s="749" t="n"/>
      <c r="Z876" s="749" t="n"/>
      <c r="AA876" s="749" t="n"/>
      <c r="AB876" s="749" t="n"/>
      <c r="AC876" s="749" t="n"/>
      <c r="AD876" s="749" t="n"/>
    </row>
    <row r="877">
      <c r="A877" s="749" t="n"/>
      <c r="B877" s="749" t="n"/>
      <c r="C877" s="749" t="n"/>
      <c r="D877" s="749" t="n"/>
      <c r="E877" s="749" t="n"/>
      <c r="F877" s="749" t="n"/>
      <c r="G877" s="749" t="n"/>
      <c r="H877" s="749" t="n"/>
      <c r="I877" s="749" t="n"/>
      <c r="J877" s="749" t="n"/>
      <c r="K877" s="749" t="n"/>
      <c r="L877" s="749" t="n"/>
      <c r="M877" s="749" t="n"/>
      <c r="N877" s="749" t="n"/>
      <c r="O877" s="749" t="n"/>
      <c r="P877" s="749" t="n"/>
      <c r="Q877" s="749" t="n"/>
      <c r="R877" s="749" t="n"/>
      <c r="S877" s="749" t="n"/>
      <c r="T877" s="749" t="n"/>
      <c r="U877" s="749" t="n"/>
      <c r="V877" s="749" t="n"/>
      <c r="W877" s="749" t="n"/>
      <c r="X877" s="749" t="n"/>
      <c r="Y877" s="749" t="n"/>
      <c r="Z877" s="749" t="n"/>
      <c r="AA877" s="749" t="n"/>
      <c r="AB877" s="749" t="n"/>
      <c r="AC877" s="749" t="n"/>
      <c r="AD877" s="749" t="n"/>
    </row>
    <row r="878">
      <c r="A878" s="749" t="n"/>
      <c r="B878" s="749" t="n"/>
      <c r="C878" s="749" t="n"/>
      <c r="D878" s="749" t="n"/>
      <c r="E878" s="749" t="n"/>
      <c r="F878" s="749" t="n"/>
      <c r="G878" s="749" t="n"/>
      <c r="H878" s="749" t="n"/>
      <c r="I878" s="749" t="n"/>
      <c r="J878" s="749" t="n"/>
      <c r="K878" s="749" t="n"/>
      <c r="L878" s="749" t="n"/>
      <c r="M878" s="749" t="n"/>
      <c r="N878" s="749" t="n"/>
      <c r="O878" s="749" t="n"/>
      <c r="P878" s="749" t="n"/>
      <c r="Q878" s="749" t="n"/>
      <c r="R878" s="749" t="n"/>
      <c r="S878" s="749" t="n"/>
      <c r="T878" s="749" t="n"/>
      <c r="U878" s="749" t="n"/>
      <c r="V878" s="749" t="n"/>
      <c r="W878" s="749" t="n"/>
      <c r="X878" s="749" t="n"/>
      <c r="Y878" s="749" t="n"/>
      <c r="Z878" s="749" t="n"/>
      <c r="AA878" s="749" t="n"/>
      <c r="AB878" s="749" t="n"/>
      <c r="AC878" s="749" t="n"/>
      <c r="AD878" s="749" t="n"/>
    </row>
    <row r="879">
      <c r="A879" s="749" t="n"/>
      <c r="B879" s="749" t="n"/>
      <c r="C879" s="749" t="n"/>
      <c r="D879" s="749" t="n"/>
      <c r="E879" s="749" t="n"/>
      <c r="F879" s="749" t="n"/>
      <c r="G879" s="749" t="n"/>
      <c r="H879" s="749" t="n"/>
      <c r="I879" s="749" t="n"/>
      <c r="J879" s="749" t="n"/>
      <c r="K879" s="749" t="n"/>
      <c r="L879" s="749" t="n"/>
      <c r="M879" s="749" t="n"/>
      <c r="N879" s="749" t="n"/>
      <c r="O879" s="749" t="n"/>
      <c r="P879" s="749" t="n"/>
      <c r="Q879" s="749" t="n"/>
      <c r="R879" s="749" t="n"/>
      <c r="S879" s="749" t="n"/>
      <c r="T879" s="749" t="n"/>
      <c r="U879" s="749" t="n"/>
      <c r="V879" s="749" t="n"/>
      <c r="W879" s="749" t="n"/>
      <c r="X879" s="749" t="n"/>
      <c r="Y879" s="749" t="n"/>
      <c r="Z879" s="749" t="n"/>
      <c r="AA879" s="749" t="n"/>
      <c r="AB879" s="749" t="n"/>
      <c r="AC879" s="749" t="n"/>
      <c r="AD879" s="749" t="n"/>
    </row>
    <row r="880">
      <c r="A880" s="749" t="n"/>
      <c r="B880" s="749" t="n"/>
      <c r="C880" s="749" t="n"/>
      <c r="D880" s="749" t="n"/>
      <c r="E880" s="749" t="n"/>
      <c r="F880" s="749" t="n"/>
      <c r="G880" s="749" t="n"/>
      <c r="H880" s="749" t="n"/>
      <c r="I880" s="749" t="n"/>
      <c r="J880" s="749" t="n"/>
      <c r="K880" s="749" t="n"/>
      <c r="L880" s="749" t="n"/>
      <c r="M880" s="749" t="n"/>
      <c r="N880" s="749" t="n"/>
      <c r="O880" s="749" t="n"/>
      <c r="P880" s="749" t="n"/>
      <c r="Q880" s="749" t="n"/>
      <c r="R880" s="749" t="n"/>
      <c r="S880" s="749" t="n"/>
      <c r="T880" s="749" t="n"/>
      <c r="U880" s="749" t="n"/>
      <c r="V880" s="749" t="n"/>
      <c r="W880" s="749" t="n"/>
      <c r="X880" s="749" t="n"/>
      <c r="Y880" s="749" t="n"/>
      <c r="Z880" s="749" t="n"/>
      <c r="AA880" s="749" t="n"/>
      <c r="AB880" s="749" t="n"/>
      <c r="AC880" s="749" t="n"/>
      <c r="AD880" s="749" t="n"/>
    </row>
    <row r="881">
      <c r="A881" s="749" t="n"/>
      <c r="B881" s="749" t="n"/>
      <c r="C881" s="749" t="n"/>
      <c r="D881" s="749" t="n"/>
      <c r="E881" s="749" t="n"/>
      <c r="F881" s="749" t="n"/>
      <c r="G881" s="749" t="n"/>
      <c r="H881" s="749" t="n"/>
      <c r="I881" s="749" t="n"/>
      <c r="J881" s="749" t="n"/>
      <c r="K881" s="749" t="n"/>
      <c r="L881" s="749" t="n"/>
      <c r="M881" s="749" t="n"/>
      <c r="N881" s="749" t="n"/>
      <c r="O881" s="749" t="n"/>
      <c r="P881" s="749" t="n"/>
      <c r="Q881" s="749" t="n"/>
      <c r="R881" s="749" t="n"/>
      <c r="S881" s="749" t="n"/>
      <c r="T881" s="749" t="n"/>
      <c r="U881" s="749" t="n"/>
      <c r="V881" s="749" t="n"/>
      <c r="W881" s="749" t="n"/>
      <c r="X881" s="749" t="n"/>
      <c r="Y881" s="749" t="n"/>
      <c r="Z881" s="749" t="n"/>
      <c r="AA881" s="749" t="n"/>
      <c r="AB881" s="749" t="n"/>
      <c r="AC881" s="749" t="n"/>
      <c r="AD881" s="749" t="n"/>
    </row>
    <row r="882">
      <c r="A882" s="749" t="n"/>
      <c r="B882" s="749" t="n"/>
      <c r="C882" s="749" t="n"/>
      <c r="D882" s="749" t="n"/>
      <c r="E882" s="749" t="n"/>
      <c r="F882" s="749" t="n"/>
      <c r="G882" s="749" t="n"/>
      <c r="H882" s="749" t="n"/>
      <c r="I882" s="749" t="n"/>
      <c r="J882" s="749" t="n"/>
      <c r="K882" s="749" t="n"/>
      <c r="L882" s="749" t="n"/>
      <c r="M882" s="749" t="n"/>
      <c r="N882" s="749" t="n"/>
      <c r="O882" s="749" t="n"/>
      <c r="P882" s="749" t="n"/>
      <c r="Q882" s="749" t="n"/>
      <c r="R882" s="749" t="n"/>
      <c r="S882" s="749" t="n"/>
      <c r="T882" s="749" t="n"/>
      <c r="U882" s="749" t="n"/>
      <c r="V882" s="749" t="n"/>
      <c r="W882" s="749" t="n"/>
      <c r="X882" s="749" t="n"/>
      <c r="Y882" s="749" t="n"/>
      <c r="Z882" s="749" t="n"/>
      <c r="AA882" s="749" t="n"/>
      <c r="AB882" s="749" t="n"/>
      <c r="AC882" s="749" t="n"/>
      <c r="AD882" s="749" t="n"/>
    </row>
    <row r="883">
      <c r="A883" s="749" t="n"/>
      <c r="B883" s="749" t="n"/>
      <c r="C883" s="749" t="n"/>
      <c r="D883" s="749" t="n"/>
      <c r="E883" s="749" t="n"/>
      <c r="F883" s="749" t="n"/>
      <c r="G883" s="749" t="n"/>
      <c r="H883" s="749" t="n"/>
      <c r="I883" s="749" t="n"/>
      <c r="J883" s="749" t="n"/>
      <c r="K883" s="749" t="n"/>
      <c r="L883" s="749" t="n"/>
      <c r="M883" s="749" t="n"/>
      <c r="N883" s="749" t="n"/>
      <c r="O883" s="749" t="n"/>
      <c r="P883" s="749" t="n"/>
      <c r="Q883" s="749" t="n"/>
      <c r="R883" s="749" t="n"/>
      <c r="S883" s="749" t="n"/>
      <c r="T883" s="749" t="n"/>
      <c r="U883" s="749" t="n"/>
      <c r="V883" s="749" t="n"/>
      <c r="W883" s="749" t="n"/>
      <c r="X883" s="749" t="n"/>
      <c r="Y883" s="749" t="n"/>
      <c r="Z883" s="749" t="n"/>
      <c r="AA883" s="749" t="n"/>
      <c r="AB883" s="749" t="n"/>
      <c r="AC883" s="749" t="n"/>
      <c r="AD883" s="749" t="n"/>
    </row>
    <row r="884">
      <c r="A884" s="749" t="n"/>
      <c r="B884" s="749" t="n"/>
      <c r="C884" s="749" t="n"/>
      <c r="D884" s="749" t="n"/>
      <c r="E884" s="749" t="n"/>
      <c r="F884" s="749" t="n"/>
      <c r="G884" s="749" t="n"/>
      <c r="H884" s="749" t="n"/>
      <c r="I884" s="749" t="n"/>
      <c r="J884" s="749" t="n"/>
      <c r="K884" s="749" t="n"/>
      <c r="L884" s="749" t="n"/>
      <c r="M884" s="749" t="n"/>
      <c r="N884" s="749" t="n"/>
      <c r="O884" s="749" t="n"/>
      <c r="P884" s="749" t="n"/>
      <c r="Q884" s="749" t="n"/>
      <c r="R884" s="749" t="n"/>
      <c r="S884" s="749" t="n"/>
      <c r="T884" s="749" t="n"/>
      <c r="U884" s="749" t="n"/>
      <c r="V884" s="749" t="n"/>
      <c r="W884" s="749" t="n"/>
      <c r="X884" s="749" t="n"/>
      <c r="Y884" s="749" t="n"/>
      <c r="Z884" s="749" t="n"/>
      <c r="AA884" s="749" t="n"/>
      <c r="AB884" s="749" t="n"/>
      <c r="AC884" s="749" t="n"/>
      <c r="AD884" s="749" t="n"/>
    </row>
    <row r="885">
      <c r="A885" s="749" t="n"/>
      <c r="B885" s="749" t="n"/>
      <c r="C885" s="749" t="n"/>
      <c r="D885" s="749" t="n"/>
      <c r="E885" s="749" t="n"/>
      <c r="F885" s="749" t="n"/>
      <c r="G885" s="749" t="n"/>
      <c r="H885" s="749" t="n"/>
      <c r="I885" s="749" t="n"/>
      <c r="J885" s="749" t="n"/>
      <c r="K885" s="749" t="n"/>
      <c r="L885" s="749" t="n"/>
      <c r="M885" s="749" t="n"/>
      <c r="N885" s="749" t="n"/>
      <c r="O885" s="749" t="n"/>
      <c r="P885" s="749" t="n"/>
      <c r="Q885" s="749" t="n"/>
      <c r="R885" s="749" t="n"/>
      <c r="S885" s="749" t="n"/>
      <c r="T885" s="749" t="n"/>
      <c r="U885" s="749" t="n"/>
      <c r="V885" s="749" t="n"/>
      <c r="W885" s="749" t="n"/>
      <c r="X885" s="749" t="n"/>
      <c r="Y885" s="749" t="n"/>
      <c r="Z885" s="749" t="n"/>
      <c r="AA885" s="749" t="n"/>
      <c r="AB885" s="749" t="n"/>
      <c r="AC885" s="749" t="n"/>
      <c r="AD885" s="749" t="n"/>
    </row>
    <row r="886">
      <c r="A886" s="749" t="n"/>
      <c r="B886" s="749" t="n"/>
      <c r="C886" s="749" t="n"/>
      <c r="D886" s="749" t="n"/>
      <c r="E886" s="749" t="n"/>
      <c r="F886" s="749" t="n"/>
      <c r="G886" s="749" t="n"/>
      <c r="H886" s="749" t="n"/>
      <c r="I886" s="749" t="n"/>
      <c r="J886" s="749" t="n"/>
      <c r="K886" s="749" t="n"/>
      <c r="L886" s="749" t="n"/>
      <c r="M886" s="749" t="n"/>
      <c r="N886" s="749" t="n"/>
      <c r="O886" s="749" t="n"/>
      <c r="P886" s="749" t="n"/>
      <c r="Q886" s="749" t="n"/>
      <c r="R886" s="749" t="n"/>
      <c r="S886" s="749" t="n"/>
      <c r="T886" s="749" t="n"/>
      <c r="U886" s="749" t="n"/>
      <c r="V886" s="749" t="n"/>
      <c r="W886" s="749" t="n"/>
      <c r="X886" s="749" t="n"/>
      <c r="Y886" s="749" t="n"/>
      <c r="Z886" s="749" t="n"/>
      <c r="AA886" s="749" t="n"/>
      <c r="AB886" s="749" t="n"/>
      <c r="AC886" s="749" t="n"/>
      <c r="AD886" s="749" t="n"/>
    </row>
    <row r="887">
      <c r="A887" s="749" t="n"/>
      <c r="B887" s="749" t="n"/>
      <c r="C887" s="749" t="n"/>
      <c r="D887" s="749" t="n"/>
      <c r="E887" s="749" t="n"/>
      <c r="F887" s="749" t="n"/>
      <c r="G887" s="749" t="n"/>
      <c r="H887" s="749" t="n"/>
      <c r="I887" s="749" t="n"/>
      <c r="J887" s="749" t="n"/>
      <c r="K887" s="749" t="n"/>
      <c r="L887" s="749" t="n"/>
      <c r="M887" s="749" t="n"/>
      <c r="N887" s="749" t="n"/>
      <c r="O887" s="749" t="n"/>
      <c r="P887" s="749" t="n"/>
      <c r="Q887" s="749" t="n"/>
      <c r="R887" s="749" t="n"/>
      <c r="S887" s="749" t="n"/>
      <c r="T887" s="749" t="n"/>
      <c r="U887" s="749" t="n"/>
      <c r="V887" s="749" t="n"/>
      <c r="W887" s="749" t="n"/>
      <c r="X887" s="749" t="n"/>
      <c r="Y887" s="749" t="n"/>
      <c r="Z887" s="749" t="n"/>
      <c r="AA887" s="749" t="n"/>
      <c r="AB887" s="749" t="n"/>
      <c r="AC887" s="749" t="n"/>
      <c r="AD887" s="749" t="n"/>
    </row>
    <row r="888">
      <c r="A888" s="749" t="n"/>
      <c r="B888" s="749" t="n"/>
      <c r="C888" s="749" t="n"/>
      <c r="D888" s="749" t="n"/>
      <c r="E888" s="749" t="n"/>
      <c r="F888" s="749" t="n"/>
      <c r="G888" s="749" t="n"/>
      <c r="H888" s="749" t="n"/>
      <c r="I888" s="749" t="n"/>
      <c r="J888" s="749" t="n"/>
      <c r="K888" s="749" t="n"/>
      <c r="L888" s="749" t="n"/>
      <c r="M888" s="749" t="n"/>
      <c r="N888" s="749" t="n"/>
      <c r="O888" s="749" t="n"/>
      <c r="P888" s="749" t="n"/>
      <c r="Q888" s="749" t="n"/>
      <c r="R888" s="749" t="n"/>
      <c r="S888" s="749" t="n"/>
      <c r="T888" s="749" t="n"/>
      <c r="U888" s="749" t="n"/>
      <c r="V888" s="749" t="n"/>
      <c r="W888" s="749" t="n"/>
      <c r="X888" s="749" t="n"/>
      <c r="Y888" s="749" t="n"/>
      <c r="Z888" s="749" t="n"/>
      <c r="AA888" s="749" t="n"/>
      <c r="AB888" s="749" t="n"/>
      <c r="AC888" s="749" t="n"/>
      <c r="AD888" s="749" t="n"/>
    </row>
    <row r="889">
      <c r="A889" s="749" t="n"/>
      <c r="B889" s="749" t="n"/>
      <c r="C889" s="749" t="n"/>
      <c r="D889" s="749" t="n"/>
      <c r="E889" s="749" t="n"/>
      <c r="F889" s="749" t="n"/>
      <c r="G889" s="749" t="n"/>
      <c r="H889" s="749" t="n"/>
      <c r="I889" s="749" t="n"/>
      <c r="J889" s="749" t="n"/>
      <c r="K889" s="749" t="n"/>
      <c r="L889" s="749" t="n"/>
      <c r="M889" s="749" t="n"/>
      <c r="N889" s="749" t="n"/>
      <c r="O889" s="749" t="n"/>
      <c r="P889" s="749" t="n"/>
      <c r="Q889" s="749" t="n"/>
      <c r="R889" s="749" t="n"/>
      <c r="S889" s="749" t="n"/>
      <c r="T889" s="749" t="n"/>
      <c r="U889" s="749" t="n"/>
      <c r="V889" s="749" t="n"/>
      <c r="W889" s="749" t="n"/>
      <c r="X889" s="749" t="n"/>
      <c r="Y889" s="749" t="n"/>
      <c r="Z889" s="749" t="n"/>
      <c r="AA889" s="749" t="n"/>
      <c r="AB889" s="749" t="n"/>
      <c r="AC889" s="749" t="n"/>
      <c r="AD889" s="749" t="n"/>
    </row>
    <row r="890">
      <c r="A890" s="749" t="n"/>
      <c r="B890" s="749" t="n"/>
      <c r="C890" s="749" t="n"/>
      <c r="D890" s="749" t="n"/>
      <c r="E890" s="749" t="n"/>
      <c r="F890" s="749" t="n"/>
      <c r="G890" s="749" t="n"/>
      <c r="H890" s="749" t="n"/>
      <c r="I890" s="749" t="n"/>
      <c r="J890" s="749" t="n"/>
      <c r="K890" s="749" t="n"/>
      <c r="L890" s="749" t="n"/>
      <c r="M890" s="749" t="n"/>
      <c r="N890" s="749" t="n"/>
      <c r="O890" s="749" t="n"/>
      <c r="P890" s="749" t="n"/>
      <c r="Q890" s="749" t="n"/>
      <c r="R890" s="749" t="n"/>
      <c r="S890" s="749" t="n"/>
      <c r="T890" s="749" t="n"/>
      <c r="U890" s="749" t="n"/>
      <c r="V890" s="749" t="n"/>
      <c r="W890" s="749" t="n"/>
      <c r="X890" s="749" t="n"/>
      <c r="Y890" s="749" t="n"/>
      <c r="Z890" s="749" t="n"/>
      <c r="AA890" s="749" t="n"/>
      <c r="AB890" s="749" t="n"/>
      <c r="AC890" s="749" t="n"/>
      <c r="AD890" s="749" t="n"/>
    </row>
    <row r="891">
      <c r="A891" s="749" t="n"/>
      <c r="B891" s="749" t="n"/>
      <c r="C891" s="749" t="n"/>
      <c r="D891" s="749" t="n"/>
      <c r="E891" s="749" t="n"/>
      <c r="F891" s="749" t="n"/>
      <c r="G891" s="749" t="n"/>
      <c r="H891" s="749" t="n"/>
      <c r="I891" s="749" t="n"/>
      <c r="J891" s="749" t="n"/>
      <c r="K891" s="749" t="n"/>
      <c r="L891" s="749" t="n"/>
      <c r="M891" s="749" t="n"/>
      <c r="N891" s="749" t="n"/>
      <c r="O891" s="749" t="n"/>
      <c r="P891" s="749" t="n"/>
      <c r="Q891" s="749" t="n"/>
      <c r="R891" s="749" t="n"/>
      <c r="S891" s="749" t="n"/>
      <c r="T891" s="749" t="n"/>
      <c r="U891" s="749" t="n"/>
      <c r="V891" s="749" t="n"/>
      <c r="W891" s="749" t="n"/>
      <c r="X891" s="749" t="n"/>
      <c r="Y891" s="749" t="n"/>
      <c r="Z891" s="749" t="n"/>
      <c r="AA891" s="749" t="n"/>
      <c r="AB891" s="749" t="n"/>
      <c r="AC891" s="749" t="n"/>
      <c r="AD891" s="749" t="n"/>
    </row>
    <row r="892">
      <c r="A892" s="749" t="n"/>
      <c r="B892" s="749" t="n"/>
      <c r="C892" s="749" t="n"/>
      <c r="D892" s="749" t="n"/>
      <c r="E892" s="749" t="n"/>
      <c r="F892" s="749" t="n"/>
      <c r="G892" s="749" t="n"/>
      <c r="H892" s="749" t="n"/>
      <c r="I892" s="749" t="n"/>
      <c r="J892" s="749" t="n"/>
      <c r="K892" s="749" t="n"/>
      <c r="L892" s="749" t="n"/>
      <c r="M892" s="749" t="n"/>
      <c r="N892" s="749" t="n"/>
      <c r="O892" s="749" t="n"/>
      <c r="P892" s="749" t="n"/>
      <c r="Q892" s="749" t="n"/>
      <c r="R892" s="749" t="n"/>
      <c r="S892" s="749" t="n"/>
      <c r="T892" s="749" t="n"/>
      <c r="U892" s="749" t="n"/>
      <c r="V892" s="749" t="n"/>
      <c r="W892" s="749" t="n"/>
      <c r="X892" s="749" t="n"/>
      <c r="Y892" s="749" t="n"/>
      <c r="Z892" s="749" t="n"/>
      <c r="AA892" s="749" t="n"/>
      <c r="AB892" s="749" t="n"/>
      <c r="AC892" s="749" t="n"/>
      <c r="AD892" s="749" t="n"/>
    </row>
    <row r="893">
      <c r="A893" s="749" t="n"/>
      <c r="B893" s="749" t="n"/>
      <c r="C893" s="749" t="n"/>
      <c r="D893" s="749" t="n"/>
      <c r="E893" s="749" t="n"/>
      <c r="F893" s="749" t="n"/>
      <c r="G893" s="749" t="n"/>
      <c r="H893" s="749" t="n"/>
      <c r="I893" s="749" t="n"/>
      <c r="J893" s="749" t="n"/>
      <c r="K893" s="749" t="n"/>
      <c r="L893" s="749" t="n"/>
      <c r="M893" s="749" t="n"/>
      <c r="N893" s="749" t="n"/>
      <c r="O893" s="749" t="n"/>
      <c r="P893" s="749" t="n"/>
      <c r="Q893" s="749" t="n"/>
      <c r="R893" s="749" t="n"/>
      <c r="S893" s="749" t="n"/>
      <c r="T893" s="749" t="n"/>
      <c r="U893" s="749" t="n"/>
      <c r="V893" s="749" t="n"/>
      <c r="W893" s="749" t="n"/>
      <c r="X893" s="749" t="n"/>
      <c r="Y893" s="749" t="n"/>
      <c r="Z893" s="749" t="n"/>
      <c r="AA893" s="749" t="n"/>
      <c r="AB893" s="749" t="n"/>
      <c r="AC893" s="749" t="n"/>
      <c r="AD893" s="749" t="n"/>
    </row>
    <row r="894">
      <c r="A894" s="749" t="n"/>
      <c r="B894" s="749" t="n"/>
      <c r="C894" s="749" t="n"/>
      <c r="D894" s="749" t="n"/>
      <c r="E894" s="749" t="n"/>
      <c r="F894" s="749" t="n"/>
      <c r="G894" s="749" t="n"/>
      <c r="H894" s="749" t="n"/>
      <c r="I894" s="749" t="n"/>
      <c r="J894" s="749" t="n"/>
      <c r="K894" s="749" t="n"/>
      <c r="L894" s="749" t="n"/>
      <c r="M894" s="749" t="n"/>
      <c r="N894" s="749" t="n"/>
      <c r="O894" s="749" t="n"/>
      <c r="P894" s="749" t="n"/>
      <c r="Q894" s="749" t="n"/>
      <c r="R894" s="749" t="n"/>
      <c r="S894" s="749" t="n"/>
      <c r="T894" s="749" t="n"/>
      <c r="U894" s="749" t="n"/>
      <c r="V894" s="749" t="n"/>
      <c r="W894" s="749" t="n"/>
      <c r="X894" s="749" t="n"/>
      <c r="Y894" s="749" t="n"/>
      <c r="Z894" s="749" t="n"/>
      <c r="AA894" s="749" t="n"/>
      <c r="AB894" s="749" t="n"/>
      <c r="AC894" s="749" t="n"/>
      <c r="AD894" s="749" t="n"/>
    </row>
    <row r="895">
      <c r="A895" s="749" t="n"/>
      <c r="B895" s="749" t="n"/>
      <c r="C895" s="749" t="n"/>
      <c r="D895" s="749" t="n"/>
      <c r="E895" s="749" t="n"/>
      <c r="F895" s="749" t="n"/>
      <c r="G895" s="749" t="n"/>
      <c r="H895" s="749" t="n"/>
      <c r="I895" s="749" t="n"/>
      <c r="J895" s="749" t="n"/>
      <c r="K895" s="749" t="n"/>
      <c r="L895" s="749" t="n"/>
      <c r="M895" s="749" t="n"/>
      <c r="N895" s="749" t="n"/>
      <c r="O895" s="749" t="n"/>
      <c r="P895" s="749" t="n"/>
      <c r="Q895" s="749" t="n"/>
      <c r="R895" s="749" t="n"/>
      <c r="S895" s="749" t="n"/>
      <c r="T895" s="749" t="n"/>
      <c r="U895" s="749" t="n"/>
      <c r="V895" s="749" t="n"/>
      <c r="W895" s="749" t="n"/>
      <c r="X895" s="749" t="n"/>
      <c r="Y895" s="749" t="n"/>
      <c r="Z895" s="749" t="n"/>
      <c r="AA895" s="749" t="n"/>
      <c r="AB895" s="749" t="n"/>
      <c r="AC895" s="749" t="n"/>
      <c r="AD895" s="749" t="n"/>
    </row>
    <row r="896">
      <c r="A896" s="749" t="n"/>
      <c r="B896" s="749" t="n"/>
      <c r="C896" s="749" t="n"/>
      <c r="D896" s="749" t="n"/>
      <c r="E896" s="749" t="n"/>
      <c r="F896" s="749" t="n"/>
      <c r="G896" s="749" t="n"/>
      <c r="H896" s="749" t="n"/>
      <c r="I896" s="749" t="n"/>
      <c r="J896" s="749" t="n"/>
      <c r="K896" s="749" t="n"/>
      <c r="L896" s="749" t="n"/>
      <c r="M896" s="749" t="n"/>
      <c r="N896" s="749" t="n"/>
      <c r="O896" s="749" t="n"/>
      <c r="P896" s="749" t="n"/>
      <c r="Q896" s="749" t="n"/>
      <c r="R896" s="749" t="n"/>
      <c r="S896" s="749" t="n"/>
      <c r="T896" s="749" t="n"/>
      <c r="U896" s="749" t="n"/>
      <c r="V896" s="749" t="n"/>
      <c r="W896" s="749" t="n"/>
      <c r="X896" s="749" t="n"/>
      <c r="Y896" s="749" t="n"/>
      <c r="Z896" s="749" t="n"/>
      <c r="AA896" s="749" t="n"/>
      <c r="AB896" s="749" t="n"/>
      <c r="AC896" s="749" t="n"/>
      <c r="AD896" s="749" t="n"/>
    </row>
    <row r="897">
      <c r="A897" s="749" t="n"/>
      <c r="B897" s="749" t="n"/>
      <c r="C897" s="749" t="n"/>
      <c r="D897" s="749" t="n"/>
      <c r="E897" s="749" t="n"/>
      <c r="F897" s="749" t="n"/>
      <c r="G897" s="749" t="n"/>
      <c r="H897" s="749" t="n"/>
      <c r="I897" s="749" t="n"/>
      <c r="J897" s="749" t="n"/>
      <c r="K897" s="749" t="n"/>
      <c r="L897" s="749" t="n"/>
      <c r="M897" s="749" t="n"/>
      <c r="N897" s="749" t="n"/>
      <c r="O897" s="749" t="n"/>
      <c r="P897" s="749" t="n"/>
      <c r="Q897" s="749" t="n"/>
      <c r="R897" s="749" t="n"/>
      <c r="S897" s="749" t="n"/>
      <c r="T897" s="749" t="n"/>
      <c r="U897" s="749" t="n"/>
      <c r="V897" s="749" t="n"/>
      <c r="W897" s="749" t="n"/>
      <c r="X897" s="749" t="n"/>
      <c r="Y897" s="749" t="n"/>
      <c r="Z897" s="749" t="n"/>
      <c r="AA897" s="749" t="n"/>
      <c r="AB897" s="749" t="n"/>
      <c r="AC897" s="749" t="n"/>
      <c r="AD897" s="749" t="n"/>
    </row>
    <row r="898">
      <c r="A898" s="749" t="n"/>
      <c r="B898" s="749" t="n"/>
      <c r="C898" s="749" t="n"/>
      <c r="D898" s="749" t="n"/>
      <c r="E898" s="749" t="n"/>
      <c r="F898" s="749" t="n"/>
      <c r="G898" s="749" t="n"/>
      <c r="H898" s="749" t="n"/>
      <c r="I898" s="749" t="n"/>
      <c r="J898" s="749" t="n"/>
      <c r="K898" s="749" t="n"/>
      <c r="L898" s="749" t="n"/>
      <c r="M898" s="749" t="n"/>
      <c r="N898" s="749" t="n"/>
      <c r="O898" s="749" t="n"/>
      <c r="P898" s="749" t="n"/>
      <c r="Q898" s="749" t="n"/>
      <c r="R898" s="749" t="n"/>
      <c r="S898" s="749" t="n"/>
      <c r="T898" s="749" t="n"/>
      <c r="U898" s="749" t="n"/>
      <c r="V898" s="749" t="n"/>
      <c r="W898" s="749" t="n"/>
      <c r="X898" s="749" t="n"/>
      <c r="Y898" s="749" t="n"/>
      <c r="Z898" s="749" t="n"/>
      <c r="AA898" s="749" t="n"/>
      <c r="AB898" s="749" t="n"/>
      <c r="AC898" s="749" t="n"/>
      <c r="AD898" s="749" t="n"/>
    </row>
    <row r="899">
      <c r="A899" s="749" t="n"/>
      <c r="B899" s="749" t="n"/>
      <c r="C899" s="749" t="n"/>
      <c r="D899" s="749" t="n"/>
      <c r="E899" s="749" t="n"/>
      <c r="F899" s="749" t="n"/>
      <c r="G899" s="749" t="n"/>
      <c r="H899" s="749" t="n"/>
      <c r="I899" s="749" t="n"/>
      <c r="J899" s="749" t="n"/>
      <c r="K899" s="749" t="n"/>
      <c r="L899" s="749" t="n"/>
      <c r="M899" s="749" t="n"/>
      <c r="N899" s="749" t="n"/>
      <c r="O899" s="749" t="n"/>
      <c r="P899" s="749" t="n"/>
      <c r="Q899" s="749" t="n"/>
      <c r="R899" s="749" t="n"/>
      <c r="S899" s="749" t="n"/>
      <c r="T899" s="749" t="n"/>
      <c r="U899" s="749" t="n"/>
      <c r="V899" s="749" t="n"/>
      <c r="W899" s="749" t="n"/>
      <c r="X899" s="749" t="n"/>
      <c r="Y899" s="749" t="n"/>
      <c r="Z899" s="749" t="n"/>
      <c r="AA899" s="749" t="n"/>
      <c r="AB899" s="749" t="n"/>
      <c r="AC899" s="749" t="n"/>
      <c r="AD899" s="749" t="n"/>
    </row>
    <row r="900">
      <c r="A900" s="749" t="n"/>
      <c r="B900" s="749" t="n"/>
      <c r="C900" s="749" t="n"/>
      <c r="D900" s="749" t="n"/>
      <c r="E900" s="749" t="n"/>
      <c r="F900" s="749" t="n"/>
      <c r="G900" s="749" t="n"/>
      <c r="H900" s="749" t="n"/>
      <c r="I900" s="749" t="n"/>
      <c r="J900" s="749" t="n"/>
      <c r="K900" s="749" t="n"/>
      <c r="L900" s="749" t="n"/>
      <c r="M900" s="749" t="n"/>
      <c r="N900" s="749" t="n"/>
      <c r="O900" s="749" t="n"/>
      <c r="P900" s="749" t="n"/>
      <c r="Q900" s="749" t="n"/>
      <c r="R900" s="749" t="n"/>
      <c r="S900" s="749" t="n"/>
      <c r="T900" s="749" t="n"/>
      <c r="U900" s="749" t="n"/>
      <c r="V900" s="749" t="n"/>
      <c r="W900" s="749" t="n"/>
      <c r="X900" s="749" t="n"/>
      <c r="Y900" s="749" t="n"/>
      <c r="Z900" s="749" t="n"/>
      <c r="AA900" s="749" t="n"/>
      <c r="AB900" s="749" t="n"/>
      <c r="AC900" s="749" t="n"/>
      <c r="AD900" s="749" t="n"/>
    </row>
    <row r="901">
      <c r="A901" s="749" t="n"/>
      <c r="B901" s="749" t="n"/>
      <c r="C901" s="749" t="n"/>
      <c r="D901" s="749" t="n"/>
      <c r="E901" s="749" t="n"/>
      <c r="F901" s="749" t="n"/>
      <c r="G901" s="749" t="n"/>
      <c r="H901" s="749" t="n"/>
      <c r="I901" s="749" t="n"/>
      <c r="J901" s="749" t="n"/>
      <c r="K901" s="749" t="n"/>
      <c r="L901" s="749" t="n"/>
      <c r="M901" s="749" t="n"/>
      <c r="N901" s="749" t="n"/>
      <c r="O901" s="749" t="n"/>
      <c r="P901" s="749" t="n"/>
      <c r="Q901" s="749" t="n"/>
      <c r="R901" s="749" t="n"/>
      <c r="S901" s="749" t="n"/>
      <c r="T901" s="749" t="n"/>
      <c r="U901" s="749" t="n"/>
      <c r="V901" s="749" t="n"/>
      <c r="W901" s="749" t="n"/>
      <c r="X901" s="749" t="n"/>
      <c r="Y901" s="749" t="n"/>
      <c r="Z901" s="749" t="n"/>
      <c r="AA901" s="749" t="n"/>
      <c r="AB901" s="749" t="n"/>
      <c r="AC901" s="749" t="n"/>
      <c r="AD901" s="749" t="n"/>
    </row>
    <row r="902">
      <c r="A902" s="749" t="n"/>
      <c r="B902" s="749" t="n"/>
      <c r="C902" s="749" t="n"/>
      <c r="D902" s="749" t="n"/>
      <c r="E902" s="749" t="n"/>
      <c r="F902" s="749" t="n"/>
      <c r="G902" s="749" t="n"/>
      <c r="H902" s="749" t="n"/>
      <c r="I902" s="749" t="n"/>
      <c r="J902" s="749" t="n"/>
      <c r="K902" s="749" t="n"/>
      <c r="L902" s="749" t="n"/>
      <c r="M902" s="749" t="n"/>
      <c r="N902" s="749" t="n"/>
      <c r="O902" s="749" t="n"/>
      <c r="P902" s="749" t="n"/>
      <c r="Q902" s="749" t="n"/>
      <c r="R902" s="749" t="n"/>
      <c r="S902" s="749" t="n"/>
      <c r="T902" s="749" t="n"/>
      <c r="U902" s="749" t="n"/>
      <c r="V902" s="749" t="n"/>
      <c r="W902" s="749" t="n"/>
      <c r="X902" s="749" t="n"/>
      <c r="Y902" s="749" t="n"/>
      <c r="Z902" s="749" t="n"/>
      <c r="AA902" s="749" t="n"/>
      <c r="AB902" s="749" t="n"/>
      <c r="AC902" s="749" t="n"/>
      <c r="AD902" s="749" t="n"/>
    </row>
    <row r="903">
      <c r="A903" s="749" t="n"/>
      <c r="B903" s="749" t="n"/>
      <c r="C903" s="749" t="n"/>
      <c r="D903" s="749" t="n"/>
      <c r="E903" s="749" t="n"/>
      <c r="F903" s="749" t="n"/>
      <c r="G903" s="749" t="n"/>
      <c r="H903" s="749" t="n"/>
      <c r="I903" s="749" t="n"/>
      <c r="J903" s="749" t="n"/>
      <c r="K903" s="749" t="n"/>
      <c r="L903" s="749" t="n"/>
      <c r="M903" s="749" t="n"/>
      <c r="N903" s="749" t="n"/>
      <c r="O903" s="749" t="n"/>
      <c r="P903" s="749" t="n"/>
      <c r="Q903" s="749" t="n"/>
      <c r="R903" s="749" t="n"/>
      <c r="S903" s="749" t="n"/>
      <c r="T903" s="749" t="n"/>
      <c r="U903" s="749" t="n"/>
      <c r="V903" s="749" t="n"/>
      <c r="W903" s="749" t="n"/>
      <c r="X903" s="749" t="n"/>
      <c r="Y903" s="749" t="n"/>
      <c r="Z903" s="749" t="n"/>
      <c r="AA903" s="749" t="n"/>
      <c r="AB903" s="749" t="n"/>
      <c r="AC903" s="749" t="n"/>
      <c r="AD903" s="749" t="n"/>
    </row>
    <row r="904">
      <c r="A904" s="749" t="n"/>
      <c r="B904" s="749" t="n"/>
      <c r="C904" s="749" t="n"/>
      <c r="D904" s="749" t="n"/>
      <c r="E904" s="749" t="n"/>
      <c r="F904" s="749" t="n"/>
      <c r="G904" s="749" t="n"/>
      <c r="H904" s="749" t="n"/>
      <c r="I904" s="749" t="n"/>
      <c r="J904" s="749" t="n"/>
      <c r="K904" s="749" t="n"/>
      <c r="L904" s="749" t="n"/>
      <c r="M904" s="749" t="n"/>
      <c r="N904" s="749" t="n"/>
      <c r="O904" s="749" t="n"/>
      <c r="P904" s="749" t="n"/>
      <c r="Q904" s="749" t="n"/>
      <c r="R904" s="749" t="n"/>
      <c r="S904" s="749" t="n"/>
      <c r="T904" s="749" t="n"/>
      <c r="U904" s="749" t="n"/>
      <c r="V904" s="749" t="n"/>
      <c r="W904" s="749" t="n"/>
      <c r="X904" s="749" t="n"/>
      <c r="Y904" s="749" t="n"/>
      <c r="Z904" s="749" t="n"/>
      <c r="AA904" s="749" t="n"/>
      <c r="AB904" s="749" t="n"/>
      <c r="AC904" s="749" t="n"/>
      <c r="AD904" s="749" t="n"/>
    </row>
    <row r="905">
      <c r="A905" s="749" t="n"/>
      <c r="B905" s="749" t="n"/>
      <c r="C905" s="749" t="n"/>
      <c r="D905" s="749" t="n"/>
      <c r="E905" s="749" t="n"/>
      <c r="F905" s="749" t="n"/>
      <c r="G905" s="749" t="n"/>
      <c r="H905" s="749" t="n"/>
      <c r="I905" s="749" t="n"/>
      <c r="J905" s="749" t="n"/>
      <c r="K905" s="749" t="n"/>
      <c r="L905" s="749" t="n"/>
      <c r="M905" s="749" t="n"/>
      <c r="N905" s="749" t="n"/>
      <c r="O905" s="749" t="n"/>
      <c r="P905" s="749" t="n"/>
      <c r="Q905" s="749" t="n"/>
      <c r="R905" s="749" t="n"/>
      <c r="S905" s="749" t="n"/>
      <c r="T905" s="749" t="n"/>
      <c r="U905" s="749" t="n"/>
      <c r="V905" s="749" t="n"/>
      <c r="W905" s="749" t="n"/>
      <c r="X905" s="749" t="n"/>
      <c r="Y905" s="749" t="n"/>
      <c r="Z905" s="749" t="n"/>
      <c r="AA905" s="749" t="n"/>
      <c r="AB905" s="749" t="n"/>
      <c r="AC905" s="749" t="n"/>
      <c r="AD905" s="749" t="n"/>
    </row>
    <row r="906">
      <c r="A906" s="749" t="n"/>
      <c r="B906" s="749" t="n"/>
      <c r="C906" s="749" t="n"/>
      <c r="D906" s="749" t="n"/>
      <c r="E906" s="749" t="n"/>
      <c r="F906" s="749" t="n"/>
      <c r="G906" s="749" t="n"/>
      <c r="H906" s="749" t="n"/>
      <c r="I906" s="749" t="n"/>
      <c r="J906" s="749" t="n"/>
      <c r="K906" s="749" t="n"/>
      <c r="L906" s="749" t="n"/>
      <c r="M906" s="749" t="n"/>
      <c r="N906" s="749" t="n"/>
      <c r="O906" s="749" t="n"/>
      <c r="P906" s="749" t="n"/>
      <c r="Q906" s="749" t="n"/>
      <c r="R906" s="749" t="n"/>
      <c r="S906" s="749" t="n"/>
      <c r="T906" s="749" t="n"/>
      <c r="U906" s="749" t="n"/>
      <c r="V906" s="749" t="n"/>
      <c r="W906" s="749" t="n"/>
      <c r="X906" s="749" t="n"/>
      <c r="Y906" s="749" t="n"/>
      <c r="Z906" s="749" t="n"/>
      <c r="AA906" s="749" t="n"/>
      <c r="AB906" s="749" t="n"/>
      <c r="AC906" s="749" t="n"/>
      <c r="AD906" s="749" t="n"/>
    </row>
    <row r="907">
      <c r="A907" s="749" t="n"/>
      <c r="B907" s="749" t="n"/>
      <c r="C907" s="749" t="n"/>
      <c r="D907" s="749" t="n"/>
      <c r="E907" s="749" t="n"/>
      <c r="F907" s="749" t="n"/>
      <c r="G907" s="749" t="n"/>
      <c r="H907" s="749" t="n"/>
      <c r="I907" s="749" t="n"/>
      <c r="J907" s="749" t="n"/>
      <c r="K907" s="749" t="n"/>
      <c r="L907" s="749" t="n"/>
      <c r="M907" s="749" t="n"/>
      <c r="N907" s="749" t="n"/>
      <c r="O907" s="749" t="n"/>
      <c r="P907" s="749" t="n"/>
      <c r="Q907" s="749" t="n"/>
      <c r="R907" s="749" t="n"/>
      <c r="S907" s="749" t="n"/>
      <c r="T907" s="749" t="n"/>
      <c r="U907" s="749" t="n"/>
      <c r="V907" s="749" t="n"/>
      <c r="W907" s="749" t="n"/>
      <c r="X907" s="749" t="n"/>
      <c r="Y907" s="749" t="n"/>
      <c r="Z907" s="749" t="n"/>
      <c r="AA907" s="749" t="n"/>
      <c r="AB907" s="749" t="n"/>
      <c r="AC907" s="749" t="n"/>
      <c r="AD907" s="749" t="n"/>
    </row>
    <row r="908">
      <c r="A908" s="749" t="n"/>
      <c r="B908" s="749" t="n"/>
      <c r="C908" s="749" t="n"/>
      <c r="D908" s="749" t="n"/>
      <c r="E908" s="749" t="n"/>
      <c r="F908" s="749" t="n"/>
      <c r="G908" s="749" t="n"/>
      <c r="H908" s="749" t="n"/>
      <c r="I908" s="749" t="n"/>
      <c r="J908" s="749" t="n"/>
      <c r="K908" s="749" t="n"/>
      <c r="L908" s="749" t="n"/>
      <c r="M908" s="749" t="n"/>
      <c r="N908" s="749" t="n"/>
      <c r="O908" s="749" t="n"/>
      <c r="P908" s="749" t="n"/>
      <c r="Q908" s="749" t="n"/>
      <c r="R908" s="749" t="n"/>
      <c r="S908" s="749" t="n"/>
      <c r="T908" s="749" t="n"/>
      <c r="U908" s="749" t="n"/>
      <c r="V908" s="749" t="n"/>
      <c r="W908" s="749" t="n"/>
      <c r="X908" s="749" t="n"/>
      <c r="Y908" s="749" t="n"/>
      <c r="Z908" s="749" t="n"/>
      <c r="AA908" s="749" t="n"/>
      <c r="AB908" s="749" t="n"/>
      <c r="AC908" s="749" t="n"/>
      <c r="AD908" s="749" t="n"/>
    </row>
    <row r="909">
      <c r="A909" s="749" t="n"/>
      <c r="B909" s="749" t="n"/>
      <c r="C909" s="749" t="n"/>
      <c r="D909" s="749" t="n"/>
      <c r="E909" s="749" t="n"/>
      <c r="F909" s="749" t="n"/>
      <c r="G909" s="749" t="n"/>
      <c r="H909" s="749" t="n"/>
      <c r="I909" s="749" t="n"/>
      <c r="J909" s="749" t="n"/>
      <c r="K909" s="749" t="n"/>
      <c r="L909" s="749" t="n"/>
      <c r="M909" s="749" t="n"/>
      <c r="N909" s="749" t="n"/>
      <c r="O909" s="749" t="n"/>
      <c r="P909" s="749" t="n"/>
      <c r="Q909" s="749" t="n"/>
      <c r="R909" s="749" t="n"/>
      <c r="S909" s="749" t="n"/>
      <c r="T909" s="749" t="n"/>
      <c r="U909" s="749" t="n"/>
      <c r="V909" s="749" t="n"/>
      <c r="W909" s="749" t="n"/>
      <c r="X909" s="749" t="n"/>
      <c r="Y909" s="749" t="n"/>
      <c r="Z909" s="749" t="n"/>
      <c r="AA909" s="749" t="n"/>
      <c r="AB909" s="749" t="n"/>
      <c r="AC909" s="749" t="n"/>
      <c r="AD909" s="749" t="n"/>
    </row>
    <row r="910">
      <c r="A910" s="749" t="n"/>
      <c r="B910" s="749" t="n"/>
      <c r="C910" s="749" t="n"/>
      <c r="D910" s="749" t="n"/>
      <c r="E910" s="749" t="n"/>
      <c r="F910" s="749" t="n"/>
      <c r="G910" s="749" t="n"/>
      <c r="H910" s="749" t="n"/>
      <c r="I910" s="749" t="n"/>
      <c r="J910" s="749" t="n"/>
      <c r="K910" s="749" t="n"/>
      <c r="L910" s="749" t="n"/>
      <c r="M910" s="749" t="n"/>
      <c r="N910" s="749" t="n"/>
      <c r="O910" s="749" t="n"/>
      <c r="P910" s="749" t="n"/>
      <c r="Q910" s="749" t="n"/>
      <c r="R910" s="749" t="n"/>
      <c r="S910" s="749" t="n"/>
      <c r="T910" s="749" t="n"/>
      <c r="U910" s="749" t="n"/>
      <c r="V910" s="749" t="n"/>
      <c r="W910" s="749" t="n"/>
      <c r="X910" s="749" t="n"/>
      <c r="Y910" s="749" t="n"/>
      <c r="Z910" s="749" t="n"/>
      <c r="AA910" s="749" t="n"/>
      <c r="AB910" s="749" t="n"/>
      <c r="AC910" s="749" t="n"/>
      <c r="AD910" s="749" t="n"/>
    </row>
    <row r="911">
      <c r="A911" s="749" t="n"/>
      <c r="B911" s="749" t="n"/>
      <c r="C911" s="749" t="n"/>
      <c r="D911" s="749" t="n"/>
      <c r="E911" s="749" t="n"/>
      <c r="F911" s="749" t="n"/>
      <c r="G911" s="749" t="n"/>
      <c r="H911" s="749" t="n"/>
      <c r="I911" s="749" t="n"/>
      <c r="J911" s="749" t="n"/>
      <c r="K911" s="749" t="n"/>
      <c r="L911" s="749" t="n"/>
      <c r="M911" s="749" t="n"/>
      <c r="N911" s="749" t="n"/>
      <c r="O911" s="749" t="n"/>
      <c r="P911" s="749" t="n"/>
      <c r="Q911" s="749" t="n"/>
      <c r="R911" s="749" t="n"/>
      <c r="S911" s="749" t="n"/>
      <c r="T911" s="749" t="n"/>
      <c r="U911" s="749" t="n"/>
      <c r="V911" s="749" t="n"/>
      <c r="W911" s="749" t="n"/>
      <c r="X911" s="749" t="n"/>
      <c r="Y911" s="749" t="n"/>
      <c r="Z911" s="749" t="n"/>
      <c r="AA911" s="749" t="n"/>
      <c r="AB911" s="749" t="n"/>
      <c r="AC911" s="749" t="n"/>
      <c r="AD911" s="749" t="n"/>
    </row>
    <row r="912">
      <c r="A912" s="749" t="n"/>
      <c r="B912" s="749" t="n"/>
      <c r="C912" s="749" t="n"/>
      <c r="D912" s="749" t="n"/>
      <c r="E912" s="749" t="n"/>
      <c r="F912" s="749" t="n"/>
      <c r="G912" s="749" t="n"/>
      <c r="H912" s="749" t="n"/>
      <c r="I912" s="749" t="n"/>
      <c r="J912" s="749" t="n"/>
      <c r="K912" s="749" t="n"/>
      <c r="L912" s="749" t="n"/>
      <c r="M912" s="749" t="n"/>
      <c r="N912" s="749" t="n"/>
      <c r="O912" s="749" t="n"/>
      <c r="P912" s="749" t="n"/>
      <c r="Q912" s="749" t="n"/>
      <c r="R912" s="749" t="n"/>
      <c r="S912" s="749" t="n"/>
      <c r="T912" s="749" t="n"/>
      <c r="U912" s="749" t="n"/>
      <c r="V912" s="749" t="n"/>
      <c r="W912" s="749" t="n"/>
      <c r="X912" s="749" t="n"/>
      <c r="Y912" s="749" t="n"/>
      <c r="Z912" s="749" t="n"/>
      <c r="AA912" s="749" t="n"/>
      <c r="AB912" s="749" t="n"/>
      <c r="AC912" s="749" t="n"/>
      <c r="AD912" s="749" t="n"/>
    </row>
    <row r="913">
      <c r="A913" s="749" t="n"/>
      <c r="B913" s="749" t="n"/>
      <c r="C913" s="749" t="n"/>
      <c r="D913" s="749" t="n"/>
      <c r="E913" s="749" t="n"/>
      <c r="F913" s="749" t="n"/>
      <c r="G913" s="749" t="n"/>
      <c r="H913" s="749" t="n"/>
      <c r="I913" s="749" t="n"/>
      <c r="J913" s="749" t="n"/>
      <c r="K913" s="749" t="n"/>
      <c r="L913" s="749" t="n"/>
      <c r="M913" s="749" t="n"/>
      <c r="N913" s="749" t="n"/>
      <c r="O913" s="749" t="n"/>
      <c r="P913" s="749" t="n"/>
      <c r="Q913" s="749" t="n"/>
      <c r="R913" s="749" t="n"/>
      <c r="S913" s="749" t="n"/>
      <c r="T913" s="749" t="n"/>
      <c r="U913" s="749" t="n"/>
      <c r="V913" s="749" t="n"/>
      <c r="W913" s="749" t="n"/>
      <c r="X913" s="749" t="n"/>
      <c r="Y913" s="749" t="n"/>
      <c r="Z913" s="749" t="n"/>
      <c r="AA913" s="749" t="n"/>
      <c r="AB913" s="749" t="n"/>
      <c r="AC913" s="749" t="n"/>
      <c r="AD913" s="749" t="n"/>
    </row>
    <row r="914">
      <c r="A914" s="749" t="n"/>
      <c r="B914" s="749" t="n"/>
      <c r="C914" s="749" t="n"/>
      <c r="D914" s="749" t="n"/>
      <c r="E914" s="749" t="n"/>
      <c r="F914" s="749" t="n"/>
      <c r="G914" s="749" t="n"/>
      <c r="H914" s="749" t="n"/>
      <c r="I914" s="749" t="n"/>
      <c r="J914" s="749" t="n"/>
      <c r="K914" s="749" t="n"/>
      <c r="L914" s="749" t="n"/>
      <c r="M914" s="749" t="n"/>
      <c r="N914" s="749" t="n"/>
      <c r="O914" s="749" t="n"/>
      <c r="P914" s="749" t="n"/>
      <c r="Q914" s="749" t="n"/>
      <c r="R914" s="749" t="n"/>
      <c r="S914" s="749" t="n"/>
      <c r="T914" s="749" t="n"/>
      <c r="U914" s="749" t="n"/>
      <c r="V914" s="749" t="n"/>
      <c r="W914" s="749" t="n"/>
      <c r="X914" s="749" t="n"/>
      <c r="Y914" s="749" t="n"/>
      <c r="Z914" s="749" t="n"/>
      <c r="AA914" s="749" t="n"/>
      <c r="AB914" s="749" t="n"/>
      <c r="AC914" s="749" t="n"/>
      <c r="AD914" s="749" t="n"/>
    </row>
    <row r="915">
      <c r="A915" s="749" t="n"/>
      <c r="B915" s="749" t="n"/>
      <c r="C915" s="749" t="n"/>
      <c r="D915" s="749" t="n"/>
      <c r="E915" s="749" t="n"/>
      <c r="F915" s="749" t="n"/>
      <c r="G915" s="749" t="n"/>
      <c r="H915" s="749" t="n"/>
      <c r="I915" s="749" t="n"/>
      <c r="J915" s="749" t="n"/>
      <c r="K915" s="749" t="n"/>
      <c r="L915" s="749" t="n"/>
      <c r="M915" s="749" t="n"/>
      <c r="N915" s="749" t="n"/>
      <c r="O915" s="749" t="n"/>
      <c r="P915" s="749" t="n"/>
      <c r="Q915" s="749" t="n"/>
      <c r="R915" s="749" t="n"/>
      <c r="S915" s="749" t="n"/>
      <c r="T915" s="749" t="n"/>
      <c r="U915" s="749" t="n"/>
      <c r="V915" s="749" t="n"/>
      <c r="W915" s="749" t="n"/>
      <c r="X915" s="749" t="n"/>
      <c r="Y915" s="749" t="n"/>
      <c r="Z915" s="749" t="n"/>
      <c r="AA915" s="749" t="n"/>
      <c r="AB915" s="749" t="n"/>
      <c r="AC915" s="749" t="n"/>
      <c r="AD915" s="749" t="n"/>
    </row>
    <row r="916">
      <c r="A916" s="749" t="n"/>
      <c r="B916" s="749" t="n"/>
      <c r="C916" s="749" t="n"/>
      <c r="D916" s="749" t="n"/>
      <c r="E916" s="749" t="n"/>
      <c r="F916" s="749" t="n"/>
      <c r="G916" s="749" t="n"/>
      <c r="H916" s="749" t="n"/>
      <c r="I916" s="749" t="n"/>
      <c r="J916" s="749" t="n"/>
      <c r="K916" s="749" t="n"/>
      <c r="L916" s="749" t="n"/>
      <c r="M916" s="749" t="n"/>
      <c r="N916" s="749" t="n"/>
      <c r="O916" s="749" t="n"/>
      <c r="P916" s="749" t="n"/>
      <c r="Q916" s="749" t="n"/>
      <c r="R916" s="749" t="n"/>
      <c r="S916" s="749" t="n"/>
      <c r="T916" s="749" t="n"/>
      <c r="U916" s="749" t="n"/>
      <c r="V916" s="749" t="n"/>
      <c r="W916" s="749" t="n"/>
      <c r="X916" s="749" t="n"/>
      <c r="Y916" s="749" t="n"/>
      <c r="Z916" s="749" t="n"/>
      <c r="AA916" s="749" t="n"/>
      <c r="AB916" s="749" t="n"/>
      <c r="AC916" s="749" t="n"/>
      <c r="AD916" s="749" t="n"/>
    </row>
    <row r="917">
      <c r="A917" s="749" t="n"/>
      <c r="B917" s="749" t="n"/>
      <c r="C917" s="749" t="n"/>
      <c r="D917" s="749" t="n"/>
      <c r="E917" s="749" t="n"/>
      <c r="F917" s="749" t="n"/>
      <c r="G917" s="749" t="n"/>
      <c r="H917" s="749" t="n"/>
      <c r="I917" s="749" t="n"/>
      <c r="J917" s="749" t="n"/>
      <c r="K917" s="749" t="n"/>
      <c r="L917" s="749" t="n"/>
      <c r="M917" s="749" t="n"/>
      <c r="N917" s="749" t="n"/>
      <c r="O917" s="749" t="n"/>
      <c r="P917" s="749" t="n"/>
      <c r="Q917" s="749" t="n"/>
      <c r="R917" s="749" t="n"/>
      <c r="S917" s="749" t="n"/>
      <c r="T917" s="749" t="n"/>
      <c r="U917" s="749" t="n"/>
      <c r="V917" s="749" t="n"/>
      <c r="W917" s="749" t="n"/>
      <c r="X917" s="749" t="n"/>
      <c r="Y917" s="749" t="n"/>
      <c r="Z917" s="749" t="n"/>
      <c r="AA917" s="749" t="n"/>
      <c r="AB917" s="749" t="n"/>
      <c r="AC917" s="749" t="n"/>
      <c r="AD917" s="749" t="n"/>
    </row>
    <row r="918">
      <c r="A918" s="749" t="n"/>
      <c r="B918" s="749" t="n"/>
      <c r="C918" s="749" t="n"/>
      <c r="D918" s="749" t="n"/>
      <c r="E918" s="749" t="n"/>
      <c r="F918" s="749" t="n"/>
      <c r="G918" s="749" t="n"/>
      <c r="H918" s="749" t="n"/>
      <c r="I918" s="749" t="n"/>
      <c r="J918" s="749" t="n"/>
      <c r="K918" s="749" t="n"/>
      <c r="L918" s="749" t="n"/>
      <c r="M918" s="749" t="n"/>
      <c r="N918" s="749" t="n"/>
      <c r="O918" s="749" t="n"/>
      <c r="P918" s="749" t="n"/>
      <c r="Q918" s="749" t="n"/>
      <c r="R918" s="749" t="n"/>
      <c r="S918" s="749" t="n"/>
      <c r="T918" s="749" t="n"/>
      <c r="U918" s="749" t="n"/>
      <c r="V918" s="749" t="n"/>
      <c r="W918" s="749" t="n"/>
      <c r="X918" s="749" t="n"/>
      <c r="Y918" s="749" t="n"/>
      <c r="Z918" s="749" t="n"/>
      <c r="AA918" s="749" t="n"/>
      <c r="AB918" s="749" t="n"/>
      <c r="AC918" s="749" t="n"/>
      <c r="AD918" s="749" t="n"/>
    </row>
    <row r="919">
      <c r="A919" s="749" t="n"/>
      <c r="B919" s="749" t="n"/>
      <c r="C919" s="749" t="n"/>
      <c r="D919" s="749" t="n"/>
      <c r="E919" s="749" t="n"/>
      <c r="F919" s="749" t="n"/>
      <c r="G919" s="749" t="n"/>
      <c r="H919" s="749" t="n"/>
      <c r="I919" s="749" t="n"/>
      <c r="J919" s="749" t="n"/>
      <c r="K919" s="749" t="n"/>
      <c r="L919" s="749" t="n"/>
      <c r="M919" s="749" t="n"/>
      <c r="N919" s="749" t="n"/>
      <c r="O919" s="749" t="n"/>
      <c r="P919" s="749" t="n"/>
      <c r="Q919" s="749" t="n"/>
      <c r="R919" s="749" t="n"/>
      <c r="S919" s="749" t="n"/>
      <c r="T919" s="749" t="n"/>
      <c r="U919" s="749" t="n"/>
      <c r="V919" s="749" t="n"/>
      <c r="W919" s="749" t="n"/>
      <c r="X919" s="749" t="n"/>
      <c r="Y919" s="749" t="n"/>
      <c r="Z919" s="749" t="n"/>
      <c r="AA919" s="749" t="n"/>
      <c r="AB919" s="749" t="n"/>
      <c r="AC919" s="749" t="n"/>
      <c r="AD919" s="749" t="n"/>
    </row>
    <row r="920">
      <c r="A920" s="749" t="n"/>
      <c r="B920" s="749" t="n"/>
      <c r="C920" s="749" t="n"/>
      <c r="D920" s="749" t="n"/>
      <c r="E920" s="749" t="n"/>
      <c r="F920" s="749" t="n"/>
      <c r="G920" s="749" t="n"/>
      <c r="H920" s="749" t="n"/>
      <c r="I920" s="749" t="n"/>
      <c r="J920" s="749" t="n"/>
      <c r="K920" s="749" t="n"/>
      <c r="L920" s="749" t="n"/>
      <c r="M920" s="749" t="n"/>
      <c r="N920" s="749" t="n"/>
      <c r="O920" s="749" t="n"/>
      <c r="P920" s="749" t="n"/>
      <c r="Q920" s="749" t="n"/>
      <c r="R920" s="749" t="n"/>
      <c r="S920" s="749" t="n"/>
      <c r="T920" s="749" t="n"/>
      <c r="U920" s="749" t="n"/>
      <c r="V920" s="749" t="n"/>
      <c r="W920" s="749" t="n"/>
      <c r="X920" s="749" t="n"/>
      <c r="Y920" s="749" t="n"/>
      <c r="Z920" s="749" t="n"/>
      <c r="AA920" s="749" t="n"/>
      <c r="AB920" s="749" t="n"/>
      <c r="AC920" s="749" t="n"/>
      <c r="AD920" s="749" t="n"/>
    </row>
    <row r="921">
      <c r="A921" s="749" t="n"/>
      <c r="B921" s="749" t="n"/>
      <c r="C921" s="749" t="n"/>
      <c r="D921" s="749" t="n"/>
      <c r="E921" s="749" t="n"/>
      <c r="F921" s="749" t="n"/>
      <c r="G921" s="749" t="n"/>
      <c r="H921" s="749" t="n"/>
      <c r="I921" s="749" t="n"/>
      <c r="J921" s="749" t="n"/>
      <c r="K921" s="749" t="n"/>
      <c r="L921" s="749" t="n"/>
      <c r="M921" s="749" t="n"/>
      <c r="N921" s="749" t="n"/>
      <c r="O921" s="749" t="n"/>
      <c r="P921" s="749" t="n"/>
      <c r="Q921" s="749" t="n"/>
      <c r="R921" s="749" t="n"/>
      <c r="S921" s="749" t="n"/>
      <c r="T921" s="749" t="n"/>
      <c r="U921" s="749" t="n"/>
      <c r="V921" s="749" t="n"/>
      <c r="W921" s="749" t="n"/>
      <c r="X921" s="749" t="n"/>
      <c r="Y921" s="749" t="n"/>
      <c r="Z921" s="749" t="n"/>
      <c r="AA921" s="749" t="n"/>
      <c r="AB921" s="749" t="n"/>
      <c r="AC921" s="749" t="n"/>
      <c r="AD921" s="749" t="n"/>
    </row>
    <row r="922">
      <c r="A922" s="749" t="n"/>
      <c r="B922" s="749" t="n"/>
      <c r="C922" s="749" t="n"/>
      <c r="D922" s="749" t="n"/>
      <c r="E922" s="749" t="n"/>
      <c r="F922" s="749" t="n"/>
      <c r="G922" s="749" t="n"/>
      <c r="H922" s="749" t="n"/>
      <c r="I922" s="749" t="n"/>
      <c r="J922" s="749" t="n"/>
      <c r="K922" s="749" t="n"/>
      <c r="L922" s="749" t="n"/>
      <c r="M922" s="749" t="n"/>
      <c r="N922" s="749" t="n"/>
      <c r="O922" s="749" t="n"/>
      <c r="P922" s="749" t="n"/>
      <c r="Q922" s="749" t="n"/>
      <c r="R922" s="749" t="n"/>
      <c r="S922" s="749" t="n"/>
      <c r="T922" s="749" t="n"/>
      <c r="U922" s="749" t="n"/>
      <c r="V922" s="749" t="n"/>
      <c r="W922" s="749" t="n"/>
      <c r="X922" s="749" t="n"/>
      <c r="Y922" s="749" t="n"/>
      <c r="Z922" s="749" t="n"/>
      <c r="AA922" s="749" t="n"/>
      <c r="AB922" s="749" t="n"/>
      <c r="AC922" s="749" t="n"/>
      <c r="AD922" s="749" t="n"/>
    </row>
    <row r="923">
      <c r="A923" s="749" t="n"/>
      <c r="B923" s="749" t="n"/>
      <c r="C923" s="749" t="n"/>
      <c r="D923" s="749" t="n"/>
      <c r="E923" s="749" t="n"/>
      <c r="F923" s="749" t="n"/>
      <c r="G923" s="749" t="n"/>
      <c r="H923" s="749" t="n"/>
      <c r="I923" s="749" t="n"/>
      <c r="J923" s="749" t="n"/>
      <c r="K923" s="749" t="n"/>
      <c r="L923" s="749" t="n"/>
      <c r="M923" s="749" t="n"/>
      <c r="N923" s="749" t="n"/>
      <c r="O923" s="749" t="n"/>
      <c r="P923" s="749" t="n"/>
      <c r="Q923" s="749" t="n"/>
      <c r="R923" s="749" t="n"/>
      <c r="S923" s="749" t="n"/>
      <c r="T923" s="749" t="n"/>
      <c r="U923" s="749" t="n"/>
      <c r="V923" s="749" t="n"/>
      <c r="W923" s="749" t="n"/>
      <c r="X923" s="749" t="n"/>
      <c r="Y923" s="749" t="n"/>
      <c r="Z923" s="749" t="n"/>
      <c r="AA923" s="749" t="n"/>
      <c r="AB923" s="749" t="n"/>
      <c r="AC923" s="749" t="n"/>
      <c r="AD923" s="749" t="n"/>
    </row>
    <row r="924">
      <c r="A924" s="749" t="n"/>
      <c r="B924" s="749" t="n"/>
      <c r="C924" s="749" t="n"/>
      <c r="D924" s="749" t="n"/>
      <c r="E924" s="749" t="n"/>
      <c r="F924" s="749" t="n"/>
      <c r="G924" s="749" t="n"/>
      <c r="H924" s="749" t="n"/>
      <c r="I924" s="749" t="n"/>
      <c r="J924" s="749" t="n"/>
      <c r="K924" s="749" t="n"/>
      <c r="L924" s="749" t="n"/>
      <c r="M924" s="749" t="n"/>
      <c r="N924" s="749" t="n"/>
      <c r="O924" s="749" t="n"/>
      <c r="P924" s="749" t="n"/>
      <c r="Q924" s="749" t="n"/>
      <c r="R924" s="749" t="n"/>
      <c r="S924" s="749" t="n"/>
      <c r="T924" s="749" t="n"/>
      <c r="U924" s="749" t="n"/>
      <c r="V924" s="749" t="n"/>
      <c r="W924" s="749" t="n"/>
      <c r="X924" s="749" t="n"/>
      <c r="Y924" s="749" t="n"/>
      <c r="Z924" s="749" t="n"/>
      <c r="AA924" s="749" t="n"/>
      <c r="AB924" s="749" t="n"/>
      <c r="AC924" s="749" t="n"/>
      <c r="AD924" s="749" t="n"/>
    </row>
    <row r="925">
      <c r="A925" s="749" t="n"/>
      <c r="B925" s="749" t="n"/>
      <c r="C925" s="749" t="n"/>
      <c r="D925" s="749" t="n"/>
      <c r="E925" s="749" t="n"/>
      <c r="F925" s="749" t="n"/>
      <c r="G925" s="749" t="n"/>
      <c r="H925" s="749" t="n"/>
      <c r="I925" s="749" t="n"/>
      <c r="J925" s="749" t="n"/>
      <c r="K925" s="749" t="n"/>
      <c r="L925" s="749" t="n"/>
      <c r="M925" s="749" t="n"/>
      <c r="N925" s="749" t="n"/>
      <c r="O925" s="749" t="n"/>
      <c r="P925" s="749" t="n"/>
      <c r="Q925" s="749" t="n"/>
      <c r="R925" s="749" t="n"/>
      <c r="S925" s="749" t="n"/>
      <c r="T925" s="749" t="n"/>
      <c r="U925" s="749" t="n"/>
      <c r="V925" s="749" t="n"/>
      <c r="W925" s="749" t="n"/>
      <c r="X925" s="749" t="n"/>
      <c r="Y925" s="749" t="n"/>
      <c r="Z925" s="749" t="n"/>
      <c r="AA925" s="749" t="n"/>
      <c r="AB925" s="749" t="n"/>
      <c r="AC925" s="749" t="n"/>
      <c r="AD925" s="749" t="n"/>
    </row>
    <row r="926">
      <c r="A926" s="749" t="n"/>
      <c r="B926" s="749" t="n"/>
      <c r="C926" s="749" t="n"/>
      <c r="D926" s="749" t="n"/>
      <c r="E926" s="749" t="n"/>
      <c r="F926" s="749" t="n"/>
      <c r="G926" s="749" t="n"/>
      <c r="H926" s="749" t="n"/>
      <c r="I926" s="749" t="n"/>
      <c r="J926" s="749" t="n"/>
      <c r="K926" s="749" t="n"/>
      <c r="L926" s="749" t="n"/>
      <c r="M926" s="749" t="n"/>
      <c r="N926" s="749" t="n"/>
      <c r="O926" s="749" t="n"/>
      <c r="P926" s="749" t="n"/>
      <c r="Q926" s="749" t="n"/>
      <c r="R926" s="749" t="n"/>
      <c r="S926" s="749" t="n"/>
      <c r="T926" s="749" t="n"/>
      <c r="U926" s="749" t="n"/>
      <c r="V926" s="749" t="n"/>
      <c r="W926" s="749" t="n"/>
      <c r="X926" s="749" t="n"/>
      <c r="Y926" s="749" t="n"/>
      <c r="Z926" s="749" t="n"/>
      <c r="AA926" s="749" t="n"/>
      <c r="AB926" s="749" t="n"/>
      <c r="AC926" s="749" t="n"/>
      <c r="AD926" s="749" t="n"/>
    </row>
    <row r="927">
      <c r="A927" s="749" t="n"/>
      <c r="B927" s="749" t="n"/>
      <c r="C927" s="749" t="n"/>
      <c r="D927" s="749" t="n"/>
      <c r="E927" s="749" t="n"/>
      <c r="F927" s="749" t="n"/>
      <c r="G927" s="749" t="n"/>
      <c r="H927" s="749" t="n"/>
      <c r="I927" s="749" t="n"/>
      <c r="J927" s="749" t="n"/>
      <c r="K927" s="749" t="n"/>
      <c r="L927" s="749" t="n"/>
      <c r="M927" s="749" t="n"/>
      <c r="N927" s="749" t="n"/>
      <c r="O927" s="749" t="n"/>
      <c r="P927" s="749" t="n"/>
      <c r="Q927" s="749" t="n"/>
      <c r="R927" s="749" t="n"/>
      <c r="S927" s="749" t="n"/>
      <c r="T927" s="749" t="n"/>
      <c r="U927" s="749" t="n"/>
      <c r="V927" s="749" t="n"/>
      <c r="W927" s="749" t="n"/>
      <c r="X927" s="749" t="n"/>
      <c r="Y927" s="749" t="n"/>
      <c r="Z927" s="749" t="n"/>
      <c r="AA927" s="749" t="n"/>
      <c r="AB927" s="749" t="n"/>
      <c r="AC927" s="749" t="n"/>
      <c r="AD927" s="749" t="n"/>
    </row>
    <row r="928">
      <c r="A928" s="749" t="n"/>
      <c r="B928" s="749" t="n"/>
      <c r="C928" s="749" t="n"/>
      <c r="D928" s="749" t="n"/>
      <c r="E928" s="749" t="n"/>
      <c r="F928" s="749" t="n"/>
      <c r="G928" s="749" t="n"/>
      <c r="H928" s="749" t="n"/>
      <c r="I928" s="749" t="n"/>
      <c r="J928" s="749" t="n"/>
      <c r="K928" s="749" t="n"/>
      <c r="L928" s="749" t="n"/>
      <c r="M928" s="749" t="n"/>
      <c r="N928" s="749" t="n"/>
      <c r="O928" s="749" t="n"/>
      <c r="P928" s="749" t="n"/>
      <c r="Q928" s="749" t="n"/>
      <c r="R928" s="749" t="n"/>
      <c r="S928" s="749" t="n"/>
      <c r="T928" s="749" t="n"/>
      <c r="U928" s="749" t="n"/>
      <c r="V928" s="749" t="n"/>
      <c r="W928" s="749" t="n"/>
      <c r="X928" s="749" t="n"/>
      <c r="Y928" s="749" t="n"/>
      <c r="Z928" s="749" t="n"/>
      <c r="AA928" s="749" t="n"/>
      <c r="AB928" s="749" t="n"/>
      <c r="AC928" s="749" t="n"/>
      <c r="AD928" s="749" t="n"/>
    </row>
    <row r="929">
      <c r="A929" s="749" t="n"/>
      <c r="B929" s="749" t="n"/>
      <c r="C929" s="749" t="n"/>
      <c r="D929" s="749" t="n"/>
      <c r="E929" s="749" t="n"/>
      <c r="F929" s="749" t="n"/>
      <c r="G929" s="749" t="n"/>
      <c r="H929" s="749" t="n"/>
      <c r="I929" s="749" t="n"/>
      <c r="J929" s="749" t="n"/>
      <c r="K929" s="749" t="n"/>
      <c r="L929" s="749" t="n"/>
      <c r="M929" s="749" t="n"/>
      <c r="N929" s="749" t="n"/>
      <c r="O929" s="749" t="n"/>
      <c r="P929" s="749" t="n"/>
      <c r="Q929" s="749" t="n"/>
      <c r="R929" s="749" t="n"/>
      <c r="S929" s="749" t="n"/>
      <c r="T929" s="749" t="n"/>
      <c r="U929" s="749" t="n"/>
      <c r="V929" s="749" t="n"/>
      <c r="W929" s="749" t="n"/>
      <c r="X929" s="749" t="n"/>
      <c r="Y929" s="749" t="n"/>
      <c r="Z929" s="749" t="n"/>
      <c r="AA929" s="749" t="n"/>
      <c r="AB929" s="749" t="n"/>
      <c r="AC929" s="749" t="n"/>
      <c r="AD929" s="749" t="n"/>
    </row>
    <row r="930">
      <c r="A930" s="749" t="n"/>
      <c r="B930" s="749" t="n"/>
      <c r="C930" s="749" t="n"/>
      <c r="D930" s="749" t="n"/>
      <c r="E930" s="749" t="n"/>
      <c r="F930" s="749" t="n"/>
      <c r="G930" s="749" t="n"/>
      <c r="H930" s="749" t="n"/>
      <c r="I930" s="749" t="n"/>
      <c r="J930" s="749" t="n"/>
      <c r="K930" s="749" t="n"/>
      <c r="L930" s="749" t="n"/>
      <c r="M930" s="749" t="n"/>
      <c r="N930" s="749" t="n"/>
      <c r="O930" s="749" t="n"/>
      <c r="P930" s="749" t="n"/>
      <c r="Q930" s="749" t="n"/>
      <c r="R930" s="749" t="n"/>
      <c r="S930" s="749" t="n"/>
      <c r="T930" s="749" t="n"/>
      <c r="U930" s="749" t="n"/>
      <c r="V930" s="749" t="n"/>
      <c r="W930" s="749" t="n"/>
      <c r="X930" s="749" t="n"/>
      <c r="Y930" s="749" t="n"/>
      <c r="Z930" s="749" t="n"/>
      <c r="AA930" s="749" t="n"/>
      <c r="AB930" s="749" t="n"/>
      <c r="AC930" s="749" t="n"/>
      <c r="AD930" s="749" t="n"/>
    </row>
    <row r="931">
      <c r="A931" s="749" t="n"/>
      <c r="B931" s="749" t="n"/>
      <c r="C931" s="749" t="n"/>
      <c r="D931" s="749" t="n"/>
      <c r="E931" s="749" t="n"/>
      <c r="F931" s="749" t="n"/>
      <c r="G931" s="749" t="n"/>
      <c r="H931" s="749" t="n"/>
      <c r="I931" s="749" t="n"/>
      <c r="J931" s="749" t="n"/>
      <c r="K931" s="749" t="n"/>
      <c r="L931" s="749" t="n"/>
      <c r="M931" s="749" t="n"/>
      <c r="N931" s="749" t="n"/>
      <c r="O931" s="749" t="n"/>
      <c r="P931" s="749" t="n"/>
      <c r="Q931" s="749" t="n"/>
      <c r="R931" s="749" t="n"/>
      <c r="S931" s="749" t="n"/>
      <c r="T931" s="749" t="n"/>
      <c r="U931" s="749" t="n"/>
      <c r="V931" s="749" t="n"/>
      <c r="W931" s="749" t="n"/>
      <c r="X931" s="749" t="n"/>
      <c r="Y931" s="749" t="n"/>
      <c r="Z931" s="749" t="n"/>
      <c r="AA931" s="749" t="n"/>
      <c r="AB931" s="749" t="n"/>
      <c r="AC931" s="749" t="n"/>
      <c r="AD931" s="749" t="n"/>
    </row>
    <row r="932">
      <c r="A932" s="749" t="n"/>
      <c r="B932" s="749" t="n"/>
      <c r="C932" s="749" t="n"/>
      <c r="D932" s="749" t="n"/>
      <c r="E932" s="749" t="n"/>
      <c r="F932" s="749" t="n"/>
      <c r="G932" s="749" t="n"/>
      <c r="H932" s="749" t="n"/>
      <c r="I932" s="749" t="n"/>
      <c r="J932" s="749" t="n"/>
      <c r="K932" s="749" t="n"/>
      <c r="L932" s="749" t="n"/>
      <c r="M932" s="749" t="n"/>
      <c r="N932" s="749" t="n"/>
      <c r="O932" s="749" t="n"/>
      <c r="P932" s="749" t="n"/>
      <c r="Q932" s="749" t="n"/>
      <c r="R932" s="749" t="n"/>
      <c r="S932" s="749" t="n"/>
      <c r="T932" s="749" t="n"/>
      <c r="U932" s="749" t="n"/>
      <c r="V932" s="749" t="n"/>
      <c r="W932" s="749" t="n"/>
      <c r="X932" s="749" t="n"/>
      <c r="Y932" s="749" t="n"/>
      <c r="Z932" s="749" t="n"/>
      <c r="AA932" s="749" t="n"/>
      <c r="AB932" s="749" t="n"/>
      <c r="AC932" s="749" t="n"/>
      <c r="AD932" s="749" t="n"/>
    </row>
    <row r="933">
      <c r="A933" s="749" t="n"/>
      <c r="B933" s="749" t="n"/>
      <c r="C933" s="749" t="n"/>
      <c r="D933" s="749" t="n"/>
      <c r="E933" s="749" t="n"/>
      <c r="F933" s="749" t="n"/>
      <c r="G933" s="749" t="n"/>
      <c r="H933" s="749" t="n"/>
      <c r="I933" s="749" t="n"/>
      <c r="J933" s="749" t="n"/>
      <c r="K933" s="749" t="n"/>
      <c r="L933" s="749" t="n"/>
      <c r="M933" s="749" t="n"/>
      <c r="N933" s="749" t="n"/>
      <c r="O933" s="749" t="n"/>
      <c r="P933" s="749" t="n"/>
      <c r="Q933" s="749" t="n"/>
      <c r="R933" s="749" t="n"/>
      <c r="S933" s="749" t="n"/>
      <c r="T933" s="749" t="n"/>
      <c r="U933" s="749" t="n"/>
      <c r="V933" s="749" t="n"/>
      <c r="W933" s="749" t="n"/>
      <c r="X933" s="749" t="n"/>
      <c r="Y933" s="749" t="n"/>
      <c r="Z933" s="749" t="n"/>
      <c r="AA933" s="749" t="n"/>
      <c r="AB933" s="749" t="n"/>
      <c r="AC933" s="749" t="n"/>
      <c r="AD933" s="749" t="n"/>
    </row>
    <row r="934">
      <c r="A934" s="749" t="n"/>
      <c r="B934" s="749" t="n"/>
      <c r="C934" s="749" t="n"/>
      <c r="D934" s="749" t="n"/>
      <c r="E934" s="749" t="n"/>
      <c r="F934" s="749" t="n"/>
      <c r="G934" s="749" t="n"/>
      <c r="H934" s="749" t="n"/>
      <c r="I934" s="749" t="n"/>
      <c r="J934" s="749" t="n"/>
      <c r="K934" s="749" t="n"/>
      <c r="L934" s="749" t="n"/>
      <c r="M934" s="749" t="n"/>
      <c r="N934" s="749" t="n"/>
      <c r="O934" s="749" t="n"/>
      <c r="P934" s="749" t="n"/>
      <c r="Q934" s="749" t="n"/>
      <c r="R934" s="749" t="n"/>
      <c r="S934" s="749" t="n"/>
      <c r="T934" s="749" t="n"/>
      <c r="U934" s="749" t="n"/>
      <c r="V934" s="749" t="n"/>
      <c r="W934" s="749" t="n"/>
      <c r="X934" s="749" t="n"/>
      <c r="Y934" s="749" t="n"/>
      <c r="Z934" s="749" t="n"/>
      <c r="AA934" s="749" t="n"/>
      <c r="AB934" s="749" t="n"/>
      <c r="AC934" s="749" t="n"/>
      <c r="AD934" s="749" t="n"/>
    </row>
    <row r="935">
      <c r="A935" s="749" t="n"/>
      <c r="B935" s="749" t="n"/>
      <c r="C935" s="749" t="n"/>
      <c r="D935" s="749" t="n"/>
      <c r="E935" s="749" t="n"/>
      <c r="F935" s="749" t="n"/>
      <c r="G935" s="749" t="n"/>
      <c r="H935" s="749" t="n"/>
      <c r="I935" s="749" t="n"/>
      <c r="J935" s="749" t="n"/>
      <c r="K935" s="749" t="n"/>
      <c r="L935" s="749" t="n"/>
      <c r="M935" s="749" t="n"/>
      <c r="N935" s="749" t="n"/>
      <c r="O935" s="749" t="n"/>
      <c r="P935" s="749" t="n"/>
      <c r="Q935" s="749" t="n"/>
      <c r="R935" s="749" t="n"/>
      <c r="S935" s="749" t="n"/>
      <c r="T935" s="749" t="n"/>
      <c r="U935" s="749" t="n"/>
      <c r="V935" s="749" t="n"/>
      <c r="W935" s="749" t="n"/>
      <c r="X935" s="749" t="n"/>
      <c r="Y935" s="749" t="n"/>
      <c r="Z935" s="749" t="n"/>
      <c r="AA935" s="749" t="n"/>
      <c r="AB935" s="749" t="n"/>
      <c r="AC935" s="749" t="n"/>
      <c r="AD935" s="749" t="n"/>
    </row>
    <row r="936">
      <c r="A936" s="749" t="n"/>
      <c r="B936" s="749" t="n"/>
      <c r="C936" s="749" t="n"/>
      <c r="D936" s="749" t="n"/>
      <c r="E936" s="749" t="n"/>
      <c r="F936" s="749" t="n"/>
      <c r="G936" s="749" t="n"/>
      <c r="H936" s="749" t="n"/>
      <c r="I936" s="749" t="n"/>
      <c r="J936" s="749" t="n"/>
      <c r="K936" s="749" t="n"/>
      <c r="L936" s="749" t="n"/>
      <c r="M936" s="749" t="n"/>
      <c r="N936" s="749" t="n"/>
      <c r="O936" s="749" t="n"/>
      <c r="P936" s="749" t="n"/>
      <c r="Q936" s="749" t="n"/>
      <c r="R936" s="749" t="n"/>
      <c r="S936" s="749" t="n"/>
      <c r="T936" s="749" t="n"/>
      <c r="U936" s="749" t="n"/>
      <c r="V936" s="749" t="n"/>
      <c r="W936" s="749" t="n"/>
      <c r="X936" s="749" t="n"/>
      <c r="Y936" s="749" t="n"/>
      <c r="Z936" s="749" t="n"/>
      <c r="AA936" s="749" t="n"/>
      <c r="AB936" s="749" t="n"/>
      <c r="AC936" s="749" t="n"/>
      <c r="AD936" s="749" t="n"/>
    </row>
    <row r="937">
      <c r="A937" s="749" t="n"/>
      <c r="B937" s="749" t="n"/>
      <c r="C937" s="749" t="n"/>
      <c r="D937" s="749" t="n"/>
      <c r="E937" s="749" t="n"/>
      <c r="F937" s="749" t="n"/>
      <c r="G937" s="749" t="n"/>
      <c r="H937" s="749" t="n"/>
      <c r="I937" s="749" t="n"/>
      <c r="J937" s="749" t="n"/>
      <c r="K937" s="749" t="n"/>
      <c r="L937" s="749" t="n"/>
      <c r="M937" s="749" t="n"/>
      <c r="N937" s="749" t="n"/>
      <c r="O937" s="749" t="n"/>
      <c r="P937" s="749" t="n"/>
      <c r="Q937" s="749" t="n"/>
      <c r="R937" s="749" t="n"/>
      <c r="S937" s="749" t="n"/>
      <c r="T937" s="749" t="n"/>
      <c r="U937" s="749" t="n"/>
      <c r="V937" s="749" t="n"/>
      <c r="W937" s="749" t="n"/>
      <c r="X937" s="749" t="n"/>
      <c r="Y937" s="749" t="n"/>
      <c r="Z937" s="749" t="n"/>
      <c r="AA937" s="749" t="n"/>
      <c r="AB937" s="749" t="n"/>
      <c r="AC937" s="749" t="n"/>
      <c r="AD937" s="749" t="n"/>
    </row>
    <row r="938">
      <c r="A938" s="749" t="n"/>
      <c r="B938" s="749" t="n"/>
      <c r="C938" s="749" t="n"/>
      <c r="D938" s="749" t="n"/>
      <c r="E938" s="749" t="n"/>
      <c r="F938" s="749" t="n"/>
      <c r="G938" s="749" t="n"/>
      <c r="H938" s="749" t="n"/>
      <c r="I938" s="749" t="n"/>
      <c r="J938" s="749" t="n"/>
      <c r="K938" s="749" t="n"/>
      <c r="L938" s="749" t="n"/>
      <c r="M938" s="749" t="n"/>
      <c r="N938" s="749" t="n"/>
      <c r="O938" s="749" t="n"/>
      <c r="P938" s="749" t="n"/>
      <c r="Q938" s="749" t="n"/>
      <c r="R938" s="749" t="n"/>
      <c r="S938" s="749" t="n"/>
      <c r="T938" s="749" t="n"/>
      <c r="U938" s="749" t="n"/>
      <c r="V938" s="749" t="n"/>
      <c r="W938" s="749" t="n"/>
      <c r="X938" s="749" t="n"/>
      <c r="Y938" s="749" t="n"/>
      <c r="Z938" s="749" t="n"/>
      <c r="AA938" s="749" t="n"/>
      <c r="AB938" s="749" t="n"/>
      <c r="AC938" s="749" t="n"/>
      <c r="AD938" s="749" t="n"/>
    </row>
    <row r="939">
      <c r="A939" s="749" t="n"/>
      <c r="B939" s="749" t="n"/>
      <c r="C939" s="749" t="n"/>
      <c r="D939" s="749" t="n"/>
      <c r="E939" s="749" t="n"/>
      <c r="F939" s="749" t="n"/>
      <c r="G939" s="749" t="n"/>
      <c r="H939" s="749" t="n"/>
      <c r="I939" s="749" t="n"/>
      <c r="J939" s="749" t="n"/>
      <c r="K939" s="749" t="n"/>
      <c r="L939" s="749" t="n"/>
      <c r="M939" s="749" t="n"/>
      <c r="N939" s="749" t="n"/>
      <c r="O939" s="749" t="n"/>
      <c r="P939" s="749" t="n"/>
      <c r="Q939" s="749" t="n"/>
      <c r="R939" s="749" t="n"/>
      <c r="S939" s="749" t="n"/>
      <c r="T939" s="749" t="n"/>
      <c r="U939" s="749" t="n"/>
      <c r="V939" s="749" t="n"/>
      <c r="W939" s="749" t="n"/>
      <c r="X939" s="749" t="n"/>
      <c r="Y939" s="749" t="n"/>
      <c r="Z939" s="749" t="n"/>
      <c r="AA939" s="749" t="n"/>
      <c r="AB939" s="749" t="n"/>
      <c r="AC939" s="749" t="n"/>
      <c r="AD939" s="749" t="n"/>
    </row>
    <row r="940">
      <c r="A940" s="749" t="n"/>
      <c r="B940" s="749" t="n"/>
      <c r="C940" s="749" t="n"/>
      <c r="D940" s="749" t="n"/>
      <c r="E940" s="749" t="n"/>
      <c r="F940" s="749" t="n"/>
      <c r="G940" s="749" t="n"/>
      <c r="H940" s="749" t="n"/>
      <c r="I940" s="749" t="n"/>
      <c r="J940" s="749" t="n"/>
      <c r="K940" s="749" t="n"/>
      <c r="L940" s="749" t="n"/>
      <c r="M940" s="749" t="n"/>
      <c r="N940" s="749" t="n"/>
      <c r="O940" s="749" t="n"/>
      <c r="P940" s="749" t="n"/>
      <c r="Q940" s="749" t="n"/>
      <c r="R940" s="749" t="n"/>
      <c r="S940" s="749" t="n"/>
      <c r="T940" s="749" t="n"/>
      <c r="U940" s="749" t="n"/>
      <c r="V940" s="749" t="n"/>
      <c r="W940" s="749" t="n"/>
      <c r="X940" s="749" t="n"/>
      <c r="Y940" s="749" t="n"/>
      <c r="Z940" s="749" t="n"/>
      <c r="AA940" s="749" t="n"/>
      <c r="AB940" s="749" t="n"/>
      <c r="AC940" s="749" t="n"/>
      <c r="AD940" s="749" t="n"/>
    </row>
    <row r="941">
      <c r="A941" s="749" t="n"/>
      <c r="B941" s="749" t="n"/>
      <c r="C941" s="749" t="n"/>
      <c r="D941" s="749" t="n"/>
      <c r="E941" s="749" t="n"/>
      <c r="F941" s="749" t="n"/>
      <c r="G941" s="749" t="n"/>
      <c r="H941" s="749" t="n"/>
      <c r="I941" s="749" t="n"/>
      <c r="J941" s="749" t="n"/>
      <c r="K941" s="749" t="n"/>
      <c r="L941" s="749" t="n"/>
      <c r="M941" s="749" t="n"/>
      <c r="N941" s="749" t="n"/>
      <c r="O941" s="749" t="n"/>
      <c r="P941" s="749" t="n"/>
      <c r="Q941" s="749" t="n"/>
      <c r="R941" s="749" t="n"/>
      <c r="S941" s="749" t="n"/>
      <c r="T941" s="749" t="n"/>
      <c r="U941" s="749" t="n"/>
      <c r="V941" s="749" t="n"/>
      <c r="W941" s="749" t="n"/>
      <c r="X941" s="749" t="n"/>
      <c r="Y941" s="749" t="n"/>
      <c r="Z941" s="749" t="n"/>
      <c r="AA941" s="749" t="n"/>
      <c r="AB941" s="749" t="n"/>
      <c r="AC941" s="749" t="n"/>
      <c r="AD941" s="749" t="n"/>
    </row>
    <row r="942">
      <c r="A942" s="749" t="n"/>
      <c r="B942" s="749" t="n"/>
      <c r="C942" s="749" t="n"/>
      <c r="D942" s="749" t="n"/>
      <c r="E942" s="749" t="n"/>
      <c r="F942" s="749" t="n"/>
      <c r="G942" s="749" t="n"/>
      <c r="H942" s="749" t="n"/>
      <c r="I942" s="749" t="n"/>
      <c r="J942" s="749" t="n"/>
      <c r="K942" s="749" t="n"/>
      <c r="L942" s="749" t="n"/>
      <c r="M942" s="749" t="n"/>
      <c r="N942" s="749" t="n"/>
      <c r="O942" s="749" t="n"/>
      <c r="P942" s="749" t="n"/>
      <c r="Q942" s="749" t="n"/>
      <c r="R942" s="749" t="n"/>
      <c r="S942" s="749" t="n"/>
      <c r="T942" s="749" t="n"/>
      <c r="U942" s="749" t="n"/>
      <c r="V942" s="749" t="n"/>
      <c r="W942" s="749" t="n"/>
      <c r="X942" s="749" t="n"/>
      <c r="Y942" s="749" t="n"/>
      <c r="Z942" s="749" t="n"/>
      <c r="AA942" s="749" t="n"/>
      <c r="AB942" s="749" t="n"/>
      <c r="AC942" s="749" t="n"/>
      <c r="AD942" s="749" t="n"/>
    </row>
    <row r="943">
      <c r="A943" s="749" t="n"/>
      <c r="B943" s="749" t="n"/>
      <c r="C943" s="749" t="n"/>
      <c r="D943" s="749" t="n"/>
      <c r="E943" s="749" t="n"/>
      <c r="F943" s="749" t="n"/>
      <c r="G943" s="749" t="n"/>
      <c r="H943" s="749" t="n"/>
      <c r="I943" s="749" t="n"/>
      <c r="J943" s="749" t="n"/>
      <c r="K943" s="749" t="n"/>
      <c r="L943" s="749" t="n"/>
      <c r="M943" s="749" t="n"/>
      <c r="N943" s="749" t="n"/>
      <c r="O943" s="749" t="n"/>
      <c r="P943" s="749" t="n"/>
      <c r="Q943" s="749" t="n"/>
      <c r="R943" s="749" t="n"/>
      <c r="S943" s="749" t="n"/>
      <c r="T943" s="749" t="n"/>
      <c r="U943" s="749" t="n"/>
      <c r="V943" s="749" t="n"/>
      <c r="W943" s="749" t="n"/>
      <c r="X943" s="749" t="n"/>
      <c r="Y943" s="749" t="n"/>
      <c r="Z943" s="749" t="n"/>
      <c r="AA943" s="749" t="n"/>
      <c r="AB943" s="749" t="n"/>
      <c r="AC943" s="749" t="n"/>
      <c r="AD943" s="749" t="n"/>
    </row>
    <row r="944">
      <c r="A944" s="749" t="n"/>
      <c r="B944" s="749" t="n"/>
      <c r="C944" s="749" t="n"/>
      <c r="D944" s="749" t="n"/>
      <c r="E944" s="749" t="n"/>
      <c r="F944" s="749" t="n"/>
      <c r="G944" s="749" t="n"/>
      <c r="H944" s="749" t="n"/>
      <c r="I944" s="749" t="n"/>
      <c r="J944" s="749" t="n"/>
      <c r="K944" s="749" t="n"/>
      <c r="L944" s="749" t="n"/>
      <c r="M944" s="749" t="n"/>
      <c r="N944" s="749" t="n"/>
      <c r="O944" s="749" t="n"/>
      <c r="P944" s="749" t="n"/>
      <c r="Q944" s="749" t="n"/>
      <c r="R944" s="749" t="n"/>
      <c r="S944" s="749" t="n"/>
      <c r="T944" s="749" t="n"/>
      <c r="U944" s="749" t="n"/>
      <c r="V944" s="749" t="n"/>
      <c r="W944" s="749" t="n"/>
      <c r="X944" s="749" t="n"/>
      <c r="Y944" s="749" t="n"/>
      <c r="Z944" s="749" t="n"/>
      <c r="AA944" s="749" t="n"/>
      <c r="AB944" s="749" t="n"/>
      <c r="AC944" s="749" t="n"/>
      <c r="AD944" s="749" t="n"/>
    </row>
    <row r="945">
      <c r="A945" s="749" t="n"/>
      <c r="B945" s="749" t="n"/>
      <c r="C945" s="749" t="n"/>
      <c r="D945" s="749" t="n"/>
      <c r="E945" s="749" t="n"/>
      <c r="F945" s="749" t="n"/>
      <c r="G945" s="749" t="n"/>
      <c r="H945" s="749" t="n"/>
      <c r="I945" s="749" t="n"/>
      <c r="J945" s="749" t="n"/>
      <c r="K945" s="749" t="n"/>
      <c r="L945" s="749" t="n"/>
      <c r="M945" s="749" t="n"/>
      <c r="N945" s="749" t="n"/>
      <c r="O945" s="749" t="n"/>
      <c r="P945" s="749" t="n"/>
      <c r="Q945" s="749" t="n"/>
      <c r="R945" s="749" t="n"/>
      <c r="S945" s="749" t="n"/>
      <c r="T945" s="749" t="n"/>
      <c r="U945" s="749" t="n"/>
      <c r="V945" s="749" t="n"/>
      <c r="W945" s="749" t="n"/>
      <c r="X945" s="749" t="n"/>
      <c r="Y945" s="749" t="n"/>
      <c r="Z945" s="749" t="n"/>
      <c r="AA945" s="749" t="n"/>
      <c r="AB945" s="749" t="n"/>
      <c r="AC945" s="749" t="n"/>
      <c r="AD945" s="749" t="n"/>
    </row>
    <row r="946">
      <c r="A946" s="749" t="n"/>
      <c r="B946" s="749" t="n"/>
      <c r="C946" s="749" t="n"/>
      <c r="D946" s="749" t="n"/>
      <c r="E946" s="749" t="n"/>
      <c r="F946" s="749" t="n"/>
      <c r="G946" s="749" t="n"/>
      <c r="H946" s="749" t="n"/>
      <c r="I946" s="749" t="n"/>
      <c r="J946" s="749" t="n"/>
      <c r="K946" s="749" t="n"/>
      <c r="L946" s="749" t="n"/>
      <c r="M946" s="749" t="n"/>
      <c r="N946" s="749" t="n"/>
      <c r="O946" s="749" t="n"/>
      <c r="P946" s="749" t="n"/>
      <c r="Q946" s="749" t="n"/>
      <c r="R946" s="749" t="n"/>
      <c r="S946" s="749" t="n"/>
      <c r="T946" s="749" t="n"/>
      <c r="U946" s="749" t="n"/>
      <c r="V946" s="749" t="n"/>
      <c r="W946" s="749" t="n"/>
      <c r="X946" s="749" t="n"/>
      <c r="Y946" s="749" t="n"/>
      <c r="Z946" s="749" t="n"/>
      <c r="AA946" s="749" t="n"/>
      <c r="AB946" s="749" t="n"/>
      <c r="AC946" s="749" t="n"/>
      <c r="AD946" s="749" t="n"/>
    </row>
    <row r="947">
      <c r="A947" s="749" t="n"/>
      <c r="B947" s="749" t="n"/>
      <c r="C947" s="749" t="n"/>
      <c r="D947" s="749" t="n"/>
      <c r="E947" s="749" t="n"/>
      <c r="F947" s="749" t="n"/>
      <c r="G947" s="749" t="n"/>
      <c r="H947" s="749" t="n"/>
      <c r="I947" s="749" t="n"/>
      <c r="J947" s="749" t="n"/>
      <c r="K947" s="749" t="n"/>
      <c r="L947" s="749" t="n"/>
      <c r="M947" s="749" t="n"/>
      <c r="N947" s="749" t="n"/>
      <c r="O947" s="749" t="n"/>
      <c r="P947" s="749" t="n"/>
      <c r="Q947" s="749" t="n"/>
      <c r="R947" s="749" t="n"/>
      <c r="S947" s="749" t="n"/>
      <c r="T947" s="749" t="n"/>
      <c r="U947" s="749" t="n"/>
      <c r="V947" s="749" t="n"/>
      <c r="W947" s="749" t="n"/>
      <c r="X947" s="749" t="n"/>
      <c r="Y947" s="749" t="n"/>
      <c r="Z947" s="749" t="n"/>
      <c r="AA947" s="749" t="n"/>
      <c r="AB947" s="749" t="n"/>
      <c r="AC947" s="749" t="n"/>
      <c r="AD947" s="749" t="n"/>
    </row>
    <row r="948">
      <c r="A948" s="749" t="n"/>
      <c r="B948" s="749" t="n"/>
      <c r="C948" s="749" t="n"/>
      <c r="D948" s="749" t="n"/>
      <c r="E948" s="749" t="n"/>
      <c r="F948" s="749" t="n"/>
      <c r="G948" s="749" t="n"/>
      <c r="H948" s="749" t="n"/>
      <c r="I948" s="749" t="n"/>
      <c r="J948" s="749" t="n"/>
      <c r="K948" s="749" t="n"/>
      <c r="L948" s="749" t="n"/>
      <c r="M948" s="749" t="n"/>
      <c r="N948" s="749" t="n"/>
      <c r="O948" s="749" t="n"/>
      <c r="P948" s="749" t="n"/>
      <c r="Q948" s="749" t="n"/>
      <c r="R948" s="749" t="n"/>
      <c r="S948" s="749" t="n"/>
      <c r="T948" s="749" t="n"/>
      <c r="U948" s="749" t="n"/>
      <c r="V948" s="749" t="n"/>
      <c r="W948" s="749" t="n"/>
      <c r="X948" s="749" t="n"/>
      <c r="Y948" s="749" t="n"/>
      <c r="Z948" s="749" t="n"/>
      <c r="AA948" s="749" t="n"/>
      <c r="AB948" s="749" t="n"/>
      <c r="AC948" s="749" t="n"/>
      <c r="AD948" s="749" t="n"/>
    </row>
    <row r="949">
      <c r="A949" s="749" t="n"/>
      <c r="B949" s="749" t="n"/>
      <c r="C949" s="749" t="n"/>
      <c r="D949" s="749" t="n"/>
      <c r="E949" s="749" t="n"/>
      <c r="F949" s="749" t="n"/>
      <c r="G949" s="749" t="n"/>
      <c r="H949" s="749" t="n"/>
      <c r="I949" s="749" t="n"/>
      <c r="J949" s="749" t="n"/>
      <c r="K949" s="749" t="n"/>
      <c r="L949" s="749" t="n"/>
      <c r="M949" s="749" t="n"/>
      <c r="N949" s="749" t="n"/>
      <c r="O949" s="749" t="n"/>
      <c r="P949" s="749" t="n"/>
      <c r="Q949" s="749" t="n"/>
      <c r="R949" s="749" t="n"/>
      <c r="S949" s="749" t="n"/>
      <c r="T949" s="749" t="n"/>
      <c r="U949" s="749" t="n"/>
      <c r="V949" s="749" t="n"/>
      <c r="W949" s="749" t="n"/>
      <c r="X949" s="749" t="n"/>
      <c r="Y949" s="749" t="n"/>
      <c r="Z949" s="749" t="n"/>
      <c r="AA949" s="749" t="n"/>
      <c r="AB949" s="749" t="n"/>
      <c r="AC949" s="749" t="n"/>
      <c r="AD949" s="749" t="n"/>
    </row>
    <row r="950">
      <c r="A950" s="749" t="n"/>
      <c r="B950" s="749" t="n"/>
      <c r="C950" s="749" t="n"/>
      <c r="D950" s="749" t="n"/>
      <c r="E950" s="749" t="n"/>
      <c r="F950" s="749" t="n"/>
      <c r="G950" s="749" t="n"/>
      <c r="H950" s="749" t="n"/>
      <c r="I950" s="749" t="n"/>
      <c r="J950" s="749" t="n"/>
      <c r="K950" s="749" t="n"/>
      <c r="L950" s="749" t="n"/>
      <c r="M950" s="749" t="n"/>
      <c r="N950" s="749" t="n"/>
      <c r="O950" s="749" t="n"/>
      <c r="P950" s="749" t="n"/>
      <c r="Q950" s="749" t="n"/>
      <c r="R950" s="749" t="n"/>
      <c r="S950" s="749" t="n"/>
      <c r="T950" s="749" t="n"/>
      <c r="U950" s="749" t="n"/>
      <c r="V950" s="749" t="n"/>
      <c r="W950" s="749" t="n"/>
      <c r="X950" s="749" t="n"/>
      <c r="Y950" s="749" t="n"/>
      <c r="Z950" s="749" t="n"/>
      <c r="AA950" s="749" t="n"/>
      <c r="AB950" s="749" t="n"/>
      <c r="AC950" s="749" t="n"/>
      <c r="AD950" s="749" t="n"/>
    </row>
    <row r="951">
      <c r="A951" s="749" t="n"/>
      <c r="B951" s="749" t="n"/>
      <c r="C951" s="749" t="n"/>
      <c r="D951" s="749" t="n"/>
      <c r="E951" s="749" t="n"/>
      <c r="F951" s="749" t="n"/>
      <c r="G951" s="749" t="n"/>
      <c r="H951" s="749" t="n"/>
      <c r="I951" s="749" t="n"/>
      <c r="J951" s="749" t="n"/>
      <c r="K951" s="749" t="n"/>
      <c r="L951" s="749" t="n"/>
      <c r="M951" s="749" t="n"/>
      <c r="N951" s="749" t="n"/>
      <c r="O951" s="749" t="n"/>
      <c r="P951" s="749" t="n"/>
      <c r="Q951" s="749" t="n"/>
      <c r="R951" s="749" t="n"/>
      <c r="S951" s="749" t="n"/>
      <c r="T951" s="749" t="n"/>
      <c r="U951" s="749" t="n"/>
      <c r="V951" s="749" t="n"/>
      <c r="W951" s="749" t="n"/>
      <c r="X951" s="749" t="n"/>
      <c r="Y951" s="749" t="n"/>
      <c r="Z951" s="749" t="n"/>
      <c r="AA951" s="749" t="n"/>
      <c r="AB951" s="749" t="n"/>
      <c r="AC951" s="749" t="n"/>
      <c r="AD951" s="749" t="n"/>
    </row>
    <row r="952">
      <c r="A952" s="749" t="n"/>
      <c r="B952" s="749" t="n"/>
      <c r="C952" s="749" t="n"/>
      <c r="D952" s="749" t="n"/>
      <c r="E952" s="749" t="n"/>
      <c r="F952" s="749" t="n"/>
      <c r="G952" s="749" t="n"/>
      <c r="H952" s="749" t="n"/>
      <c r="I952" s="749" t="n"/>
      <c r="J952" s="749" t="n"/>
      <c r="K952" s="749" t="n"/>
      <c r="L952" s="749" t="n"/>
      <c r="M952" s="749" t="n"/>
      <c r="N952" s="749" t="n"/>
      <c r="O952" s="749" t="n"/>
      <c r="P952" s="749" t="n"/>
      <c r="Q952" s="749" t="n"/>
      <c r="R952" s="749" t="n"/>
      <c r="S952" s="749" t="n"/>
      <c r="T952" s="749" t="n"/>
      <c r="U952" s="749" t="n"/>
      <c r="V952" s="749" t="n"/>
      <c r="W952" s="749" t="n"/>
      <c r="X952" s="749" t="n"/>
      <c r="Y952" s="749" t="n"/>
      <c r="Z952" s="749" t="n"/>
      <c r="AA952" s="749" t="n"/>
      <c r="AB952" s="749" t="n"/>
      <c r="AC952" s="749" t="n"/>
      <c r="AD952" s="749" t="n"/>
    </row>
    <row r="953">
      <c r="A953" s="749" t="n"/>
      <c r="B953" s="749" t="n"/>
      <c r="C953" s="749" t="n"/>
      <c r="D953" s="749" t="n"/>
      <c r="E953" s="749" t="n"/>
      <c r="F953" s="749" t="n"/>
      <c r="G953" s="749" t="n"/>
      <c r="H953" s="749" t="n"/>
      <c r="I953" s="749" t="n"/>
      <c r="J953" s="749" t="n"/>
      <c r="K953" s="749" t="n"/>
      <c r="L953" s="749" t="n"/>
      <c r="M953" s="749" t="n"/>
      <c r="N953" s="749" t="n"/>
      <c r="O953" s="749" t="n"/>
      <c r="P953" s="749" t="n"/>
      <c r="Q953" s="749" t="n"/>
      <c r="R953" s="749" t="n"/>
      <c r="S953" s="749" t="n"/>
      <c r="T953" s="749" t="n"/>
      <c r="U953" s="749" t="n"/>
      <c r="V953" s="749" t="n"/>
      <c r="W953" s="749" t="n"/>
      <c r="X953" s="749" t="n"/>
      <c r="Y953" s="749" t="n"/>
      <c r="Z953" s="749" t="n"/>
      <c r="AA953" s="749" t="n"/>
      <c r="AB953" s="749" t="n"/>
      <c r="AC953" s="749" t="n"/>
      <c r="AD953" s="749" t="n"/>
    </row>
    <row r="954">
      <c r="A954" s="749" t="n"/>
      <c r="B954" s="749" t="n"/>
      <c r="C954" s="749" t="n"/>
      <c r="D954" s="749" t="n"/>
      <c r="E954" s="749" t="n"/>
      <c r="F954" s="749" t="n"/>
      <c r="G954" s="749" t="n"/>
      <c r="H954" s="749" t="n"/>
      <c r="I954" s="749" t="n"/>
      <c r="J954" s="749" t="n"/>
      <c r="K954" s="749" t="n"/>
      <c r="L954" s="749" t="n"/>
      <c r="M954" s="749" t="n"/>
      <c r="N954" s="749" t="n"/>
      <c r="O954" s="749" t="n"/>
      <c r="P954" s="749" t="n"/>
      <c r="Q954" s="749" t="n"/>
      <c r="R954" s="749" t="n"/>
      <c r="S954" s="749" t="n"/>
      <c r="T954" s="749" t="n"/>
      <c r="U954" s="749" t="n"/>
      <c r="V954" s="749" t="n"/>
      <c r="W954" s="749" t="n"/>
      <c r="X954" s="749" t="n"/>
      <c r="Y954" s="749" t="n"/>
      <c r="Z954" s="749" t="n"/>
      <c r="AA954" s="749" t="n"/>
      <c r="AB954" s="749" t="n"/>
      <c r="AC954" s="749" t="n"/>
      <c r="AD954" s="749" t="n"/>
    </row>
    <row r="955">
      <c r="A955" s="749" t="n"/>
      <c r="B955" s="749" t="n"/>
      <c r="C955" s="749" t="n"/>
      <c r="D955" s="749" t="n"/>
      <c r="E955" s="749" t="n"/>
      <c r="F955" s="749" t="n"/>
      <c r="G955" s="749" t="n"/>
      <c r="H955" s="749" t="n"/>
      <c r="I955" s="749" t="n"/>
      <c r="J955" s="749" t="n"/>
      <c r="K955" s="749" t="n"/>
      <c r="L955" s="749" t="n"/>
      <c r="M955" s="749" t="n"/>
      <c r="N955" s="749" t="n"/>
      <c r="O955" s="749" t="n"/>
      <c r="P955" s="749" t="n"/>
      <c r="Q955" s="749" t="n"/>
      <c r="R955" s="749" t="n"/>
      <c r="S955" s="749" t="n"/>
      <c r="T955" s="749" t="n"/>
      <c r="U955" s="749" t="n"/>
      <c r="V955" s="749" t="n"/>
      <c r="W955" s="749" t="n"/>
      <c r="X955" s="749" t="n"/>
      <c r="Y955" s="749" t="n"/>
      <c r="Z955" s="749" t="n"/>
      <c r="AA955" s="749" t="n"/>
      <c r="AB955" s="749" t="n"/>
      <c r="AC955" s="749" t="n"/>
      <c r="AD955" s="749" t="n"/>
    </row>
    <row r="956">
      <c r="A956" s="749" t="n"/>
      <c r="B956" s="749" t="n"/>
      <c r="C956" s="749" t="n"/>
      <c r="D956" s="749" t="n"/>
      <c r="E956" s="749" t="n"/>
      <c r="F956" s="749" t="n"/>
      <c r="G956" s="749" t="n"/>
      <c r="H956" s="749" t="n"/>
      <c r="I956" s="749" t="n"/>
      <c r="J956" s="749" t="n"/>
      <c r="K956" s="749" t="n"/>
      <c r="L956" s="749" t="n"/>
      <c r="M956" s="749" t="n"/>
      <c r="N956" s="749" t="n"/>
      <c r="O956" s="749" t="n"/>
      <c r="P956" s="749" t="n"/>
      <c r="Q956" s="749" t="n"/>
      <c r="R956" s="749" t="n"/>
      <c r="S956" s="749" t="n"/>
      <c r="T956" s="749" t="n"/>
      <c r="U956" s="749" t="n"/>
      <c r="V956" s="749" t="n"/>
      <c r="W956" s="749" t="n"/>
      <c r="X956" s="749" t="n"/>
      <c r="Y956" s="749" t="n"/>
      <c r="Z956" s="749" t="n"/>
      <c r="AA956" s="749" t="n"/>
      <c r="AB956" s="749" t="n"/>
      <c r="AC956" s="749" t="n"/>
      <c r="AD956" s="749" t="n"/>
    </row>
    <row r="957">
      <c r="A957" s="749" t="n"/>
      <c r="B957" s="749" t="n"/>
      <c r="C957" s="749" t="n"/>
      <c r="D957" s="749" t="n"/>
      <c r="E957" s="749" t="n"/>
      <c r="F957" s="749" t="n"/>
      <c r="G957" s="749" t="n"/>
      <c r="H957" s="749" t="n"/>
      <c r="I957" s="749" t="n"/>
      <c r="J957" s="749" t="n"/>
      <c r="K957" s="749" t="n"/>
      <c r="L957" s="749" t="n"/>
      <c r="M957" s="749" t="n"/>
      <c r="N957" s="749" t="n"/>
      <c r="O957" s="749" t="n"/>
      <c r="P957" s="749" t="n"/>
      <c r="Q957" s="749" t="n"/>
      <c r="R957" s="749" t="n"/>
      <c r="S957" s="749" t="n"/>
      <c r="T957" s="749" t="n"/>
      <c r="U957" s="749" t="n"/>
      <c r="V957" s="749" t="n"/>
      <c r="W957" s="749" t="n"/>
      <c r="X957" s="749" t="n"/>
      <c r="Y957" s="749" t="n"/>
      <c r="Z957" s="749" t="n"/>
      <c r="AA957" s="749" t="n"/>
      <c r="AB957" s="749" t="n"/>
      <c r="AC957" s="749" t="n"/>
      <c r="AD957" s="749" t="n"/>
    </row>
    <row r="958">
      <c r="A958" s="749" t="n"/>
      <c r="B958" s="749" t="n"/>
      <c r="C958" s="749" t="n"/>
      <c r="D958" s="749" t="n"/>
      <c r="E958" s="749" t="n"/>
      <c r="F958" s="749" t="n"/>
      <c r="G958" s="749" t="n"/>
      <c r="H958" s="749" t="n"/>
      <c r="I958" s="749" t="n"/>
      <c r="J958" s="749" t="n"/>
      <c r="K958" s="749" t="n"/>
      <c r="L958" s="749" t="n"/>
      <c r="M958" s="749" t="n"/>
      <c r="N958" s="749" t="n"/>
      <c r="O958" s="749" t="n"/>
      <c r="P958" s="749" t="n"/>
      <c r="Q958" s="749" t="n"/>
      <c r="R958" s="749" t="n"/>
      <c r="S958" s="749" t="n"/>
      <c r="T958" s="749" t="n"/>
      <c r="U958" s="749" t="n"/>
      <c r="V958" s="749" t="n"/>
      <c r="W958" s="749" t="n"/>
      <c r="X958" s="749" t="n"/>
      <c r="Y958" s="749" t="n"/>
      <c r="Z958" s="749" t="n"/>
      <c r="AA958" s="749" t="n"/>
      <c r="AB958" s="749" t="n"/>
      <c r="AC958" s="749" t="n"/>
      <c r="AD958" s="749" t="n"/>
    </row>
    <row r="959">
      <c r="A959" s="749" t="n"/>
      <c r="B959" s="749" t="n"/>
      <c r="C959" s="749" t="n"/>
      <c r="D959" s="749" t="n"/>
      <c r="E959" s="749" t="n"/>
      <c r="F959" s="749" t="n"/>
      <c r="G959" s="749" t="n"/>
      <c r="H959" s="749" t="n"/>
      <c r="I959" s="749" t="n"/>
      <c r="J959" s="749" t="n"/>
      <c r="K959" s="749" t="n"/>
      <c r="L959" s="749" t="n"/>
      <c r="M959" s="749" t="n"/>
      <c r="N959" s="749" t="n"/>
      <c r="O959" s="749" t="n"/>
      <c r="P959" s="749" t="n"/>
      <c r="Q959" s="749" t="n"/>
      <c r="R959" s="749" t="n"/>
      <c r="S959" s="749" t="n"/>
      <c r="T959" s="749" t="n"/>
      <c r="U959" s="749" t="n"/>
      <c r="V959" s="749" t="n"/>
      <c r="W959" s="749" t="n"/>
      <c r="X959" s="749" t="n"/>
      <c r="Y959" s="749" t="n"/>
      <c r="Z959" s="749" t="n"/>
      <c r="AA959" s="749" t="n"/>
      <c r="AB959" s="749" t="n"/>
      <c r="AC959" s="749" t="n"/>
      <c r="AD959" s="749" t="n"/>
    </row>
    <row r="960">
      <c r="A960" s="749" t="n"/>
      <c r="B960" s="749" t="n"/>
      <c r="C960" s="749" t="n"/>
      <c r="D960" s="749" t="n"/>
      <c r="E960" s="749" t="n"/>
      <c r="F960" s="749" t="n"/>
      <c r="G960" s="749" t="n"/>
      <c r="H960" s="749" t="n"/>
      <c r="I960" s="749" t="n"/>
      <c r="J960" s="749" t="n"/>
      <c r="K960" s="749" t="n"/>
      <c r="L960" s="749" t="n"/>
      <c r="M960" s="749" t="n"/>
      <c r="N960" s="749" t="n"/>
      <c r="O960" s="749" t="n"/>
      <c r="P960" s="749" t="n"/>
      <c r="Q960" s="749" t="n"/>
      <c r="R960" s="749" t="n"/>
      <c r="S960" s="749" t="n"/>
      <c r="T960" s="749" t="n"/>
      <c r="U960" s="749" t="n"/>
      <c r="V960" s="749" t="n"/>
      <c r="W960" s="749" t="n"/>
      <c r="X960" s="749" t="n"/>
      <c r="Y960" s="749" t="n"/>
      <c r="Z960" s="749" t="n"/>
      <c r="AA960" s="749" t="n"/>
      <c r="AB960" s="749" t="n"/>
      <c r="AC960" s="749" t="n"/>
      <c r="AD960" s="749" t="n"/>
    </row>
    <row r="961">
      <c r="A961" s="749" t="n"/>
      <c r="B961" s="749" t="n"/>
      <c r="C961" s="749" t="n"/>
      <c r="D961" s="749" t="n"/>
      <c r="E961" s="749" t="n"/>
      <c r="F961" s="749" t="n"/>
      <c r="G961" s="749" t="n"/>
      <c r="H961" s="749" t="n"/>
      <c r="I961" s="749" t="n"/>
      <c r="J961" s="749" t="n"/>
      <c r="K961" s="749" t="n"/>
      <c r="L961" s="749" t="n"/>
      <c r="M961" s="749" t="n"/>
      <c r="N961" s="749" t="n"/>
      <c r="O961" s="749" t="n"/>
      <c r="P961" s="749" t="n"/>
      <c r="Q961" s="749" t="n"/>
      <c r="R961" s="749" t="n"/>
      <c r="S961" s="749" t="n"/>
      <c r="T961" s="749" t="n"/>
      <c r="U961" s="749" t="n"/>
      <c r="V961" s="749" t="n"/>
      <c r="W961" s="749" t="n"/>
      <c r="X961" s="749" t="n"/>
      <c r="Y961" s="749" t="n"/>
      <c r="Z961" s="749" t="n"/>
      <c r="AA961" s="749" t="n"/>
      <c r="AB961" s="749" t="n"/>
      <c r="AC961" s="749" t="n"/>
      <c r="AD961" s="749" t="n"/>
    </row>
    <row r="962">
      <c r="A962" s="749" t="n"/>
      <c r="B962" s="749" t="n"/>
      <c r="C962" s="749" t="n"/>
      <c r="D962" s="749" t="n"/>
      <c r="E962" s="749" t="n"/>
      <c r="F962" s="749" t="n"/>
      <c r="G962" s="749" t="n"/>
      <c r="H962" s="749" t="n"/>
      <c r="I962" s="749" t="n"/>
      <c r="J962" s="749" t="n"/>
      <c r="K962" s="749" t="n"/>
      <c r="L962" s="749" t="n"/>
      <c r="M962" s="749" t="n"/>
      <c r="N962" s="749" t="n"/>
      <c r="O962" s="749" t="n"/>
      <c r="P962" s="749" t="n"/>
      <c r="Q962" s="749" t="n"/>
      <c r="R962" s="749" t="n"/>
      <c r="S962" s="749" t="n"/>
      <c r="T962" s="749" t="n"/>
      <c r="U962" s="749" t="n"/>
      <c r="V962" s="749" t="n"/>
      <c r="W962" s="749" t="n"/>
      <c r="X962" s="749" t="n"/>
      <c r="Y962" s="749" t="n"/>
      <c r="Z962" s="749" t="n"/>
      <c r="AA962" s="749" t="n"/>
      <c r="AB962" s="749" t="n"/>
      <c r="AC962" s="749" t="n"/>
      <c r="AD962" s="749" t="n"/>
    </row>
    <row r="963">
      <c r="A963" s="749" t="n"/>
      <c r="B963" s="749" t="n"/>
      <c r="C963" s="749" t="n"/>
      <c r="D963" s="749" t="n"/>
      <c r="E963" s="749" t="n"/>
      <c r="F963" s="749" t="n"/>
      <c r="G963" s="749" t="n"/>
      <c r="H963" s="749" t="n"/>
      <c r="I963" s="749" t="n"/>
      <c r="J963" s="749" t="n"/>
      <c r="K963" s="749" t="n"/>
      <c r="L963" s="749" t="n"/>
      <c r="M963" s="749" t="n"/>
      <c r="N963" s="749" t="n"/>
      <c r="O963" s="749" t="n"/>
      <c r="P963" s="749" t="n"/>
      <c r="Q963" s="749" t="n"/>
      <c r="R963" s="749" t="n"/>
      <c r="S963" s="749" t="n"/>
      <c r="T963" s="749" t="n"/>
      <c r="U963" s="749" t="n"/>
      <c r="V963" s="749" t="n"/>
      <c r="W963" s="749" t="n"/>
      <c r="X963" s="749" t="n"/>
      <c r="Y963" s="749" t="n"/>
      <c r="Z963" s="749" t="n"/>
      <c r="AA963" s="749" t="n"/>
      <c r="AB963" s="749" t="n"/>
      <c r="AC963" s="749" t="n"/>
      <c r="AD963" s="749" t="n"/>
    </row>
    <row r="964">
      <c r="A964" s="749" t="n"/>
      <c r="B964" s="749" t="n"/>
      <c r="C964" s="749" t="n"/>
      <c r="D964" s="749" t="n"/>
      <c r="E964" s="749" t="n"/>
      <c r="F964" s="749" t="n"/>
      <c r="G964" s="749" t="n"/>
      <c r="H964" s="749" t="n"/>
      <c r="I964" s="749" t="n"/>
      <c r="J964" s="749" t="n"/>
      <c r="K964" s="749" t="n"/>
      <c r="L964" s="749" t="n"/>
      <c r="M964" s="749" t="n"/>
      <c r="N964" s="749" t="n"/>
      <c r="O964" s="749" t="n"/>
      <c r="P964" s="749" t="n"/>
      <c r="Q964" s="749" t="n"/>
      <c r="R964" s="749" t="n"/>
      <c r="S964" s="749" t="n"/>
      <c r="T964" s="749" t="n"/>
      <c r="U964" s="749" t="n"/>
      <c r="V964" s="749" t="n"/>
      <c r="W964" s="749" t="n"/>
      <c r="X964" s="749" t="n"/>
      <c r="Y964" s="749" t="n"/>
      <c r="Z964" s="749" t="n"/>
      <c r="AA964" s="749" t="n"/>
      <c r="AB964" s="749" t="n"/>
      <c r="AC964" s="749" t="n"/>
      <c r="AD964" s="749" t="n"/>
    </row>
    <row r="965">
      <c r="A965" s="749" t="n"/>
      <c r="B965" s="749" t="n"/>
      <c r="C965" s="749" t="n"/>
      <c r="D965" s="749" t="n"/>
      <c r="E965" s="749" t="n"/>
      <c r="F965" s="749" t="n"/>
      <c r="G965" s="749" t="n"/>
      <c r="H965" s="749" t="n"/>
      <c r="I965" s="749" t="n"/>
      <c r="J965" s="749" t="n"/>
      <c r="K965" s="749" t="n"/>
      <c r="L965" s="749" t="n"/>
      <c r="M965" s="749" t="n"/>
      <c r="N965" s="749" t="n"/>
      <c r="O965" s="749" t="n"/>
      <c r="P965" s="749" t="n"/>
      <c r="Q965" s="749" t="n"/>
      <c r="R965" s="749" t="n"/>
      <c r="S965" s="749" t="n"/>
      <c r="T965" s="749" t="n"/>
      <c r="U965" s="749" t="n"/>
      <c r="V965" s="749" t="n"/>
      <c r="W965" s="749" t="n"/>
      <c r="X965" s="749" t="n"/>
      <c r="Y965" s="749" t="n"/>
      <c r="Z965" s="749" t="n"/>
      <c r="AA965" s="749" t="n"/>
      <c r="AB965" s="749" t="n"/>
      <c r="AC965" s="749" t="n"/>
      <c r="AD965" s="749" t="n"/>
    </row>
    <row r="966">
      <c r="A966" s="749" t="n"/>
      <c r="B966" s="749" t="n"/>
      <c r="C966" s="749" t="n"/>
      <c r="D966" s="749" t="n"/>
      <c r="E966" s="749" t="n"/>
      <c r="F966" s="749" t="n"/>
      <c r="G966" s="749" t="n"/>
      <c r="H966" s="749" t="n"/>
      <c r="I966" s="749" t="n"/>
      <c r="J966" s="749" t="n"/>
      <c r="K966" s="749" t="n"/>
      <c r="L966" s="749" t="n"/>
      <c r="M966" s="749" t="n"/>
      <c r="N966" s="749" t="n"/>
      <c r="O966" s="749" t="n"/>
      <c r="P966" s="749" t="n"/>
      <c r="Q966" s="749" t="n"/>
      <c r="R966" s="749" t="n"/>
      <c r="S966" s="749" t="n"/>
      <c r="T966" s="749" t="n"/>
      <c r="U966" s="749" t="n"/>
      <c r="V966" s="749" t="n"/>
      <c r="W966" s="749" t="n"/>
      <c r="X966" s="749" t="n"/>
      <c r="Y966" s="749" t="n"/>
      <c r="Z966" s="749" t="n"/>
      <c r="AA966" s="749" t="n"/>
      <c r="AB966" s="749" t="n"/>
      <c r="AC966" s="749" t="n"/>
      <c r="AD966" s="749" t="n"/>
    </row>
    <row r="967">
      <c r="A967" s="749" t="n"/>
      <c r="B967" s="749" t="n"/>
      <c r="C967" s="749" t="n"/>
      <c r="D967" s="749" t="n"/>
      <c r="E967" s="749" t="n"/>
      <c r="F967" s="749" t="n"/>
      <c r="G967" s="749" t="n"/>
      <c r="H967" s="749" t="n"/>
      <c r="I967" s="749" t="n"/>
      <c r="J967" s="749" t="n"/>
      <c r="K967" s="749" t="n"/>
      <c r="L967" s="749" t="n"/>
      <c r="M967" s="749" t="n"/>
      <c r="N967" s="749" t="n"/>
      <c r="O967" s="749" t="n"/>
      <c r="P967" s="749" t="n"/>
      <c r="Q967" s="749" t="n"/>
      <c r="R967" s="749" t="n"/>
      <c r="S967" s="749" t="n"/>
      <c r="T967" s="749" t="n"/>
      <c r="U967" s="749" t="n"/>
      <c r="V967" s="749" t="n"/>
      <c r="W967" s="749" t="n"/>
      <c r="X967" s="749" t="n"/>
      <c r="Y967" s="749" t="n"/>
      <c r="Z967" s="749" t="n"/>
      <c r="AA967" s="749" t="n"/>
      <c r="AB967" s="749" t="n"/>
      <c r="AC967" s="749" t="n"/>
      <c r="AD967" s="749" t="n"/>
    </row>
    <row r="968">
      <c r="A968" s="749" t="n"/>
      <c r="B968" s="749" t="n"/>
      <c r="C968" s="749" t="n"/>
      <c r="D968" s="749" t="n"/>
      <c r="E968" s="749" t="n"/>
      <c r="F968" s="749" t="n"/>
      <c r="G968" s="749" t="n"/>
      <c r="H968" s="749" t="n"/>
      <c r="I968" s="749" t="n"/>
      <c r="J968" s="749" t="n"/>
      <c r="K968" s="749" t="n"/>
      <c r="L968" s="749" t="n"/>
      <c r="M968" s="749" t="n"/>
      <c r="N968" s="749" t="n"/>
      <c r="O968" s="749" t="n"/>
      <c r="P968" s="749" t="n"/>
      <c r="Q968" s="749" t="n"/>
      <c r="R968" s="749" t="n"/>
      <c r="S968" s="749" t="n"/>
      <c r="T968" s="749" t="n"/>
      <c r="U968" s="749" t="n"/>
      <c r="V968" s="749" t="n"/>
      <c r="W968" s="749" t="n"/>
      <c r="X968" s="749" t="n"/>
      <c r="Y968" s="749" t="n"/>
      <c r="Z968" s="749" t="n"/>
      <c r="AA968" s="749" t="n"/>
      <c r="AB968" s="749" t="n"/>
      <c r="AC968" s="749" t="n"/>
      <c r="AD968" s="749" t="n"/>
    </row>
    <row r="969">
      <c r="A969" s="749" t="n"/>
      <c r="B969" s="749" t="n"/>
      <c r="C969" s="749" t="n"/>
      <c r="D969" s="749" t="n"/>
      <c r="E969" s="749" t="n"/>
      <c r="F969" s="749" t="n"/>
      <c r="G969" s="749" t="n"/>
      <c r="H969" s="749" t="n"/>
      <c r="I969" s="749" t="n"/>
      <c r="J969" s="749" t="n"/>
      <c r="K969" s="749" t="n"/>
      <c r="L969" s="749" t="n"/>
      <c r="M969" s="749" t="n"/>
      <c r="N969" s="749" t="n"/>
      <c r="O969" s="749" t="n"/>
      <c r="P969" s="749" t="n"/>
      <c r="Q969" s="749" t="n"/>
      <c r="R969" s="749" t="n"/>
      <c r="S969" s="749" t="n"/>
      <c r="T969" s="749" t="n"/>
      <c r="U969" s="749" t="n"/>
      <c r="V969" s="749" t="n"/>
      <c r="W969" s="749" t="n"/>
      <c r="X969" s="749" t="n"/>
      <c r="Y969" s="749" t="n"/>
      <c r="Z969" s="749" t="n"/>
      <c r="AA969" s="749" t="n"/>
      <c r="AB969" s="749" t="n"/>
      <c r="AC969" s="749" t="n"/>
      <c r="AD969" s="749" t="n"/>
    </row>
    <row r="970">
      <c r="A970" s="749" t="n"/>
      <c r="B970" s="749" t="n"/>
      <c r="C970" s="749" t="n"/>
      <c r="D970" s="749" t="n"/>
      <c r="E970" s="749" t="n"/>
      <c r="F970" s="749" t="n"/>
      <c r="G970" s="749" t="n"/>
      <c r="H970" s="749" t="n"/>
      <c r="I970" s="749" t="n"/>
      <c r="J970" s="749" t="n"/>
      <c r="K970" s="749" t="n"/>
      <c r="L970" s="749" t="n"/>
      <c r="M970" s="749" t="n"/>
      <c r="N970" s="749" t="n"/>
      <c r="O970" s="749" t="n"/>
      <c r="P970" s="749" t="n"/>
      <c r="Q970" s="749" t="n"/>
      <c r="R970" s="749" t="n"/>
      <c r="S970" s="749" t="n"/>
      <c r="T970" s="749" t="n"/>
      <c r="U970" s="749" t="n"/>
      <c r="V970" s="749" t="n"/>
      <c r="W970" s="749" t="n"/>
      <c r="X970" s="749" t="n"/>
      <c r="Y970" s="749" t="n"/>
      <c r="Z970" s="749" t="n"/>
      <c r="AA970" s="749" t="n"/>
      <c r="AB970" s="749" t="n"/>
      <c r="AC970" s="749" t="n"/>
      <c r="AD970" s="749" t="n"/>
    </row>
    <row r="971">
      <c r="A971" s="749" t="n"/>
      <c r="B971" s="749" t="n"/>
      <c r="C971" s="749" t="n"/>
      <c r="D971" s="749" t="n"/>
      <c r="E971" s="749" t="n"/>
      <c r="F971" s="749" t="n"/>
      <c r="G971" s="749" t="n"/>
      <c r="H971" s="749" t="n"/>
      <c r="I971" s="749" t="n"/>
      <c r="J971" s="749" t="n"/>
      <c r="K971" s="749" t="n"/>
      <c r="L971" s="749" t="n"/>
      <c r="M971" s="749" t="n"/>
      <c r="N971" s="749" t="n"/>
      <c r="O971" s="749" t="n"/>
      <c r="P971" s="749" t="n"/>
      <c r="Q971" s="749" t="n"/>
      <c r="R971" s="749" t="n"/>
      <c r="S971" s="749" t="n"/>
      <c r="T971" s="749" t="n"/>
      <c r="U971" s="749" t="n"/>
      <c r="V971" s="749" t="n"/>
      <c r="W971" s="749" t="n"/>
      <c r="X971" s="749" t="n"/>
      <c r="Y971" s="749" t="n"/>
      <c r="Z971" s="749" t="n"/>
      <c r="AA971" s="749" t="n"/>
      <c r="AB971" s="749" t="n"/>
      <c r="AC971" s="749" t="n"/>
      <c r="AD971" s="749" t="n"/>
    </row>
    <row r="972">
      <c r="A972" s="749" t="n"/>
      <c r="B972" s="749" t="n"/>
      <c r="C972" s="749" t="n"/>
      <c r="D972" s="749" t="n"/>
      <c r="E972" s="749" t="n"/>
      <c r="F972" s="749" t="n"/>
      <c r="G972" s="749" t="n"/>
      <c r="H972" s="749" t="n"/>
      <c r="I972" s="749" t="n"/>
      <c r="J972" s="749" t="n"/>
      <c r="K972" s="749" t="n"/>
      <c r="L972" s="749" t="n"/>
      <c r="M972" s="749" t="n"/>
      <c r="N972" s="749" t="n"/>
      <c r="O972" s="749" t="n"/>
      <c r="P972" s="749" t="n"/>
      <c r="Q972" s="749" t="n"/>
      <c r="R972" s="749" t="n"/>
      <c r="S972" s="749" t="n"/>
      <c r="T972" s="749" t="n"/>
      <c r="U972" s="749" t="n"/>
      <c r="V972" s="749" t="n"/>
      <c r="W972" s="749" t="n"/>
      <c r="X972" s="749" t="n"/>
      <c r="Y972" s="749" t="n"/>
      <c r="Z972" s="749" t="n"/>
      <c r="AA972" s="749" t="n"/>
      <c r="AB972" s="749" t="n"/>
      <c r="AC972" s="749" t="n"/>
      <c r="AD972" s="749" t="n"/>
    </row>
    <row r="973">
      <c r="A973" s="749" t="n"/>
      <c r="B973" s="749" t="n"/>
      <c r="C973" s="749" t="n"/>
      <c r="D973" s="749" t="n"/>
      <c r="E973" s="749" t="n"/>
      <c r="F973" s="749" t="n"/>
      <c r="G973" s="749" t="n"/>
      <c r="H973" s="749" t="n"/>
      <c r="I973" s="749" t="n"/>
      <c r="J973" s="749" t="n"/>
      <c r="K973" s="749" t="n"/>
      <c r="L973" s="749" t="n"/>
      <c r="M973" s="749" t="n"/>
      <c r="N973" s="749" t="n"/>
      <c r="O973" s="749" t="n"/>
      <c r="P973" s="749" t="n"/>
      <c r="Q973" s="749" t="n"/>
      <c r="R973" s="749" t="n"/>
      <c r="S973" s="749" t="n"/>
      <c r="T973" s="749" t="n"/>
      <c r="U973" s="749" t="n"/>
      <c r="V973" s="749" t="n"/>
      <c r="W973" s="749" t="n"/>
      <c r="X973" s="749" t="n"/>
      <c r="Y973" s="749" t="n"/>
      <c r="Z973" s="749" t="n"/>
      <c r="AA973" s="749" t="n"/>
      <c r="AB973" s="749" t="n"/>
      <c r="AC973" s="749" t="n"/>
      <c r="AD973" s="749" t="n"/>
    </row>
    <row r="974">
      <c r="A974" s="749" t="n"/>
      <c r="B974" s="749" t="n"/>
      <c r="C974" s="749" t="n"/>
      <c r="D974" s="749" t="n"/>
      <c r="E974" s="749" t="n"/>
      <c r="F974" s="749" t="n"/>
      <c r="G974" s="749" t="n"/>
      <c r="H974" s="749" t="n"/>
      <c r="I974" s="749" t="n"/>
      <c r="J974" s="749" t="n"/>
      <c r="K974" s="749" t="n"/>
      <c r="L974" s="749" t="n"/>
      <c r="M974" s="749" t="n"/>
      <c r="N974" s="749" t="n"/>
      <c r="O974" s="749" t="n"/>
      <c r="P974" s="749" t="n"/>
      <c r="Q974" s="749" t="n"/>
      <c r="R974" s="749" t="n"/>
      <c r="S974" s="749" t="n"/>
      <c r="T974" s="749" t="n"/>
      <c r="U974" s="749" t="n"/>
      <c r="V974" s="749" t="n"/>
      <c r="W974" s="749" t="n"/>
      <c r="X974" s="749" t="n"/>
      <c r="Y974" s="749" t="n"/>
      <c r="Z974" s="749" t="n"/>
      <c r="AA974" s="749" t="n"/>
      <c r="AB974" s="749" t="n"/>
      <c r="AC974" s="749" t="n"/>
      <c r="AD974" s="749" t="n"/>
    </row>
    <row r="975">
      <c r="A975" s="749" t="n"/>
      <c r="B975" s="749" t="n"/>
      <c r="C975" s="749" t="n"/>
      <c r="D975" s="749" t="n"/>
      <c r="E975" s="749" t="n"/>
      <c r="F975" s="749" t="n"/>
      <c r="G975" s="749" t="n"/>
      <c r="H975" s="749" t="n"/>
      <c r="I975" s="749" t="n"/>
      <c r="J975" s="749" t="n"/>
      <c r="K975" s="749" t="n"/>
      <c r="L975" s="749" t="n"/>
      <c r="M975" s="749" t="n"/>
      <c r="N975" s="749" t="n"/>
      <c r="O975" s="749" t="n"/>
      <c r="P975" s="749" t="n"/>
      <c r="Q975" s="749" t="n"/>
      <c r="R975" s="749" t="n"/>
      <c r="S975" s="749" t="n"/>
      <c r="T975" s="749" t="n"/>
      <c r="U975" s="749" t="n"/>
      <c r="V975" s="749" t="n"/>
      <c r="W975" s="749" t="n"/>
      <c r="X975" s="749" t="n"/>
      <c r="Y975" s="749" t="n"/>
      <c r="Z975" s="749" t="n"/>
      <c r="AA975" s="749" t="n"/>
      <c r="AB975" s="749" t="n"/>
      <c r="AC975" s="749" t="n"/>
      <c r="AD975" s="749" t="n"/>
    </row>
    <row r="976">
      <c r="A976" s="749" t="n"/>
      <c r="B976" s="749" t="n"/>
      <c r="C976" s="749" t="n"/>
      <c r="D976" s="749" t="n"/>
      <c r="E976" s="749" t="n"/>
      <c r="F976" s="749" t="n"/>
      <c r="G976" s="749" t="n"/>
      <c r="H976" s="749" t="n"/>
      <c r="I976" s="749" t="n"/>
      <c r="J976" s="749" t="n"/>
      <c r="K976" s="749" t="n"/>
      <c r="L976" s="749" t="n"/>
      <c r="M976" s="749" t="n"/>
      <c r="N976" s="749" t="n"/>
      <c r="O976" s="749" t="n"/>
      <c r="P976" s="749" t="n"/>
      <c r="Q976" s="749" t="n"/>
      <c r="R976" s="749" t="n"/>
      <c r="S976" s="749" t="n"/>
      <c r="T976" s="749" t="n"/>
      <c r="U976" s="749" t="n"/>
      <c r="V976" s="749" t="n"/>
      <c r="W976" s="749" t="n"/>
      <c r="X976" s="749" t="n"/>
      <c r="Y976" s="749" t="n"/>
      <c r="Z976" s="749" t="n"/>
      <c r="AA976" s="749" t="n"/>
      <c r="AB976" s="749" t="n"/>
      <c r="AC976" s="749" t="n"/>
      <c r="AD976" s="749" t="n"/>
    </row>
    <row r="977">
      <c r="A977" s="749" t="n"/>
      <c r="B977" s="749" t="n"/>
      <c r="C977" s="749" t="n"/>
      <c r="D977" s="749" t="n"/>
      <c r="E977" s="749" t="n"/>
      <c r="F977" s="749" t="n"/>
      <c r="G977" s="749" t="n"/>
      <c r="H977" s="749" t="n"/>
      <c r="I977" s="749" t="n"/>
      <c r="J977" s="749" t="n"/>
      <c r="K977" s="749" t="n"/>
      <c r="L977" s="749" t="n"/>
      <c r="M977" s="749" t="n"/>
      <c r="N977" s="749" t="n"/>
      <c r="O977" s="749" t="n"/>
      <c r="P977" s="749" t="n"/>
      <c r="Q977" s="749" t="n"/>
      <c r="R977" s="749" t="n"/>
      <c r="S977" s="749" t="n"/>
      <c r="T977" s="749" t="n"/>
      <c r="U977" s="749" t="n"/>
      <c r="V977" s="749" t="n"/>
      <c r="W977" s="749" t="n"/>
      <c r="X977" s="749" t="n"/>
      <c r="Y977" s="749" t="n"/>
      <c r="Z977" s="749" t="n"/>
      <c r="AA977" s="749" t="n"/>
      <c r="AB977" s="749" t="n"/>
      <c r="AC977" s="749" t="n"/>
      <c r="AD977" s="749" t="n"/>
    </row>
    <row r="978">
      <c r="A978" s="749" t="n"/>
      <c r="B978" s="749" t="n"/>
      <c r="C978" s="749" t="n"/>
      <c r="D978" s="749" t="n"/>
      <c r="E978" s="749" t="n"/>
      <c r="F978" s="749" t="n"/>
      <c r="G978" s="749" t="n"/>
      <c r="H978" s="749" t="n"/>
      <c r="I978" s="749" t="n"/>
      <c r="J978" s="749" t="n"/>
      <c r="K978" s="749" t="n"/>
      <c r="L978" s="749" t="n"/>
      <c r="M978" s="749" t="n"/>
      <c r="N978" s="749" t="n"/>
      <c r="O978" s="749" t="n"/>
      <c r="P978" s="749" t="n"/>
      <c r="Q978" s="749" t="n"/>
      <c r="R978" s="749" t="n"/>
      <c r="S978" s="749" t="n"/>
      <c r="T978" s="749" t="n"/>
      <c r="U978" s="749" t="n"/>
      <c r="V978" s="749" t="n"/>
      <c r="W978" s="749" t="n"/>
      <c r="X978" s="749" t="n"/>
      <c r="Y978" s="749" t="n"/>
      <c r="Z978" s="749" t="n"/>
      <c r="AA978" s="749" t="n"/>
      <c r="AB978" s="749" t="n"/>
      <c r="AC978" s="749" t="n"/>
      <c r="AD978" s="749" t="n"/>
    </row>
    <row r="979">
      <c r="A979" s="749" t="n"/>
      <c r="B979" s="749" t="n"/>
      <c r="C979" s="749" t="n"/>
      <c r="D979" s="749" t="n"/>
      <c r="E979" s="749" t="n"/>
      <c r="F979" s="749" t="n"/>
      <c r="G979" s="749" t="n"/>
      <c r="H979" s="749" t="n"/>
      <c r="I979" s="749" t="n"/>
      <c r="J979" s="749" t="n"/>
      <c r="K979" s="749" t="n"/>
      <c r="L979" s="749" t="n"/>
      <c r="M979" s="749" t="n"/>
      <c r="N979" s="749" t="n"/>
      <c r="O979" s="749" t="n"/>
      <c r="P979" s="749" t="n"/>
      <c r="Q979" s="749" t="n"/>
      <c r="R979" s="749" t="n"/>
      <c r="S979" s="749" t="n"/>
      <c r="T979" s="749" t="n"/>
      <c r="U979" s="749" t="n"/>
      <c r="V979" s="749" t="n"/>
      <c r="W979" s="749" t="n"/>
      <c r="X979" s="749" t="n"/>
      <c r="Y979" s="749" t="n"/>
      <c r="Z979" s="749" t="n"/>
      <c r="AA979" s="749" t="n"/>
      <c r="AB979" s="749" t="n"/>
      <c r="AC979" s="749" t="n"/>
      <c r="AD979" s="749" t="n"/>
    </row>
    <row r="980">
      <c r="A980" s="749" t="n"/>
      <c r="B980" s="749" t="n"/>
      <c r="C980" s="749" t="n"/>
      <c r="D980" s="749" t="n"/>
      <c r="E980" s="749" t="n"/>
      <c r="F980" s="749" t="n"/>
      <c r="G980" s="749" t="n"/>
      <c r="H980" s="749" t="n"/>
      <c r="I980" s="749" t="n"/>
      <c r="J980" s="749" t="n"/>
      <c r="K980" s="749" t="n"/>
      <c r="L980" s="749" t="n"/>
      <c r="M980" s="749" t="n"/>
      <c r="N980" s="749" t="n"/>
      <c r="O980" s="749" t="n"/>
      <c r="P980" s="749" t="n"/>
      <c r="Q980" s="749" t="n"/>
      <c r="R980" s="749" t="n"/>
      <c r="S980" s="749" t="n"/>
      <c r="T980" s="749" t="n"/>
      <c r="U980" s="749" t="n"/>
      <c r="V980" s="749" t="n"/>
      <c r="W980" s="749" t="n"/>
      <c r="X980" s="749" t="n"/>
      <c r="Y980" s="749" t="n"/>
      <c r="Z980" s="749" t="n"/>
      <c r="AA980" s="749" t="n"/>
      <c r="AB980" s="749" t="n"/>
      <c r="AC980" s="749" t="n"/>
      <c r="AD980" s="749" t="n"/>
    </row>
    <row r="981">
      <c r="A981" s="749" t="n"/>
      <c r="B981" s="749" t="n"/>
      <c r="C981" s="749" t="n"/>
      <c r="D981" s="749" t="n"/>
      <c r="E981" s="749" t="n"/>
      <c r="F981" s="749" t="n"/>
      <c r="G981" s="749" t="n"/>
      <c r="H981" s="749" t="n"/>
      <c r="I981" s="749" t="n"/>
      <c r="J981" s="749" t="n"/>
      <c r="K981" s="749" t="n"/>
      <c r="L981" s="749" t="n"/>
      <c r="M981" s="749" t="n"/>
      <c r="N981" s="749" t="n"/>
      <c r="O981" s="749" t="n"/>
      <c r="P981" s="749" t="n"/>
      <c r="Q981" s="749" t="n"/>
      <c r="R981" s="749" t="n"/>
      <c r="S981" s="749" t="n"/>
      <c r="T981" s="749" t="n"/>
      <c r="U981" s="749" t="n"/>
      <c r="V981" s="749" t="n"/>
      <c r="W981" s="749" t="n"/>
      <c r="X981" s="749" t="n"/>
      <c r="Y981" s="749" t="n"/>
      <c r="Z981" s="749" t="n"/>
      <c r="AA981" s="749" t="n"/>
      <c r="AB981" s="749" t="n"/>
      <c r="AC981" s="749" t="n"/>
      <c r="AD981" s="749" t="n"/>
    </row>
    <row r="982">
      <c r="A982" s="749" t="n"/>
      <c r="B982" s="749" t="n"/>
      <c r="C982" s="749" t="n"/>
      <c r="D982" s="749" t="n"/>
      <c r="E982" s="749" t="n"/>
      <c r="F982" s="749" t="n"/>
      <c r="G982" s="749" t="n"/>
      <c r="H982" s="749" t="n"/>
      <c r="I982" s="749" t="n"/>
      <c r="J982" s="749" t="n"/>
      <c r="K982" s="749" t="n"/>
      <c r="L982" s="749" t="n"/>
      <c r="M982" s="749" t="n"/>
      <c r="N982" s="749" t="n"/>
      <c r="O982" s="749" t="n"/>
      <c r="P982" s="749" t="n"/>
      <c r="Q982" s="749" t="n"/>
      <c r="R982" s="749" t="n"/>
      <c r="S982" s="749" t="n"/>
      <c r="T982" s="749" t="n"/>
      <c r="U982" s="749" t="n"/>
      <c r="V982" s="749" t="n"/>
      <c r="W982" s="749" t="n"/>
      <c r="X982" s="749" t="n"/>
      <c r="Y982" s="749" t="n"/>
      <c r="Z982" s="749" t="n"/>
      <c r="AA982" s="749" t="n"/>
      <c r="AB982" s="749" t="n"/>
      <c r="AC982" s="749" t="n"/>
      <c r="AD982" s="749" t="n"/>
    </row>
    <row r="983">
      <c r="A983" s="749" t="n"/>
      <c r="B983" s="749" t="n"/>
      <c r="C983" s="749" t="n"/>
      <c r="D983" s="749" t="n"/>
      <c r="E983" s="749" t="n"/>
      <c r="F983" s="749" t="n"/>
      <c r="G983" s="749" t="n"/>
      <c r="H983" s="749" t="n"/>
      <c r="I983" s="749" t="n"/>
      <c r="J983" s="749" t="n"/>
      <c r="K983" s="749" t="n"/>
      <c r="L983" s="749" t="n"/>
      <c r="M983" s="749" t="n"/>
      <c r="N983" s="749" t="n"/>
      <c r="O983" s="749" t="n"/>
      <c r="P983" s="749" t="n"/>
      <c r="Q983" s="749" t="n"/>
      <c r="R983" s="749" t="n"/>
      <c r="S983" s="749" t="n"/>
      <c r="T983" s="749" t="n"/>
      <c r="U983" s="749" t="n"/>
      <c r="V983" s="749" t="n"/>
      <c r="W983" s="749" t="n"/>
      <c r="X983" s="749" t="n"/>
      <c r="Y983" s="749" t="n"/>
      <c r="Z983" s="749" t="n"/>
      <c r="AA983" s="749" t="n"/>
      <c r="AB983" s="749" t="n"/>
      <c r="AC983" s="749" t="n"/>
      <c r="AD983" s="749" t="n"/>
    </row>
    <row r="984">
      <c r="A984" s="749" t="n"/>
      <c r="B984" s="749" t="n"/>
      <c r="C984" s="749" t="n"/>
      <c r="D984" s="749" t="n"/>
      <c r="E984" s="749" t="n"/>
      <c r="F984" s="749" t="n"/>
      <c r="G984" s="749" t="n"/>
      <c r="H984" s="749" t="n"/>
      <c r="I984" s="749" t="n"/>
      <c r="J984" s="749" t="n"/>
      <c r="K984" s="749" t="n"/>
      <c r="L984" s="749" t="n"/>
      <c r="M984" s="749" t="n"/>
      <c r="N984" s="749" t="n"/>
      <c r="O984" s="749" t="n"/>
      <c r="P984" s="749" t="n"/>
      <c r="Q984" s="749" t="n"/>
      <c r="R984" s="749" t="n"/>
      <c r="S984" s="749" t="n"/>
      <c r="T984" s="749" t="n"/>
      <c r="U984" s="749" t="n"/>
      <c r="V984" s="749" t="n"/>
      <c r="W984" s="749" t="n"/>
      <c r="X984" s="749" t="n"/>
      <c r="Y984" s="749" t="n"/>
      <c r="Z984" s="749" t="n"/>
      <c r="AA984" s="749" t="n"/>
      <c r="AB984" s="749" t="n"/>
      <c r="AC984" s="749" t="n"/>
      <c r="AD984" s="749" t="n"/>
    </row>
    <row r="985">
      <c r="A985" s="749" t="n"/>
      <c r="B985" s="749" t="n"/>
      <c r="C985" s="749" t="n"/>
      <c r="D985" s="749" t="n"/>
      <c r="E985" s="749" t="n"/>
      <c r="F985" s="749" t="n"/>
      <c r="G985" s="749" t="n"/>
      <c r="H985" s="749" t="n"/>
      <c r="I985" s="749" t="n"/>
      <c r="J985" s="749" t="n"/>
      <c r="K985" s="749" t="n"/>
      <c r="L985" s="749" t="n"/>
      <c r="M985" s="749" t="n"/>
      <c r="N985" s="749" t="n"/>
      <c r="O985" s="749" t="n"/>
      <c r="P985" s="749" t="n"/>
      <c r="Q985" s="749" t="n"/>
      <c r="R985" s="749" t="n"/>
      <c r="S985" s="749" t="n"/>
      <c r="T985" s="749" t="n"/>
      <c r="U985" s="749" t="n"/>
      <c r="V985" s="749" t="n"/>
      <c r="W985" s="749" t="n"/>
      <c r="X985" s="749" t="n"/>
      <c r="Y985" s="749" t="n"/>
      <c r="Z985" s="749" t="n"/>
      <c r="AA985" s="749" t="n"/>
      <c r="AB985" s="749" t="n"/>
      <c r="AC985" s="749" t="n"/>
      <c r="AD985" s="749" t="n"/>
    </row>
    <row r="986">
      <c r="A986" s="749" t="n"/>
      <c r="B986" s="749" t="n"/>
      <c r="C986" s="749" t="n"/>
      <c r="D986" s="749" t="n"/>
      <c r="E986" s="749" t="n"/>
      <c r="F986" s="749" t="n"/>
      <c r="G986" s="749" t="n"/>
      <c r="H986" s="749" t="n"/>
      <c r="I986" s="749" t="n"/>
      <c r="J986" s="749" t="n"/>
      <c r="K986" s="749" t="n"/>
      <c r="L986" s="749" t="n"/>
      <c r="M986" s="749" t="n"/>
      <c r="N986" s="749" t="n"/>
      <c r="O986" s="749" t="n"/>
      <c r="P986" s="749" t="n"/>
      <c r="Q986" s="749" t="n"/>
      <c r="R986" s="749" t="n"/>
      <c r="S986" s="749" t="n"/>
      <c r="T986" s="749" t="n"/>
      <c r="U986" s="749" t="n"/>
      <c r="V986" s="749" t="n"/>
      <c r="W986" s="749" t="n"/>
      <c r="X986" s="749" t="n"/>
      <c r="Y986" s="749" t="n"/>
      <c r="Z986" s="749" t="n"/>
      <c r="AA986" s="749" t="n"/>
      <c r="AB986" s="749" t="n"/>
      <c r="AC986" s="749" t="n"/>
      <c r="AD986" s="749" t="n"/>
    </row>
    <row r="987">
      <c r="A987" s="749" t="n"/>
      <c r="B987" s="749" t="n"/>
      <c r="C987" s="749" t="n"/>
      <c r="D987" s="749" t="n"/>
      <c r="E987" s="749" t="n"/>
      <c r="F987" s="749" t="n"/>
      <c r="G987" s="749" t="n"/>
      <c r="H987" s="749" t="n"/>
      <c r="I987" s="749" t="n"/>
      <c r="J987" s="749" t="n"/>
      <c r="K987" s="749" t="n"/>
      <c r="L987" s="749" t="n"/>
      <c r="M987" s="749" t="n"/>
      <c r="N987" s="749" t="n"/>
      <c r="O987" s="749" t="n"/>
      <c r="P987" s="749" t="n"/>
      <c r="Q987" s="749" t="n"/>
      <c r="R987" s="749" t="n"/>
      <c r="S987" s="749" t="n"/>
      <c r="T987" s="749" t="n"/>
      <c r="U987" s="749" t="n"/>
      <c r="V987" s="749" t="n"/>
      <c r="W987" s="749" t="n"/>
      <c r="X987" s="749" t="n"/>
      <c r="Y987" s="749" t="n"/>
      <c r="Z987" s="749" t="n"/>
      <c r="AA987" s="749" t="n"/>
      <c r="AB987" s="749" t="n"/>
      <c r="AC987" s="749" t="n"/>
      <c r="AD987" s="749" t="n"/>
    </row>
    <row r="988">
      <c r="A988" s="749" t="n"/>
      <c r="B988" s="749" t="n"/>
      <c r="C988" s="749" t="n"/>
      <c r="D988" s="749" t="n"/>
      <c r="E988" s="749" t="n"/>
      <c r="F988" s="749" t="n"/>
      <c r="G988" s="749" t="n"/>
      <c r="H988" s="749" t="n"/>
      <c r="I988" s="749" t="n"/>
      <c r="J988" s="749" t="n"/>
      <c r="K988" s="749" t="n"/>
      <c r="L988" s="749" t="n"/>
      <c r="M988" s="749" t="n"/>
      <c r="N988" s="749" t="n"/>
      <c r="O988" s="749" t="n"/>
      <c r="P988" s="749" t="n"/>
      <c r="Q988" s="749" t="n"/>
      <c r="R988" s="749" t="n"/>
      <c r="S988" s="749" t="n"/>
      <c r="T988" s="749" t="n"/>
      <c r="U988" s="749" t="n"/>
      <c r="V988" s="749" t="n"/>
      <c r="W988" s="749" t="n"/>
      <c r="X988" s="749" t="n"/>
      <c r="Y988" s="749" t="n"/>
      <c r="Z988" s="749" t="n"/>
      <c r="AA988" s="749" t="n"/>
      <c r="AB988" s="749" t="n"/>
      <c r="AC988" s="749" t="n"/>
      <c r="AD988" s="749" t="n"/>
    </row>
    <row r="989">
      <c r="A989" s="749" t="n"/>
      <c r="B989" s="749" t="n"/>
      <c r="C989" s="749" t="n"/>
      <c r="D989" s="749" t="n"/>
      <c r="E989" s="749" t="n"/>
      <c r="F989" s="749" t="n"/>
      <c r="G989" s="749" t="n"/>
      <c r="H989" s="749" t="n"/>
      <c r="I989" s="749" t="n"/>
      <c r="J989" s="749" t="n"/>
      <c r="K989" s="749" t="n"/>
      <c r="L989" s="749" t="n"/>
      <c r="M989" s="749" t="n"/>
      <c r="N989" s="749" t="n"/>
      <c r="O989" s="749" t="n"/>
      <c r="P989" s="749" t="n"/>
      <c r="Q989" s="749" t="n"/>
      <c r="R989" s="749" t="n"/>
      <c r="S989" s="749" t="n"/>
      <c r="T989" s="749" t="n"/>
      <c r="U989" s="749" t="n"/>
      <c r="V989" s="749" t="n"/>
      <c r="W989" s="749" t="n"/>
      <c r="X989" s="749" t="n"/>
      <c r="Y989" s="749" t="n"/>
      <c r="Z989" s="749" t="n"/>
      <c r="AA989" s="749" t="n"/>
      <c r="AB989" s="749" t="n"/>
      <c r="AC989" s="749" t="n"/>
      <c r="AD989" s="749" t="n"/>
    </row>
    <row r="990">
      <c r="A990" s="749" t="n"/>
      <c r="B990" s="749" t="n"/>
      <c r="C990" s="749" t="n"/>
      <c r="D990" s="749" t="n"/>
      <c r="E990" s="749" t="n"/>
      <c r="F990" s="749" t="n"/>
      <c r="G990" s="749" t="n"/>
      <c r="H990" s="749" t="n"/>
      <c r="I990" s="749" t="n"/>
      <c r="J990" s="749" t="n"/>
      <c r="K990" s="749" t="n"/>
      <c r="L990" s="749" t="n"/>
      <c r="M990" s="749" t="n"/>
      <c r="N990" s="749" t="n"/>
      <c r="O990" s="749" t="n"/>
      <c r="P990" s="749" t="n"/>
      <c r="Q990" s="749" t="n"/>
      <c r="R990" s="749" t="n"/>
      <c r="S990" s="749" t="n"/>
      <c r="T990" s="749" t="n"/>
      <c r="U990" s="749" t="n"/>
      <c r="V990" s="749" t="n"/>
      <c r="W990" s="749" t="n"/>
      <c r="X990" s="749" t="n"/>
      <c r="Y990" s="749" t="n"/>
      <c r="Z990" s="749" t="n"/>
      <c r="AA990" s="749" t="n"/>
      <c r="AB990" s="749" t="n"/>
      <c r="AC990" s="749" t="n"/>
      <c r="AD990" s="749" t="n"/>
    </row>
    <row r="991">
      <c r="A991" s="749" t="n"/>
      <c r="B991" s="749" t="n"/>
      <c r="C991" s="749" t="n"/>
      <c r="D991" s="749" t="n"/>
      <c r="E991" s="749" t="n"/>
      <c r="F991" s="749" t="n"/>
      <c r="G991" s="749" t="n"/>
      <c r="H991" s="749" t="n"/>
      <c r="I991" s="749" t="n"/>
      <c r="J991" s="749" t="n"/>
      <c r="K991" s="749" t="n"/>
      <c r="L991" s="749" t="n"/>
      <c r="M991" s="749" t="n"/>
      <c r="N991" s="749" t="n"/>
      <c r="O991" s="749" t="n"/>
      <c r="P991" s="749" t="n"/>
      <c r="Q991" s="749" t="n"/>
      <c r="R991" s="749" t="n"/>
      <c r="S991" s="749" t="n"/>
      <c r="T991" s="749" t="n"/>
      <c r="U991" s="749" t="n"/>
      <c r="V991" s="749" t="n"/>
      <c r="W991" s="749" t="n"/>
      <c r="X991" s="749" t="n"/>
      <c r="Y991" s="749" t="n"/>
      <c r="Z991" s="749" t="n"/>
      <c r="AA991" s="749" t="n"/>
      <c r="AB991" s="749" t="n"/>
      <c r="AC991" s="749" t="n"/>
      <c r="AD991" s="749" t="n"/>
    </row>
    <row r="992">
      <c r="A992" s="749" t="n"/>
      <c r="B992" s="749" t="n"/>
      <c r="C992" s="749" t="n"/>
      <c r="D992" s="749" t="n"/>
      <c r="E992" s="749" t="n"/>
      <c r="F992" s="749" t="n"/>
      <c r="G992" s="749" t="n"/>
      <c r="H992" s="749" t="n"/>
      <c r="I992" s="749" t="n"/>
      <c r="J992" s="749" t="n"/>
      <c r="K992" s="749" t="n"/>
      <c r="L992" s="749" t="n"/>
      <c r="M992" s="749" t="n"/>
      <c r="N992" s="749" t="n"/>
      <c r="O992" s="749" t="n"/>
      <c r="P992" s="749" t="n"/>
      <c r="Q992" s="749" t="n"/>
      <c r="R992" s="749" t="n"/>
      <c r="S992" s="749" t="n"/>
      <c r="T992" s="749" t="n"/>
      <c r="U992" s="749" t="n"/>
      <c r="V992" s="749" t="n"/>
      <c r="W992" s="749" t="n"/>
      <c r="X992" s="749" t="n"/>
      <c r="Y992" s="749" t="n"/>
      <c r="Z992" s="749" t="n"/>
      <c r="AA992" s="749" t="n"/>
      <c r="AB992" s="749" t="n"/>
      <c r="AC992" s="749" t="n"/>
      <c r="AD992" s="749" t="n"/>
    </row>
    <row r="993">
      <c r="A993" s="749" t="n"/>
      <c r="B993" s="749" t="n"/>
      <c r="C993" s="749" t="n"/>
      <c r="D993" s="749" t="n"/>
      <c r="E993" s="749" t="n"/>
      <c r="F993" s="749" t="n"/>
      <c r="G993" s="749" t="n"/>
      <c r="H993" s="749" t="n"/>
      <c r="I993" s="749" t="n"/>
      <c r="J993" s="749" t="n"/>
      <c r="K993" s="749" t="n"/>
      <c r="L993" s="749" t="n"/>
      <c r="M993" s="749" t="n"/>
      <c r="N993" s="749" t="n"/>
      <c r="O993" s="749" t="n"/>
      <c r="P993" s="749" t="n"/>
      <c r="Q993" s="749" t="n"/>
      <c r="R993" s="749" t="n"/>
      <c r="S993" s="749" t="n"/>
      <c r="T993" s="749" t="n"/>
      <c r="U993" s="749" t="n"/>
      <c r="V993" s="749" t="n"/>
      <c r="W993" s="749" t="n"/>
      <c r="X993" s="749" t="n"/>
      <c r="Y993" s="749" t="n"/>
      <c r="Z993" s="749" t="n"/>
      <c r="AA993" s="749" t="n"/>
      <c r="AB993" s="749" t="n"/>
      <c r="AC993" s="749" t="n"/>
      <c r="AD993" s="749" t="n"/>
    </row>
    <row r="994">
      <c r="A994" s="749" t="n"/>
      <c r="B994" s="749" t="n"/>
      <c r="C994" s="749" t="n"/>
      <c r="D994" s="749" t="n"/>
      <c r="E994" s="749" t="n"/>
      <c r="F994" s="749" t="n"/>
      <c r="G994" s="749" t="n"/>
      <c r="H994" s="749" t="n"/>
      <c r="I994" s="749" t="n"/>
      <c r="J994" s="749" t="n"/>
      <c r="K994" s="749" t="n"/>
      <c r="L994" s="749" t="n"/>
      <c r="M994" s="749" t="n"/>
      <c r="N994" s="749" t="n"/>
      <c r="O994" s="749" t="n"/>
      <c r="P994" s="749" t="n"/>
      <c r="Q994" s="749" t="n"/>
      <c r="R994" s="749" t="n"/>
      <c r="S994" s="749" t="n"/>
      <c r="T994" s="749" t="n"/>
      <c r="U994" s="749" t="n"/>
      <c r="V994" s="749" t="n"/>
      <c r="W994" s="749" t="n"/>
      <c r="X994" s="749" t="n"/>
      <c r="Y994" s="749" t="n"/>
      <c r="Z994" s="749" t="n"/>
      <c r="AA994" s="749" t="n"/>
      <c r="AB994" s="749" t="n"/>
      <c r="AC994" s="749" t="n"/>
      <c r="AD994" s="749" t="n"/>
    </row>
    <row r="995">
      <c r="A995" s="749" t="n"/>
      <c r="B995" s="749" t="n"/>
      <c r="C995" s="749" t="n"/>
      <c r="D995" s="749" t="n"/>
      <c r="E995" s="749" t="n"/>
      <c r="F995" s="749" t="n"/>
      <c r="G995" s="749" t="n"/>
      <c r="H995" s="749" t="n"/>
      <c r="I995" s="749" t="n"/>
      <c r="J995" s="749" t="n"/>
      <c r="K995" s="749" t="n"/>
      <c r="L995" s="749" t="n"/>
      <c r="M995" s="749" t="n"/>
      <c r="N995" s="749" t="n"/>
      <c r="O995" s="749" t="n"/>
      <c r="P995" s="749" t="n"/>
      <c r="Q995" s="749" t="n"/>
      <c r="R995" s="749" t="n"/>
      <c r="S995" s="749" t="n"/>
      <c r="T995" s="749" t="n"/>
      <c r="U995" s="749" t="n"/>
      <c r="V995" s="749" t="n"/>
      <c r="W995" s="749" t="n"/>
      <c r="X995" s="749" t="n"/>
      <c r="Y995" s="749" t="n"/>
      <c r="Z995" s="749" t="n"/>
      <c r="AA995" s="749" t="n"/>
      <c r="AB995" s="749" t="n"/>
      <c r="AC995" s="749" t="n"/>
      <c r="AD995" s="749" t="n"/>
    </row>
    <row r="996">
      <c r="A996" s="749" t="n"/>
      <c r="B996" s="749" t="n"/>
      <c r="C996" s="749" t="n"/>
      <c r="D996" s="749" t="n"/>
      <c r="E996" s="749" t="n"/>
      <c r="F996" s="749" t="n"/>
      <c r="G996" s="749" t="n"/>
      <c r="H996" s="749" t="n"/>
      <c r="I996" s="749" t="n"/>
      <c r="J996" s="749" t="n"/>
      <c r="K996" s="749" t="n"/>
      <c r="L996" s="749" t="n"/>
      <c r="M996" s="749" t="n"/>
      <c r="N996" s="749" t="n"/>
      <c r="O996" s="749" t="n"/>
      <c r="P996" s="749" t="n"/>
      <c r="Q996" s="749" t="n"/>
      <c r="R996" s="749" t="n"/>
      <c r="S996" s="749" t="n"/>
      <c r="T996" s="749" t="n"/>
      <c r="U996" s="749" t="n"/>
      <c r="V996" s="749" t="n"/>
      <c r="W996" s="749" t="n"/>
      <c r="X996" s="749" t="n"/>
      <c r="Y996" s="749" t="n"/>
      <c r="Z996" s="749" t="n"/>
      <c r="AA996" s="749" t="n"/>
      <c r="AB996" s="749" t="n"/>
      <c r="AC996" s="749" t="n"/>
      <c r="AD996" s="749" t="n"/>
    </row>
    <row r="997">
      <c r="A997" s="749" t="n"/>
      <c r="B997" s="749" t="n"/>
      <c r="C997" s="749" t="n"/>
      <c r="D997" s="749" t="n"/>
      <c r="E997" s="749" t="n"/>
      <c r="F997" s="749" t="n"/>
      <c r="G997" s="749" t="n"/>
      <c r="H997" s="749" t="n"/>
      <c r="I997" s="749" t="n"/>
      <c r="J997" s="749" t="n"/>
      <c r="K997" s="749" t="n"/>
      <c r="L997" s="749" t="n"/>
      <c r="M997" s="749" t="n"/>
      <c r="N997" s="749" t="n"/>
      <c r="O997" s="749" t="n"/>
      <c r="P997" s="749" t="n"/>
      <c r="Q997" s="749" t="n"/>
      <c r="R997" s="749" t="n"/>
      <c r="S997" s="749" t="n"/>
      <c r="T997" s="749" t="n"/>
      <c r="U997" s="749" t="n"/>
      <c r="V997" s="749" t="n"/>
      <c r="W997" s="749" t="n"/>
      <c r="X997" s="749" t="n"/>
      <c r="Y997" s="749" t="n"/>
      <c r="Z997" s="749" t="n"/>
      <c r="AA997" s="749" t="n"/>
      <c r="AB997" s="749" t="n"/>
      <c r="AC997" s="749" t="n"/>
      <c r="AD997" s="749" t="n"/>
    </row>
    <row r="998">
      <c r="A998" s="749" t="n"/>
      <c r="B998" s="749" t="n"/>
      <c r="C998" s="749" t="n"/>
      <c r="D998" s="749" t="n"/>
      <c r="E998" s="749" t="n"/>
      <c r="F998" s="749" t="n"/>
      <c r="G998" s="749" t="n"/>
      <c r="H998" s="749" t="n"/>
      <c r="I998" s="749" t="n"/>
      <c r="J998" s="749" t="n"/>
      <c r="K998" s="749" t="n"/>
      <c r="L998" s="749" t="n"/>
      <c r="M998" s="749" t="n"/>
      <c r="N998" s="749" t="n"/>
      <c r="O998" s="749" t="n"/>
      <c r="P998" s="749" t="n"/>
      <c r="Q998" s="749" t="n"/>
      <c r="R998" s="749" t="n"/>
      <c r="S998" s="749" t="n"/>
      <c r="T998" s="749" t="n"/>
      <c r="U998" s="749" t="n"/>
      <c r="V998" s="749" t="n"/>
      <c r="W998" s="749" t="n"/>
      <c r="X998" s="749" t="n"/>
      <c r="Y998" s="749" t="n"/>
      <c r="Z998" s="749" t="n"/>
      <c r="AA998" s="749" t="n"/>
      <c r="AB998" s="749" t="n"/>
      <c r="AC998" s="749" t="n"/>
      <c r="AD998" s="749" t="n"/>
    </row>
    <row r="999">
      <c r="A999" s="749" t="n"/>
      <c r="B999" s="749" t="n"/>
      <c r="C999" s="749" t="n"/>
      <c r="D999" s="749" t="n"/>
      <c r="E999" s="749" t="n"/>
      <c r="F999" s="749" t="n"/>
      <c r="G999" s="749" t="n"/>
      <c r="H999" s="749" t="n"/>
      <c r="I999" s="749" t="n"/>
      <c r="J999" s="749" t="n"/>
      <c r="K999" s="749" t="n"/>
      <c r="L999" s="749" t="n"/>
      <c r="M999" s="749" t="n"/>
      <c r="N999" s="749" t="n"/>
      <c r="O999" s="749" t="n"/>
      <c r="P999" s="749" t="n"/>
      <c r="Q999" s="749" t="n"/>
      <c r="R999" s="749" t="n"/>
      <c r="S999" s="749" t="n"/>
      <c r="T999" s="749" t="n"/>
      <c r="U999" s="749" t="n"/>
      <c r="V999" s="749" t="n"/>
      <c r="W999" s="749" t="n"/>
      <c r="X999" s="749" t="n"/>
      <c r="Y999" s="749" t="n"/>
      <c r="Z999" s="749" t="n"/>
      <c r="AA999" s="749" t="n"/>
      <c r="AB999" s="749" t="n"/>
      <c r="AC999" s="749" t="n"/>
      <c r="AD999" s="749" t="n"/>
    </row>
    <row r="1000">
      <c r="A1000" s="749" t="n"/>
      <c r="B1000" s="749" t="n"/>
      <c r="C1000" s="749" t="n"/>
      <c r="D1000" s="749" t="n"/>
      <c r="E1000" s="749" t="n"/>
      <c r="F1000" s="749" t="n"/>
      <c r="G1000" s="749" t="n"/>
      <c r="H1000" s="749" t="n"/>
      <c r="I1000" s="749" t="n"/>
      <c r="J1000" s="749" t="n"/>
      <c r="K1000" s="749" t="n"/>
      <c r="L1000" s="749" t="n"/>
      <c r="M1000" s="749" t="n"/>
      <c r="N1000" s="749" t="n"/>
      <c r="O1000" s="749" t="n"/>
      <c r="P1000" s="749" t="n"/>
      <c r="Q1000" s="749" t="n"/>
      <c r="R1000" s="749" t="n"/>
      <c r="S1000" s="749" t="n"/>
      <c r="T1000" s="749" t="n"/>
      <c r="U1000" s="749" t="n"/>
      <c r="V1000" s="749" t="n"/>
      <c r="W1000" s="749" t="n"/>
      <c r="X1000" s="749" t="n"/>
      <c r="Y1000" s="749" t="n"/>
      <c r="Z1000" s="749" t="n"/>
      <c r="AA1000" s="749" t="n"/>
      <c r="AB1000" s="749" t="n"/>
      <c r="AC1000" s="749" t="n"/>
      <c r="AD1000" s="749" t="n"/>
    </row>
    <row r="1001">
      <c r="A1001" s="749" t="n"/>
      <c r="B1001" s="749" t="n"/>
      <c r="C1001" s="749" t="n"/>
      <c r="D1001" s="749" t="n"/>
      <c r="E1001" s="749" t="n"/>
      <c r="F1001" s="749" t="n"/>
      <c r="G1001" s="749" t="n"/>
      <c r="H1001" s="749" t="n"/>
      <c r="I1001" s="749" t="n"/>
      <c r="J1001" s="749" t="n"/>
      <c r="K1001" s="749" t="n"/>
      <c r="L1001" s="749" t="n"/>
      <c r="M1001" s="749" t="n"/>
      <c r="N1001" s="749" t="n"/>
      <c r="O1001" s="749" t="n"/>
      <c r="P1001" s="749" t="n"/>
      <c r="Q1001" s="749" t="n"/>
      <c r="R1001" s="749" t="n"/>
      <c r="S1001" s="749" t="n"/>
      <c r="T1001" s="749" t="n"/>
      <c r="U1001" s="749" t="n"/>
      <c r="V1001" s="749" t="n"/>
      <c r="W1001" s="749" t="n"/>
      <c r="X1001" s="749" t="n"/>
      <c r="Y1001" s="749" t="n"/>
      <c r="Z1001" s="749" t="n"/>
      <c r="AA1001" s="749" t="n"/>
      <c r="AB1001" s="749" t="n"/>
      <c r="AC1001" s="749" t="n"/>
      <c r="AD1001" s="749" t="n"/>
    </row>
    <row r="1002">
      <c r="A1002" s="749" t="n"/>
      <c r="B1002" s="749" t="n"/>
      <c r="C1002" s="749" t="n"/>
      <c r="D1002" s="749" t="n"/>
      <c r="E1002" s="749" t="n"/>
      <c r="F1002" s="749" t="n"/>
      <c r="G1002" s="749" t="n"/>
      <c r="H1002" s="749" t="n"/>
      <c r="I1002" s="749" t="n"/>
      <c r="J1002" s="749" t="n"/>
      <c r="K1002" s="749" t="n"/>
      <c r="L1002" s="749" t="n"/>
      <c r="M1002" s="749" t="n"/>
      <c r="N1002" s="749" t="n"/>
      <c r="O1002" s="749" t="n"/>
      <c r="P1002" s="749" t="n"/>
      <c r="Q1002" s="749" t="n"/>
      <c r="R1002" s="749" t="n"/>
      <c r="S1002" s="749" t="n"/>
      <c r="T1002" s="749" t="n"/>
      <c r="U1002" s="749" t="n"/>
      <c r="V1002" s="749" t="n"/>
      <c r="W1002" s="749" t="n"/>
      <c r="X1002" s="749" t="n"/>
      <c r="Y1002" s="749" t="n"/>
      <c r="Z1002" s="749" t="n"/>
      <c r="AA1002" s="749" t="n"/>
      <c r="AB1002" s="749" t="n"/>
      <c r="AC1002" s="749" t="n"/>
      <c r="AD1002" s="749" t="n"/>
    </row>
    <row r="1003">
      <c r="A1003" s="749" t="n"/>
      <c r="B1003" s="749" t="n"/>
      <c r="C1003" s="749" t="n"/>
      <c r="D1003" s="749" t="n"/>
      <c r="E1003" s="749" t="n"/>
      <c r="F1003" s="749" t="n"/>
      <c r="G1003" s="749" t="n"/>
      <c r="H1003" s="749" t="n"/>
      <c r="I1003" s="749" t="n"/>
      <c r="J1003" s="749" t="n"/>
      <c r="K1003" s="749" t="n"/>
      <c r="L1003" s="749" t="n"/>
      <c r="M1003" s="749" t="n"/>
      <c r="N1003" s="749" t="n"/>
      <c r="O1003" s="749" t="n"/>
      <c r="P1003" s="749" t="n"/>
      <c r="Q1003" s="749" t="n"/>
      <c r="R1003" s="749" t="n"/>
      <c r="S1003" s="749" t="n"/>
      <c r="T1003" s="749" t="n"/>
      <c r="U1003" s="749" t="n"/>
      <c r="V1003" s="749" t="n"/>
      <c r="W1003" s="749" t="n"/>
      <c r="X1003" s="749" t="n"/>
      <c r="Y1003" s="749" t="n"/>
      <c r="Z1003" s="749" t="n"/>
      <c r="AA1003" s="749" t="n"/>
      <c r="AB1003" s="749" t="n"/>
      <c r="AC1003" s="749" t="n"/>
      <c r="AD1003" s="749" t="n"/>
    </row>
    <row r="1004">
      <c r="A1004" s="749" t="n"/>
      <c r="B1004" s="749" t="n"/>
      <c r="C1004" s="749" t="n"/>
      <c r="D1004" s="749" t="n"/>
      <c r="E1004" s="749" t="n"/>
      <c r="F1004" s="749" t="n"/>
      <c r="G1004" s="749" t="n"/>
      <c r="H1004" s="749" t="n"/>
      <c r="I1004" s="749" t="n"/>
      <c r="J1004" s="749" t="n"/>
      <c r="K1004" s="749" t="n"/>
      <c r="L1004" s="749" t="n"/>
      <c r="M1004" s="749" t="n"/>
      <c r="N1004" s="749" t="n"/>
      <c r="O1004" s="749" t="n"/>
      <c r="P1004" s="749" t="n"/>
      <c r="Q1004" s="749" t="n"/>
      <c r="R1004" s="749" t="n"/>
      <c r="S1004" s="749" t="n"/>
      <c r="T1004" s="749" t="n"/>
      <c r="U1004" s="749" t="n"/>
      <c r="V1004" s="749" t="n"/>
      <c r="W1004" s="749" t="n"/>
      <c r="X1004" s="749" t="n"/>
      <c r="Y1004" s="749" t="n"/>
      <c r="Z1004" s="749" t="n"/>
      <c r="AA1004" s="749" t="n"/>
      <c r="AB1004" s="749" t="n"/>
      <c r="AC1004" s="749" t="n"/>
      <c r="AD1004" s="749" t="n"/>
    </row>
    <row r="1005">
      <c r="A1005" s="749" t="n"/>
      <c r="B1005" s="749" t="n"/>
      <c r="C1005" s="749" t="n"/>
      <c r="D1005" s="749" t="n"/>
      <c r="E1005" s="749" t="n"/>
      <c r="F1005" s="749" t="n"/>
      <c r="G1005" s="749" t="n"/>
      <c r="H1005" s="749" t="n"/>
      <c r="I1005" s="749" t="n"/>
      <c r="J1005" s="749" t="n"/>
      <c r="K1005" s="749" t="n"/>
      <c r="L1005" s="749" t="n"/>
      <c r="M1005" s="749" t="n"/>
      <c r="N1005" s="749" t="n"/>
      <c r="O1005" s="749" t="n"/>
      <c r="P1005" s="749" t="n"/>
      <c r="Q1005" s="749" t="n"/>
      <c r="R1005" s="749" t="n"/>
      <c r="S1005" s="749" t="n"/>
      <c r="T1005" s="749" t="n"/>
      <c r="U1005" s="749" t="n"/>
      <c r="V1005" s="749" t="n"/>
      <c r="W1005" s="749" t="n"/>
      <c r="X1005" s="749" t="n"/>
      <c r="Y1005" s="749" t="n"/>
      <c r="Z1005" s="749" t="n"/>
      <c r="AA1005" s="749" t="n"/>
      <c r="AB1005" s="749" t="n"/>
      <c r="AC1005" s="749" t="n"/>
      <c r="AD1005" s="749" t="n"/>
    </row>
    <row r="1006">
      <c r="A1006" s="749" t="n"/>
      <c r="B1006" s="749" t="n"/>
      <c r="C1006" s="749" t="n"/>
      <c r="D1006" s="749" t="n"/>
      <c r="E1006" s="749" t="n"/>
      <c r="F1006" s="749" t="n"/>
      <c r="G1006" s="749" t="n"/>
      <c r="H1006" s="749" t="n"/>
      <c r="I1006" s="749" t="n"/>
      <c r="J1006" s="749" t="n"/>
      <c r="K1006" s="749" t="n"/>
      <c r="L1006" s="749" t="n"/>
      <c r="M1006" s="749" t="n"/>
      <c r="N1006" s="749" t="n"/>
      <c r="O1006" s="749" t="n"/>
      <c r="P1006" s="749" t="n"/>
      <c r="Q1006" s="749" t="n"/>
      <c r="R1006" s="749" t="n"/>
      <c r="S1006" s="749" t="n"/>
      <c r="T1006" s="749" t="n"/>
      <c r="U1006" s="749" t="n"/>
      <c r="V1006" s="749" t="n"/>
      <c r="W1006" s="749" t="n"/>
      <c r="X1006" s="749" t="n"/>
      <c r="Y1006" s="749" t="n"/>
      <c r="Z1006" s="749" t="n"/>
      <c r="AA1006" s="749" t="n"/>
      <c r="AB1006" s="749" t="n"/>
      <c r="AC1006" s="749" t="n"/>
      <c r="AD1006" s="749" t="n"/>
    </row>
  </sheetData>
  <mergeCells count="48">
    <mergeCell ref="C21:C25"/>
    <mergeCell ref="B3:B4"/>
    <mergeCell ref="C15:C20"/>
    <mergeCell ref="I53:K53"/>
    <mergeCell ref="P67:R67"/>
    <mergeCell ref="G3:I3"/>
    <mergeCell ref="F106:H106"/>
    <mergeCell ref="L64:N64"/>
    <mergeCell ref="B38:B39"/>
    <mergeCell ref="B67:B68"/>
    <mergeCell ref="F38:H38"/>
    <mergeCell ref="L38:N38"/>
    <mergeCell ref="M3:O3"/>
    <mergeCell ref="C69:C73"/>
    <mergeCell ref="O64:Q64"/>
    <mergeCell ref="D3:F3"/>
    <mergeCell ref="C106:E106"/>
    <mergeCell ref="I64:K64"/>
    <mergeCell ref="J3:L3"/>
    <mergeCell ref="P3:R3"/>
    <mergeCell ref="B53:B54"/>
    <mergeCell ref="C38:E38"/>
    <mergeCell ref="I38:K38"/>
    <mergeCell ref="C67:C68"/>
    <mergeCell ref="D67:F67"/>
    <mergeCell ref="C74:C78"/>
    <mergeCell ref="O38:Q38"/>
    <mergeCell ref="C53:E53"/>
    <mergeCell ref="O106:Q106"/>
    <mergeCell ref="F64:H64"/>
    <mergeCell ref="F53:H53"/>
    <mergeCell ref="C5:C9"/>
    <mergeCell ref="C79:C83"/>
    <mergeCell ref="J67:L67"/>
    <mergeCell ref="B106:B107"/>
    <mergeCell ref="O53:Q53"/>
    <mergeCell ref="C3:C4"/>
    <mergeCell ref="G67:I67"/>
    <mergeCell ref="M67:O67"/>
    <mergeCell ref="C94:C98"/>
    <mergeCell ref="C10:C14"/>
    <mergeCell ref="L53:N53"/>
    <mergeCell ref="C64:E64"/>
    <mergeCell ref="C99:C103"/>
    <mergeCell ref="C84:C88"/>
    <mergeCell ref="I106:K106"/>
    <mergeCell ref="C31:C35"/>
    <mergeCell ref="L106:N10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FF0096"/>
    <outlinePr summaryBelow="0" summaryRight="0"/>
    <pageSetUpPr/>
  </sheetPr>
  <dimension ref="A1:AA72"/>
  <sheetViews>
    <sheetView showGridLines="0" workbookViewId="0">
      <selection activeCell="A1" sqref="A1"/>
    </sheetView>
  </sheetViews>
  <sheetFormatPr baseColWidth="8" defaultColWidth="12.63" defaultRowHeight="15.75" customHeight="1"/>
  <cols>
    <col width="2.5" customWidth="1" style="1068" min="1" max="1"/>
    <col width="28.38" customWidth="1" style="1068" min="2" max="2"/>
    <col width="16.75" customWidth="1" style="1068" min="3" max="3"/>
    <col width="24.88" customWidth="1" style="1068" min="4" max="4"/>
    <col width="24" customWidth="1" style="1068" min="5" max="5"/>
    <col width="13.63" customWidth="1" style="1068" min="6" max="6"/>
    <col width="15.75" customWidth="1" style="1068" min="7" max="7"/>
  </cols>
  <sheetData>
    <row r="1">
      <c r="A1" s="871" t="n"/>
      <c r="B1" s="963" t="n"/>
      <c r="C1" s="871" t="n"/>
      <c r="D1" s="871" t="n"/>
      <c r="E1" s="871" t="n"/>
      <c r="F1" s="871" t="n"/>
      <c r="G1" s="871" t="n"/>
      <c r="H1" s="871" t="n"/>
      <c r="I1" s="871" t="n"/>
      <c r="J1" s="871" t="n"/>
      <c r="K1" s="871" t="n"/>
      <c r="L1" s="871" t="n"/>
      <c r="M1" s="871" t="n"/>
      <c r="N1" s="871" t="n"/>
      <c r="O1" s="871" t="n"/>
      <c r="P1" s="871" t="n"/>
      <c r="Q1" s="871" t="n"/>
      <c r="R1" s="871" t="n"/>
      <c r="S1" s="871" t="n"/>
      <c r="T1" s="871" t="n"/>
      <c r="U1" s="871" t="n"/>
      <c r="V1" s="871" t="n"/>
      <c r="W1" s="871" t="n"/>
      <c r="X1" s="871" t="n"/>
      <c r="Y1" s="871" t="n"/>
      <c r="Z1" s="871" t="n"/>
      <c r="AA1" s="871" t="n"/>
    </row>
    <row r="2">
      <c r="A2" s="871" t="n"/>
      <c r="B2" s="156" t="inlineStr">
        <is>
          <t>YEAR 1 FUNDING (in Cr)</t>
        </is>
      </c>
      <c r="C2" s="113">
        <f>'Total Production'!E4</f>
        <v/>
      </c>
      <c r="D2" s="871" t="n"/>
      <c r="E2" s="871" t="n"/>
      <c r="F2" s="871" t="n"/>
      <c r="G2" s="871" t="n"/>
      <c r="H2" s="871" t="n"/>
      <c r="I2" s="871" t="n"/>
      <c r="J2" s="871" t="n"/>
      <c r="K2" s="871" t="n"/>
      <c r="L2" s="871" t="n"/>
      <c r="M2" s="871" t="n"/>
      <c r="N2" s="871" t="n"/>
      <c r="O2" s="871" t="n"/>
      <c r="P2" s="871" t="n"/>
      <c r="Q2" s="871" t="n"/>
      <c r="R2" s="871" t="n"/>
      <c r="S2" s="871" t="n"/>
      <c r="T2" s="871" t="n"/>
      <c r="U2" s="871" t="n"/>
      <c r="V2" s="871" t="n"/>
      <c r="W2" s="871" t="n"/>
      <c r="X2" s="871" t="n"/>
      <c r="Y2" s="871" t="n"/>
      <c r="Z2" s="871" t="n"/>
      <c r="AA2" s="871" t="n"/>
    </row>
    <row r="3">
      <c r="A3" s="871" t="n"/>
      <c r="B3" s="963" t="n"/>
      <c r="C3" s="871" t="n"/>
      <c r="D3" s="871" t="n"/>
      <c r="E3" s="871" t="n"/>
      <c r="F3" s="871" t="n"/>
      <c r="G3" s="871" t="n"/>
      <c r="H3" s="871" t="n"/>
      <c r="I3" s="871" t="n"/>
      <c r="J3" s="871" t="n"/>
      <c r="K3" s="871" t="n"/>
      <c r="L3" s="871" t="n"/>
      <c r="M3" s="871" t="n"/>
      <c r="N3" s="871" t="n"/>
      <c r="O3" s="871" t="n"/>
      <c r="P3" s="871" t="n"/>
      <c r="Q3" s="871" t="n"/>
      <c r="R3" s="871" t="n"/>
      <c r="S3" s="871" t="n"/>
      <c r="T3" s="871" t="n"/>
      <c r="U3" s="871" t="n"/>
      <c r="V3" s="871" t="n"/>
      <c r="W3" s="871" t="n"/>
      <c r="X3" s="871" t="n"/>
      <c r="Y3" s="871" t="n"/>
      <c r="Z3" s="871" t="n"/>
      <c r="AA3" s="871" t="n"/>
    </row>
    <row r="4">
      <c r="A4" s="871" t="n"/>
      <c r="B4" s="72" t="n"/>
      <c r="C4" s="73" t="inlineStr">
        <is>
          <t>Pregnancy Powder (Garbhika)</t>
        </is>
      </c>
      <c r="D4" s="74" t="inlineStr">
        <is>
          <t>Lactation Powder (Matrusneha)</t>
        </is>
      </c>
      <c r="E4" s="74" t="inlineStr">
        <is>
          <t>Infant Formula Milk Powder (Poshit)</t>
        </is>
      </c>
      <c r="F4" s="75" t="inlineStr">
        <is>
          <t>Child Nutrition Powder</t>
        </is>
      </c>
      <c r="G4" s="871" t="n"/>
      <c r="H4" s="871" t="n"/>
      <c r="I4" s="871" t="n"/>
      <c r="J4" s="871" t="n"/>
      <c r="K4" s="871" t="n"/>
      <c r="L4" s="871" t="n"/>
      <c r="M4" s="871" t="n"/>
      <c r="N4" s="871" t="n"/>
      <c r="O4" s="871" t="n"/>
      <c r="P4" s="871" t="n"/>
      <c r="Q4" s="871" t="n"/>
      <c r="R4" s="871" t="n"/>
      <c r="S4" s="871" t="n"/>
      <c r="T4" s="871" t="n"/>
      <c r="U4" s="871" t="n"/>
      <c r="V4" s="871" t="n"/>
      <c r="W4" s="871" t="n"/>
      <c r="X4" s="871" t="n"/>
      <c r="Y4" s="871" t="n"/>
      <c r="Z4" s="871" t="n"/>
      <c r="AA4" s="871" t="n"/>
    </row>
    <row r="5">
      <c r="A5" s="871" t="n"/>
      <c r="B5" s="76" t="inlineStr">
        <is>
          <t>Cost/Box</t>
        </is>
      </c>
      <c r="C5" s="628">
        <f>'Total Production'!C9</f>
        <v/>
      </c>
      <c r="D5" s="628">
        <f>'Total Production'!D9</f>
        <v/>
      </c>
      <c r="E5" s="628">
        <f>'Total Production'!E9</f>
        <v/>
      </c>
      <c r="F5" s="628">
        <f>'Total Production'!F9</f>
        <v/>
      </c>
      <c r="G5" s="871" t="n"/>
      <c r="H5" s="871" t="n"/>
      <c r="I5" s="871" t="n"/>
      <c r="J5" s="871" t="n"/>
      <c r="K5" s="871" t="n"/>
      <c r="L5" s="871" t="n"/>
      <c r="M5" s="871" t="n"/>
      <c r="N5" s="871" t="n"/>
      <c r="O5" s="871" t="n"/>
      <c r="P5" s="871" t="n"/>
      <c r="Q5" s="871" t="n"/>
      <c r="R5" s="871" t="n"/>
      <c r="S5" s="871" t="n"/>
      <c r="T5" s="871" t="n"/>
      <c r="U5" s="871" t="n"/>
      <c r="V5" s="871" t="n"/>
      <c r="W5" s="871" t="n"/>
      <c r="X5" s="871" t="n"/>
      <c r="Y5" s="871" t="n"/>
      <c r="Z5" s="871" t="n"/>
      <c r="AA5" s="871" t="n"/>
    </row>
    <row r="6">
      <c r="A6" s="871" t="n"/>
      <c r="B6" s="76" t="inlineStr">
        <is>
          <t>Selling Price/Box</t>
        </is>
      </c>
      <c r="C6" s="628">
        <f>'Total Production'!C20</f>
        <v/>
      </c>
      <c r="D6" s="628">
        <f>'Total Production'!C21</f>
        <v/>
      </c>
      <c r="E6" s="628">
        <f>'Total Production'!C22</f>
        <v/>
      </c>
      <c r="F6" s="628">
        <f>'Total Production'!C23</f>
        <v/>
      </c>
      <c r="G6" s="871" t="n"/>
      <c r="H6" s="871" t="n"/>
      <c r="I6" s="871" t="n"/>
      <c r="J6" s="871" t="n"/>
      <c r="K6" s="871" t="n"/>
      <c r="L6" s="871" t="n"/>
      <c r="M6" s="871" t="n"/>
      <c r="N6" s="871" t="n"/>
      <c r="O6" s="871" t="n"/>
      <c r="P6" s="871" t="n"/>
      <c r="Q6" s="871" t="n"/>
      <c r="R6" s="871" t="n"/>
      <c r="S6" s="871" t="n"/>
      <c r="T6" s="871" t="n"/>
      <c r="U6" s="871" t="n"/>
      <c r="V6" s="871" t="n"/>
      <c r="W6" s="871" t="n"/>
      <c r="X6" s="871" t="n"/>
      <c r="Y6" s="871" t="n"/>
      <c r="Z6" s="871" t="n"/>
      <c r="AA6" s="871" t="n"/>
    </row>
    <row r="7">
      <c r="A7" s="871" t="n"/>
      <c r="B7" s="79" t="inlineStr">
        <is>
          <t>Profit/Box</t>
        </is>
      </c>
      <c r="C7" s="630">
        <f>C6-C5</f>
        <v/>
      </c>
      <c r="D7" s="630">
        <f>D6-D5</f>
        <v/>
      </c>
      <c r="E7" s="630">
        <f>E6-E5</f>
        <v/>
      </c>
      <c r="F7" s="630">
        <f>F6-F5</f>
        <v/>
      </c>
      <c r="G7" s="871" t="n"/>
      <c r="H7" s="871" t="n"/>
      <c r="I7" s="871" t="n"/>
      <c r="J7" s="871" t="n"/>
      <c r="K7" s="871" t="n"/>
      <c r="L7" s="871" t="n"/>
      <c r="M7" s="871" t="n"/>
      <c r="N7" s="871" t="n"/>
      <c r="O7" s="871" t="n"/>
      <c r="P7" s="871" t="n"/>
      <c r="Q7" s="871" t="n"/>
      <c r="R7" s="871" t="n"/>
      <c r="S7" s="871" t="n"/>
      <c r="T7" s="871" t="n"/>
      <c r="U7" s="871" t="n"/>
      <c r="V7" s="871" t="n"/>
      <c r="W7" s="871" t="n"/>
      <c r="X7" s="871" t="n"/>
      <c r="Y7" s="871" t="n"/>
      <c r="Z7" s="871" t="n"/>
      <c r="AA7" s="871" t="n"/>
    </row>
    <row r="8">
      <c r="A8" s="871" t="n"/>
      <c r="B8" s="963" t="n"/>
      <c r="C8" s="871" t="n"/>
      <c r="D8" s="871" t="n"/>
      <c r="E8" s="871" t="n"/>
      <c r="F8" s="871" t="n"/>
      <c r="G8" s="871" t="n"/>
      <c r="H8" s="871" t="n"/>
      <c r="I8" s="871" t="n"/>
      <c r="J8" s="871" t="n"/>
      <c r="K8" s="871" t="n"/>
      <c r="L8" s="871" t="n"/>
      <c r="M8" s="871" t="n"/>
      <c r="N8" s="871" t="n"/>
      <c r="O8" s="871" t="n"/>
      <c r="P8" s="871" t="n"/>
      <c r="Q8" s="871" t="n"/>
      <c r="R8" s="871" t="n"/>
      <c r="S8" s="871" t="n"/>
      <c r="T8" s="871" t="n"/>
      <c r="U8" s="871" t="n"/>
      <c r="V8" s="871" t="n"/>
      <c r="W8" s="871" t="n"/>
      <c r="X8" s="871" t="n"/>
      <c r="Y8" s="871" t="n"/>
      <c r="Z8" s="871" t="n"/>
      <c r="AA8" s="871" t="n"/>
    </row>
    <row r="9">
      <c r="A9" s="871" t="n"/>
      <c r="B9" s="963" t="inlineStr">
        <is>
          <t>Taking into consideration the following information:</t>
        </is>
      </c>
      <c r="C9" s="871" t="n"/>
      <c r="D9" s="871" t="n"/>
      <c r="E9" s="871" t="n"/>
      <c r="F9" s="871" t="n"/>
      <c r="G9" s="871" t="n"/>
      <c r="H9" s="871" t="n"/>
      <c r="I9" s="871" t="n"/>
      <c r="J9" s="871" t="n"/>
      <c r="K9" s="871" t="n"/>
      <c r="L9" s="871" t="n"/>
      <c r="M9" s="871" t="n"/>
      <c r="N9" s="871" t="n"/>
      <c r="O9" s="871" t="n"/>
      <c r="P9" s="871" t="n"/>
      <c r="Q9" s="871" t="n"/>
      <c r="R9" s="871" t="n"/>
      <c r="S9" s="871" t="n"/>
      <c r="T9" s="871" t="n"/>
      <c r="U9" s="871" t="n"/>
      <c r="V9" s="871" t="n"/>
      <c r="W9" s="871" t="n"/>
      <c r="X9" s="871" t="n"/>
      <c r="Y9" s="871" t="n"/>
      <c r="Z9" s="871" t="n"/>
      <c r="AA9" s="871" t="n"/>
    </row>
    <row r="10">
      <c r="A10" s="871" t="n"/>
      <c r="B10" s="130" t="inlineStr">
        <is>
          <t>Tons Manufactured / Day</t>
        </is>
      </c>
      <c r="C10" s="131" t="n">
        <v>5</v>
      </c>
      <c r="D10" s="121" t="inlineStr">
        <is>
          <t>* 2 tons a day at Rohan Sir's Factory (Natal Care only).  Assuming another factory will have 4 tons too</t>
        </is>
      </c>
      <c r="E10" s="871" t="n"/>
      <c r="F10" s="871" t="n"/>
      <c r="G10" s="871" t="n"/>
      <c r="H10" s="871" t="n"/>
      <c r="I10" s="871" t="n"/>
      <c r="J10" s="871" t="n"/>
      <c r="K10" s="871" t="n"/>
      <c r="L10" s="871" t="n"/>
      <c r="M10" s="871" t="n"/>
      <c r="N10" s="871" t="n"/>
      <c r="O10" s="871" t="n"/>
      <c r="P10" s="871" t="n"/>
      <c r="Q10" s="871" t="n"/>
      <c r="R10" s="871" t="n"/>
      <c r="S10" s="871" t="n"/>
      <c r="T10" s="871" t="n"/>
      <c r="U10" s="871" t="n"/>
      <c r="V10" s="871" t="n"/>
      <c r="W10" s="871" t="n"/>
      <c r="X10" s="871" t="n"/>
      <c r="Y10" s="871" t="n"/>
      <c r="Z10" s="871" t="n"/>
      <c r="AA10" s="871" t="n"/>
    </row>
    <row r="11">
      <c r="A11" s="871" t="n"/>
      <c r="B11" s="132" t="inlineStr">
        <is>
          <t>Kgs Manufactured / Day</t>
        </is>
      </c>
      <c r="C11" s="882">
        <f>C10*1000</f>
        <v/>
      </c>
      <c r="D11" s="871" t="n"/>
      <c r="E11" s="871" t="n"/>
      <c r="F11" s="871" t="n"/>
      <c r="G11" s="871" t="n"/>
      <c r="H11" s="871" t="n"/>
      <c r="I11" s="871" t="n"/>
      <c r="J11" s="871" t="n"/>
      <c r="K11" s="871" t="n"/>
      <c r="L11" s="871" t="n"/>
      <c r="M11" s="871" t="n"/>
      <c r="N11" s="871" t="n"/>
      <c r="O11" s="871" t="n"/>
      <c r="P11" s="871" t="n"/>
      <c r="Q11" s="871" t="n"/>
      <c r="R11" s="871" t="n"/>
      <c r="S11" s="871" t="n"/>
      <c r="T11" s="871" t="n"/>
      <c r="U11" s="871" t="n"/>
      <c r="V11" s="871" t="n"/>
      <c r="W11" s="871" t="n"/>
      <c r="X11" s="871" t="n"/>
      <c r="Y11" s="871" t="n"/>
      <c r="Z11" s="871" t="n"/>
      <c r="AA11" s="871" t="n"/>
    </row>
    <row r="12">
      <c r="A12" s="871" t="n"/>
      <c r="B12" s="133" t="inlineStr">
        <is>
          <t>Boxes Manufactured / Day</t>
        </is>
      </c>
      <c r="C12" s="97">
        <f>((C11*1000*0.5)/500)+((C11*1000*0.5)/400)</f>
        <v/>
      </c>
      <c r="E12" s="871" t="n"/>
      <c r="F12" s="871" t="n"/>
      <c r="G12" s="871" t="n"/>
      <c r="H12" s="871" t="n"/>
      <c r="I12" s="871" t="n"/>
      <c r="J12" s="871" t="n"/>
      <c r="K12" s="871" t="n"/>
      <c r="L12" s="871" t="n"/>
      <c r="M12" s="871" t="n"/>
      <c r="N12" s="871" t="n"/>
      <c r="O12" s="871" t="n"/>
      <c r="P12" s="871" t="n"/>
      <c r="Q12" s="871" t="n"/>
      <c r="R12" s="871" t="n"/>
      <c r="S12" s="871" t="n"/>
      <c r="T12" s="871" t="n"/>
      <c r="U12" s="871" t="n"/>
      <c r="V12" s="871" t="n"/>
      <c r="W12" s="871" t="n"/>
      <c r="X12" s="871" t="n"/>
      <c r="Y12" s="871" t="n"/>
      <c r="Z12" s="871" t="n"/>
      <c r="AA12" s="871" t="n"/>
    </row>
    <row r="13" ht="3.75" customHeight="1" s="1068">
      <c r="A13" s="871" t="n"/>
      <c r="B13" s="871" t="n"/>
      <c r="C13" s="871" t="n"/>
      <c r="D13" s="871" t="n"/>
      <c r="E13" s="871" t="n"/>
      <c r="F13" s="871" t="n"/>
      <c r="G13" s="871" t="n"/>
      <c r="H13" s="871" t="n"/>
      <c r="I13" s="871" t="n"/>
      <c r="J13" s="871" t="n"/>
      <c r="K13" s="871" t="n"/>
      <c r="L13" s="871" t="n"/>
      <c r="M13" s="871" t="n"/>
      <c r="N13" s="871" t="n"/>
      <c r="O13" s="871" t="n"/>
      <c r="P13" s="871" t="n"/>
      <c r="Q13" s="871" t="n"/>
      <c r="R13" s="871" t="n"/>
      <c r="S13" s="871" t="n"/>
      <c r="T13" s="871" t="n"/>
      <c r="U13" s="871" t="n"/>
      <c r="V13" s="871" t="n"/>
      <c r="W13" s="871" t="n"/>
      <c r="X13" s="871" t="n"/>
      <c r="Y13" s="871" t="n"/>
      <c r="Z13" s="871" t="n"/>
      <c r="AA13" s="871" t="n"/>
    </row>
    <row r="14">
      <c r="A14" s="871" t="n"/>
      <c r="B14" s="229" t="inlineStr">
        <is>
          <t>Natal Care Boxes/Day</t>
        </is>
      </c>
      <c r="C14" s="131">
        <f>(C11*1000*0.5)/500</f>
        <v/>
      </c>
      <c r="D14" s="121" t="inlineStr">
        <is>
          <t>* Natal Care Products are 500gms each</t>
        </is>
      </c>
      <c r="E14" s="871" t="n"/>
      <c r="F14" s="871" t="n"/>
      <c r="G14" s="871" t="n"/>
      <c r="H14" s="871" t="n"/>
      <c r="I14" s="871" t="n"/>
      <c r="J14" s="871" t="n"/>
      <c r="K14" s="871" t="n"/>
      <c r="L14" s="871" t="n"/>
      <c r="M14" s="871" t="n"/>
      <c r="N14" s="871" t="n"/>
      <c r="O14" s="871" t="n"/>
      <c r="P14" s="871" t="n"/>
      <c r="Q14" s="871" t="n"/>
      <c r="R14" s="871" t="n"/>
      <c r="S14" s="871" t="n"/>
      <c r="T14" s="871" t="n"/>
      <c r="U14" s="871" t="n"/>
      <c r="V14" s="871" t="n"/>
      <c r="W14" s="871" t="n"/>
      <c r="X14" s="871" t="n"/>
      <c r="Y14" s="871" t="n"/>
      <c r="Z14" s="871" t="n"/>
      <c r="AA14" s="871" t="n"/>
    </row>
    <row r="15">
      <c r="A15" s="871" t="n"/>
      <c r="B15" s="215" t="inlineStr">
        <is>
          <t>Infant &amp; Child Care Boxes/Day</t>
        </is>
      </c>
      <c r="C15" s="97">
        <f>(C11*1000*0.5)/400</f>
        <v/>
      </c>
      <c r="D15" s="121" t="inlineStr">
        <is>
          <t>* Infant and Child Care Products are 400gms each</t>
        </is>
      </c>
      <c r="E15" s="871" t="n"/>
      <c r="F15" s="871" t="n"/>
      <c r="G15" s="871" t="n"/>
      <c r="H15" s="871" t="n"/>
      <c r="I15" s="871" t="n"/>
      <c r="J15" s="871" t="n"/>
      <c r="K15" s="871" t="n"/>
      <c r="L15" s="871" t="n"/>
      <c r="M15" s="871" t="n"/>
      <c r="N15" s="871" t="n"/>
      <c r="O15" s="871" t="n"/>
      <c r="P15" s="871" t="n"/>
      <c r="Q15" s="871" t="n"/>
      <c r="R15" s="871" t="n"/>
      <c r="S15" s="871" t="n"/>
      <c r="T15" s="871" t="n"/>
      <c r="U15" s="871" t="n"/>
      <c r="V15" s="871" t="n"/>
      <c r="W15" s="871" t="n"/>
      <c r="X15" s="871" t="n"/>
      <c r="Y15" s="871" t="n"/>
      <c r="Z15" s="871" t="n"/>
      <c r="AA15" s="871" t="n"/>
    </row>
    <row r="16" ht="3.75" customHeight="1" s="1068">
      <c r="A16" s="871" t="n"/>
      <c r="B16" s="871" t="n"/>
      <c r="C16" s="871" t="n"/>
      <c r="D16" s="871" t="n"/>
      <c r="E16" s="871" t="n"/>
      <c r="F16" s="871" t="n"/>
      <c r="G16" s="871" t="n"/>
      <c r="H16" s="871" t="n"/>
      <c r="I16" s="871" t="n"/>
      <c r="J16" s="871" t="n"/>
      <c r="K16" s="871" t="n"/>
      <c r="L16" s="871" t="n"/>
      <c r="M16" s="871" t="n"/>
      <c r="N16" s="871" t="n"/>
      <c r="O16" s="871" t="n"/>
      <c r="P16" s="871" t="n"/>
      <c r="Q16" s="871" t="n"/>
      <c r="R16" s="871" t="n"/>
      <c r="S16" s="871" t="n"/>
      <c r="T16" s="871" t="n"/>
      <c r="U16" s="871" t="n"/>
      <c r="V16" s="871" t="n"/>
      <c r="W16" s="871" t="n"/>
      <c r="X16" s="871" t="n"/>
      <c r="Y16" s="871" t="n"/>
      <c r="Z16" s="871" t="n"/>
      <c r="AA16" s="871" t="n"/>
    </row>
    <row r="17">
      <c r="A17" s="871" t="n"/>
      <c r="B17" s="130" t="inlineStr">
        <is>
          <t>Working Days/Month</t>
        </is>
      </c>
      <c r="C17" s="131" t="n">
        <v>26</v>
      </c>
      <c r="D17" s="871" t="n"/>
      <c r="E17" s="871" t="n"/>
      <c r="F17" s="871" t="n"/>
      <c r="G17" s="871" t="n"/>
      <c r="H17" s="871" t="n"/>
      <c r="I17" s="871" t="n"/>
      <c r="J17" s="871" t="n"/>
      <c r="K17" s="871" t="n"/>
      <c r="L17" s="871" t="n"/>
      <c r="M17" s="871" t="n"/>
      <c r="N17" s="871" t="n"/>
      <c r="O17" s="871" t="n"/>
      <c r="P17" s="871" t="n"/>
      <c r="Q17" s="871" t="n"/>
      <c r="R17" s="871" t="n"/>
      <c r="S17" s="871" t="n"/>
      <c r="T17" s="871" t="n"/>
      <c r="U17" s="871" t="n"/>
      <c r="V17" s="871" t="n"/>
      <c r="W17" s="871" t="n"/>
      <c r="X17" s="871" t="n"/>
      <c r="Y17" s="871" t="n"/>
      <c r="Z17" s="871" t="n"/>
      <c r="AA17" s="871" t="n"/>
    </row>
    <row r="18">
      <c r="A18" s="871" t="n"/>
      <c r="B18" s="132" t="inlineStr">
        <is>
          <t>Working Months/Year</t>
        </is>
      </c>
      <c r="C18" s="882" t="n">
        <v>12</v>
      </c>
      <c r="D18" s="871" t="n"/>
      <c r="E18" s="871" t="n"/>
      <c r="F18" s="871" t="n"/>
      <c r="G18" s="871" t="n"/>
      <c r="H18" s="871" t="n"/>
      <c r="I18" s="871" t="n"/>
      <c r="J18" s="871" t="n"/>
      <c r="K18" s="871" t="n"/>
      <c r="L18" s="871" t="n"/>
      <c r="M18" s="871" t="n"/>
      <c r="N18" s="871" t="n"/>
      <c r="O18" s="871" t="n"/>
      <c r="P18" s="871" t="n"/>
      <c r="Q18" s="871" t="n"/>
      <c r="R18" s="871" t="n"/>
      <c r="S18" s="871" t="n"/>
      <c r="T18" s="871" t="n"/>
      <c r="U18" s="871" t="n"/>
      <c r="V18" s="871" t="n"/>
      <c r="W18" s="871" t="n"/>
      <c r="X18" s="871" t="n"/>
      <c r="Y18" s="871" t="n"/>
      <c r="Z18" s="871" t="n"/>
      <c r="AA18" s="871" t="n"/>
    </row>
    <row r="19">
      <c r="A19" s="871" t="n"/>
      <c r="B19" s="219" t="inlineStr">
        <is>
          <t>Working Days/Year</t>
        </is>
      </c>
      <c r="C19" s="103">
        <f>C17*C18</f>
        <v/>
      </c>
      <c r="D19" s="871" t="n"/>
      <c r="E19" s="871" t="n"/>
      <c r="F19" s="871" t="n"/>
      <c r="G19" s="871" t="n"/>
      <c r="H19" s="871" t="n"/>
      <c r="I19" s="871" t="n"/>
      <c r="J19" s="871" t="n"/>
      <c r="K19" s="871" t="n"/>
      <c r="L19" s="871" t="n"/>
      <c r="M19" s="871" t="n"/>
      <c r="N19" s="871" t="n"/>
      <c r="O19" s="871" t="n"/>
      <c r="P19" s="871" t="n"/>
      <c r="Q19" s="871" t="n"/>
      <c r="R19" s="871" t="n"/>
      <c r="S19" s="871" t="n"/>
      <c r="T19" s="871" t="n"/>
      <c r="U19" s="871" t="n"/>
      <c r="V19" s="871" t="n"/>
      <c r="W19" s="871" t="n"/>
      <c r="X19" s="871" t="n"/>
      <c r="Y19" s="871" t="n"/>
      <c r="Z19" s="871" t="n"/>
      <c r="AA19" s="871" t="n"/>
    </row>
    <row r="20">
      <c r="A20" s="871" t="n"/>
      <c r="B20" s="871" t="n"/>
      <c r="C20" s="871" t="n"/>
      <c r="D20" s="871" t="n"/>
      <c r="E20" s="871" t="n"/>
      <c r="F20" s="871" t="n"/>
      <c r="G20" s="871" t="n"/>
      <c r="H20" s="871" t="n"/>
      <c r="I20" s="871" t="n"/>
      <c r="J20" s="871" t="n"/>
      <c r="K20" s="871" t="n"/>
      <c r="L20" s="871" t="n"/>
      <c r="M20" s="871" t="n"/>
      <c r="N20" s="871" t="n"/>
      <c r="O20" s="871" t="n"/>
      <c r="P20" s="871" t="n"/>
      <c r="Q20" s="871" t="n"/>
      <c r="R20" s="871" t="n"/>
      <c r="S20" s="871" t="n"/>
      <c r="T20" s="871" t="n"/>
      <c r="U20" s="871" t="n"/>
      <c r="V20" s="871" t="n"/>
      <c r="W20" s="871" t="n"/>
      <c r="X20" s="871" t="n"/>
      <c r="Y20" s="871" t="n"/>
      <c r="Z20" s="871" t="n"/>
      <c r="AA20" s="871" t="n"/>
    </row>
    <row r="21">
      <c r="A21" s="871" t="n"/>
      <c r="B21" s="607" t="inlineStr">
        <is>
          <t>PRODUCTION</t>
        </is>
      </c>
      <c r="C21" s="871" t="n"/>
      <c r="D21" s="871" t="n"/>
      <c r="E21" s="871" t="n"/>
      <c r="F21" s="871" t="n"/>
      <c r="G21" s="871" t="n"/>
      <c r="H21" s="871" t="n"/>
      <c r="I21" s="871" t="n"/>
      <c r="J21" s="871" t="n"/>
      <c r="K21" s="871" t="n"/>
      <c r="L21" s="871" t="n"/>
      <c r="M21" s="871" t="n"/>
      <c r="N21" s="871" t="n"/>
      <c r="O21" s="871" t="n"/>
      <c r="P21" s="871" t="n"/>
      <c r="Q21" s="871" t="n"/>
      <c r="R21" s="871" t="n"/>
      <c r="S21" s="871" t="n"/>
      <c r="T21" s="871" t="n"/>
      <c r="U21" s="871" t="n"/>
      <c r="V21" s="871" t="n"/>
      <c r="W21" s="871" t="n"/>
      <c r="X21" s="871" t="n"/>
      <c r="Y21" s="871" t="n"/>
      <c r="Z21" s="871" t="n"/>
      <c r="AA21" s="871" t="n"/>
    </row>
    <row r="22">
      <c r="A22" s="871" t="n"/>
      <c r="B22" s="156" t="inlineStr">
        <is>
          <t>Products</t>
        </is>
      </c>
      <c r="C22" s="854" t="inlineStr">
        <is>
          <t>Boxes/Year</t>
        </is>
      </c>
      <c r="D22" s="156" t="inlineStr">
        <is>
          <t>Revenue/Year</t>
        </is>
      </c>
      <c r="E22" s="156" t="inlineStr">
        <is>
          <t>Revenue (in Cr)</t>
        </is>
      </c>
      <c r="F22" s="156" t="inlineStr">
        <is>
          <t>COGS (in Cr)</t>
        </is>
      </c>
      <c r="G22" s="156" t="inlineStr">
        <is>
          <t>Gross Profit (in Cr)</t>
        </is>
      </c>
      <c r="H22" s="871" t="n"/>
      <c r="I22" s="871" t="n"/>
      <c r="J22" s="871" t="n"/>
      <c r="K22" s="871" t="n"/>
      <c r="L22" s="871" t="n"/>
      <c r="M22" s="871" t="n"/>
      <c r="N22" s="871" t="n"/>
      <c r="O22" s="871" t="n"/>
      <c r="P22" s="871" t="n"/>
      <c r="Q22" s="871" t="n"/>
      <c r="R22" s="871" t="n"/>
      <c r="S22" s="871" t="n"/>
      <c r="T22" s="871" t="n"/>
      <c r="U22" s="871" t="n"/>
      <c r="V22" s="871" t="n"/>
      <c r="W22" s="871" t="n"/>
      <c r="X22" s="871" t="n"/>
      <c r="Y22" s="871" t="n"/>
      <c r="Z22" s="871" t="n"/>
      <c r="AA22" s="871" t="n"/>
    </row>
    <row r="23">
      <c r="A23" s="871" t="n"/>
      <c r="B23" s="223" t="inlineStr">
        <is>
          <t>Infant Formula Milk</t>
        </is>
      </c>
      <c r="C23" s="138">
        <f>($C$19*$C$15)/2</f>
        <v/>
      </c>
      <c r="D23" s="138">
        <f>C23*E6</f>
        <v/>
      </c>
      <c r="E23" s="95">
        <f>D23/10^7</f>
        <v/>
      </c>
      <c r="F23" s="95">
        <f>(C23*E5)/10^7</f>
        <v/>
      </c>
      <c r="G23" s="95">
        <f>E23-F23</f>
        <v/>
      </c>
      <c r="H23" s="871" t="n"/>
      <c r="I23" s="871" t="n"/>
      <c r="J23" s="871" t="n"/>
      <c r="K23" s="871" t="n"/>
      <c r="L23" s="871" t="n"/>
      <c r="M23" s="871" t="n"/>
      <c r="N23" s="871" t="n"/>
      <c r="O23" s="871" t="n"/>
      <c r="P23" s="871" t="n"/>
      <c r="Q23" s="871" t="n"/>
      <c r="R23" s="871" t="n"/>
      <c r="S23" s="871" t="n"/>
      <c r="T23" s="871" t="n"/>
      <c r="U23" s="871" t="n"/>
      <c r="V23" s="871" t="n"/>
      <c r="W23" s="871" t="n"/>
      <c r="X23" s="871" t="n"/>
      <c r="Y23" s="871" t="n"/>
      <c r="Z23" s="871" t="n"/>
      <c r="AA23" s="871" t="n"/>
    </row>
    <row r="24">
      <c r="A24" s="871" t="n"/>
      <c r="B24" s="881" t="inlineStr">
        <is>
          <t>Child Nutrition Powder</t>
        </is>
      </c>
      <c r="C24" s="140">
        <f>($C$19*$C$15)/2</f>
        <v/>
      </c>
      <c r="D24" s="140">
        <f>C24*F6</f>
        <v/>
      </c>
      <c r="E24" s="77">
        <f>D24/10^7</f>
        <v/>
      </c>
      <c r="F24" s="77">
        <f>(C24*F5)/10^7</f>
        <v/>
      </c>
      <c r="G24" s="77">
        <f>E24-F24</f>
        <v/>
      </c>
      <c r="H24" s="871" t="n"/>
      <c r="I24" s="871" t="n"/>
      <c r="J24" s="871" t="n"/>
      <c r="K24" s="871" t="n"/>
      <c r="L24" s="871" t="n"/>
      <c r="M24" s="871" t="n"/>
      <c r="N24" s="871" t="n"/>
      <c r="O24" s="871" t="n"/>
      <c r="P24" s="871" t="n"/>
      <c r="Q24" s="871" t="n"/>
      <c r="R24" s="871" t="n"/>
      <c r="S24" s="871" t="n"/>
      <c r="T24" s="871" t="n"/>
      <c r="U24" s="871" t="n"/>
      <c r="V24" s="871" t="n"/>
      <c r="W24" s="871" t="n"/>
      <c r="X24" s="871" t="n"/>
      <c r="Y24" s="871" t="n"/>
      <c r="Z24" s="871" t="n"/>
      <c r="AA24" s="871" t="n"/>
    </row>
    <row r="25">
      <c r="A25" s="871" t="n"/>
      <c r="B25" s="881" t="inlineStr">
        <is>
          <t>Pregnancy Powder</t>
        </is>
      </c>
      <c r="C25" s="140">
        <f>($C$19*$C$14)/2</f>
        <v/>
      </c>
      <c r="D25" s="140">
        <f>C25*C6</f>
        <v/>
      </c>
      <c r="E25" s="77">
        <f>D25/10^7</f>
        <v/>
      </c>
      <c r="F25" s="77">
        <f>(C25*C5)/10^7</f>
        <v/>
      </c>
      <c r="G25" s="77">
        <f>E25-F25</f>
        <v/>
      </c>
      <c r="H25" s="871" t="n"/>
      <c r="I25" s="608" t="n"/>
      <c r="J25" s="871" t="n"/>
      <c r="K25" s="871" t="n"/>
      <c r="L25" s="871" t="n"/>
      <c r="M25" s="871" t="n"/>
      <c r="N25" s="871" t="n"/>
      <c r="O25" s="871" t="n"/>
      <c r="P25" s="871" t="n"/>
      <c r="Q25" s="871" t="n"/>
      <c r="R25" s="871" t="n"/>
      <c r="S25" s="871" t="n"/>
      <c r="T25" s="871" t="n"/>
      <c r="U25" s="871" t="n"/>
      <c r="V25" s="871" t="n"/>
      <c r="W25" s="871" t="n"/>
      <c r="X25" s="871" t="n"/>
      <c r="Y25" s="871" t="n"/>
      <c r="Z25" s="871" t="n"/>
      <c r="AA25" s="871" t="n"/>
    </row>
    <row r="26">
      <c r="A26" s="871" t="n"/>
      <c r="B26" s="225" t="inlineStr">
        <is>
          <t>Lactation Powder</t>
        </is>
      </c>
      <c r="C26" s="142">
        <f>($C$19*$C$14)/2</f>
        <v/>
      </c>
      <c r="D26" s="142">
        <f>C26*D6</f>
        <v/>
      </c>
      <c r="E26" s="283">
        <f>D26/10^7</f>
        <v/>
      </c>
      <c r="F26" s="283">
        <f>(C26*D5)/10^7</f>
        <v/>
      </c>
      <c r="G26" s="283">
        <f>E26-F26</f>
        <v/>
      </c>
      <c r="H26" s="871" t="n"/>
      <c r="I26" s="871" t="n"/>
      <c r="J26" s="871" t="n"/>
      <c r="K26" s="871" t="n"/>
      <c r="L26" s="871" t="n"/>
      <c r="M26" s="871" t="n"/>
      <c r="N26" s="871" t="n"/>
      <c r="O26" s="871" t="n"/>
      <c r="P26" s="871" t="n"/>
      <c r="Q26" s="871" t="n"/>
      <c r="R26" s="871" t="n"/>
      <c r="S26" s="871" t="n"/>
      <c r="T26" s="871" t="n"/>
      <c r="U26" s="871" t="n"/>
      <c r="V26" s="871" t="n"/>
      <c r="W26" s="871" t="n"/>
      <c r="X26" s="871" t="n"/>
      <c r="Y26" s="871" t="n"/>
      <c r="Z26" s="871" t="n"/>
      <c r="AA26" s="871" t="n"/>
    </row>
    <row r="27">
      <c r="A27" s="871" t="n"/>
      <c r="B27" s="871" t="n"/>
      <c r="C27" s="270">
        <f>sum(C23:C26)</f>
        <v/>
      </c>
      <c r="D27" s="871" t="n"/>
      <c r="E27" s="144">
        <f>sum(E23:E26)</f>
        <v/>
      </c>
      <c r="F27" s="144">
        <f>sum(F23:F26)</f>
        <v/>
      </c>
      <c r="G27" s="144">
        <f>sum(G23:G26)</f>
        <v/>
      </c>
      <c r="H27" s="871" t="n"/>
      <c r="I27" s="871" t="n"/>
      <c r="J27" s="871" t="n"/>
      <c r="K27" s="871" t="n"/>
      <c r="L27" s="871" t="n"/>
      <c r="M27" s="871" t="n"/>
      <c r="N27" s="871" t="n"/>
      <c r="O27" s="871" t="n"/>
      <c r="P27" s="871" t="n"/>
      <c r="Q27" s="871" t="n"/>
      <c r="R27" s="871" t="n"/>
      <c r="S27" s="871" t="n"/>
      <c r="T27" s="871" t="n"/>
      <c r="U27" s="871" t="n"/>
      <c r="V27" s="871" t="n"/>
      <c r="W27" s="871" t="n"/>
      <c r="X27" s="871" t="n"/>
      <c r="Y27" s="871" t="n"/>
      <c r="Z27" s="871" t="n"/>
      <c r="AA27" s="871" t="n"/>
    </row>
    <row r="28">
      <c r="A28" s="871" t="n"/>
      <c r="B28" s="871" t="n"/>
      <c r="C28" s="871" t="n"/>
      <c r="D28" s="871" t="n"/>
      <c r="E28" s="871" t="n"/>
      <c r="F28" s="871" t="n"/>
      <c r="G28" s="871" t="n"/>
      <c r="H28" s="871" t="n"/>
      <c r="I28" s="871" t="n"/>
      <c r="J28" s="871" t="n"/>
      <c r="K28" s="871" t="n"/>
      <c r="L28" s="871" t="n"/>
      <c r="M28" s="871" t="n"/>
      <c r="N28" s="871" t="n"/>
      <c r="O28" s="871" t="n"/>
      <c r="P28" s="871" t="n"/>
      <c r="Q28" s="871" t="n"/>
      <c r="R28" s="871" t="n"/>
      <c r="S28" s="871" t="n"/>
      <c r="T28" s="871" t="n"/>
      <c r="U28" s="871" t="n"/>
      <c r="V28" s="871" t="n"/>
      <c r="W28" s="871" t="n"/>
      <c r="X28" s="871" t="n"/>
      <c r="Y28" s="871" t="n"/>
      <c r="Z28" s="871" t="n"/>
      <c r="AA28" s="871" t="n"/>
    </row>
    <row r="29">
      <c r="A29" s="871" t="n"/>
      <c r="B29" s="125" t="inlineStr">
        <is>
          <t>WORKING CAPITAL</t>
        </is>
      </c>
      <c r="C29" s="145" t="n"/>
      <c r="D29" s="871" t="n"/>
      <c r="E29" s="871" t="n"/>
      <c r="F29" s="871" t="n"/>
      <c r="G29" s="871" t="n"/>
      <c r="H29" s="871" t="n"/>
      <c r="I29" s="871" t="n"/>
      <c r="J29" s="871" t="n"/>
      <c r="K29" s="871" t="n"/>
      <c r="L29" s="871" t="n"/>
      <c r="M29" s="871" t="n"/>
      <c r="N29" s="871" t="n"/>
      <c r="O29" s="871" t="n"/>
      <c r="P29" s="871" t="n"/>
      <c r="Q29" s="871" t="n"/>
      <c r="R29" s="871" t="n"/>
      <c r="S29" s="871" t="n"/>
      <c r="T29" s="871" t="n"/>
      <c r="U29" s="871" t="n"/>
      <c r="V29" s="871" t="n"/>
      <c r="W29" s="871" t="n"/>
      <c r="X29" s="871" t="n"/>
      <c r="Y29" s="871" t="n"/>
      <c r="Z29" s="871" t="n"/>
      <c r="AA29" s="871" t="n"/>
    </row>
    <row r="30">
      <c r="A30" s="871" t="n"/>
      <c r="B30" s="169" t="inlineStr">
        <is>
          <t>Working Capital (in Cr)</t>
        </is>
      </c>
      <c r="C30" s="147">
        <f>'WC (Year 1)'!D9/10^7</f>
        <v/>
      </c>
      <c r="D30" s="871" t="n"/>
      <c r="E30" s="871" t="n"/>
      <c r="F30" s="871" t="n"/>
      <c r="G30" s="871" t="n"/>
      <c r="H30" s="871" t="n"/>
      <c r="I30" s="871" t="n"/>
      <c r="J30" s="871" t="n"/>
      <c r="K30" s="871" t="n"/>
      <c r="L30" s="871" t="n"/>
      <c r="M30" s="871" t="n"/>
      <c r="N30" s="871" t="n"/>
      <c r="O30" s="871" t="n"/>
      <c r="P30" s="871" t="n"/>
      <c r="Q30" s="871" t="n"/>
      <c r="R30" s="871" t="n"/>
      <c r="S30" s="871" t="n"/>
      <c r="T30" s="871" t="n"/>
      <c r="U30" s="871" t="n"/>
      <c r="V30" s="871" t="n"/>
      <c r="W30" s="871" t="n"/>
      <c r="X30" s="871" t="n"/>
      <c r="Y30" s="871" t="n"/>
      <c r="Z30" s="871" t="n"/>
      <c r="AA30" s="871" t="n"/>
    </row>
    <row r="31">
      <c r="A31" s="871" t="n"/>
      <c r="B31" s="148" t="inlineStr">
        <is>
          <t>Pregnancy Powder (in Cr)</t>
        </is>
      </c>
      <c r="C31" s="149">
        <f>'WC (Year 1)'!D5/10^7</f>
        <v/>
      </c>
      <c r="D31" s="609" t="n"/>
      <c r="E31" s="871" t="n"/>
      <c r="F31" s="871" t="n"/>
      <c r="G31" s="871" t="n"/>
      <c r="H31" s="871" t="n"/>
      <c r="I31" s="871" t="n"/>
      <c r="J31" s="871" t="n"/>
      <c r="K31" s="871" t="n"/>
      <c r="L31" s="871" t="n"/>
      <c r="M31" s="871" t="n"/>
      <c r="N31" s="871" t="n"/>
      <c r="O31" s="871" t="n"/>
      <c r="P31" s="871" t="n"/>
      <c r="Q31" s="871" t="n"/>
      <c r="R31" s="871" t="n"/>
      <c r="S31" s="871" t="n"/>
      <c r="T31" s="871" t="n"/>
      <c r="U31" s="871" t="n"/>
      <c r="V31" s="871" t="n"/>
      <c r="W31" s="871" t="n"/>
      <c r="X31" s="871" t="n"/>
      <c r="Y31" s="871" t="n"/>
      <c r="Z31" s="871" t="n"/>
      <c r="AA31" s="871" t="n"/>
    </row>
    <row r="32">
      <c r="A32" s="871" t="n"/>
      <c r="B32" s="150" t="inlineStr">
        <is>
          <t>Lactation Powder (in Cr)</t>
        </is>
      </c>
      <c r="C32" s="867">
        <f>'WC (Year 1)'!D6/10^7</f>
        <v/>
      </c>
      <c r="D32" s="609">
        <f>D94</f>
        <v/>
      </c>
      <c r="E32" s="871" t="n"/>
      <c r="F32" s="871" t="n"/>
      <c r="G32" s="871" t="n"/>
      <c r="H32" s="871" t="n"/>
      <c r="I32" s="871" t="n"/>
      <c r="J32" s="871" t="n"/>
      <c r="K32" s="871" t="n"/>
      <c r="L32" s="871" t="n"/>
      <c r="M32" s="871" t="n"/>
      <c r="N32" s="871" t="n"/>
      <c r="O32" s="871" t="n"/>
      <c r="P32" s="871" t="n"/>
      <c r="Q32" s="871" t="n"/>
      <c r="R32" s="871" t="n"/>
      <c r="S32" s="871" t="n"/>
      <c r="T32" s="871" t="n"/>
      <c r="U32" s="871" t="n"/>
      <c r="V32" s="871" t="n"/>
      <c r="W32" s="871" t="n"/>
      <c r="X32" s="871" t="n"/>
      <c r="Y32" s="871" t="n"/>
      <c r="Z32" s="871" t="n"/>
      <c r="AA32" s="871" t="n"/>
    </row>
    <row r="33">
      <c r="A33" s="871" t="n"/>
      <c r="B33" s="150" t="inlineStr">
        <is>
          <t>Infant Formula Milk (in Cr)</t>
        </is>
      </c>
      <c r="C33" s="867">
        <f>'WC (Year 1)'!D7/10^7</f>
        <v/>
      </c>
      <c r="D33" s="609">
        <f>D124</f>
        <v/>
      </c>
      <c r="E33" s="871" t="n"/>
      <c r="F33" s="871" t="n"/>
      <c r="G33" s="871" t="n"/>
      <c r="H33" s="871" t="n"/>
      <c r="I33" s="871" t="n"/>
      <c r="J33" s="871" t="n"/>
      <c r="K33" s="871" t="n"/>
      <c r="L33" s="871" t="n"/>
      <c r="M33" s="871" t="n"/>
      <c r="N33" s="871" t="n"/>
      <c r="O33" s="871" t="n"/>
      <c r="P33" s="871" t="n"/>
      <c r="Q33" s="871" t="n"/>
      <c r="R33" s="871" t="n"/>
      <c r="S33" s="871" t="n"/>
      <c r="T33" s="871" t="n"/>
      <c r="U33" s="871" t="n"/>
      <c r="V33" s="871" t="n"/>
      <c r="W33" s="871" t="n"/>
      <c r="X33" s="871" t="n"/>
      <c r="Y33" s="871" t="n"/>
      <c r="Z33" s="871" t="n"/>
      <c r="AA33" s="871" t="n"/>
    </row>
    <row r="34">
      <c r="A34" s="871" t="n"/>
      <c r="B34" s="152" t="inlineStr">
        <is>
          <t>Child Nutrition Powder (in Cr)</t>
        </is>
      </c>
      <c r="C34" s="153">
        <f>'WC (Year 1)'!D8/10^7</f>
        <v/>
      </c>
      <c r="D34" s="609">
        <f>D154</f>
        <v/>
      </c>
      <c r="E34" s="871" t="n"/>
      <c r="F34" s="871" t="n"/>
      <c r="G34" s="871" t="n"/>
      <c r="H34" s="871" t="n"/>
      <c r="I34" s="871" t="n"/>
      <c r="J34" s="871" t="n"/>
      <c r="K34" s="871" t="n"/>
      <c r="L34" s="871" t="n"/>
      <c r="M34" s="871" t="n"/>
      <c r="N34" s="871" t="n"/>
      <c r="O34" s="871" t="n"/>
      <c r="P34" s="871" t="n"/>
      <c r="Q34" s="871" t="n"/>
      <c r="R34" s="871" t="n"/>
      <c r="S34" s="871" t="n"/>
      <c r="T34" s="871" t="n"/>
      <c r="U34" s="871" t="n"/>
      <c r="V34" s="871" t="n"/>
      <c r="W34" s="871" t="n"/>
      <c r="X34" s="871" t="n"/>
      <c r="Y34" s="871" t="n"/>
      <c r="Z34" s="871" t="n"/>
      <c r="AA34" s="871" t="n"/>
    </row>
    <row r="35">
      <c r="A35" s="871" t="n"/>
      <c r="B35" s="871" t="n"/>
      <c r="C35" s="871" t="n"/>
      <c r="D35" s="871" t="n"/>
      <c r="E35" s="871" t="n"/>
      <c r="F35" s="871" t="n"/>
      <c r="G35" s="871" t="n"/>
      <c r="H35" s="871" t="n"/>
      <c r="I35" s="871" t="n"/>
      <c r="J35" s="871" t="n"/>
      <c r="K35" s="871" t="n"/>
      <c r="L35" s="871" t="n"/>
      <c r="M35" s="871" t="n"/>
      <c r="N35" s="871" t="n"/>
      <c r="O35" s="871" t="n"/>
      <c r="P35" s="871" t="n"/>
      <c r="Q35" s="871" t="n"/>
      <c r="R35" s="871" t="n"/>
      <c r="S35" s="871" t="n"/>
      <c r="T35" s="871" t="n"/>
      <c r="U35" s="871" t="n"/>
      <c r="V35" s="871" t="n"/>
      <c r="W35" s="871" t="n"/>
      <c r="X35" s="871" t="n"/>
      <c r="Y35" s="871" t="n"/>
      <c r="Z35" s="871" t="n"/>
      <c r="AA35" s="871" t="n"/>
    </row>
    <row r="36">
      <c r="A36" s="871" t="n"/>
      <c r="B36" s="125" t="inlineStr">
        <is>
          <t>CONVERSION CHARGES</t>
        </is>
      </c>
      <c r="C36" s="888" t="n"/>
      <c r="D36" s="871" t="n"/>
      <c r="E36" s="871" t="n"/>
      <c r="F36" s="871" t="n"/>
      <c r="G36" s="871" t="n"/>
      <c r="H36" s="871" t="n"/>
      <c r="I36" s="871" t="n"/>
      <c r="J36" s="871" t="n"/>
      <c r="K36" s="871" t="n"/>
      <c r="L36" s="871" t="n"/>
      <c r="M36" s="871" t="n"/>
      <c r="N36" s="871" t="n"/>
      <c r="O36" s="871" t="n"/>
      <c r="P36" s="871" t="n"/>
      <c r="Q36" s="871" t="n"/>
      <c r="R36" s="871" t="n"/>
      <c r="S36" s="871" t="n"/>
      <c r="T36" s="871" t="n"/>
      <c r="U36" s="871" t="n"/>
      <c r="V36" s="871" t="n"/>
      <c r="W36" s="871" t="n"/>
      <c r="X36" s="871" t="n"/>
      <c r="Y36" s="871" t="n"/>
      <c r="Z36" s="871" t="n"/>
      <c r="AA36" s="871" t="n"/>
    </row>
    <row r="37">
      <c r="A37" s="871" t="n"/>
      <c r="B37" s="156" t="inlineStr">
        <is>
          <t>Rohan Sir's Factory</t>
        </is>
      </c>
      <c r="C37" s="1069" t="n"/>
      <c r="D37" s="871" t="n"/>
      <c r="E37" s="871" t="n"/>
      <c r="F37" s="871" t="n"/>
      <c r="G37" s="871" t="n"/>
      <c r="H37" s="871" t="n"/>
      <c r="I37" s="871" t="n"/>
      <c r="J37" s="871" t="n"/>
      <c r="K37" s="871" t="n"/>
      <c r="L37" s="871" t="n"/>
      <c r="M37" s="871" t="n"/>
      <c r="N37" s="871" t="n"/>
      <c r="O37" s="871" t="n"/>
      <c r="P37" s="871" t="n"/>
      <c r="Q37" s="871" t="n"/>
      <c r="R37" s="871" t="n"/>
      <c r="S37" s="871" t="n"/>
      <c r="T37" s="871" t="n"/>
      <c r="U37" s="871" t="n"/>
      <c r="V37" s="871" t="n"/>
      <c r="W37" s="871" t="n"/>
      <c r="X37" s="871" t="n"/>
      <c r="Y37" s="871" t="n"/>
      <c r="Z37" s="871" t="n"/>
      <c r="AA37" s="871" t="n"/>
    </row>
    <row r="38" ht="3.75" customHeight="1" s="1068">
      <c r="A38" s="871" t="n"/>
      <c r="B38" s="871" t="n"/>
      <c r="C38" s="871" t="n"/>
      <c r="D38" s="871" t="n"/>
      <c r="E38" s="871" t="n"/>
      <c r="F38" s="871" t="n"/>
      <c r="G38" s="871" t="n"/>
      <c r="H38" s="871" t="n"/>
      <c r="I38" s="871" t="n"/>
      <c r="J38" s="871" t="n"/>
      <c r="K38" s="871" t="n"/>
      <c r="L38" s="871" t="n"/>
      <c r="M38" s="871" t="n"/>
      <c r="N38" s="871" t="n"/>
      <c r="O38" s="871" t="n"/>
      <c r="P38" s="871" t="n"/>
      <c r="Q38" s="871" t="n"/>
      <c r="R38" s="871" t="n"/>
      <c r="S38" s="871" t="n"/>
      <c r="T38" s="871" t="n"/>
      <c r="U38" s="871" t="n"/>
      <c r="V38" s="871" t="n"/>
      <c r="W38" s="871" t="n"/>
      <c r="X38" s="871" t="n"/>
      <c r="Y38" s="871" t="n"/>
      <c r="Z38" s="871" t="n"/>
      <c r="AA38" s="871" t="n"/>
    </row>
    <row r="39">
      <c r="A39" s="871" t="n"/>
      <c r="B39" s="113" t="inlineStr">
        <is>
          <t>Conversion Charges/Day</t>
        </is>
      </c>
      <c r="C39" s="113" t="n">
        <v>35000</v>
      </c>
      <c r="E39" s="871" t="n"/>
      <c r="F39" s="871" t="n"/>
      <c r="G39" s="871" t="n"/>
      <c r="H39" s="871" t="n"/>
      <c r="I39" s="871" t="n"/>
      <c r="J39" s="871" t="n"/>
      <c r="K39" s="871" t="n"/>
      <c r="L39" s="871" t="n"/>
      <c r="M39" s="871" t="n"/>
      <c r="N39" s="871" t="n"/>
      <c r="O39" s="871" t="n"/>
      <c r="P39" s="871" t="n"/>
      <c r="Q39" s="871" t="n"/>
      <c r="R39" s="871" t="n"/>
      <c r="S39" s="871" t="n"/>
      <c r="T39" s="871" t="n"/>
      <c r="U39" s="871" t="n"/>
      <c r="V39" s="871" t="n"/>
      <c r="W39" s="871" t="n"/>
      <c r="X39" s="871" t="n"/>
      <c r="Y39" s="871" t="n"/>
      <c r="Z39" s="871" t="n"/>
      <c r="AA39" s="871" t="n"/>
    </row>
    <row r="40" ht="1.5" customHeight="1" s="1068">
      <c r="A40" s="871" t="n"/>
      <c r="B40" s="961" t="n"/>
      <c r="C40" s="961" t="n"/>
      <c r="E40" s="871" t="n"/>
      <c r="F40" s="871" t="n"/>
      <c r="G40" s="871" t="n"/>
      <c r="H40" s="871" t="n"/>
      <c r="I40" s="871" t="n"/>
      <c r="J40" s="871" t="n"/>
      <c r="K40" s="871" t="n"/>
      <c r="L40" s="871" t="n"/>
      <c r="M40" s="871" t="n"/>
      <c r="N40" s="871" t="n"/>
      <c r="O40" s="871" t="n"/>
      <c r="P40" s="871" t="n"/>
      <c r="Q40" s="871" t="n"/>
      <c r="R40" s="871" t="n"/>
      <c r="S40" s="871" t="n"/>
      <c r="T40" s="871" t="n"/>
      <c r="U40" s="871" t="n"/>
      <c r="V40" s="871" t="n"/>
      <c r="W40" s="871" t="n"/>
      <c r="X40" s="871" t="n"/>
      <c r="Y40" s="871" t="n"/>
      <c r="Z40" s="871" t="n"/>
      <c r="AA40" s="871" t="n"/>
    </row>
    <row r="41">
      <c r="A41" s="871" t="n"/>
      <c r="B41" s="113" t="inlineStr">
        <is>
          <t>Natal Care Boxes/Day</t>
        </is>
      </c>
      <c r="C41" s="113">
        <f>C14</f>
        <v/>
      </c>
      <c r="E41" s="871" t="n"/>
      <c r="F41" s="871" t="n"/>
      <c r="G41" s="871" t="n"/>
      <c r="H41" s="871" t="n"/>
      <c r="I41" s="871" t="n"/>
      <c r="J41" s="871" t="n"/>
      <c r="K41" s="871" t="n"/>
      <c r="L41" s="871" t="n"/>
      <c r="M41" s="871" t="n"/>
      <c r="N41" s="871" t="n"/>
      <c r="O41" s="871" t="n"/>
      <c r="P41" s="871" t="n"/>
      <c r="Q41" s="871" t="n"/>
      <c r="R41" s="871" t="n"/>
      <c r="S41" s="871" t="n"/>
      <c r="T41" s="871" t="n"/>
      <c r="U41" s="871" t="n"/>
      <c r="V41" s="871" t="n"/>
      <c r="W41" s="871" t="n"/>
      <c r="X41" s="871" t="n"/>
      <c r="Y41" s="871" t="n"/>
      <c r="Z41" s="871" t="n"/>
      <c r="AA41" s="871" t="n"/>
    </row>
    <row r="42" ht="1.5" customHeight="1" s="1068">
      <c r="A42" s="871" t="n"/>
      <c r="B42" s="961" t="n"/>
      <c r="C42" s="961" t="n"/>
      <c r="E42" s="871" t="n"/>
      <c r="F42" s="871" t="n"/>
      <c r="G42" s="871" t="n"/>
      <c r="H42" s="871" t="n"/>
      <c r="I42" s="871" t="n"/>
      <c r="J42" s="871" t="n"/>
      <c r="K42" s="871" t="n"/>
      <c r="L42" s="871" t="n"/>
      <c r="M42" s="871" t="n"/>
      <c r="N42" s="871" t="n"/>
      <c r="O42" s="871" t="n"/>
      <c r="P42" s="871" t="n"/>
      <c r="Q42" s="871" t="n"/>
      <c r="R42" s="871" t="n"/>
      <c r="S42" s="871" t="n"/>
      <c r="T42" s="871" t="n"/>
      <c r="U42" s="871" t="n"/>
      <c r="V42" s="871" t="n"/>
      <c r="W42" s="871" t="n"/>
      <c r="X42" s="871" t="n"/>
      <c r="Y42" s="871" t="n"/>
      <c r="Z42" s="871" t="n"/>
      <c r="AA42" s="871" t="n"/>
    </row>
    <row r="43">
      <c r="A43" s="871" t="n"/>
      <c r="B43" s="113" t="inlineStr">
        <is>
          <t>Conversion Charge/Box</t>
        </is>
      </c>
      <c r="C43" s="610">
        <f>C39/C41</f>
        <v/>
      </c>
      <c r="E43" s="871" t="n"/>
      <c r="F43" s="871" t="n"/>
      <c r="G43" s="871" t="n"/>
      <c r="H43" s="871" t="n"/>
      <c r="I43" s="871" t="n"/>
      <c r="J43" s="871" t="n"/>
      <c r="K43" s="871" t="n"/>
      <c r="L43" s="871" t="n"/>
      <c r="M43" s="871" t="n"/>
      <c r="N43" s="871" t="n"/>
      <c r="O43" s="871" t="n"/>
      <c r="P43" s="871" t="n"/>
      <c r="Q43" s="871" t="n"/>
      <c r="R43" s="871" t="n"/>
      <c r="S43" s="871" t="n"/>
      <c r="T43" s="871" t="n"/>
      <c r="U43" s="871" t="n"/>
      <c r="V43" s="871" t="n"/>
      <c r="W43" s="871" t="n"/>
      <c r="X43" s="871" t="n"/>
      <c r="Y43" s="871" t="n"/>
      <c r="Z43" s="871" t="n"/>
      <c r="AA43" s="871" t="n"/>
    </row>
    <row r="44" ht="9" customHeight="1" s="1068">
      <c r="A44" s="871" t="n"/>
      <c r="B44" s="871" t="n"/>
      <c r="C44" s="871" t="n"/>
      <c r="D44" s="871" t="n"/>
      <c r="E44" s="871" t="n"/>
      <c r="F44" s="871" t="n"/>
      <c r="G44" s="871" t="n"/>
      <c r="H44" s="871" t="n"/>
      <c r="I44" s="871" t="n"/>
      <c r="J44" s="871" t="n"/>
      <c r="K44" s="871" t="n"/>
      <c r="L44" s="871" t="n"/>
      <c r="M44" s="871" t="n"/>
      <c r="N44" s="871" t="n"/>
      <c r="O44" s="871" t="n"/>
      <c r="P44" s="871" t="n"/>
      <c r="Q44" s="871" t="n"/>
      <c r="R44" s="871" t="n"/>
      <c r="S44" s="871" t="n"/>
      <c r="T44" s="871" t="n"/>
      <c r="U44" s="871" t="n"/>
      <c r="V44" s="871" t="n"/>
      <c r="W44" s="871" t="n"/>
      <c r="X44" s="871" t="n"/>
      <c r="Y44" s="871" t="n"/>
      <c r="Z44" s="871" t="n"/>
      <c r="AA44" s="871" t="n"/>
    </row>
    <row r="45">
      <c r="A45" s="871" t="n"/>
      <c r="B45" s="156" t="inlineStr">
        <is>
          <t>Other Person's Factory</t>
        </is>
      </c>
      <c r="C45" s="1069" t="n"/>
      <c r="D45" s="871" t="n"/>
      <c r="E45" s="871" t="n"/>
      <c r="F45" s="871" t="n"/>
      <c r="G45" s="871" t="n"/>
      <c r="H45" s="871" t="n"/>
      <c r="I45" s="871" t="n"/>
      <c r="J45" s="871" t="n"/>
      <c r="K45" s="871" t="n"/>
      <c r="L45" s="871" t="n"/>
      <c r="M45" s="871" t="n"/>
      <c r="N45" s="871" t="n"/>
      <c r="O45" s="871" t="n"/>
      <c r="P45" s="871" t="n"/>
      <c r="Q45" s="871" t="n"/>
      <c r="R45" s="871" t="n"/>
      <c r="S45" s="871" t="n"/>
      <c r="T45" s="871" t="n"/>
      <c r="U45" s="871" t="n"/>
      <c r="V45" s="871" t="n"/>
      <c r="W45" s="871" t="n"/>
      <c r="X45" s="871" t="n"/>
      <c r="Y45" s="871" t="n"/>
      <c r="Z45" s="871" t="n"/>
      <c r="AA45" s="871" t="n"/>
    </row>
    <row r="46" ht="3.75" customHeight="1" s="1068">
      <c r="A46" s="871" t="n"/>
      <c r="B46" s="871" t="n"/>
      <c r="C46" s="871" t="n"/>
      <c r="D46" s="871" t="n"/>
      <c r="E46" s="871" t="n"/>
      <c r="F46" s="871" t="n"/>
      <c r="G46" s="871" t="n"/>
      <c r="H46" s="871" t="n"/>
      <c r="I46" s="871" t="n"/>
      <c r="J46" s="871" t="n"/>
      <c r="K46" s="871" t="n"/>
      <c r="L46" s="871" t="n"/>
      <c r="M46" s="871" t="n"/>
      <c r="N46" s="871" t="n"/>
      <c r="O46" s="871" t="n"/>
      <c r="P46" s="871" t="n"/>
      <c r="Q46" s="871" t="n"/>
      <c r="R46" s="871" t="n"/>
      <c r="S46" s="871" t="n"/>
      <c r="T46" s="871" t="n"/>
      <c r="U46" s="871" t="n"/>
      <c r="V46" s="871" t="n"/>
      <c r="W46" s="871" t="n"/>
      <c r="X46" s="871" t="n"/>
      <c r="Y46" s="871" t="n"/>
      <c r="Z46" s="871" t="n"/>
      <c r="AA46" s="871" t="n"/>
    </row>
    <row r="47">
      <c r="A47" s="871" t="n"/>
      <c r="B47" s="113" t="inlineStr">
        <is>
          <t>Conversion Charges/Day</t>
        </is>
      </c>
      <c r="C47" s="113">
        <f>C39*2</f>
        <v/>
      </c>
      <c r="D47" s="871" t="n"/>
      <c r="E47" s="961" t="n"/>
      <c r="F47" s="961" t="n"/>
      <c r="G47" s="961" t="n"/>
      <c r="H47" s="871" t="n"/>
      <c r="I47" s="871" t="n"/>
      <c r="J47" s="871" t="n"/>
      <c r="K47" s="871" t="n"/>
      <c r="L47" s="871" t="n"/>
      <c r="M47" s="871" t="n"/>
      <c r="N47" s="871" t="n"/>
      <c r="O47" s="871" t="n"/>
      <c r="P47" s="871" t="n"/>
      <c r="Q47" s="871" t="n"/>
      <c r="R47" s="871" t="n"/>
      <c r="S47" s="871" t="n"/>
      <c r="T47" s="871" t="n"/>
      <c r="U47" s="871" t="n"/>
      <c r="V47" s="871" t="n"/>
      <c r="W47" s="871" t="n"/>
      <c r="X47" s="871" t="n"/>
      <c r="Y47" s="871" t="n"/>
      <c r="Z47" s="871" t="n"/>
      <c r="AA47" s="871" t="n"/>
    </row>
    <row r="48" ht="1.5" customHeight="1" s="1068">
      <c r="A48" s="871" t="n"/>
      <c r="B48" s="961" t="n"/>
      <c r="C48" s="961" t="n"/>
      <c r="D48" s="871" t="n"/>
      <c r="E48" s="961" t="n"/>
      <c r="F48" s="961" t="n"/>
      <c r="G48" s="961" t="n"/>
      <c r="H48" s="871" t="n"/>
      <c r="I48" s="871" t="n"/>
      <c r="J48" s="871" t="n"/>
      <c r="K48" s="871" t="n"/>
      <c r="L48" s="871" t="n"/>
      <c r="M48" s="871" t="n"/>
      <c r="N48" s="871" t="n"/>
      <c r="O48" s="871" t="n"/>
      <c r="P48" s="871" t="n"/>
      <c r="Q48" s="871" t="n"/>
      <c r="R48" s="871" t="n"/>
      <c r="S48" s="871" t="n"/>
      <c r="T48" s="871" t="n"/>
      <c r="U48" s="871" t="n"/>
      <c r="V48" s="871" t="n"/>
      <c r="W48" s="871" t="n"/>
      <c r="X48" s="871" t="n"/>
      <c r="Y48" s="871" t="n"/>
      <c r="Z48" s="871" t="n"/>
      <c r="AA48" s="871" t="n"/>
    </row>
    <row r="49">
      <c r="A49" s="871" t="n"/>
      <c r="B49" s="113" t="inlineStr">
        <is>
          <t>Infant &amp; Child Care Boxes/Day</t>
        </is>
      </c>
      <c r="C49" s="113">
        <f>C15</f>
        <v/>
      </c>
      <c r="D49" s="871" t="n"/>
      <c r="E49" s="961" t="n"/>
      <c r="F49" s="961" t="n"/>
      <c r="G49" s="961" t="n"/>
      <c r="H49" s="871" t="n"/>
      <c r="I49" s="871" t="n"/>
      <c r="J49" s="871" t="n"/>
      <c r="K49" s="871" t="n"/>
      <c r="L49" s="871" t="n"/>
      <c r="M49" s="871" t="n"/>
      <c r="N49" s="871" t="n"/>
      <c r="O49" s="871" t="n"/>
      <c r="P49" s="871" t="n"/>
      <c r="Q49" s="871" t="n"/>
      <c r="R49" s="871" t="n"/>
      <c r="S49" s="871" t="n"/>
      <c r="T49" s="871" t="n"/>
      <c r="U49" s="871" t="n"/>
      <c r="V49" s="871" t="n"/>
      <c r="W49" s="871" t="n"/>
      <c r="X49" s="871" t="n"/>
      <c r="Y49" s="871" t="n"/>
      <c r="Z49" s="871" t="n"/>
      <c r="AA49" s="871" t="n"/>
    </row>
    <row r="50" ht="1.5" customHeight="1" s="1068">
      <c r="A50" s="871" t="n"/>
      <c r="B50" s="961" t="n"/>
      <c r="C50" s="961" t="n"/>
      <c r="D50" s="871" t="n"/>
      <c r="E50" s="871" t="n"/>
      <c r="F50" s="871" t="n"/>
      <c r="G50" s="871" t="n"/>
      <c r="H50" s="871" t="n"/>
      <c r="I50" s="871" t="n"/>
      <c r="J50" s="871" t="n"/>
      <c r="K50" s="871" t="n"/>
      <c r="L50" s="871" t="n"/>
      <c r="M50" s="871" t="n"/>
      <c r="N50" s="871" t="n"/>
      <c r="O50" s="871" t="n"/>
      <c r="P50" s="871" t="n"/>
      <c r="Q50" s="871" t="n"/>
      <c r="R50" s="871" t="n"/>
      <c r="S50" s="871" t="n"/>
      <c r="T50" s="871" t="n"/>
      <c r="U50" s="871" t="n"/>
      <c r="V50" s="871" t="n"/>
      <c r="W50" s="871" t="n"/>
      <c r="X50" s="871" t="n"/>
      <c r="Y50" s="871" t="n"/>
      <c r="Z50" s="871" t="n"/>
      <c r="AA50" s="871" t="n"/>
    </row>
    <row r="51">
      <c r="A51" s="871" t="n"/>
      <c r="B51" s="113" t="inlineStr">
        <is>
          <t>Conversion Charge/Box</t>
        </is>
      </c>
      <c r="C51" s="610">
        <f>C47/C49</f>
        <v/>
      </c>
      <c r="D51" s="871" t="n"/>
      <c r="E51" s="871" t="n"/>
      <c r="F51" s="871" t="n"/>
      <c r="G51" s="871" t="n"/>
      <c r="H51" s="871" t="n"/>
      <c r="I51" s="871" t="n"/>
      <c r="J51" s="871" t="n"/>
      <c r="K51" s="871" t="n"/>
      <c r="L51" s="871" t="n"/>
      <c r="M51" s="871" t="n"/>
      <c r="N51" s="871" t="n"/>
      <c r="O51" s="871" t="n"/>
      <c r="P51" s="871" t="n"/>
      <c r="Q51" s="871" t="n"/>
      <c r="R51" s="871" t="n"/>
      <c r="S51" s="871" t="n"/>
      <c r="T51" s="871" t="n"/>
      <c r="U51" s="871" t="n"/>
      <c r="V51" s="871" t="n"/>
      <c r="W51" s="871" t="n"/>
      <c r="X51" s="871" t="n"/>
      <c r="Y51" s="871" t="n"/>
      <c r="Z51" s="871" t="n"/>
      <c r="AA51" s="871" t="n"/>
    </row>
    <row r="52">
      <c r="A52" s="871" t="n"/>
      <c r="B52" s="871" t="n"/>
      <c r="C52" s="871" t="n"/>
      <c r="D52" s="871" t="n"/>
      <c r="E52" s="871" t="n"/>
      <c r="F52" s="871" t="n"/>
      <c r="G52" s="871" t="n"/>
      <c r="H52" s="871" t="n"/>
      <c r="I52" s="871" t="n"/>
      <c r="J52" s="871" t="n"/>
      <c r="K52" s="871" t="n"/>
      <c r="L52" s="871" t="n"/>
      <c r="M52" s="871" t="n"/>
      <c r="N52" s="871" t="n"/>
      <c r="O52" s="871" t="n"/>
      <c r="P52" s="871" t="n"/>
      <c r="Q52" s="871" t="n"/>
      <c r="R52" s="871" t="n"/>
      <c r="S52" s="871" t="n"/>
      <c r="T52" s="871" t="n"/>
      <c r="U52" s="871" t="n"/>
      <c r="V52" s="871" t="n"/>
      <c r="W52" s="871" t="n"/>
      <c r="X52" s="871" t="n"/>
      <c r="Y52" s="871" t="n"/>
      <c r="Z52" s="871" t="n"/>
      <c r="AA52" s="871" t="n"/>
    </row>
    <row r="53">
      <c r="A53" s="871" t="n"/>
      <c r="B53" s="125" t="inlineStr">
        <is>
          <t>APPLICATION &amp; SOURCES OF FUND</t>
        </is>
      </c>
      <c r="C53" s="888" t="n"/>
      <c r="D53" s="871" t="n"/>
    </row>
    <row r="54">
      <c r="A54" s="871" t="n"/>
      <c r="B54" s="154" t="inlineStr">
        <is>
          <t>Sources of Fund</t>
        </is>
      </c>
      <c r="C54" s="612">
        <f>C57</f>
        <v/>
      </c>
      <c r="D54" s="871" t="n"/>
    </row>
    <row r="55">
      <c r="A55" s="871" t="n"/>
      <c r="B55" s="174" t="inlineStr">
        <is>
          <t xml:space="preserve">       A. VNL</t>
        </is>
      </c>
      <c r="C55" s="77">
        <f>C54-C56</f>
        <v/>
      </c>
      <c r="D55" s="871" t="n"/>
    </row>
    <row r="56">
      <c r="A56" s="871" t="n"/>
      <c r="B56" s="5" t="inlineStr">
        <is>
          <t xml:space="preserve">       B. Capital Raise</t>
        </is>
      </c>
      <c r="C56" s="283">
        <f>C2</f>
        <v/>
      </c>
      <c r="D56" s="871" t="n"/>
    </row>
    <row r="57">
      <c r="A57" s="871" t="n"/>
      <c r="B57" s="155" t="inlineStr">
        <is>
          <t>Application of Fund</t>
        </is>
      </c>
      <c r="C57" s="612">
        <f>sum(C58:C59)</f>
        <v/>
      </c>
      <c r="D57" s="871" t="n"/>
    </row>
    <row r="58">
      <c r="A58" s="871" t="n"/>
      <c r="B58" s="174" t="inlineStr">
        <is>
          <t xml:space="preserve">       A. Production </t>
        </is>
      </c>
      <c r="C58" s="77">
        <f>'WC (Year 1)'!H9/10^7</f>
        <v/>
      </c>
      <c r="D58" s="871" t="n"/>
    </row>
    <row r="59">
      <c r="A59" s="871" t="n"/>
      <c r="B59" s="5" t="inlineStr">
        <is>
          <t xml:space="preserve">       B. Indirect Expense</t>
        </is>
      </c>
      <c r="C59" s="283">
        <f>'WC (Year 1)'!I9/10^7</f>
        <v/>
      </c>
      <c r="D59" s="871" t="n"/>
    </row>
    <row r="60">
      <c r="A60" s="871" t="n"/>
      <c r="B60" s="871" t="n"/>
      <c r="C60" s="871" t="n"/>
      <c r="D60" s="871" t="n"/>
    </row>
    <row r="61" hidden="1" s="1068">
      <c r="A61" s="871" t="n"/>
      <c r="B61" s="125" t="inlineStr">
        <is>
          <t>INDIRECT EXPENSE BREAKUP</t>
        </is>
      </c>
      <c r="C61" s="871" t="n"/>
      <c r="D61" s="871" t="n"/>
    </row>
    <row r="62" hidden="1" s="1068">
      <c r="B62" s="156" t="inlineStr">
        <is>
          <t>Expenses</t>
        </is>
      </c>
      <c r="C62" s="1069" t="n"/>
      <c r="D62" s="156" t="inlineStr">
        <is>
          <t>% of Revenue</t>
        </is>
      </c>
      <c r="E62" s="156" t="inlineStr">
        <is>
          <t>Total Expense</t>
        </is>
      </c>
    </row>
    <row r="63" hidden="1" s="1068">
      <c r="B63" s="186" t="inlineStr">
        <is>
          <t>Training &amp; Community Engagement</t>
        </is>
      </c>
      <c r="C63" s="187" t="n"/>
      <c r="D63" s="613" t="n">
        <v>0.01</v>
      </c>
      <c r="E63" s="140">
        <f>(D63*$E$27)*10^7</f>
        <v/>
      </c>
      <c r="F63" s="193" t="n"/>
    </row>
    <row r="64" hidden="1" s="1068">
      <c r="B64" s="186" t="inlineStr">
        <is>
          <t>Monitoring &amp; Evaluation</t>
        </is>
      </c>
      <c r="C64" s="189" t="n"/>
      <c r="D64" s="672" t="n">
        <v>0.008</v>
      </c>
      <c r="E64" s="140">
        <f>(D64*$E$27)*10^7</f>
        <v/>
      </c>
      <c r="F64" s="193" t="n"/>
    </row>
    <row r="65" hidden="1" s="1068">
      <c r="B65" s="186" t="inlineStr">
        <is>
          <t>Technology &amp; Reporting</t>
        </is>
      </c>
      <c r="C65" s="189" t="n"/>
      <c r="D65" s="672" t="n">
        <v>0.006500000000000001</v>
      </c>
      <c r="E65" s="140">
        <f>(D65*$E$27)*10^7</f>
        <v/>
      </c>
      <c r="F65" s="193" t="n"/>
    </row>
    <row r="66" hidden="1" s="1068">
      <c r="B66" s="186" t="inlineStr">
        <is>
          <t>Administrative Cost</t>
        </is>
      </c>
      <c r="C66" s="189" t="n"/>
      <c r="D66" s="672" t="n">
        <v>0.015</v>
      </c>
      <c r="E66" s="140">
        <f>(D66*$E$27)*10^7</f>
        <v/>
      </c>
      <c r="F66" s="193" t="n"/>
    </row>
    <row r="67" hidden="1" s="1068">
      <c r="B67" s="186" t="inlineStr">
        <is>
          <t>Logistics &amp; Distribution Cost</t>
        </is>
      </c>
      <c r="C67" s="189" t="n"/>
      <c r="D67" s="882" t="inlineStr">
        <is>
          <t>Rs. 9/ Box</t>
        </is>
      </c>
      <c r="E67" s="140">
        <f>9*C27</f>
        <v/>
      </c>
      <c r="F67" s="193" t="n"/>
    </row>
    <row r="68" hidden="1" s="1068">
      <c r="B68" s="186" t="inlineStr">
        <is>
          <t>Communication &amp; Impact Documentation</t>
        </is>
      </c>
      <c r="C68" s="189" t="n"/>
      <c r="D68" s="672" t="n">
        <v>0.006503568479748453</v>
      </c>
      <c r="E68" s="140">
        <f>(D68*$E$27)*10^7</f>
        <v/>
      </c>
      <c r="F68" s="193" t="n"/>
    </row>
    <row r="69" hidden="1" s="1068">
      <c r="B69" s="191" t="inlineStr">
        <is>
          <t>Contingency</t>
        </is>
      </c>
      <c r="C69" s="192" t="n"/>
      <c r="D69" s="616" t="n">
        <v>0.1</v>
      </c>
      <c r="E69" s="140">
        <f>sum(E63:E68)*D69</f>
        <v/>
      </c>
      <c r="F69" s="84" t="n"/>
    </row>
    <row r="70" hidden="1" s="1068">
      <c r="B70" s="871" t="n"/>
      <c r="C70" s="871" t="n"/>
      <c r="D70" s="88" t="inlineStr">
        <is>
          <t>TOTAL (in ₹)</t>
        </is>
      </c>
      <c r="E70" s="138">
        <f>sum(E63:E69)</f>
        <v/>
      </c>
      <c r="F70" s="871" t="n"/>
    </row>
    <row r="71" hidden="1" s="1068">
      <c r="B71" s="871" t="n"/>
      <c r="C71" s="871" t="n"/>
      <c r="D71" s="91" t="inlineStr">
        <is>
          <t>TOTAL (₹ in Cr)</t>
        </is>
      </c>
      <c r="E71" s="93">
        <f>E70/10^7</f>
        <v/>
      </c>
      <c r="F71" s="871" t="n"/>
    </row>
    <row r="72" hidden="1" s="1068">
      <c r="B72" s="871" t="n"/>
      <c r="C72" s="871" t="n"/>
      <c r="D72" s="871" t="n"/>
      <c r="E72" s="871" t="n"/>
      <c r="F72" s="871" t="n"/>
    </row>
  </sheetData>
  <mergeCells count="3">
    <mergeCell ref="B37:C37"/>
    <mergeCell ref="B62:C62"/>
    <mergeCell ref="B45:C4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FF0096"/>
    <outlinePr summaryBelow="1" summaryRight="1"/>
    <pageSetUpPr/>
  </sheetPr>
  <dimension ref="A1:AH340"/>
  <sheetViews>
    <sheetView showGridLines="0" workbookViewId="0">
      <selection activeCell="A1" sqref="A1"/>
    </sheetView>
  </sheetViews>
  <sheetFormatPr baseColWidth="8" defaultColWidth="12.63" defaultRowHeight="15.75" customHeight="1"/>
  <cols>
    <col width="2.5" customWidth="1" style="1068" min="1" max="1"/>
    <col width="27.63" customWidth="1" style="1068" min="2" max="2"/>
    <col width="17.63" customWidth="1" style="1068" min="3" max="3"/>
    <col width="15.88" customWidth="1" style="1068" min="4" max="4"/>
    <col width="15.5" customWidth="1" style="1068" min="5" max="5"/>
    <col width="15.75" customWidth="1" style="1068" min="6" max="6"/>
    <col width="14.13" customWidth="1" style="1068" min="7" max="7"/>
    <col width="15.75" customWidth="1" style="1068" min="8" max="8"/>
    <col width="14.5" customWidth="1" style="1068" min="9" max="9"/>
    <col width="15.75" customWidth="1" style="1068" min="10" max="10"/>
    <col width="15.25" customWidth="1" style="1068" min="11" max="11"/>
    <col width="15.75" customWidth="1" style="1068" min="12" max="12"/>
    <col width="14.63" customWidth="1" style="1068" min="13" max="16"/>
    <col width="13.38" customWidth="1" style="1068" min="17" max="17"/>
    <col width="7.63" customWidth="1" style="1068" min="18" max="34"/>
  </cols>
  <sheetData>
    <row r="1" ht="14.25" customHeight="1" s="1068">
      <c r="A1" s="617" t="inlineStr">
        <is>
          <t xml:space="preserve"> </t>
        </is>
      </c>
      <c r="B1" s="617" t="n"/>
      <c r="C1" s="618" t="n"/>
      <c r="D1" s="617" t="n"/>
      <c r="E1" s="619" t="n"/>
      <c r="F1" s="617" t="n"/>
      <c r="G1" s="617" t="n"/>
      <c r="H1" s="617" t="n"/>
      <c r="I1" s="617" t="n"/>
      <c r="J1" s="617" t="n"/>
      <c r="K1" s="617" t="n"/>
      <c r="L1" s="617" t="n"/>
      <c r="M1" s="617" t="n"/>
      <c r="N1" s="617" t="n"/>
      <c r="O1" s="617" t="n"/>
      <c r="P1" s="617" t="n"/>
      <c r="Q1" s="617" t="n"/>
      <c r="R1" s="617" t="n"/>
      <c r="S1" s="617" t="n"/>
      <c r="T1" s="617" t="n"/>
      <c r="U1" s="617" t="n"/>
      <c r="V1" s="617" t="n"/>
      <c r="W1" s="617" t="n"/>
      <c r="X1" s="617" t="n"/>
      <c r="Y1" s="617" t="n"/>
      <c r="Z1" s="617" t="n"/>
      <c r="AA1" s="617" t="n"/>
      <c r="AB1" s="617" t="n"/>
      <c r="AC1" s="617" t="n"/>
      <c r="AD1" s="617" t="n"/>
      <c r="AE1" s="617" t="n"/>
      <c r="AF1" s="617" t="n"/>
      <c r="AG1" s="617" t="n"/>
      <c r="AH1" s="617" t="n"/>
    </row>
    <row r="2" ht="14.25" customHeight="1" s="1068">
      <c r="A2" s="617" t="n"/>
      <c r="B2" s="873" t="inlineStr">
        <is>
          <t>Year</t>
        </is>
      </c>
      <c r="C2" s="873" t="inlineStr">
        <is>
          <t>New Plants Added</t>
        </is>
      </c>
      <c r="D2" s="873" t="inlineStr">
        <is>
          <t>Total Plants</t>
        </is>
      </c>
      <c r="E2" s="621" t="inlineStr">
        <is>
          <t>Working Capacity</t>
        </is>
      </c>
      <c r="F2" s="753" t="inlineStr">
        <is>
          <t>Gross Revenue (Rs. Cr)</t>
        </is>
      </c>
      <c r="G2" s="753" t="inlineStr">
        <is>
          <t>COGS</t>
        </is>
      </c>
      <c r="H2" s="753" t="inlineStr">
        <is>
          <t>Gross Profit</t>
        </is>
      </c>
      <c r="O2" s="623" t="n"/>
      <c r="P2" s="617" t="n"/>
      <c r="Q2" s="617" t="n"/>
      <c r="R2" s="617" t="n"/>
      <c r="S2" s="617" t="n"/>
      <c r="T2" s="617" t="n"/>
      <c r="U2" s="617" t="n"/>
      <c r="V2" s="617" t="n"/>
      <c r="W2" s="617" t="n"/>
      <c r="X2" s="617" t="n"/>
      <c r="Y2" s="617" t="n"/>
      <c r="Z2" s="617" t="n"/>
      <c r="AA2" s="617" t="n"/>
      <c r="AB2" s="617" t="n"/>
      <c r="AC2" s="617" t="n"/>
      <c r="AD2" s="617" t="n"/>
      <c r="AE2" s="617" t="n"/>
      <c r="AF2" s="617" t="n"/>
      <c r="AG2" s="617" t="n"/>
      <c r="AH2" s="617" t="n"/>
    </row>
    <row r="3" ht="14.25" customHeight="1" s="1068">
      <c r="A3" s="624" t="n"/>
      <c r="B3" s="538" t="n">
        <v>1</v>
      </c>
      <c r="C3" s="625" t="n">
        <v>0</v>
      </c>
      <c r="D3" s="625">
        <f>C3</f>
        <v/>
      </c>
      <c r="E3" s="626">
        <f>D121</f>
        <v/>
      </c>
      <c r="F3" s="557">
        <f>(($C11*$D$91)+($D$92*$D11)+($E11*$D$93)+($F11*$D$94)+($D$95*$G11)+($H11*$D$96)+($I11*$D$97)+($D$98*$J11)+($K11*$D$99)+($D$100*$L11)+($M11*$D$101)+($D$102*$N11))/10000000</f>
        <v/>
      </c>
      <c r="G3" s="557">
        <f>(($C11*$E$91)+($E$92*$D11)+($E11*$E$93)+($F11*$E$94)+($E$95*$G11)+($H11*$E$96)+($I11*$E$97)+($E$98*$J11)+($K11*$E$99)+($E$100*$L11)+($M11*$E$101)+($E$102*$N11))/10000000</f>
        <v/>
      </c>
      <c r="H3" s="557">
        <f>F3-G3</f>
        <v/>
      </c>
      <c r="M3" s="627" t="n"/>
      <c r="N3" s="627" t="n"/>
      <c r="O3" s="623" t="n"/>
      <c r="P3" s="617" t="n"/>
      <c r="Q3" s="617" t="n"/>
      <c r="R3" s="617" t="n"/>
      <c r="S3" s="617" t="n"/>
      <c r="T3" s="617" t="n"/>
      <c r="U3" s="617" t="n"/>
      <c r="V3" s="617" t="n"/>
      <c r="W3" s="617" t="n"/>
      <c r="X3" s="617" t="n"/>
      <c r="Y3" s="617" t="n"/>
      <c r="Z3" s="617" t="n"/>
      <c r="AA3" s="617" t="n"/>
      <c r="AB3" s="617" t="n"/>
      <c r="AC3" s="617" t="n"/>
      <c r="AD3" s="617" t="n"/>
      <c r="AE3" s="617" t="n"/>
      <c r="AF3" s="617" t="n"/>
      <c r="AG3" s="617" t="n"/>
      <c r="AH3" s="617" t="n"/>
    </row>
    <row r="4" ht="14.25" customHeight="1" s="1068">
      <c r="A4" s="624" t="n"/>
      <c r="B4" s="25" t="n">
        <v>2</v>
      </c>
      <c r="C4" s="628" t="n">
        <v>1</v>
      </c>
      <c r="D4" s="625">
        <f>D3+C4</f>
        <v/>
      </c>
      <c r="E4" s="629">
        <f>D125</f>
        <v/>
      </c>
      <c r="F4" s="560">
        <f>(($C12*$D$91)+($D$92*$D12)+($E12*$D$93)+($F12*$D$94)+($D$95*$G12)+($H12*$D$96)+($I12*$D$97)+($D$98*$J12)+($K12*$D$99)+($D$100*$L12)+($M12*$D$101)+($D$102*$N12))/10000000</f>
        <v/>
      </c>
      <c r="G4" s="560">
        <f>(($C12*$E$91)+($E$92*$D12)+($E12*$E$93)+($F12*$E$94)+($E$95*$G12)+($H12*$E$96)+($I12*$E$97)+($E$98*$J12)+($K12*$E$99)+($E$100*$L12)+($M12*$E$101)+($E$102*$N12))/10000000</f>
        <v/>
      </c>
      <c r="H4" s="560">
        <f>F4-G4</f>
        <v/>
      </c>
      <c r="M4" s="627" t="n"/>
      <c r="N4" s="627" t="n"/>
      <c r="O4" s="623" t="n"/>
      <c r="P4" s="617" t="n"/>
      <c r="Q4" s="617" t="n"/>
      <c r="R4" s="617" t="n"/>
      <c r="S4" s="617" t="n"/>
      <c r="T4" s="617" t="n"/>
      <c r="U4" s="617" t="n"/>
      <c r="V4" s="617" t="n"/>
      <c r="W4" s="617" t="n"/>
      <c r="X4" s="617" t="n"/>
      <c r="Y4" s="617" t="n"/>
      <c r="Z4" s="617" t="n"/>
      <c r="AA4" s="617" t="n"/>
      <c r="AB4" s="617" t="n"/>
      <c r="AC4" s="617" t="n"/>
      <c r="AD4" s="617" t="n"/>
      <c r="AE4" s="617" t="n"/>
      <c r="AF4" s="617" t="n"/>
      <c r="AG4" s="617" t="n"/>
      <c r="AH4" s="617" t="n"/>
    </row>
    <row r="5" ht="14.25" customHeight="1" s="1068">
      <c r="A5" s="624" t="n"/>
      <c r="B5" s="25" t="n">
        <v>3</v>
      </c>
      <c r="C5" s="628" t="n">
        <v>2</v>
      </c>
      <c r="D5" s="625">
        <f>D4+C5</f>
        <v/>
      </c>
      <c r="E5" s="629">
        <f>D129</f>
        <v/>
      </c>
      <c r="F5" s="560">
        <f>(($C13*$D$91)+($D$92*$D13)+($E13*$D$93)+($F13*$D$94)+($D$95*$G13)+($H13*$D$96)+($I13*$D$97)+($D$98*$J13)+($K13*$D$99)+($D$100*$L13)+($M13*$D$101)+($D$102*$N13))/10000000</f>
        <v/>
      </c>
      <c r="G5" s="560">
        <f>(($C13*$E$91)+($E$92*$D13)+($E13*$E$93)+($F13*$E$94)+($E$95*$G13)+($H13*$E$96)+($I13*$E$97)+($E$98*$J13)+($K13*$E$99)+($E$100*$L13)+($M13*$E$101)+($E$102*$N13))/10000000</f>
        <v/>
      </c>
      <c r="H5" s="560">
        <f>F5-G5</f>
        <v/>
      </c>
      <c r="M5" s="627" t="n"/>
      <c r="N5" s="627" t="n"/>
      <c r="O5" s="623" t="n"/>
      <c r="P5" s="617" t="n"/>
      <c r="Q5" s="617" t="n"/>
      <c r="R5" s="617" t="n"/>
      <c r="S5" s="617" t="n"/>
      <c r="T5" s="617" t="n"/>
      <c r="U5" s="617" t="n"/>
      <c r="V5" s="617" t="n"/>
      <c r="W5" s="617" t="n"/>
      <c r="X5" s="617" t="n"/>
      <c r="Y5" s="617" t="n"/>
      <c r="Z5" s="617" t="n"/>
      <c r="AA5" s="617" t="n"/>
      <c r="AB5" s="617" t="n"/>
      <c r="AC5" s="617" t="n"/>
      <c r="AD5" s="617" t="n"/>
      <c r="AE5" s="617" t="n"/>
      <c r="AF5" s="617" t="n"/>
      <c r="AG5" s="617" t="n"/>
      <c r="AH5" s="617" t="n"/>
    </row>
    <row r="6" ht="14.25" customHeight="1" s="1068">
      <c r="A6" s="624" t="n"/>
      <c r="B6" s="25" t="n">
        <v>4</v>
      </c>
      <c r="C6" s="628" t="n">
        <v>3</v>
      </c>
      <c r="D6" s="625">
        <f>D5+C6</f>
        <v/>
      </c>
      <c r="E6" s="629">
        <f>D133</f>
        <v/>
      </c>
      <c r="F6" s="560">
        <f>(($C14*$D$91)+($D$92*$D14)+($E14*$D$93)+($F14*$D$94)+($D$95*$G14)+($H14*$D$96)+($I14*$D$97)+($D$98*$J14)+($K14*$D$99)+($D$100*$L14)+($M14*$D$101)+($D$102*$N14))/10000000</f>
        <v/>
      </c>
      <c r="G6" s="560">
        <f>(($C14*$E$91)+($E$92*$D14)+($E14*$E$93)+($F14*$E$94)+($E$95*$G14)+($H14*$E$96)+($I14*$E$97)+($E$98*$J14)+($K14*$E$99)+($E$100*$L14)+($M14*$E$101)+($E$102*$N14))/10000000</f>
        <v/>
      </c>
      <c r="H6" s="560">
        <f>F6-G6</f>
        <v/>
      </c>
      <c r="M6" s="627" t="n"/>
      <c r="N6" s="627" t="n"/>
      <c r="O6" s="623" t="n"/>
      <c r="P6" s="617" t="n"/>
      <c r="Q6" s="617" t="n"/>
      <c r="R6" s="617" t="n"/>
      <c r="S6" s="617" t="n"/>
      <c r="T6" s="617" t="n"/>
      <c r="U6" s="617" t="n"/>
      <c r="V6" s="617" t="n"/>
      <c r="W6" s="617" t="n"/>
      <c r="X6" s="617" t="n"/>
      <c r="Y6" s="617" t="n"/>
      <c r="Z6" s="617" t="n"/>
      <c r="AA6" s="617" t="n"/>
      <c r="AB6" s="617" t="n"/>
      <c r="AC6" s="617" t="n"/>
      <c r="AD6" s="617" t="n"/>
      <c r="AE6" s="617" t="n"/>
      <c r="AF6" s="617" t="n"/>
      <c r="AG6" s="617" t="n"/>
      <c r="AH6" s="617" t="n"/>
    </row>
    <row r="7" ht="14.25" customHeight="1" s="1068">
      <c r="A7" s="617" t="n"/>
      <c r="B7" s="328" t="n">
        <v>5</v>
      </c>
      <c r="C7" s="630" t="n">
        <v>3</v>
      </c>
      <c r="D7" s="572">
        <f>D6+C7</f>
        <v/>
      </c>
      <c r="E7" s="631">
        <f>D137</f>
        <v/>
      </c>
      <c r="F7" s="632">
        <f>(($C15*$D$91)+($D$92*$D15)+($E15*$D$93)+($F15*$D$94)+($D$95*$G15)+($H15*$D$96)+($I15*$D$97)+($D$98*$J15)+($K15*$D$99)+($D$100*$L15)+($M15*$D$101)+($D$102*$N15))/10000000</f>
        <v/>
      </c>
      <c r="G7" s="632">
        <f>(($C15*$E$91)+($E$92*$D15)+($E15*$E$93)+($F15*$E$94)+($E$95*$G15)+($H15*$E$96)+($I15*$E$97)+($E$98*$J15)+($K15*$E$99)+($E$100*$L15)+($M15*$E$101)+($E$102*$N15))/10000000</f>
        <v/>
      </c>
      <c r="H7" s="632">
        <f>F7-G7</f>
        <v/>
      </c>
      <c r="M7" s="627" t="n"/>
      <c r="N7" s="627" t="n"/>
      <c r="O7" s="623" t="n"/>
      <c r="P7" s="617" t="n"/>
      <c r="Q7" s="617" t="n"/>
      <c r="R7" s="617" t="n"/>
      <c r="S7" s="617" t="n"/>
      <c r="T7" s="617" t="n"/>
      <c r="U7" s="617" t="n"/>
      <c r="V7" s="617" t="n"/>
      <c r="W7" s="617" t="n"/>
      <c r="X7" s="617" t="n"/>
      <c r="Y7" s="617" t="n"/>
      <c r="Z7" s="617" t="n"/>
      <c r="AA7" s="617" t="n"/>
      <c r="AB7" s="617" t="n"/>
      <c r="AC7" s="617" t="n"/>
      <c r="AD7" s="617" t="n"/>
      <c r="AE7" s="617" t="n"/>
      <c r="AF7" s="617" t="n"/>
      <c r="AG7" s="617" t="n"/>
      <c r="AH7" s="617" t="n"/>
    </row>
    <row r="8" ht="14.25" customHeight="1" s="1068">
      <c r="A8" s="617" t="n"/>
      <c r="B8" s="645" t="n"/>
      <c r="C8" s="633" t="n"/>
      <c r="D8" s="634" t="n"/>
      <c r="E8" s="635" t="n"/>
      <c r="F8" s="636" t="n"/>
      <c r="G8" s="636" t="n"/>
      <c r="H8" s="636" t="n"/>
      <c r="I8" s="636" t="n"/>
      <c r="J8" s="636" t="n"/>
      <c r="K8" s="636" t="n"/>
      <c r="L8" s="606" t="n"/>
      <c r="M8" s="627" t="n"/>
      <c r="N8" s="627" t="n"/>
      <c r="O8" s="623" t="n"/>
      <c r="P8" s="617" t="n"/>
      <c r="Q8" s="617" t="n"/>
      <c r="R8" s="617" t="n"/>
      <c r="S8" s="617" t="n"/>
      <c r="T8" s="617" t="n"/>
      <c r="U8" s="617" t="n"/>
      <c r="V8" s="617" t="n"/>
      <c r="W8" s="617" t="n"/>
      <c r="X8" s="617" t="n"/>
      <c r="Y8" s="617" t="n"/>
      <c r="Z8" s="617" t="n"/>
      <c r="AA8" s="617" t="n"/>
      <c r="AB8" s="617" t="n"/>
      <c r="AC8" s="617" t="n"/>
      <c r="AD8" s="617" t="n"/>
      <c r="AE8" s="617" t="n"/>
      <c r="AF8" s="617" t="n"/>
      <c r="AG8" s="617" t="n"/>
      <c r="AH8" s="617" t="n"/>
    </row>
    <row r="9">
      <c r="A9" s="617" t="n"/>
      <c r="B9" s="637" t="inlineStr">
        <is>
          <t>BOXES MANUFACTURED</t>
        </is>
      </c>
      <c r="C9" s="799" t="n"/>
      <c r="D9" s="799" t="n"/>
      <c r="E9" s="799" t="n"/>
      <c r="F9" s="799" t="n"/>
      <c r="G9" s="799" t="n"/>
      <c r="H9" s="799" t="n"/>
      <c r="I9" s="799" t="n"/>
      <c r="J9" s="799" t="n"/>
      <c r="K9" s="799" t="n"/>
      <c r="L9" s="799" t="n"/>
      <c r="M9" s="799" t="n"/>
      <c r="N9" s="799" t="n"/>
      <c r="O9" s="623" t="n"/>
      <c r="P9" s="617" t="n"/>
      <c r="Q9" s="617" t="n"/>
      <c r="R9" s="617" t="n"/>
      <c r="S9" s="617" t="n"/>
      <c r="T9" s="617" t="n"/>
      <c r="U9" s="617" t="n"/>
      <c r="V9" s="617" t="n"/>
      <c r="W9" s="617" t="n"/>
      <c r="X9" s="617" t="n"/>
      <c r="Y9" s="617" t="n"/>
      <c r="Z9" s="617" t="n"/>
      <c r="AA9" s="617" t="n"/>
      <c r="AB9" s="617" t="n"/>
      <c r="AC9" s="617" t="n"/>
      <c r="AD9" s="617" t="n"/>
      <c r="AE9" s="617" t="n"/>
      <c r="AF9" s="617" t="n"/>
      <c r="AG9" s="617" t="n"/>
      <c r="AH9" s="617" t="n"/>
    </row>
    <row r="10" ht="14.25" customHeight="1" s="1068">
      <c r="A10" s="617" t="n"/>
      <c r="B10" s="873" t="inlineStr">
        <is>
          <t>Year</t>
        </is>
      </c>
      <c r="C10" s="753" t="inlineStr">
        <is>
          <t>Total PP - Tier 1</t>
        </is>
      </c>
      <c r="D10" s="753" t="inlineStr">
        <is>
          <t>Total PP - Tier 2</t>
        </is>
      </c>
      <c r="E10" s="753" t="inlineStr">
        <is>
          <t>Total PP - Tier 3</t>
        </is>
      </c>
      <c r="F10" s="753" t="inlineStr">
        <is>
          <t>Total LP - Tier 1</t>
        </is>
      </c>
      <c r="G10" s="753" t="inlineStr">
        <is>
          <t>Total LP - Tier 2</t>
        </is>
      </c>
      <c r="H10" s="753" t="inlineStr">
        <is>
          <t>Total LP - Tier 3</t>
        </is>
      </c>
      <c r="I10" s="753" t="inlineStr">
        <is>
          <t>Total IFP - Tier 1</t>
        </is>
      </c>
      <c r="J10" s="753" t="inlineStr">
        <is>
          <t>Total IFP - Tier 2</t>
        </is>
      </c>
      <c r="K10" s="753" t="inlineStr">
        <is>
          <t>Total IFP - Tier 3</t>
        </is>
      </c>
      <c r="L10" s="753" t="inlineStr">
        <is>
          <t>Total CP - Tier 1</t>
        </is>
      </c>
      <c r="M10" s="753" t="inlineStr">
        <is>
          <t>Total CP - Tier 2</t>
        </is>
      </c>
      <c r="N10" s="753" t="inlineStr">
        <is>
          <t>Total CP - Tier 3</t>
        </is>
      </c>
      <c r="O10" s="623" t="n"/>
      <c r="P10" s="617" t="n"/>
      <c r="Q10" s="617" t="n"/>
      <c r="R10" s="617" t="n"/>
      <c r="S10" s="617" t="n"/>
      <c r="T10" s="617" t="n"/>
      <c r="U10" s="617" t="n"/>
      <c r="V10" s="617" t="n"/>
      <c r="W10" s="617" t="n"/>
      <c r="X10" s="617" t="n"/>
      <c r="Y10" s="617" t="n"/>
      <c r="Z10" s="617" t="n"/>
      <c r="AA10" s="617" t="n"/>
      <c r="AB10" s="617" t="n"/>
      <c r="AC10" s="617" t="n"/>
      <c r="AD10" s="617" t="n"/>
      <c r="AE10" s="617" t="n"/>
      <c r="AF10" s="617" t="n"/>
      <c r="AG10" s="617" t="n"/>
      <c r="AH10" s="617" t="n"/>
    </row>
    <row r="11" ht="14.25" customHeight="1" s="1068">
      <c r="A11" s="617" t="n"/>
      <c r="B11" s="538" t="n">
        <v>1</v>
      </c>
      <c r="C11" s="639">
        <f>sum(E121:E124)</f>
        <v/>
      </c>
      <c r="D11" s="640">
        <f>sum(F121:F124)</f>
        <v/>
      </c>
      <c r="E11" s="640">
        <f>sum(G121:G124)</f>
        <v/>
      </c>
      <c r="F11" s="640">
        <f>sum(H121:H124)</f>
        <v/>
      </c>
      <c r="G11" s="640">
        <f>sum(I121:I124)</f>
        <v/>
      </c>
      <c r="H11" s="640">
        <f>sum(J121:J124)</f>
        <v/>
      </c>
      <c r="I11" s="640">
        <f>sum(K121:K124)</f>
        <v/>
      </c>
      <c r="J11" s="640">
        <f>sum(L121:L124)</f>
        <v/>
      </c>
      <c r="K11" s="640">
        <f>sum(M121:M124)</f>
        <v/>
      </c>
      <c r="L11" s="640">
        <f>sum(N121:N124)</f>
        <v/>
      </c>
      <c r="M11" s="640">
        <f>sum(O121:O124)</f>
        <v/>
      </c>
      <c r="N11" s="639">
        <f>sum(P121:P124)</f>
        <v/>
      </c>
      <c r="O11" s="623" t="n"/>
      <c r="P11" s="617" t="n"/>
      <c r="Q11" s="617" t="n"/>
      <c r="R11" s="617" t="n"/>
      <c r="S11" s="617" t="n"/>
      <c r="T11" s="617" t="n"/>
      <c r="U11" s="617" t="n"/>
      <c r="V11" s="617" t="n"/>
      <c r="W11" s="617" t="n"/>
      <c r="X11" s="617" t="n"/>
      <c r="Y11" s="617" t="n"/>
      <c r="Z11" s="617" t="n"/>
      <c r="AA11" s="617" t="n"/>
      <c r="AB11" s="617" t="n"/>
      <c r="AC11" s="617" t="n"/>
      <c r="AD11" s="617" t="n"/>
      <c r="AE11" s="617" t="n"/>
      <c r="AF11" s="617" t="n"/>
      <c r="AG11" s="617" t="n"/>
      <c r="AH11" s="617" t="n"/>
    </row>
    <row r="12" ht="14.25" customHeight="1" s="1068">
      <c r="A12" s="617" t="n"/>
      <c r="B12" s="25" t="n">
        <v>2</v>
      </c>
      <c r="C12" s="641">
        <f>sum(E125:E128)</f>
        <v/>
      </c>
      <c r="D12" s="642">
        <f>sum(F125:F128)</f>
        <v/>
      </c>
      <c r="E12" s="642">
        <f>sum(G125:G128)</f>
        <v/>
      </c>
      <c r="F12" s="642">
        <f>sum(H125:H128)</f>
        <v/>
      </c>
      <c r="G12" s="642">
        <f>sum(I125:I128)</f>
        <v/>
      </c>
      <c r="H12" s="642">
        <f>sum(J125:J128)</f>
        <v/>
      </c>
      <c r="I12" s="642">
        <f>sum(K125:K128)</f>
        <v/>
      </c>
      <c r="J12" s="642">
        <f>sum(L125:L128)</f>
        <v/>
      </c>
      <c r="K12" s="642">
        <f>sum(M125:M128)</f>
        <v/>
      </c>
      <c r="L12" s="642">
        <f>sum(N125:N128)</f>
        <v/>
      </c>
      <c r="M12" s="642">
        <f>sum(O125:O128)</f>
        <v/>
      </c>
      <c r="N12" s="641">
        <f>sum(P125:P128)</f>
        <v/>
      </c>
      <c r="O12" s="623" t="n"/>
      <c r="P12" s="617" t="n"/>
      <c r="Q12" s="617" t="n"/>
      <c r="R12" s="617" t="n"/>
      <c r="S12" s="617" t="n"/>
      <c r="T12" s="617" t="n"/>
      <c r="U12" s="617" t="n"/>
      <c r="V12" s="617" t="n"/>
      <c r="W12" s="617" t="n"/>
      <c r="X12" s="617" t="n"/>
      <c r="Y12" s="617" t="n"/>
      <c r="Z12" s="617" t="n"/>
      <c r="AA12" s="617" t="n"/>
      <c r="AB12" s="617" t="n"/>
      <c r="AC12" s="617" t="n"/>
      <c r="AD12" s="617" t="n"/>
      <c r="AE12" s="617" t="n"/>
      <c r="AF12" s="617" t="n"/>
      <c r="AG12" s="617" t="n"/>
      <c r="AH12" s="617" t="n"/>
    </row>
    <row r="13" ht="14.25" customHeight="1" s="1068">
      <c r="A13" s="617" t="n"/>
      <c r="B13" s="25" t="n">
        <v>3</v>
      </c>
      <c r="C13" s="641">
        <f>sum(E129:E132)</f>
        <v/>
      </c>
      <c r="D13" s="642">
        <f>sum(F129:F132)</f>
        <v/>
      </c>
      <c r="E13" s="642">
        <f>sum(G129:G132)</f>
        <v/>
      </c>
      <c r="F13" s="642">
        <f>sum(H129:H132)</f>
        <v/>
      </c>
      <c r="G13" s="642">
        <f>sum(I129:I132)</f>
        <v/>
      </c>
      <c r="H13" s="642">
        <f>sum(J129:J132)</f>
        <v/>
      </c>
      <c r="I13" s="642">
        <f>sum(K129:K132)</f>
        <v/>
      </c>
      <c r="J13" s="642">
        <f>sum(L129:L132)</f>
        <v/>
      </c>
      <c r="K13" s="642">
        <f>sum(M129:M132)</f>
        <v/>
      </c>
      <c r="L13" s="642">
        <f>sum(N129:N132)</f>
        <v/>
      </c>
      <c r="M13" s="642">
        <f>sum(O129:O132)</f>
        <v/>
      </c>
      <c r="N13" s="641">
        <f>sum(P129:P132)</f>
        <v/>
      </c>
      <c r="O13" s="623" t="n"/>
      <c r="P13" s="617" t="n"/>
      <c r="Q13" s="617" t="n"/>
      <c r="R13" s="617" t="n"/>
      <c r="S13" s="617" t="n"/>
      <c r="T13" s="617" t="n"/>
      <c r="U13" s="617" t="n"/>
      <c r="V13" s="617" t="n"/>
      <c r="W13" s="617" t="n"/>
      <c r="X13" s="617" t="n"/>
      <c r="Y13" s="617" t="n"/>
      <c r="Z13" s="617" t="n"/>
      <c r="AA13" s="617" t="n"/>
      <c r="AB13" s="617" t="n"/>
      <c r="AC13" s="617" t="n"/>
      <c r="AD13" s="617" t="n"/>
      <c r="AE13" s="617" t="n"/>
      <c r="AF13" s="617" t="n"/>
      <c r="AG13" s="617" t="n"/>
      <c r="AH13" s="617" t="n"/>
    </row>
    <row r="14" ht="14.25" customHeight="1" s="1068">
      <c r="A14" s="617" t="n"/>
      <c r="B14" s="25" t="n">
        <v>4</v>
      </c>
      <c r="C14" s="641">
        <f>sum(E133:E136)</f>
        <v/>
      </c>
      <c r="D14" s="642">
        <f>sum(F133:F136)</f>
        <v/>
      </c>
      <c r="E14" s="642">
        <f>sum(G133:G136)</f>
        <v/>
      </c>
      <c r="F14" s="642">
        <f>sum(H133:H136)</f>
        <v/>
      </c>
      <c r="G14" s="642">
        <f>sum(I133:I136)</f>
        <v/>
      </c>
      <c r="H14" s="642">
        <f>sum(J133:J136)</f>
        <v/>
      </c>
      <c r="I14" s="642">
        <f>sum(K133:K136)</f>
        <v/>
      </c>
      <c r="J14" s="642">
        <f>sum(L133:L136)</f>
        <v/>
      </c>
      <c r="K14" s="642">
        <f>sum(M133:M136)</f>
        <v/>
      </c>
      <c r="L14" s="642">
        <f>sum(N133:N136)</f>
        <v/>
      </c>
      <c r="M14" s="642">
        <f>sum(O133:O136)</f>
        <v/>
      </c>
      <c r="N14" s="641">
        <f>sum(P133:P136)</f>
        <v/>
      </c>
      <c r="O14" s="623" t="n"/>
      <c r="P14" s="617" t="n"/>
      <c r="Q14" s="617" t="n"/>
      <c r="R14" s="617" t="n"/>
      <c r="S14" s="617" t="n"/>
      <c r="T14" s="617" t="n"/>
      <c r="U14" s="617" t="n"/>
      <c r="V14" s="617" t="n"/>
      <c r="W14" s="617" t="n"/>
      <c r="X14" s="617" t="n"/>
      <c r="Y14" s="617" t="n"/>
      <c r="Z14" s="617" t="n"/>
      <c r="AA14" s="617" t="n"/>
      <c r="AB14" s="617" t="n"/>
      <c r="AC14" s="617" t="n"/>
      <c r="AD14" s="617" t="n"/>
      <c r="AE14" s="617" t="n"/>
      <c r="AF14" s="617" t="n"/>
      <c r="AG14" s="617" t="n"/>
      <c r="AH14" s="617" t="n"/>
    </row>
    <row r="15" ht="14.25" customHeight="1" s="1068">
      <c r="A15" s="617" t="n"/>
      <c r="B15" s="328" t="n">
        <v>5</v>
      </c>
      <c r="C15" s="643">
        <f>sum(E137:E140)</f>
        <v/>
      </c>
      <c r="D15" s="644">
        <f>sum(F137:F140)</f>
        <v/>
      </c>
      <c r="E15" s="644">
        <f>sum(G137:G140)</f>
        <v/>
      </c>
      <c r="F15" s="644">
        <f>sum(H137:H140)</f>
        <v/>
      </c>
      <c r="G15" s="644">
        <f>sum(I137:I140)</f>
        <v/>
      </c>
      <c r="H15" s="644">
        <f>sum(J137:J140)</f>
        <v/>
      </c>
      <c r="I15" s="644">
        <f>sum(K137:K140)</f>
        <v/>
      </c>
      <c r="J15" s="644">
        <f>sum(L137:L140)</f>
        <v/>
      </c>
      <c r="K15" s="644">
        <f>sum(M137:M140)</f>
        <v/>
      </c>
      <c r="L15" s="644">
        <f>sum(N137:N140)</f>
        <v/>
      </c>
      <c r="M15" s="644">
        <f>sum(O137:O140)</f>
        <v/>
      </c>
      <c r="N15" s="643">
        <f>sum(P137:P140)</f>
        <v/>
      </c>
      <c r="O15" s="623" t="n"/>
      <c r="P15" s="617" t="n"/>
      <c r="Q15" s="617" t="n"/>
      <c r="R15" s="617" t="n"/>
      <c r="S15" s="617" t="n"/>
      <c r="T15" s="617" t="n"/>
      <c r="U15" s="617" t="n"/>
      <c r="V15" s="617" t="n"/>
      <c r="W15" s="617" t="n"/>
      <c r="X15" s="617" t="n"/>
      <c r="Y15" s="617" t="n"/>
      <c r="Z15" s="617" t="n"/>
      <c r="AA15" s="617" t="n"/>
      <c r="AB15" s="617" t="n"/>
      <c r="AC15" s="617" t="n"/>
      <c r="AD15" s="617" t="n"/>
      <c r="AE15" s="617" t="n"/>
      <c r="AF15" s="617" t="n"/>
      <c r="AG15" s="617" t="n"/>
      <c r="AH15" s="617" t="n"/>
    </row>
    <row r="16">
      <c r="A16" s="617" t="n"/>
      <c r="B16" s="645" t="n"/>
      <c r="C16" s="645" t="n"/>
      <c r="D16" s="645" t="n"/>
      <c r="E16" s="645" t="n"/>
      <c r="F16" s="646" t="n"/>
      <c r="G16" s="647" t="n"/>
      <c r="H16" s="617" t="n"/>
      <c r="I16" s="617" t="n"/>
      <c r="J16" s="617" t="n"/>
      <c r="K16" s="617" t="n"/>
      <c r="L16" s="617" t="n"/>
      <c r="M16" s="617" t="n"/>
      <c r="N16" s="617" t="n"/>
      <c r="O16" s="617" t="n"/>
      <c r="P16" s="617" t="n"/>
      <c r="Q16" s="617" t="n"/>
      <c r="R16" s="617" t="n"/>
      <c r="S16" s="617" t="n"/>
      <c r="T16" s="617" t="n"/>
      <c r="U16" s="617" t="n"/>
      <c r="V16" s="617" t="n"/>
      <c r="W16" s="617" t="n"/>
      <c r="X16" s="617" t="n"/>
      <c r="Y16" s="617" t="n"/>
      <c r="Z16" s="617" t="n"/>
      <c r="AA16" s="617" t="n"/>
      <c r="AB16" s="617" t="n"/>
      <c r="AC16" s="617" t="n"/>
      <c r="AD16" s="617" t="n"/>
      <c r="AE16" s="617" t="n"/>
      <c r="AF16" s="617" t="n"/>
      <c r="AG16" s="617" t="n"/>
      <c r="AH16" s="617" t="n"/>
    </row>
    <row r="17">
      <c r="A17" s="617" t="n"/>
      <c r="B17" s="637" t="inlineStr">
        <is>
          <t>REVENUE TABLE</t>
        </is>
      </c>
      <c r="C17" s="799" t="n"/>
      <c r="D17" s="799" t="n"/>
      <c r="E17" s="799" t="n"/>
      <c r="F17" s="799" t="n"/>
      <c r="G17" s="799" t="n"/>
      <c r="H17" s="799" t="n"/>
      <c r="I17" s="799" t="n"/>
      <c r="J17" s="799" t="n"/>
      <c r="K17" s="799" t="n"/>
      <c r="L17" s="799" t="n"/>
      <c r="M17" s="799" t="n"/>
      <c r="N17" s="799" t="n"/>
      <c r="O17" s="623" t="n"/>
      <c r="P17" s="617" t="n"/>
      <c r="Q17" s="617" t="n"/>
      <c r="R17" s="617" t="n"/>
      <c r="S17" s="617" t="n"/>
      <c r="T17" s="617" t="n"/>
      <c r="U17" s="617" t="n"/>
      <c r="V17" s="617" t="n"/>
      <c r="W17" s="617" t="n"/>
      <c r="X17" s="617" t="n"/>
      <c r="Y17" s="617" t="n"/>
      <c r="Z17" s="617" t="n"/>
      <c r="AA17" s="617" t="n"/>
      <c r="AB17" s="617" t="n"/>
      <c r="AC17" s="617" t="n"/>
      <c r="AD17" s="617" t="n"/>
      <c r="AE17" s="617" t="n"/>
      <c r="AF17" s="617" t="n"/>
      <c r="AG17" s="617" t="n"/>
      <c r="AH17" s="617" t="n"/>
    </row>
    <row r="18" ht="14.25" customHeight="1" s="1068">
      <c r="A18" s="617" t="n"/>
      <c r="B18" s="873" t="inlineStr">
        <is>
          <t>Year</t>
        </is>
      </c>
      <c r="C18" s="753" t="inlineStr">
        <is>
          <t>Total PP - Tier 1</t>
        </is>
      </c>
      <c r="D18" s="753" t="inlineStr">
        <is>
          <t>Total PP - Tier 2</t>
        </is>
      </c>
      <c r="E18" s="753" t="inlineStr">
        <is>
          <t>Total PP - Tier 3</t>
        </is>
      </c>
      <c r="F18" s="753" t="inlineStr">
        <is>
          <t>Total LP - Tier 1</t>
        </is>
      </c>
      <c r="G18" s="753" t="inlineStr">
        <is>
          <t>Total LP - Tier 2</t>
        </is>
      </c>
      <c r="H18" s="753" t="inlineStr">
        <is>
          <t>Total LP - Tier 3</t>
        </is>
      </c>
      <c r="I18" s="753" t="inlineStr">
        <is>
          <t>Total IFP - Tier 1</t>
        </is>
      </c>
      <c r="J18" s="753" t="inlineStr">
        <is>
          <t>Total IFP - Tier 2</t>
        </is>
      </c>
      <c r="K18" s="753" t="inlineStr">
        <is>
          <t>Total IFP - Tier 3</t>
        </is>
      </c>
      <c r="L18" s="753" t="inlineStr">
        <is>
          <t>Total CP - Tier 1</t>
        </is>
      </c>
      <c r="M18" s="753" t="inlineStr">
        <is>
          <t>Total CP - Tier 2</t>
        </is>
      </c>
      <c r="N18" s="753" t="inlineStr">
        <is>
          <t>Total CP - Tier 3</t>
        </is>
      </c>
      <c r="O18" s="623" t="n"/>
      <c r="P18" s="617" t="n"/>
      <c r="Q18" s="617" t="n"/>
      <c r="R18" s="617" t="n"/>
      <c r="S18" s="617" t="n"/>
      <c r="T18" s="617" t="n"/>
      <c r="U18" s="617" t="n"/>
      <c r="V18" s="617" t="n"/>
      <c r="W18" s="617" t="n"/>
      <c r="X18" s="617" t="n"/>
      <c r="Y18" s="617" t="n"/>
      <c r="Z18" s="617" t="n"/>
      <c r="AA18" s="617" t="n"/>
      <c r="AB18" s="617" t="n"/>
      <c r="AC18" s="617" t="n"/>
      <c r="AD18" s="617" t="n"/>
      <c r="AE18" s="617" t="n"/>
      <c r="AF18" s="617" t="n"/>
      <c r="AG18" s="617" t="n"/>
      <c r="AH18" s="617" t="n"/>
    </row>
    <row r="19" ht="14.25" customHeight="1" s="1068">
      <c r="A19" s="617" t="n"/>
      <c r="B19" s="892" t="n">
        <v>1</v>
      </c>
      <c r="C19" s="639">
        <f>C11*$D$91</f>
        <v/>
      </c>
      <c r="D19" s="639">
        <f>D11*$D$92</f>
        <v/>
      </c>
      <c r="E19" s="639">
        <f>$D$93*E11</f>
        <v/>
      </c>
      <c r="F19" s="639">
        <f>F11*$D$94</f>
        <v/>
      </c>
      <c r="G19" s="639">
        <f>G11*$D$95</f>
        <v/>
      </c>
      <c r="H19" s="639">
        <f>H11*$D$96</f>
        <v/>
      </c>
      <c r="I19" s="639">
        <f>I11*$D$97</f>
        <v/>
      </c>
      <c r="J19" s="639">
        <f>J11*$D$98</f>
        <v/>
      </c>
      <c r="K19" s="639">
        <f>K11*$D$99</f>
        <v/>
      </c>
      <c r="L19" s="639">
        <f>L11*$D$100</f>
        <v/>
      </c>
      <c r="M19" s="639">
        <f>M11*$D$101</f>
        <v/>
      </c>
      <c r="N19" s="639">
        <f>N11*$D$102</f>
        <v/>
      </c>
      <c r="O19" s="623" t="n"/>
      <c r="P19" s="617" t="n"/>
      <c r="Q19" s="617" t="n"/>
      <c r="R19" s="617" t="n"/>
      <c r="S19" s="617" t="n"/>
      <c r="T19" s="617" t="n"/>
      <c r="U19" s="617" t="n"/>
      <c r="V19" s="617" t="n"/>
      <c r="W19" s="617" t="n"/>
      <c r="X19" s="617" t="n"/>
      <c r="Y19" s="617" t="n"/>
      <c r="Z19" s="617" t="n"/>
      <c r="AA19" s="617" t="n"/>
      <c r="AB19" s="617" t="n"/>
      <c r="AC19" s="617" t="n"/>
      <c r="AD19" s="617" t="n"/>
      <c r="AE19" s="617" t="n"/>
      <c r="AF19" s="617" t="n"/>
      <c r="AG19" s="617" t="n"/>
      <c r="AH19" s="617" t="n"/>
    </row>
    <row r="20" ht="14.25" customHeight="1" s="1068">
      <c r="A20" s="617" t="n"/>
      <c r="B20" s="895" t="n">
        <v>2</v>
      </c>
      <c r="C20" s="641">
        <f>C12*$D$91</f>
        <v/>
      </c>
      <c r="D20" s="641">
        <f>D12*$D$92</f>
        <v/>
      </c>
      <c r="E20" s="641">
        <f>$D$93*E12</f>
        <v/>
      </c>
      <c r="F20" s="641">
        <f>F12*$D$94</f>
        <v/>
      </c>
      <c r="G20" s="641">
        <f>G12*$D$95</f>
        <v/>
      </c>
      <c r="H20" s="641">
        <f>H12*$D$96</f>
        <v/>
      </c>
      <c r="I20" s="641">
        <f>I12*$D$97</f>
        <v/>
      </c>
      <c r="J20" s="641">
        <f>J12*$D$98</f>
        <v/>
      </c>
      <c r="K20" s="641">
        <f>K12*$D$99</f>
        <v/>
      </c>
      <c r="L20" s="641">
        <f>L12*$D$100</f>
        <v/>
      </c>
      <c r="M20" s="641">
        <f>M12*$D$101</f>
        <v/>
      </c>
      <c r="N20" s="641">
        <f>N12*$D$102</f>
        <v/>
      </c>
      <c r="O20" s="623" t="n"/>
      <c r="P20" s="617" t="n"/>
      <c r="Q20" s="617" t="n"/>
      <c r="R20" s="617" t="n"/>
      <c r="S20" s="617" t="n"/>
      <c r="T20" s="617" t="n"/>
      <c r="U20" s="617" t="n"/>
      <c r="V20" s="617" t="n"/>
      <c r="W20" s="617" t="n"/>
      <c r="X20" s="617" t="n"/>
      <c r="Y20" s="617" t="n"/>
      <c r="Z20" s="617" t="n"/>
      <c r="AA20" s="617" t="n"/>
      <c r="AB20" s="617" t="n"/>
      <c r="AC20" s="617" t="n"/>
      <c r="AD20" s="617" t="n"/>
      <c r="AE20" s="617" t="n"/>
      <c r="AF20" s="617" t="n"/>
      <c r="AG20" s="617" t="n"/>
      <c r="AH20" s="617" t="n"/>
    </row>
    <row r="21" ht="14.25" customHeight="1" s="1068">
      <c r="A21" s="617" t="n"/>
      <c r="B21" s="895" t="n">
        <v>3</v>
      </c>
      <c r="C21" s="641">
        <f>C13*$D$91</f>
        <v/>
      </c>
      <c r="D21" s="641">
        <f>D13*$D$92</f>
        <v/>
      </c>
      <c r="E21" s="641">
        <f>$D$93*E13</f>
        <v/>
      </c>
      <c r="F21" s="641">
        <f>F13*$D$94</f>
        <v/>
      </c>
      <c r="G21" s="641">
        <f>G13*$D$95</f>
        <v/>
      </c>
      <c r="H21" s="641">
        <f>H13*$D$96</f>
        <v/>
      </c>
      <c r="I21" s="641">
        <f>I13*$D$97</f>
        <v/>
      </c>
      <c r="J21" s="641">
        <f>J13*$D$98</f>
        <v/>
      </c>
      <c r="K21" s="641">
        <f>K13*$D$99</f>
        <v/>
      </c>
      <c r="L21" s="641">
        <f>L13*$D$100</f>
        <v/>
      </c>
      <c r="M21" s="641">
        <f>M13*$D$101</f>
        <v/>
      </c>
      <c r="N21" s="641">
        <f>N13*$D$102</f>
        <v/>
      </c>
      <c r="O21" s="623" t="n"/>
      <c r="P21" s="617" t="n"/>
      <c r="Q21" s="617" t="n"/>
      <c r="R21" s="617" t="n"/>
      <c r="S21" s="617" t="n"/>
      <c r="T21" s="617" t="n"/>
      <c r="U21" s="617" t="n"/>
      <c r="V21" s="617" t="n"/>
      <c r="W21" s="617" t="n"/>
      <c r="X21" s="617" t="n"/>
      <c r="Y21" s="617" t="n"/>
      <c r="Z21" s="617" t="n"/>
      <c r="AA21" s="617" t="n"/>
      <c r="AB21" s="617" t="n"/>
      <c r="AC21" s="617" t="n"/>
      <c r="AD21" s="617" t="n"/>
      <c r="AE21" s="617" t="n"/>
      <c r="AF21" s="617" t="n"/>
      <c r="AG21" s="617" t="n"/>
      <c r="AH21" s="617" t="n"/>
    </row>
    <row r="22" ht="14.25" customHeight="1" s="1068">
      <c r="A22" s="617" t="n"/>
      <c r="B22" s="895" t="n">
        <v>4</v>
      </c>
      <c r="C22" s="641">
        <f>C14*$D$91</f>
        <v/>
      </c>
      <c r="D22" s="641">
        <f>D14*$D$92</f>
        <v/>
      </c>
      <c r="E22" s="641">
        <f>$D$93*E14</f>
        <v/>
      </c>
      <c r="F22" s="641">
        <f>F14*$D$94</f>
        <v/>
      </c>
      <c r="G22" s="641">
        <f>G14*$D$95</f>
        <v/>
      </c>
      <c r="H22" s="641">
        <f>H14*$D$96</f>
        <v/>
      </c>
      <c r="I22" s="641">
        <f>I14*$D$97</f>
        <v/>
      </c>
      <c r="J22" s="641">
        <f>J14*$D$98</f>
        <v/>
      </c>
      <c r="K22" s="641">
        <f>K14*$D$99</f>
        <v/>
      </c>
      <c r="L22" s="641">
        <f>L14*$D$100</f>
        <v/>
      </c>
      <c r="M22" s="641">
        <f>M14*$D$101</f>
        <v/>
      </c>
      <c r="N22" s="641">
        <f>N14*$D$102</f>
        <v/>
      </c>
      <c r="O22" s="623" t="n"/>
      <c r="P22" s="617" t="n"/>
      <c r="Q22" s="617" t="n"/>
      <c r="R22" s="617" t="n"/>
      <c r="S22" s="617" t="n"/>
      <c r="T22" s="617" t="n"/>
      <c r="U22" s="617" t="n"/>
      <c r="V22" s="617" t="n"/>
      <c r="W22" s="617" t="n"/>
      <c r="X22" s="617" t="n"/>
      <c r="Y22" s="617" t="n"/>
      <c r="Z22" s="617" t="n"/>
      <c r="AA22" s="617" t="n"/>
      <c r="AB22" s="617" t="n"/>
      <c r="AC22" s="617" t="n"/>
      <c r="AD22" s="617" t="n"/>
      <c r="AE22" s="617" t="n"/>
      <c r="AF22" s="617" t="n"/>
      <c r="AG22" s="617" t="n"/>
      <c r="AH22" s="617" t="n"/>
    </row>
    <row r="23" ht="14.25" customHeight="1" s="1068">
      <c r="A23" s="617" t="n"/>
      <c r="B23" s="898" t="n">
        <v>5</v>
      </c>
      <c r="C23" s="643">
        <f>C15*$D$91</f>
        <v/>
      </c>
      <c r="D23" s="643">
        <f>D15*$D$92</f>
        <v/>
      </c>
      <c r="E23" s="643">
        <f>$D$93*E15</f>
        <v/>
      </c>
      <c r="F23" s="643">
        <f>F15*$D$94</f>
        <v/>
      </c>
      <c r="G23" s="643">
        <f>G15*$D$95</f>
        <v/>
      </c>
      <c r="H23" s="643">
        <f>H15*$D$96</f>
        <v/>
      </c>
      <c r="I23" s="643">
        <f>I15*$D$97</f>
        <v/>
      </c>
      <c r="J23" s="643">
        <f>J15*$D$98</f>
        <v/>
      </c>
      <c r="K23" s="643">
        <f>K15*$D$99</f>
        <v/>
      </c>
      <c r="L23" s="643">
        <f>L15*$D$100</f>
        <v/>
      </c>
      <c r="M23" s="643">
        <f>M15*$D$101</f>
        <v/>
      </c>
      <c r="N23" s="643">
        <f>N15*$D$102</f>
        <v/>
      </c>
      <c r="O23" s="623" t="n"/>
      <c r="P23" s="617" t="n"/>
      <c r="Q23" s="617" t="n"/>
      <c r="R23" s="617" t="n"/>
      <c r="S23" s="617" t="n"/>
      <c r="T23" s="617" t="n"/>
      <c r="U23" s="617" t="n"/>
      <c r="V23" s="617" t="n"/>
      <c r="W23" s="617" t="n"/>
      <c r="X23" s="617" t="n"/>
      <c r="Y23" s="617" t="n"/>
      <c r="Z23" s="617" t="n"/>
      <c r="AA23" s="617" t="n"/>
      <c r="AB23" s="617" t="n"/>
      <c r="AC23" s="617" t="n"/>
      <c r="AD23" s="617" t="n"/>
      <c r="AE23" s="617" t="n"/>
      <c r="AF23" s="617" t="n"/>
      <c r="AG23" s="617" t="n"/>
      <c r="AH23" s="617" t="n"/>
    </row>
    <row r="24">
      <c r="A24" s="617" t="n"/>
      <c r="B24" s="645" t="n"/>
      <c r="C24" s="645" t="n"/>
      <c r="D24" s="645" t="n"/>
      <c r="E24" s="645" t="n"/>
      <c r="F24" s="646" t="n"/>
      <c r="G24" s="647" t="n"/>
      <c r="H24" s="617" t="n"/>
      <c r="I24" s="617" t="n"/>
      <c r="J24" s="617" t="n"/>
      <c r="K24" s="617" t="n"/>
      <c r="L24" s="617" t="n"/>
      <c r="M24" s="617" t="n"/>
      <c r="N24" s="617" t="n"/>
      <c r="O24" s="617" t="n"/>
      <c r="P24" s="617" t="n"/>
      <c r="Q24" s="617" t="n"/>
      <c r="R24" s="617" t="n"/>
      <c r="S24" s="617" t="n"/>
      <c r="T24" s="617" t="n"/>
      <c r="U24" s="617" t="n"/>
      <c r="V24" s="617" t="n"/>
      <c r="W24" s="617" t="n"/>
      <c r="X24" s="617" t="n"/>
      <c r="Y24" s="617" t="n"/>
      <c r="Z24" s="617" t="n"/>
      <c r="AA24" s="617" t="n"/>
      <c r="AB24" s="617" t="n"/>
      <c r="AC24" s="617" t="n"/>
      <c r="AD24" s="617" t="n"/>
      <c r="AE24" s="617" t="n"/>
      <c r="AF24" s="617" t="n"/>
      <c r="AG24" s="617" t="n"/>
      <c r="AH24" s="617" t="n"/>
    </row>
    <row r="25" ht="14.25" customHeight="1" s="1068">
      <c r="A25" s="617" t="n"/>
      <c r="B25" s="648" t="inlineStr">
        <is>
          <t>Working Days/Month</t>
        </is>
      </c>
      <c r="C25" s="649" t="n">
        <v>25</v>
      </c>
      <c r="D25" s="650" t="inlineStr">
        <is>
          <t>* Taking the number of working months/day into consideration</t>
        </is>
      </c>
      <c r="J25" s="617" t="n"/>
      <c r="K25" s="617" t="n"/>
      <c r="L25" s="617" t="n"/>
      <c r="M25" s="617" t="n"/>
      <c r="N25" s="617" t="n"/>
      <c r="O25" s="617" t="n"/>
      <c r="P25" s="617" t="n"/>
      <c r="Q25" s="617" t="n"/>
      <c r="R25" s="617" t="n"/>
      <c r="S25" s="617" t="n"/>
      <c r="T25" s="617" t="n"/>
      <c r="U25" s="617" t="n"/>
      <c r="V25" s="617" t="n"/>
      <c r="W25" s="617" t="n"/>
      <c r="X25" s="617" t="n"/>
      <c r="Y25" s="617" t="n"/>
      <c r="Z25" s="617" t="n"/>
      <c r="AA25" s="617" t="n"/>
      <c r="AB25" s="617" t="n"/>
      <c r="AC25" s="617" t="n"/>
      <c r="AD25" s="617" t="n"/>
      <c r="AE25" s="617" t="n"/>
      <c r="AF25" s="617" t="n"/>
      <c r="AG25" s="617" t="n"/>
      <c r="AH25" s="617" t="n"/>
    </row>
    <row r="26" ht="14.25" customHeight="1" s="1068">
      <c r="A26" s="617" t="n"/>
      <c r="B26" s="651" t="inlineStr">
        <is>
          <t>Working Months/Year</t>
        </is>
      </c>
      <c r="C26" s="653" t="n">
        <v>7</v>
      </c>
      <c r="F26" s="652" t="n"/>
      <c r="G26" s="652" t="n"/>
      <c r="J26" s="617" t="n"/>
      <c r="K26" s="617" t="n"/>
      <c r="L26" s="617" t="n"/>
      <c r="M26" s="617" t="n"/>
      <c r="N26" s="617" t="n"/>
      <c r="O26" s="617" t="n"/>
      <c r="P26" s="617" t="n"/>
      <c r="Q26" s="617" t="n"/>
      <c r="R26" s="617" t="n"/>
      <c r="S26" s="617" t="n"/>
      <c r="T26" s="617" t="n"/>
      <c r="U26" s="617" t="n"/>
      <c r="V26" s="617" t="n"/>
      <c r="W26" s="617" t="n"/>
      <c r="X26" s="617" t="n"/>
      <c r="Y26" s="617" t="n"/>
      <c r="Z26" s="617" t="n"/>
      <c r="AA26" s="617" t="n"/>
      <c r="AB26" s="617" t="n"/>
      <c r="AC26" s="617" t="n"/>
      <c r="AD26" s="617" t="n"/>
      <c r="AE26" s="617" t="n"/>
      <c r="AF26" s="617" t="n"/>
      <c r="AG26" s="617" t="n"/>
      <c r="AH26" s="617" t="n"/>
    </row>
    <row r="27" ht="14.25" customHeight="1" s="1068">
      <c r="A27" s="617" t="n"/>
      <c r="B27" s="651" t="inlineStr">
        <is>
          <t>Working Hours/Day</t>
        </is>
      </c>
      <c r="C27" s="653" t="n">
        <v>16</v>
      </c>
      <c r="E27" s="617" t="n"/>
      <c r="F27" s="654" t="n"/>
      <c r="G27" s="654" t="n"/>
      <c r="H27" s="655" t="n"/>
      <c r="J27" s="617" t="n"/>
      <c r="K27" s="617" t="n"/>
      <c r="L27" s="617" t="n"/>
      <c r="M27" s="617" t="n"/>
      <c r="N27" s="617" t="n"/>
      <c r="O27" s="617" t="n"/>
      <c r="P27" s="617" t="n"/>
      <c r="Q27" s="617" t="n"/>
      <c r="R27" s="617" t="n"/>
      <c r="S27" s="617" t="n"/>
      <c r="T27" s="617" t="n"/>
      <c r="U27" s="617" t="n"/>
      <c r="V27" s="617" t="n"/>
      <c r="W27" s="617" t="n"/>
      <c r="X27" s="617" t="n"/>
      <c r="Y27" s="617" t="n"/>
      <c r="Z27" s="617" t="n"/>
      <c r="AA27" s="617" t="n"/>
      <c r="AB27" s="617" t="n"/>
      <c r="AC27" s="617" t="n"/>
      <c r="AD27" s="617" t="n"/>
      <c r="AE27" s="617" t="n"/>
      <c r="AF27" s="617" t="n"/>
      <c r="AG27" s="617" t="n"/>
      <c r="AH27" s="617" t="n"/>
    </row>
    <row r="28" ht="14.25" customHeight="1" s="1068">
      <c r="A28" s="617" t="n"/>
      <c r="B28" s="656" t="inlineStr">
        <is>
          <t>Minutes/Year</t>
        </is>
      </c>
      <c r="C28" s="657">
        <f>C27*C26*C25</f>
        <v/>
      </c>
      <c r="E28" s="617" t="n"/>
      <c r="F28" s="658" t="n"/>
      <c r="H28" s="617" t="n"/>
      <c r="J28" s="617" t="n"/>
      <c r="P28" s="617" t="n"/>
      <c r="Q28" s="617" t="n"/>
      <c r="R28" s="617" t="n"/>
      <c r="S28" s="617" t="n"/>
      <c r="T28" s="617" t="n"/>
      <c r="U28" s="617" t="n"/>
      <c r="V28" s="617" t="n"/>
      <c r="W28" s="617" t="n"/>
      <c r="X28" s="617" t="n"/>
      <c r="Y28" s="617" t="n"/>
      <c r="Z28" s="617" t="n"/>
      <c r="AA28" s="617" t="n"/>
      <c r="AB28" s="617" t="n"/>
      <c r="AC28" s="617" t="n"/>
      <c r="AD28" s="617" t="n"/>
      <c r="AE28" s="617" t="n"/>
      <c r="AF28" s="617" t="n"/>
      <c r="AG28" s="617" t="n"/>
      <c r="AH28" s="617" t="n"/>
    </row>
    <row r="29" ht="5.25" customHeight="1" s="1068">
      <c r="A29" s="617" t="n"/>
      <c r="D29" s="659" t="n"/>
      <c r="E29" s="617" t="n"/>
      <c r="H29" s="617" t="n"/>
      <c r="J29" s="617" t="n"/>
      <c r="P29" s="617" t="n"/>
      <c r="Q29" s="617" t="n"/>
      <c r="R29" s="617" t="n"/>
      <c r="S29" s="617" t="n"/>
      <c r="T29" s="617" t="n"/>
      <c r="U29" s="617" t="n"/>
      <c r="V29" s="617" t="n"/>
      <c r="W29" s="617" t="n"/>
      <c r="X29" s="617" t="n"/>
      <c r="Y29" s="617" t="n"/>
      <c r="Z29" s="617" t="n"/>
      <c r="AA29" s="617" t="n"/>
      <c r="AB29" s="617" t="n"/>
      <c r="AC29" s="617" t="n"/>
      <c r="AD29" s="617" t="n"/>
      <c r="AE29" s="617" t="n"/>
      <c r="AF29" s="617" t="n"/>
      <c r="AG29" s="617" t="n"/>
      <c r="AH29" s="617" t="n"/>
    </row>
    <row r="30" ht="14.25" customHeight="1" s="1068">
      <c r="A30" s="617" t="n"/>
      <c r="B30" s="648" t="inlineStr">
        <is>
          <t>Kgs/Day Manufactured</t>
        </is>
      </c>
      <c r="C30" s="660" t="n">
        <v>40000</v>
      </c>
      <c r="D30" s="661" t="inlineStr">
        <is>
          <t>* As per engineers' recommendations</t>
        </is>
      </c>
      <c r="E30" s="617" t="n"/>
      <c r="F30" s="652" t="n"/>
      <c r="G30" s="652" t="n"/>
      <c r="H30" s="652" t="n"/>
      <c r="J30" s="617" t="n"/>
      <c r="P30" s="617" t="n"/>
      <c r="Q30" s="617" t="n"/>
      <c r="R30" s="617" t="n"/>
      <c r="S30" s="617" t="n"/>
      <c r="T30" s="617" t="n"/>
      <c r="U30" s="617" t="n"/>
      <c r="V30" s="617" t="n"/>
      <c r="W30" s="617" t="n"/>
      <c r="X30" s="617" t="n"/>
      <c r="Y30" s="617" t="n"/>
      <c r="Z30" s="617" t="n"/>
      <c r="AA30" s="617" t="n"/>
      <c r="AB30" s="617" t="n"/>
      <c r="AC30" s="617" t="n"/>
      <c r="AD30" s="617" t="n"/>
      <c r="AE30" s="617" t="n"/>
      <c r="AF30" s="617" t="n"/>
      <c r="AG30" s="617" t="n"/>
      <c r="AH30" s="617" t="n"/>
    </row>
    <row r="31" ht="14.25" customHeight="1" s="1068">
      <c r="A31" s="617" t="n"/>
      <c r="B31" s="651" t="inlineStr">
        <is>
          <t>Natal Boxes/Day Manufactured</t>
        </is>
      </c>
      <c r="C31" s="678">
        <f>((C30*1000)/2)/500</f>
        <v/>
      </c>
      <c r="D31" s="659" t="n"/>
      <c r="E31" s="617" t="n"/>
      <c r="F31" s="663" t="n"/>
      <c r="G31" s="663" t="n"/>
      <c r="H31" s="663" t="n"/>
      <c r="J31" s="617" t="n"/>
      <c r="K31" s="617" t="n"/>
      <c r="L31" s="617" t="n"/>
      <c r="M31" s="617" t="n"/>
      <c r="N31" s="617" t="n"/>
      <c r="O31" s="617" t="n"/>
      <c r="P31" s="617" t="n"/>
      <c r="Q31" s="617" t="n"/>
      <c r="R31" s="617" t="n"/>
      <c r="S31" s="617" t="n"/>
      <c r="T31" s="617" t="n"/>
      <c r="U31" s="617" t="n"/>
      <c r="V31" s="617" t="n"/>
      <c r="W31" s="617" t="n"/>
      <c r="X31" s="617" t="n"/>
      <c r="Y31" s="617" t="n"/>
      <c r="Z31" s="617" t="n"/>
      <c r="AA31" s="617" t="n"/>
      <c r="AB31" s="617" t="n"/>
      <c r="AC31" s="617" t="n"/>
      <c r="AD31" s="617" t="n"/>
      <c r="AE31" s="617" t="n"/>
      <c r="AF31" s="617" t="n"/>
      <c r="AG31" s="617" t="n"/>
      <c r="AH31" s="617" t="n"/>
    </row>
    <row r="32" ht="14.25" customHeight="1" s="1068">
      <c r="A32" s="617" t="n"/>
      <c r="B32" s="651" t="inlineStr">
        <is>
          <t>Infant Boxes/Day Manufactured</t>
        </is>
      </c>
      <c r="C32" s="678">
        <f>((C30*1000)/2)/400</f>
        <v/>
      </c>
      <c r="D32" s="659" t="n"/>
      <c r="E32" s="617" t="n"/>
      <c r="F32" s="617" t="n"/>
      <c r="G32" s="664" t="n"/>
      <c r="H32" s="665" t="n"/>
      <c r="I32" s="617" t="n"/>
      <c r="J32" s="617" t="n"/>
      <c r="K32" s="617" t="n"/>
      <c r="L32" s="617" t="n"/>
      <c r="M32" s="617" t="n"/>
      <c r="N32" s="617" t="n"/>
      <c r="O32" s="617" t="n"/>
      <c r="P32" s="617" t="n"/>
      <c r="Q32" s="617" t="n"/>
      <c r="R32" s="617" t="n"/>
      <c r="S32" s="617" t="n"/>
      <c r="T32" s="617" t="n"/>
      <c r="U32" s="617" t="n"/>
      <c r="V32" s="617" t="n"/>
      <c r="W32" s="617" t="n"/>
      <c r="X32" s="617" t="n"/>
      <c r="Y32" s="617" t="n"/>
      <c r="Z32" s="617" t="n"/>
      <c r="AA32" s="617" t="n"/>
      <c r="AB32" s="617" t="n"/>
      <c r="AC32" s="617" t="n"/>
      <c r="AD32" s="617" t="n"/>
      <c r="AE32" s="617" t="n"/>
      <c r="AF32" s="617" t="n"/>
      <c r="AG32" s="617" t="n"/>
      <c r="AH32" s="617" t="n"/>
    </row>
    <row r="33" ht="14.25" customHeight="1" s="1068">
      <c r="A33" s="617" t="n"/>
      <c r="B33" s="651" t="inlineStr">
        <is>
          <t>Natal Boxes/Hour Manufactured</t>
        </is>
      </c>
      <c r="C33" s="666">
        <f>C31/C27</f>
        <v/>
      </c>
      <c r="D33" s="659" t="n"/>
      <c r="E33" s="617" t="n"/>
      <c r="F33" s="617" t="n"/>
      <c r="G33" s="664" t="n"/>
      <c r="H33" s="665" t="n"/>
      <c r="I33" s="617" t="n"/>
      <c r="J33" s="617" t="n"/>
      <c r="K33" s="617" t="n"/>
      <c r="L33" s="617" t="n"/>
      <c r="M33" s="617" t="n"/>
      <c r="N33" s="617" t="n"/>
      <c r="O33" s="617" t="n"/>
      <c r="P33" s="617" t="n"/>
      <c r="Q33" s="617" t="n"/>
      <c r="R33" s="617" t="n"/>
      <c r="S33" s="617" t="n"/>
      <c r="T33" s="617" t="n"/>
      <c r="U33" s="617" t="n"/>
      <c r="V33" s="617" t="n"/>
      <c r="W33" s="617" t="n"/>
      <c r="X33" s="617" t="n"/>
      <c r="Y33" s="617" t="n"/>
      <c r="Z33" s="617" t="n"/>
      <c r="AA33" s="617" t="n"/>
      <c r="AB33" s="617" t="n"/>
      <c r="AC33" s="617" t="n"/>
      <c r="AD33" s="617" t="n"/>
      <c r="AE33" s="617" t="n"/>
      <c r="AF33" s="617" t="n"/>
      <c r="AG33" s="617" t="n"/>
      <c r="AH33" s="617" t="n"/>
    </row>
    <row r="34" ht="14.25" customHeight="1" s="1068">
      <c r="A34" s="617" t="n"/>
      <c r="B34" s="681" t="inlineStr">
        <is>
          <t>Infant Boxes/Hour Manufactured</t>
        </is>
      </c>
      <c r="C34" s="667">
        <f>C32/C27</f>
        <v/>
      </c>
      <c r="D34" s="659" t="n"/>
      <c r="E34" s="617" t="n"/>
      <c r="F34" s="617" t="n"/>
      <c r="G34" s="664" t="n"/>
      <c r="H34" s="665" t="n"/>
      <c r="I34" s="617" t="n"/>
      <c r="J34" s="617" t="n"/>
      <c r="K34" s="617" t="n"/>
      <c r="L34" s="617" t="n"/>
      <c r="M34" s="617" t="n"/>
      <c r="N34" s="617" t="n"/>
      <c r="O34" s="617" t="n"/>
      <c r="P34" s="617" t="n"/>
      <c r="Q34" s="617" t="n"/>
      <c r="R34" s="617" t="n"/>
      <c r="S34" s="617" t="n"/>
      <c r="T34" s="617" t="n"/>
      <c r="U34" s="617" t="n"/>
      <c r="V34" s="617" t="n"/>
      <c r="W34" s="617" t="n"/>
      <c r="X34" s="617" t="n"/>
      <c r="Y34" s="617" t="n"/>
      <c r="Z34" s="617" t="n"/>
      <c r="AA34" s="617" t="n"/>
      <c r="AB34" s="617" t="n"/>
      <c r="AC34" s="617" t="n"/>
      <c r="AD34" s="617" t="n"/>
      <c r="AE34" s="617" t="n"/>
      <c r="AF34" s="617" t="n"/>
      <c r="AG34" s="617" t="n"/>
      <c r="AH34" s="617" t="n"/>
    </row>
    <row r="35" ht="5.25" customHeight="1" s="1068">
      <c r="A35" s="617" t="n"/>
      <c r="D35" s="659" t="n"/>
      <c r="E35" s="617" t="n"/>
      <c r="F35" s="617" t="n"/>
      <c r="G35" s="617" t="n"/>
      <c r="H35" s="617" t="n"/>
      <c r="J35" s="617" t="n"/>
      <c r="P35" s="617" t="n"/>
      <c r="Q35" s="617" t="n"/>
      <c r="R35" s="617" t="n"/>
      <c r="S35" s="617" t="n"/>
      <c r="T35" s="617" t="n"/>
      <c r="U35" s="617" t="n"/>
      <c r="V35" s="617" t="n"/>
      <c r="W35" s="617" t="n"/>
      <c r="X35" s="617" t="n"/>
      <c r="Y35" s="617" t="n"/>
      <c r="Z35" s="617" t="n"/>
      <c r="AA35" s="617" t="n"/>
      <c r="AB35" s="617" t="n"/>
      <c r="AC35" s="617" t="n"/>
      <c r="AD35" s="617" t="n"/>
      <c r="AE35" s="617" t="n"/>
      <c r="AF35" s="617" t="n"/>
      <c r="AG35" s="617" t="n"/>
      <c r="AH35" s="617" t="n"/>
    </row>
    <row r="36">
      <c r="A36" s="617" t="n"/>
      <c r="B36" s="668" t="inlineStr">
        <is>
          <t>SAM of 3rd Year</t>
        </is>
      </c>
      <c r="C36" s="274" t="inlineStr">
        <is>
          <t>Tier 1</t>
        </is>
      </c>
      <c r="D36" s="274" t="inlineStr">
        <is>
          <t>Tier 2</t>
        </is>
      </c>
      <c r="E36" s="274" t="inlineStr">
        <is>
          <t>Tier 3</t>
        </is>
      </c>
      <c r="G36" s="669" t="n"/>
      <c r="H36" s="669" t="n"/>
      <c r="I36" s="669" t="n"/>
      <c r="J36" s="669" t="n"/>
      <c r="K36" s="669" t="n"/>
      <c r="P36" s="617" t="n"/>
      <c r="Q36" s="617" t="n"/>
      <c r="R36" s="617" t="n"/>
      <c r="S36" s="617" t="n"/>
      <c r="T36" s="617" t="n"/>
      <c r="U36" s="617" t="n"/>
      <c r="V36" s="617" t="n"/>
      <c r="W36" s="617" t="n"/>
      <c r="X36" s="617" t="n"/>
      <c r="Y36" s="617" t="n"/>
      <c r="Z36" s="617" t="n"/>
      <c r="AA36" s="617" t="n"/>
      <c r="AB36" s="617" t="n"/>
      <c r="AC36" s="617" t="n"/>
      <c r="AD36" s="617" t="n"/>
      <c r="AE36" s="617" t="n"/>
      <c r="AF36" s="617" t="n"/>
      <c r="AG36" s="617" t="n"/>
      <c r="AH36" s="617" t="n"/>
    </row>
    <row r="37">
      <c r="A37" s="617" t="n"/>
      <c r="B37" s="693" t="inlineStr">
        <is>
          <t>Pregnancy Powder</t>
        </is>
      </c>
      <c r="C37" s="670" t="n">
        <v>0.0447</v>
      </c>
      <c r="D37" s="670" t="n">
        <v>0.058</v>
      </c>
      <c r="E37" s="670" t="n">
        <v>0.8973</v>
      </c>
      <c r="F37" s="671" t="n"/>
      <c r="G37" s="669" t="n"/>
      <c r="H37" s="669" t="n"/>
      <c r="I37" s="669" t="n"/>
      <c r="J37" s="669" t="n"/>
      <c r="K37" s="669" t="n"/>
      <c r="P37" s="617" t="n"/>
      <c r="Q37" s="617" t="n"/>
      <c r="R37" s="617" t="n"/>
      <c r="S37" s="617" t="n"/>
      <c r="T37" s="617" t="n"/>
      <c r="U37" s="617" t="n"/>
      <c r="V37" s="617" t="n"/>
      <c r="W37" s="617" t="n"/>
      <c r="X37" s="617" t="n"/>
      <c r="Y37" s="617" t="n"/>
      <c r="Z37" s="617" t="n"/>
      <c r="AA37" s="617" t="n"/>
      <c r="AB37" s="617" t="n"/>
      <c r="AC37" s="617" t="n"/>
      <c r="AD37" s="617" t="n"/>
      <c r="AE37" s="617" t="n"/>
      <c r="AF37" s="617" t="n"/>
      <c r="AG37" s="617" t="n"/>
      <c r="AH37" s="617" t="n"/>
    </row>
    <row r="38">
      <c r="A38" s="617" t="n"/>
      <c r="B38" s="693" t="inlineStr">
        <is>
          <t>Lactation Powder</t>
        </is>
      </c>
      <c r="C38" s="672" t="n">
        <v>0.0518</v>
      </c>
      <c r="D38" s="673" t="n">
        <v>0.0667</v>
      </c>
      <c r="E38" s="673" t="n">
        <v>0.8815</v>
      </c>
      <c r="F38" s="671" t="n"/>
      <c r="G38" s="669" t="n"/>
      <c r="H38" s="669" t="n"/>
      <c r="I38" s="669" t="n"/>
      <c r="J38" s="669" t="n"/>
      <c r="K38" s="669" t="n"/>
      <c r="P38" s="617" t="n"/>
      <c r="Q38" s="617" t="n"/>
      <c r="R38" s="617" t="n"/>
      <c r="S38" s="617" t="n"/>
      <c r="T38" s="617" t="n"/>
      <c r="U38" s="617" t="n"/>
      <c r="V38" s="617" t="n"/>
      <c r="W38" s="617" t="n"/>
      <c r="X38" s="617" t="n"/>
      <c r="Y38" s="617" t="n"/>
      <c r="Z38" s="617" t="n"/>
      <c r="AA38" s="617" t="n"/>
      <c r="AB38" s="617" t="n"/>
      <c r="AC38" s="617" t="n"/>
      <c r="AD38" s="617" t="n"/>
      <c r="AE38" s="617" t="n"/>
      <c r="AF38" s="617" t="n"/>
      <c r="AG38" s="617" t="n"/>
      <c r="AH38" s="617" t="n"/>
    </row>
    <row r="39">
      <c r="A39" s="617" t="n"/>
      <c r="B39" s="693" t="inlineStr">
        <is>
          <t>Infant Nutrition Powder</t>
        </is>
      </c>
      <c r="C39" s="672" t="n">
        <v>0.032</v>
      </c>
      <c r="D39" s="672" t="n">
        <v>0.05</v>
      </c>
      <c r="E39" s="672" t="n">
        <v>0.918</v>
      </c>
      <c r="F39" s="671" t="n"/>
      <c r="G39" s="669" t="n"/>
      <c r="H39" s="669" t="n"/>
      <c r="I39" s="669" t="n"/>
      <c r="J39" s="669" t="n"/>
      <c r="K39" s="669" t="n"/>
      <c r="P39" s="617" t="n"/>
      <c r="Q39" s="617" t="n"/>
      <c r="R39" s="617" t="n"/>
      <c r="S39" s="617" t="n"/>
      <c r="T39" s="617" t="n"/>
      <c r="U39" s="617" t="n"/>
      <c r="V39" s="617" t="n"/>
      <c r="W39" s="617" t="n"/>
      <c r="X39" s="617" t="n"/>
      <c r="Y39" s="617" t="n"/>
      <c r="Z39" s="617" t="n"/>
      <c r="AA39" s="617" t="n"/>
      <c r="AB39" s="617" t="n"/>
      <c r="AC39" s="617" t="n"/>
      <c r="AD39" s="617" t="n"/>
      <c r="AE39" s="617" t="n"/>
      <c r="AF39" s="617" t="n"/>
      <c r="AG39" s="617" t="n"/>
      <c r="AH39" s="617" t="n"/>
    </row>
    <row r="40">
      <c r="A40" s="617" t="n"/>
      <c r="B40" s="697" t="inlineStr">
        <is>
          <t>Child Nutrition Powder</t>
        </is>
      </c>
      <c r="C40" s="674" t="n">
        <v>0.045</v>
      </c>
      <c r="D40" s="674" t="n">
        <v>0.058</v>
      </c>
      <c r="E40" s="674" t="n">
        <v>0.897</v>
      </c>
      <c r="F40" s="675" t="n"/>
      <c r="G40" s="669" t="n"/>
      <c r="H40" s="669" t="n"/>
      <c r="I40" s="669" t="n"/>
      <c r="J40" s="669" t="n"/>
      <c r="K40" s="669" t="n"/>
      <c r="P40" s="617" t="n"/>
      <c r="Q40" s="617" t="n"/>
      <c r="R40" s="617" t="n"/>
      <c r="S40" s="617" t="n"/>
      <c r="T40" s="617" t="n"/>
      <c r="U40" s="617" t="n"/>
      <c r="V40" s="617" t="n"/>
      <c r="W40" s="617" t="n"/>
      <c r="X40" s="617" t="n"/>
      <c r="Y40" s="617" t="n"/>
      <c r="Z40" s="617" t="n"/>
      <c r="AA40" s="617" t="n"/>
      <c r="AB40" s="617" t="n"/>
      <c r="AC40" s="617" t="n"/>
      <c r="AD40" s="617" t="n"/>
      <c r="AE40" s="617" t="n"/>
      <c r="AF40" s="617" t="n"/>
      <c r="AG40" s="617" t="n"/>
      <c r="AH40" s="617" t="n"/>
    </row>
    <row r="41" ht="5.25" customHeight="1" s="1068">
      <c r="A41" s="617" t="n"/>
      <c r="D41" s="659" t="n"/>
      <c r="E41" s="617" t="n"/>
      <c r="F41" s="617" t="n"/>
      <c r="G41" s="617" t="n"/>
      <c r="H41" s="617" t="n"/>
      <c r="J41" s="617" t="n"/>
      <c r="P41" s="617" t="n"/>
      <c r="Q41" s="617" t="n"/>
      <c r="R41" s="617" t="n"/>
      <c r="S41" s="617" t="n"/>
      <c r="T41" s="617" t="n"/>
      <c r="U41" s="617" t="n"/>
      <c r="V41" s="617" t="n"/>
      <c r="W41" s="617" t="n"/>
      <c r="X41" s="617" t="n"/>
      <c r="Y41" s="617" t="n"/>
      <c r="Z41" s="617" t="n"/>
      <c r="AA41" s="617" t="n"/>
      <c r="AB41" s="617" t="n"/>
      <c r="AC41" s="617" t="n"/>
      <c r="AD41" s="617" t="n"/>
      <c r="AE41" s="617" t="n"/>
      <c r="AF41" s="617" t="n"/>
      <c r="AG41" s="617" t="n"/>
      <c r="AH41" s="617" t="n"/>
    </row>
    <row r="42">
      <c r="A42" s="617" t="n"/>
      <c r="B42" s="676" t="n"/>
      <c r="C42" s="699" t="inlineStr">
        <is>
          <t>Year 2</t>
        </is>
      </c>
      <c r="D42" s="699" t="inlineStr">
        <is>
          <t>Year 3-5</t>
        </is>
      </c>
      <c r="E42" s="617" t="n"/>
      <c r="F42" s="675" t="n"/>
      <c r="G42" s="669" t="n"/>
      <c r="H42" s="669" t="n"/>
      <c r="I42" s="669" t="n"/>
      <c r="J42" s="669" t="n"/>
      <c r="K42" s="669" t="n"/>
      <c r="P42" s="617" t="n"/>
      <c r="Q42" s="617" t="n"/>
      <c r="R42" s="617" t="n"/>
      <c r="S42" s="617" t="n"/>
      <c r="T42" s="617" t="n"/>
      <c r="U42" s="617" t="n"/>
      <c r="V42" s="617" t="n"/>
      <c r="W42" s="617" t="n"/>
      <c r="X42" s="617" t="n"/>
      <c r="Y42" s="617" t="n"/>
      <c r="Z42" s="617" t="n"/>
      <c r="AA42" s="617" t="n"/>
      <c r="AB42" s="617" t="n"/>
      <c r="AC42" s="617" t="n"/>
      <c r="AD42" s="617" t="n"/>
      <c r="AE42" s="617" t="n"/>
      <c r="AF42" s="617" t="n"/>
      <c r="AG42" s="617" t="n"/>
      <c r="AH42" s="617" t="n"/>
    </row>
    <row r="43">
      <c r="A43" s="617" t="n"/>
      <c r="B43" s="648" t="inlineStr">
        <is>
          <t>Pregnancy Powder- Tier 1</t>
        </is>
      </c>
      <c r="C43" s="660">
        <f>Round($C$37*$D$46,0)</f>
        <v/>
      </c>
      <c r="D43" s="660">
        <f>Round($C$37*$D$46,0)</f>
        <v/>
      </c>
      <c r="E43" s="617" t="n"/>
      <c r="F43" s="675" t="n"/>
      <c r="G43" s="669" t="n"/>
      <c r="H43" s="669" t="n"/>
      <c r="I43" s="669" t="n"/>
      <c r="J43" s="669" t="n"/>
      <c r="K43" s="669" t="n"/>
      <c r="P43" s="617" t="n"/>
      <c r="Q43" s="617" t="n"/>
      <c r="R43" s="617" t="n"/>
      <c r="S43" s="617" t="n"/>
      <c r="T43" s="617" t="n"/>
      <c r="U43" s="617" t="n"/>
      <c r="V43" s="617" t="n"/>
      <c r="W43" s="617" t="n"/>
      <c r="X43" s="617" t="n"/>
      <c r="Y43" s="617" t="n"/>
      <c r="Z43" s="617" t="n"/>
      <c r="AA43" s="617" t="n"/>
      <c r="AB43" s="617" t="n"/>
      <c r="AC43" s="617" t="n"/>
      <c r="AD43" s="617" t="n"/>
      <c r="AE43" s="617" t="n"/>
      <c r="AF43" s="617" t="n"/>
      <c r="AG43" s="617" t="n"/>
      <c r="AH43" s="617" t="n"/>
    </row>
    <row r="44" ht="14.25" customHeight="1" s="1068">
      <c r="A44" s="617" t="n"/>
      <c r="B44" s="651" t="inlineStr">
        <is>
          <t>Pregnancy Powder- Tier 2</t>
        </is>
      </c>
      <c r="C44" s="678" t="n">
        <v>0</v>
      </c>
      <c r="D44" s="678">
        <f>Round($D$37*$D$46,0)</f>
        <v/>
      </c>
      <c r="E44" s="617" t="n"/>
      <c r="F44" s="679" t="n"/>
      <c r="G44" s="680" t="n"/>
      <c r="H44" s="680" t="n"/>
      <c r="I44" s="680" t="n"/>
      <c r="J44" s="680" t="n"/>
      <c r="K44" s="680" t="n"/>
      <c r="P44" s="617" t="n"/>
      <c r="Q44" s="617" t="n"/>
      <c r="R44" s="617" t="n"/>
      <c r="S44" s="617" t="n"/>
      <c r="T44" s="617" t="n"/>
      <c r="U44" s="617" t="n"/>
      <c r="V44" s="617" t="n"/>
      <c r="W44" s="617" t="n"/>
      <c r="X44" s="617" t="n"/>
      <c r="Y44" s="617" t="n"/>
      <c r="Z44" s="617" t="n"/>
      <c r="AA44" s="617" t="n"/>
      <c r="AB44" s="617" t="n"/>
      <c r="AC44" s="617" t="n"/>
      <c r="AD44" s="617" t="n"/>
      <c r="AE44" s="617" t="n"/>
      <c r="AF44" s="617" t="n"/>
      <c r="AG44" s="617" t="n"/>
      <c r="AH44" s="617" t="n"/>
    </row>
    <row r="45" ht="14.25" customHeight="1" s="1068">
      <c r="A45" s="617" t="n"/>
      <c r="B45" s="681" t="inlineStr">
        <is>
          <t>Pregnancy Powder- Tier 3</t>
        </is>
      </c>
      <c r="C45" s="682">
        <f>Round($E$37*$D$46,0)</f>
        <v/>
      </c>
      <c r="D45" s="682">
        <f>Round($E$37*$D$46,0)</f>
        <v/>
      </c>
      <c r="E45" s="617" t="n"/>
      <c r="F45" s="679" t="n"/>
      <c r="G45" s="680" t="n"/>
      <c r="H45" s="680" t="n"/>
      <c r="I45" s="680" t="n"/>
      <c r="J45" s="680" t="n"/>
      <c r="K45" s="680" t="n"/>
      <c r="P45" s="617" t="n"/>
      <c r="Q45" s="617" t="n"/>
      <c r="R45" s="617" t="n"/>
      <c r="S45" s="617" t="n"/>
      <c r="T45" s="617" t="n"/>
      <c r="U45" s="617" t="n"/>
      <c r="V45" s="617" t="n"/>
      <c r="W45" s="617" t="n"/>
      <c r="X45" s="617" t="n"/>
      <c r="Y45" s="617" t="n"/>
      <c r="Z45" s="617" t="n"/>
      <c r="AA45" s="617" t="n"/>
      <c r="AB45" s="617" t="n"/>
      <c r="AC45" s="617" t="n"/>
      <c r="AD45" s="617" t="n"/>
      <c r="AE45" s="617" t="n"/>
      <c r="AF45" s="617" t="n"/>
      <c r="AG45" s="617" t="n"/>
      <c r="AH45" s="617" t="n"/>
    </row>
    <row r="46" ht="14.25" customHeight="1" s="1068">
      <c r="A46" s="617" t="n"/>
      <c r="B46" s="683" t="inlineStr">
        <is>
          <t>Total BPH for Pregnancy Powder</t>
        </is>
      </c>
      <c r="C46" s="684">
        <f>sum(C43:C45)</f>
        <v/>
      </c>
      <c r="D46" s="684">
        <f>$C$33/2</f>
        <v/>
      </c>
      <c r="E46" s="617" t="n"/>
      <c r="F46" s="679" t="n"/>
      <c r="G46" s="685" t="n"/>
      <c r="H46" s="685" t="n"/>
      <c r="I46" s="685" t="n"/>
      <c r="J46" s="685" t="n"/>
      <c r="K46" s="685" t="n"/>
      <c r="P46" s="617" t="n"/>
      <c r="Q46" s="617" t="n"/>
      <c r="R46" s="617" t="n"/>
      <c r="S46" s="617" t="n"/>
      <c r="T46" s="617" t="n"/>
      <c r="U46" s="617" t="n"/>
      <c r="V46" s="617" t="n"/>
      <c r="W46" s="617" t="n"/>
      <c r="X46" s="617" t="n"/>
      <c r="Y46" s="617" t="n"/>
      <c r="Z46" s="617" t="n"/>
      <c r="AA46" s="617" t="n"/>
      <c r="AB46" s="617" t="n"/>
      <c r="AC46" s="617" t="n"/>
      <c r="AD46" s="617" t="n"/>
      <c r="AE46" s="617" t="n"/>
      <c r="AF46" s="617" t="n"/>
      <c r="AG46" s="617" t="n"/>
      <c r="AH46" s="617" t="n"/>
    </row>
    <row r="47" ht="1.5" customHeight="1" s="1068">
      <c r="A47" s="617" t="n"/>
      <c r="E47" s="617" t="n"/>
      <c r="F47" s="617" t="n"/>
      <c r="G47" s="617" t="n"/>
      <c r="H47" s="617" t="n"/>
      <c r="J47" s="617" t="n"/>
      <c r="P47" s="617" t="n"/>
      <c r="Q47" s="617" t="n"/>
      <c r="R47" s="617" t="n"/>
      <c r="S47" s="617" t="n"/>
      <c r="T47" s="617" t="n"/>
      <c r="U47" s="617" t="n"/>
      <c r="V47" s="617" t="n"/>
      <c r="W47" s="617" t="n"/>
      <c r="X47" s="617" t="n"/>
      <c r="Y47" s="617" t="n"/>
      <c r="Z47" s="617" t="n"/>
      <c r="AA47" s="617" t="n"/>
      <c r="AB47" s="617" t="n"/>
      <c r="AC47" s="617" t="n"/>
      <c r="AD47" s="617" t="n"/>
      <c r="AE47" s="617" t="n"/>
      <c r="AF47" s="617" t="n"/>
      <c r="AG47" s="617" t="n"/>
      <c r="AH47" s="617" t="n"/>
    </row>
    <row r="48">
      <c r="A48" s="617" t="n"/>
      <c r="B48" s="648" t="inlineStr">
        <is>
          <t>Lactation Powder- Tier 1</t>
        </is>
      </c>
      <c r="C48" s="660">
        <f>Round($C$38*$D$51,0)</f>
        <v/>
      </c>
      <c r="D48" s="660">
        <f>Round($C$38*$D$51,0)</f>
        <v/>
      </c>
      <c r="E48" s="617" t="n"/>
      <c r="G48" s="686" t="n"/>
      <c r="P48" s="617" t="n"/>
      <c r="Q48" s="617" t="n"/>
      <c r="R48" s="617" t="n"/>
      <c r="S48" s="617" t="n"/>
      <c r="T48" s="617" t="n"/>
      <c r="U48" s="617" t="n"/>
      <c r="V48" s="617" t="n"/>
      <c r="W48" s="617" t="n"/>
      <c r="X48" s="617" t="n"/>
      <c r="Y48" s="617" t="n"/>
      <c r="Z48" s="617" t="n"/>
      <c r="AA48" s="617" t="n"/>
      <c r="AB48" s="617" t="n"/>
      <c r="AC48" s="617" t="n"/>
      <c r="AD48" s="617" t="n"/>
      <c r="AE48" s="617" t="n"/>
      <c r="AF48" s="617" t="n"/>
      <c r="AG48" s="617" t="n"/>
      <c r="AH48" s="617" t="n"/>
    </row>
    <row r="49">
      <c r="A49" s="617" t="n"/>
      <c r="B49" s="651" t="inlineStr">
        <is>
          <t>Lactation Powder- Tier 2</t>
        </is>
      </c>
      <c r="C49" s="678" t="n">
        <v>0</v>
      </c>
      <c r="D49" s="678">
        <f>Round($D$38*$D$51,0)</f>
        <v/>
      </c>
      <c r="F49" s="687" t="n"/>
      <c r="G49" s="688" t="n"/>
      <c r="H49" s="688" t="n"/>
      <c r="I49" s="688" t="n"/>
      <c r="J49" s="688" t="n"/>
      <c r="P49" s="617" t="n"/>
      <c r="Q49" s="617" t="n"/>
      <c r="R49" s="617" t="n"/>
      <c r="S49" s="617" t="n"/>
      <c r="T49" s="617" t="n"/>
      <c r="U49" s="617" t="n"/>
      <c r="V49" s="617" t="n"/>
      <c r="W49" s="617" t="n"/>
      <c r="X49" s="617" t="n"/>
      <c r="Y49" s="617" t="n"/>
      <c r="Z49" s="617" t="n"/>
      <c r="AA49" s="617" t="n"/>
      <c r="AB49" s="617" t="n"/>
      <c r="AC49" s="617" t="n"/>
      <c r="AD49" s="617" t="n"/>
      <c r="AE49" s="617" t="n"/>
      <c r="AF49" s="617" t="n"/>
      <c r="AG49" s="617" t="n"/>
      <c r="AH49" s="617" t="n"/>
    </row>
    <row r="50">
      <c r="A50" s="617" t="n"/>
      <c r="B50" s="681" t="inlineStr">
        <is>
          <t>Lactation Powder- Tier 3</t>
        </is>
      </c>
      <c r="C50" s="682">
        <f>Round($E$38*$D$51,0)</f>
        <v/>
      </c>
      <c r="D50" s="682">
        <f>Round($E$38*$D$51,0)</f>
        <v/>
      </c>
      <c r="F50" s="689" t="n"/>
      <c r="G50" s="692" t="n"/>
      <c r="H50" s="692" t="n"/>
      <c r="I50" s="692" t="n"/>
      <c r="J50" s="692" t="n"/>
      <c r="P50" s="617" t="n"/>
      <c r="Q50" s="617" t="n"/>
      <c r="R50" s="617" t="n"/>
      <c r="S50" s="617" t="n"/>
      <c r="T50" s="617" t="n"/>
      <c r="U50" s="617" t="n"/>
      <c r="V50" s="617" t="n"/>
      <c r="W50" s="617" t="n"/>
      <c r="X50" s="617" t="n"/>
      <c r="Y50" s="617" t="n"/>
      <c r="Z50" s="617" t="n"/>
      <c r="AA50" s="617" t="n"/>
      <c r="AB50" s="617" t="n"/>
      <c r="AC50" s="617" t="n"/>
      <c r="AD50" s="617" t="n"/>
      <c r="AE50" s="617" t="n"/>
      <c r="AF50" s="617" t="n"/>
      <c r="AG50" s="617" t="n"/>
      <c r="AH50" s="617" t="n"/>
    </row>
    <row r="51">
      <c r="A51" s="617" t="n"/>
      <c r="B51" s="683" t="inlineStr">
        <is>
          <t>Total BPH for Lactation Powder</t>
        </is>
      </c>
      <c r="C51" s="684">
        <f>sum(C48:C50)</f>
        <v/>
      </c>
      <c r="D51" s="684">
        <f>$C$33/2</f>
        <v/>
      </c>
      <c r="F51" s="689" t="n"/>
      <c r="G51" s="692" t="n"/>
      <c r="H51" s="692" t="n"/>
      <c r="I51" s="692" t="n"/>
      <c r="J51" s="692" t="n"/>
      <c r="P51" s="617" t="n"/>
      <c r="Q51" s="617" t="n"/>
      <c r="R51" s="617" t="n"/>
      <c r="S51" s="617" t="n"/>
      <c r="T51" s="617" t="n"/>
      <c r="U51" s="617" t="n"/>
      <c r="V51" s="617" t="n"/>
      <c r="W51" s="617" t="n"/>
      <c r="X51" s="617" t="n"/>
      <c r="Y51" s="617" t="n"/>
      <c r="Z51" s="617" t="n"/>
      <c r="AA51" s="617" t="n"/>
      <c r="AB51" s="617" t="n"/>
      <c r="AC51" s="617" t="n"/>
      <c r="AD51" s="617" t="n"/>
      <c r="AE51" s="617" t="n"/>
      <c r="AF51" s="617" t="n"/>
      <c r="AG51" s="617" t="n"/>
      <c r="AH51" s="617" t="n"/>
    </row>
    <row r="52" ht="1.5" customHeight="1" s="1068">
      <c r="A52" s="617" t="n"/>
      <c r="E52" s="617" t="n"/>
      <c r="F52" s="617" t="n"/>
      <c r="G52" s="617" t="n"/>
      <c r="H52" s="617" t="n"/>
      <c r="J52" s="617" t="n"/>
      <c r="P52" s="617" t="n"/>
      <c r="Q52" s="617" t="n"/>
      <c r="R52" s="617" t="n"/>
      <c r="S52" s="617" t="n"/>
      <c r="T52" s="617" t="n"/>
      <c r="U52" s="617" t="n"/>
      <c r="V52" s="617" t="n"/>
      <c r="W52" s="617" t="n"/>
      <c r="X52" s="617" t="n"/>
      <c r="Y52" s="617" t="n"/>
      <c r="Z52" s="617" t="n"/>
      <c r="AA52" s="617" t="n"/>
      <c r="AB52" s="617" t="n"/>
      <c r="AC52" s="617" t="n"/>
      <c r="AD52" s="617" t="n"/>
      <c r="AE52" s="617" t="n"/>
      <c r="AF52" s="617" t="n"/>
      <c r="AG52" s="617" t="n"/>
      <c r="AH52" s="617" t="n"/>
    </row>
    <row r="53" ht="14.25" customHeight="1" s="1068">
      <c r="A53" s="617" t="n"/>
      <c r="B53" s="691" t="inlineStr">
        <is>
          <t>Infant Powder- Tier 1</t>
        </is>
      </c>
      <c r="C53" s="660">
        <f>ROUND($D$56*$C$39,0)</f>
        <v/>
      </c>
      <c r="D53" s="660">
        <f>ROUND($D$56*$C$39,0)</f>
        <v/>
      </c>
      <c r="G53" s="692" t="n"/>
      <c r="H53" s="692" t="n"/>
      <c r="I53" s="692" t="n"/>
      <c r="J53" s="692" t="n"/>
      <c r="P53" s="617" t="n"/>
      <c r="Q53" s="617" t="n"/>
      <c r="R53" s="617" t="n"/>
      <c r="S53" s="617" t="n"/>
      <c r="T53" s="617" t="n"/>
      <c r="U53" s="617" t="n"/>
      <c r="V53" s="617" t="n"/>
      <c r="W53" s="617" t="n"/>
      <c r="X53" s="617" t="n"/>
      <c r="Y53" s="617" t="n"/>
      <c r="Z53" s="617" t="n"/>
      <c r="AA53" s="617" t="n"/>
      <c r="AB53" s="617" t="n"/>
      <c r="AC53" s="617" t="n"/>
      <c r="AD53" s="617" t="n"/>
      <c r="AE53" s="617" t="n"/>
      <c r="AF53" s="617" t="n"/>
      <c r="AG53" s="617" t="n"/>
      <c r="AH53" s="617" t="n"/>
    </row>
    <row r="54" ht="14.25" customHeight="1" s="1068">
      <c r="A54" s="617" t="n"/>
      <c r="B54" s="693" t="inlineStr">
        <is>
          <t>Infant Powder- Tier 2</t>
        </is>
      </c>
      <c r="C54" s="678" t="n">
        <v>0</v>
      </c>
      <c r="D54" s="678">
        <f>ROUND($D$56*$D$39,0)</f>
        <v/>
      </c>
      <c r="G54" s="692" t="n"/>
      <c r="H54" s="692" t="n"/>
      <c r="I54" s="692" t="n"/>
      <c r="J54" s="692" t="n"/>
      <c r="P54" s="617" t="n"/>
      <c r="Q54" s="617" t="n"/>
      <c r="R54" s="617" t="n"/>
      <c r="S54" s="617" t="n"/>
      <c r="T54" s="617" t="n"/>
      <c r="U54" s="617" t="n"/>
      <c r="V54" s="617" t="n"/>
      <c r="W54" s="617" t="n"/>
      <c r="X54" s="617" t="n"/>
      <c r="Y54" s="617" t="n"/>
      <c r="Z54" s="617" t="n"/>
      <c r="AA54" s="617" t="n"/>
      <c r="AB54" s="617" t="n"/>
      <c r="AC54" s="617" t="n"/>
      <c r="AD54" s="617" t="n"/>
      <c r="AE54" s="617" t="n"/>
      <c r="AF54" s="617" t="n"/>
      <c r="AG54" s="617" t="n"/>
      <c r="AH54" s="617" t="n"/>
    </row>
    <row r="55" ht="14.25" customHeight="1" s="1068">
      <c r="A55" s="617" t="n"/>
      <c r="B55" s="697" t="inlineStr">
        <is>
          <t>Infant Powder- Tier 3</t>
        </is>
      </c>
      <c r="C55" s="682">
        <f>ROUND($D$56*$E$39,0)</f>
        <v/>
      </c>
      <c r="D55" s="682">
        <f>ROUND($D$56*$E$39,0)</f>
        <v/>
      </c>
      <c r="G55" s="692" t="n"/>
      <c r="H55" s="692" t="n"/>
      <c r="I55" s="692" t="n"/>
      <c r="J55" s="692" t="n"/>
      <c r="K55" s="617" t="n"/>
      <c r="L55" s="617" t="n"/>
      <c r="M55" s="617" t="n"/>
      <c r="N55" s="617" t="n"/>
      <c r="O55" s="617" t="n"/>
      <c r="P55" s="617" t="n"/>
      <c r="Q55" s="617" t="n"/>
      <c r="R55" s="617" t="n"/>
      <c r="S55" s="617" t="n"/>
      <c r="T55" s="617" t="n"/>
      <c r="U55" s="617" t="n"/>
      <c r="V55" s="617" t="n"/>
      <c r="W55" s="617" t="n"/>
      <c r="X55" s="617" t="n"/>
      <c r="Y55" s="617" t="n"/>
      <c r="Z55" s="617" t="n"/>
      <c r="AA55" s="617" t="n"/>
      <c r="AB55" s="617" t="n"/>
      <c r="AC55" s="617" t="n"/>
      <c r="AD55" s="617" t="n"/>
      <c r="AE55" s="617" t="n"/>
      <c r="AF55" s="617" t="n"/>
      <c r="AG55" s="617" t="n"/>
      <c r="AH55" s="617" t="n"/>
    </row>
    <row r="56">
      <c r="A56" s="617" t="n"/>
      <c r="B56" s="698" t="inlineStr">
        <is>
          <t>Total BPH for Infant Powder</t>
        </is>
      </c>
      <c r="C56" s="684">
        <f>sum(C53:C55)</f>
        <v/>
      </c>
      <c r="D56" s="696">
        <f>Round($C$34/2,0)</f>
        <v/>
      </c>
      <c r="G56" s="617" t="n"/>
      <c r="H56" s="617" t="n"/>
      <c r="I56" s="617" t="n"/>
      <c r="J56" s="617" t="n"/>
      <c r="K56" s="617" t="n"/>
      <c r="L56" s="617" t="n"/>
      <c r="M56" s="617" t="n"/>
      <c r="N56" s="617" t="n"/>
      <c r="O56" s="617" t="n"/>
      <c r="P56" s="617" t="n"/>
      <c r="Q56" s="617" t="n"/>
      <c r="R56" s="617" t="n"/>
      <c r="S56" s="617" t="n"/>
      <c r="T56" s="617" t="n"/>
      <c r="U56" s="617" t="n"/>
      <c r="V56" s="617" t="n"/>
      <c r="W56" s="617" t="n"/>
      <c r="X56" s="617" t="n"/>
      <c r="Y56" s="617" t="n"/>
      <c r="Z56" s="617" t="n"/>
      <c r="AA56" s="617" t="n"/>
      <c r="AB56" s="617" t="n"/>
      <c r="AC56" s="617" t="n"/>
      <c r="AD56" s="617" t="n"/>
      <c r="AE56" s="617" t="n"/>
      <c r="AF56" s="617" t="n"/>
      <c r="AG56" s="617" t="n"/>
      <c r="AH56" s="617" t="n"/>
    </row>
    <row r="57" ht="1.5" customHeight="1" s="1068">
      <c r="A57" s="617" t="n"/>
      <c r="G57" s="617" t="n"/>
      <c r="H57" s="617" t="n"/>
      <c r="J57" s="617" t="n"/>
      <c r="P57" s="617" t="n"/>
      <c r="Q57" s="617" t="n"/>
      <c r="R57" s="617" t="n"/>
      <c r="S57" s="617" t="n"/>
      <c r="T57" s="617" t="n"/>
      <c r="U57" s="617" t="n"/>
      <c r="V57" s="617" t="n"/>
      <c r="W57" s="617" t="n"/>
      <c r="X57" s="617" t="n"/>
      <c r="Y57" s="617" t="n"/>
      <c r="Z57" s="617" t="n"/>
      <c r="AA57" s="617" t="n"/>
      <c r="AB57" s="617" t="n"/>
      <c r="AC57" s="617" t="n"/>
      <c r="AD57" s="617" t="n"/>
      <c r="AE57" s="617" t="n"/>
      <c r="AF57" s="617" t="n"/>
      <c r="AG57" s="617" t="n"/>
      <c r="AH57" s="617" t="n"/>
    </row>
    <row r="58" ht="14.25" customHeight="1" s="1068">
      <c r="A58" s="617" t="n"/>
      <c r="B58" s="691" t="inlineStr">
        <is>
          <t>Children Powder- Tier 1</t>
        </is>
      </c>
      <c r="C58" s="660">
        <f>Round($D$61*$C$40,0)</f>
        <v/>
      </c>
      <c r="D58" s="660">
        <f>Round($D$61*$C$40,0)</f>
        <v/>
      </c>
      <c r="J58" s="617" t="n"/>
      <c r="K58" s="617" t="n"/>
      <c r="L58" s="617" t="n"/>
      <c r="M58" s="617" t="n"/>
      <c r="N58" s="617" t="n"/>
      <c r="O58" s="617" t="n"/>
      <c r="P58" s="617" t="n"/>
      <c r="Q58" s="617" t="n"/>
      <c r="R58" s="617" t="n"/>
      <c r="S58" s="617" t="n"/>
      <c r="T58" s="617" t="n"/>
      <c r="U58" s="617" t="n"/>
      <c r="V58" s="617" t="n"/>
      <c r="W58" s="617" t="n"/>
      <c r="X58" s="617" t="n"/>
      <c r="Y58" s="617" t="n"/>
      <c r="Z58" s="617" t="n"/>
      <c r="AA58" s="617" t="n"/>
      <c r="AB58" s="617" t="n"/>
      <c r="AC58" s="617" t="n"/>
      <c r="AD58" s="617" t="n"/>
      <c r="AE58" s="617" t="n"/>
      <c r="AF58" s="617" t="n"/>
      <c r="AG58" s="617" t="n"/>
      <c r="AH58" s="617" t="n"/>
    </row>
    <row r="59" ht="14.25" customHeight="1" s="1068">
      <c r="A59" s="617" t="n"/>
      <c r="B59" s="693" t="inlineStr">
        <is>
          <t>Children Powder- Tier 2</t>
        </is>
      </c>
      <c r="C59" s="678" t="n">
        <v>0</v>
      </c>
      <c r="D59" s="678">
        <f>Round($D$61*$D$40,0)</f>
        <v/>
      </c>
      <c r="J59" s="617" t="n"/>
      <c r="K59" s="617" t="n"/>
      <c r="L59" s="617" t="n"/>
      <c r="M59" s="617" t="n"/>
      <c r="N59" s="617" t="n"/>
      <c r="O59" s="617" t="n"/>
      <c r="P59" s="617" t="n"/>
      <c r="Q59" s="617" t="n"/>
      <c r="R59" s="617" t="n"/>
      <c r="S59" s="617" t="n"/>
      <c r="T59" s="617" t="n"/>
      <c r="U59" s="617" t="n"/>
      <c r="V59" s="617" t="n"/>
      <c r="W59" s="617" t="n"/>
      <c r="X59" s="617" t="n"/>
      <c r="Y59" s="617" t="n"/>
      <c r="Z59" s="617" t="n"/>
      <c r="AA59" s="617" t="n"/>
      <c r="AB59" s="617" t="n"/>
      <c r="AC59" s="617" t="n"/>
      <c r="AD59" s="617" t="n"/>
      <c r="AE59" s="617" t="n"/>
      <c r="AF59" s="617" t="n"/>
      <c r="AG59" s="617" t="n"/>
      <c r="AH59" s="617" t="n"/>
    </row>
    <row r="60" ht="14.25" customHeight="1" s="1068">
      <c r="A60" s="617" t="n"/>
      <c r="B60" s="697" t="inlineStr">
        <is>
          <t>Children Powder- Tier 3</t>
        </is>
      </c>
      <c r="C60" s="682">
        <f>Round($D$61*$E$40,0)</f>
        <v/>
      </c>
      <c r="D60" s="682">
        <f>Round($D$61*$E$40,0)</f>
        <v/>
      </c>
      <c r="J60" s="617" t="n"/>
      <c r="K60" s="617" t="n"/>
      <c r="L60" s="617" t="n"/>
      <c r="M60" s="617" t="n"/>
      <c r="N60" s="617" t="n"/>
      <c r="O60" s="617" t="n"/>
      <c r="P60" s="617" t="n"/>
      <c r="Q60" s="617" t="n"/>
      <c r="R60" s="617" t="n"/>
      <c r="S60" s="617" t="n"/>
      <c r="T60" s="617" t="n"/>
      <c r="U60" s="617" t="n"/>
      <c r="V60" s="617" t="n"/>
      <c r="W60" s="617" t="n"/>
      <c r="X60" s="617" t="n"/>
      <c r="Y60" s="617" t="n"/>
      <c r="Z60" s="617" t="n"/>
      <c r="AA60" s="617" t="n"/>
      <c r="AB60" s="617" t="n"/>
      <c r="AC60" s="617" t="n"/>
      <c r="AD60" s="617" t="n"/>
      <c r="AE60" s="617" t="n"/>
      <c r="AF60" s="617" t="n"/>
      <c r="AG60" s="617" t="n"/>
      <c r="AH60" s="617" t="n"/>
    </row>
    <row r="61">
      <c r="A61" s="617" t="n"/>
      <c r="B61" s="698" t="inlineStr">
        <is>
          <t>Total BPH for Children Powder</t>
        </is>
      </c>
      <c r="C61" s="684">
        <f>sum(C58:C60)</f>
        <v/>
      </c>
      <c r="D61" s="696">
        <f>$C$34-D56</f>
        <v/>
      </c>
      <c r="J61" s="617" t="n"/>
      <c r="K61" s="617" t="n"/>
      <c r="L61" s="617" t="n"/>
      <c r="M61" s="617" t="n"/>
      <c r="N61" s="617" t="n"/>
      <c r="O61" s="617" t="n"/>
      <c r="P61" s="617" t="n"/>
      <c r="Q61" s="617" t="n"/>
      <c r="R61" s="617" t="n"/>
      <c r="S61" s="617" t="n"/>
      <c r="T61" s="617" t="n"/>
      <c r="U61" s="617" t="n"/>
      <c r="V61" s="617" t="n"/>
      <c r="W61" s="617" t="n"/>
      <c r="X61" s="617" t="n"/>
      <c r="Y61" s="617" t="n"/>
      <c r="Z61" s="617" t="n"/>
      <c r="AA61" s="617" t="n"/>
      <c r="AB61" s="617" t="n"/>
      <c r="AC61" s="617" t="n"/>
      <c r="AD61" s="617" t="n"/>
      <c r="AE61" s="617" t="n"/>
      <c r="AF61" s="617" t="n"/>
      <c r="AG61" s="617" t="n"/>
      <c r="AH61" s="617" t="n"/>
    </row>
    <row r="62" ht="1.5" customHeight="1" s="1068">
      <c r="A62" s="617" t="n"/>
      <c r="E62" s="617" t="n"/>
      <c r="J62" s="617" t="n"/>
      <c r="K62" s="617" t="n"/>
      <c r="L62" s="617" t="n"/>
      <c r="M62" s="617" t="n"/>
      <c r="N62" s="617" t="n"/>
      <c r="O62" s="617" t="n"/>
      <c r="P62" s="617" t="n"/>
      <c r="Q62" s="617" t="n"/>
      <c r="R62" s="617" t="n"/>
      <c r="S62" s="617" t="n"/>
      <c r="T62" s="617" t="n"/>
      <c r="U62" s="617" t="n"/>
      <c r="V62" s="617" t="n"/>
      <c r="W62" s="617" t="n"/>
      <c r="X62" s="617" t="n"/>
      <c r="Y62" s="617" t="n"/>
      <c r="Z62" s="617" t="n"/>
      <c r="AA62" s="617" t="n"/>
      <c r="AB62" s="617" t="n"/>
      <c r="AC62" s="617" t="n"/>
      <c r="AD62" s="617" t="n"/>
      <c r="AE62" s="617" t="n"/>
      <c r="AF62" s="617" t="n"/>
      <c r="AG62" s="617" t="n"/>
      <c r="AH62" s="617" t="n"/>
    </row>
    <row r="63" ht="14.25" customHeight="1" s="1068">
      <c r="A63" s="617" t="n"/>
      <c r="B63" s="656" t="inlineStr">
        <is>
          <t>Total BPH per Plant</t>
        </is>
      </c>
      <c r="C63" s="699">
        <f>C46+C51+C56+C61</f>
        <v/>
      </c>
      <c r="D63" s="699">
        <f>$C$34+C33</f>
        <v/>
      </c>
      <c r="E63" s="617" t="n"/>
      <c r="J63" s="617" t="n"/>
      <c r="K63" s="617" t="n"/>
      <c r="L63" s="617" t="n"/>
      <c r="M63" s="617" t="n"/>
      <c r="N63" s="617" t="n"/>
      <c r="O63" s="617" t="n"/>
      <c r="P63" s="617" t="n"/>
      <c r="Q63" s="617" t="n"/>
      <c r="R63" s="617" t="n"/>
      <c r="S63" s="617" t="n"/>
      <c r="T63" s="617" t="n"/>
      <c r="U63" s="617" t="n"/>
      <c r="V63" s="617" t="n"/>
      <c r="W63" s="617" t="n"/>
      <c r="X63" s="617" t="n"/>
      <c r="Y63" s="617" t="n"/>
      <c r="Z63" s="617" t="n"/>
      <c r="AA63" s="617" t="n"/>
      <c r="AB63" s="617" t="n"/>
      <c r="AC63" s="617" t="n"/>
      <c r="AD63" s="617" t="n"/>
      <c r="AE63" s="617" t="n"/>
      <c r="AF63" s="617" t="n"/>
      <c r="AG63" s="617" t="n"/>
      <c r="AH63" s="617" t="n"/>
    </row>
    <row r="64">
      <c r="A64" s="617" t="n"/>
      <c r="D64" s="617" t="n"/>
      <c r="G64" s="700" t="n"/>
      <c r="H64" s="701" t="n"/>
      <c r="I64" s="617" t="n"/>
      <c r="J64" s="617" t="n"/>
      <c r="K64" s="617" t="n"/>
      <c r="L64" s="617" t="n"/>
      <c r="M64" s="617" t="n"/>
      <c r="N64" s="617" t="n"/>
      <c r="O64" s="617" t="n"/>
      <c r="P64" s="617" t="n"/>
      <c r="Q64" s="617" t="n"/>
      <c r="R64" s="617" t="n"/>
      <c r="S64" s="617" t="n"/>
      <c r="T64" s="617" t="n"/>
      <c r="U64" s="617" t="n"/>
      <c r="V64" s="617" t="n"/>
      <c r="W64" s="617" t="n"/>
      <c r="X64" s="617" t="n"/>
      <c r="Y64" s="617" t="n"/>
      <c r="Z64" s="617" t="n"/>
      <c r="AA64" s="617" t="n"/>
      <c r="AB64" s="617" t="n"/>
      <c r="AC64" s="617" t="n"/>
      <c r="AD64" s="617" t="n"/>
      <c r="AE64" s="617" t="n"/>
      <c r="AF64" s="617" t="n"/>
      <c r="AG64" s="617" t="n"/>
      <c r="AH64" s="617" t="n"/>
    </row>
    <row r="65">
      <c r="A65" s="617" t="n"/>
      <c r="B65" s="702" t="inlineStr">
        <is>
          <t>Boxes/Year/Plant</t>
        </is>
      </c>
      <c r="C65" s="703" t="n"/>
      <c r="D65" s="617" t="n"/>
      <c r="E65" s="704" t="n"/>
      <c r="F65" s="704" t="n"/>
      <c r="G65" s="705" t="n"/>
      <c r="H65" s="704" t="n"/>
      <c r="I65" s="617" t="n"/>
      <c r="J65" s="617" t="n"/>
      <c r="K65" s="617" t="n"/>
      <c r="L65" s="617" t="n"/>
      <c r="M65" s="617" t="n"/>
      <c r="N65" s="617" t="n"/>
      <c r="O65" s="617" t="n"/>
      <c r="P65" s="617" t="n"/>
      <c r="Q65" s="617" t="n"/>
      <c r="R65" s="617" t="n"/>
      <c r="S65" s="617" t="n"/>
      <c r="T65" s="617" t="n"/>
      <c r="U65" s="617" t="n"/>
      <c r="V65" s="617" t="n"/>
      <c r="W65" s="617" t="n"/>
      <c r="X65" s="617" t="n"/>
      <c r="Y65" s="617" t="n"/>
      <c r="Z65" s="617" t="n"/>
      <c r="AA65" s="617" t="n"/>
      <c r="AB65" s="617" t="n"/>
      <c r="AC65" s="617" t="n"/>
      <c r="AD65" s="617" t="n"/>
      <c r="AE65" s="617" t="n"/>
      <c r="AF65" s="617" t="n"/>
      <c r="AG65" s="617" t="n"/>
      <c r="AH65" s="617" t="n"/>
    </row>
    <row r="66">
      <c r="A66" s="617" t="n"/>
      <c r="C66" s="706" t="inlineStr">
        <is>
          <t>Year 1</t>
        </is>
      </c>
      <c r="D66" s="706" t="inlineStr">
        <is>
          <t>Year 2</t>
        </is>
      </c>
      <c r="E66" s="706" t="inlineStr">
        <is>
          <t>Year 3</t>
        </is>
      </c>
      <c r="F66" s="706" t="inlineStr">
        <is>
          <t>Year 4</t>
        </is>
      </c>
      <c r="G66" s="706" t="inlineStr">
        <is>
          <t>Year 5</t>
        </is>
      </c>
      <c r="H66" s="704" t="n"/>
      <c r="I66" s="617" t="n"/>
      <c r="J66" s="617" t="n"/>
      <c r="K66" s="617" t="n"/>
      <c r="L66" s="617" t="n"/>
      <c r="M66" s="617" t="n"/>
      <c r="N66" s="617" t="n"/>
      <c r="O66" s="617" t="n"/>
      <c r="P66" s="617" t="n"/>
      <c r="Q66" s="617" t="n"/>
      <c r="R66" s="617" t="n"/>
      <c r="S66" s="617" t="n"/>
      <c r="T66" s="617" t="n"/>
      <c r="U66" s="617" t="n"/>
      <c r="V66" s="617" t="n"/>
      <c r="W66" s="617" t="n"/>
      <c r="X66" s="617" t="n"/>
      <c r="Y66" s="617" t="n"/>
      <c r="Z66" s="617" t="n"/>
      <c r="AA66" s="617" t="n"/>
      <c r="AB66" s="617" t="n"/>
      <c r="AC66" s="617" t="n"/>
      <c r="AD66" s="617" t="n"/>
      <c r="AE66" s="617" t="n"/>
      <c r="AF66" s="617" t="n"/>
      <c r="AG66" s="617" t="n"/>
      <c r="AH66" s="617" t="n"/>
    </row>
    <row r="67" ht="14.25" customHeight="1" s="1068">
      <c r="A67" s="617" t="n"/>
      <c r="B67" s="707" t="inlineStr">
        <is>
          <t>Boxes/Year (@ Working Capacity)</t>
        </is>
      </c>
      <c r="C67" s="708">
        <f>($C$28*$D$63*$E3)</f>
        <v/>
      </c>
      <c r="D67" s="708">
        <f>($C$28*$C$63*$E4)</f>
        <v/>
      </c>
      <c r="E67" s="708">
        <f>($C$28*$D$63*$E5)</f>
        <v/>
      </c>
      <c r="F67" s="708">
        <f>($C$28*$D$63*$E6)</f>
        <v/>
      </c>
      <c r="G67" s="709">
        <f>($C$28*$D$63*$E7)</f>
        <v/>
      </c>
      <c r="H67" s="704" t="n"/>
      <c r="I67" s="617" t="n"/>
      <c r="J67" s="617" t="n"/>
      <c r="K67" s="617" t="n"/>
      <c r="L67" s="617" t="n"/>
      <c r="M67" s="617" t="n"/>
      <c r="N67" s="617" t="n"/>
      <c r="O67" s="617" t="n"/>
      <c r="P67" s="617" t="n"/>
      <c r="Q67" s="617" t="n"/>
      <c r="R67" s="617" t="n"/>
      <c r="S67" s="617" t="n"/>
      <c r="T67" s="617" t="n"/>
      <c r="U67" s="617" t="n"/>
      <c r="V67" s="617" t="n"/>
      <c r="W67" s="617" t="n"/>
      <c r="X67" s="617" t="n"/>
      <c r="Y67" s="617" t="n"/>
      <c r="Z67" s="617" t="n"/>
      <c r="AA67" s="617" t="n"/>
      <c r="AB67" s="617" t="n"/>
      <c r="AC67" s="617" t="n"/>
      <c r="AD67" s="617" t="n"/>
      <c r="AE67" s="617" t="n"/>
      <c r="AF67" s="617" t="n"/>
      <c r="AG67" s="617" t="n"/>
      <c r="AH67" s="617" t="n"/>
    </row>
    <row r="68" ht="5.25" customHeight="1" s="1068">
      <c r="A68" s="617" t="n"/>
      <c r="C68" s="711" t="n"/>
      <c r="D68" s="711" t="n"/>
      <c r="E68" s="711" t="n"/>
      <c r="F68" s="711" t="n"/>
      <c r="G68" s="711" t="n"/>
      <c r="H68" s="617" t="n"/>
      <c r="I68" s="617" t="n"/>
      <c r="J68" s="617" t="n"/>
      <c r="K68" s="617" t="n"/>
      <c r="L68" s="617" t="n"/>
      <c r="M68" s="617" t="n"/>
      <c r="N68" s="617" t="n"/>
      <c r="O68" s="617" t="n"/>
      <c r="P68" s="617" t="n"/>
      <c r="Q68" s="617" t="n"/>
      <c r="R68" s="617" t="n"/>
      <c r="S68" s="617" t="n"/>
      <c r="T68" s="617" t="n"/>
      <c r="U68" s="617" t="n"/>
      <c r="V68" s="617" t="n"/>
      <c r="W68" s="617" t="n"/>
      <c r="X68" s="617" t="n"/>
      <c r="Y68" s="617" t="n"/>
      <c r="Z68" s="617" t="n"/>
      <c r="AA68" s="617" t="n"/>
      <c r="AB68" s="617" t="n"/>
      <c r="AC68" s="617" t="n"/>
      <c r="AD68" s="617" t="n"/>
      <c r="AE68" s="617" t="n"/>
      <c r="AF68" s="617" t="n"/>
      <c r="AG68" s="617" t="n"/>
      <c r="AH68" s="617" t="n"/>
    </row>
    <row r="69" ht="14.25" customHeight="1" s="1068">
      <c r="A69" s="617" t="n"/>
      <c r="B69" s="712" t="inlineStr">
        <is>
          <t>Total Pregnancy Powder Boxes</t>
        </is>
      </c>
      <c r="C69" s="713">
        <f>SUM(C70:C72)</f>
        <v/>
      </c>
      <c r="D69" s="713">
        <f>SUM(D70:D72)</f>
        <v/>
      </c>
      <c r="E69" s="713">
        <f>SUM(E70:E72)</f>
        <v/>
      </c>
      <c r="F69" s="713">
        <f>SUM(F70:F72)</f>
        <v/>
      </c>
      <c r="G69" s="713">
        <f>SUM(G70:G72)</f>
        <v/>
      </c>
      <c r="H69" s="617" t="n"/>
      <c r="I69" s="617" t="n"/>
      <c r="J69" s="617" t="n"/>
      <c r="K69" s="617" t="n"/>
      <c r="L69" s="617" t="n"/>
      <c r="M69" s="617" t="n"/>
      <c r="N69" s="617" t="n"/>
      <c r="O69" s="617" t="n"/>
      <c r="P69" s="617" t="n"/>
      <c r="Q69" s="617" t="n"/>
      <c r="R69" s="617" t="n"/>
      <c r="S69" s="617" t="n"/>
      <c r="T69" s="617" t="n"/>
      <c r="U69" s="617" t="n"/>
      <c r="V69" s="617" t="n"/>
      <c r="W69" s="617" t="n"/>
      <c r="X69" s="617" t="n"/>
      <c r="Y69" s="617" t="n"/>
      <c r="Z69" s="617" t="n"/>
      <c r="AA69" s="617" t="n"/>
      <c r="AB69" s="617" t="n"/>
      <c r="AC69" s="617" t="n"/>
      <c r="AD69" s="617" t="n"/>
      <c r="AE69" s="617" t="n"/>
      <c r="AF69" s="617" t="n"/>
      <c r="AG69" s="617" t="n"/>
      <c r="AH69" s="617" t="n"/>
    </row>
    <row r="70" ht="14.25" customHeight="1" s="1068">
      <c r="A70" s="617" t="n"/>
      <c r="B70" s="714" t="inlineStr">
        <is>
          <t>Total PP (Tier 1)</t>
        </is>
      </c>
      <c r="C70" s="641">
        <f>($C$28*$D43*$E$3)</f>
        <v/>
      </c>
      <c r="D70" s="641">
        <f>($C$28*$C43*$E$4)</f>
        <v/>
      </c>
      <c r="E70" s="641">
        <f>($C$28*$D43*$E$5)</f>
        <v/>
      </c>
      <c r="F70" s="641">
        <f>($C$28*$D43*$E$6)</f>
        <v/>
      </c>
      <c r="G70" s="641">
        <f>($C$28*$D43*$E$7)</f>
        <v/>
      </c>
      <c r="H70" s="617" t="n"/>
      <c r="I70" s="617" t="n"/>
      <c r="J70" s="617" t="n"/>
      <c r="K70" s="617" t="n"/>
      <c r="L70" s="617" t="n"/>
      <c r="M70" s="617" t="n"/>
      <c r="N70" s="617" t="n"/>
      <c r="O70" s="617" t="n"/>
      <c r="P70" s="617" t="n"/>
      <c r="Q70" s="617" t="n"/>
      <c r="R70" s="617" t="n"/>
      <c r="S70" s="617" t="n"/>
      <c r="T70" s="617" t="n"/>
      <c r="U70" s="617" t="n"/>
      <c r="V70" s="617" t="n"/>
      <c r="W70" s="617" t="n"/>
      <c r="X70" s="617" t="n"/>
      <c r="Y70" s="617" t="n"/>
      <c r="Z70" s="617" t="n"/>
      <c r="AA70" s="617" t="n"/>
      <c r="AB70" s="617" t="n"/>
      <c r="AC70" s="617" t="n"/>
      <c r="AD70" s="617" t="n"/>
      <c r="AE70" s="617" t="n"/>
      <c r="AF70" s="617" t="n"/>
      <c r="AG70" s="617" t="n"/>
      <c r="AH70" s="617" t="n"/>
    </row>
    <row r="71" ht="14.25" customHeight="1" s="1068">
      <c r="A71" s="617" t="n"/>
      <c r="B71" s="714" t="inlineStr">
        <is>
          <t>Total PP (Tier 2)</t>
        </is>
      </c>
      <c r="C71" s="641">
        <f>($C$28*$D44*$E$3)</f>
        <v/>
      </c>
      <c r="D71" s="641">
        <f>($C$28*$C44*$E$4)</f>
        <v/>
      </c>
      <c r="E71" s="641">
        <f>($C$28*$D44*$E$5)</f>
        <v/>
      </c>
      <c r="F71" s="641">
        <f>($C$28*$D44*$E$6)</f>
        <v/>
      </c>
      <c r="G71" s="641">
        <f>($C$28*$D44*$E$7)</f>
        <v/>
      </c>
      <c r="J71" s="617" t="n"/>
      <c r="K71" s="617" t="n"/>
      <c r="L71" s="617" t="n"/>
      <c r="M71" s="617" t="n"/>
      <c r="N71" s="617" t="n"/>
      <c r="O71" s="617" t="n"/>
      <c r="P71" s="617" t="n"/>
      <c r="Q71" s="617" t="n"/>
      <c r="R71" s="617" t="n"/>
      <c r="S71" s="617" t="n"/>
      <c r="T71" s="617" t="n"/>
      <c r="U71" s="617" t="n"/>
      <c r="V71" s="617" t="n"/>
      <c r="W71" s="617" t="n"/>
      <c r="X71" s="617" t="n"/>
      <c r="Y71" s="617" t="n"/>
      <c r="Z71" s="617" t="n"/>
      <c r="AA71" s="617" t="n"/>
      <c r="AB71" s="617" t="n"/>
      <c r="AC71" s="617" t="n"/>
      <c r="AD71" s="617" t="n"/>
      <c r="AE71" s="617" t="n"/>
      <c r="AF71" s="617" t="n"/>
      <c r="AG71" s="617" t="n"/>
      <c r="AH71" s="617" t="n"/>
    </row>
    <row r="72" ht="14.25" customHeight="1" s="1068">
      <c r="A72" s="617" t="n"/>
      <c r="B72" s="714" t="inlineStr">
        <is>
          <t>Total PP (Tier 3)</t>
        </is>
      </c>
      <c r="C72" s="641">
        <f>($C$28*$D45*$E$3)</f>
        <v/>
      </c>
      <c r="D72" s="641">
        <f>($C$28*$C45*$E$4)</f>
        <v/>
      </c>
      <c r="E72" s="641">
        <f>($C$28*$D45*$E$5)</f>
        <v/>
      </c>
      <c r="F72" s="641">
        <f>($C$28*$D45*$E$6)</f>
        <v/>
      </c>
      <c r="G72" s="641">
        <f>($C$28*$D45*$E$7)</f>
        <v/>
      </c>
      <c r="J72" s="617" t="n"/>
      <c r="K72" s="617" t="n"/>
      <c r="L72" s="617" t="n"/>
      <c r="M72" s="617" t="n"/>
      <c r="N72" s="617" t="n"/>
      <c r="O72" s="617" t="n"/>
      <c r="P72" s="617" t="n"/>
      <c r="Q72" s="617" t="n"/>
      <c r="R72" s="617" t="n"/>
      <c r="S72" s="617" t="n"/>
      <c r="T72" s="617" t="n"/>
      <c r="U72" s="617" t="n"/>
      <c r="V72" s="617" t="n"/>
      <c r="W72" s="617" t="n"/>
      <c r="X72" s="617" t="n"/>
      <c r="Y72" s="617" t="n"/>
      <c r="Z72" s="617" t="n"/>
      <c r="AA72" s="617" t="n"/>
      <c r="AB72" s="617" t="n"/>
      <c r="AC72" s="617" t="n"/>
      <c r="AD72" s="617" t="n"/>
      <c r="AE72" s="617" t="n"/>
      <c r="AF72" s="617" t="n"/>
      <c r="AG72" s="617" t="n"/>
      <c r="AH72" s="617" t="n"/>
    </row>
    <row r="73" ht="5.25" customHeight="1" s="1068">
      <c r="A73" s="617" t="n"/>
      <c r="B73" s="715" t="n"/>
      <c r="C73" s="716" t="n"/>
      <c r="D73" s="716" t="n"/>
      <c r="E73" s="716" t="n"/>
      <c r="F73" s="716" t="n"/>
      <c r="G73" s="716" t="n"/>
      <c r="J73" s="617" t="n"/>
      <c r="K73" s="617" t="n"/>
      <c r="L73" s="617" t="n"/>
      <c r="M73" s="617" t="n"/>
      <c r="N73" s="617" t="n"/>
      <c r="O73" s="617" t="n"/>
      <c r="P73" s="617" t="n"/>
      <c r="Q73" s="617" t="n"/>
      <c r="R73" s="617" t="n"/>
      <c r="S73" s="617" t="n"/>
      <c r="T73" s="617" t="n"/>
      <c r="U73" s="617" t="n"/>
      <c r="V73" s="617" t="n"/>
      <c r="W73" s="617" t="n"/>
      <c r="X73" s="617" t="n"/>
      <c r="Y73" s="617" t="n"/>
      <c r="Z73" s="617" t="n"/>
      <c r="AA73" s="617" t="n"/>
      <c r="AB73" s="617" t="n"/>
      <c r="AC73" s="617" t="n"/>
      <c r="AD73" s="617" t="n"/>
      <c r="AE73" s="617" t="n"/>
      <c r="AF73" s="617" t="n"/>
      <c r="AG73" s="617" t="n"/>
      <c r="AH73" s="617" t="n"/>
    </row>
    <row r="74" ht="14.25" customHeight="1" s="1068">
      <c r="A74" s="617" t="n"/>
      <c r="B74" s="712" t="inlineStr">
        <is>
          <t>Total Lactation Powder Boxes</t>
        </is>
      </c>
      <c r="C74" s="717">
        <f>SUM(C75:C77)</f>
        <v/>
      </c>
      <c r="D74" s="717">
        <f>SUM(D75:D77)</f>
        <v/>
      </c>
      <c r="E74" s="717">
        <f>SUM(E75:E77)</f>
        <v/>
      </c>
      <c r="F74" s="717">
        <f>SUM(F75:F77)</f>
        <v/>
      </c>
      <c r="G74" s="718">
        <f>SUM(G75:G77)</f>
        <v/>
      </c>
      <c r="J74" s="617" t="n"/>
      <c r="K74" s="617" t="n"/>
      <c r="L74" s="617" t="n"/>
      <c r="M74" s="617" t="n"/>
      <c r="N74" s="617" t="n"/>
      <c r="O74" s="617" t="n"/>
      <c r="P74" s="617" t="n"/>
      <c r="Q74" s="617" t="n"/>
      <c r="R74" s="617" t="n"/>
      <c r="S74" s="617" t="n"/>
      <c r="T74" s="617" t="n"/>
      <c r="U74" s="617" t="n"/>
      <c r="V74" s="617" t="n"/>
      <c r="W74" s="617" t="n"/>
      <c r="X74" s="617" t="n"/>
      <c r="Y74" s="617" t="n"/>
      <c r="Z74" s="617" t="n"/>
      <c r="AA74" s="617" t="n"/>
      <c r="AB74" s="617" t="n"/>
      <c r="AC74" s="617" t="n"/>
      <c r="AD74" s="617" t="n"/>
      <c r="AE74" s="617" t="n"/>
      <c r="AF74" s="617" t="n"/>
      <c r="AG74" s="617" t="n"/>
      <c r="AH74" s="617" t="n"/>
    </row>
    <row r="75" ht="14.25" customHeight="1" s="1068">
      <c r="A75" s="617" t="n"/>
      <c r="B75" s="651" t="inlineStr">
        <is>
          <t>Total LP (Tier 1)</t>
        </is>
      </c>
      <c r="C75" s="642">
        <f>($C$28*$D48*$E$3)</f>
        <v/>
      </c>
      <c r="D75" s="642">
        <f>($C$28*$C48*$E$4)</f>
        <v/>
      </c>
      <c r="E75" s="642">
        <f>($C$28*$D48*$E$5)</f>
        <v/>
      </c>
      <c r="F75" s="642">
        <f>($C$28*$D48*$E$6)</f>
        <v/>
      </c>
      <c r="G75" s="641">
        <f>($C$28*$D48*$E$7)</f>
        <v/>
      </c>
      <c r="J75" s="617" t="n"/>
      <c r="K75" s="617" t="n"/>
      <c r="L75" s="617" t="n"/>
      <c r="M75" s="617" t="n"/>
      <c r="N75" s="617" t="n"/>
      <c r="O75" s="617" t="n"/>
      <c r="P75" s="617" t="n"/>
      <c r="Q75" s="617" t="n"/>
      <c r="R75" s="617" t="n"/>
      <c r="S75" s="617" t="n"/>
      <c r="T75" s="617" t="n"/>
      <c r="U75" s="617" t="n"/>
      <c r="V75" s="617" t="n"/>
      <c r="W75" s="617" t="n"/>
      <c r="X75" s="617" t="n"/>
      <c r="Y75" s="617" t="n"/>
      <c r="Z75" s="617" t="n"/>
      <c r="AA75" s="617" t="n"/>
      <c r="AB75" s="617" t="n"/>
      <c r="AC75" s="617" t="n"/>
      <c r="AD75" s="617" t="n"/>
      <c r="AE75" s="617" t="n"/>
      <c r="AF75" s="617" t="n"/>
      <c r="AG75" s="617" t="n"/>
      <c r="AH75" s="617" t="n"/>
    </row>
    <row r="76" ht="14.25" customHeight="1" s="1068">
      <c r="A76" s="617" t="n"/>
      <c r="B76" s="714" t="inlineStr">
        <is>
          <t>Total LP (Tier 2)</t>
        </is>
      </c>
      <c r="C76" s="642">
        <f>($C$28*$D49*$E$3)</f>
        <v/>
      </c>
      <c r="D76" s="642">
        <f>($C$28*$C49*$E$4)</f>
        <v/>
      </c>
      <c r="E76" s="642">
        <f>($C$28*$D49*$E$5)</f>
        <v/>
      </c>
      <c r="F76" s="642">
        <f>($C$28*$D49*$E$6)</f>
        <v/>
      </c>
      <c r="G76" s="641">
        <f>($C$28*$D49*$E$7)</f>
        <v/>
      </c>
      <c r="J76" s="617" t="n"/>
      <c r="K76" s="617" t="n"/>
      <c r="L76" s="617" t="n"/>
      <c r="M76" s="617" t="n"/>
      <c r="N76" s="617" t="n"/>
      <c r="O76" s="617" t="n"/>
      <c r="P76" s="617" t="n"/>
      <c r="Q76" s="617" t="n"/>
      <c r="R76" s="617" t="n"/>
      <c r="S76" s="617" t="n"/>
      <c r="T76" s="617" t="n"/>
      <c r="U76" s="617" t="n"/>
      <c r="V76" s="617" t="n"/>
      <c r="W76" s="617" t="n"/>
      <c r="X76" s="617" t="n"/>
      <c r="Y76" s="617" t="n"/>
      <c r="Z76" s="617" t="n"/>
      <c r="AA76" s="617" t="n"/>
      <c r="AB76" s="617" t="n"/>
      <c r="AC76" s="617" t="n"/>
      <c r="AD76" s="617" t="n"/>
      <c r="AE76" s="617" t="n"/>
      <c r="AF76" s="617" t="n"/>
      <c r="AG76" s="617" t="n"/>
      <c r="AH76" s="617" t="n"/>
    </row>
    <row r="77" ht="14.25" customHeight="1" s="1068">
      <c r="A77" s="617" t="n"/>
      <c r="B77" s="719" t="inlineStr">
        <is>
          <t>Total LP (Tier 3)</t>
        </is>
      </c>
      <c r="C77" s="642">
        <f>($C$28*$D50*$E$3)</f>
        <v/>
      </c>
      <c r="D77" s="642">
        <f>($C$28*$C50*$E$4)</f>
        <v/>
      </c>
      <c r="E77" s="642">
        <f>($C$28*$D50*$E$5)</f>
        <v/>
      </c>
      <c r="F77" s="642">
        <f>($C$28*$D50*$E$6)</f>
        <v/>
      </c>
      <c r="G77" s="641">
        <f>($C$28*$D50*$E$7)</f>
        <v/>
      </c>
      <c r="H77" s="617" t="n"/>
      <c r="I77" s="617" t="n"/>
      <c r="J77" s="617" t="n"/>
      <c r="K77" s="617" t="n"/>
      <c r="L77" s="617" t="n"/>
      <c r="M77" s="617" t="n"/>
      <c r="N77" s="617" t="n"/>
      <c r="O77" s="617" t="n"/>
      <c r="P77" s="617" t="n"/>
      <c r="Q77" s="617" t="n"/>
      <c r="R77" s="617" t="n"/>
      <c r="S77" s="617" t="n"/>
      <c r="T77" s="617" t="n"/>
      <c r="U77" s="617" t="n"/>
      <c r="V77" s="617" t="n"/>
      <c r="W77" s="617" t="n"/>
      <c r="X77" s="617" t="n"/>
      <c r="Y77" s="617" t="n"/>
      <c r="Z77" s="617" t="n"/>
      <c r="AA77" s="617" t="n"/>
      <c r="AB77" s="617" t="n"/>
      <c r="AC77" s="617" t="n"/>
      <c r="AD77" s="617" t="n"/>
      <c r="AE77" s="617" t="n"/>
      <c r="AF77" s="617" t="n"/>
      <c r="AG77" s="617" t="n"/>
      <c r="AH77" s="617" t="n"/>
    </row>
    <row r="78" ht="5.25" customHeight="1" s="1068">
      <c r="A78" s="617" t="n"/>
      <c r="B78" s="715" t="n"/>
      <c r="C78" s="716" t="n"/>
      <c r="D78" s="716" t="n"/>
      <c r="E78" s="716" t="n"/>
      <c r="F78" s="716" t="n"/>
      <c r="G78" s="716" t="n"/>
      <c r="J78" s="617" t="n"/>
      <c r="K78" s="617" t="n"/>
      <c r="L78" s="617" t="n"/>
      <c r="M78" s="617" t="n"/>
      <c r="N78" s="617" t="n"/>
      <c r="O78" s="617" t="n"/>
      <c r="P78" s="617" t="n"/>
      <c r="Q78" s="617" t="n"/>
      <c r="R78" s="617" t="n"/>
      <c r="S78" s="617" t="n"/>
      <c r="T78" s="617" t="n"/>
      <c r="U78" s="617" t="n"/>
      <c r="V78" s="617" t="n"/>
      <c r="W78" s="617" t="n"/>
      <c r="X78" s="617" t="n"/>
      <c r="Y78" s="617" t="n"/>
      <c r="Z78" s="617" t="n"/>
      <c r="AA78" s="617" t="n"/>
      <c r="AB78" s="617" t="n"/>
      <c r="AC78" s="617" t="n"/>
      <c r="AD78" s="617" t="n"/>
      <c r="AE78" s="617" t="n"/>
      <c r="AF78" s="617" t="n"/>
      <c r="AG78" s="617" t="n"/>
      <c r="AH78" s="617" t="n"/>
    </row>
    <row r="79" ht="14.25" customHeight="1" s="1068">
      <c r="A79" s="617" t="n"/>
      <c r="B79" s="712" t="inlineStr">
        <is>
          <t>Total Infant Powder Boxes</t>
        </is>
      </c>
      <c r="C79" s="713">
        <f>SUM(C80:C82)</f>
        <v/>
      </c>
      <c r="D79" s="713">
        <f>SUM(D80:D82)</f>
        <v/>
      </c>
      <c r="E79" s="713">
        <f>SUM(E80:E82)</f>
        <v/>
      </c>
      <c r="F79" s="713">
        <f>SUM(F80:F82)</f>
        <v/>
      </c>
      <c r="G79" s="713">
        <f>SUM(G80:G82)</f>
        <v/>
      </c>
      <c r="H79" s="617" t="n"/>
      <c r="I79" s="617" t="n"/>
      <c r="J79" s="617" t="n"/>
      <c r="K79" s="617" t="n"/>
      <c r="L79" s="617" t="n"/>
      <c r="M79" s="617" t="n"/>
      <c r="N79" s="617" t="n"/>
      <c r="O79" s="617" t="n"/>
      <c r="P79" s="617" t="n"/>
      <c r="Q79" s="617" t="n"/>
      <c r="R79" s="617" t="n"/>
      <c r="S79" s="617" t="n"/>
      <c r="T79" s="617" t="n"/>
      <c r="U79" s="617" t="n"/>
      <c r="V79" s="617" t="n"/>
      <c r="W79" s="617" t="n"/>
      <c r="X79" s="617" t="n"/>
      <c r="Y79" s="617" t="n"/>
      <c r="Z79" s="617" t="n"/>
      <c r="AA79" s="617" t="n"/>
      <c r="AB79" s="617" t="n"/>
      <c r="AC79" s="617" t="n"/>
      <c r="AD79" s="617" t="n"/>
      <c r="AE79" s="617" t="n"/>
      <c r="AF79" s="617" t="n"/>
      <c r="AG79" s="617" t="n"/>
      <c r="AH79" s="617" t="n"/>
    </row>
    <row r="80" ht="14.25" customHeight="1" s="1068">
      <c r="A80" s="617" t="n"/>
      <c r="B80" s="714" t="inlineStr">
        <is>
          <t>Total IFP (Tier 1)</t>
        </is>
      </c>
      <c r="C80" s="641">
        <f>($C$28*$D53*$E$3)</f>
        <v/>
      </c>
      <c r="D80" s="641">
        <f>($C$28*$C53*$E$4)</f>
        <v/>
      </c>
      <c r="E80" s="641">
        <f>($C$28*$D53*$E$5)</f>
        <v/>
      </c>
      <c r="F80" s="641">
        <f>($C$28*$D53*$E$6)</f>
        <v/>
      </c>
      <c r="G80" s="641">
        <f>($C$28*$D53*$E$7)</f>
        <v/>
      </c>
      <c r="H80" s="617" t="n"/>
      <c r="I80" s="617" t="n"/>
      <c r="J80" s="617" t="n"/>
      <c r="K80" s="617" t="n"/>
      <c r="L80" s="617" t="n"/>
      <c r="M80" s="617" t="n"/>
      <c r="N80" s="617" t="n"/>
      <c r="O80" s="617" t="n"/>
      <c r="P80" s="617" t="n"/>
      <c r="Q80" s="617" t="n"/>
      <c r="R80" s="617" t="n"/>
      <c r="S80" s="617" t="n"/>
      <c r="T80" s="617" t="n"/>
      <c r="U80" s="617" t="n"/>
      <c r="V80" s="617" t="n"/>
      <c r="W80" s="617" t="n"/>
      <c r="X80" s="617" t="n"/>
      <c r="Y80" s="617" t="n"/>
      <c r="Z80" s="617" t="n"/>
      <c r="AA80" s="617" t="n"/>
      <c r="AB80" s="617" t="n"/>
      <c r="AC80" s="617" t="n"/>
      <c r="AD80" s="617" t="n"/>
      <c r="AE80" s="617" t="n"/>
      <c r="AF80" s="617" t="n"/>
      <c r="AG80" s="617" t="n"/>
      <c r="AH80" s="617" t="n"/>
    </row>
    <row r="81" ht="14.25" customHeight="1" s="1068">
      <c r="A81" s="617" t="n"/>
      <c r="B81" s="714" t="inlineStr">
        <is>
          <t>Total IFP (Tier 2)</t>
        </is>
      </c>
      <c r="C81" s="641">
        <f>($C$28*$D54*$E$3)</f>
        <v/>
      </c>
      <c r="D81" s="641">
        <f>($C$28*$C54*$E$4)</f>
        <v/>
      </c>
      <c r="E81" s="641">
        <f>($C$28*$D54*$E$5)</f>
        <v/>
      </c>
      <c r="F81" s="641">
        <f>($C$28*$D54*$E$6)</f>
        <v/>
      </c>
      <c r="G81" s="641">
        <f>($C$28*$D54*$E$7)</f>
        <v/>
      </c>
      <c r="H81" s="617" t="n"/>
      <c r="I81" s="617" t="n"/>
      <c r="J81" s="617" t="n"/>
      <c r="K81" s="617" t="n"/>
      <c r="L81" s="617" t="n"/>
      <c r="M81" s="617" t="n"/>
      <c r="N81" s="617" t="n"/>
      <c r="O81" s="617" t="n"/>
      <c r="P81" s="617" t="n"/>
      <c r="Q81" s="617" t="n"/>
      <c r="R81" s="617" t="n"/>
      <c r="S81" s="617" t="n"/>
      <c r="T81" s="617" t="n"/>
      <c r="U81" s="617" t="n"/>
      <c r="V81" s="617" t="n"/>
      <c r="W81" s="617" t="n"/>
      <c r="X81" s="617" t="n"/>
      <c r="Y81" s="617" t="n"/>
      <c r="Z81" s="617" t="n"/>
      <c r="AA81" s="617" t="n"/>
      <c r="AB81" s="617" t="n"/>
      <c r="AC81" s="617" t="n"/>
      <c r="AD81" s="617" t="n"/>
      <c r="AE81" s="617" t="n"/>
      <c r="AF81" s="617" t="n"/>
      <c r="AG81" s="617" t="n"/>
      <c r="AH81" s="617" t="n"/>
    </row>
    <row r="82" ht="14.25" customHeight="1" s="1068">
      <c r="A82" s="617" t="n"/>
      <c r="B82" s="714" t="inlineStr">
        <is>
          <t>Total IFP (Tier 3)</t>
        </is>
      </c>
      <c r="C82" s="641">
        <f>($C$28*$D55*$E$3)</f>
        <v/>
      </c>
      <c r="D82" s="641">
        <f>($C$28*$C55*$E$4)</f>
        <v/>
      </c>
      <c r="E82" s="641">
        <f>($C$28*$D55*$E$5)</f>
        <v/>
      </c>
      <c r="F82" s="641">
        <f>($C$28*$D55*$E$6)</f>
        <v/>
      </c>
      <c r="G82" s="641">
        <f>($C$28*$D55*$E$7)</f>
        <v/>
      </c>
      <c r="H82" s="617" t="n"/>
      <c r="I82" s="617" t="n"/>
      <c r="J82" s="617" t="n"/>
      <c r="K82" s="617" t="n"/>
      <c r="L82" s="617" t="n"/>
      <c r="M82" s="617" t="n"/>
      <c r="N82" s="617" t="n"/>
      <c r="O82" s="617" t="n"/>
      <c r="P82" s="617" t="n"/>
      <c r="Q82" s="617" t="n"/>
      <c r="R82" s="617" t="n"/>
      <c r="S82" s="617" t="n"/>
      <c r="T82" s="617" t="n"/>
      <c r="U82" s="617" t="n"/>
      <c r="V82" s="617" t="n"/>
      <c r="W82" s="617" t="n"/>
      <c r="X82" s="617" t="n"/>
      <c r="Y82" s="617" t="n"/>
      <c r="Z82" s="617" t="n"/>
      <c r="AA82" s="617" t="n"/>
      <c r="AB82" s="617" t="n"/>
      <c r="AC82" s="617" t="n"/>
      <c r="AD82" s="617" t="n"/>
      <c r="AE82" s="617" t="n"/>
      <c r="AF82" s="617" t="n"/>
      <c r="AG82" s="617" t="n"/>
      <c r="AH82" s="617" t="n"/>
    </row>
    <row r="83" ht="5.25" customHeight="1" s="1068">
      <c r="A83" s="617" t="n"/>
      <c r="B83" s="715" t="n"/>
      <c r="C83" s="716" t="n"/>
      <c r="D83" s="716" t="n"/>
      <c r="E83" s="716" t="n"/>
      <c r="F83" s="716" t="n"/>
      <c r="G83" s="716" t="n"/>
      <c r="J83" s="617" t="n"/>
      <c r="K83" s="617" t="n"/>
      <c r="L83" s="617" t="n"/>
      <c r="M83" s="617" t="n"/>
      <c r="N83" s="617" t="n"/>
      <c r="O83" s="617" t="n"/>
      <c r="P83" s="617" t="n"/>
      <c r="Q83" s="617" t="n"/>
      <c r="R83" s="617" t="n"/>
      <c r="S83" s="617" t="n"/>
      <c r="T83" s="617" t="n"/>
      <c r="U83" s="617" t="n"/>
      <c r="V83" s="617" t="n"/>
      <c r="W83" s="617" t="n"/>
      <c r="X83" s="617" t="n"/>
      <c r="Y83" s="617" t="n"/>
      <c r="Z83" s="617" t="n"/>
      <c r="AA83" s="617" t="n"/>
      <c r="AB83" s="617" t="n"/>
      <c r="AC83" s="617" t="n"/>
      <c r="AD83" s="617" t="n"/>
      <c r="AE83" s="617" t="n"/>
      <c r="AF83" s="617" t="n"/>
      <c r="AG83" s="617" t="n"/>
      <c r="AH83" s="617" t="n"/>
    </row>
    <row r="84" ht="14.25" customHeight="1" s="1068">
      <c r="A84" s="617" t="n"/>
      <c r="B84" s="712" t="inlineStr">
        <is>
          <t>Total Child Powder Boxes</t>
        </is>
      </c>
      <c r="C84" s="718">
        <f>SUM(C85:C87)</f>
        <v/>
      </c>
      <c r="D84" s="718">
        <f>SUM(D85:D87)</f>
        <v/>
      </c>
      <c r="E84" s="718">
        <f>SUM(E85:E87)</f>
        <v/>
      </c>
      <c r="F84" s="718">
        <f>SUM(F85:F87)</f>
        <v/>
      </c>
      <c r="G84" s="718">
        <f>SUM(G85:G87)</f>
        <v/>
      </c>
      <c r="H84" s="617" t="n"/>
      <c r="I84" s="617" t="n"/>
      <c r="J84" s="617" t="n"/>
      <c r="K84" s="617" t="n"/>
      <c r="L84" s="617" t="n"/>
      <c r="M84" s="617" t="n"/>
      <c r="N84" s="617" t="n"/>
      <c r="O84" s="617" t="n"/>
      <c r="P84" s="617" t="n"/>
      <c r="Q84" s="617" t="n"/>
      <c r="R84" s="617" t="n"/>
      <c r="S84" s="617" t="n"/>
      <c r="T84" s="617" t="n"/>
      <c r="U84" s="617" t="n"/>
      <c r="V84" s="617" t="n"/>
      <c r="W84" s="617" t="n"/>
      <c r="X84" s="617" t="n"/>
      <c r="Y84" s="617" t="n"/>
      <c r="Z84" s="617" t="n"/>
      <c r="AA84" s="617" t="n"/>
      <c r="AB84" s="617" t="n"/>
      <c r="AC84" s="617" t="n"/>
      <c r="AD84" s="617" t="n"/>
      <c r="AE84" s="617" t="n"/>
      <c r="AF84" s="617" t="n"/>
      <c r="AG84" s="617" t="n"/>
      <c r="AH84" s="617" t="n"/>
    </row>
    <row r="85" ht="14.25" customHeight="1" s="1068">
      <c r="A85" s="617" t="n"/>
      <c r="B85" s="651" t="inlineStr">
        <is>
          <t>Total CP (Tier 1)</t>
        </is>
      </c>
      <c r="C85" s="641">
        <f>($C$28*$D58*$E$3)</f>
        <v/>
      </c>
      <c r="D85" s="641">
        <f>($C$28*$C58*$E$4)</f>
        <v/>
      </c>
      <c r="E85" s="641">
        <f>($C$28*$D58*$E$5)</f>
        <v/>
      </c>
      <c r="F85" s="641">
        <f>($C$28*$D58*$E$6)</f>
        <v/>
      </c>
      <c r="G85" s="641">
        <f>($C$28*$D58*$E$7)</f>
        <v/>
      </c>
      <c r="H85" s="617" t="n"/>
      <c r="I85" s="617" t="n"/>
      <c r="J85" s="617" t="n"/>
      <c r="K85" s="617" t="n"/>
      <c r="L85" s="617" t="n"/>
      <c r="M85" s="617" t="n"/>
      <c r="N85" s="617" t="n"/>
      <c r="O85" s="617" t="n"/>
      <c r="P85" s="617" t="n"/>
      <c r="Q85" s="617" t="n"/>
      <c r="R85" s="617" t="n"/>
      <c r="S85" s="617" t="n"/>
      <c r="T85" s="617" t="n"/>
      <c r="U85" s="617" t="n"/>
      <c r="V85" s="617" t="n"/>
      <c r="W85" s="617" t="n"/>
      <c r="X85" s="617" t="n"/>
      <c r="Y85" s="617" t="n"/>
      <c r="Z85" s="617" t="n"/>
      <c r="AA85" s="617" t="n"/>
      <c r="AB85" s="617" t="n"/>
      <c r="AC85" s="617" t="n"/>
      <c r="AD85" s="617" t="n"/>
      <c r="AE85" s="617" t="n"/>
      <c r="AF85" s="617" t="n"/>
      <c r="AG85" s="617" t="n"/>
      <c r="AH85" s="617" t="n"/>
    </row>
    <row r="86" ht="14.25" customHeight="1" s="1068">
      <c r="A86" s="617" t="n"/>
      <c r="B86" s="714" t="inlineStr">
        <is>
          <t>Total CP (Tier 2)</t>
        </is>
      </c>
      <c r="C86" s="641">
        <f>($C$28*$D59*$E$3)</f>
        <v/>
      </c>
      <c r="D86" s="641">
        <f>($C$28*$C59*$E$4)</f>
        <v/>
      </c>
      <c r="E86" s="641">
        <f>($C$28*$D59*$E$5)</f>
        <v/>
      </c>
      <c r="F86" s="641">
        <f>($C$28*$D59*$E$6)</f>
        <v/>
      </c>
      <c r="G86" s="641">
        <f>($C$28*$D59*$E$7)</f>
        <v/>
      </c>
      <c r="H86" s="617" t="n"/>
      <c r="I86" s="617" t="n"/>
      <c r="J86" s="617" t="n"/>
      <c r="K86" s="617" t="n"/>
      <c r="L86" s="617" t="n"/>
      <c r="M86" s="617" t="n"/>
      <c r="N86" s="617" t="n"/>
      <c r="O86" s="617" t="n"/>
      <c r="P86" s="617" t="n"/>
      <c r="Q86" s="617" t="n"/>
      <c r="R86" s="617" t="n"/>
      <c r="S86" s="617" t="n"/>
      <c r="T86" s="617" t="n"/>
      <c r="U86" s="617" t="n"/>
      <c r="V86" s="617" t="n"/>
      <c r="W86" s="617" t="n"/>
      <c r="X86" s="617" t="n"/>
      <c r="Y86" s="617" t="n"/>
      <c r="Z86" s="617" t="n"/>
      <c r="AA86" s="617" t="n"/>
      <c r="AB86" s="617" t="n"/>
      <c r="AC86" s="617" t="n"/>
      <c r="AD86" s="617" t="n"/>
      <c r="AE86" s="617" t="n"/>
      <c r="AF86" s="617" t="n"/>
      <c r="AG86" s="617" t="n"/>
      <c r="AH86" s="617" t="n"/>
    </row>
    <row r="87" ht="14.25" customHeight="1" s="1068">
      <c r="A87" s="617" t="n"/>
      <c r="B87" s="719" t="inlineStr">
        <is>
          <t>Total CP (Tier 3)</t>
        </is>
      </c>
      <c r="C87" s="643">
        <f>($C$28*$D60*$E$3)</f>
        <v/>
      </c>
      <c r="D87" s="643">
        <f>($C$28*$C60*$E$4)</f>
        <v/>
      </c>
      <c r="E87" s="643">
        <f>($C$28*$D60*$E$5)</f>
        <v/>
      </c>
      <c r="F87" s="643">
        <f>($C$28*$D60*$E$6)</f>
        <v/>
      </c>
      <c r="G87" s="643">
        <f>($C$28*$D60*$E$7)</f>
        <v/>
      </c>
      <c r="H87" s="617" t="n"/>
      <c r="I87" s="617" t="n"/>
      <c r="J87" s="617" t="n"/>
      <c r="K87" s="617" t="n"/>
      <c r="L87" s="617" t="n"/>
      <c r="M87" s="617" t="n"/>
      <c r="N87" s="617" t="n"/>
      <c r="O87" s="617" t="n"/>
      <c r="P87" s="617" t="n"/>
      <c r="Q87" s="617" t="n"/>
      <c r="R87" s="617" t="n"/>
      <c r="S87" s="617" t="n"/>
      <c r="T87" s="617" t="n"/>
      <c r="U87" s="617" t="n"/>
      <c r="V87" s="617" t="n"/>
      <c r="W87" s="617" t="n"/>
      <c r="X87" s="617" t="n"/>
      <c r="Y87" s="617" t="n"/>
      <c r="Z87" s="617" t="n"/>
      <c r="AA87" s="617" t="n"/>
      <c r="AB87" s="617" t="n"/>
      <c r="AC87" s="617" t="n"/>
      <c r="AD87" s="617" t="n"/>
      <c r="AE87" s="617" t="n"/>
      <c r="AF87" s="617" t="n"/>
      <c r="AG87" s="617" t="n"/>
      <c r="AH87" s="617" t="n"/>
    </row>
    <row r="88">
      <c r="A88" s="617" t="n"/>
      <c r="B88" s="702" t="n"/>
      <c r="C88" s="618" t="n"/>
      <c r="D88" s="704" t="n"/>
      <c r="E88" s="704" t="n"/>
      <c r="F88" s="617" t="n"/>
      <c r="G88" s="720" t="n"/>
      <c r="J88" s="617" t="n"/>
      <c r="K88" s="617" t="n"/>
      <c r="L88" s="617" t="n"/>
      <c r="M88" s="617" t="n"/>
      <c r="N88" s="617" t="n"/>
      <c r="O88" s="617" t="n"/>
      <c r="P88" s="617" t="n"/>
      <c r="Q88" s="617" t="n"/>
      <c r="R88" s="617" t="n"/>
      <c r="S88" s="617" t="n"/>
      <c r="T88" s="617" t="n"/>
      <c r="U88" s="617" t="n"/>
      <c r="V88" s="617" t="n"/>
      <c r="W88" s="617" t="n"/>
      <c r="X88" s="617" t="n"/>
      <c r="Y88" s="617" t="n"/>
      <c r="Z88" s="617" t="n"/>
      <c r="AA88" s="617" t="n"/>
      <c r="AB88" s="617" t="n"/>
      <c r="AC88" s="617" t="n"/>
      <c r="AD88" s="617" t="n"/>
      <c r="AE88" s="617" t="n"/>
      <c r="AF88" s="617" t="n"/>
      <c r="AG88" s="617" t="n"/>
      <c r="AH88" s="617" t="n"/>
    </row>
    <row r="89">
      <c r="A89" s="617" t="n"/>
      <c r="B89" s="702" t="inlineStr">
        <is>
          <t>Exclusive of GST</t>
        </is>
      </c>
      <c r="C89" s="618" t="n"/>
      <c r="D89" s="704" t="n"/>
      <c r="E89" s="704" t="n"/>
      <c r="F89" s="617" t="n"/>
      <c r="G89" s="720" t="n"/>
      <c r="J89" s="617" t="n"/>
      <c r="K89" s="617" t="n"/>
      <c r="L89" s="617" t="n"/>
      <c r="M89" s="617" t="n"/>
      <c r="N89" s="617" t="n"/>
      <c r="O89" s="617" t="n"/>
      <c r="P89" s="617" t="n"/>
      <c r="Q89" s="617" t="n"/>
      <c r="R89" s="617" t="n"/>
      <c r="S89" s="617" t="n"/>
      <c r="T89" s="617" t="n"/>
      <c r="U89" s="617" t="n"/>
      <c r="V89" s="617" t="n"/>
      <c r="W89" s="617" t="n"/>
      <c r="X89" s="617" t="n"/>
      <c r="Y89" s="617" t="n"/>
      <c r="Z89" s="617" t="n"/>
      <c r="AA89" s="617" t="n"/>
      <c r="AB89" s="617" t="n"/>
      <c r="AC89" s="617" t="n"/>
      <c r="AD89" s="617" t="n"/>
      <c r="AE89" s="617" t="n"/>
      <c r="AF89" s="617" t="n"/>
      <c r="AG89" s="617" t="n"/>
      <c r="AH89" s="617" t="n"/>
    </row>
    <row r="90">
      <c r="A90" s="617" t="n"/>
      <c r="B90" s="721" t="inlineStr">
        <is>
          <t>Products</t>
        </is>
      </c>
      <c r="C90" s="721" t="inlineStr">
        <is>
          <t>MRP</t>
        </is>
      </c>
      <c r="D90" s="721" t="inlineStr">
        <is>
          <t>Sale Price/Box</t>
        </is>
      </c>
      <c r="E90" s="721" t="inlineStr">
        <is>
          <t>Cost/Box</t>
        </is>
      </c>
      <c r="F90" s="721" t="inlineStr">
        <is>
          <t>Profit/Box</t>
        </is>
      </c>
      <c r="G90" s="722" t="n"/>
      <c r="H90" s="723" t="n"/>
      <c r="I90" s="723" t="n"/>
      <c r="K90" s="617" t="n"/>
      <c r="L90" s="617" t="n"/>
      <c r="M90" s="617" t="n"/>
      <c r="N90" s="617" t="n"/>
      <c r="O90" s="617" t="n"/>
      <c r="P90" s="617" t="n"/>
      <c r="Q90" s="617" t="n"/>
      <c r="R90" s="617" t="n"/>
      <c r="S90" s="617" t="n"/>
      <c r="T90" s="617" t="n"/>
      <c r="U90" s="617" t="n"/>
      <c r="V90" s="617" t="n"/>
      <c r="W90" s="617" t="n"/>
      <c r="X90" s="617" t="n"/>
      <c r="Y90" s="617" t="n"/>
      <c r="Z90" s="617" t="n"/>
      <c r="AA90" s="617" t="n"/>
      <c r="AB90" s="617" t="n"/>
      <c r="AC90" s="617" t="n"/>
      <c r="AD90" s="617" t="n"/>
      <c r="AE90" s="617" t="n"/>
      <c r="AF90" s="617" t="n"/>
      <c r="AG90" s="617" t="n"/>
      <c r="AH90" s="617" t="n"/>
    </row>
    <row r="91">
      <c r="A91" s="617" t="n"/>
      <c r="B91" s="648" t="inlineStr">
        <is>
          <t>Pregnancy Powder- Tier 1 (18%)</t>
        </is>
      </c>
      <c r="C91" s="724" t="n">
        <v>1120</v>
      </c>
      <c r="D91" s="1099">
        <f>C91*($D$93/$C$93)</f>
        <v/>
      </c>
      <c r="E91" s="1100">
        <f>'PP BOM'!H25</f>
        <v/>
      </c>
      <c r="F91" s="557">
        <f>D91-E91</f>
        <v/>
      </c>
      <c r="G91" s="722" t="n"/>
      <c r="H91" s="617" t="n"/>
      <c r="I91" s="726" t="n"/>
      <c r="J91" s="617" t="n"/>
      <c r="K91" s="617" t="n"/>
      <c r="L91" s="617" t="n"/>
      <c r="M91" s="617" t="n"/>
      <c r="N91" s="617" t="n"/>
      <c r="O91" s="617" t="n"/>
      <c r="P91" s="617" t="n"/>
      <c r="Q91" s="617" t="n"/>
      <c r="R91" s="617" t="n"/>
      <c r="S91" s="617" t="n"/>
      <c r="T91" s="617" t="n"/>
      <c r="U91" s="617" t="n"/>
      <c r="V91" s="617" t="n"/>
      <c r="W91" s="617" t="n"/>
      <c r="X91" s="617" t="n"/>
      <c r="Y91" s="617" t="n"/>
      <c r="Z91" s="617" t="n"/>
      <c r="AA91" s="617" t="n"/>
      <c r="AB91" s="617" t="n"/>
      <c r="AC91" s="617" t="n"/>
      <c r="AD91" s="617" t="n"/>
      <c r="AE91" s="617" t="n"/>
      <c r="AF91" s="617" t="n"/>
      <c r="AG91" s="617" t="n"/>
      <c r="AH91" s="617" t="n"/>
    </row>
    <row r="92">
      <c r="A92" s="617" t="n"/>
      <c r="B92" s="651" t="inlineStr">
        <is>
          <t>Pregnancy Powder- Tier 2 (18%)</t>
        </is>
      </c>
      <c r="C92" s="727" t="n">
        <v>750</v>
      </c>
      <c r="D92" s="1101">
        <f>C92*($D$93/$C$93)</f>
        <v/>
      </c>
      <c r="E92" s="1102">
        <f>'PP BOM'!H25</f>
        <v/>
      </c>
      <c r="F92" s="560">
        <f>D92-E92</f>
        <v/>
      </c>
      <c r="H92" s="617" t="n"/>
      <c r="I92" s="729" t="n"/>
      <c r="J92" s="617" t="n"/>
      <c r="K92" s="617" t="n"/>
      <c r="L92" s="617" t="n"/>
      <c r="M92" s="617" t="n"/>
      <c r="N92" s="617" t="n"/>
      <c r="O92" s="617" t="n"/>
      <c r="P92" s="617" t="n"/>
      <c r="Q92" s="617" t="n"/>
      <c r="R92" s="617" t="n"/>
      <c r="S92" s="617" t="n"/>
      <c r="T92" s="617" t="n"/>
      <c r="U92" s="617" t="n"/>
      <c r="V92" s="617" t="n"/>
      <c r="W92" s="617" t="n"/>
      <c r="X92" s="617" t="n"/>
      <c r="Y92" s="617" t="n"/>
      <c r="Z92" s="617" t="n"/>
      <c r="AA92" s="617" t="n"/>
      <c r="AB92" s="617" t="n"/>
      <c r="AC92" s="617" t="n"/>
      <c r="AD92" s="617" t="n"/>
      <c r="AE92" s="617" t="n"/>
      <c r="AF92" s="617" t="n"/>
      <c r="AG92" s="617" t="n"/>
      <c r="AH92" s="617" t="n"/>
    </row>
    <row r="93">
      <c r="A93" s="617" t="n"/>
      <c r="B93" s="651" t="inlineStr">
        <is>
          <t>Pregnancy Powder- Tier 3 (18%)</t>
        </is>
      </c>
      <c r="C93" s="727" t="n">
        <v>500</v>
      </c>
      <c r="D93" s="1103" t="n">
        <v>280</v>
      </c>
      <c r="E93" s="1102">
        <f>'PP BOM'!H25</f>
        <v/>
      </c>
      <c r="F93" s="560">
        <f>D93-E93</f>
        <v/>
      </c>
      <c r="H93" s="617" t="n"/>
      <c r="I93" s="729" t="n"/>
      <c r="J93" s="617" t="n"/>
      <c r="K93" s="617" t="n"/>
      <c r="L93" s="617" t="n"/>
      <c r="M93" s="617" t="n"/>
      <c r="N93" s="617" t="n"/>
      <c r="O93" s="617" t="n"/>
      <c r="P93" s="617" t="n"/>
      <c r="Q93" s="617" t="n"/>
      <c r="R93" s="617" t="n"/>
      <c r="S93" s="617" t="n"/>
      <c r="T93" s="617" t="n"/>
      <c r="U93" s="617" t="n"/>
      <c r="V93" s="617" t="n"/>
      <c r="W93" s="617" t="n"/>
      <c r="X93" s="617" t="n"/>
      <c r="Y93" s="617" t="n"/>
      <c r="Z93" s="617" t="n"/>
      <c r="AA93" s="617" t="n"/>
      <c r="AB93" s="617" t="n"/>
      <c r="AC93" s="617" t="n"/>
      <c r="AD93" s="617" t="n"/>
      <c r="AE93" s="617" t="n"/>
      <c r="AF93" s="617" t="n"/>
      <c r="AG93" s="617" t="n"/>
      <c r="AH93" s="617" t="n"/>
    </row>
    <row r="94">
      <c r="A94" s="617" t="n"/>
      <c r="B94" s="651" t="inlineStr">
        <is>
          <t>Lactation Powder- Tier 1 (18%)</t>
        </is>
      </c>
      <c r="C94" s="727" t="n">
        <v>1300</v>
      </c>
      <c r="D94" s="1101">
        <f>C94*($D$96/$C$96)</f>
        <v/>
      </c>
      <c r="E94" s="1102">
        <f>'LP BOM'!H28</f>
        <v/>
      </c>
      <c r="F94" s="560">
        <f>D94-E94</f>
        <v/>
      </c>
      <c r="H94" s="617" t="n"/>
      <c r="I94" s="729" t="n"/>
      <c r="J94" s="617" t="n"/>
      <c r="K94" s="617" t="n"/>
      <c r="L94" s="617" t="n"/>
      <c r="M94" s="617" t="n"/>
      <c r="N94" s="617" t="n"/>
      <c r="O94" s="617" t="n"/>
      <c r="P94" s="617" t="n"/>
      <c r="Q94" s="617" t="n"/>
      <c r="R94" s="617" t="n"/>
      <c r="S94" s="617" t="n"/>
      <c r="T94" s="617" t="n"/>
      <c r="U94" s="617" t="n"/>
      <c r="V94" s="617" t="n"/>
      <c r="W94" s="617" t="n"/>
      <c r="X94" s="617" t="n"/>
      <c r="Y94" s="617" t="n"/>
      <c r="Z94" s="617" t="n"/>
      <c r="AA94" s="617" t="n"/>
      <c r="AB94" s="617" t="n"/>
      <c r="AC94" s="617" t="n"/>
      <c r="AD94" s="617" t="n"/>
      <c r="AE94" s="617" t="n"/>
      <c r="AF94" s="617" t="n"/>
      <c r="AG94" s="617" t="n"/>
      <c r="AH94" s="617" t="n"/>
    </row>
    <row r="95">
      <c r="A95" s="617" t="n"/>
      <c r="B95" s="651" t="inlineStr">
        <is>
          <t>Lactation Powder- Tier 2 (18%)</t>
        </is>
      </c>
      <c r="C95" s="727" t="n">
        <v>800</v>
      </c>
      <c r="D95" s="1101">
        <f>C95*($D$96/$C$96)</f>
        <v/>
      </c>
      <c r="E95" s="1102">
        <f>'LP BOM'!H28</f>
        <v/>
      </c>
      <c r="F95" s="560">
        <f>D95-E95</f>
        <v/>
      </c>
      <c r="H95" s="617" t="n"/>
      <c r="I95" s="729" t="n"/>
      <c r="J95" s="617" t="n"/>
      <c r="K95" s="617" t="n"/>
      <c r="L95" s="617" t="n"/>
      <c r="M95" s="617" t="n"/>
      <c r="N95" s="617" t="n"/>
      <c r="O95" s="617" t="n"/>
      <c r="P95" s="617" t="n"/>
      <c r="Q95" s="617" t="n"/>
      <c r="R95" s="617" t="n"/>
      <c r="S95" s="617" t="n"/>
      <c r="T95" s="617" t="n"/>
      <c r="U95" s="617" t="n"/>
      <c r="V95" s="617" t="n"/>
      <c r="W95" s="617" t="n"/>
      <c r="X95" s="617" t="n"/>
      <c r="Y95" s="617" t="n"/>
      <c r="Z95" s="617" t="n"/>
      <c r="AA95" s="617" t="n"/>
      <c r="AB95" s="617" t="n"/>
      <c r="AC95" s="617" t="n"/>
      <c r="AD95" s="617" t="n"/>
      <c r="AE95" s="617" t="n"/>
      <c r="AF95" s="617" t="n"/>
      <c r="AG95" s="617" t="n"/>
      <c r="AH95" s="617" t="n"/>
    </row>
    <row r="96">
      <c r="A96" s="617" t="n"/>
      <c r="B96" s="651" t="inlineStr">
        <is>
          <t>Lactation Powder- Tier 3 (18%)</t>
        </is>
      </c>
      <c r="C96" s="727" t="n">
        <v>650</v>
      </c>
      <c r="D96" s="1103" t="n">
        <v>286</v>
      </c>
      <c r="E96" s="1102">
        <f>'LP BOM'!H28</f>
        <v/>
      </c>
      <c r="F96" s="560">
        <f>D96-E96</f>
        <v/>
      </c>
      <c r="H96" s="617" t="n"/>
      <c r="I96" s="729" t="n"/>
      <c r="K96" s="617" t="n"/>
      <c r="L96" s="617" t="n"/>
      <c r="M96" s="617" t="n"/>
      <c r="N96" s="617" t="n"/>
      <c r="O96" s="617" t="n"/>
      <c r="P96" s="617" t="n"/>
      <c r="Q96" s="617" t="n"/>
      <c r="R96" s="617" t="n"/>
      <c r="S96" s="617" t="n"/>
      <c r="T96" s="617" t="n"/>
      <c r="U96" s="617" t="n"/>
      <c r="V96" s="617" t="n"/>
      <c r="W96" s="617" t="n"/>
      <c r="X96" s="617" t="n"/>
      <c r="Y96" s="617" t="n"/>
      <c r="Z96" s="617" t="n"/>
      <c r="AA96" s="617" t="n"/>
      <c r="AB96" s="617" t="n"/>
      <c r="AC96" s="617" t="n"/>
      <c r="AD96" s="617" t="n"/>
      <c r="AE96" s="617" t="n"/>
      <c r="AF96" s="617" t="n"/>
      <c r="AG96" s="617" t="n"/>
      <c r="AH96" s="617" t="n"/>
    </row>
    <row r="97">
      <c r="A97" s="617" t="n"/>
      <c r="B97" s="693" t="inlineStr">
        <is>
          <t>Infant Powder- Tier 1 (18%)</t>
        </is>
      </c>
      <c r="C97" s="730" t="n">
        <v>1200</v>
      </c>
      <c r="D97" s="1104">
        <f>C97*($D$99/$C$99)</f>
        <v/>
      </c>
      <c r="E97" s="1105">
        <f>'IFM BOM'!H30</f>
        <v/>
      </c>
      <c r="F97" s="77">
        <f>D97-E97</f>
        <v/>
      </c>
      <c r="H97" s="617" t="n"/>
      <c r="I97" s="729" t="n"/>
      <c r="K97" s="617" t="n"/>
      <c r="L97" s="617" t="n"/>
      <c r="M97" s="617" t="n"/>
      <c r="N97" s="617" t="n"/>
      <c r="O97" s="617" t="n"/>
      <c r="P97" s="617" t="n"/>
      <c r="Q97" s="617" t="n"/>
      <c r="R97" s="617" t="n"/>
      <c r="S97" s="617" t="n"/>
      <c r="T97" s="617" t="n"/>
      <c r="U97" s="617" t="n"/>
      <c r="V97" s="617" t="n"/>
      <c r="W97" s="617" t="n"/>
      <c r="X97" s="617" t="n"/>
      <c r="Y97" s="617" t="n"/>
      <c r="Z97" s="617" t="n"/>
      <c r="AA97" s="617" t="n"/>
      <c r="AB97" s="617" t="n"/>
      <c r="AC97" s="617" t="n"/>
      <c r="AD97" s="617" t="n"/>
      <c r="AE97" s="617" t="n"/>
      <c r="AF97" s="617" t="n"/>
      <c r="AG97" s="617" t="n"/>
      <c r="AH97" s="617" t="n"/>
    </row>
    <row r="98">
      <c r="A98" s="617" t="n"/>
      <c r="B98" s="693" t="inlineStr">
        <is>
          <t>Infant Powder- Tier 2 (18%)</t>
        </is>
      </c>
      <c r="C98" s="730" t="n">
        <v>800</v>
      </c>
      <c r="D98" s="1104">
        <f>C98*($D$99/$C$99)</f>
        <v/>
      </c>
      <c r="E98" s="1105">
        <f>'IFM BOM'!H30</f>
        <v/>
      </c>
      <c r="F98" s="77">
        <f>D98-E98</f>
        <v/>
      </c>
      <c r="H98" s="617" t="n"/>
      <c r="I98" s="729" t="n"/>
      <c r="K98" s="617" t="n"/>
      <c r="L98" s="617" t="n"/>
      <c r="M98" s="617" t="n"/>
      <c r="N98" s="617" t="n"/>
      <c r="O98" s="617" t="n"/>
      <c r="P98" s="617" t="n"/>
      <c r="Q98" s="617" t="n"/>
      <c r="R98" s="617" t="n"/>
      <c r="S98" s="617" t="n"/>
      <c r="T98" s="617" t="n"/>
      <c r="U98" s="617" t="n"/>
      <c r="V98" s="617" t="n"/>
      <c r="W98" s="617" t="n"/>
      <c r="X98" s="617" t="n"/>
      <c r="Y98" s="617" t="n"/>
      <c r="Z98" s="617" t="n"/>
      <c r="AA98" s="617" t="n"/>
      <c r="AB98" s="617" t="n"/>
      <c r="AC98" s="617" t="n"/>
      <c r="AD98" s="617" t="n"/>
      <c r="AE98" s="617" t="n"/>
      <c r="AF98" s="617" t="n"/>
      <c r="AG98" s="617" t="n"/>
      <c r="AH98" s="617" t="n"/>
    </row>
    <row r="99">
      <c r="A99" s="617" t="n"/>
      <c r="B99" s="693" t="inlineStr">
        <is>
          <t>Infant Powder- Tier 3 (18%)</t>
        </is>
      </c>
      <c r="C99" s="730" t="n">
        <v>550</v>
      </c>
      <c r="D99" s="1106" t="n">
        <v>242</v>
      </c>
      <c r="E99" s="1105">
        <f>'IFM BOM'!H30</f>
        <v/>
      </c>
      <c r="F99" s="77">
        <f>D99-E99</f>
        <v/>
      </c>
      <c r="H99" s="617" t="n"/>
      <c r="I99" s="729" t="n"/>
      <c r="K99" s="617" t="n"/>
      <c r="L99" s="617" t="n"/>
      <c r="M99" s="617" t="n"/>
      <c r="N99" s="617" t="n"/>
      <c r="O99" s="617" t="n"/>
      <c r="P99" s="617" t="n"/>
      <c r="Q99" s="617" t="n"/>
      <c r="R99" s="617" t="n"/>
      <c r="S99" s="617" t="n"/>
      <c r="T99" s="617" t="n"/>
      <c r="U99" s="617" t="n"/>
      <c r="V99" s="617" t="n"/>
      <c r="W99" s="617" t="n"/>
      <c r="X99" s="617" t="n"/>
      <c r="Y99" s="617" t="n"/>
      <c r="Z99" s="617" t="n"/>
      <c r="AA99" s="617" t="n"/>
      <c r="AB99" s="617" t="n"/>
      <c r="AC99" s="617" t="n"/>
      <c r="AD99" s="617" t="n"/>
      <c r="AE99" s="617" t="n"/>
      <c r="AF99" s="617" t="n"/>
      <c r="AG99" s="617" t="n"/>
      <c r="AH99" s="617" t="n"/>
    </row>
    <row r="100">
      <c r="A100" s="617" t="n"/>
      <c r="B100" s="693" t="inlineStr">
        <is>
          <t>Children Powder- Tier 1 (18%)</t>
        </is>
      </c>
      <c r="C100" s="730" t="n">
        <v>1050</v>
      </c>
      <c r="D100" s="1104">
        <f>C100*($D$102/$C$102)</f>
        <v/>
      </c>
      <c r="E100" s="1105">
        <f>'CNP BOM'!H24</f>
        <v/>
      </c>
      <c r="F100" s="77">
        <f>D100-E100</f>
        <v/>
      </c>
      <c r="H100" s="617" t="n"/>
      <c r="I100" s="729" t="n"/>
      <c r="K100" s="617" t="n"/>
      <c r="L100" s="617" t="n"/>
      <c r="M100" s="617" t="n"/>
      <c r="N100" s="617" t="n"/>
      <c r="O100" s="617" t="n"/>
      <c r="P100" s="617" t="n"/>
      <c r="Q100" s="617" t="n"/>
      <c r="R100" s="617" t="n"/>
      <c r="S100" s="617" t="n"/>
      <c r="T100" s="617" t="n"/>
      <c r="U100" s="617" t="n"/>
      <c r="V100" s="617" t="n"/>
      <c r="W100" s="617" t="n"/>
      <c r="X100" s="617" t="n"/>
      <c r="Y100" s="617" t="n"/>
      <c r="Z100" s="617" t="n"/>
      <c r="AA100" s="617" t="n"/>
      <c r="AB100" s="617" t="n"/>
      <c r="AC100" s="617" t="n"/>
      <c r="AD100" s="617" t="n"/>
      <c r="AE100" s="617" t="n"/>
      <c r="AF100" s="617" t="n"/>
      <c r="AG100" s="617" t="n"/>
      <c r="AH100" s="617" t="n"/>
    </row>
    <row r="101">
      <c r="A101" s="617" t="n"/>
      <c r="B101" s="693" t="inlineStr">
        <is>
          <t>Children Powder- Tier 2 (18%)</t>
        </is>
      </c>
      <c r="C101" s="730" t="n">
        <v>700</v>
      </c>
      <c r="D101" s="1104">
        <f>C101*($D$102/$C$102)</f>
        <v/>
      </c>
      <c r="E101" s="1105">
        <f>'CNP BOM'!H24</f>
        <v/>
      </c>
      <c r="F101" s="77">
        <f>D101-E101</f>
        <v/>
      </c>
      <c r="H101" s="617" t="n"/>
      <c r="I101" s="729" t="n"/>
      <c r="K101" s="617" t="n"/>
      <c r="L101" s="617" t="n"/>
      <c r="M101" s="617" t="n"/>
      <c r="N101" s="617" t="n"/>
      <c r="O101" s="617" t="n"/>
      <c r="P101" s="617" t="n"/>
      <c r="Q101" s="617" t="n"/>
      <c r="R101" s="617" t="n"/>
      <c r="S101" s="617" t="n"/>
      <c r="T101" s="617" t="n"/>
      <c r="U101" s="617" t="n"/>
      <c r="V101" s="617" t="n"/>
      <c r="W101" s="617" t="n"/>
      <c r="X101" s="617" t="n"/>
      <c r="Y101" s="617" t="n"/>
      <c r="Z101" s="617" t="n"/>
      <c r="AA101" s="617" t="n"/>
      <c r="AB101" s="617" t="n"/>
      <c r="AC101" s="617" t="n"/>
      <c r="AD101" s="617" t="n"/>
      <c r="AE101" s="617" t="n"/>
      <c r="AF101" s="617" t="n"/>
      <c r="AG101" s="617" t="n"/>
      <c r="AH101" s="617" t="n"/>
    </row>
    <row r="102">
      <c r="A102" s="617" t="n"/>
      <c r="B102" s="697" t="inlineStr">
        <is>
          <t>Children Powder- Tier 3 (18%)</t>
        </is>
      </c>
      <c r="C102" s="731" t="n">
        <v>480</v>
      </c>
      <c r="D102" s="1107" t="n">
        <v>212</v>
      </c>
      <c r="E102" s="1108">
        <f>'CNP BOM'!H24</f>
        <v/>
      </c>
      <c r="F102" s="283">
        <f>D102-E102</f>
        <v/>
      </c>
      <c r="H102" s="617" t="n"/>
      <c r="I102" s="729" t="n"/>
      <c r="K102" s="617" t="n"/>
      <c r="L102" s="617" t="n"/>
      <c r="M102" s="617" t="n"/>
      <c r="N102" s="617" t="n"/>
      <c r="O102" s="617" t="n"/>
      <c r="P102" s="617" t="n"/>
      <c r="Q102" s="617" t="n"/>
      <c r="R102" s="617" t="n"/>
      <c r="S102" s="617" t="n"/>
      <c r="T102" s="617" t="n"/>
      <c r="U102" s="617" t="n"/>
      <c r="V102" s="617" t="n"/>
      <c r="W102" s="617" t="n"/>
      <c r="X102" s="617" t="n"/>
      <c r="Y102" s="617" t="n"/>
      <c r="Z102" s="617" t="n"/>
      <c r="AA102" s="617" t="n"/>
      <c r="AB102" s="617" t="n"/>
      <c r="AC102" s="617" t="n"/>
      <c r="AD102" s="617" t="n"/>
      <c r="AE102" s="617" t="n"/>
      <c r="AF102" s="617" t="n"/>
      <c r="AG102" s="617" t="n"/>
      <c r="AH102" s="617" t="n"/>
    </row>
    <row r="103">
      <c r="A103" s="617" t="n"/>
      <c r="B103" s="617" t="n"/>
      <c r="C103" s="617" t="n"/>
      <c r="D103" s="617" t="n"/>
      <c r="E103" s="617" t="n"/>
      <c r="F103" s="617" t="n"/>
      <c r="G103" s="617" t="n"/>
      <c r="H103" s="617" t="n"/>
      <c r="I103" s="617" t="n"/>
      <c r="J103" s="617" t="n"/>
      <c r="K103" s="617" t="n"/>
      <c r="L103" s="617" t="n"/>
      <c r="M103" s="617" t="n"/>
      <c r="N103" s="617" t="n"/>
      <c r="O103" s="617" t="n"/>
      <c r="P103" s="617" t="n"/>
      <c r="Q103" s="617" t="n"/>
      <c r="R103" s="617" t="n"/>
      <c r="S103" s="617" t="n"/>
      <c r="T103" s="617" t="n"/>
      <c r="U103" s="617" t="n"/>
      <c r="V103" s="617" t="n"/>
      <c r="W103" s="617" t="n"/>
      <c r="X103" s="617" t="n"/>
      <c r="Y103" s="617" t="n"/>
      <c r="Z103" s="617" t="n"/>
      <c r="AA103" s="617" t="n"/>
      <c r="AB103" s="617" t="n"/>
      <c r="AC103" s="617" t="n"/>
      <c r="AD103" s="617" t="n"/>
      <c r="AE103" s="617" t="n"/>
      <c r="AF103" s="617" t="n"/>
      <c r="AG103" s="617" t="n"/>
      <c r="AH103" s="617" t="n"/>
    </row>
    <row r="104">
      <c r="A104" s="617" t="n"/>
      <c r="B104" s="702" t="inlineStr">
        <is>
          <t>Working Capacity Calculations for Boxes (Quarterly)</t>
        </is>
      </c>
      <c r="C104" s="617" t="n"/>
      <c r="D104" s="732" t="n"/>
      <c r="E104" s="617" t="n"/>
      <c r="F104" s="617" t="n"/>
      <c r="G104" s="617" t="n"/>
      <c r="H104" s="617" t="n"/>
      <c r="I104" s="617" t="n"/>
      <c r="J104" s="617" t="n"/>
      <c r="K104" s="617" t="n"/>
      <c r="L104" s="617" t="n"/>
      <c r="M104" s="617" t="n"/>
      <c r="N104" s="617" t="n"/>
      <c r="O104" s="617" t="n"/>
      <c r="P104" s="617" t="n"/>
      <c r="Q104" s="617" t="n"/>
      <c r="R104" s="617" t="n"/>
      <c r="S104" s="617" t="n"/>
      <c r="T104" s="617" t="n"/>
      <c r="U104" s="617" t="n"/>
      <c r="V104" s="617" t="n"/>
      <c r="W104" s="617" t="n"/>
      <c r="X104" s="617" t="n"/>
      <c r="Y104" s="617" t="n"/>
      <c r="Z104" s="617" t="n"/>
      <c r="AA104" s="617" t="n"/>
      <c r="AB104" s="617" t="n"/>
      <c r="AC104" s="617" t="n"/>
      <c r="AD104" s="617" t="n"/>
      <c r="AE104" s="617" t="n"/>
      <c r="AF104" s="617" t="n"/>
      <c r="AG104" s="617" t="n"/>
      <c r="AH104" s="617" t="n"/>
    </row>
    <row r="105">
      <c r="A105" s="617" t="n"/>
      <c r="B105" s="1109" t="inlineStr">
        <is>
          <t>Months</t>
        </is>
      </c>
      <c r="C105" s="873" t="inlineStr">
        <is>
          <t>Year 1</t>
        </is>
      </c>
      <c r="D105" s="1069" t="n"/>
      <c r="E105" s="873" t="inlineStr">
        <is>
          <t xml:space="preserve">Year 2 </t>
        </is>
      </c>
      <c r="F105" s="1069" t="n"/>
      <c r="G105" s="873" t="inlineStr">
        <is>
          <t>Year 3</t>
        </is>
      </c>
      <c r="H105" s="1069" t="n"/>
      <c r="I105" s="873" t="inlineStr">
        <is>
          <t>Year 4</t>
        </is>
      </c>
      <c r="J105" s="1069" t="n"/>
      <c r="K105" s="873" t="inlineStr">
        <is>
          <t>Year 5</t>
        </is>
      </c>
      <c r="L105" s="1069" t="n"/>
      <c r="M105" s="617" t="n"/>
      <c r="N105" s="617" t="n"/>
      <c r="O105" s="617" t="n"/>
      <c r="P105" s="617" t="n"/>
      <c r="Q105" s="617" t="n"/>
      <c r="R105" s="617" t="n"/>
      <c r="S105" s="617" t="n"/>
      <c r="T105" s="617" t="n"/>
      <c r="U105" s="617" t="n"/>
      <c r="V105" s="617" t="n"/>
      <c r="W105" s="617" t="n"/>
      <c r="X105" s="617" t="n"/>
      <c r="Y105" s="617" t="n"/>
      <c r="Z105" s="617" t="n"/>
      <c r="AA105" s="617" t="n"/>
      <c r="AB105" s="617" t="n"/>
      <c r="AC105" s="617" t="n"/>
      <c r="AD105" s="617" t="n"/>
      <c r="AE105" s="617" t="n"/>
      <c r="AF105" s="617" t="n"/>
      <c r="AG105" s="617" t="n"/>
      <c r="AH105" s="617" t="n"/>
    </row>
    <row r="106">
      <c r="A106" s="617" t="n"/>
      <c r="B106" s="1075" t="n"/>
      <c r="C106" s="873" t="inlineStr">
        <is>
          <t>Capacity/Month</t>
        </is>
      </c>
      <c r="D106" s="621" t="inlineStr">
        <is>
          <t>Capacity/Quarter</t>
        </is>
      </c>
      <c r="E106" s="873" t="inlineStr">
        <is>
          <t>Capacity/Month</t>
        </is>
      </c>
      <c r="F106" s="621" t="inlineStr">
        <is>
          <t>Capacity/Quarter</t>
        </is>
      </c>
      <c r="G106" s="873" t="inlineStr">
        <is>
          <t>Capacity/Month</t>
        </is>
      </c>
      <c r="H106" s="621" t="inlineStr">
        <is>
          <t>Capacity/Quarter</t>
        </is>
      </c>
      <c r="I106" s="873" t="inlineStr">
        <is>
          <t>Capacity/Month</t>
        </is>
      </c>
      <c r="J106" s="621" t="inlineStr">
        <is>
          <t>Capacity/Quarter</t>
        </is>
      </c>
      <c r="K106" s="873" t="inlineStr">
        <is>
          <t>Capacity/Month</t>
        </is>
      </c>
      <c r="L106" s="621" t="inlineStr">
        <is>
          <t>Capacity/Quarter</t>
        </is>
      </c>
      <c r="M106" s="617" t="n"/>
      <c r="N106" s="617" t="n"/>
      <c r="O106" s="617" t="n"/>
      <c r="P106" s="617" t="n"/>
      <c r="Q106" s="617" t="n"/>
      <c r="R106" s="617" t="n"/>
      <c r="S106" s="617" t="n"/>
      <c r="T106" s="617" t="n"/>
      <c r="U106" s="617" t="n"/>
      <c r="V106" s="617" t="n"/>
      <c r="W106" s="617" t="n"/>
      <c r="X106" s="617" t="n"/>
      <c r="Y106" s="617" t="n"/>
      <c r="Z106" s="617" t="n"/>
      <c r="AA106" s="617" t="n"/>
      <c r="AB106" s="617" t="n"/>
      <c r="AC106" s="617" t="n"/>
      <c r="AD106" s="617" t="n"/>
      <c r="AE106" s="617" t="n"/>
      <c r="AF106" s="617" t="n"/>
      <c r="AG106" s="617" t="n"/>
      <c r="AH106" s="617" t="n"/>
    </row>
    <row r="107">
      <c r="A107" s="617" t="n"/>
      <c r="B107" s="735" t="inlineStr">
        <is>
          <t>April to June</t>
        </is>
      </c>
      <c r="C107" s="736" t="n">
        <v>0.8</v>
      </c>
      <c r="D107" s="737">
        <f>C107*3</f>
        <v/>
      </c>
      <c r="E107" s="736" t="n">
        <v>0.8</v>
      </c>
      <c r="F107" s="737">
        <f>E107*3</f>
        <v/>
      </c>
      <c r="G107" s="736" t="n">
        <v>1</v>
      </c>
      <c r="H107" s="737">
        <f>G107*3</f>
        <v/>
      </c>
      <c r="I107" s="736" t="n">
        <v>1</v>
      </c>
      <c r="J107" s="737">
        <f>I107*3</f>
        <v/>
      </c>
      <c r="K107" s="736" t="n">
        <v>1</v>
      </c>
      <c r="L107" s="737">
        <f>K107*3</f>
        <v/>
      </c>
      <c r="M107" s="617" t="n"/>
      <c r="N107" s="617" t="n"/>
      <c r="O107" s="617" t="n"/>
      <c r="P107" s="617" t="n"/>
      <c r="Q107" s="617" t="n"/>
      <c r="R107" s="617" t="n"/>
      <c r="S107" s="617" t="n"/>
      <c r="T107" s="617" t="n"/>
      <c r="U107" s="617" t="n"/>
      <c r="V107" s="617" t="n"/>
      <c r="W107" s="617" t="n"/>
      <c r="X107" s="617" t="n"/>
      <c r="Y107" s="617" t="n"/>
      <c r="Z107" s="617" t="n"/>
      <c r="AA107" s="617" t="n"/>
      <c r="AB107" s="617" t="n"/>
      <c r="AC107" s="617" t="n"/>
      <c r="AD107" s="617" t="n"/>
      <c r="AE107" s="617" t="n"/>
      <c r="AF107" s="617" t="n"/>
      <c r="AG107" s="617" t="n"/>
      <c r="AH107" s="617" t="n"/>
    </row>
    <row r="108">
      <c r="A108" s="617" t="n"/>
      <c r="B108" s="738" t="inlineStr">
        <is>
          <t>January to March</t>
        </is>
      </c>
      <c r="C108" s="736" t="n">
        <v>0.8</v>
      </c>
      <c r="D108" s="739">
        <f>C108*3</f>
        <v/>
      </c>
      <c r="E108" s="736" t="n">
        <v>0.8</v>
      </c>
      <c r="F108" s="739">
        <f>E108*3</f>
        <v/>
      </c>
      <c r="G108" s="736" t="n">
        <v>1</v>
      </c>
      <c r="H108" s="739">
        <f>G108*3</f>
        <v/>
      </c>
      <c r="I108" s="736" t="n">
        <v>1</v>
      </c>
      <c r="J108" s="739">
        <f>I108*3</f>
        <v/>
      </c>
      <c r="K108" s="736" t="n">
        <v>1</v>
      </c>
      <c r="L108" s="739">
        <f>K108*3</f>
        <v/>
      </c>
      <c r="M108" s="617" t="n"/>
      <c r="N108" s="617" t="n"/>
      <c r="O108" s="617" t="n"/>
      <c r="P108" s="617" t="n"/>
      <c r="Q108" s="617" t="n"/>
      <c r="R108" s="617" t="n"/>
      <c r="S108" s="617" t="n"/>
      <c r="T108" s="617" t="n"/>
      <c r="U108" s="617" t="n"/>
      <c r="V108" s="617" t="n"/>
      <c r="W108" s="617" t="n"/>
      <c r="X108" s="617" t="n"/>
      <c r="Y108" s="617" t="n"/>
      <c r="Z108" s="617" t="n"/>
      <c r="AA108" s="617" t="n"/>
      <c r="AB108" s="617" t="n"/>
      <c r="AC108" s="617" t="n"/>
      <c r="AD108" s="617" t="n"/>
      <c r="AE108" s="617" t="n"/>
      <c r="AF108" s="617" t="n"/>
      <c r="AG108" s="617" t="n"/>
      <c r="AH108" s="617" t="n"/>
    </row>
    <row r="109">
      <c r="A109" s="617" t="n"/>
      <c r="B109" s="738" t="inlineStr">
        <is>
          <t>July to September</t>
        </is>
      </c>
      <c r="C109" s="736" t="n">
        <v>0.8</v>
      </c>
      <c r="D109" s="739">
        <f>C109*3</f>
        <v/>
      </c>
      <c r="E109" s="736" t="n">
        <v>0.8</v>
      </c>
      <c r="F109" s="739">
        <f>E109*3</f>
        <v/>
      </c>
      <c r="G109" s="736" t="n">
        <v>1</v>
      </c>
      <c r="H109" s="739">
        <f>G109*3</f>
        <v/>
      </c>
      <c r="I109" s="736" t="n">
        <v>1</v>
      </c>
      <c r="J109" s="739">
        <f>I109*3</f>
        <v/>
      </c>
      <c r="K109" s="736" t="n">
        <v>1</v>
      </c>
      <c r="L109" s="739">
        <f>K109*3</f>
        <v/>
      </c>
      <c r="M109" s="617" t="n"/>
      <c r="N109" s="617" t="n"/>
      <c r="O109" s="617" t="n"/>
      <c r="P109" s="617" t="n"/>
      <c r="Q109" s="617" t="n"/>
      <c r="R109" s="617" t="n"/>
      <c r="S109" s="617" t="n"/>
      <c r="T109" s="617" t="n"/>
      <c r="U109" s="617" t="n"/>
      <c r="V109" s="617" t="n"/>
      <c r="W109" s="617" t="n"/>
      <c r="X109" s="617" t="n"/>
      <c r="Y109" s="617" t="n"/>
      <c r="Z109" s="617" t="n"/>
      <c r="AA109" s="617" t="n"/>
      <c r="AB109" s="617" t="n"/>
      <c r="AC109" s="617" t="n"/>
      <c r="AD109" s="617" t="n"/>
      <c r="AE109" s="617" t="n"/>
      <c r="AF109" s="617" t="n"/>
      <c r="AG109" s="617" t="n"/>
      <c r="AH109" s="617" t="n"/>
    </row>
    <row r="110">
      <c r="A110" s="617" t="n"/>
      <c r="B110" s="738" t="inlineStr">
        <is>
          <t>October to December</t>
        </is>
      </c>
      <c r="C110" s="740" t="n">
        <v>0.8</v>
      </c>
      <c r="D110" s="741">
        <f>C110*3</f>
        <v/>
      </c>
      <c r="E110" s="740" t="n">
        <v>0.8</v>
      </c>
      <c r="F110" s="741">
        <f>E110*3</f>
        <v/>
      </c>
      <c r="G110" s="740" t="n">
        <v>1</v>
      </c>
      <c r="H110" s="741">
        <f>G110*3</f>
        <v/>
      </c>
      <c r="I110" s="740" t="n">
        <v>1</v>
      </c>
      <c r="J110" s="741">
        <f>I110*3</f>
        <v/>
      </c>
      <c r="K110" s="740" t="n">
        <v>1</v>
      </c>
      <c r="L110" s="741">
        <f>K110*3</f>
        <v/>
      </c>
      <c r="M110" s="617" t="n"/>
      <c r="N110" s="617" t="n"/>
      <c r="O110" s="617" t="n"/>
      <c r="P110" s="617" t="n"/>
      <c r="Q110" s="617" t="n"/>
      <c r="R110" s="617" t="n"/>
      <c r="S110" s="617" t="n"/>
      <c r="T110" s="617" t="n"/>
      <c r="U110" s="617" t="n"/>
      <c r="V110" s="617" t="n"/>
      <c r="W110" s="617" t="n"/>
      <c r="X110" s="617" t="n"/>
      <c r="Y110" s="617" t="n"/>
      <c r="Z110" s="617" t="n"/>
      <c r="AA110" s="617" t="n"/>
      <c r="AB110" s="617" t="n"/>
      <c r="AC110" s="617" t="n"/>
      <c r="AD110" s="617" t="n"/>
      <c r="AE110" s="617" t="n"/>
      <c r="AF110" s="617" t="n"/>
      <c r="AG110" s="617" t="n"/>
      <c r="AH110" s="617" t="n"/>
    </row>
    <row r="111" ht="14.25" customHeight="1" s="1068">
      <c r="A111" s="617" t="n"/>
      <c r="B111" s="742" t="inlineStr">
        <is>
          <t>Average Working Capacity %</t>
        </is>
      </c>
      <c r="C111" s="743" t="n"/>
      <c r="D111" s="744">
        <f>SUM(D107:D110)/C26</f>
        <v/>
      </c>
      <c r="E111" s="745" t="n"/>
      <c r="F111" s="746">
        <f>SUM(F107:F110)/C26</f>
        <v/>
      </c>
      <c r="G111" s="745" t="n"/>
      <c r="H111" s="746">
        <f>SUM(H107:H110)/C26</f>
        <v/>
      </c>
      <c r="I111" s="745" t="n"/>
      <c r="J111" s="746">
        <f>SUM(J107:J110)/C26</f>
        <v/>
      </c>
      <c r="K111" s="745" t="n"/>
      <c r="L111" s="746">
        <f>SUM(L107:L110)/C26</f>
        <v/>
      </c>
      <c r="M111" s="617" t="n"/>
      <c r="N111" s="617" t="n"/>
      <c r="O111" s="617" t="n"/>
      <c r="P111" s="617" t="n"/>
      <c r="Q111" s="617" t="n"/>
      <c r="R111" s="617" t="n"/>
      <c r="S111" s="617" t="n"/>
      <c r="T111" s="617" t="n"/>
      <c r="U111" s="617" t="n"/>
      <c r="V111" s="617" t="n"/>
      <c r="W111" s="617" t="n"/>
      <c r="X111" s="617" t="n"/>
      <c r="Y111" s="617" t="n"/>
      <c r="Z111" s="617" t="n"/>
      <c r="AA111" s="617" t="n"/>
      <c r="AB111" s="617" t="n"/>
      <c r="AC111" s="617" t="n"/>
      <c r="AD111" s="617" t="n"/>
      <c r="AE111" s="617" t="n"/>
      <c r="AF111" s="617" t="n"/>
      <c r="AG111" s="617" t="n"/>
      <c r="AH111" s="617" t="n"/>
    </row>
    <row r="112" ht="14.25" customHeight="1" s="1068">
      <c r="A112" s="617" t="n"/>
      <c r="B112" s="723" t="n"/>
      <c r="C112" s="747" t="n"/>
      <c r="D112" s="748" t="n"/>
      <c r="E112" s="749" t="n"/>
      <c r="F112" s="749" t="n"/>
      <c r="G112" s="749" t="n"/>
      <c r="H112" s="749" t="n"/>
      <c r="I112" s="749" t="n"/>
      <c r="J112" s="749" t="n"/>
      <c r="K112" s="749" t="n"/>
      <c r="L112" s="749" t="n"/>
      <c r="M112" s="617" t="n"/>
      <c r="N112" s="617" t="n"/>
      <c r="O112" s="617" t="n"/>
      <c r="P112" s="617" t="n"/>
      <c r="Q112" s="617" t="n"/>
      <c r="R112" s="617" t="n"/>
      <c r="S112" s="617" t="n"/>
      <c r="T112" s="617" t="n"/>
      <c r="U112" s="617" t="n"/>
      <c r="V112" s="617" t="n"/>
      <c r="W112" s="617" t="n"/>
      <c r="X112" s="617" t="n"/>
      <c r="Y112" s="617" t="n"/>
      <c r="Z112" s="617" t="n"/>
      <c r="AA112" s="617" t="n"/>
      <c r="AB112" s="617" t="n"/>
      <c r="AC112" s="617" t="n"/>
      <c r="AD112" s="617" t="n"/>
      <c r="AE112" s="617" t="n"/>
      <c r="AF112" s="617" t="n"/>
      <c r="AG112" s="617" t="n"/>
      <c r="AH112" s="617" t="n"/>
    </row>
    <row r="113">
      <c r="A113" s="617" t="n"/>
      <c r="B113" s="702" t="inlineStr">
        <is>
          <t>Capacity Breakup for Boxes</t>
        </is>
      </c>
      <c r="C113" s="661" t="n"/>
      <c r="D113" s="659" t="n"/>
      <c r="E113" s="617" t="n"/>
      <c r="F113" s="617" t="n"/>
      <c r="G113" s="617" t="n"/>
      <c r="H113" s="617" t="n"/>
      <c r="I113" s="617" t="n"/>
      <c r="J113" s="617" t="n"/>
      <c r="K113" s="617" t="n"/>
      <c r="L113" s="617" t="n"/>
      <c r="M113" s="617" t="n"/>
      <c r="N113" s="617" t="n"/>
      <c r="O113" s="617" t="n"/>
      <c r="P113" s="617" t="n"/>
      <c r="Q113" s="617" t="n"/>
      <c r="R113" s="617" t="n"/>
      <c r="S113" s="617" t="n"/>
      <c r="T113" s="617" t="n"/>
      <c r="U113" s="617" t="n"/>
      <c r="V113" s="617" t="n"/>
      <c r="W113" s="617" t="n"/>
      <c r="X113" s="617" t="n"/>
      <c r="Y113" s="617" t="n"/>
      <c r="Z113" s="617" t="n"/>
      <c r="AA113" s="617" t="n"/>
      <c r="AB113" s="617" t="n"/>
      <c r="AC113" s="617" t="n"/>
      <c r="AD113" s="617" t="n"/>
      <c r="AE113" s="617" t="n"/>
      <c r="AF113" s="617" t="n"/>
      <c r="AG113" s="617" t="n"/>
      <c r="AH113" s="617" t="n"/>
    </row>
    <row r="114" ht="14.25" customHeight="1" s="1068">
      <c r="A114" s="617" t="n"/>
      <c r="B114" s="750" t="n"/>
      <c r="C114" s="873" t="inlineStr">
        <is>
          <t>Year 1 Capacity</t>
        </is>
      </c>
      <c r="D114" s="873" t="inlineStr">
        <is>
          <t>Year 2 Capacity</t>
        </is>
      </c>
      <c r="E114" s="873" t="inlineStr">
        <is>
          <t>Year 3 Capacity</t>
        </is>
      </c>
      <c r="F114" s="873" t="inlineStr">
        <is>
          <t>Year 4 Capacity</t>
        </is>
      </c>
      <c r="G114" s="873" t="inlineStr">
        <is>
          <t>Year 5 Capacity</t>
        </is>
      </c>
      <c r="H114" s="617" t="n"/>
      <c r="I114" s="617" t="n"/>
      <c r="J114" s="617" t="n"/>
      <c r="K114" s="617" t="n"/>
      <c r="L114" s="617" t="n"/>
      <c r="M114" s="617" t="n"/>
      <c r="N114" s="617" t="n"/>
      <c r="O114" s="617" t="n"/>
      <c r="P114" s="617" t="n"/>
      <c r="Q114" s="617" t="n"/>
      <c r="R114" s="617" t="n"/>
      <c r="S114" s="617" t="n"/>
      <c r="T114" s="617" t="n"/>
      <c r="U114" s="617" t="n"/>
      <c r="V114" s="617" t="n"/>
      <c r="W114" s="617" t="n"/>
      <c r="X114" s="617" t="n"/>
      <c r="Y114" s="617" t="n"/>
      <c r="Z114" s="617" t="n"/>
      <c r="AA114" s="617" t="n"/>
      <c r="AB114" s="617" t="n"/>
      <c r="AC114" s="617" t="n"/>
      <c r="AD114" s="617" t="n"/>
      <c r="AE114" s="617" t="n"/>
      <c r="AF114" s="617" t="n"/>
      <c r="AG114" s="617" t="n"/>
      <c r="AH114" s="617" t="n"/>
    </row>
    <row r="115" ht="14.25" customHeight="1" s="1068">
      <c r="A115" s="617" t="n"/>
      <c r="B115" s="735" t="inlineStr">
        <is>
          <t>Our brand manufacturing</t>
        </is>
      </c>
      <c r="C115" s="737">
        <f>D111*75%</f>
        <v/>
      </c>
      <c r="D115" s="737">
        <f>F111*75%</f>
        <v/>
      </c>
      <c r="E115" s="737">
        <f>H111*75%</f>
        <v/>
      </c>
      <c r="F115" s="737">
        <f>J111*75%</f>
        <v/>
      </c>
      <c r="G115" s="737">
        <f>L111*75%</f>
        <v/>
      </c>
      <c r="H115" s="617" t="n"/>
      <c r="I115" s="617" t="n"/>
      <c r="J115" s="617" t="n"/>
      <c r="K115" s="617" t="n"/>
      <c r="L115" s="617" t="n"/>
      <c r="M115" s="617" t="n"/>
      <c r="N115" s="617" t="n"/>
      <c r="O115" s="617" t="n"/>
      <c r="P115" s="617" t="n"/>
      <c r="Q115" s="617" t="n"/>
      <c r="R115" s="617" t="n"/>
      <c r="S115" s="617" t="n"/>
      <c r="T115" s="617" t="n"/>
      <c r="U115" s="617" t="n"/>
      <c r="V115" s="617" t="n"/>
      <c r="W115" s="617" t="n"/>
      <c r="X115" s="617" t="n"/>
      <c r="Y115" s="617" t="n"/>
      <c r="Z115" s="617" t="n"/>
      <c r="AA115" s="617" t="n"/>
      <c r="AB115" s="617" t="n"/>
      <c r="AC115" s="617" t="n"/>
      <c r="AD115" s="617" t="n"/>
      <c r="AE115" s="617" t="n"/>
      <c r="AF115" s="617" t="n"/>
      <c r="AG115" s="617" t="n"/>
      <c r="AH115" s="617" t="n"/>
    </row>
    <row r="116" ht="14.25" customHeight="1" s="1068">
      <c r="A116" s="617" t="n"/>
      <c r="B116" s="751" t="inlineStr">
        <is>
          <t>Contract manufacturing</t>
        </is>
      </c>
      <c r="C116" s="741">
        <f>D111-C115</f>
        <v/>
      </c>
      <c r="D116" s="741">
        <f>F111-D115</f>
        <v/>
      </c>
      <c r="E116" s="741">
        <f>H111-E115</f>
        <v/>
      </c>
      <c r="F116" s="741">
        <f>J111-F115</f>
        <v/>
      </c>
      <c r="G116" s="741">
        <f>L111-G115</f>
        <v/>
      </c>
      <c r="H116" s="617" t="n"/>
      <c r="I116" s="617" t="n"/>
      <c r="J116" s="617" t="n"/>
      <c r="K116" s="617" t="n"/>
      <c r="L116" s="617" t="n"/>
      <c r="M116" s="617" t="n"/>
      <c r="N116" s="617" t="n"/>
      <c r="O116" s="617" t="n"/>
      <c r="P116" s="617" t="n"/>
      <c r="Q116" s="617" t="n"/>
      <c r="R116" s="617" t="n"/>
      <c r="S116" s="617" t="n"/>
      <c r="T116" s="617" t="n"/>
      <c r="U116" s="617" t="n"/>
      <c r="V116" s="617" t="n"/>
      <c r="W116" s="617" t="n"/>
      <c r="X116" s="617" t="n"/>
      <c r="Y116" s="617" t="n"/>
      <c r="Z116" s="617" t="n"/>
      <c r="AA116" s="617" t="n"/>
      <c r="AB116" s="617" t="n"/>
      <c r="AC116" s="617" t="n"/>
      <c r="AD116" s="617" t="n"/>
      <c r="AE116" s="617" t="n"/>
      <c r="AF116" s="617" t="n"/>
      <c r="AG116" s="617" t="n"/>
      <c r="AH116" s="617" t="n"/>
    </row>
    <row r="117" ht="14.25" customHeight="1" s="1068">
      <c r="A117" s="617" t="n"/>
      <c r="B117" s="617" t="n"/>
      <c r="C117" s="749" t="n"/>
      <c r="D117" s="749" t="n"/>
      <c r="E117" s="749" t="n"/>
      <c r="F117" s="749" t="n"/>
      <c r="G117" s="749" t="n"/>
      <c r="H117" s="617" t="n"/>
      <c r="I117" s="617" t="n"/>
      <c r="J117" s="617" t="n"/>
      <c r="K117" s="617" t="n"/>
      <c r="L117" s="617" t="n"/>
      <c r="M117" s="617" t="n"/>
      <c r="N117" s="617" t="n"/>
      <c r="O117" s="617" t="n"/>
      <c r="P117" s="617" t="n"/>
      <c r="Q117" s="617" t="n"/>
      <c r="R117" s="617" t="n"/>
      <c r="S117" s="617" t="n"/>
      <c r="T117" s="617" t="n"/>
      <c r="U117" s="617" t="n"/>
      <c r="V117" s="617" t="n"/>
      <c r="W117" s="617" t="n"/>
      <c r="X117" s="617" t="n"/>
      <c r="Y117" s="617" t="n"/>
      <c r="Z117" s="617" t="n"/>
      <c r="AA117" s="617" t="n"/>
      <c r="AB117" s="617" t="n"/>
      <c r="AC117" s="617" t="n"/>
      <c r="AD117" s="617" t="n"/>
      <c r="AE117" s="617" t="n"/>
      <c r="AF117" s="617" t="n"/>
      <c r="AG117" s="617" t="n"/>
      <c r="AH117" s="617" t="n"/>
    </row>
    <row r="118" ht="14.25" customHeight="1" s="1068">
      <c r="A118" s="617" t="n"/>
      <c r="B118" s="723" t="n"/>
      <c r="C118" s="723" t="n"/>
      <c r="D118" s="723" t="n"/>
      <c r="E118" s="617" t="n"/>
      <c r="F118" s="617" t="n"/>
      <c r="G118" s="617" t="n"/>
      <c r="H118" s="617" t="n"/>
      <c r="I118" s="617" t="n"/>
      <c r="J118" s="617" t="n"/>
      <c r="K118" s="617" t="n"/>
      <c r="L118" s="617" t="n"/>
      <c r="M118" s="617" t="n"/>
      <c r="N118" s="617" t="n"/>
      <c r="O118" s="617" t="n"/>
      <c r="P118" s="617" t="n"/>
      <c r="Q118" s="617" t="n"/>
      <c r="R118" s="617" t="n"/>
      <c r="S118" s="617" t="n"/>
      <c r="T118" s="617" t="n"/>
      <c r="U118" s="617" t="n"/>
      <c r="V118" s="617" t="n"/>
      <c r="W118" s="617" t="n"/>
      <c r="X118" s="617" t="n"/>
      <c r="Y118" s="617" t="n"/>
      <c r="Z118" s="617" t="n"/>
      <c r="AA118" s="617" t="n"/>
      <c r="AB118" s="617" t="n"/>
      <c r="AC118" s="617" t="n"/>
      <c r="AD118" s="617" t="n"/>
      <c r="AE118" s="617" t="n"/>
      <c r="AF118" s="617" t="n"/>
      <c r="AG118" s="617" t="n"/>
      <c r="AH118" s="617" t="n"/>
    </row>
    <row r="119" ht="14.25" customHeight="1" s="1068">
      <c r="A119" s="617" t="n"/>
      <c r="B119" s="702" t="inlineStr">
        <is>
          <t>Quaterly Revenue Table</t>
        </is>
      </c>
      <c r="C119" s="617" t="n"/>
      <c r="D119" s="617" t="n"/>
      <c r="E119" s="661" t="inlineStr">
        <is>
          <t>*Multiplying by 3 considering no. of months</t>
        </is>
      </c>
      <c r="F119" s="617" t="n"/>
      <c r="G119" s="617" t="n"/>
      <c r="H119" s="617" t="n"/>
      <c r="I119" s="617" t="n"/>
      <c r="J119" s="752" t="n"/>
      <c r="K119" s="617" t="n"/>
      <c r="L119" s="617" t="n"/>
      <c r="M119" s="617" t="n"/>
      <c r="N119" s="617" t="n"/>
      <c r="O119" s="617" t="n"/>
      <c r="P119" s="617" t="n"/>
      <c r="Q119" s="617" t="n"/>
      <c r="R119" s="617" t="n"/>
      <c r="S119" s="617" t="n"/>
      <c r="T119" s="617" t="n"/>
      <c r="U119" s="617" t="n"/>
      <c r="V119" s="617" t="n"/>
      <c r="W119" s="617" t="n"/>
      <c r="X119" s="617" t="n"/>
      <c r="Y119" s="617" t="n"/>
      <c r="Z119" s="617" t="n"/>
      <c r="AA119" s="617" t="n"/>
      <c r="AB119" s="617" t="n"/>
      <c r="AC119" s="617" t="n"/>
      <c r="AD119" s="617" t="n"/>
      <c r="AE119" s="617" t="n"/>
      <c r="AF119" s="617" t="n"/>
      <c r="AG119" s="617" t="n"/>
      <c r="AH119" s="617" t="n"/>
    </row>
    <row r="120" ht="14.25" customHeight="1" s="1068">
      <c r="A120" s="617" t="n"/>
      <c r="B120" s="621" t="inlineStr">
        <is>
          <t>Years</t>
        </is>
      </c>
      <c r="C120" s="621" t="inlineStr">
        <is>
          <t>Months</t>
        </is>
      </c>
      <c r="D120" s="753" t="inlineStr">
        <is>
          <t>Working Capacity (Monthly)</t>
        </is>
      </c>
      <c r="E120" s="753" t="inlineStr">
        <is>
          <t>Total PP - Tier 1</t>
        </is>
      </c>
      <c r="F120" s="753" t="inlineStr">
        <is>
          <t>Total PP - Tier 2</t>
        </is>
      </c>
      <c r="G120" s="753" t="inlineStr">
        <is>
          <t>Total PP - Tier 3</t>
        </is>
      </c>
      <c r="H120" s="753" t="inlineStr">
        <is>
          <t>Total LP - Tier 1</t>
        </is>
      </c>
      <c r="I120" s="753" t="inlineStr">
        <is>
          <t>Total LP - Tier 2</t>
        </is>
      </c>
      <c r="J120" s="753" t="inlineStr">
        <is>
          <t>Total LP - Tier 3</t>
        </is>
      </c>
      <c r="K120" s="753" t="inlineStr">
        <is>
          <t>Total IFP - Tier 1</t>
        </is>
      </c>
      <c r="L120" s="753" t="inlineStr">
        <is>
          <t>Total IFP - Tier 2</t>
        </is>
      </c>
      <c r="M120" s="753" t="inlineStr">
        <is>
          <t>Total IFP - Tier 3</t>
        </is>
      </c>
      <c r="N120" s="753" t="inlineStr">
        <is>
          <t>Total CP - Tier 1</t>
        </is>
      </c>
      <c r="O120" s="753" t="inlineStr">
        <is>
          <t>Total CP - Tier 2</t>
        </is>
      </c>
      <c r="P120" s="753" t="inlineStr">
        <is>
          <t>Total CP - Tier 3</t>
        </is>
      </c>
      <c r="Q120" s="754" t="inlineStr">
        <is>
          <t>Gross Revenue</t>
        </is>
      </c>
      <c r="R120" s="617" t="n"/>
      <c r="S120" s="617" t="n"/>
      <c r="T120" s="617" t="n"/>
      <c r="U120" s="617" t="n"/>
      <c r="V120" s="617" t="n"/>
      <c r="W120" s="617" t="n"/>
      <c r="X120" s="617" t="n"/>
      <c r="Y120" s="617" t="n"/>
      <c r="Z120" s="617" t="n"/>
      <c r="AA120" s="617" t="n"/>
      <c r="AB120" s="617" t="n"/>
      <c r="AC120" s="617" t="n"/>
      <c r="AD120" s="617" t="n"/>
      <c r="AE120" s="617" t="n"/>
      <c r="AF120" s="617" t="n"/>
      <c r="AG120" s="617" t="n"/>
      <c r="AH120" s="617" t="n"/>
    </row>
    <row r="121" ht="14.25" customHeight="1" s="1068">
      <c r="A121" s="617" t="n"/>
      <c r="B121" s="1110" t="n">
        <v>1</v>
      </c>
      <c r="C121" s="756" t="inlineStr">
        <is>
          <t>April to June</t>
        </is>
      </c>
      <c r="D121" s="757">
        <f>IFERROR(0,($C$115*$C$3)/$D$3)</f>
        <v/>
      </c>
      <c r="E121" s="758">
        <f>(($C$25*$C$27)*$D$43*3*D121*$D$3)</f>
        <v/>
      </c>
      <c r="F121" s="759">
        <f>(($C$25*$C$27)*$D$44*3*D121*$D$3)</f>
        <v/>
      </c>
      <c r="G121" s="759">
        <f>(($C$25*$C$27)*$D$45*3*$D121*$D$3)</f>
        <v/>
      </c>
      <c r="H121" s="759">
        <f>(($C$25*$C$27)*$D$48*3*$D121*$D$3)</f>
        <v/>
      </c>
      <c r="I121" s="759">
        <f>(($C$25*$C$27)*$D$49*3*$D121*$D$3)</f>
        <v/>
      </c>
      <c r="J121" s="759">
        <f>(($C$25*$C$27)*$D$50*3*$D121*$D$3)</f>
        <v/>
      </c>
      <c r="K121" s="759">
        <f>(($C$25*$C$27)*$D$53*3*$D121*$D$3)</f>
        <v/>
      </c>
      <c r="L121" s="759">
        <f>(($C$25*$C$27)*$D$54*3*$D121*$D$3)</f>
        <v/>
      </c>
      <c r="M121" s="759">
        <f>(($C$25*$C$27)*$D$55*3*$D121*$D$3)</f>
        <v/>
      </c>
      <c r="N121" s="759">
        <f>(($C$25*$C$27)*$D$58*3*$D121*$D$3)</f>
        <v/>
      </c>
      <c r="O121" s="759">
        <f>(($C$25*$C$27)*$D$59*3*$D121*$D$3)</f>
        <v/>
      </c>
      <c r="P121" s="759">
        <f>(($C$25*$C$27)*$D$60*3*$D121*$D$3)</f>
        <v/>
      </c>
      <c r="Q121" s="760">
        <f>(E121*$D$91)+(F121*$D$92)+($D$93*G121)+(H121*$D$94)+(I121*$D$95)+(J121*$D$96)+(K121*$D$97)+($D$98*L121)+(M121*$D$99)+($D$100*N121)+(O121*$D$101)+($D$102*P121)</f>
        <v/>
      </c>
      <c r="R121" s="617" t="n"/>
      <c r="S121" s="617" t="n"/>
      <c r="T121" s="617" t="n"/>
      <c r="U121" s="617" t="n"/>
      <c r="V121" s="617" t="n"/>
      <c r="W121" s="617" t="n"/>
      <c r="X121" s="617" t="n"/>
      <c r="Y121" s="617" t="n"/>
      <c r="Z121" s="617" t="n"/>
      <c r="AA121" s="617" t="n"/>
      <c r="AB121" s="617" t="n"/>
      <c r="AC121" s="617" t="n"/>
      <c r="AD121" s="617" t="n"/>
      <c r="AE121" s="617" t="n"/>
      <c r="AF121" s="617" t="n"/>
      <c r="AG121" s="617" t="n"/>
      <c r="AH121" s="617" t="n"/>
    </row>
    <row r="122" ht="14.25" customHeight="1" s="1068">
      <c r="A122" s="617" t="n"/>
      <c r="B122" s="1094" t="n"/>
      <c r="C122" s="761" t="inlineStr">
        <is>
          <t>January to March</t>
        </is>
      </c>
      <c r="D122" s="762">
        <f>IFERROR(0,($C$115*$C$3)/$D$3)</f>
        <v/>
      </c>
      <c r="E122" s="763">
        <f>(($C$25*$C$27)*$D$43*3*D122*$D$3)</f>
        <v/>
      </c>
      <c r="F122" s="764">
        <f>(($C$25*$C$27)*$D$44*3*D122*$D$3)</f>
        <v/>
      </c>
      <c r="G122" s="764">
        <f>(($C$25*$C$27)*$D$45*3*$D122*$D$3)</f>
        <v/>
      </c>
      <c r="H122" s="764">
        <f>(($C$25*$C$27)*$D$48*3*$D122*$D$3)</f>
        <v/>
      </c>
      <c r="I122" s="764">
        <f>(($C$25*$C$27)*$D$49*3*$D122*$D$3)</f>
        <v/>
      </c>
      <c r="J122" s="764">
        <f>(($C$25*$C$27)*$D$50*3*$D122*$D$3)</f>
        <v/>
      </c>
      <c r="K122" s="764">
        <f>(($C$25*$C$27)*$D$53*3*$D122*$D$3)</f>
        <v/>
      </c>
      <c r="L122" s="764">
        <f>(($C$25*$C$27)*$D$54*3*$D122*$D$3)</f>
        <v/>
      </c>
      <c r="M122" s="764">
        <f>(($C$25*$C$27)*$D$55*3*$D122*$D$3)</f>
        <v/>
      </c>
      <c r="N122" s="764">
        <f>(($C$25*$C$27)*$D$58*3*$D122*$D$3)</f>
        <v/>
      </c>
      <c r="O122" s="764">
        <f>(($C$25*$C$27)*$D$59*3*$D122*$D$3)</f>
        <v/>
      </c>
      <c r="P122" s="764">
        <f>(($C$25*$C$27)*$D$60*3*$D122*$D$3)</f>
        <v/>
      </c>
      <c r="Q122" s="765">
        <f>(E122*$D$91)+(F122*$D$92)+($D$93*G122)+(H122*$D$94)+(I122*$D$95)+(J122*$D$96)+(K122*$D$97)+($D$98*L122)+(M122*$D$99)+($D$100*N122)+(O122*$D$101)+($D$102*P122)</f>
        <v/>
      </c>
      <c r="R122" s="617" t="n"/>
      <c r="S122" s="617" t="n"/>
      <c r="T122" s="617" t="n"/>
      <c r="U122" s="617" t="n"/>
      <c r="V122" s="617" t="n"/>
      <c r="W122" s="617" t="n"/>
      <c r="X122" s="617" t="n"/>
      <c r="Y122" s="617" t="n"/>
      <c r="Z122" s="617" t="n"/>
      <c r="AA122" s="617" t="n"/>
      <c r="AB122" s="617" t="n"/>
      <c r="AC122" s="617" t="n"/>
      <c r="AD122" s="617" t="n"/>
      <c r="AE122" s="617" t="n"/>
      <c r="AF122" s="617" t="n"/>
      <c r="AG122" s="617" t="n"/>
      <c r="AH122" s="617" t="n"/>
    </row>
    <row r="123" ht="14.25" customHeight="1" s="1068">
      <c r="A123" s="617" t="n"/>
      <c r="B123" s="1094" t="n"/>
      <c r="C123" s="761" t="inlineStr">
        <is>
          <t>July to September</t>
        </is>
      </c>
      <c r="D123" s="762">
        <f>IFERROR(0,($C$115*$C$3)/$D$3)</f>
        <v/>
      </c>
      <c r="E123" s="763">
        <f>(($C$25*$C$27)*$D$43*D123*$D$3*3)</f>
        <v/>
      </c>
      <c r="F123" s="764">
        <f>(($C$25*$C$27)*$D$44*D123*$D$3*3)</f>
        <v/>
      </c>
      <c r="G123" s="764">
        <f>(($C$25*$C$27)*$D$45*$D123*$D$3*3)</f>
        <v/>
      </c>
      <c r="H123" s="764">
        <f>(($C$25*$C$27)*$D$48*$D123*$D$3*3)</f>
        <v/>
      </c>
      <c r="I123" s="764">
        <f>(($C$25*$C$27)*$D$49*$D123*$D$3*3)</f>
        <v/>
      </c>
      <c r="J123" s="764">
        <f>(($C$25*$C$27)*$D$50*$D123*$D$3*3)</f>
        <v/>
      </c>
      <c r="K123" s="764">
        <f>(($C$25*$C$27)*$D$53*$D123*$D$3*3)</f>
        <v/>
      </c>
      <c r="L123" s="764">
        <f>(($C$25*$C$27)*$D$54*$D123*$D$3*3)</f>
        <v/>
      </c>
      <c r="M123" s="764">
        <f>(($C$25*$C$27)*$D$55*$D123*$D$3*3)</f>
        <v/>
      </c>
      <c r="N123" s="764">
        <f>(($C$25*$C$27)*$D$58*$D123*$D$3*3)</f>
        <v/>
      </c>
      <c r="O123" s="764">
        <f>(($C$25*$C$27)*$D$59*$D123*$D$3*3)</f>
        <v/>
      </c>
      <c r="P123" s="764">
        <f>(($C$25*$C$27)*$D$60*$D123*$D$3*3)</f>
        <v/>
      </c>
      <c r="Q123" s="765">
        <f>(E123*$D$91)+(F123*$D$92)+($D$93*G123)+(H123*$D$94)+(I123*$D$95)+(J123*$D$96)+(K123*$D$97)+($D$98*L123)+(M123*$D$99)+($D$100*N123)+(O123*$D$101)+($D$102*P123)</f>
        <v/>
      </c>
      <c r="R123" s="617" t="n"/>
      <c r="S123" s="617" t="n"/>
      <c r="T123" s="617" t="n"/>
      <c r="U123" s="617" t="n"/>
      <c r="V123" s="617" t="n"/>
      <c r="W123" s="617" t="n"/>
      <c r="X123" s="617" t="n"/>
      <c r="Y123" s="617" t="n"/>
      <c r="Z123" s="617" t="n"/>
      <c r="AA123" s="617" t="n"/>
      <c r="AB123" s="617" t="n"/>
      <c r="AC123" s="617" t="n"/>
      <c r="AD123" s="617" t="n"/>
      <c r="AE123" s="617" t="n"/>
      <c r="AF123" s="617" t="n"/>
      <c r="AG123" s="617" t="n"/>
      <c r="AH123" s="617" t="n"/>
    </row>
    <row r="124" ht="14.25" customHeight="1" s="1068">
      <c r="A124" s="617" t="n"/>
      <c r="B124" s="1095" t="n"/>
      <c r="C124" s="766" t="inlineStr">
        <is>
          <t>October to December</t>
        </is>
      </c>
      <c r="D124" s="762">
        <f>IFERROR(0,($C$115*$C$3)/$D$3)</f>
        <v/>
      </c>
      <c r="E124" s="767">
        <f>(($C$25*$C$27)*$D$43*D124*$D$3*3)</f>
        <v/>
      </c>
      <c r="F124" s="768">
        <f>(($C$25*$C$27)*$D$44*D124*$D$3*3)</f>
        <v/>
      </c>
      <c r="G124" s="768">
        <f>(($C$25*$C$27)*$D$45*$D124*$D$3*3)</f>
        <v/>
      </c>
      <c r="H124" s="768">
        <f>(($C$25*$C$27)*$D$48*$D124*$D$3*3)</f>
        <v/>
      </c>
      <c r="I124" s="768">
        <f>(($C$25*$C$27)*$D$49*$D124*$D$3*3)</f>
        <v/>
      </c>
      <c r="J124" s="768">
        <f>(($C$25*$C$27)*$D$50*$D124*$D$3*3)</f>
        <v/>
      </c>
      <c r="K124" s="768">
        <f>(($C$25*$C$27)*$D$53*$D124*$D$3*3)</f>
        <v/>
      </c>
      <c r="L124" s="768">
        <f>(($C$25*$C$27)*$D$54*$D124*$D$3*3)</f>
        <v/>
      </c>
      <c r="M124" s="768">
        <f>(($C$25*$C$27)*$D$55*$D124*$D$3*3)</f>
        <v/>
      </c>
      <c r="N124" s="768">
        <f>(($C$25*$C$27)*$D$58*$D124*$D$3*3)</f>
        <v/>
      </c>
      <c r="O124" s="768">
        <f>(($C$25*$C$27)*$D$59*$D124*$D$3*3)</f>
        <v/>
      </c>
      <c r="P124" s="768">
        <f>(($C$25*$C$27)*$D$60*$D124*$D$3*3)</f>
        <v/>
      </c>
      <c r="Q124" s="769">
        <f>(E124*$D$91)+(F124*$D$92)+($D$93*G124)+(H124*$D$94)+(I124*$D$95)+(J124*$D$96)+(K124*$D$97)+($D$98*L124)+(M124*$D$99)+($D$100*N124)+(O124*$D$101)+($D$102*P124)</f>
        <v/>
      </c>
      <c r="R124" s="617" t="n"/>
      <c r="S124" s="617" t="n"/>
      <c r="T124" s="617" t="n"/>
      <c r="U124" s="617" t="n"/>
      <c r="V124" s="617" t="n"/>
      <c r="W124" s="617" t="n"/>
      <c r="X124" s="617" t="n"/>
      <c r="Y124" s="617" t="n"/>
      <c r="Z124" s="617" t="n"/>
      <c r="AA124" s="617" t="n"/>
      <c r="AB124" s="617" t="n"/>
      <c r="AC124" s="617" t="n"/>
      <c r="AD124" s="617" t="n"/>
      <c r="AE124" s="617" t="n"/>
      <c r="AF124" s="617" t="n"/>
      <c r="AG124" s="617" t="n"/>
      <c r="AH124" s="617" t="n"/>
    </row>
    <row r="125" ht="14.25" customHeight="1" s="1068">
      <c r="A125" s="617" t="n"/>
      <c r="B125" s="1111" t="n">
        <v>2</v>
      </c>
      <c r="C125" s="771" t="inlineStr">
        <is>
          <t>April to June</t>
        </is>
      </c>
      <c r="D125" s="772">
        <f>(($C$115*$D$4)+($C$3*$D$115)/$D$4)</f>
        <v/>
      </c>
      <c r="E125" s="773">
        <f>(($C$25*$C$27)*$C$43*D125*3*$D$4)</f>
        <v/>
      </c>
      <c r="F125" s="639">
        <f>(($C$25*$C$27)*$C$44*3*D125*$D$4)</f>
        <v/>
      </c>
      <c r="G125" s="639">
        <f>(($C$25*$C$27)*$C$45*$D125*$D$4*3)</f>
        <v/>
      </c>
      <c r="H125" s="639">
        <f>(($C$25*$C$27)*$C$48*$D125*$D$4*3)</f>
        <v/>
      </c>
      <c r="I125" s="639">
        <f>(($C$25*$C$27)*$C$49*$D125*$D$4*3)</f>
        <v/>
      </c>
      <c r="J125" s="639">
        <f>(($C$25*$C$27)*$C$50*$D125*$D$4*3)</f>
        <v/>
      </c>
      <c r="K125" s="639">
        <f>(($C$25*$C$27)*$C$53*$D125*$D$4*3)</f>
        <v/>
      </c>
      <c r="L125" s="639">
        <f>(($C$25*$C$27)*$C$54*$D125*$D$4*3)</f>
        <v/>
      </c>
      <c r="M125" s="639">
        <f>(($C$25*$C$27)*$C$55*$D125*$D$4*3)</f>
        <v/>
      </c>
      <c r="N125" s="639">
        <f>(($C$25*$C$27)*$C$58*$D125*$D$4*3)</f>
        <v/>
      </c>
      <c r="O125" s="639">
        <f>(($C$25*$C$27)*$C$59*$D125*$D$4*3)</f>
        <v/>
      </c>
      <c r="P125" s="639">
        <f>(($C$25*$C$27)*$C$60*$D125*$D$4*3)</f>
        <v/>
      </c>
      <c r="Q125" s="639">
        <f>(E125*$D$91)+(F125*$D$92)+($D$93*G125)+(H125*$D$94)+(I125*$D$95)+(J125*$D$96)+(K125*$D$97)+($D$98*L125)+(M125*$D$99)+($D$100*N125)+(O125*$D$101)+($D$102*P125)</f>
        <v/>
      </c>
      <c r="R125" s="617" t="n"/>
      <c r="S125" s="617" t="n"/>
      <c r="T125" s="617" t="n"/>
      <c r="U125" s="617" t="n"/>
      <c r="V125" s="617" t="n"/>
      <c r="W125" s="617" t="n"/>
      <c r="X125" s="617" t="n"/>
      <c r="Y125" s="617" t="n"/>
      <c r="Z125" s="617" t="n"/>
      <c r="AA125" s="617" t="n"/>
      <c r="AB125" s="617" t="n"/>
      <c r="AC125" s="617" t="n"/>
      <c r="AD125" s="617" t="n"/>
      <c r="AE125" s="617" t="n"/>
      <c r="AF125" s="617" t="n"/>
      <c r="AG125" s="617" t="n"/>
      <c r="AH125" s="617" t="n"/>
    </row>
    <row r="126" ht="14.25" customHeight="1" s="1068">
      <c r="A126" s="617" t="n"/>
      <c r="B126" s="1094" t="n"/>
      <c r="C126" s="774" t="inlineStr">
        <is>
          <t>January to March</t>
        </is>
      </c>
      <c r="D126" s="775">
        <f>(($C$115*$D$4)+($C$3*$D$115)/$D$4)</f>
        <v/>
      </c>
      <c r="E126" s="776">
        <f>(($C$25*$C$27)*$C$43*D126*$D$4*3)</f>
        <v/>
      </c>
      <c r="F126" s="641">
        <f>(($C$25*$C$27)*$C$44*3*D126*$D$4)</f>
        <v/>
      </c>
      <c r="G126" s="641">
        <f>(($C$25*$C$27)*$C$45*$D126*$D$4*3)</f>
        <v/>
      </c>
      <c r="H126" s="641">
        <f>(($C$25*$C$27)*$C$48*$D126*$D$4*3)</f>
        <v/>
      </c>
      <c r="I126" s="641">
        <f>(($C$25*$C$27)*$C$49*$D126*$D$4*3)</f>
        <v/>
      </c>
      <c r="J126" s="641">
        <f>(($C$25*$C$27)*$C$50*$D126*$D$4*3)</f>
        <v/>
      </c>
      <c r="K126" s="641">
        <f>(($C$25*$C$27)*$C$53*$D126*$D$4*3)</f>
        <v/>
      </c>
      <c r="L126" s="641">
        <f>(($C$25*$C$27)*$C$54*$D126*$D$4*3)</f>
        <v/>
      </c>
      <c r="M126" s="641">
        <f>(($C$25*$C$27)*$C$55*$D126*$D$4*3)</f>
        <v/>
      </c>
      <c r="N126" s="641">
        <f>(($C$25*$C$27)*$C$58*$D126*$D$4*3)</f>
        <v/>
      </c>
      <c r="O126" s="641">
        <f>(($C$25*$C$27)*$C$59*$D126*$D$4*3)</f>
        <v/>
      </c>
      <c r="P126" s="641">
        <f>(($C$25*$C$27)*$C$60*$D126*$D$4*3)</f>
        <v/>
      </c>
      <c r="Q126" s="641">
        <f>(E126*$D$91)+(F126*$D$92)+($D$93*G126)+(H126*$D$94)+(I126*$D$95)+(J126*$D$96)+(K126*$D$97)+($D$98*L126)+(M126*$D$99)+($D$100*N126)+(O126*$D$101)+($D$102*P126)</f>
        <v/>
      </c>
      <c r="R126" s="617" t="n"/>
      <c r="S126" s="617" t="n"/>
      <c r="T126" s="617" t="n"/>
      <c r="U126" s="617" t="n"/>
      <c r="V126" s="617" t="n"/>
      <c r="W126" s="617" t="n"/>
      <c r="X126" s="617" t="n"/>
      <c r="Y126" s="617" t="n"/>
      <c r="Z126" s="617" t="n"/>
      <c r="AA126" s="617" t="n"/>
      <c r="AB126" s="617" t="n"/>
      <c r="AC126" s="617" t="n"/>
      <c r="AD126" s="617" t="n"/>
      <c r="AE126" s="617" t="n"/>
      <c r="AF126" s="617" t="n"/>
      <c r="AG126" s="617" t="n"/>
      <c r="AH126" s="617" t="n"/>
    </row>
    <row r="127" ht="14.25" customHeight="1" s="1068">
      <c r="A127" s="617" t="n"/>
      <c r="B127" s="1094" t="n"/>
      <c r="C127" s="774" t="inlineStr">
        <is>
          <t>July to September</t>
        </is>
      </c>
      <c r="D127" s="775">
        <f>(($C$115*$D$4)+($C$3*$D$115)/$D$4)</f>
        <v/>
      </c>
      <c r="E127" s="776">
        <f>(($C$25*$C$27)*$C$43*D127*$D$4*3)</f>
        <v/>
      </c>
      <c r="F127" s="641">
        <f>(($C$25*$C$27)*$C$44*3*D127*$D$4)</f>
        <v/>
      </c>
      <c r="G127" s="641">
        <f>(($C$25*$C$27)*$C$45*$D127*$D$4*3)</f>
        <v/>
      </c>
      <c r="H127" s="641">
        <f>(($C$25*$C$27)*$C$48*$D127*$D$4*3)</f>
        <v/>
      </c>
      <c r="I127" s="641">
        <f>(($C$25*$C$27)*$C$49*$D127*$D$4*3)</f>
        <v/>
      </c>
      <c r="J127" s="641">
        <f>(($C$25*$C$27)*$C$50*$D127*$D$4*3)</f>
        <v/>
      </c>
      <c r="K127" s="641">
        <f>(($C$25*$C$27)*$C$53*$D127*$D$4*3)</f>
        <v/>
      </c>
      <c r="L127" s="641">
        <f>(($C$25*$C$27)*$C$54*$D127*$D$4*3)</f>
        <v/>
      </c>
      <c r="M127" s="641">
        <f>(($C$25*$C$27)*$C$55*$D127*$D$4*3)</f>
        <v/>
      </c>
      <c r="N127" s="641">
        <f>(($C$25*$C$27)*$C$58*$D127*$D$4*3)</f>
        <v/>
      </c>
      <c r="O127" s="641">
        <f>(($C$25*$C$27)*$C$59*$D127*$D$4*3)</f>
        <v/>
      </c>
      <c r="P127" s="641">
        <f>(($C$25*$C$27)*$C$60*$D127*$D$4*3)</f>
        <v/>
      </c>
      <c r="Q127" s="641">
        <f>(E127*$D$91)+(F127*$D$92)+($D$93*G127)+(H127*$D$94)+(I127*$D$95)+(J127*$D$96)+(K127*$D$97)+($D$98*L127)+(M127*$D$99)+($D$100*N127)+(O127*$D$101)+($D$102*P127)</f>
        <v/>
      </c>
      <c r="R127" s="617" t="n"/>
      <c r="S127" s="617" t="n"/>
      <c r="T127" s="617" t="n"/>
      <c r="U127" s="617" t="n"/>
      <c r="V127" s="617" t="n"/>
      <c r="W127" s="617" t="n"/>
      <c r="X127" s="617" t="n"/>
      <c r="Y127" s="617" t="n"/>
      <c r="Z127" s="617" t="n"/>
      <c r="AA127" s="617" t="n"/>
      <c r="AB127" s="617" t="n"/>
      <c r="AC127" s="617" t="n"/>
      <c r="AD127" s="617" t="n"/>
      <c r="AE127" s="617" t="n"/>
      <c r="AF127" s="617" t="n"/>
      <c r="AG127" s="617" t="n"/>
      <c r="AH127" s="617" t="n"/>
    </row>
    <row r="128" ht="14.25" customHeight="1" s="1068">
      <c r="A128" s="617" t="n"/>
      <c r="B128" s="1095" t="n"/>
      <c r="C128" s="777" t="inlineStr">
        <is>
          <t>October to December</t>
        </is>
      </c>
      <c r="D128" s="778">
        <f>(($C$115*$D$4)+($C$3*$D$115)/$D$4)</f>
        <v/>
      </c>
      <c r="E128" s="779">
        <f>(($C$25*$C$27)*$C$43*D128*$D$4*3)</f>
        <v/>
      </c>
      <c r="F128" s="643">
        <f>(($C$25*$C$27)*$C$44*3*D128*$D$4)</f>
        <v/>
      </c>
      <c r="G128" s="643">
        <f>(($C$25*$C$27)*$C$45*$D128*$D$4*3)</f>
        <v/>
      </c>
      <c r="H128" s="643">
        <f>(($C$25*$C$27)*$C$48*$D128*$D$4*3)</f>
        <v/>
      </c>
      <c r="I128" s="643">
        <f>(($C$25*$C$27)*$C$49*$D128*$D$4*3)</f>
        <v/>
      </c>
      <c r="J128" s="643">
        <f>(($C$25*$C$27)*$C$50*$D128*$D$4*3)</f>
        <v/>
      </c>
      <c r="K128" s="643">
        <f>(($C$25*$C$27)*$C$53*$D128*$D$4*3)</f>
        <v/>
      </c>
      <c r="L128" s="643">
        <f>(($C$25*$C$27)*$C$54*$D128*$D$4*3)</f>
        <v/>
      </c>
      <c r="M128" s="643">
        <f>(($C$25*$C$27)*$C$55*$D128*$D$4*3)</f>
        <v/>
      </c>
      <c r="N128" s="643">
        <f>(($C$25*$C$27)*$C$58*$D128*$D$4*3)</f>
        <v/>
      </c>
      <c r="O128" s="643">
        <f>(($C$25*$C$27)*$C$59*$D128*$D$4*3)</f>
        <v/>
      </c>
      <c r="P128" s="643">
        <f>(($C$25*$C$27)*$C$60*$D128*$D$4*3)</f>
        <v/>
      </c>
      <c r="Q128" s="643">
        <f>(E128*$D$91)+(F128*$D$92)+($D$93*G128)+(H128*$D$94)+(I128*$D$95)+(J128*$D$96)+(K128*$D$97)+($D$98*L128)+(M128*$D$99)+($D$100*N128)+(O128*$D$101)+($D$102*P128)</f>
        <v/>
      </c>
      <c r="R128" s="617" t="n"/>
      <c r="S128" s="617" t="n"/>
      <c r="T128" s="617" t="n"/>
      <c r="U128" s="617" t="n"/>
      <c r="V128" s="617" t="n"/>
      <c r="W128" s="617" t="n"/>
      <c r="X128" s="617" t="n"/>
      <c r="Y128" s="617" t="n"/>
      <c r="Z128" s="617" t="n"/>
      <c r="AA128" s="617" t="n"/>
      <c r="AB128" s="617" t="n"/>
      <c r="AC128" s="617" t="n"/>
      <c r="AD128" s="617" t="n"/>
      <c r="AE128" s="617" t="n"/>
      <c r="AF128" s="617" t="n"/>
      <c r="AG128" s="617" t="n"/>
      <c r="AH128" s="617" t="n"/>
    </row>
    <row r="129" ht="14.25" customHeight="1" s="1068">
      <c r="A129" s="617" t="n"/>
      <c r="B129" s="1110" t="n">
        <v>3</v>
      </c>
      <c r="C129" s="756" t="inlineStr">
        <is>
          <t>April to June</t>
        </is>
      </c>
      <c r="D129" s="780">
        <f>(($E$115*$C$3)+($C$4*$D$115)+($C$115*$C$5))/$D$5</f>
        <v/>
      </c>
      <c r="E129" s="760">
        <f>(($C$25*$C$27)*$D$43*D129*3*$D$5)</f>
        <v/>
      </c>
      <c r="F129" s="760">
        <f>(($C$25*$C$27)*$D$44*3*D129*$D$5)</f>
        <v/>
      </c>
      <c r="G129" s="760">
        <f>(($C$25*$C$27)*$D$45*3*$D129*$D$5)</f>
        <v/>
      </c>
      <c r="H129" s="760">
        <f>(($C$25*$C$27)*$D$48*3*$D129*$D$5)</f>
        <v/>
      </c>
      <c r="I129" s="760">
        <f>(($C$25*$C$27)*$D$49*3*$D129*$D$5)</f>
        <v/>
      </c>
      <c r="J129" s="760">
        <f>(($C$25*$C$27)*$D$50*3*$D129*$D$5)</f>
        <v/>
      </c>
      <c r="K129" s="760">
        <f>(($C$25*$C$27)*$D$53*3*$D129*$D$5)</f>
        <v/>
      </c>
      <c r="L129" s="760">
        <f>(($C$25*$C$27)*$D$54*3*$D129*$D$5)</f>
        <v/>
      </c>
      <c r="M129" s="760">
        <f>(($C$25*$C$27)*$D$55*3*$D129*$D$5)</f>
        <v/>
      </c>
      <c r="N129" s="760">
        <f>(($C$25*$C$27)*$D$58*3*$D129*$D$5)</f>
        <v/>
      </c>
      <c r="O129" s="760">
        <f>(($C$25*$C$27)*$D$59*3*$D129*$D$5)</f>
        <v/>
      </c>
      <c r="P129" s="760">
        <f>(($C$25*$C$27)*$D$60*3*$D129*$D$5)</f>
        <v/>
      </c>
      <c r="Q129" s="760">
        <f>(E129*$D$91)+(F129*$D$92)+($D$93*G129)+(H129*$D$94)+(I129*$D$95)+(J129*$D$96)+(K129*$D$97)+($D$98*L129)+(M129*$D$99)+($D$100*N129)+(O129*$D$101)+($D$102*P129)</f>
        <v/>
      </c>
      <c r="R129" s="617" t="n"/>
      <c r="S129" s="617" t="n"/>
      <c r="T129" s="617" t="n"/>
      <c r="U129" s="617" t="n"/>
      <c r="V129" s="617" t="n"/>
      <c r="W129" s="617" t="n"/>
      <c r="X129" s="617" t="n"/>
      <c r="Y129" s="617" t="n"/>
      <c r="Z129" s="617" t="n"/>
      <c r="AA129" s="617" t="n"/>
      <c r="AB129" s="617" t="n"/>
      <c r="AC129" s="617" t="n"/>
      <c r="AD129" s="617" t="n"/>
      <c r="AE129" s="617" t="n"/>
      <c r="AF129" s="617" t="n"/>
      <c r="AG129" s="617" t="n"/>
      <c r="AH129" s="617" t="n"/>
    </row>
    <row r="130" ht="14.25" customHeight="1" s="1068">
      <c r="A130" s="617" t="n"/>
      <c r="B130" s="1094" t="n"/>
      <c r="C130" s="761" t="inlineStr">
        <is>
          <t>January to March</t>
        </is>
      </c>
      <c r="D130" s="780">
        <f>(($E$115*$C$3)+($C$4*$D$115)+($C$115*$C$5))/$D$5</f>
        <v/>
      </c>
      <c r="E130" s="765">
        <f>(($C$25*$C$27)*$D$43*D130*3*$D$5)</f>
        <v/>
      </c>
      <c r="F130" s="765">
        <f>(($C$25*$C$27)*$D$44*3*D130*$D$5)</f>
        <v/>
      </c>
      <c r="G130" s="765">
        <f>(($C$25*$C$27)*$D$45*3*$D130*$D$5)</f>
        <v/>
      </c>
      <c r="H130" s="765">
        <f>(($C$25*$C$27)*$D$48*3*$D130*$D$5)</f>
        <v/>
      </c>
      <c r="I130" s="765">
        <f>(($C$25*$C$27)*$D$49*3*$D130*$D$5)</f>
        <v/>
      </c>
      <c r="J130" s="765">
        <f>(($C$25*$C$27)*$D$50*3*$D130*$D$5)</f>
        <v/>
      </c>
      <c r="K130" s="765">
        <f>(($C$25*$C$27)*$D$53*3*$D130*$D$5)</f>
        <v/>
      </c>
      <c r="L130" s="765">
        <f>(($C$25*$C$27)*$D$54*3*$D130*$D$5)</f>
        <v/>
      </c>
      <c r="M130" s="765">
        <f>(($C$25*$C$27)*$D$55*3*$D130*$D$5)</f>
        <v/>
      </c>
      <c r="N130" s="765">
        <f>(($C$25*$C$27)*$D$58*3*$D130*$D$5)</f>
        <v/>
      </c>
      <c r="O130" s="765">
        <f>(($C$25*$C$27)*$D$59*3*$D130*$D$5)</f>
        <v/>
      </c>
      <c r="P130" s="765">
        <f>(($C$25*$C$27)*$D$60*3*$D130*$D$5)</f>
        <v/>
      </c>
      <c r="Q130" s="765">
        <f>(E130*$D$91)+(F130*$D$92)+($D$93*G130)+(H130*$D$94)+(I130*$D$95)+(J130*$D$96)+(K130*$D$97)+($D$98*L130)+(M130*$D$99)+($D$100*N130)+(O130*$D$101)+($D$102*P130)</f>
        <v/>
      </c>
      <c r="R130" s="617" t="n"/>
      <c r="S130" s="617" t="n"/>
      <c r="T130" s="617" t="n"/>
      <c r="U130" s="617" t="n"/>
      <c r="V130" s="617" t="n"/>
      <c r="W130" s="617" t="n"/>
      <c r="X130" s="617" t="n"/>
      <c r="Y130" s="617" t="n"/>
      <c r="Z130" s="617" t="n"/>
      <c r="AA130" s="617" t="n"/>
      <c r="AB130" s="617" t="n"/>
      <c r="AC130" s="617" t="n"/>
      <c r="AD130" s="617" t="n"/>
      <c r="AE130" s="617" t="n"/>
      <c r="AF130" s="617" t="n"/>
      <c r="AG130" s="617" t="n"/>
      <c r="AH130" s="617" t="n"/>
    </row>
    <row r="131" ht="14.25" customHeight="1" s="1068">
      <c r="A131" s="617" t="n"/>
      <c r="B131" s="1094" t="n"/>
      <c r="C131" s="761" t="inlineStr">
        <is>
          <t>July to September</t>
        </is>
      </c>
      <c r="D131" s="780">
        <f>(($E$115*$C$3)+($C$4*$D$115)+($C$115*$C$5))/$D$5</f>
        <v/>
      </c>
      <c r="E131" s="765">
        <f>(($C$25*$C$27)*$D$43*D131*$D$5*3)</f>
        <v/>
      </c>
      <c r="F131" s="765">
        <f>(($C$25*$C$27)*$D$44*3*D131*$D$5)</f>
        <v/>
      </c>
      <c r="G131" s="765">
        <f>(($C$25*$C$27)*$D$45*3*$D131*$D$5)</f>
        <v/>
      </c>
      <c r="H131" s="765">
        <f>(($C$25*$C$27)*$D$48*$D131*$D$5*3)</f>
        <v/>
      </c>
      <c r="I131" s="765">
        <f>(($C$25*$C$27)*$D$49*3*$D131*$D$5)</f>
        <v/>
      </c>
      <c r="J131" s="765">
        <f>(($C$25*$C$27)*$D$50*3*$D131*$D$5)</f>
        <v/>
      </c>
      <c r="K131" s="765">
        <f>(($C$25*$C$27)*$D$53*3*$D131*$D$5)</f>
        <v/>
      </c>
      <c r="L131" s="765">
        <f>(($C$25*$C$27)*$D$54*3*$D131*$D$5)</f>
        <v/>
      </c>
      <c r="M131" s="765">
        <f>(($C$25*$C$27)*$D$55*3*$D131*$D$5)</f>
        <v/>
      </c>
      <c r="N131" s="765">
        <f>(($C$25*$C$27)*$D$58*3*$D131*$D$5)</f>
        <v/>
      </c>
      <c r="O131" s="765">
        <f>(($C$25*$C$27)*$D$59*3*$D131*$D$5)</f>
        <v/>
      </c>
      <c r="P131" s="765">
        <f>(($C$25*$C$27)*$D$60*3*$D131*$D$5)</f>
        <v/>
      </c>
      <c r="Q131" s="765">
        <f>(E131*$D$91)+(F131*$D$92)+($D$93*G131)+(H131*$D$94)+(I131*$D$95)+(J131*$D$96)+(K131*$D$97)+($D$98*L131)+(M131*$D$99)+($D$100*N131)+(O131*$D$101)+($D$102*P131)</f>
        <v/>
      </c>
      <c r="R131" s="617" t="n"/>
      <c r="S131" s="617" t="n"/>
      <c r="T131" s="617" t="n"/>
      <c r="U131" s="617" t="n"/>
      <c r="V131" s="617" t="n"/>
      <c r="W131" s="617" t="n"/>
      <c r="X131" s="617" t="n"/>
      <c r="Y131" s="617" t="n"/>
      <c r="Z131" s="617" t="n"/>
      <c r="AA131" s="617" t="n"/>
      <c r="AB131" s="617" t="n"/>
      <c r="AC131" s="617" t="n"/>
      <c r="AD131" s="617" t="n"/>
      <c r="AE131" s="617" t="n"/>
      <c r="AF131" s="617" t="n"/>
      <c r="AG131" s="617" t="n"/>
      <c r="AH131" s="617" t="n"/>
    </row>
    <row r="132" ht="14.25" customHeight="1" s="1068">
      <c r="A132" s="617" t="n"/>
      <c r="B132" s="1095" t="n"/>
      <c r="C132" s="766" t="inlineStr">
        <is>
          <t>October to December</t>
        </is>
      </c>
      <c r="D132" s="780">
        <f>(($E$115*$C$3)+($C$4*$D$115)+($C$115*$C$5))/$D$5</f>
        <v/>
      </c>
      <c r="E132" s="769">
        <f>(($C$25*$C$27)*$D$43*D132*$D$5*3)</f>
        <v/>
      </c>
      <c r="F132" s="769">
        <f>(($C$25*$C$27)*$D$44*3*D132*$D$5)</f>
        <v/>
      </c>
      <c r="G132" s="769">
        <f>(($C$25*$C$27)*$D$45*3*$D132*$D$5)</f>
        <v/>
      </c>
      <c r="H132" s="769">
        <f>(($C$25*$C$27)*$D$48*$D132*$D$5*3)</f>
        <v/>
      </c>
      <c r="I132" s="769">
        <f>(($C$25*$C$27)*$D$49*3*$D132*$D$5)</f>
        <v/>
      </c>
      <c r="J132" s="769">
        <f>(($C$25*$C$27)*$D$50*3*$D132*$D$5)</f>
        <v/>
      </c>
      <c r="K132" s="769">
        <f>(($C$25*$C$27)*$D$53*3*$D132*$D$5)</f>
        <v/>
      </c>
      <c r="L132" s="769">
        <f>(($C$25*$C$27)*$D$54*3*$D132*$D$5)</f>
        <v/>
      </c>
      <c r="M132" s="769">
        <f>(($C$25*$C$27)*$D$55*3*$D132*$D$5)</f>
        <v/>
      </c>
      <c r="N132" s="769">
        <f>(($C$25*$C$27)*$D$58*3*$D132*$D$5)</f>
        <v/>
      </c>
      <c r="O132" s="769">
        <f>(($C$25*$C$27)*$D$59*3*$D132*$D$5)</f>
        <v/>
      </c>
      <c r="P132" s="769">
        <f>(($C$25*$C$27)*$D$60*3*$D132*$D$5)</f>
        <v/>
      </c>
      <c r="Q132" s="769">
        <f>(E132*$D$91)+(F132*$D$92)+($D$93*G132)+(H132*$D$94)+(I132*$D$95)+(J132*$D$96)+(K132*$D$97)+($D$98*L132)+(M132*$D$99)+($D$100*N132)+(O132*$D$101)+($D$102*P132)</f>
        <v/>
      </c>
      <c r="R132" s="617" t="n"/>
      <c r="S132" s="617" t="n"/>
      <c r="T132" s="617" t="n"/>
      <c r="U132" s="617" t="n"/>
      <c r="V132" s="617" t="n"/>
      <c r="W132" s="617" t="n"/>
      <c r="X132" s="617" t="n"/>
      <c r="Y132" s="617" t="n"/>
      <c r="Z132" s="617" t="n"/>
      <c r="AA132" s="617" t="n"/>
      <c r="AB132" s="617" t="n"/>
      <c r="AC132" s="617" t="n"/>
      <c r="AD132" s="617" t="n"/>
      <c r="AE132" s="617" t="n"/>
      <c r="AF132" s="617" t="n"/>
      <c r="AG132" s="617" t="n"/>
      <c r="AH132" s="617" t="n"/>
    </row>
    <row r="133" ht="14.25" customHeight="1" s="1068">
      <c r="A133" s="617" t="n"/>
      <c r="B133" s="1111" t="n">
        <v>4</v>
      </c>
      <c r="C133" s="771" t="inlineStr">
        <is>
          <t>April to June</t>
        </is>
      </c>
      <c r="D133" s="772">
        <f>(($C$3*$F$115)+($E$115*$C$4)+($C$5*$D$115)+($C$115*$C$6))/$D$6</f>
        <v/>
      </c>
      <c r="E133" s="639">
        <f>(($C$25*$C$27)*$D$43*D133*3*$D$6)</f>
        <v/>
      </c>
      <c r="F133" s="639">
        <f>(($C$25*$C$27)*$D$44*3*D133*$D$6)</f>
        <v/>
      </c>
      <c r="G133" s="639">
        <f>(($C$25*$C$27)*$D$45*$D133*$D$6*3)</f>
        <v/>
      </c>
      <c r="H133" s="639">
        <f>(($C$25*$C$27)*$D$48*$D133*$D$6*3)</f>
        <v/>
      </c>
      <c r="I133" s="639">
        <f>(($C$25*$C$27)*$D$49*$D133*$D$6*3)</f>
        <v/>
      </c>
      <c r="J133" s="639">
        <f>(($C$25*$C$27)*$D$50*$D133*$D$6*3)</f>
        <v/>
      </c>
      <c r="K133" s="639">
        <f>(($C$25*$C$27)*$D$53*$D133*$D$6*3)</f>
        <v/>
      </c>
      <c r="L133" s="639">
        <f>(($C$25*$C$27)*$D$54*$D133*$D$6*3)</f>
        <v/>
      </c>
      <c r="M133" s="639">
        <f>(($C$25*$C$27)*$D$55*$D133*$D$6*3)</f>
        <v/>
      </c>
      <c r="N133" s="639">
        <f>(($C$25*$C$27)*$D$58*$D133*$D$6*3)</f>
        <v/>
      </c>
      <c r="O133" s="639">
        <f>(($C$25*$C$27)*$D$59*$D133*$D$6*3)</f>
        <v/>
      </c>
      <c r="P133" s="639">
        <f>(($C$25*$C$27)*$D$60*$D133*$D$6*3)</f>
        <v/>
      </c>
      <c r="Q133" s="639">
        <f>(E133*$D$91)+(F133*$D$92)+($D$93*G133)+(H133*$D$94)+(I133*$D$95)+(J133*$D$96)+(K133*$D$97)+($D$98*L133)+(M133*$D$99)+($D$100*N133)+(O133*$D$101)+($D$102*P133)</f>
        <v/>
      </c>
      <c r="R133" s="617" t="n"/>
      <c r="S133" s="617" t="n"/>
      <c r="T133" s="617" t="n"/>
      <c r="U133" s="617" t="n"/>
      <c r="V133" s="617" t="n"/>
      <c r="W133" s="617" t="n"/>
      <c r="X133" s="617" t="n"/>
      <c r="Y133" s="617" t="n"/>
      <c r="Z133" s="617" t="n"/>
      <c r="AA133" s="617" t="n"/>
      <c r="AB133" s="617" t="n"/>
      <c r="AC133" s="617" t="n"/>
      <c r="AD133" s="617" t="n"/>
      <c r="AE133" s="617" t="n"/>
      <c r="AF133" s="617" t="n"/>
      <c r="AG133" s="617" t="n"/>
      <c r="AH133" s="617" t="n"/>
    </row>
    <row r="134" ht="14.25" customHeight="1" s="1068">
      <c r="A134" s="617" t="n"/>
      <c r="B134" s="1094" t="n"/>
      <c r="C134" s="774" t="inlineStr">
        <is>
          <t>January to March</t>
        </is>
      </c>
      <c r="D134" s="775">
        <f>(($C$3*$F$115)+($E$115*$C$4)+($C$5*$D$115)+($C$115*$C$6))/$D$6</f>
        <v/>
      </c>
      <c r="E134" s="641">
        <f>(($C$25*$C$27)*$D$43*D134*3*$D$6)</f>
        <v/>
      </c>
      <c r="F134" s="641">
        <f>(($C$25*$C$27)*$D$44*3*D134*$D$6)</f>
        <v/>
      </c>
      <c r="G134" s="641">
        <f>(($C$25*$C$27)*$D$45*$D134*$D$6*3)</f>
        <v/>
      </c>
      <c r="H134" s="641">
        <f>(($C$25*$C$27)*$D$48*$D134*$D$6*3)</f>
        <v/>
      </c>
      <c r="I134" s="641">
        <f>(($C$25*$C$27)*$D$49*$D134*$D$6*3)</f>
        <v/>
      </c>
      <c r="J134" s="641">
        <f>(($C$25*$C$27)*$D$50*$D134*$D$6*3)</f>
        <v/>
      </c>
      <c r="K134" s="641">
        <f>(($C$25*$C$27)*$D$53*$D134*$D$6*3)</f>
        <v/>
      </c>
      <c r="L134" s="641">
        <f>(($C$25*$C$27)*$D$54*$D134*$D$6*3)</f>
        <v/>
      </c>
      <c r="M134" s="641">
        <f>(($C$25*$C$27)*$D$55*$D134*$D$6*3)</f>
        <v/>
      </c>
      <c r="N134" s="641">
        <f>(($C$25*$C$27)*$D$58*$D134*$D$6*3)</f>
        <v/>
      </c>
      <c r="O134" s="641">
        <f>(($C$25*$C$27)*$D$59*$D134*$D$6*3)</f>
        <v/>
      </c>
      <c r="P134" s="641">
        <f>(($C$25*$C$27)*$D$60*$D134*$D$6*3)</f>
        <v/>
      </c>
      <c r="Q134" s="641">
        <f>(E134*$D$91)+(F134*$D$92)+($D$93*G134)+(H134*$D$94)+(I134*$D$95)+(J134*$D$96)+(K134*$D$97)+($D$98*L134)+(M134*$D$99)+($D$100*N134)+(O134*$D$101)+($D$102*P134)</f>
        <v/>
      </c>
      <c r="R134" s="617" t="n"/>
      <c r="S134" s="617" t="n"/>
      <c r="T134" s="617" t="n"/>
      <c r="U134" s="617" t="n"/>
      <c r="V134" s="617" t="n"/>
      <c r="W134" s="617" t="n"/>
      <c r="X134" s="617" t="n"/>
      <c r="Y134" s="617" t="n"/>
      <c r="Z134" s="617" t="n"/>
      <c r="AA134" s="617" t="n"/>
      <c r="AB134" s="617" t="n"/>
      <c r="AC134" s="617" t="n"/>
      <c r="AD134" s="617" t="n"/>
      <c r="AE134" s="617" t="n"/>
      <c r="AF134" s="617" t="n"/>
      <c r="AG134" s="617" t="n"/>
      <c r="AH134" s="617" t="n"/>
    </row>
    <row r="135" ht="14.25" customHeight="1" s="1068">
      <c r="A135" s="617" t="n"/>
      <c r="B135" s="1094" t="n"/>
      <c r="C135" s="774" t="inlineStr">
        <is>
          <t>July to September</t>
        </is>
      </c>
      <c r="D135" s="775">
        <f>(($C$3*$F$115)+($E$115*$C$4)+($C$5*$D$115)+($C$115*$C$6))/$D$6</f>
        <v/>
      </c>
      <c r="E135" s="641">
        <f>(($C$25*$C$27)*$D$43*D135*$D$6*3)</f>
        <v/>
      </c>
      <c r="F135" s="641">
        <f>(($C$25*$C$27)*$D$44*3*D135*$D$6)</f>
        <v/>
      </c>
      <c r="G135" s="641">
        <f>(($C$25*$C$27)*$D$45*$D135*$D$6*3)</f>
        <v/>
      </c>
      <c r="H135" s="641">
        <f>(($C$25*$C$27)*$D$48*$D135*$D$6*3)</f>
        <v/>
      </c>
      <c r="I135" s="641">
        <f>(($C$25*$C$27)*$D$49*$D135*$D$6*3)</f>
        <v/>
      </c>
      <c r="J135" s="641">
        <f>(($C$25*$C$27)*$D$50*$D135*$D$6*3)</f>
        <v/>
      </c>
      <c r="K135" s="641">
        <f>(($C$25*$C$27)*$D$53*$D135*$D$6*3)</f>
        <v/>
      </c>
      <c r="L135" s="641">
        <f>(($C$25*$C$27)*$D$54*$D135*$D$6*3)</f>
        <v/>
      </c>
      <c r="M135" s="641">
        <f>(($C$25*$C$27)*$D$55*$D135*$D$6*3)</f>
        <v/>
      </c>
      <c r="N135" s="641">
        <f>(($C$25*$C$27)*$D$58*$D135*$D$6*3)</f>
        <v/>
      </c>
      <c r="O135" s="641">
        <f>(($C$25*$C$27)*$D$59*$D135*$D$6*3)</f>
        <v/>
      </c>
      <c r="P135" s="641">
        <f>(($C$25*$C$27)*$D$60*$D135*$D$6*3)</f>
        <v/>
      </c>
      <c r="Q135" s="641">
        <f>(E135*$D$91)+(F135*$D$92)+($D$93*G135)+(H135*$D$94)+(I135*$D$95)+(J135*$D$96)+(K135*$D$97)+($D$98*L135)+(M135*$D$99)+($D$100*N135)+(O135*$D$101)+($D$102*P135)</f>
        <v/>
      </c>
      <c r="R135" s="617" t="n"/>
      <c r="S135" s="617" t="n"/>
      <c r="T135" s="617" t="n"/>
      <c r="U135" s="617" t="n"/>
      <c r="V135" s="617" t="n"/>
      <c r="W135" s="617" t="n"/>
      <c r="X135" s="617" t="n"/>
      <c r="Y135" s="617" t="n"/>
      <c r="Z135" s="617" t="n"/>
      <c r="AA135" s="617" t="n"/>
      <c r="AB135" s="617" t="n"/>
      <c r="AC135" s="617" t="n"/>
      <c r="AD135" s="617" t="n"/>
      <c r="AE135" s="617" t="n"/>
      <c r="AF135" s="617" t="n"/>
      <c r="AG135" s="617" t="n"/>
      <c r="AH135" s="617" t="n"/>
    </row>
    <row r="136" ht="14.25" customHeight="1" s="1068">
      <c r="A136" s="617" t="n"/>
      <c r="B136" s="1095" t="n"/>
      <c r="C136" s="777" t="inlineStr">
        <is>
          <t>October to December</t>
        </is>
      </c>
      <c r="D136" s="778">
        <f>(($C$3*$F$115)+($E$115*$C$4)+($C$5*$D$115)+($C$115*$C$6))/$D$6</f>
        <v/>
      </c>
      <c r="E136" s="643">
        <f>(($C$25*$C$27)*$D$43*D136*$D$6*3)</f>
        <v/>
      </c>
      <c r="F136" s="643">
        <f>(($C$25*$C$27)*$D$44*3*D136*$D$6)</f>
        <v/>
      </c>
      <c r="G136" s="643">
        <f>(($C$25*$C$27)*$D$45*$D136*$D$6*3)</f>
        <v/>
      </c>
      <c r="H136" s="643">
        <f>(($C$25*$C$27)*$D$48*$D136*$D$6*3)</f>
        <v/>
      </c>
      <c r="I136" s="643">
        <f>(($C$25*$C$27)*$D$49*$D136*$D$6*3)</f>
        <v/>
      </c>
      <c r="J136" s="643">
        <f>(($C$25*$C$27)*$D$50*$D136*$D$6*3)</f>
        <v/>
      </c>
      <c r="K136" s="643">
        <f>(($C$25*$C$27)*$D$53*$D136*$D$6*3)</f>
        <v/>
      </c>
      <c r="L136" s="643">
        <f>(($C$25*$C$27)*$D$54*$D136*$D$6*3)</f>
        <v/>
      </c>
      <c r="M136" s="643">
        <f>(($C$25*$C$27)*$D$55*$D136*$D$6*3)</f>
        <v/>
      </c>
      <c r="N136" s="643">
        <f>(($C$25*$C$27)*$D$58*$D136*$D$6*3)</f>
        <v/>
      </c>
      <c r="O136" s="643">
        <f>(($C$25*$C$27)*$D$59*$D136*$D$6*3)</f>
        <v/>
      </c>
      <c r="P136" s="643">
        <f>(($C$25*$C$27)*$D$60*$D136*$D$6*3)</f>
        <v/>
      </c>
      <c r="Q136" s="643">
        <f>(E136*$D$91)+(F136*$D$92)+($D$93*G136)+(H136*$D$94)+(I136*$D$95)+(J136*$D$96)+(K136*$D$97)+($D$98*L136)+(M136*$D$99)+($D$100*N136)+(O136*$D$101)+($D$102*P136)</f>
        <v/>
      </c>
      <c r="R136" s="617" t="n"/>
      <c r="S136" s="617" t="n"/>
      <c r="T136" s="617" t="n"/>
      <c r="U136" s="617" t="n"/>
      <c r="V136" s="617" t="n"/>
      <c r="W136" s="617" t="n"/>
      <c r="X136" s="617" t="n"/>
      <c r="Y136" s="617" t="n"/>
      <c r="Z136" s="617" t="n"/>
      <c r="AA136" s="617" t="n"/>
      <c r="AB136" s="617" t="n"/>
      <c r="AC136" s="617" t="n"/>
      <c r="AD136" s="617" t="n"/>
      <c r="AE136" s="617" t="n"/>
      <c r="AF136" s="617" t="n"/>
      <c r="AG136" s="617" t="n"/>
      <c r="AH136" s="617" t="n"/>
    </row>
    <row r="137" ht="14.25" customHeight="1" s="1068">
      <c r="A137" s="617" t="n"/>
      <c r="B137" s="1110" t="n">
        <v>5</v>
      </c>
      <c r="C137" s="756" t="inlineStr">
        <is>
          <t>April to June</t>
        </is>
      </c>
      <c r="D137" s="780">
        <f>(($C$3*$G$115)+($F$115*$C$4)+($C$5*$E$115)+($D$115*$C$6)+($C$7*$C$115))/$D$7</f>
        <v/>
      </c>
      <c r="E137" s="781">
        <f>(($C$25*$C$27)*$D$43*D137*3*$D$7)</f>
        <v/>
      </c>
      <c r="F137" s="781">
        <f>(($C$25*$C$27)*$D$44*3*D137*$D$7)</f>
        <v/>
      </c>
      <c r="G137" s="781">
        <f>(($C$25*$C$27)*$D$45*3*$D137*$D$7)</f>
        <v/>
      </c>
      <c r="H137" s="781">
        <f>(($C$25*$C$27)*$D$48*3*$D137*$D$7)</f>
        <v/>
      </c>
      <c r="I137" s="781">
        <f>(($C$25*$C$27)*$D$49*3*$D137*$D$7)</f>
        <v/>
      </c>
      <c r="J137" s="781">
        <f>(($C$25*$C$27)*$D$50*3*$D137*$D$7)</f>
        <v/>
      </c>
      <c r="K137" s="781">
        <f>(($C$25*$C$27)*$D$53*3*$D137*$D$7)</f>
        <v/>
      </c>
      <c r="L137" s="781">
        <f>(($C$25*$C$27)*$D$54*3*$D137*$D$7)</f>
        <v/>
      </c>
      <c r="M137" s="781">
        <f>(($C$25*$C$27)*$D$55*3*$D137*$D$7)</f>
        <v/>
      </c>
      <c r="N137" s="781">
        <f>(($C$25*$C$27)*$D$58*3*$D137*$D$7)</f>
        <v/>
      </c>
      <c r="O137" s="781">
        <f>(($C$25*$C$27)*$D$59*3*$D137*$D$7)</f>
        <v/>
      </c>
      <c r="P137" s="781">
        <f>(($C$25*$C$27)*$D$60*3*$D137*$D$7)</f>
        <v/>
      </c>
      <c r="Q137" s="781">
        <f>(E137*$D$91)+(F137*$D$92)+($D$93*G137)+(H137*$D$94)+(I137*$D$95)+(J137*$D$96)+(K137*$D$97)+($D$98*L137)+(M137*$D$99)+($D$100*N137)+(O137*$D$101)+($D$102*P137)</f>
        <v/>
      </c>
      <c r="R137" s="617" t="n"/>
      <c r="S137" s="617" t="n"/>
      <c r="T137" s="617" t="n"/>
      <c r="U137" s="617" t="n"/>
      <c r="V137" s="617" t="n"/>
      <c r="W137" s="617" t="n"/>
      <c r="X137" s="617" t="n"/>
      <c r="Y137" s="617" t="n"/>
      <c r="Z137" s="617" t="n"/>
      <c r="AA137" s="617" t="n"/>
      <c r="AB137" s="617" t="n"/>
      <c r="AC137" s="617" t="n"/>
      <c r="AD137" s="617" t="n"/>
      <c r="AE137" s="617" t="n"/>
      <c r="AF137" s="617" t="n"/>
      <c r="AG137" s="617" t="n"/>
      <c r="AH137" s="617" t="n"/>
    </row>
    <row r="138" ht="14.25" customHeight="1" s="1068">
      <c r="A138" s="617" t="n"/>
      <c r="B138" s="1094" t="n"/>
      <c r="C138" s="761" t="inlineStr">
        <is>
          <t>January to March</t>
        </is>
      </c>
      <c r="D138" s="780">
        <f>(($C$3*$G$115)+($F$115*$C$4)+($C$5*$E$115)+($D$115*$C$6)+($C$7*$C$115))/$D$7</f>
        <v/>
      </c>
      <c r="E138" s="782">
        <f>(($C$25*$C$27)*$D$43*D138*3*$D$7)</f>
        <v/>
      </c>
      <c r="F138" s="782">
        <f>(($C$25*$C$27)*$D$44*3*D138*$D$7)</f>
        <v/>
      </c>
      <c r="G138" s="782">
        <f>(($C$25*$C$27)*$D$45*3*$D138*$D$7)</f>
        <v/>
      </c>
      <c r="H138" s="782">
        <f>(($C$25*$C$27)*$D$48*3*$D138*$D$7)</f>
        <v/>
      </c>
      <c r="I138" s="782">
        <f>(($C$25*$C$27)*$D$49*3*$D138*$D$7)</f>
        <v/>
      </c>
      <c r="J138" s="782">
        <f>(($C$25*$C$27)*$D$50*3*$D138*$D$7)</f>
        <v/>
      </c>
      <c r="K138" s="782">
        <f>(($C$25*$C$27)*$D$53*3*$D138*$D$7)</f>
        <v/>
      </c>
      <c r="L138" s="782">
        <f>(($C$25*$C$27)*$D$54*3*$D138*$D$7)</f>
        <v/>
      </c>
      <c r="M138" s="782">
        <f>(($C$25*$C$27)*$D$55*3*$D138*$D$7)</f>
        <v/>
      </c>
      <c r="N138" s="782">
        <f>(($C$25*$C$27)*$D$58*3*$D138*$D$7)</f>
        <v/>
      </c>
      <c r="O138" s="782">
        <f>(($C$25*$C$27)*$D$59*3*$D138*$D$7)</f>
        <v/>
      </c>
      <c r="P138" s="782">
        <f>(($C$25*$C$27)*$D$60*3*$D138*$D$7)</f>
        <v/>
      </c>
      <c r="Q138" s="782">
        <f>(E138*$D$91)+(F138*$D$92)+($D$93*G138)+(H138*$D$94)+(I138*$D$95)+(J138*$D$96)+(K138*$D$97)+($D$98*L138)+(M138*$D$99)+($D$100*N138)+(O138*$D$101)+($D$102*P138)</f>
        <v/>
      </c>
      <c r="R138" s="617" t="n"/>
      <c r="S138" s="617" t="n"/>
      <c r="T138" s="617" t="n"/>
      <c r="U138" s="617" t="n"/>
      <c r="V138" s="617" t="n"/>
      <c r="W138" s="617" t="n"/>
      <c r="X138" s="617" t="n"/>
      <c r="Y138" s="617" t="n"/>
      <c r="Z138" s="617" t="n"/>
      <c r="AA138" s="617" t="n"/>
      <c r="AB138" s="617" t="n"/>
      <c r="AC138" s="617" t="n"/>
      <c r="AD138" s="617" t="n"/>
      <c r="AE138" s="617" t="n"/>
      <c r="AF138" s="617" t="n"/>
      <c r="AG138" s="617" t="n"/>
      <c r="AH138" s="617" t="n"/>
    </row>
    <row r="139" ht="14.25" customHeight="1" s="1068">
      <c r="A139" s="617" t="n"/>
      <c r="B139" s="1094" t="n"/>
      <c r="C139" s="761" t="inlineStr">
        <is>
          <t>July to September</t>
        </is>
      </c>
      <c r="D139" s="780">
        <f>(($C$3*$G$115)+($F$115*$C$4)+($C$5*$E$115)+($D$115*$C$6)+($C$7*$C$115))/$D$7</f>
        <v/>
      </c>
      <c r="E139" s="782">
        <f>(($C$25*$C$27)*$D$43*D139*3*$D$7)</f>
        <v/>
      </c>
      <c r="F139" s="782">
        <f>(($C$25*$C$27)*$D$44*3*D139*$D$7)</f>
        <v/>
      </c>
      <c r="G139" s="782">
        <f>(($C$25*$C$27)*$D$45*3*$D139*$D$7)</f>
        <v/>
      </c>
      <c r="H139" s="782">
        <f>(($C$25*$C$27)*$D$48*$D139*$D$7*3)</f>
        <v/>
      </c>
      <c r="I139" s="782">
        <f>(($C$25*$C$27)*$D$49*3*$D139*$D$7)</f>
        <v/>
      </c>
      <c r="J139" s="782">
        <f>(($C$25*$C$27)*$D$50*3*$D139*$D$7)</f>
        <v/>
      </c>
      <c r="K139" s="782">
        <f>(($C$25*$C$27)*$D$53*3*$D139*$D$7)</f>
        <v/>
      </c>
      <c r="L139" s="782">
        <f>(($C$25*$C$27)*$D$54*3*$D139*$D$7)</f>
        <v/>
      </c>
      <c r="M139" s="782">
        <f>(($C$25*$C$27)*$D$55*3*$D139*$D$7)</f>
        <v/>
      </c>
      <c r="N139" s="782">
        <f>(($C$25*$C$27)*$D$58*3*$D139*$D$7)</f>
        <v/>
      </c>
      <c r="O139" s="782">
        <f>(($C$25*$C$27)*$D$59*3*$D139*$D$7)</f>
        <v/>
      </c>
      <c r="P139" s="782">
        <f>(($C$25*$C$27)*$D$60*3*$D139*$D$7)</f>
        <v/>
      </c>
      <c r="Q139" s="782">
        <f>(E139*$D$91)+(F139*$D$92)+($D$93*G139)+(H139*$D$94)+(I139*$D$95)+(J139*$D$96)+(K139*$D$97)+($D$98*L139)+(M139*$D$99)+($D$100*N139)+(O139*$D$101)+($D$102*P139)</f>
        <v/>
      </c>
      <c r="R139" s="617" t="n"/>
      <c r="S139" s="617" t="n"/>
      <c r="T139" s="617" t="n"/>
      <c r="U139" s="617" t="n"/>
      <c r="V139" s="617" t="n"/>
      <c r="W139" s="617" t="n"/>
      <c r="X139" s="617" t="n"/>
      <c r="Y139" s="617" t="n"/>
      <c r="Z139" s="617" t="n"/>
      <c r="AA139" s="617" t="n"/>
      <c r="AB139" s="617" t="n"/>
      <c r="AC139" s="617" t="n"/>
      <c r="AD139" s="617" t="n"/>
      <c r="AE139" s="617" t="n"/>
      <c r="AF139" s="617" t="n"/>
      <c r="AG139" s="617" t="n"/>
      <c r="AH139" s="617" t="n"/>
    </row>
    <row r="140" ht="14.25" customHeight="1" s="1068">
      <c r="A140" s="617" t="n"/>
      <c r="B140" s="1095" t="n"/>
      <c r="C140" s="766" t="inlineStr">
        <is>
          <t>October to December</t>
        </is>
      </c>
      <c r="D140" s="783">
        <f>(($C$3*$G$115)+($F$115*$C$4)+($C$5*$E$115)+($D$115*$C$6)+($C$7*$C$115))/$D$7</f>
        <v/>
      </c>
      <c r="E140" s="784">
        <f>(($C$25*$C$27)*$D$43*D140*3*$D$7)</f>
        <v/>
      </c>
      <c r="F140" s="784">
        <f>(($C$25*$C$27)*$D$44*3*D140*$D$7)</f>
        <v/>
      </c>
      <c r="G140" s="784">
        <f>(($C$25*$C$27)*$D$45*3*$D140*$D$7)</f>
        <v/>
      </c>
      <c r="H140" s="784">
        <f>(($C$25*$C$27)*$D$48*$D140*$D$7*3)</f>
        <v/>
      </c>
      <c r="I140" s="784">
        <f>(($C$25*$C$27)*$D$49*3*$D140*$D$7)</f>
        <v/>
      </c>
      <c r="J140" s="784">
        <f>(($C$25*$C$27)*$D$50*3*$D140*$D$7)</f>
        <v/>
      </c>
      <c r="K140" s="784">
        <f>(($C$25*$C$27)*$D$53*3*$D140*$D$7)</f>
        <v/>
      </c>
      <c r="L140" s="784">
        <f>(($C$25*$C$27)*$D$54*3*$D140*$D$7)</f>
        <v/>
      </c>
      <c r="M140" s="784">
        <f>(($C$25*$C$27)*$D$55*3*$D140*$D$7)</f>
        <v/>
      </c>
      <c r="N140" s="784">
        <f>(($C$25*$C$27)*$D$58*3*$D140*$D$7)</f>
        <v/>
      </c>
      <c r="O140" s="784">
        <f>(($C$25*$C$27)*$D$59*3*$D140*$D$7)</f>
        <v/>
      </c>
      <c r="P140" s="784">
        <f>(($C$25*$C$27)*$D$60*3*$D140*$D$7)</f>
        <v/>
      </c>
      <c r="Q140" s="784">
        <f>(E140*$D$91)+(F140*$D$92)+($D$93*G140)+(H140*$D$94)+(I140*$D$95)+(J140*$D$96)+(K140*$D$97)+($D$98*L140)+(M140*$D$99)+($D$100*N140)+(O140*$D$101)+($D$102*P140)</f>
        <v/>
      </c>
      <c r="R140" s="617" t="n"/>
      <c r="S140" s="617" t="n"/>
      <c r="T140" s="617" t="n"/>
      <c r="U140" s="617" t="n"/>
      <c r="V140" s="617" t="n"/>
      <c r="W140" s="617" t="n"/>
      <c r="X140" s="617" t="n"/>
      <c r="Y140" s="617" t="n"/>
      <c r="Z140" s="617" t="n"/>
      <c r="AA140" s="617" t="n"/>
      <c r="AB140" s="617" t="n"/>
      <c r="AC140" s="617" t="n"/>
      <c r="AD140" s="617" t="n"/>
      <c r="AE140" s="617" t="n"/>
      <c r="AF140" s="617" t="n"/>
      <c r="AG140" s="617" t="n"/>
      <c r="AH140" s="617" t="n"/>
    </row>
    <row r="141" ht="14.25" customHeight="1" s="1068">
      <c r="A141" s="617" t="n"/>
      <c r="B141" s="617" t="n"/>
      <c r="C141" s="617" t="n"/>
      <c r="D141" s="617" t="n"/>
      <c r="E141" s="617" t="n"/>
      <c r="F141" s="617" t="n"/>
      <c r="G141" s="617" t="n"/>
      <c r="H141" s="617" t="n"/>
      <c r="I141" s="617" t="n"/>
      <c r="J141" s="617" t="n"/>
      <c r="K141" s="617" t="n"/>
      <c r="L141" s="617" t="n"/>
      <c r="M141" s="617" t="n"/>
      <c r="N141" s="617" t="n"/>
      <c r="O141" s="617" t="n"/>
      <c r="P141" s="617" t="n"/>
      <c r="Q141" s="617" t="n"/>
      <c r="R141" s="617" t="n"/>
      <c r="S141" s="617" t="n"/>
      <c r="T141" s="617" t="n"/>
      <c r="U141" s="617" t="n"/>
      <c r="V141" s="617" t="n"/>
      <c r="W141" s="617" t="n"/>
      <c r="X141" s="617" t="n"/>
      <c r="Y141" s="617" t="n"/>
      <c r="Z141" s="617" t="n"/>
      <c r="AA141" s="617" t="n"/>
      <c r="AB141" s="617" t="n"/>
      <c r="AC141" s="617" t="n"/>
      <c r="AD141" s="617" t="n"/>
      <c r="AE141" s="617" t="n"/>
      <c r="AF141" s="617" t="n"/>
      <c r="AG141" s="617" t="n"/>
      <c r="AH141" s="617" t="n"/>
    </row>
    <row r="142" ht="14.25" customHeight="1" s="1068">
      <c r="A142" s="617" t="n"/>
      <c r="B142" s="617" t="n"/>
      <c r="C142" s="617" t="n"/>
      <c r="D142" s="617" t="n"/>
      <c r="E142" s="617" t="n"/>
      <c r="F142" s="617" t="n"/>
      <c r="G142" s="617" t="n"/>
      <c r="H142" s="617" t="n"/>
      <c r="I142" s="617" t="n"/>
      <c r="J142" s="617" t="n"/>
      <c r="K142" s="617" t="n"/>
      <c r="L142" s="617" t="n"/>
      <c r="M142" s="617" t="n"/>
      <c r="N142" s="617" t="n"/>
      <c r="O142" s="617" t="n"/>
      <c r="P142" s="617" t="n"/>
      <c r="Q142" s="617" t="n"/>
      <c r="R142" s="617" t="n"/>
      <c r="S142" s="617" t="n"/>
      <c r="T142" s="617" t="n"/>
      <c r="U142" s="617" t="n"/>
      <c r="V142" s="617" t="n"/>
      <c r="W142" s="617" t="n"/>
      <c r="X142" s="617" t="n"/>
      <c r="Y142" s="617" t="n"/>
      <c r="Z142" s="617" t="n"/>
      <c r="AA142" s="617" t="n"/>
      <c r="AB142" s="617" t="n"/>
      <c r="AC142" s="617" t="n"/>
      <c r="AD142" s="617" t="n"/>
      <c r="AE142" s="617" t="n"/>
      <c r="AF142" s="617" t="n"/>
      <c r="AG142" s="617" t="n"/>
      <c r="AH142" s="617" t="n"/>
    </row>
    <row r="143" ht="14.25" customHeight="1" s="1068">
      <c r="A143" s="617" t="n"/>
      <c r="B143" s="617" t="n"/>
      <c r="C143" s="617" t="n"/>
      <c r="D143" s="617" t="n"/>
      <c r="E143" s="617" t="n"/>
      <c r="F143" s="617" t="n"/>
      <c r="G143" s="617" t="n"/>
      <c r="H143" s="617" t="n"/>
      <c r="I143" s="617" t="n"/>
      <c r="J143" s="617" t="n"/>
      <c r="K143" s="617" t="n"/>
      <c r="L143" s="617" t="n"/>
      <c r="M143" s="617" t="n"/>
      <c r="N143" s="617" t="n"/>
      <c r="O143" s="617" t="n"/>
      <c r="P143" s="617" t="n"/>
      <c r="Q143" s="617" t="n"/>
      <c r="R143" s="617" t="n"/>
      <c r="S143" s="617" t="n"/>
      <c r="T143" s="617" t="n"/>
      <c r="U143" s="617" t="n"/>
      <c r="V143" s="617" t="n"/>
      <c r="W143" s="617" t="n"/>
      <c r="X143" s="617" t="n"/>
      <c r="Y143" s="617" t="n"/>
      <c r="Z143" s="617" t="n"/>
      <c r="AA143" s="617" t="n"/>
      <c r="AB143" s="617" t="n"/>
      <c r="AC143" s="617" t="n"/>
      <c r="AD143" s="617" t="n"/>
      <c r="AE143" s="617" t="n"/>
      <c r="AF143" s="617" t="n"/>
      <c r="AG143" s="617" t="n"/>
      <c r="AH143" s="617" t="n"/>
    </row>
    <row r="144" ht="14.25" customHeight="1" s="1068">
      <c r="A144" s="617" t="n"/>
      <c r="B144" s="617" t="n"/>
      <c r="C144" s="617" t="n"/>
      <c r="D144" s="617" t="n"/>
      <c r="E144" s="617" t="n"/>
      <c r="F144" s="617" t="n"/>
      <c r="G144" s="617" t="n"/>
      <c r="H144" s="617" t="n"/>
      <c r="I144" s="617" t="n"/>
      <c r="J144" s="617" t="n"/>
      <c r="K144" s="617" t="n"/>
      <c r="L144" s="617" t="n"/>
      <c r="M144" s="617" t="n"/>
      <c r="N144" s="617" t="n"/>
      <c r="O144" s="617" t="n"/>
      <c r="P144" s="617" t="n"/>
      <c r="Q144" s="617" t="n"/>
      <c r="R144" s="617" t="n"/>
      <c r="S144" s="617" t="n"/>
      <c r="T144" s="617" t="n"/>
      <c r="U144" s="617" t="n"/>
      <c r="V144" s="617" t="n"/>
      <c r="W144" s="617" t="n"/>
      <c r="X144" s="617" t="n"/>
      <c r="Y144" s="617" t="n"/>
      <c r="Z144" s="617" t="n"/>
      <c r="AA144" s="617" t="n"/>
      <c r="AB144" s="617" t="n"/>
      <c r="AC144" s="617" t="n"/>
      <c r="AD144" s="617" t="n"/>
      <c r="AE144" s="617" t="n"/>
      <c r="AF144" s="617" t="n"/>
      <c r="AG144" s="617" t="n"/>
      <c r="AH144" s="617" t="n"/>
    </row>
    <row r="145" ht="14.25" customHeight="1" s="1068">
      <c r="A145" s="617" t="n"/>
      <c r="B145" s="617" t="n"/>
      <c r="C145" s="617" t="n"/>
      <c r="D145" s="617" t="n"/>
      <c r="E145" s="617" t="n"/>
      <c r="F145" s="617" t="n"/>
      <c r="G145" s="617" t="n"/>
      <c r="H145" s="617" t="n"/>
      <c r="I145" s="617" t="n"/>
      <c r="J145" s="617" t="n"/>
      <c r="K145" s="617" t="n"/>
      <c r="L145" s="617" t="n"/>
      <c r="M145" s="617" t="n"/>
      <c r="N145" s="617" t="n"/>
      <c r="O145" s="617" t="n"/>
      <c r="P145" s="617" t="n"/>
      <c r="Q145" s="617" t="n"/>
      <c r="R145" s="617" t="n"/>
      <c r="S145" s="617" t="n"/>
      <c r="T145" s="617" t="n"/>
      <c r="U145" s="617" t="n"/>
      <c r="V145" s="617" t="n"/>
      <c r="W145" s="617" t="n"/>
      <c r="X145" s="617" t="n"/>
      <c r="Y145" s="617" t="n"/>
      <c r="Z145" s="617" t="n"/>
      <c r="AA145" s="617" t="n"/>
      <c r="AB145" s="617" t="n"/>
      <c r="AC145" s="617" t="n"/>
      <c r="AD145" s="617" t="n"/>
      <c r="AE145" s="617" t="n"/>
      <c r="AF145" s="617" t="n"/>
      <c r="AG145" s="617" t="n"/>
      <c r="AH145" s="617" t="n"/>
    </row>
    <row r="146" ht="14.25" customHeight="1" s="1068">
      <c r="A146" s="617" t="n"/>
      <c r="B146" s="617" t="n"/>
      <c r="C146" s="617" t="n"/>
      <c r="D146" s="617" t="n"/>
      <c r="E146" s="617" t="n"/>
      <c r="F146" s="617" t="n"/>
      <c r="G146" s="617" t="n"/>
      <c r="H146" s="617" t="n"/>
      <c r="I146" s="617" t="n"/>
      <c r="J146" s="617" t="n"/>
      <c r="K146" s="617" t="n"/>
      <c r="L146" s="617" t="n"/>
      <c r="M146" s="617" t="n"/>
      <c r="N146" s="617" t="n"/>
      <c r="O146" s="617" t="n"/>
      <c r="P146" s="617" t="n"/>
      <c r="Q146" s="617" t="n"/>
      <c r="R146" s="617" t="n"/>
      <c r="S146" s="617" t="n"/>
      <c r="T146" s="617" t="n"/>
      <c r="U146" s="617" t="n"/>
      <c r="V146" s="617" t="n"/>
      <c r="W146" s="617" t="n"/>
      <c r="X146" s="617" t="n"/>
      <c r="Y146" s="617" t="n"/>
      <c r="Z146" s="617" t="n"/>
      <c r="AA146" s="617" t="n"/>
      <c r="AB146" s="617" t="n"/>
      <c r="AC146" s="617" t="n"/>
      <c r="AD146" s="617" t="n"/>
      <c r="AE146" s="617" t="n"/>
      <c r="AF146" s="617" t="n"/>
      <c r="AG146" s="617" t="n"/>
      <c r="AH146" s="617" t="n"/>
    </row>
    <row r="147" ht="14.25" customHeight="1" s="1068">
      <c r="A147" s="617" t="n"/>
      <c r="B147" s="617" t="n"/>
      <c r="C147" s="617" t="n"/>
      <c r="D147" s="617" t="n"/>
      <c r="E147" s="617" t="n"/>
      <c r="F147" s="617" t="n"/>
      <c r="G147" s="617" t="n"/>
      <c r="H147" s="617" t="n"/>
      <c r="I147" s="617" t="n"/>
      <c r="J147" s="617" t="n"/>
      <c r="K147" s="617" t="n"/>
      <c r="L147" s="617" t="n"/>
      <c r="M147" s="617" t="n"/>
      <c r="N147" s="617" t="n"/>
      <c r="O147" s="617" t="n"/>
      <c r="P147" s="617" t="n"/>
      <c r="Q147" s="617" t="n"/>
      <c r="R147" s="617" t="n"/>
      <c r="S147" s="617" t="n"/>
      <c r="T147" s="617" t="n"/>
      <c r="U147" s="617" t="n"/>
      <c r="V147" s="617" t="n"/>
      <c r="W147" s="617" t="n"/>
      <c r="X147" s="617" t="n"/>
      <c r="Y147" s="617" t="n"/>
      <c r="Z147" s="617" t="n"/>
      <c r="AA147" s="617" t="n"/>
      <c r="AB147" s="617" t="n"/>
      <c r="AC147" s="617" t="n"/>
      <c r="AD147" s="617" t="n"/>
      <c r="AE147" s="617" t="n"/>
      <c r="AF147" s="617" t="n"/>
      <c r="AG147" s="617" t="n"/>
      <c r="AH147" s="617" t="n"/>
    </row>
    <row r="148" ht="14.25" customHeight="1" s="1068">
      <c r="A148" s="617" t="n"/>
      <c r="B148" s="617" t="n"/>
      <c r="C148" s="617" t="n"/>
      <c r="D148" s="617" t="n"/>
      <c r="E148" s="617" t="n"/>
      <c r="F148" s="617" t="n"/>
      <c r="G148" s="617" t="n"/>
      <c r="H148" s="617" t="n"/>
      <c r="I148" s="617" t="n"/>
      <c r="J148" s="617" t="n"/>
      <c r="K148" s="617" t="n"/>
      <c r="L148" s="617" t="n"/>
      <c r="M148" s="617" t="n"/>
      <c r="N148" s="617" t="n"/>
      <c r="O148" s="617" t="n"/>
      <c r="P148" s="617" t="n"/>
      <c r="Q148" s="617" t="n"/>
      <c r="R148" s="617" t="n"/>
      <c r="S148" s="617" t="n"/>
      <c r="T148" s="617" t="n"/>
      <c r="U148" s="617" t="n"/>
      <c r="V148" s="617" t="n"/>
      <c r="W148" s="617" t="n"/>
      <c r="X148" s="617" t="n"/>
      <c r="Y148" s="617" t="n"/>
      <c r="Z148" s="617" t="n"/>
      <c r="AA148" s="617" t="n"/>
      <c r="AB148" s="617" t="n"/>
      <c r="AC148" s="617" t="n"/>
      <c r="AD148" s="617" t="n"/>
      <c r="AE148" s="617" t="n"/>
      <c r="AF148" s="617" t="n"/>
      <c r="AG148" s="617" t="n"/>
      <c r="AH148" s="617" t="n"/>
    </row>
    <row r="149" ht="14.25" customHeight="1" s="1068">
      <c r="A149" s="617" t="n"/>
      <c r="B149" s="617" t="n"/>
      <c r="C149" s="617" t="n"/>
      <c r="D149" s="617" t="n"/>
      <c r="E149" s="617" t="n"/>
      <c r="F149" s="617" t="n"/>
      <c r="G149" s="617" t="n"/>
      <c r="H149" s="617" t="n"/>
      <c r="I149" s="617" t="n"/>
      <c r="J149" s="617" t="n"/>
      <c r="K149" s="617" t="n"/>
      <c r="L149" s="617" t="n"/>
      <c r="M149" s="617" t="n"/>
      <c r="N149" s="617" t="n"/>
      <c r="O149" s="617" t="n"/>
      <c r="P149" s="617" t="n"/>
      <c r="Q149" s="617" t="n"/>
      <c r="R149" s="617" t="n"/>
      <c r="S149" s="617" t="n"/>
      <c r="T149" s="617" t="n"/>
      <c r="U149" s="617" t="n"/>
      <c r="V149" s="617" t="n"/>
      <c r="W149" s="617" t="n"/>
      <c r="X149" s="617" t="n"/>
      <c r="Y149" s="617" t="n"/>
      <c r="Z149" s="617" t="n"/>
      <c r="AA149" s="617" t="n"/>
      <c r="AB149" s="617" t="n"/>
      <c r="AC149" s="617" t="n"/>
      <c r="AD149" s="617" t="n"/>
      <c r="AE149" s="617" t="n"/>
      <c r="AF149" s="617" t="n"/>
      <c r="AG149" s="617" t="n"/>
      <c r="AH149" s="617" t="n"/>
    </row>
    <row r="150" ht="14.25" customHeight="1" s="1068">
      <c r="A150" s="617" t="n"/>
      <c r="B150" s="617" t="n"/>
      <c r="C150" s="617" t="n"/>
      <c r="D150" s="617" t="n"/>
      <c r="E150" s="617" t="n"/>
      <c r="F150" s="617" t="n"/>
      <c r="G150" s="617" t="n"/>
      <c r="H150" s="617" t="n"/>
      <c r="I150" s="617" t="n"/>
      <c r="J150" s="617" t="n"/>
      <c r="K150" s="617" t="n"/>
      <c r="L150" s="617" t="n"/>
      <c r="M150" s="617" t="n"/>
      <c r="N150" s="617" t="n"/>
      <c r="O150" s="617" t="n"/>
      <c r="P150" s="617" t="n"/>
      <c r="Q150" s="617" t="n"/>
      <c r="R150" s="617" t="n"/>
      <c r="S150" s="617" t="n"/>
      <c r="T150" s="617" t="n"/>
      <c r="U150" s="617" t="n"/>
      <c r="V150" s="617" t="n"/>
      <c r="W150" s="617" t="n"/>
      <c r="X150" s="617" t="n"/>
      <c r="Y150" s="617" t="n"/>
      <c r="Z150" s="617" t="n"/>
      <c r="AA150" s="617" t="n"/>
      <c r="AB150" s="617" t="n"/>
      <c r="AC150" s="617" t="n"/>
      <c r="AD150" s="617" t="n"/>
      <c r="AE150" s="617" t="n"/>
      <c r="AF150" s="617" t="n"/>
      <c r="AG150" s="617" t="n"/>
      <c r="AH150" s="617" t="n"/>
    </row>
    <row r="151" ht="14.25" customHeight="1" s="1068">
      <c r="A151" s="617" t="n"/>
      <c r="B151" s="617" t="n"/>
      <c r="C151" s="617" t="n"/>
      <c r="D151" s="617" t="n"/>
      <c r="E151" s="617" t="n"/>
      <c r="F151" s="617" t="n"/>
      <c r="G151" s="617" t="n"/>
      <c r="H151" s="617" t="n"/>
      <c r="I151" s="617" t="n"/>
      <c r="J151" s="617" t="n"/>
      <c r="K151" s="617" t="n"/>
      <c r="L151" s="617" t="n"/>
      <c r="M151" s="617" t="n"/>
      <c r="N151" s="617" t="n"/>
      <c r="O151" s="617" t="n"/>
      <c r="P151" s="617" t="n"/>
      <c r="Q151" s="617" t="n"/>
      <c r="R151" s="617" t="n"/>
      <c r="S151" s="617" t="n"/>
      <c r="T151" s="617" t="n"/>
      <c r="U151" s="617" t="n"/>
      <c r="V151" s="617" t="n"/>
      <c r="W151" s="617" t="n"/>
      <c r="X151" s="617" t="n"/>
      <c r="Y151" s="617" t="n"/>
      <c r="Z151" s="617" t="n"/>
      <c r="AA151" s="617" t="n"/>
      <c r="AB151" s="617" t="n"/>
      <c r="AC151" s="617" t="n"/>
      <c r="AD151" s="617" t="n"/>
      <c r="AE151" s="617" t="n"/>
      <c r="AF151" s="617" t="n"/>
      <c r="AG151" s="617" t="n"/>
      <c r="AH151" s="617" t="n"/>
    </row>
    <row r="152" ht="14.25" customHeight="1" s="1068">
      <c r="A152" s="617" t="n"/>
      <c r="B152" s="617" t="n"/>
      <c r="C152" s="617" t="n"/>
      <c r="D152" s="617" t="n"/>
      <c r="E152" s="617" t="n"/>
      <c r="F152" s="617" t="n"/>
      <c r="G152" s="617" t="n"/>
      <c r="H152" s="617" t="n"/>
      <c r="I152" s="617" t="n"/>
      <c r="J152" s="617" t="n"/>
      <c r="K152" s="617" t="n"/>
      <c r="L152" s="617" t="n"/>
      <c r="M152" s="617" t="n"/>
      <c r="N152" s="617" t="n"/>
      <c r="O152" s="617" t="n"/>
      <c r="P152" s="617" t="n"/>
      <c r="Q152" s="617" t="n"/>
      <c r="R152" s="617" t="n"/>
      <c r="S152" s="617" t="n"/>
      <c r="T152" s="617" t="n"/>
      <c r="U152" s="617" t="n"/>
      <c r="V152" s="617" t="n"/>
      <c r="W152" s="617" t="n"/>
      <c r="X152" s="617" t="n"/>
      <c r="Y152" s="617" t="n"/>
      <c r="Z152" s="617" t="n"/>
      <c r="AA152" s="617" t="n"/>
      <c r="AB152" s="617" t="n"/>
      <c r="AC152" s="617" t="n"/>
      <c r="AD152" s="617" t="n"/>
      <c r="AE152" s="617" t="n"/>
      <c r="AF152" s="617" t="n"/>
      <c r="AG152" s="617" t="n"/>
      <c r="AH152" s="617" t="n"/>
    </row>
    <row r="153" ht="14.25" customHeight="1" s="1068">
      <c r="A153" s="617" t="n"/>
      <c r="B153" s="617" t="n"/>
      <c r="C153" s="617" t="n"/>
      <c r="D153" s="617" t="n"/>
      <c r="E153" s="617" t="n"/>
      <c r="F153" s="617" t="n"/>
      <c r="G153" s="617" t="n"/>
      <c r="H153" s="617" t="n"/>
      <c r="I153" s="617" t="n"/>
      <c r="J153" s="617" t="n"/>
      <c r="K153" s="617" t="n"/>
      <c r="L153" s="617" t="n"/>
      <c r="M153" s="617" t="n"/>
      <c r="N153" s="617" t="n"/>
      <c r="O153" s="617" t="n"/>
      <c r="P153" s="617" t="n"/>
      <c r="Q153" s="617" t="n"/>
      <c r="R153" s="617" t="n"/>
      <c r="S153" s="617" t="n"/>
      <c r="T153" s="617" t="n"/>
      <c r="U153" s="617" t="n"/>
      <c r="V153" s="617" t="n"/>
      <c r="W153" s="617" t="n"/>
      <c r="X153" s="617" t="n"/>
      <c r="Y153" s="617" t="n"/>
      <c r="Z153" s="617" t="n"/>
      <c r="AA153" s="617" t="n"/>
      <c r="AB153" s="617" t="n"/>
      <c r="AC153" s="617" t="n"/>
      <c r="AD153" s="617" t="n"/>
      <c r="AE153" s="617" t="n"/>
      <c r="AF153" s="617" t="n"/>
      <c r="AG153" s="617" t="n"/>
      <c r="AH153" s="617" t="n"/>
    </row>
    <row r="154" ht="14.25" customHeight="1" s="1068">
      <c r="A154" s="617" t="n"/>
      <c r="B154" s="617" t="n"/>
      <c r="C154" s="617" t="n"/>
      <c r="D154" s="617" t="n"/>
      <c r="E154" s="617" t="n"/>
      <c r="F154" s="617" t="n"/>
      <c r="G154" s="617" t="n"/>
      <c r="H154" s="617" t="n"/>
      <c r="I154" s="617" t="n"/>
      <c r="J154" s="617" t="n"/>
      <c r="K154" s="617" t="n"/>
      <c r="L154" s="617" t="n"/>
      <c r="M154" s="617" t="n"/>
      <c r="N154" s="617" t="n"/>
      <c r="O154" s="617" t="n"/>
      <c r="P154" s="617" t="n"/>
      <c r="Q154" s="617" t="n"/>
      <c r="R154" s="617" t="n"/>
      <c r="S154" s="617" t="n"/>
      <c r="T154" s="617" t="n"/>
      <c r="U154" s="617" t="n"/>
      <c r="V154" s="617" t="n"/>
      <c r="W154" s="617" t="n"/>
      <c r="X154" s="617" t="n"/>
      <c r="Y154" s="617" t="n"/>
      <c r="Z154" s="617" t="n"/>
      <c r="AA154" s="617" t="n"/>
      <c r="AB154" s="617" t="n"/>
      <c r="AC154" s="617" t="n"/>
      <c r="AD154" s="617" t="n"/>
      <c r="AE154" s="617" t="n"/>
      <c r="AF154" s="617" t="n"/>
      <c r="AG154" s="617" t="n"/>
      <c r="AH154" s="617" t="n"/>
    </row>
    <row r="155" ht="14.25" customHeight="1" s="1068">
      <c r="A155" s="617" t="n"/>
      <c r="B155" s="617" t="n"/>
      <c r="C155" s="617" t="n"/>
      <c r="D155" s="617" t="n"/>
      <c r="E155" s="617" t="n"/>
      <c r="F155" s="617" t="n"/>
      <c r="G155" s="617" t="n"/>
      <c r="H155" s="617" t="n"/>
      <c r="I155" s="617" t="n"/>
      <c r="J155" s="617" t="n"/>
      <c r="K155" s="617" t="n"/>
      <c r="L155" s="617" t="n"/>
      <c r="M155" s="617" t="n"/>
      <c r="N155" s="617" t="n"/>
      <c r="O155" s="617" t="n"/>
      <c r="P155" s="617" t="n"/>
      <c r="Q155" s="617" t="n"/>
      <c r="R155" s="617" t="n"/>
      <c r="S155" s="617" t="n"/>
      <c r="T155" s="617" t="n"/>
      <c r="U155" s="617" t="n"/>
      <c r="V155" s="617" t="n"/>
      <c r="W155" s="617" t="n"/>
      <c r="X155" s="617" t="n"/>
      <c r="Y155" s="617" t="n"/>
      <c r="Z155" s="617" t="n"/>
      <c r="AA155" s="617" t="n"/>
      <c r="AB155" s="617" t="n"/>
      <c r="AC155" s="617" t="n"/>
      <c r="AD155" s="617" t="n"/>
      <c r="AE155" s="617" t="n"/>
      <c r="AF155" s="617" t="n"/>
      <c r="AG155" s="617" t="n"/>
      <c r="AH155" s="617" t="n"/>
    </row>
    <row r="156" ht="14.25" customHeight="1" s="1068">
      <c r="A156" s="617" t="n"/>
      <c r="B156" s="617" t="n"/>
      <c r="C156" s="617" t="n"/>
      <c r="D156" s="617" t="n"/>
      <c r="E156" s="617" t="n"/>
      <c r="F156" s="617" t="n"/>
      <c r="G156" s="617" t="n"/>
      <c r="H156" s="617" t="n"/>
      <c r="I156" s="617" t="n"/>
      <c r="J156" s="617" t="n"/>
      <c r="K156" s="617" t="n"/>
      <c r="L156" s="617" t="n"/>
      <c r="M156" s="617" t="n"/>
      <c r="N156" s="617" t="n"/>
      <c r="O156" s="617" t="n"/>
      <c r="P156" s="617" t="n"/>
      <c r="Q156" s="617" t="n"/>
      <c r="R156" s="617" t="n"/>
      <c r="S156" s="617" t="n"/>
      <c r="T156" s="617" t="n"/>
      <c r="U156" s="617" t="n"/>
      <c r="V156" s="617" t="n"/>
      <c r="W156" s="617" t="n"/>
      <c r="X156" s="617" t="n"/>
      <c r="Y156" s="617" t="n"/>
      <c r="Z156" s="617" t="n"/>
      <c r="AA156" s="617" t="n"/>
      <c r="AB156" s="617" t="n"/>
      <c r="AC156" s="617" t="n"/>
      <c r="AD156" s="617" t="n"/>
      <c r="AE156" s="617" t="n"/>
      <c r="AF156" s="617" t="n"/>
      <c r="AG156" s="617" t="n"/>
      <c r="AH156" s="617" t="n"/>
    </row>
    <row r="157" ht="14.25" customHeight="1" s="1068">
      <c r="A157" s="617" t="n"/>
      <c r="B157" s="617" t="n"/>
      <c r="C157" s="617" t="n"/>
      <c r="D157" s="617" t="n"/>
      <c r="E157" s="617" t="n"/>
      <c r="F157" s="617" t="n"/>
      <c r="G157" s="617" t="n"/>
      <c r="H157" s="617" t="n"/>
      <c r="I157" s="617" t="n"/>
      <c r="J157" s="617" t="n"/>
      <c r="K157" s="617" t="n"/>
      <c r="L157" s="617" t="n"/>
      <c r="M157" s="617" t="n"/>
      <c r="N157" s="617" t="n"/>
      <c r="O157" s="617" t="n"/>
      <c r="P157" s="617" t="n"/>
      <c r="Q157" s="617" t="n"/>
      <c r="R157" s="617" t="n"/>
      <c r="S157" s="617" t="n"/>
      <c r="T157" s="617" t="n"/>
      <c r="U157" s="617" t="n"/>
      <c r="V157" s="617" t="n"/>
      <c r="W157" s="617" t="n"/>
      <c r="X157" s="617" t="n"/>
      <c r="Y157" s="617" t="n"/>
      <c r="Z157" s="617" t="n"/>
      <c r="AA157" s="617" t="n"/>
      <c r="AB157" s="617" t="n"/>
      <c r="AC157" s="617" t="n"/>
      <c r="AD157" s="617" t="n"/>
      <c r="AE157" s="617" t="n"/>
      <c r="AF157" s="617" t="n"/>
      <c r="AG157" s="617" t="n"/>
      <c r="AH157" s="617" t="n"/>
    </row>
    <row r="158" ht="14.25" customHeight="1" s="1068">
      <c r="A158" s="617" t="n"/>
      <c r="B158" s="617" t="n"/>
      <c r="C158" s="617" t="n"/>
      <c r="D158" s="617" t="n"/>
      <c r="E158" s="617" t="n"/>
      <c r="F158" s="617" t="n"/>
      <c r="G158" s="617" t="n"/>
      <c r="H158" s="617" t="n"/>
      <c r="I158" s="617" t="n"/>
      <c r="J158" s="617" t="n"/>
      <c r="K158" s="617" t="n"/>
      <c r="L158" s="617" t="n"/>
      <c r="M158" s="617" t="n"/>
      <c r="N158" s="617" t="n"/>
      <c r="O158" s="617" t="n"/>
      <c r="P158" s="617" t="n"/>
      <c r="Q158" s="617" t="n"/>
      <c r="R158" s="617" t="n"/>
      <c r="S158" s="617" t="n"/>
      <c r="T158" s="617" t="n"/>
      <c r="U158" s="617" t="n"/>
      <c r="V158" s="617" t="n"/>
      <c r="W158" s="617" t="n"/>
      <c r="X158" s="617" t="n"/>
      <c r="Y158" s="617" t="n"/>
      <c r="Z158" s="617" t="n"/>
      <c r="AA158" s="617" t="n"/>
      <c r="AB158" s="617" t="n"/>
      <c r="AC158" s="617" t="n"/>
      <c r="AD158" s="617" t="n"/>
      <c r="AE158" s="617" t="n"/>
      <c r="AF158" s="617" t="n"/>
      <c r="AG158" s="617" t="n"/>
      <c r="AH158" s="617" t="n"/>
    </row>
    <row r="159" ht="14.25" customHeight="1" s="1068">
      <c r="A159" s="617" t="n"/>
      <c r="B159" s="617" t="n"/>
      <c r="C159" s="617" t="n"/>
      <c r="D159" s="617" t="n"/>
      <c r="E159" s="617" t="n"/>
      <c r="F159" s="617" t="n"/>
      <c r="G159" s="617" t="n"/>
      <c r="H159" s="617" t="n"/>
      <c r="I159" s="617" t="n"/>
      <c r="J159" s="617" t="n"/>
      <c r="K159" s="617" t="n"/>
      <c r="L159" s="617" t="n"/>
      <c r="M159" s="617" t="n"/>
      <c r="N159" s="617" t="n"/>
      <c r="O159" s="617" t="n"/>
      <c r="P159" s="617" t="n"/>
      <c r="Q159" s="617" t="n"/>
      <c r="R159" s="617" t="n"/>
      <c r="S159" s="617" t="n"/>
      <c r="T159" s="617" t="n"/>
      <c r="U159" s="617" t="n"/>
      <c r="V159" s="617" t="n"/>
      <c r="W159" s="617" t="n"/>
      <c r="X159" s="617" t="n"/>
      <c r="Y159" s="617" t="n"/>
      <c r="Z159" s="617" t="n"/>
      <c r="AA159" s="617" t="n"/>
      <c r="AB159" s="617" t="n"/>
      <c r="AC159" s="617" t="n"/>
      <c r="AD159" s="617" t="n"/>
      <c r="AE159" s="617" t="n"/>
      <c r="AF159" s="617" t="n"/>
      <c r="AG159" s="617" t="n"/>
      <c r="AH159" s="617" t="n"/>
    </row>
    <row r="160" ht="14.25" customHeight="1" s="1068">
      <c r="A160" s="617" t="n"/>
      <c r="B160" s="617" t="n"/>
      <c r="C160" s="617" t="n"/>
      <c r="D160" s="617" t="n"/>
      <c r="E160" s="617" t="n"/>
      <c r="F160" s="617" t="n"/>
      <c r="G160" s="617" t="n"/>
      <c r="H160" s="617" t="n"/>
      <c r="I160" s="617" t="n"/>
      <c r="J160" s="617" t="n"/>
      <c r="K160" s="617" t="n"/>
      <c r="L160" s="617" t="n"/>
      <c r="M160" s="617" t="n"/>
      <c r="N160" s="617" t="n"/>
      <c r="O160" s="617" t="n"/>
      <c r="P160" s="617" t="n"/>
      <c r="Q160" s="617" t="n"/>
      <c r="R160" s="617" t="n"/>
      <c r="S160" s="617" t="n"/>
      <c r="T160" s="617" t="n"/>
      <c r="U160" s="617" t="n"/>
      <c r="V160" s="617" t="n"/>
      <c r="W160" s="617" t="n"/>
      <c r="X160" s="617" t="n"/>
      <c r="Y160" s="617" t="n"/>
      <c r="Z160" s="617" t="n"/>
      <c r="AA160" s="617" t="n"/>
      <c r="AB160" s="617" t="n"/>
      <c r="AC160" s="617" t="n"/>
      <c r="AD160" s="617" t="n"/>
      <c r="AE160" s="617" t="n"/>
      <c r="AF160" s="617" t="n"/>
      <c r="AG160" s="617" t="n"/>
      <c r="AH160" s="617" t="n"/>
    </row>
    <row r="161" ht="14.25" customHeight="1" s="1068">
      <c r="A161" s="617" t="n"/>
      <c r="B161" s="617" t="n"/>
      <c r="C161" s="617" t="n"/>
      <c r="D161" s="617" t="n"/>
      <c r="E161" s="617" t="n"/>
      <c r="F161" s="617" t="n"/>
      <c r="G161" s="617" t="n"/>
      <c r="H161" s="617" t="n"/>
      <c r="I161" s="617" t="n"/>
      <c r="J161" s="617" t="n"/>
      <c r="K161" s="617" t="n"/>
      <c r="L161" s="617" t="n"/>
      <c r="M161" s="617" t="n"/>
      <c r="N161" s="617" t="n"/>
      <c r="O161" s="617" t="n"/>
      <c r="P161" s="617" t="n"/>
      <c r="Q161" s="617" t="n"/>
      <c r="R161" s="617" t="n"/>
      <c r="S161" s="617" t="n"/>
      <c r="T161" s="617" t="n"/>
      <c r="U161" s="617" t="n"/>
      <c r="V161" s="617" t="n"/>
      <c r="W161" s="617" t="n"/>
      <c r="X161" s="617" t="n"/>
      <c r="Y161" s="617" t="n"/>
      <c r="Z161" s="617" t="n"/>
      <c r="AA161" s="617" t="n"/>
      <c r="AB161" s="617" t="n"/>
      <c r="AC161" s="617" t="n"/>
      <c r="AD161" s="617" t="n"/>
      <c r="AE161" s="617" t="n"/>
      <c r="AF161" s="617" t="n"/>
      <c r="AG161" s="617" t="n"/>
      <c r="AH161" s="617" t="n"/>
    </row>
    <row r="162" ht="14.25" customHeight="1" s="1068">
      <c r="A162" s="617" t="n"/>
      <c r="B162" s="617" t="n"/>
      <c r="C162" s="617" t="n"/>
      <c r="D162" s="617" t="n"/>
      <c r="E162" s="617" t="n"/>
      <c r="F162" s="617" t="n"/>
      <c r="G162" s="617" t="n"/>
      <c r="H162" s="617" t="n"/>
      <c r="I162" s="617" t="n"/>
      <c r="J162" s="617" t="n"/>
      <c r="K162" s="617" t="n"/>
      <c r="L162" s="617" t="n"/>
      <c r="M162" s="617" t="n"/>
      <c r="N162" s="617" t="n"/>
      <c r="O162" s="617" t="n"/>
      <c r="P162" s="617" t="n"/>
      <c r="Q162" s="617" t="n"/>
      <c r="R162" s="617" t="n"/>
      <c r="S162" s="617" t="n"/>
      <c r="T162" s="617" t="n"/>
      <c r="U162" s="617" t="n"/>
      <c r="V162" s="617" t="n"/>
      <c r="W162" s="617" t="n"/>
      <c r="X162" s="617" t="n"/>
      <c r="Y162" s="617" t="n"/>
      <c r="Z162" s="617" t="n"/>
      <c r="AA162" s="617" t="n"/>
      <c r="AB162" s="617" t="n"/>
      <c r="AC162" s="617" t="n"/>
      <c r="AD162" s="617" t="n"/>
      <c r="AE162" s="617" t="n"/>
      <c r="AF162" s="617" t="n"/>
      <c r="AG162" s="617" t="n"/>
      <c r="AH162" s="617" t="n"/>
    </row>
    <row r="163" ht="14.25" customHeight="1" s="1068">
      <c r="A163" s="617" t="n"/>
      <c r="B163" s="617" t="n"/>
      <c r="C163" s="617" t="n"/>
      <c r="D163" s="617" t="n"/>
      <c r="E163" s="617" t="n"/>
      <c r="F163" s="617" t="n"/>
      <c r="G163" s="617" t="n"/>
      <c r="H163" s="617" t="n"/>
      <c r="I163" s="617" t="n"/>
      <c r="J163" s="617" t="n"/>
      <c r="K163" s="617" t="n"/>
      <c r="L163" s="617" t="n"/>
      <c r="M163" s="617" t="n"/>
      <c r="N163" s="617" t="n"/>
      <c r="O163" s="617" t="n"/>
      <c r="P163" s="617" t="n"/>
      <c r="Q163" s="617" t="n"/>
      <c r="R163" s="617" t="n"/>
      <c r="S163" s="617" t="n"/>
      <c r="T163" s="617" t="n"/>
      <c r="U163" s="617" t="n"/>
      <c r="V163" s="617" t="n"/>
      <c r="W163" s="617" t="n"/>
      <c r="X163" s="617" t="n"/>
      <c r="Y163" s="617" t="n"/>
      <c r="Z163" s="617" t="n"/>
      <c r="AA163" s="617" t="n"/>
      <c r="AB163" s="617" t="n"/>
      <c r="AC163" s="617" t="n"/>
      <c r="AD163" s="617" t="n"/>
      <c r="AE163" s="617" t="n"/>
      <c r="AF163" s="617" t="n"/>
      <c r="AG163" s="617" t="n"/>
      <c r="AH163" s="617" t="n"/>
    </row>
    <row r="164" ht="14.25" customHeight="1" s="1068">
      <c r="A164" s="617" t="n"/>
      <c r="B164" s="617" t="n"/>
      <c r="C164" s="617" t="n"/>
      <c r="D164" s="617" t="n"/>
      <c r="E164" s="617" t="n"/>
      <c r="F164" s="617" t="n"/>
      <c r="G164" s="617" t="n"/>
      <c r="H164" s="617" t="n"/>
      <c r="I164" s="617" t="n"/>
      <c r="J164" s="617" t="n"/>
      <c r="K164" s="617" t="n"/>
      <c r="L164" s="617" t="n"/>
      <c r="M164" s="617" t="n"/>
      <c r="N164" s="617" t="n"/>
      <c r="O164" s="617" t="n"/>
      <c r="P164" s="617" t="n"/>
      <c r="Q164" s="617" t="n"/>
      <c r="R164" s="617" t="n"/>
      <c r="S164" s="617" t="n"/>
      <c r="T164" s="617" t="n"/>
      <c r="U164" s="617" t="n"/>
      <c r="V164" s="617" t="n"/>
      <c r="W164" s="617" t="n"/>
      <c r="X164" s="617" t="n"/>
      <c r="Y164" s="617" t="n"/>
      <c r="Z164" s="617" t="n"/>
      <c r="AA164" s="617" t="n"/>
      <c r="AB164" s="617" t="n"/>
      <c r="AC164" s="617" t="n"/>
      <c r="AD164" s="617" t="n"/>
      <c r="AE164" s="617" t="n"/>
      <c r="AF164" s="617" t="n"/>
      <c r="AG164" s="617" t="n"/>
      <c r="AH164" s="617" t="n"/>
    </row>
    <row r="165" ht="14.25" customHeight="1" s="1068">
      <c r="A165" s="617" t="n"/>
      <c r="B165" s="617" t="n"/>
      <c r="C165" s="617" t="n"/>
      <c r="D165" s="617" t="n"/>
      <c r="E165" s="617" t="n"/>
      <c r="F165" s="617" t="n"/>
      <c r="G165" s="617" t="n"/>
      <c r="H165" s="617" t="n"/>
      <c r="I165" s="617" t="n"/>
      <c r="J165" s="617" t="n"/>
      <c r="K165" s="617" t="n"/>
      <c r="L165" s="617" t="n"/>
      <c r="M165" s="617" t="n"/>
      <c r="N165" s="617" t="n"/>
      <c r="O165" s="617" t="n"/>
      <c r="P165" s="617" t="n"/>
      <c r="Q165" s="617" t="n"/>
      <c r="R165" s="617" t="n"/>
      <c r="S165" s="617" t="n"/>
      <c r="T165" s="617" t="n"/>
      <c r="U165" s="617" t="n"/>
      <c r="V165" s="617" t="n"/>
      <c r="W165" s="617" t="n"/>
      <c r="X165" s="617" t="n"/>
      <c r="Y165" s="617" t="n"/>
      <c r="Z165" s="617" t="n"/>
      <c r="AA165" s="617" t="n"/>
      <c r="AB165" s="617" t="n"/>
      <c r="AC165" s="617" t="n"/>
      <c r="AD165" s="617" t="n"/>
      <c r="AE165" s="617" t="n"/>
      <c r="AF165" s="617" t="n"/>
      <c r="AG165" s="617" t="n"/>
      <c r="AH165" s="617" t="n"/>
    </row>
    <row r="166" ht="14.25" customHeight="1" s="1068">
      <c r="A166" s="617" t="n"/>
      <c r="B166" s="617" t="n"/>
      <c r="C166" s="617" t="n"/>
      <c r="D166" s="617" t="n"/>
      <c r="E166" s="617" t="n"/>
      <c r="F166" s="617" t="n"/>
      <c r="G166" s="617" t="n"/>
      <c r="H166" s="617" t="n"/>
      <c r="I166" s="617" t="n"/>
      <c r="J166" s="617" t="n"/>
      <c r="K166" s="617" t="n"/>
      <c r="L166" s="617" t="n"/>
      <c r="M166" s="617" t="n"/>
      <c r="N166" s="617" t="n"/>
      <c r="O166" s="617" t="n"/>
      <c r="P166" s="617" t="n"/>
      <c r="Q166" s="617" t="n"/>
      <c r="R166" s="617" t="n"/>
      <c r="S166" s="617" t="n"/>
      <c r="T166" s="617" t="n"/>
      <c r="U166" s="617" t="n"/>
      <c r="V166" s="617" t="n"/>
      <c r="W166" s="617" t="n"/>
      <c r="X166" s="617" t="n"/>
      <c r="Y166" s="617" t="n"/>
      <c r="Z166" s="617" t="n"/>
      <c r="AA166" s="617" t="n"/>
      <c r="AB166" s="617" t="n"/>
      <c r="AC166" s="617" t="n"/>
      <c r="AD166" s="617" t="n"/>
      <c r="AE166" s="617" t="n"/>
      <c r="AF166" s="617" t="n"/>
      <c r="AG166" s="617" t="n"/>
      <c r="AH166" s="617" t="n"/>
    </row>
    <row r="167" ht="14.25" customHeight="1" s="1068">
      <c r="A167" s="617" t="n"/>
      <c r="B167" s="617" t="n"/>
      <c r="C167" s="617" t="n"/>
      <c r="D167" s="617" t="n"/>
      <c r="E167" s="617" t="n"/>
      <c r="F167" s="617" t="n"/>
      <c r="G167" s="617" t="n"/>
      <c r="H167" s="617" t="n"/>
      <c r="I167" s="617" t="n"/>
      <c r="J167" s="617" t="n"/>
      <c r="K167" s="617" t="n"/>
      <c r="L167" s="617" t="n"/>
      <c r="M167" s="617" t="n"/>
      <c r="N167" s="617" t="n"/>
      <c r="O167" s="617" t="n"/>
      <c r="P167" s="617" t="n"/>
      <c r="Q167" s="617" t="n"/>
      <c r="R167" s="617" t="n"/>
      <c r="S167" s="617" t="n"/>
      <c r="T167" s="617" t="n"/>
      <c r="U167" s="617" t="n"/>
      <c r="V167" s="617" t="n"/>
      <c r="W167" s="617" t="n"/>
      <c r="X167" s="617" t="n"/>
      <c r="Y167" s="617" t="n"/>
      <c r="Z167" s="617" t="n"/>
      <c r="AA167" s="617" t="n"/>
      <c r="AB167" s="617" t="n"/>
      <c r="AC167" s="617" t="n"/>
      <c r="AD167" s="617" t="n"/>
      <c r="AE167" s="617" t="n"/>
      <c r="AF167" s="617" t="n"/>
      <c r="AG167" s="617" t="n"/>
      <c r="AH167" s="617" t="n"/>
    </row>
    <row r="168" ht="14.25" customHeight="1" s="1068">
      <c r="A168" s="617" t="n"/>
      <c r="B168" s="617" t="n"/>
      <c r="C168" s="617" t="n"/>
      <c r="D168" s="617" t="n"/>
      <c r="E168" s="617" t="n"/>
      <c r="F168" s="617" t="n"/>
      <c r="G168" s="617" t="n"/>
      <c r="H168" s="617" t="n"/>
      <c r="I168" s="617" t="n"/>
      <c r="J168" s="617" t="n"/>
      <c r="K168" s="617" t="n"/>
      <c r="L168" s="617" t="n"/>
      <c r="M168" s="617" t="n"/>
      <c r="N168" s="617" t="n"/>
      <c r="O168" s="617" t="n"/>
      <c r="P168" s="617" t="n"/>
      <c r="Q168" s="617" t="n"/>
      <c r="R168" s="617" t="n"/>
      <c r="S168" s="617" t="n"/>
      <c r="T168" s="617" t="n"/>
      <c r="U168" s="617" t="n"/>
      <c r="V168" s="617" t="n"/>
      <c r="W168" s="617" t="n"/>
      <c r="X168" s="617" t="n"/>
      <c r="Y168" s="617" t="n"/>
      <c r="Z168" s="617" t="n"/>
      <c r="AA168" s="617" t="n"/>
      <c r="AB168" s="617" t="n"/>
      <c r="AC168" s="617" t="n"/>
      <c r="AD168" s="617" t="n"/>
      <c r="AE168" s="617" t="n"/>
      <c r="AF168" s="617" t="n"/>
      <c r="AG168" s="617" t="n"/>
      <c r="AH168" s="617" t="n"/>
    </row>
    <row r="169" ht="14.25" customHeight="1" s="1068">
      <c r="A169" s="617" t="n"/>
      <c r="B169" s="617" t="n"/>
      <c r="C169" s="617" t="n"/>
      <c r="D169" s="617" t="n"/>
      <c r="E169" s="617" t="n"/>
      <c r="F169" s="617" t="n"/>
      <c r="G169" s="617" t="n"/>
      <c r="H169" s="617" t="n"/>
      <c r="I169" s="617" t="n"/>
      <c r="J169" s="617" t="n"/>
      <c r="K169" s="617" t="n"/>
      <c r="L169" s="617" t="n"/>
      <c r="M169" s="617" t="n"/>
      <c r="N169" s="617" t="n"/>
      <c r="O169" s="617" t="n"/>
      <c r="P169" s="617" t="n"/>
      <c r="Q169" s="617" t="n"/>
      <c r="R169" s="617" t="n"/>
      <c r="S169" s="617" t="n"/>
      <c r="T169" s="617" t="n"/>
      <c r="U169" s="617" t="n"/>
      <c r="V169" s="617" t="n"/>
      <c r="W169" s="617" t="n"/>
      <c r="X169" s="617" t="n"/>
      <c r="Y169" s="617" t="n"/>
      <c r="Z169" s="617" t="n"/>
      <c r="AA169" s="617" t="n"/>
      <c r="AB169" s="617" t="n"/>
      <c r="AC169" s="617" t="n"/>
      <c r="AD169" s="617" t="n"/>
      <c r="AE169" s="617" t="n"/>
      <c r="AF169" s="617" t="n"/>
      <c r="AG169" s="617" t="n"/>
      <c r="AH169" s="617" t="n"/>
    </row>
    <row r="170" ht="14.25" customHeight="1" s="1068">
      <c r="A170" s="617" t="n"/>
      <c r="B170" s="617" t="n"/>
      <c r="C170" s="617" t="n"/>
      <c r="D170" s="617" t="n"/>
      <c r="E170" s="617" t="n"/>
      <c r="F170" s="617" t="n"/>
      <c r="G170" s="617" t="n"/>
      <c r="H170" s="617" t="n"/>
      <c r="I170" s="617" t="n"/>
      <c r="J170" s="617" t="n"/>
      <c r="K170" s="617" t="n"/>
      <c r="L170" s="617" t="n"/>
      <c r="M170" s="617" t="n"/>
      <c r="N170" s="617" t="n"/>
      <c r="O170" s="617" t="n"/>
      <c r="P170" s="617" t="n"/>
      <c r="Q170" s="617" t="n"/>
      <c r="R170" s="617" t="n"/>
      <c r="S170" s="617" t="n"/>
      <c r="T170" s="617" t="n"/>
      <c r="U170" s="617" t="n"/>
      <c r="V170" s="617" t="n"/>
      <c r="W170" s="617" t="n"/>
      <c r="X170" s="617" t="n"/>
      <c r="Y170" s="617" t="n"/>
      <c r="Z170" s="617" t="n"/>
      <c r="AA170" s="617" t="n"/>
      <c r="AB170" s="617" t="n"/>
      <c r="AC170" s="617" t="n"/>
      <c r="AD170" s="617" t="n"/>
      <c r="AE170" s="617" t="n"/>
      <c r="AF170" s="617" t="n"/>
      <c r="AG170" s="617" t="n"/>
      <c r="AH170" s="617" t="n"/>
    </row>
    <row r="171" ht="14.25" customHeight="1" s="1068">
      <c r="A171" s="617" t="n"/>
      <c r="B171" s="617" t="n"/>
      <c r="C171" s="617" t="n"/>
      <c r="D171" s="617" t="n"/>
      <c r="E171" s="617" t="n"/>
      <c r="F171" s="617" t="n"/>
      <c r="G171" s="617" t="n"/>
      <c r="H171" s="617" t="n"/>
      <c r="I171" s="617" t="n"/>
      <c r="J171" s="617" t="n"/>
      <c r="K171" s="617" t="n"/>
      <c r="L171" s="617" t="n"/>
      <c r="M171" s="617" t="n"/>
      <c r="N171" s="617" t="n"/>
      <c r="O171" s="617" t="n"/>
      <c r="P171" s="617" t="n"/>
      <c r="Q171" s="617" t="n"/>
      <c r="R171" s="617" t="n"/>
      <c r="S171" s="617" t="n"/>
      <c r="T171" s="617" t="n"/>
      <c r="U171" s="617" t="n"/>
      <c r="V171" s="617" t="n"/>
      <c r="W171" s="617" t="n"/>
      <c r="X171" s="617" t="n"/>
      <c r="Y171" s="617" t="n"/>
      <c r="Z171" s="617" t="n"/>
      <c r="AA171" s="617" t="n"/>
      <c r="AB171" s="617" t="n"/>
      <c r="AC171" s="617" t="n"/>
      <c r="AD171" s="617" t="n"/>
      <c r="AE171" s="617" t="n"/>
      <c r="AF171" s="617" t="n"/>
      <c r="AG171" s="617" t="n"/>
      <c r="AH171" s="617" t="n"/>
    </row>
    <row r="172" ht="14.25" customHeight="1" s="1068">
      <c r="A172" s="617" t="n"/>
      <c r="B172" s="617" t="n"/>
      <c r="C172" s="617" t="n"/>
      <c r="D172" s="617" t="n"/>
      <c r="E172" s="617" t="n"/>
      <c r="F172" s="617" t="n"/>
      <c r="G172" s="617" t="n"/>
      <c r="H172" s="617" t="n"/>
      <c r="I172" s="617" t="n"/>
      <c r="J172" s="617" t="n"/>
      <c r="K172" s="617" t="n"/>
      <c r="L172" s="617" t="n"/>
      <c r="M172" s="617" t="n"/>
      <c r="N172" s="617" t="n"/>
      <c r="O172" s="617" t="n"/>
      <c r="P172" s="617" t="n"/>
      <c r="Q172" s="617" t="n"/>
      <c r="R172" s="617" t="n"/>
      <c r="S172" s="617" t="n"/>
      <c r="T172" s="617" t="n"/>
      <c r="U172" s="617" t="n"/>
      <c r="V172" s="617" t="n"/>
      <c r="W172" s="617" t="n"/>
      <c r="X172" s="617" t="n"/>
      <c r="Y172" s="617" t="n"/>
      <c r="Z172" s="617" t="n"/>
      <c r="AA172" s="617" t="n"/>
      <c r="AB172" s="617" t="n"/>
      <c r="AC172" s="617" t="n"/>
      <c r="AD172" s="617" t="n"/>
      <c r="AE172" s="617" t="n"/>
      <c r="AF172" s="617" t="n"/>
      <c r="AG172" s="617" t="n"/>
      <c r="AH172" s="617" t="n"/>
    </row>
    <row r="173" ht="14.25" customHeight="1" s="1068">
      <c r="A173" s="617" t="n"/>
      <c r="B173" s="617" t="n"/>
      <c r="C173" s="617" t="n"/>
      <c r="D173" s="617" t="n"/>
      <c r="E173" s="617" t="n"/>
      <c r="F173" s="617" t="n"/>
      <c r="G173" s="617" t="n"/>
      <c r="H173" s="617" t="n"/>
      <c r="I173" s="617" t="n"/>
      <c r="J173" s="617" t="n"/>
      <c r="K173" s="617" t="n"/>
      <c r="L173" s="617" t="n"/>
      <c r="M173" s="617" t="n"/>
      <c r="N173" s="617" t="n"/>
      <c r="O173" s="617" t="n"/>
      <c r="P173" s="617" t="n"/>
      <c r="Q173" s="617" t="n"/>
      <c r="R173" s="617" t="n"/>
      <c r="S173" s="617" t="n"/>
      <c r="T173" s="617" t="n"/>
      <c r="U173" s="617" t="n"/>
      <c r="V173" s="617" t="n"/>
      <c r="W173" s="617" t="n"/>
      <c r="X173" s="617" t="n"/>
      <c r="Y173" s="617" t="n"/>
      <c r="Z173" s="617" t="n"/>
      <c r="AA173" s="617" t="n"/>
      <c r="AB173" s="617" t="n"/>
      <c r="AC173" s="617" t="n"/>
      <c r="AD173" s="617" t="n"/>
      <c r="AE173" s="617" t="n"/>
      <c r="AF173" s="617" t="n"/>
      <c r="AG173" s="617" t="n"/>
      <c r="AH173" s="617" t="n"/>
    </row>
    <row r="174" ht="14.25" customHeight="1" s="1068">
      <c r="A174" s="617" t="n"/>
      <c r="B174" s="617" t="n"/>
      <c r="C174" s="617" t="n"/>
      <c r="D174" s="617" t="n"/>
      <c r="E174" s="617" t="n"/>
      <c r="F174" s="617" t="n"/>
      <c r="G174" s="617" t="n"/>
      <c r="H174" s="617" t="n"/>
      <c r="I174" s="617" t="n"/>
      <c r="J174" s="617" t="n"/>
      <c r="K174" s="617" t="n"/>
      <c r="L174" s="617" t="n"/>
      <c r="M174" s="617" t="n"/>
      <c r="N174" s="617" t="n"/>
      <c r="O174" s="617" t="n"/>
      <c r="P174" s="617" t="n"/>
      <c r="Q174" s="617" t="n"/>
      <c r="R174" s="617" t="n"/>
      <c r="S174" s="617" t="n"/>
      <c r="T174" s="617" t="n"/>
      <c r="U174" s="617" t="n"/>
      <c r="V174" s="617" t="n"/>
      <c r="W174" s="617" t="n"/>
      <c r="X174" s="617" t="n"/>
      <c r="Y174" s="617" t="n"/>
      <c r="Z174" s="617" t="n"/>
      <c r="AA174" s="617" t="n"/>
      <c r="AB174" s="617" t="n"/>
      <c r="AC174" s="617" t="n"/>
      <c r="AD174" s="617" t="n"/>
      <c r="AE174" s="617" t="n"/>
      <c r="AF174" s="617" t="n"/>
      <c r="AG174" s="617" t="n"/>
      <c r="AH174" s="617" t="n"/>
    </row>
    <row r="175" ht="14.25" customHeight="1" s="1068">
      <c r="A175" s="617" t="n"/>
      <c r="B175" s="617" t="n"/>
      <c r="C175" s="617" t="n"/>
      <c r="D175" s="617" t="n"/>
      <c r="E175" s="617" t="n"/>
      <c r="F175" s="617" t="n"/>
      <c r="G175" s="617" t="n"/>
      <c r="H175" s="617" t="n"/>
      <c r="I175" s="617" t="n"/>
      <c r="J175" s="617" t="n"/>
      <c r="K175" s="617" t="n"/>
      <c r="L175" s="617" t="n"/>
      <c r="M175" s="617" t="n"/>
      <c r="N175" s="617" t="n"/>
      <c r="O175" s="617" t="n"/>
      <c r="P175" s="617" t="n"/>
      <c r="Q175" s="617" t="n"/>
      <c r="R175" s="617" t="n"/>
      <c r="S175" s="617" t="n"/>
      <c r="T175" s="617" t="n"/>
      <c r="U175" s="617" t="n"/>
      <c r="V175" s="617" t="n"/>
      <c r="W175" s="617" t="n"/>
      <c r="X175" s="617" t="n"/>
      <c r="Y175" s="617" t="n"/>
      <c r="Z175" s="617" t="n"/>
      <c r="AA175" s="617" t="n"/>
      <c r="AB175" s="617" t="n"/>
      <c r="AC175" s="617" t="n"/>
      <c r="AD175" s="617" t="n"/>
      <c r="AE175" s="617" t="n"/>
      <c r="AF175" s="617" t="n"/>
      <c r="AG175" s="617" t="n"/>
      <c r="AH175" s="617" t="n"/>
    </row>
    <row r="176" ht="14.25" customHeight="1" s="1068">
      <c r="A176" s="617" t="n"/>
      <c r="B176" s="617" t="n"/>
      <c r="C176" s="617" t="n"/>
      <c r="D176" s="617" t="n"/>
      <c r="E176" s="617" t="n"/>
      <c r="F176" s="617" t="n"/>
      <c r="G176" s="617" t="n"/>
      <c r="H176" s="617" t="n"/>
      <c r="I176" s="617" t="n"/>
      <c r="J176" s="617" t="n"/>
      <c r="K176" s="617" t="n"/>
      <c r="L176" s="617" t="n"/>
      <c r="M176" s="617" t="n"/>
      <c r="N176" s="617" t="n"/>
      <c r="O176" s="617" t="n"/>
      <c r="P176" s="617" t="n"/>
      <c r="Q176" s="617" t="n"/>
      <c r="R176" s="617" t="n"/>
      <c r="S176" s="617" t="n"/>
      <c r="T176" s="617" t="n"/>
      <c r="U176" s="617" t="n"/>
      <c r="V176" s="617" t="n"/>
      <c r="W176" s="617" t="n"/>
      <c r="X176" s="617" t="n"/>
      <c r="Y176" s="617" t="n"/>
      <c r="Z176" s="617" t="n"/>
      <c r="AA176" s="617" t="n"/>
      <c r="AB176" s="617" t="n"/>
      <c r="AC176" s="617" t="n"/>
      <c r="AD176" s="617" t="n"/>
      <c r="AE176" s="617" t="n"/>
      <c r="AF176" s="617" t="n"/>
      <c r="AG176" s="617" t="n"/>
      <c r="AH176" s="617" t="n"/>
    </row>
    <row r="177" ht="14.25" customHeight="1" s="1068">
      <c r="A177" s="617" t="n"/>
      <c r="B177" s="617" t="n"/>
      <c r="C177" s="617" t="n"/>
      <c r="D177" s="617" t="n"/>
      <c r="E177" s="617" t="n"/>
      <c r="F177" s="617" t="n"/>
      <c r="G177" s="617" t="n"/>
      <c r="H177" s="617" t="n"/>
      <c r="I177" s="617" t="n"/>
      <c r="J177" s="617" t="n"/>
      <c r="K177" s="617" t="n"/>
      <c r="L177" s="617" t="n"/>
      <c r="M177" s="617" t="n"/>
      <c r="N177" s="617" t="n"/>
      <c r="O177" s="617" t="n"/>
      <c r="P177" s="617" t="n"/>
      <c r="Q177" s="617" t="n"/>
      <c r="R177" s="617" t="n"/>
      <c r="S177" s="617" t="n"/>
      <c r="T177" s="617" t="n"/>
      <c r="U177" s="617" t="n"/>
      <c r="V177" s="617" t="n"/>
      <c r="W177" s="617" t="n"/>
      <c r="X177" s="617" t="n"/>
      <c r="Y177" s="617" t="n"/>
      <c r="Z177" s="617" t="n"/>
      <c r="AA177" s="617" t="n"/>
      <c r="AB177" s="617" t="n"/>
      <c r="AC177" s="617" t="n"/>
      <c r="AD177" s="617" t="n"/>
      <c r="AE177" s="617" t="n"/>
      <c r="AF177" s="617" t="n"/>
      <c r="AG177" s="617" t="n"/>
      <c r="AH177" s="617" t="n"/>
    </row>
    <row r="178" ht="14.25" customHeight="1" s="1068">
      <c r="A178" s="617" t="n"/>
      <c r="B178" s="617" t="n"/>
      <c r="C178" s="617" t="n"/>
      <c r="D178" s="617" t="n"/>
      <c r="E178" s="617" t="n"/>
      <c r="F178" s="617" t="n"/>
      <c r="G178" s="617" t="n"/>
      <c r="H178" s="617" t="n"/>
      <c r="I178" s="617" t="n"/>
      <c r="J178" s="617" t="n"/>
      <c r="K178" s="617" t="n"/>
      <c r="L178" s="617" t="n"/>
      <c r="M178" s="617" t="n"/>
      <c r="N178" s="617" t="n"/>
      <c r="O178" s="617" t="n"/>
      <c r="P178" s="617" t="n"/>
      <c r="Q178" s="617" t="n"/>
      <c r="R178" s="617" t="n"/>
      <c r="S178" s="617" t="n"/>
      <c r="T178" s="617" t="n"/>
      <c r="U178" s="617" t="n"/>
      <c r="V178" s="617" t="n"/>
      <c r="W178" s="617" t="n"/>
      <c r="X178" s="617" t="n"/>
      <c r="Y178" s="617" t="n"/>
      <c r="Z178" s="617" t="n"/>
      <c r="AA178" s="617" t="n"/>
      <c r="AB178" s="617" t="n"/>
      <c r="AC178" s="617" t="n"/>
      <c r="AD178" s="617" t="n"/>
      <c r="AE178" s="617" t="n"/>
      <c r="AF178" s="617" t="n"/>
      <c r="AG178" s="617" t="n"/>
      <c r="AH178" s="617" t="n"/>
    </row>
    <row r="179" ht="14.25" customHeight="1" s="1068">
      <c r="A179" s="617" t="n"/>
      <c r="B179" s="617" t="n"/>
      <c r="C179" s="617" t="n"/>
      <c r="D179" s="617" t="n"/>
      <c r="E179" s="617" t="n"/>
      <c r="F179" s="617" t="n"/>
      <c r="G179" s="617" t="n"/>
      <c r="H179" s="617" t="n"/>
      <c r="I179" s="617" t="n"/>
      <c r="J179" s="617" t="n"/>
      <c r="K179" s="617" t="n"/>
      <c r="L179" s="617" t="n"/>
      <c r="M179" s="617" t="n"/>
      <c r="N179" s="617" t="n"/>
      <c r="O179" s="617" t="n"/>
      <c r="P179" s="617" t="n"/>
      <c r="Q179" s="617" t="n"/>
      <c r="R179" s="617" t="n"/>
      <c r="S179" s="617" t="n"/>
      <c r="T179" s="617" t="n"/>
      <c r="U179" s="617" t="n"/>
      <c r="V179" s="617" t="n"/>
      <c r="W179" s="617" t="n"/>
      <c r="X179" s="617" t="n"/>
      <c r="Y179" s="617" t="n"/>
      <c r="Z179" s="617" t="n"/>
      <c r="AA179" s="617" t="n"/>
      <c r="AB179" s="617" t="n"/>
      <c r="AC179" s="617" t="n"/>
      <c r="AD179" s="617" t="n"/>
      <c r="AE179" s="617" t="n"/>
      <c r="AF179" s="617" t="n"/>
      <c r="AG179" s="617" t="n"/>
      <c r="AH179" s="617" t="n"/>
    </row>
    <row r="180" ht="14.25" customHeight="1" s="1068">
      <c r="A180" s="617" t="n"/>
      <c r="B180" s="617" t="n"/>
      <c r="C180" s="617" t="n"/>
      <c r="D180" s="617" t="n"/>
      <c r="E180" s="617" t="n"/>
      <c r="F180" s="617" t="n"/>
      <c r="G180" s="617" t="n"/>
      <c r="H180" s="617" t="n"/>
      <c r="I180" s="617" t="n"/>
      <c r="J180" s="617" t="n"/>
      <c r="K180" s="617" t="n"/>
      <c r="L180" s="617" t="n"/>
      <c r="M180" s="617" t="n"/>
      <c r="N180" s="617" t="n"/>
      <c r="O180" s="617" t="n"/>
      <c r="P180" s="617" t="n"/>
      <c r="Q180" s="617" t="n"/>
      <c r="R180" s="617" t="n"/>
      <c r="S180" s="617" t="n"/>
      <c r="T180" s="617" t="n"/>
      <c r="U180" s="617" t="n"/>
      <c r="V180" s="617" t="n"/>
      <c r="W180" s="617" t="n"/>
      <c r="X180" s="617" t="n"/>
      <c r="Y180" s="617" t="n"/>
      <c r="Z180" s="617" t="n"/>
      <c r="AA180" s="617" t="n"/>
      <c r="AB180" s="617" t="n"/>
      <c r="AC180" s="617" t="n"/>
      <c r="AD180" s="617" t="n"/>
      <c r="AE180" s="617" t="n"/>
      <c r="AF180" s="617" t="n"/>
      <c r="AG180" s="617" t="n"/>
      <c r="AH180" s="617" t="n"/>
    </row>
    <row r="181" ht="14.25" customHeight="1" s="1068">
      <c r="A181" s="617" t="n"/>
      <c r="B181" s="617" t="n"/>
      <c r="C181" s="617" t="n"/>
      <c r="D181" s="617" t="n"/>
      <c r="E181" s="617" t="n"/>
      <c r="F181" s="617" t="n"/>
      <c r="G181" s="617" t="n"/>
      <c r="H181" s="617" t="n"/>
      <c r="I181" s="617" t="n"/>
      <c r="J181" s="617" t="n"/>
      <c r="K181" s="617" t="n"/>
      <c r="L181" s="617" t="n"/>
      <c r="M181" s="617" t="n"/>
      <c r="N181" s="617" t="n"/>
      <c r="O181" s="617" t="n"/>
      <c r="P181" s="617" t="n"/>
      <c r="Q181" s="617" t="n"/>
      <c r="R181" s="617" t="n"/>
      <c r="S181" s="617" t="n"/>
      <c r="T181" s="617" t="n"/>
      <c r="U181" s="617" t="n"/>
      <c r="V181" s="617" t="n"/>
      <c r="W181" s="617" t="n"/>
      <c r="X181" s="617" t="n"/>
      <c r="Y181" s="617" t="n"/>
      <c r="Z181" s="617" t="n"/>
      <c r="AA181" s="617" t="n"/>
      <c r="AB181" s="617" t="n"/>
      <c r="AC181" s="617" t="n"/>
      <c r="AD181" s="617" t="n"/>
      <c r="AE181" s="617" t="n"/>
      <c r="AF181" s="617" t="n"/>
      <c r="AG181" s="617" t="n"/>
      <c r="AH181" s="617" t="n"/>
    </row>
    <row r="182" ht="14.25" customHeight="1" s="1068">
      <c r="A182" s="617" t="n"/>
      <c r="B182" s="617" t="n"/>
      <c r="C182" s="617" t="n"/>
      <c r="D182" s="617" t="n"/>
      <c r="E182" s="617" t="n"/>
      <c r="F182" s="617" t="n"/>
      <c r="G182" s="617" t="n"/>
      <c r="H182" s="617" t="n"/>
      <c r="I182" s="617" t="n"/>
      <c r="J182" s="617" t="n"/>
      <c r="K182" s="617" t="n"/>
      <c r="L182" s="617" t="n"/>
      <c r="M182" s="617" t="n"/>
      <c r="N182" s="617" t="n"/>
      <c r="O182" s="617" t="n"/>
      <c r="P182" s="617" t="n"/>
      <c r="Q182" s="617" t="n"/>
      <c r="R182" s="617" t="n"/>
      <c r="S182" s="617" t="n"/>
      <c r="T182" s="617" t="n"/>
      <c r="U182" s="617" t="n"/>
      <c r="V182" s="617" t="n"/>
      <c r="W182" s="617" t="n"/>
      <c r="X182" s="617" t="n"/>
      <c r="Y182" s="617" t="n"/>
      <c r="Z182" s="617" t="n"/>
      <c r="AA182" s="617" t="n"/>
      <c r="AB182" s="617" t="n"/>
      <c r="AC182" s="617" t="n"/>
      <c r="AD182" s="617" t="n"/>
      <c r="AE182" s="617" t="n"/>
      <c r="AF182" s="617" t="n"/>
      <c r="AG182" s="617" t="n"/>
      <c r="AH182" s="617" t="n"/>
    </row>
    <row r="183" ht="14.25" customHeight="1" s="1068">
      <c r="A183" s="617" t="n"/>
      <c r="B183" s="617" t="n"/>
      <c r="C183" s="617" t="n"/>
      <c r="D183" s="617" t="n"/>
      <c r="E183" s="617" t="n"/>
      <c r="F183" s="617" t="n"/>
      <c r="G183" s="617" t="n"/>
      <c r="H183" s="617" t="n"/>
      <c r="I183" s="617" t="n"/>
      <c r="J183" s="617" t="n"/>
      <c r="K183" s="617" t="n"/>
      <c r="L183" s="617" t="n"/>
      <c r="M183" s="617" t="n"/>
      <c r="N183" s="617" t="n"/>
      <c r="O183" s="617" t="n"/>
      <c r="P183" s="617" t="n"/>
      <c r="Q183" s="617" t="n"/>
      <c r="R183" s="617" t="n"/>
      <c r="S183" s="617" t="n"/>
      <c r="T183" s="617" t="n"/>
      <c r="U183" s="617" t="n"/>
      <c r="V183" s="617" t="n"/>
      <c r="W183" s="617" t="n"/>
      <c r="X183" s="617" t="n"/>
      <c r="Y183" s="617" t="n"/>
      <c r="Z183" s="617" t="n"/>
      <c r="AA183" s="617" t="n"/>
      <c r="AB183" s="617" t="n"/>
      <c r="AC183" s="617" t="n"/>
      <c r="AD183" s="617" t="n"/>
      <c r="AE183" s="617" t="n"/>
      <c r="AF183" s="617" t="n"/>
      <c r="AG183" s="617" t="n"/>
      <c r="AH183" s="617" t="n"/>
    </row>
    <row r="184" ht="14.25" customHeight="1" s="1068">
      <c r="A184" s="617" t="n"/>
      <c r="B184" s="617" t="n"/>
      <c r="C184" s="617" t="n"/>
      <c r="D184" s="617" t="n"/>
      <c r="E184" s="617" t="n"/>
      <c r="F184" s="617" t="n"/>
      <c r="G184" s="617" t="n"/>
      <c r="H184" s="617" t="n"/>
      <c r="I184" s="617" t="n"/>
      <c r="J184" s="617" t="n"/>
      <c r="K184" s="617" t="n"/>
      <c r="L184" s="617" t="n"/>
      <c r="M184" s="617" t="n"/>
      <c r="N184" s="617" t="n"/>
      <c r="O184" s="617" t="n"/>
      <c r="P184" s="617" t="n"/>
      <c r="Q184" s="617" t="n"/>
      <c r="R184" s="617" t="n"/>
      <c r="S184" s="617" t="n"/>
      <c r="T184" s="617" t="n"/>
      <c r="U184" s="617" t="n"/>
      <c r="V184" s="617" t="n"/>
      <c r="W184" s="617" t="n"/>
      <c r="X184" s="617" t="n"/>
      <c r="Y184" s="617" t="n"/>
      <c r="Z184" s="617" t="n"/>
      <c r="AA184" s="617" t="n"/>
      <c r="AB184" s="617" t="n"/>
      <c r="AC184" s="617" t="n"/>
      <c r="AD184" s="617" t="n"/>
      <c r="AE184" s="617" t="n"/>
      <c r="AF184" s="617" t="n"/>
      <c r="AG184" s="617" t="n"/>
      <c r="AH184" s="617" t="n"/>
    </row>
    <row r="185" ht="14.25" customHeight="1" s="1068">
      <c r="A185" s="617" t="n"/>
      <c r="B185" s="617" t="n"/>
      <c r="C185" s="617" t="n"/>
      <c r="D185" s="617" t="n"/>
      <c r="E185" s="617" t="n"/>
      <c r="F185" s="617" t="n"/>
      <c r="G185" s="617" t="n"/>
      <c r="H185" s="617" t="n"/>
      <c r="I185" s="617" t="n"/>
      <c r="J185" s="617" t="n"/>
      <c r="K185" s="617" t="n"/>
      <c r="L185" s="617" t="n"/>
      <c r="M185" s="617" t="n"/>
      <c r="N185" s="617" t="n"/>
      <c r="O185" s="617" t="n"/>
      <c r="P185" s="617" t="n"/>
      <c r="Q185" s="617" t="n"/>
      <c r="R185" s="617" t="n"/>
      <c r="S185" s="617" t="n"/>
      <c r="T185" s="617" t="n"/>
      <c r="U185" s="617" t="n"/>
      <c r="V185" s="617" t="n"/>
      <c r="W185" s="617" t="n"/>
      <c r="X185" s="617" t="n"/>
      <c r="Y185" s="617" t="n"/>
      <c r="Z185" s="617" t="n"/>
      <c r="AA185" s="617" t="n"/>
      <c r="AB185" s="617" t="n"/>
      <c r="AC185" s="617" t="n"/>
      <c r="AD185" s="617" t="n"/>
      <c r="AE185" s="617" t="n"/>
      <c r="AF185" s="617" t="n"/>
      <c r="AG185" s="617" t="n"/>
      <c r="AH185" s="617" t="n"/>
    </row>
    <row r="186" ht="14.25" customHeight="1" s="1068">
      <c r="A186" s="617" t="n"/>
      <c r="B186" s="617" t="n"/>
      <c r="C186" s="617" t="n"/>
      <c r="D186" s="617" t="n"/>
      <c r="E186" s="617" t="n"/>
      <c r="F186" s="617" t="n"/>
      <c r="G186" s="617" t="n"/>
      <c r="H186" s="617" t="n"/>
      <c r="I186" s="617" t="n"/>
      <c r="J186" s="617" t="n"/>
      <c r="K186" s="617" t="n"/>
      <c r="L186" s="617" t="n"/>
      <c r="M186" s="617" t="n"/>
      <c r="N186" s="617" t="n"/>
      <c r="O186" s="617" t="n"/>
      <c r="P186" s="617" t="n"/>
      <c r="Q186" s="617" t="n"/>
      <c r="R186" s="617" t="n"/>
      <c r="S186" s="617" t="n"/>
      <c r="T186" s="617" t="n"/>
      <c r="U186" s="617" t="n"/>
      <c r="V186" s="617" t="n"/>
      <c r="W186" s="617" t="n"/>
      <c r="X186" s="617" t="n"/>
      <c r="Y186" s="617" t="n"/>
      <c r="Z186" s="617" t="n"/>
      <c r="AA186" s="617" t="n"/>
      <c r="AB186" s="617" t="n"/>
      <c r="AC186" s="617" t="n"/>
      <c r="AD186" s="617" t="n"/>
      <c r="AE186" s="617" t="n"/>
      <c r="AF186" s="617" t="n"/>
      <c r="AG186" s="617" t="n"/>
      <c r="AH186" s="617" t="n"/>
    </row>
    <row r="187" ht="14.25" customHeight="1" s="1068">
      <c r="A187" s="617" t="n"/>
      <c r="B187" s="617" t="n"/>
      <c r="C187" s="617" t="n"/>
      <c r="D187" s="617" t="n"/>
      <c r="E187" s="617" t="n"/>
      <c r="F187" s="617" t="n"/>
      <c r="G187" s="617" t="n"/>
      <c r="H187" s="617" t="n"/>
      <c r="I187" s="617" t="n"/>
      <c r="J187" s="617" t="n"/>
      <c r="K187" s="617" t="n"/>
      <c r="L187" s="617" t="n"/>
      <c r="M187" s="617" t="n"/>
      <c r="N187" s="617" t="n"/>
      <c r="O187" s="617" t="n"/>
      <c r="P187" s="617" t="n"/>
      <c r="Q187" s="617" t="n"/>
      <c r="R187" s="617" t="n"/>
      <c r="S187" s="617" t="n"/>
      <c r="T187" s="617" t="n"/>
      <c r="U187" s="617" t="n"/>
      <c r="V187" s="617" t="n"/>
      <c r="W187" s="617" t="n"/>
      <c r="X187" s="617" t="n"/>
      <c r="Y187" s="617" t="n"/>
      <c r="Z187" s="617" t="n"/>
      <c r="AA187" s="617" t="n"/>
      <c r="AB187" s="617" t="n"/>
      <c r="AC187" s="617" t="n"/>
      <c r="AD187" s="617" t="n"/>
      <c r="AE187" s="617" t="n"/>
      <c r="AF187" s="617" t="n"/>
      <c r="AG187" s="617" t="n"/>
      <c r="AH187" s="617" t="n"/>
    </row>
    <row r="188" ht="14.25" customHeight="1" s="1068">
      <c r="A188" s="617" t="n"/>
      <c r="B188" s="617" t="n"/>
      <c r="C188" s="617" t="n"/>
      <c r="D188" s="617" t="n"/>
      <c r="E188" s="617" t="n"/>
      <c r="F188" s="617" t="n"/>
      <c r="G188" s="617" t="n"/>
      <c r="H188" s="617" t="n"/>
      <c r="I188" s="617" t="n"/>
      <c r="J188" s="617" t="n"/>
      <c r="K188" s="617" t="n"/>
      <c r="L188" s="617" t="n"/>
      <c r="M188" s="617" t="n"/>
      <c r="N188" s="617" t="n"/>
      <c r="O188" s="617" t="n"/>
      <c r="P188" s="617" t="n"/>
      <c r="Q188" s="617" t="n"/>
      <c r="R188" s="617" t="n"/>
      <c r="S188" s="617" t="n"/>
      <c r="T188" s="617" t="n"/>
      <c r="U188" s="617" t="n"/>
      <c r="V188" s="617" t="n"/>
      <c r="W188" s="617" t="n"/>
      <c r="X188" s="617" t="n"/>
      <c r="Y188" s="617" t="n"/>
      <c r="Z188" s="617" t="n"/>
      <c r="AA188" s="617" t="n"/>
      <c r="AB188" s="617" t="n"/>
      <c r="AC188" s="617" t="n"/>
      <c r="AD188" s="617" t="n"/>
      <c r="AE188" s="617" t="n"/>
      <c r="AF188" s="617" t="n"/>
      <c r="AG188" s="617" t="n"/>
      <c r="AH188" s="617" t="n"/>
    </row>
    <row r="189" ht="14.25" customHeight="1" s="1068">
      <c r="A189" s="617" t="n"/>
      <c r="B189" s="617" t="n"/>
      <c r="C189" s="617" t="n"/>
      <c r="D189" s="617" t="n"/>
      <c r="E189" s="617" t="n"/>
      <c r="F189" s="617" t="n"/>
      <c r="G189" s="617" t="n"/>
      <c r="H189" s="617" t="n"/>
      <c r="I189" s="617" t="n"/>
      <c r="J189" s="617" t="n"/>
      <c r="K189" s="617" t="n"/>
      <c r="L189" s="617" t="n"/>
      <c r="M189" s="617" t="n"/>
      <c r="N189" s="617" t="n"/>
      <c r="O189" s="617" t="n"/>
      <c r="P189" s="617" t="n"/>
      <c r="Q189" s="617" t="n"/>
      <c r="R189" s="617" t="n"/>
      <c r="S189" s="617" t="n"/>
      <c r="T189" s="617" t="n"/>
      <c r="U189" s="617" t="n"/>
      <c r="V189" s="617" t="n"/>
      <c r="W189" s="617" t="n"/>
      <c r="X189" s="617" t="n"/>
      <c r="Y189" s="617" t="n"/>
      <c r="Z189" s="617" t="n"/>
      <c r="AA189" s="617" t="n"/>
      <c r="AB189" s="617" t="n"/>
      <c r="AC189" s="617" t="n"/>
      <c r="AD189" s="617" t="n"/>
      <c r="AE189" s="617" t="n"/>
      <c r="AF189" s="617" t="n"/>
      <c r="AG189" s="617" t="n"/>
      <c r="AH189" s="617" t="n"/>
    </row>
    <row r="190" ht="14.25" customHeight="1" s="1068">
      <c r="A190" s="617" t="n"/>
      <c r="B190" s="617" t="n"/>
      <c r="C190" s="617" t="n"/>
      <c r="D190" s="617" t="n"/>
      <c r="E190" s="617" t="n"/>
      <c r="F190" s="617" t="n"/>
      <c r="G190" s="617" t="n"/>
      <c r="H190" s="617" t="n"/>
      <c r="I190" s="617" t="n"/>
      <c r="J190" s="617" t="n"/>
      <c r="K190" s="617" t="n"/>
      <c r="L190" s="617" t="n"/>
      <c r="M190" s="617" t="n"/>
      <c r="N190" s="617" t="n"/>
      <c r="O190" s="617" t="n"/>
      <c r="P190" s="617" t="n"/>
      <c r="Q190" s="617" t="n"/>
      <c r="R190" s="617" t="n"/>
      <c r="S190" s="617" t="n"/>
      <c r="T190" s="617" t="n"/>
      <c r="U190" s="617" t="n"/>
      <c r="V190" s="617" t="n"/>
      <c r="W190" s="617" t="n"/>
      <c r="X190" s="617" t="n"/>
      <c r="Y190" s="617" t="n"/>
      <c r="Z190" s="617" t="n"/>
      <c r="AA190" s="617" t="n"/>
      <c r="AB190" s="617" t="n"/>
      <c r="AC190" s="617" t="n"/>
      <c r="AD190" s="617" t="n"/>
      <c r="AE190" s="617" t="n"/>
      <c r="AF190" s="617" t="n"/>
      <c r="AG190" s="617" t="n"/>
      <c r="AH190" s="617" t="n"/>
    </row>
    <row r="191" ht="14.25" customHeight="1" s="1068">
      <c r="A191" s="617" t="n"/>
      <c r="B191" s="617" t="n"/>
      <c r="C191" s="617" t="n"/>
      <c r="D191" s="617" t="n"/>
      <c r="E191" s="617" t="n"/>
      <c r="F191" s="617" t="n"/>
      <c r="G191" s="617" t="n"/>
      <c r="H191" s="617" t="n"/>
      <c r="I191" s="617" t="n"/>
      <c r="J191" s="617" t="n"/>
      <c r="K191" s="617" t="n"/>
      <c r="L191" s="617" t="n"/>
      <c r="M191" s="617" t="n"/>
      <c r="N191" s="617" t="n"/>
      <c r="O191" s="617" t="n"/>
      <c r="P191" s="617" t="n"/>
      <c r="Q191" s="617" t="n"/>
      <c r="R191" s="617" t="n"/>
      <c r="S191" s="617" t="n"/>
      <c r="T191" s="617" t="n"/>
      <c r="U191" s="617" t="n"/>
      <c r="V191" s="617" t="n"/>
      <c r="W191" s="617" t="n"/>
      <c r="X191" s="617" t="n"/>
      <c r="Y191" s="617" t="n"/>
      <c r="Z191" s="617" t="n"/>
      <c r="AA191" s="617" t="n"/>
      <c r="AB191" s="617" t="n"/>
      <c r="AC191" s="617" t="n"/>
      <c r="AD191" s="617" t="n"/>
      <c r="AE191" s="617" t="n"/>
      <c r="AF191" s="617" t="n"/>
      <c r="AG191" s="617" t="n"/>
      <c r="AH191" s="617" t="n"/>
    </row>
    <row r="192" ht="14.25" customHeight="1" s="1068">
      <c r="A192" s="617" t="n"/>
      <c r="B192" s="617" t="n"/>
      <c r="C192" s="617" t="n"/>
      <c r="D192" s="617" t="n"/>
      <c r="E192" s="617" t="n"/>
      <c r="F192" s="617" t="n"/>
      <c r="G192" s="617" t="n"/>
      <c r="H192" s="617" t="n"/>
      <c r="I192" s="617" t="n"/>
      <c r="J192" s="617" t="n"/>
      <c r="K192" s="617" t="n"/>
      <c r="L192" s="617" t="n"/>
      <c r="M192" s="617" t="n"/>
      <c r="N192" s="617" t="n"/>
      <c r="O192" s="617" t="n"/>
      <c r="P192" s="617" t="n"/>
      <c r="Q192" s="617" t="n"/>
      <c r="R192" s="617" t="n"/>
      <c r="S192" s="617" t="n"/>
      <c r="T192" s="617" t="n"/>
      <c r="U192" s="617" t="n"/>
      <c r="V192" s="617" t="n"/>
      <c r="W192" s="617" t="n"/>
      <c r="X192" s="617" t="n"/>
      <c r="Y192" s="617" t="n"/>
      <c r="Z192" s="617" t="n"/>
      <c r="AA192" s="617" t="n"/>
      <c r="AB192" s="617" t="n"/>
      <c r="AC192" s="617" t="n"/>
      <c r="AD192" s="617" t="n"/>
      <c r="AE192" s="617" t="n"/>
      <c r="AF192" s="617" t="n"/>
      <c r="AG192" s="617" t="n"/>
      <c r="AH192" s="617" t="n"/>
    </row>
    <row r="193" ht="14.25" customHeight="1" s="1068">
      <c r="A193" s="617" t="n"/>
      <c r="B193" s="617" t="n"/>
      <c r="C193" s="617" t="n"/>
      <c r="D193" s="617" t="n"/>
      <c r="E193" s="617" t="n"/>
      <c r="F193" s="617" t="n"/>
      <c r="G193" s="617" t="n"/>
      <c r="H193" s="617" t="n"/>
      <c r="I193" s="617" t="n"/>
      <c r="J193" s="617" t="n"/>
      <c r="K193" s="617" t="n"/>
      <c r="L193" s="617" t="n"/>
      <c r="M193" s="617" t="n"/>
      <c r="N193" s="617" t="n"/>
      <c r="O193" s="617" t="n"/>
      <c r="P193" s="617" t="n"/>
      <c r="Q193" s="617" t="n"/>
      <c r="R193" s="617" t="n"/>
      <c r="S193" s="617" t="n"/>
      <c r="T193" s="617" t="n"/>
      <c r="U193" s="617" t="n"/>
      <c r="V193" s="617" t="n"/>
      <c r="W193" s="617" t="n"/>
      <c r="X193" s="617" t="n"/>
      <c r="Y193" s="617" t="n"/>
      <c r="Z193" s="617" t="n"/>
      <c r="AA193" s="617" t="n"/>
      <c r="AB193" s="617" t="n"/>
      <c r="AC193" s="617" t="n"/>
      <c r="AD193" s="617" t="n"/>
      <c r="AE193" s="617" t="n"/>
      <c r="AF193" s="617" t="n"/>
      <c r="AG193" s="617" t="n"/>
      <c r="AH193" s="617" t="n"/>
    </row>
    <row r="194" ht="14.25" customHeight="1" s="1068">
      <c r="A194" s="617" t="n"/>
      <c r="B194" s="617" t="n"/>
      <c r="C194" s="617" t="n"/>
      <c r="D194" s="617" t="n"/>
      <c r="E194" s="617" t="n"/>
      <c r="F194" s="617" t="n"/>
      <c r="G194" s="617" t="n"/>
      <c r="H194" s="617" t="n"/>
      <c r="I194" s="617" t="n"/>
      <c r="J194" s="617" t="n"/>
      <c r="K194" s="617" t="n"/>
      <c r="L194" s="617" t="n"/>
      <c r="M194" s="617" t="n"/>
      <c r="N194" s="617" t="n"/>
      <c r="O194" s="617" t="n"/>
      <c r="P194" s="617" t="n"/>
      <c r="Q194" s="617" t="n"/>
      <c r="R194" s="617" t="n"/>
      <c r="S194" s="617" t="n"/>
      <c r="T194" s="617" t="n"/>
      <c r="U194" s="617" t="n"/>
      <c r="V194" s="617" t="n"/>
      <c r="W194" s="617" t="n"/>
      <c r="X194" s="617" t="n"/>
      <c r="Y194" s="617" t="n"/>
      <c r="Z194" s="617" t="n"/>
      <c r="AA194" s="617" t="n"/>
      <c r="AB194" s="617" t="n"/>
      <c r="AC194" s="617" t="n"/>
      <c r="AD194" s="617" t="n"/>
      <c r="AE194" s="617" t="n"/>
      <c r="AF194" s="617" t="n"/>
      <c r="AG194" s="617" t="n"/>
      <c r="AH194" s="617" t="n"/>
    </row>
    <row r="195" ht="14.25" customHeight="1" s="1068">
      <c r="A195" s="617" t="n"/>
      <c r="B195" s="617" t="n"/>
      <c r="C195" s="617" t="n"/>
      <c r="D195" s="617" t="n"/>
      <c r="E195" s="617" t="n"/>
      <c r="F195" s="617" t="n"/>
      <c r="G195" s="617" t="n"/>
      <c r="H195" s="617" t="n"/>
      <c r="I195" s="617" t="n"/>
      <c r="J195" s="617" t="n"/>
      <c r="K195" s="617" t="n"/>
      <c r="L195" s="617" t="n"/>
      <c r="M195" s="617" t="n"/>
      <c r="N195" s="617" t="n"/>
      <c r="O195" s="617" t="n"/>
      <c r="P195" s="617" t="n"/>
      <c r="Q195" s="617" t="n"/>
      <c r="R195" s="617" t="n"/>
      <c r="S195" s="617" t="n"/>
      <c r="T195" s="617" t="n"/>
      <c r="U195" s="617" t="n"/>
      <c r="V195" s="617" t="n"/>
      <c r="W195" s="617" t="n"/>
      <c r="X195" s="617" t="n"/>
      <c r="Y195" s="617" t="n"/>
      <c r="Z195" s="617" t="n"/>
      <c r="AA195" s="617" t="n"/>
      <c r="AB195" s="617" t="n"/>
      <c r="AC195" s="617" t="n"/>
      <c r="AD195" s="617" t="n"/>
      <c r="AE195" s="617" t="n"/>
      <c r="AF195" s="617" t="n"/>
      <c r="AG195" s="617" t="n"/>
      <c r="AH195" s="617" t="n"/>
    </row>
    <row r="196" ht="14.25" customHeight="1" s="1068">
      <c r="A196" s="617" t="n"/>
      <c r="B196" s="617" t="n"/>
      <c r="C196" s="617" t="n"/>
      <c r="D196" s="617" t="n"/>
      <c r="E196" s="617" t="n"/>
      <c r="F196" s="617" t="n"/>
      <c r="G196" s="617" t="n"/>
      <c r="H196" s="617" t="n"/>
      <c r="I196" s="617" t="n"/>
      <c r="J196" s="617" t="n"/>
      <c r="K196" s="617" t="n"/>
      <c r="L196" s="617" t="n"/>
      <c r="M196" s="617" t="n"/>
      <c r="N196" s="617" t="n"/>
      <c r="O196" s="617" t="n"/>
      <c r="P196" s="617" t="n"/>
      <c r="Q196" s="617" t="n"/>
      <c r="R196" s="617" t="n"/>
      <c r="S196" s="617" t="n"/>
      <c r="T196" s="617" t="n"/>
      <c r="U196" s="617" t="n"/>
      <c r="V196" s="617" t="n"/>
      <c r="W196" s="617" t="n"/>
      <c r="X196" s="617" t="n"/>
      <c r="Y196" s="617" t="n"/>
      <c r="Z196" s="617" t="n"/>
      <c r="AA196" s="617" t="n"/>
      <c r="AB196" s="617" t="n"/>
      <c r="AC196" s="617" t="n"/>
      <c r="AD196" s="617" t="n"/>
      <c r="AE196" s="617" t="n"/>
      <c r="AF196" s="617" t="n"/>
      <c r="AG196" s="617" t="n"/>
      <c r="AH196" s="617" t="n"/>
    </row>
    <row r="197" ht="14.25" customHeight="1" s="1068">
      <c r="A197" s="617" t="n"/>
      <c r="B197" s="617" t="n"/>
      <c r="C197" s="617" t="n"/>
      <c r="D197" s="617" t="n"/>
      <c r="E197" s="617" t="n"/>
      <c r="F197" s="617" t="n"/>
      <c r="G197" s="617" t="n"/>
      <c r="H197" s="617" t="n"/>
      <c r="I197" s="617" t="n"/>
      <c r="J197" s="617" t="n"/>
      <c r="K197" s="617" t="n"/>
      <c r="L197" s="617" t="n"/>
      <c r="M197" s="617" t="n"/>
      <c r="N197" s="617" t="n"/>
      <c r="O197" s="617" t="n"/>
      <c r="P197" s="617" t="n"/>
      <c r="Q197" s="617" t="n"/>
      <c r="R197" s="617" t="n"/>
      <c r="S197" s="617" t="n"/>
      <c r="T197" s="617" t="n"/>
      <c r="U197" s="617" t="n"/>
      <c r="V197" s="617" t="n"/>
      <c r="W197" s="617" t="n"/>
      <c r="X197" s="617" t="n"/>
      <c r="Y197" s="617" t="n"/>
      <c r="Z197" s="617" t="n"/>
      <c r="AA197" s="617" t="n"/>
      <c r="AB197" s="617" t="n"/>
      <c r="AC197" s="617" t="n"/>
      <c r="AD197" s="617" t="n"/>
      <c r="AE197" s="617" t="n"/>
      <c r="AF197" s="617" t="n"/>
      <c r="AG197" s="617" t="n"/>
      <c r="AH197" s="617" t="n"/>
    </row>
    <row r="198" ht="14.25" customHeight="1" s="1068">
      <c r="A198" s="617" t="n"/>
      <c r="B198" s="617" t="n"/>
      <c r="C198" s="617" t="n"/>
      <c r="D198" s="617" t="n"/>
      <c r="E198" s="617" t="n"/>
      <c r="F198" s="617" t="n"/>
      <c r="G198" s="617" t="n"/>
      <c r="H198" s="617" t="n"/>
      <c r="I198" s="617" t="n"/>
      <c r="J198" s="617" t="n"/>
      <c r="K198" s="617" t="n"/>
      <c r="L198" s="617" t="n"/>
      <c r="M198" s="617" t="n"/>
      <c r="N198" s="617" t="n"/>
      <c r="O198" s="617" t="n"/>
      <c r="P198" s="617" t="n"/>
      <c r="Q198" s="617" t="n"/>
      <c r="R198" s="617" t="n"/>
      <c r="S198" s="617" t="n"/>
      <c r="T198" s="617" t="n"/>
      <c r="U198" s="617" t="n"/>
      <c r="V198" s="617" t="n"/>
      <c r="W198" s="617" t="n"/>
      <c r="X198" s="617" t="n"/>
      <c r="Y198" s="617" t="n"/>
      <c r="Z198" s="617" t="n"/>
      <c r="AA198" s="617" t="n"/>
      <c r="AB198" s="617" t="n"/>
      <c r="AC198" s="617" t="n"/>
      <c r="AD198" s="617" t="n"/>
      <c r="AE198" s="617" t="n"/>
      <c r="AF198" s="617" t="n"/>
      <c r="AG198" s="617" t="n"/>
      <c r="AH198" s="617" t="n"/>
    </row>
    <row r="199" ht="14.25" customHeight="1" s="1068">
      <c r="A199" s="617" t="n"/>
      <c r="B199" s="617" t="n"/>
      <c r="C199" s="617" t="n"/>
      <c r="D199" s="617" t="n"/>
      <c r="E199" s="617" t="n"/>
      <c r="F199" s="617" t="n"/>
      <c r="G199" s="617" t="n"/>
      <c r="H199" s="617" t="n"/>
      <c r="I199" s="617" t="n"/>
      <c r="J199" s="617" t="n"/>
      <c r="K199" s="617" t="n"/>
      <c r="L199" s="617" t="n"/>
      <c r="M199" s="617" t="n"/>
      <c r="N199" s="617" t="n"/>
      <c r="O199" s="617" t="n"/>
      <c r="P199" s="617" t="n"/>
      <c r="Q199" s="617" t="n"/>
      <c r="R199" s="617" t="n"/>
      <c r="S199" s="617" t="n"/>
      <c r="T199" s="617" t="n"/>
      <c r="U199" s="617" t="n"/>
      <c r="V199" s="617" t="n"/>
      <c r="W199" s="617" t="n"/>
      <c r="X199" s="617" t="n"/>
      <c r="Y199" s="617" t="n"/>
      <c r="Z199" s="617" t="n"/>
      <c r="AA199" s="617" t="n"/>
      <c r="AB199" s="617" t="n"/>
      <c r="AC199" s="617" t="n"/>
      <c r="AD199" s="617" t="n"/>
      <c r="AE199" s="617" t="n"/>
      <c r="AF199" s="617" t="n"/>
      <c r="AG199" s="617" t="n"/>
      <c r="AH199" s="617" t="n"/>
    </row>
    <row r="200" ht="14.25" customHeight="1" s="1068">
      <c r="A200" s="617" t="n"/>
      <c r="B200" s="617" t="n"/>
      <c r="C200" s="617" t="n"/>
      <c r="D200" s="617" t="n"/>
      <c r="E200" s="617" t="n"/>
      <c r="F200" s="617" t="n"/>
      <c r="G200" s="617" t="n"/>
      <c r="H200" s="617" t="n"/>
      <c r="I200" s="617" t="n"/>
      <c r="J200" s="617" t="n"/>
      <c r="K200" s="617" t="n"/>
      <c r="L200" s="617" t="n"/>
      <c r="M200" s="617" t="n"/>
      <c r="N200" s="617" t="n"/>
      <c r="O200" s="617" t="n"/>
      <c r="P200" s="617" t="n"/>
      <c r="Q200" s="617" t="n"/>
      <c r="R200" s="617" t="n"/>
      <c r="S200" s="617" t="n"/>
      <c r="T200" s="617" t="n"/>
      <c r="U200" s="617" t="n"/>
      <c r="V200" s="617" t="n"/>
      <c r="W200" s="617" t="n"/>
      <c r="X200" s="617" t="n"/>
      <c r="Y200" s="617" t="n"/>
      <c r="Z200" s="617" t="n"/>
      <c r="AA200" s="617" t="n"/>
      <c r="AB200" s="617" t="n"/>
      <c r="AC200" s="617" t="n"/>
      <c r="AD200" s="617" t="n"/>
      <c r="AE200" s="617" t="n"/>
      <c r="AF200" s="617" t="n"/>
      <c r="AG200" s="617" t="n"/>
      <c r="AH200" s="617" t="n"/>
    </row>
    <row r="201" ht="14.25" customHeight="1" s="1068">
      <c r="A201" s="617" t="n"/>
      <c r="B201" s="617" t="n"/>
      <c r="C201" s="617" t="n"/>
      <c r="D201" s="617" t="n"/>
      <c r="E201" s="617" t="n"/>
      <c r="F201" s="617" t="n"/>
      <c r="G201" s="617" t="n"/>
      <c r="H201" s="617" t="n"/>
      <c r="I201" s="617" t="n"/>
      <c r="J201" s="617" t="n"/>
      <c r="K201" s="617" t="n"/>
      <c r="L201" s="617" t="n"/>
      <c r="M201" s="617" t="n"/>
      <c r="N201" s="617" t="n"/>
      <c r="O201" s="617" t="n"/>
      <c r="P201" s="617" t="n"/>
      <c r="Q201" s="617" t="n"/>
      <c r="R201" s="617" t="n"/>
      <c r="S201" s="617" t="n"/>
      <c r="T201" s="617" t="n"/>
      <c r="U201" s="617" t="n"/>
      <c r="V201" s="617" t="n"/>
      <c r="W201" s="617" t="n"/>
      <c r="X201" s="617" t="n"/>
      <c r="Y201" s="617" t="n"/>
      <c r="Z201" s="617" t="n"/>
      <c r="AA201" s="617" t="n"/>
      <c r="AB201" s="617" t="n"/>
      <c r="AC201" s="617" t="n"/>
      <c r="AD201" s="617" t="n"/>
      <c r="AE201" s="617" t="n"/>
      <c r="AF201" s="617" t="n"/>
      <c r="AG201" s="617" t="n"/>
      <c r="AH201" s="617" t="n"/>
    </row>
    <row r="202" ht="14.25" customHeight="1" s="1068">
      <c r="A202" s="617" t="n"/>
      <c r="B202" s="617" t="n"/>
      <c r="C202" s="617" t="n"/>
      <c r="D202" s="617" t="n"/>
      <c r="E202" s="617" t="n"/>
      <c r="F202" s="617" t="n"/>
      <c r="G202" s="617" t="n"/>
      <c r="H202" s="617" t="n"/>
      <c r="I202" s="617" t="n"/>
      <c r="J202" s="617" t="n"/>
      <c r="K202" s="617" t="n"/>
      <c r="L202" s="617" t="n"/>
      <c r="M202" s="617" t="n"/>
      <c r="N202" s="617" t="n"/>
      <c r="O202" s="617" t="n"/>
      <c r="P202" s="617" t="n"/>
      <c r="Q202" s="617" t="n"/>
      <c r="R202" s="617" t="n"/>
      <c r="S202" s="617" t="n"/>
      <c r="T202" s="617" t="n"/>
      <c r="U202" s="617" t="n"/>
      <c r="V202" s="617" t="n"/>
      <c r="W202" s="617" t="n"/>
      <c r="X202" s="617" t="n"/>
      <c r="Y202" s="617" t="n"/>
      <c r="Z202" s="617" t="n"/>
      <c r="AA202" s="617" t="n"/>
      <c r="AB202" s="617" t="n"/>
      <c r="AC202" s="617" t="n"/>
      <c r="AD202" s="617" t="n"/>
      <c r="AE202" s="617" t="n"/>
      <c r="AF202" s="617" t="n"/>
      <c r="AG202" s="617" t="n"/>
      <c r="AH202" s="617" t="n"/>
    </row>
    <row r="203" ht="14.25" customHeight="1" s="1068">
      <c r="A203" s="617" t="n"/>
      <c r="B203" s="617" t="n"/>
      <c r="C203" s="617" t="n"/>
      <c r="D203" s="617" t="n"/>
      <c r="E203" s="617" t="n"/>
      <c r="F203" s="617" t="n"/>
      <c r="G203" s="617" t="n"/>
      <c r="H203" s="617" t="n"/>
      <c r="I203" s="617" t="n"/>
      <c r="J203" s="617" t="n"/>
      <c r="K203" s="617" t="n"/>
      <c r="L203" s="617" t="n"/>
      <c r="M203" s="617" t="n"/>
      <c r="N203" s="617" t="n"/>
      <c r="O203" s="617" t="n"/>
      <c r="P203" s="617" t="n"/>
      <c r="Q203" s="617" t="n"/>
      <c r="R203" s="617" t="n"/>
      <c r="S203" s="617" t="n"/>
      <c r="T203" s="617" t="n"/>
      <c r="U203" s="617" t="n"/>
      <c r="V203" s="617" t="n"/>
      <c r="W203" s="617" t="n"/>
      <c r="X203" s="617" t="n"/>
      <c r="Y203" s="617" t="n"/>
      <c r="Z203" s="617" t="n"/>
      <c r="AA203" s="617" t="n"/>
      <c r="AB203" s="617" t="n"/>
      <c r="AC203" s="617" t="n"/>
      <c r="AD203" s="617" t="n"/>
      <c r="AE203" s="617" t="n"/>
      <c r="AF203" s="617" t="n"/>
      <c r="AG203" s="617" t="n"/>
      <c r="AH203" s="617" t="n"/>
    </row>
    <row r="204" ht="14.25" customHeight="1" s="1068">
      <c r="A204" s="617" t="n"/>
      <c r="B204" s="617" t="n"/>
      <c r="C204" s="617" t="n"/>
      <c r="D204" s="617" t="n"/>
      <c r="E204" s="617" t="n"/>
      <c r="F204" s="617" t="n"/>
      <c r="G204" s="617" t="n"/>
      <c r="H204" s="617" t="n"/>
      <c r="I204" s="617" t="n"/>
      <c r="J204" s="617" t="n"/>
      <c r="K204" s="617" t="n"/>
      <c r="L204" s="617" t="n"/>
      <c r="M204" s="617" t="n"/>
      <c r="N204" s="617" t="n"/>
      <c r="O204" s="617" t="n"/>
      <c r="P204" s="617" t="n"/>
      <c r="Q204" s="617" t="n"/>
      <c r="R204" s="617" t="n"/>
      <c r="S204" s="617" t="n"/>
      <c r="T204" s="617" t="n"/>
      <c r="U204" s="617" t="n"/>
      <c r="V204" s="617" t="n"/>
      <c r="W204" s="617" t="n"/>
      <c r="X204" s="617" t="n"/>
      <c r="Y204" s="617" t="n"/>
      <c r="Z204" s="617" t="n"/>
      <c r="AA204" s="617" t="n"/>
      <c r="AB204" s="617" t="n"/>
      <c r="AC204" s="617" t="n"/>
      <c r="AD204" s="617" t="n"/>
      <c r="AE204" s="617" t="n"/>
      <c r="AF204" s="617" t="n"/>
      <c r="AG204" s="617" t="n"/>
      <c r="AH204" s="617" t="n"/>
    </row>
    <row r="205" ht="14.25" customHeight="1" s="1068">
      <c r="A205" s="617" t="n"/>
      <c r="B205" s="617" t="n"/>
      <c r="C205" s="617" t="n"/>
      <c r="D205" s="617" t="n"/>
      <c r="E205" s="617" t="n"/>
      <c r="F205" s="617" t="n"/>
      <c r="G205" s="617" t="n"/>
      <c r="H205" s="617" t="n"/>
      <c r="I205" s="617" t="n"/>
      <c r="J205" s="617" t="n"/>
      <c r="K205" s="617" t="n"/>
      <c r="L205" s="617" t="n"/>
      <c r="M205" s="617" t="n"/>
      <c r="N205" s="617" t="n"/>
      <c r="O205" s="617" t="n"/>
      <c r="P205" s="617" t="n"/>
      <c r="Q205" s="617" t="n"/>
      <c r="R205" s="617" t="n"/>
      <c r="S205" s="617" t="n"/>
      <c r="T205" s="617" t="n"/>
      <c r="U205" s="617" t="n"/>
      <c r="V205" s="617" t="n"/>
      <c r="W205" s="617" t="n"/>
      <c r="X205" s="617" t="n"/>
      <c r="Y205" s="617" t="n"/>
      <c r="Z205" s="617" t="n"/>
      <c r="AA205" s="617" t="n"/>
      <c r="AB205" s="617" t="n"/>
      <c r="AC205" s="617" t="n"/>
      <c r="AD205" s="617" t="n"/>
      <c r="AE205" s="617" t="n"/>
      <c r="AF205" s="617" t="n"/>
      <c r="AG205" s="617" t="n"/>
      <c r="AH205" s="617" t="n"/>
    </row>
    <row r="206" ht="14.25" customHeight="1" s="1068">
      <c r="A206" s="617" t="n"/>
      <c r="B206" s="617" t="n"/>
      <c r="C206" s="617" t="n"/>
      <c r="D206" s="617" t="n"/>
      <c r="E206" s="617" t="n"/>
      <c r="F206" s="617" t="n"/>
      <c r="G206" s="617" t="n"/>
      <c r="H206" s="617" t="n"/>
      <c r="I206" s="617" t="n"/>
      <c r="J206" s="617" t="n"/>
      <c r="K206" s="617" t="n"/>
      <c r="L206" s="617" t="n"/>
      <c r="M206" s="617" t="n"/>
      <c r="N206" s="617" t="n"/>
      <c r="O206" s="617" t="n"/>
      <c r="P206" s="617" t="n"/>
      <c r="Q206" s="617" t="n"/>
      <c r="R206" s="617" t="n"/>
      <c r="S206" s="617" t="n"/>
      <c r="T206" s="617" t="n"/>
      <c r="U206" s="617" t="n"/>
      <c r="V206" s="617" t="n"/>
      <c r="W206" s="617" t="n"/>
      <c r="X206" s="617" t="n"/>
      <c r="Y206" s="617" t="n"/>
      <c r="Z206" s="617" t="n"/>
      <c r="AA206" s="617" t="n"/>
      <c r="AB206" s="617" t="n"/>
      <c r="AC206" s="617" t="n"/>
      <c r="AD206" s="617" t="n"/>
      <c r="AE206" s="617" t="n"/>
      <c r="AF206" s="617" t="n"/>
      <c r="AG206" s="617" t="n"/>
      <c r="AH206" s="617" t="n"/>
    </row>
    <row r="207" ht="14.25" customHeight="1" s="1068">
      <c r="A207" s="617" t="n"/>
      <c r="B207" s="617" t="n"/>
      <c r="C207" s="617" t="n"/>
      <c r="D207" s="617" t="n"/>
      <c r="E207" s="617" t="n"/>
      <c r="F207" s="617" t="n"/>
      <c r="G207" s="617" t="n"/>
      <c r="H207" s="617" t="n"/>
      <c r="I207" s="617" t="n"/>
      <c r="J207" s="617" t="n"/>
      <c r="K207" s="617" t="n"/>
      <c r="L207" s="617" t="n"/>
      <c r="M207" s="617" t="n"/>
      <c r="N207" s="617" t="n"/>
      <c r="O207" s="617" t="n"/>
      <c r="P207" s="617" t="n"/>
      <c r="Q207" s="617" t="n"/>
      <c r="R207" s="617" t="n"/>
      <c r="S207" s="617" t="n"/>
      <c r="T207" s="617" t="n"/>
      <c r="U207" s="617" t="n"/>
      <c r="V207" s="617" t="n"/>
      <c r="W207" s="617" t="n"/>
      <c r="X207" s="617" t="n"/>
      <c r="Y207" s="617" t="n"/>
      <c r="Z207" s="617" t="n"/>
      <c r="AA207" s="617" t="n"/>
      <c r="AB207" s="617" t="n"/>
      <c r="AC207" s="617" t="n"/>
      <c r="AD207" s="617" t="n"/>
      <c r="AE207" s="617" t="n"/>
      <c r="AF207" s="617" t="n"/>
      <c r="AG207" s="617" t="n"/>
      <c r="AH207" s="617" t="n"/>
    </row>
    <row r="208" ht="14.25" customHeight="1" s="1068">
      <c r="A208" s="617" t="n"/>
      <c r="B208" s="617" t="n"/>
      <c r="C208" s="617" t="n"/>
      <c r="D208" s="617" t="n"/>
      <c r="E208" s="617" t="n"/>
      <c r="F208" s="617" t="n"/>
      <c r="G208" s="617" t="n"/>
      <c r="H208" s="617" t="n"/>
      <c r="I208" s="617" t="n"/>
      <c r="J208" s="617" t="n"/>
      <c r="K208" s="617" t="n"/>
      <c r="L208" s="617" t="n"/>
      <c r="M208" s="617" t="n"/>
      <c r="N208" s="617" t="n"/>
      <c r="O208" s="617" t="n"/>
      <c r="P208" s="617" t="n"/>
      <c r="Q208" s="617" t="n"/>
      <c r="R208" s="617" t="n"/>
      <c r="S208" s="617" t="n"/>
      <c r="T208" s="617" t="n"/>
      <c r="U208" s="617" t="n"/>
      <c r="V208" s="617" t="n"/>
      <c r="W208" s="617" t="n"/>
      <c r="X208" s="617" t="n"/>
      <c r="Y208" s="617" t="n"/>
      <c r="Z208" s="617" t="n"/>
      <c r="AA208" s="617" t="n"/>
      <c r="AB208" s="617" t="n"/>
      <c r="AC208" s="617" t="n"/>
      <c r="AD208" s="617" t="n"/>
      <c r="AE208" s="617" t="n"/>
      <c r="AF208" s="617" t="n"/>
      <c r="AG208" s="617" t="n"/>
      <c r="AH208" s="617" t="n"/>
    </row>
    <row r="209" ht="14.25" customHeight="1" s="1068">
      <c r="A209" s="617" t="n"/>
      <c r="B209" s="617" t="n"/>
      <c r="C209" s="617" t="n"/>
      <c r="D209" s="617" t="n"/>
      <c r="E209" s="617" t="n"/>
      <c r="F209" s="617" t="n"/>
      <c r="G209" s="617" t="n"/>
      <c r="H209" s="617" t="n"/>
      <c r="I209" s="617" t="n"/>
      <c r="J209" s="617" t="n"/>
      <c r="K209" s="617" t="n"/>
      <c r="L209" s="617" t="n"/>
      <c r="M209" s="617" t="n"/>
      <c r="N209" s="617" t="n"/>
      <c r="O209" s="617" t="n"/>
      <c r="P209" s="617" t="n"/>
      <c r="Q209" s="617" t="n"/>
      <c r="R209" s="617" t="n"/>
      <c r="S209" s="617" t="n"/>
      <c r="T209" s="617" t="n"/>
      <c r="U209" s="617" t="n"/>
      <c r="V209" s="617" t="n"/>
      <c r="W209" s="617" t="n"/>
      <c r="X209" s="617" t="n"/>
      <c r="Y209" s="617" t="n"/>
      <c r="Z209" s="617" t="n"/>
      <c r="AA209" s="617" t="n"/>
      <c r="AB209" s="617" t="n"/>
      <c r="AC209" s="617" t="n"/>
      <c r="AD209" s="617" t="n"/>
      <c r="AE209" s="617" t="n"/>
      <c r="AF209" s="617" t="n"/>
      <c r="AG209" s="617" t="n"/>
      <c r="AH209" s="617" t="n"/>
    </row>
    <row r="210" ht="14.25" customHeight="1" s="1068">
      <c r="A210" s="617" t="n"/>
      <c r="B210" s="617" t="n"/>
      <c r="C210" s="617" t="n"/>
      <c r="D210" s="617" t="n"/>
      <c r="E210" s="617" t="n"/>
      <c r="F210" s="617" t="n"/>
      <c r="G210" s="617" t="n"/>
      <c r="H210" s="617" t="n"/>
      <c r="I210" s="617" t="n"/>
      <c r="J210" s="617" t="n"/>
      <c r="K210" s="617" t="n"/>
      <c r="L210" s="617" t="n"/>
      <c r="M210" s="617" t="n"/>
      <c r="N210" s="617" t="n"/>
      <c r="O210" s="617" t="n"/>
      <c r="P210" s="617" t="n"/>
      <c r="Q210" s="617" t="n"/>
      <c r="R210" s="617" t="n"/>
      <c r="S210" s="617" t="n"/>
      <c r="T210" s="617" t="n"/>
      <c r="U210" s="617" t="n"/>
      <c r="V210" s="617" t="n"/>
      <c r="W210" s="617" t="n"/>
      <c r="X210" s="617" t="n"/>
      <c r="Y210" s="617" t="n"/>
      <c r="Z210" s="617" t="n"/>
      <c r="AA210" s="617" t="n"/>
      <c r="AB210" s="617" t="n"/>
      <c r="AC210" s="617" t="n"/>
      <c r="AD210" s="617" t="n"/>
      <c r="AE210" s="617" t="n"/>
      <c r="AF210" s="617" t="n"/>
      <c r="AG210" s="617" t="n"/>
      <c r="AH210" s="617" t="n"/>
    </row>
    <row r="211" ht="14.25" customHeight="1" s="1068">
      <c r="A211" s="617" t="n"/>
      <c r="B211" s="617" t="n"/>
      <c r="C211" s="617" t="n"/>
      <c r="D211" s="617" t="n"/>
      <c r="E211" s="617" t="n"/>
      <c r="F211" s="617" t="n"/>
      <c r="G211" s="617" t="n"/>
      <c r="H211" s="617" t="n"/>
      <c r="I211" s="617" t="n"/>
      <c r="J211" s="617" t="n"/>
      <c r="K211" s="617" t="n"/>
      <c r="L211" s="617" t="n"/>
      <c r="M211" s="617" t="n"/>
      <c r="N211" s="617" t="n"/>
      <c r="O211" s="617" t="n"/>
      <c r="P211" s="617" t="n"/>
      <c r="Q211" s="617" t="n"/>
      <c r="R211" s="617" t="n"/>
      <c r="S211" s="617" t="n"/>
      <c r="T211" s="617" t="n"/>
      <c r="U211" s="617" t="n"/>
      <c r="V211" s="617" t="n"/>
      <c r="W211" s="617" t="n"/>
      <c r="X211" s="617" t="n"/>
      <c r="Y211" s="617" t="n"/>
      <c r="Z211" s="617" t="n"/>
      <c r="AA211" s="617" t="n"/>
      <c r="AB211" s="617" t="n"/>
      <c r="AC211" s="617" t="n"/>
      <c r="AD211" s="617" t="n"/>
      <c r="AE211" s="617" t="n"/>
      <c r="AF211" s="617" t="n"/>
      <c r="AG211" s="617" t="n"/>
      <c r="AH211" s="617" t="n"/>
    </row>
    <row r="212" ht="14.25" customHeight="1" s="1068">
      <c r="A212" s="617" t="n"/>
      <c r="B212" s="617" t="n"/>
      <c r="C212" s="617" t="n"/>
      <c r="D212" s="617" t="n"/>
      <c r="E212" s="617" t="n"/>
      <c r="F212" s="617" t="n"/>
      <c r="G212" s="617" t="n"/>
      <c r="H212" s="617" t="n"/>
      <c r="I212" s="617" t="n"/>
      <c r="J212" s="617" t="n"/>
      <c r="K212" s="617" t="n"/>
      <c r="L212" s="617" t="n"/>
      <c r="M212" s="617" t="n"/>
      <c r="N212" s="617" t="n"/>
      <c r="O212" s="617" t="n"/>
      <c r="P212" s="617" t="n"/>
      <c r="Q212" s="617" t="n"/>
      <c r="R212" s="617" t="n"/>
      <c r="S212" s="617" t="n"/>
      <c r="T212" s="617" t="n"/>
      <c r="U212" s="617" t="n"/>
      <c r="V212" s="617" t="n"/>
      <c r="W212" s="617" t="n"/>
      <c r="X212" s="617" t="n"/>
      <c r="Y212" s="617" t="n"/>
      <c r="Z212" s="617" t="n"/>
      <c r="AA212" s="617" t="n"/>
      <c r="AB212" s="617" t="n"/>
      <c r="AC212" s="617" t="n"/>
      <c r="AD212" s="617" t="n"/>
      <c r="AE212" s="617" t="n"/>
      <c r="AF212" s="617" t="n"/>
      <c r="AG212" s="617" t="n"/>
      <c r="AH212" s="617" t="n"/>
    </row>
    <row r="213" ht="14.25" customHeight="1" s="1068">
      <c r="A213" s="617" t="n"/>
      <c r="B213" s="617" t="n"/>
      <c r="C213" s="617" t="n"/>
      <c r="D213" s="617" t="n"/>
      <c r="E213" s="617" t="n"/>
      <c r="F213" s="617" t="n"/>
      <c r="G213" s="617" t="n"/>
      <c r="H213" s="617" t="n"/>
      <c r="I213" s="617" t="n"/>
      <c r="J213" s="617" t="n"/>
      <c r="K213" s="617" t="n"/>
      <c r="L213" s="617" t="n"/>
      <c r="M213" s="617" t="n"/>
      <c r="N213" s="617" t="n"/>
      <c r="O213" s="617" t="n"/>
      <c r="P213" s="617" t="n"/>
      <c r="Q213" s="617" t="n"/>
      <c r="R213" s="617" t="n"/>
      <c r="S213" s="617" t="n"/>
      <c r="T213" s="617" t="n"/>
      <c r="U213" s="617" t="n"/>
      <c r="V213" s="617" t="n"/>
      <c r="W213" s="617" t="n"/>
      <c r="X213" s="617" t="n"/>
      <c r="Y213" s="617" t="n"/>
      <c r="Z213" s="617" t="n"/>
      <c r="AA213" s="617" t="n"/>
      <c r="AB213" s="617" t="n"/>
      <c r="AC213" s="617" t="n"/>
      <c r="AD213" s="617" t="n"/>
      <c r="AE213" s="617" t="n"/>
      <c r="AF213" s="617" t="n"/>
      <c r="AG213" s="617" t="n"/>
      <c r="AH213" s="617" t="n"/>
    </row>
    <row r="214" ht="14.25" customHeight="1" s="1068">
      <c r="A214" s="617" t="n"/>
      <c r="B214" s="617" t="n"/>
      <c r="C214" s="617" t="n"/>
      <c r="D214" s="617" t="n"/>
      <c r="E214" s="617" t="n"/>
      <c r="F214" s="617" t="n"/>
      <c r="G214" s="617" t="n"/>
      <c r="H214" s="617" t="n"/>
      <c r="I214" s="617" t="n"/>
      <c r="J214" s="617" t="n"/>
      <c r="K214" s="617" t="n"/>
      <c r="L214" s="617" t="n"/>
      <c r="M214" s="617" t="n"/>
      <c r="N214" s="617" t="n"/>
      <c r="O214" s="617" t="n"/>
      <c r="P214" s="617" t="n"/>
      <c r="Q214" s="617" t="n"/>
      <c r="R214" s="617" t="n"/>
      <c r="S214" s="617" t="n"/>
      <c r="T214" s="617" t="n"/>
      <c r="U214" s="617" t="n"/>
      <c r="V214" s="617" t="n"/>
      <c r="W214" s="617" t="n"/>
      <c r="X214" s="617" t="n"/>
      <c r="Y214" s="617" t="n"/>
      <c r="Z214" s="617" t="n"/>
      <c r="AA214" s="617" t="n"/>
      <c r="AB214" s="617" t="n"/>
      <c r="AC214" s="617" t="n"/>
      <c r="AD214" s="617" t="n"/>
      <c r="AE214" s="617" t="n"/>
      <c r="AF214" s="617" t="n"/>
      <c r="AG214" s="617" t="n"/>
      <c r="AH214" s="617" t="n"/>
    </row>
    <row r="215" ht="14.25" customHeight="1" s="1068">
      <c r="A215" s="617" t="n"/>
      <c r="B215" s="617" t="n"/>
      <c r="C215" s="617" t="n"/>
      <c r="D215" s="617" t="n"/>
      <c r="E215" s="617" t="n"/>
      <c r="F215" s="617" t="n"/>
      <c r="G215" s="617" t="n"/>
      <c r="H215" s="617" t="n"/>
      <c r="I215" s="617" t="n"/>
      <c r="J215" s="617" t="n"/>
      <c r="K215" s="617" t="n"/>
      <c r="L215" s="617" t="n"/>
      <c r="M215" s="617" t="n"/>
      <c r="N215" s="617" t="n"/>
      <c r="O215" s="617" t="n"/>
      <c r="P215" s="617" t="n"/>
      <c r="Q215" s="617" t="n"/>
      <c r="R215" s="617" t="n"/>
      <c r="S215" s="617" t="n"/>
      <c r="T215" s="617" t="n"/>
      <c r="U215" s="617" t="n"/>
      <c r="V215" s="617" t="n"/>
      <c r="W215" s="617" t="n"/>
      <c r="X215" s="617" t="n"/>
      <c r="Y215" s="617" t="n"/>
      <c r="Z215" s="617" t="n"/>
      <c r="AA215" s="617" t="n"/>
      <c r="AB215" s="617" t="n"/>
      <c r="AC215" s="617" t="n"/>
      <c r="AD215" s="617" t="n"/>
      <c r="AE215" s="617" t="n"/>
      <c r="AF215" s="617" t="n"/>
      <c r="AG215" s="617" t="n"/>
      <c r="AH215" s="617" t="n"/>
    </row>
    <row r="216" ht="14.25" customHeight="1" s="1068">
      <c r="A216" s="617" t="n"/>
      <c r="B216" s="617" t="n"/>
      <c r="C216" s="617" t="n"/>
      <c r="D216" s="617" t="n"/>
      <c r="E216" s="617" t="n"/>
      <c r="F216" s="617" t="n"/>
      <c r="G216" s="617" t="n"/>
      <c r="H216" s="617" t="n"/>
      <c r="I216" s="617" t="n"/>
      <c r="J216" s="617" t="n"/>
      <c r="K216" s="617" t="n"/>
      <c r="L216" s="617" t="n"/>
      <c r="M216" s="617" t="n"/>
      <c r="N216" s="617" t="n"/>
      <c r="O216" s="617" t="n"/>
      <c r="P216" s="617" t="n"/>
      <c r="Q216" s="617" t="n"/>
      <c r="R216" s="617" t="n"/>
      <c r="S216" s="617" t="n"/>
      <c r="T216" s="617" t="n"/>
      <c r="U216" s="617" t="n"/>
      <c r="V216" s="617" t="n"/>
      <c r="W216" s="617" t="n"/>
      <c r="X216" s="617" t="n"/>
      <c r="Y216" s="617" t="n"/>
      <c r="Z216" s="617" t="n"/>
      <c r="AA216" s="617" t="n"/>
      <c r="AB216" s="617" t="n"/>
      <c r="AC216" s="617" t="n"/>
      <c r="AD216" s="617" t="n"/>
      <c r="AE216" s="617" t="n"/>
      <c r="AF216" s="617" t="n"/>
      <c r="AG216" s="617" t="n"/>
      <c r="AH216" s="617" t="n"/>
    </row>
    <row r="217" ht="14.25" customHeight="1" s="1068">
      <c r="A217" s="617" t="n"/>
      <c r="B217" s="617" t="n"/>
      <c r="C217" s="617" t="n"/>
      <c r="D217" s="617" t="n"/>
      <c r="E217" s="617" t="n"/>
      <c r="F217" s="617" t="n"/>
      <c r="G217" s="617" t="n"/>
      <c r="H217" s="617" t="n"/>
      <c r="I217" s="617" t="n"/>
      <c r="J217" s="617" t="n"/>
      <c r="K217" s="617" t="n"/>
      <c r="L217" s="617" t="n"/>
      <c r="M217" s="617" t="n"/>
      <c r="N217" s="617" t="n"/>
      <c r="O217" s="617" t="n"/>
      <c r="P217" s="617" t="n"/>
      <c r="Q217" s="617" t="n"/>
      <c r="R217" s="617" t="n"/>
      <c r="S217" s="617" t="n"/>
      <c r="T217" s="617" t="n"/>
      <c r="U217" s="617" t="n"/>
      <c r="V217" s="617" t="n"/>
      <c r="W217" s="617" t="n"/>
      <c r="X217" s="617" t="n"/>
      <c r="Y217" s="617" t="n"/>
      <c r="Z217" s="617" t="n"/>
      <c r="AA217" s="617" t="n"/>
      <c r="AB217" s="617" t="n"/>
      <c r="AC217" s="617" t="n"/>
      <c r="AD217" s="617" t="n"/>
      <c r="AE217" s="617" t="n"/>
      <c r="AF217" s="617" t="n"/>
      <c r="AG217" s="617" t="n"/>
      <c r="AH217" s="617" t="n"/>
    </row>
    <row r="218" ht="14.25" customHeight="1" s="1068">
      <c r="A218" s="617" t="n"/>
      <c r="B218" s="617" t="n"/>
      <c r="C218" s="617" t="n"/>
      <c r="D218" s="617" t="n"/>
      <c r="E218" s="617" t="n"/>
      <c r="F218" s="617" t="n"/>
      <c r="G218" s="617" t="n"/>
      <c r="H218" s="617" t="n"/>
      <c r="I218" s="617" t="n"/>
      <c r="J218" s="617" t="n"/>
      <c r="K218" s="617" t="n"/>
      <c r="L218" s="617" t="n"/>
      <c r="M218" s="617" t="n"/>
      <c r="N218" s="617" t="n"/>
      <c r="O218" s="617" t="n"/>
      <c r="P218" s="617" t="n"/>
      <c r="Q218" s="617" t="n"/>
      <c r="R218" s="617" t="n"/>
      <c r="S218" s="617" t="n"/>
      <c r="T218" s="617" t="n"/>
      <c r="U218" s="617" t="n"/>
      <c r="V218" s="617" t="n"/>
      <c r="W218" s="617" t="n"/>
      <c r="X218" s="617" t="n"/>
      <c r="Y218" s="617" t="n"/>
      <c r="Z218" s="617" t="n"/>
      <c r="AA218" s="617" t="n"/>
      <c r="AB218" s="617" t="n"/>
      <c r="AC218" s="617" t="n"/>
      <c r="AD218" s="617" t="n"/>
      <c r="AE218" s="617" t="n"/>
      <c r="AF218" s="617" t="n"/>
      <c r="AG218" s="617" t="n"/>
      <c r="AH218" s="617" t="n"/>
    </row>
    <row r="219" ht="14.25" customHeight="1" s="1068">
      <c r="A219" s="617" t="n"/>
      <c r="B219" s="617" t="n"/>
      <c r="C219" s="617" t="n"/>
      <c r="D219" s="617" t="n"/>
      <c r="E219" s="617" t="n"/>
      <c r="F219" s="617" t="n"/>
      <c r="G219" s="617" t="n"/>
      <c r="H219" s="617" t="n"/>
      <c r="I219" s="617" t="n"/>
      <c r="J219" s="617" t="n"/>
      <c r="K219" s="617" t="n"/>
      <c r="L219" s="617" t="n"/>
      <c r="M219" s="617" t="n"/>
      <c r="N219" s="617" t="n"/>
      <c r="O219" s="617" t="n"/>
      <c r="P219" s="617" t="n"/>
      <c r="Q219" s="617" t="n"/>
      <c r="R219" s="617" t="n"/>
      <c r="S219" s="617" t="n"/>
      <c r="T219" s="617" t="n"/>
      <c r="U219" s="617" t="n"/>
      <c r="V219" s="617" t="n"/>
      <c r="W219" s="617" t="n"/>
      <c r="X219" s="617" t="n"/>
      <c r="Y219" s="617" t="n"/>
      <c r="Z219" s="617" t="n"/>
      <c r="AA219" s="617" t="n"/>
      <c r="AB219" s="617" t="n"/>
      <c r="AC219" s="617" t="n"/>
      <c r="AD219" s="617" t="n"/>
      <c r="AE219" s="617" t="n"/>
      <c r="AF219" s="617" t="n"/>
      <c r="AG219" s="617" t="n"/>
      <c r="AH219" s="617" t="n"/>
    </row>
    <row r="220" ht="14.25" customHeight="1" s="1068">
      <c r="A220" s="617" t="n"/>
      <c r="B220" s="617" t="n"/>
      <c r="C220" s="617" t="n"/>
      <c r="D220" s="617" t="n"/>
      <c r="E220" s="617" t="n"/>
      <c r="F220" s="617" t="n"/>
      <c r="G220" s="617" t="n"/>
      <c r="H220" s="617" t="n"/>
      <c r="I220" s="617" t="n"/>
      <c r="J220" s="617" t="n"/>
      <c r="K220" s="617" t="n"/>
      <c r="L220" s="617" t="n"/>
      <c r="M220" s="617" t="n"/>
      <c r="N220" s="617" t="n"/>
      <c r="O220" s="617" t="n"/>
      <c r="P220" s="617" t="n"/>
      <c r="Q220" s="617" t="n"/>
      <c r="R220" s="617" t="n"/>
      <c r="S220" s="617" t="n"/>
      <c r="T220" s="617" t="n"/>
      <c r="U220" s="617" t="n"/>
      <c r="V220" s="617" t="n"/>
      <c r="W220" s="617" t="n"/>
      <c r="X220" s="617" t="n"/>
      <c r="Y220" s="617" t="n"/>
      <c r="Z220" s="617" t="n"/>
      <c r="AA220" s="617" t="n"/>
      <c r="AB220" s="617" t="n"/>
      <c r="AC220" s="617" t="n"/>
      <c r="AD220" s="617" t="n"/>
      <c r="AE220" s="617" t="n"/>
      <c r="AF220" s="617" t="n"/>
      <c r="AG220" s="617" t="n"/>
      <c r="AH220" s="617" t="n"/>
    </row>
    <row r="221" ht="14.25" customHeight="1" s="1068">
      <c r="A221" s="617" t="n"/>
      <c r="B221" s="617" t="n"/>
      <c r="C221" s="617" t="n"/>
      <c r="D221" s="617" t="n"/>
      <c r="E221" s="617" t="n"/>
      <c r="F221" s="617" t="n"/>
      <c r="G221" s="617" t="n"/>
      <c r="H221" s="617" t="n"/>
      <c r="I221" s="617" t="n"/>
      <c r="J221" s="617" t="n"/>
      <c r="K221" s="617" t="n"/>
      <c r="L221" s="617" t="n"/>
      <c r="M221" s="617" t="n"/>
      <c r="N221" s="617" t="n"/>
      <c r="O221" s="617" t="n"/>
      <c r="P221" s="617" t="n"/>
      <c r="Q221" s="617" t="n"/>
      <c r="R221" s="617" t="n"/>
      <c r="S221" s="617" t="n"/>
      <c r="T221" s="617" t="n"/>
      <c r="U221" s="617" t="n"/>
      <c r="V221" s="617" t="n"/>
      <c r="W221" s="617" t="n"/>
      <c r="X221" s="617" t="n"/>
      <c r="Y221" s="617" t="n"/>
      <c r="Z221" s="617" t="n"/>
      <c r="AA221" s="617" t="n"/>
      <c r="AB221" s="617" t="n"/>
      <c r="AC221" s="617" t="n"/>
      <c r="AD221" s="617" t="n"/>
      <c r="AE221" s="617" t="n"/>
      <c r="AF221" s="617" t="n"/>
      <c r="AG221" s="617" t="n"/>
      <c r="AH221" s="617" t="n"/>
    </row>
    <row r="222" ht="14.25" customHeight="1" s="1068">
      <c r="A222" s="617" t="n"/>
      <c r="B222" s="617" t="n"/>
      <c r="C222" s="617" t="n"/>
      <c r="D222" s="617" t="n"/>
      <c r="E222" s="617" t="n"/>
      <c r="F222" s="617" t="n"/>
      <c r="G222" s="617" t="n"/>
      <c r="H222" s="617" t="n"/>
      <c r="I222" s="617" t="n"/>
      <c r="J222" s="617" t="n"/>
      <c r="K222" s="617" t="n"/>
      <c r="L222" s="617" t="n"/>
      <c r="M222" s="617" t="n"/>
      <c r="N222" s="617" t="n"/>
      <c r="O222" s="617" t="n"/>
      <c r="P222" s="617" t="n"/>
      <c r="Q222" s="617" t="n"/>
      <c r="R222" s="617" t="n"/>
      <c r="S222" s="617" t="n"/>
      <c r="T222" s="617" t="n"/>
      <c r="U222" s="617" t="n"/>
      <c r="V222" s="617" t="n"/>
      <c r="W222" s="617" t="n"/>
      <c r="X222" s="617" t="n"/>
      <c r="Y222" s="617" t="n"/>
      <c r="Z222" s="617" t="n"/>
      <c r="AA222" s="617" t="n"/>
      <c r="AB222" s="617" t="n"/>
      <c r="AC222" s="617" t="n"/>
      <c r="AD222" s="617" t="n"/>
      <c r="AE222" s="617" t="n"/>
      <c r="AF222" s="617" t="n"/>
      <c r="AG222" s="617" t="n"/>
      <c r="AH222" s="617" t="n"/>
    </row>
    <row r="223" ht="14.25" customHeight="1" s="1068">
      <c r="A223" s="617" t="n"/>
      <c r="B223" s="617" t="n"/>
      <c r="C223" s="617" t="n"/>
      <c r="D223" s="617" t="n"/>
      <c r="E223" s="617" t="n"/>
      <c r="F223" s="617" t="n"/>
      <c r="G223" s="617" t="n"/>
      <c r="H223" s="617" t="n"/>
      <c r="I223" s="617" t="n"/>
      <c r="J223" s="617" t="n"/>
      <c r="K223" s="617" t="n"/>
      <c r="L223" s="617" t="n"/>
      <c r="M223" s="617" t="n"/>
      <c r="N223" s="617" t="n"/>
      <c r="O223" s="617" t="n"/>
      <c r="P223" s="617" t="n"/>
      <c r="Q223" s="617" t="n"/>
      <c r="R223" s="617" t="n"/>
      <c r="S223" s="617" t="n"/>
      <c r="T223" s="617" t="n"/>
      <c r="U223" s="617" t="n"/>
      <c r="V223" s="617" t="n"/>
      <c r="W223" s="617" t="n"/>
      <c r="X223" s="617" t="n"/>
      <c r="Y223" s="617" t="n"/>
      <c r="Z223" s="617" t="n"/>
      <c r="AA223" s="617" t="n"/>
      <c r="AB223" s="617" t="n"/>
      <c r="AC223" s="617" t="n"/>
      <c r="AD223" s="617" t="n"/>
      <c r="AE223" s="617" t="n"/>
      <c r="AF223" s="617" t="n"/>
      <c r="AG223" s="617" t="n"/>
      <c r="AH223" s="617" t="n"/>
    </row>
    <row r="224" ht="14.25" customHeight="1" s="1068">
      <c r="A224" s="617" t="n"/>
      <c r="B224" s="617" t="n"/>
      <c r="C224" s="617" t="n"/>
      <c r="D224" s="617" t="n"/>
      <c r="E224" s="617" t="n"/>
      <c r="F224" s="617" t="n"/>
      <c r="G224" s="617" t="n"/>
      <c r="H224" s="617" t="n"/>
      <c r="I224" s="617" t="n"/>
      <c r="J224" s="617" t="n"/>
      <c r="K224" s="617" t="n"/>
      <c r="L224" s="617" t="n"/>
      <c r="M224" s="617" t="n"/>
      <c r="N224" s="617" t="n"/>
      <c r="O224" s="617" t="n"/>
      <c r="P224" s="617" t="n"/>
      <c r="Q224" s="617" t="n"/>
      <c r="R224" s="617" t="n"/>
      <c r="S224" s="617" t="n"/>
      <c r="T224" s="617" t="n"/>
      <c r="U224" s="617" t="n"/>
      <c r="V224" s="617" t="n"/>
      <c r="W224" s="617" t="n"/>
      <c r="X224" s="617" t="n"/>
      <c r="Y224" s="617" t="n"/>
      <c r="Z224" s="617" t="n"/>
      <c r="AA224" s="617" t="n"/>
      <c r="AB224" s="617" t="n"/>
      <c r="AC224" s="617" t="n"/>
      <c r="AD224" s="617" t="n"/>
      <c r="AE224" s="617" t="n"/>
      <c r="AF224" s="617" t="n"/>
      <c r="AG224" s="617" t="n"/>
      <c r="AH224" s="617" t="n"/>
    </row>
    <row r="225" ht="14.25" customHeight="1" s="1068">
      <c r="A225" s="617" t="n"/>
      <c r="B225" s="617" t="n"/>
      <c r="C225" s="617" t="n"/>
      <c r="D225" s="617" t="n"/>
      <c r="E225" s="617" t="n"/>
      <c r="F225" s="617" t="n"/>
      <c r="G225" s="617" t="n"/>
      <c r="H225" s="617" t="n"/>
      <c r="I225" s="617" t="n"/>
      <c r="J225" s="617" t="n"/>
      <c r="K225" s="617" t="n"/>
      <c r="L225" s="617" t="n"/>
      <c r="M225" s="617" t="n"/>
      <c r="N225" s="617" t="n"/>
      <c r="O225" s="617" t="n"/>
      <c r="P225" s="617" t="n"/>
      <c r="Q225" s="617" t="n"/>
      <c r="R225" s="617" t="n"/>
      <c r="S225" s="617" t="n"/>
      <c r="T225" s="617" t="n"/>
      <c r="U225" s="617" t="n"/>
      <c r="V225" s="617" t="n"/>
      <c r="W225" s="617" t="n"/>
      <c r="X225" s="617" t="n"/>
      <c r="Y225" s="617" t="n"/>
      <c r="Z225" s="617" t="n"/>
      <c r="AA225" s="617" t="n"/>
      <c r="AB225" s="617" t="n"/>
      <c r="AC225" s="617" t="n"/>
      <c r="AD225" s="617" t="n"/>
      <c r="AE225" s="617" t="n"/>
      <c r="AF225" s="617" t="n"/>
      <c r="AG225" s="617" t="n"/>
      <c r="AH225" s="617" t="n"/>
    </row>
    <row r="226" ht="14.25" customHeight="1" s="1068">
      <c r="A226" s="617" t="n"/>
      <c r="B226" s="617" t="n"/>
      <c r="C226" s="617" t="n"/>
      <c r="D226" s="617" t="n"/>
      <c r="E226" s="617" t="n"/>
      <c r="F226" s="617" t="n"/>
      <c r="G226" s="617" t="n"/>
      <c r="H226" s="617" t="n"/>
      <c r="I226" s="617" t="n"/>
      <c r="J226" s="617" t="n"/>
      <c r="K226" s="617" t="n"/>
      <c r="L226" s="617" t="n"/>
      <c r="M226" s="617" t="n"/>
      <c r="N226" s="617" t="n"/>
      <c r="O226" s="617" t="n"/>
      <c r="P226" s="617" t="n"/>
      <c r="Q226" s="617" t="n"/>
      <c r="R226" s="617" t="n"/>
      <c r="S226" s="617" t="n"/>
      <c r="T226" s="617" t="n"/>
      <c r="U226" s="617" t="n"/>
      <c r="V226" s="617" t="n"/>
      <c r="W226" s="617" t="n"/>
      <c r="X226" s="617" t="n"/>
      <c r="Y226" s="617" t="n"/>
      <c r="Z226" s="617" t="n"/>
      <c r="AA226" s="617" t="n"/>
      <c r="AB226" s="617" t="n"/>
      <c r="AC226" s="617" t="n"/>
      <c r="AD226" s="617" t="n"/>
      <c r="AE226" s="617" t="n"/>
      <c r="AF226" s="617" t="n"/>
      <c r="AG226" s="617" t="n"/>
      <c r="AH226" s="617" t="n"/>
    </row>
    <row r="227" ht="14.25" customHeight="1" s="1068">
      <c r="A227" s="617" t="n"/>
      <c r="B227" s="617" t="n"/>
      <c r="C227" s="617" t="n"/>
      <c r="D227" s="617" t="n"/>
      <c r="E227" s="617" t="n"/>
      <c r="F227" s="617" t="n"/>
      <c r="G227" s="617" t="n"/>
      <c r="H227" s="617" t="n"/>
      <c r="I227" s="617" t="n"/>
      <c r="J227" s="617" t="n"/>
      <c r="K227" s="617" t="n"/>
      <c r="L227" s="617" t="n"/>
      <c r="M227" s="617" t="n"/>
      <c r="N227" s="617" t="n"/>
      <c r="O227" s="617" t="n"/>
      <c r="P227" s="617" t="n"/>
      <c r="Q227" s="617" t="n"/>
      <c r="R227" s="617" t="n"/>
      <c r="S227" s="617" t="n"/>
      <c r="T227" s="617" t="n"/>
      <c r="U227" s="617" t="n"/>
      <c r="V227" s="617" t="n"/>
      <c r="W227" s="617" t="n"/>
      <c r="X227" s="617" t="n"/>
      <c r="Y227" s="617" t="n"/>
      <c r="Z227" s="617" t="n"/>
      <c r="AA227" s="617" t="n"/>
      <c r="AB227" s="617" t="n"/>
      <c r="AC227" s="617" t="n"/>
      <c r="AD227" s="617" t="n"/>
      <c r="AE227" s="617" t="n"/>
      <c r="AF227" s="617" t="n"/>
      <c r="AG227" s="617" t="n"/>
      <c r="AH227" s="617" t="n"/>
    </row>
    <row r="228" ht="14.25" customHeight="1" s="1068">
      <c r="A228" s="617" t="n"/>
      <c r="B228" s="617" t="n"/>
      <c r="C228" s="617" t="n"/>
      <c r="D228" s="617" t="n"/>
      <c r="E228" s="617" t="n"/>
      <c r="F228" s="617" t="n"/>
      <c r="G228" s="617" t="n"/>
      <c r="H228" s="617" t="n"/>
      <c r="I228" s="617" t="n"/>
      <c r="J228" s="617" t="n"/>
      <c r="K228" s="617" t="n"/>
      <c r="L228" s="617" t="n"/>
      <c r="M228" s="617" t="n"/>
      <c r="N228" s="617" t="n"/>
      <c r="O228" s="617" t="n"/>
      <c r="P228" s="617" t="n"/>
      <c r="Q228" s="617" t="n"/>
      <c r="R228" s="617" t="n"/>
      <c r="S228" s="617" t="n"/>
      <c r="T228" s="617" t="n"/>
      <c r="U228" s="617" t="n"/>
      <c r="V228" s="617" t="n"/>
      <c r="W228" s="617" t="n"/>
      <c r="X228" s="617" t="n"/>
      <c r="Y228" s="617" t="n"/>
      <c r="Z228" s="617" t="n"/>
      <c r="AA228" s="617" t="n"/>
      <c r="AB228" s="617" t="n"/>
      <c r="AC228" s="617" t="n"/>
      <c r="AD228" s="617" t="n"/>
      <c r="AE228" s="617" t="n"/>
      <c r="AF228" s="617" t="n"/>
      <c r="AG228" s="617" t="n"/>
      <c r="AH228" s="617" t="n"/>
    </row>
    <row r="229" ht="14.25" customHeight="1" s="1068">
      <c r="A229" s="617" t="n"/>
      <c r="B229" s="617" t="n"/>
      <c r="C229" s="617" t="n"/>
      <c r="D229" s="617" t="n"/>
      <c r="E229" s="617" t="n"/>
      <c r="F229" s="617" t="n"/>
      <c r="G229" s="617" t="n"/>
      <c r="H229" s="617" t="n"/>
      <c r="I229" s="617" t="n"/>
      <c r="J229" s="617" t="n"/>
      <c r="K229" s="617" t="n"/>
      <c r="L229" s="617" t="n"/>
      <c r="M229" s="617" t="n"/>
      <c r="N229" s="617" t="n"/>
      <c r="O229" s="617" t="n"/>
      <c r="P229" s="617" t="n"/>
      <c r="Q229" s="617" t="n"/>
      <c r="R229" s="617" t="n"/>
      <c r="S229" s="617" t="n"/>
      <c r="T229" s="617" t="n"/>
      <c r="U229" s="617" t="n"/>
      <c r="V229" s="617" t="n"/>
      <c r="W229" s="617" t="n"/>
      <c r="X229" s="617" t="n"/>
      <c r="Y229" s="617" t="n"/>
      <c r="Z229" s="617" t="n"/>
      <c r="AA229" s="617" t="n"/>
      <c r="AB229" s="617" t="n"/>
      <c r="AC229" s="617" t="n"/>
      <c r="AD229" s="617" t="n"/>
      <c r="AE229" s="617" t="n"/>
      <c r="AF229" s="617" t="n"/>
      <c r="AG229" s="617" t="n"/>
      <c r="AH229" s="617" t="n"/>
    </row>
    <row r="230" ht="14.25" customHeight="1" s="1068">
      <c r="A230" s="617" t="n"/>
      <c r="B230" s="617" t="n"/>
      <c r="C230" s="617" t="n"/>
      <c r="D230" s="617" t="n"/>
      <c r="E230" s="617" t="n"/>
      <c r="F230" s="617" t="n"/>
      <c r="G230" s="617" t="n"/>
      <c r="H230" s="617" t="n"/>
      <c r="I230" s="617" t="n"/>
      <c r="J230" s="617" t="n"/>
      <c r="K230" s="617" t="n"/>
      <c r="L230" s="617" t="n"/>
      <c r="M230" s="617" t="n"/>
      <c r="N230" s="617" t="n"/>
      <c r="O230" s="617" t="n"/>
      <c r="P230" s="617" t="n"/>
      <c r="Q230" s="617" t="n"/>
      <c r="R230" s="617" t="n"/>
      <c r="S230" s="617" t="n"/>
      <c r="T230" s="617" t="n"/>
      <c r="U230" s="617" t="n"/>
      <c r="V230" s="617" t="n"/>
      <c r="W230" s="617" t="n"/>
      <c r="X230" s="617" t="n"/>
      <c r="Y230" s="617" t="n"/>
      <c r="Z230" s="617" t="n"/>
      <c r="AA230" s="617" t="n"/>
      <c r="AB230" s="617" t="n"/>
      <c r="AC230" s="617" t="n"/>
      <c r="AD230" s="617" t="n"/>
      <c r="AE230" s="617" t="n"/>
      <c r="AF230" s="617" t="n"/>
      <c r="AG230" s="617" t="n"/>
      <c r="AH230" s="617" t="n"/>
    </row>
    <row r="231" ht="14.25" customHeight="1" s="1068">
      <c r="A231" s="617" t="n"/>
      <c r="B231" s="617" t="n"/>
      <c r="C231" s="617" t="n"/>
      <c r="D231" s="617" t="n"/>
      <c r="E231" s="617" t="n"/>
      <c r="F231" s="617" t="n"/>
      <c r="G231" s="617" t="n"/>
      <c r="H231" s="617" t="n"/>
      <c r="I231" s="617" t="n"/>
      <c r="J231" s="617" t="n"/>
      <c r="K231" s="617" t="n"/>
      <c r="L231" s="617" t="n"/>
      <c r="M231" s="617" t="n"/>
      <c r="N231" s="617" t="n"/>
      <c r="O231" s="617" t="n"/>
      <c r="P231" s="617" t="n"/>
      <c r="Q231" s="617" t="n"/>
      <c r="R231" s="617" t="n"/>
      <c r="S231" s="617" t="n"/>
      <c r="T231" s="617" t="n"/>
      <c r="U231" s="617" t="n"/>
      <c r="V231" s="617" t="n"/>
      <c r="W231" s="617" t="n"/>
      <c r="X231" s="617" t="n"/>
      <c r="Y231" s="617" t="n"/>
      <c r="Z231" s="617" t="n"/>
      <c r="AA231" s="617" t="n"/>
      <c r="AB231" s="617" t="n"/>
      <c r="AC231" s="617" t="n"/>
      <c r="AD231" s="617" t="n"/>
      <c r="AE231" s="617" t="n"/>
      <c r="AF231" s="617" t="n"/>
      <c r="AG231" s="617" t="n"/>
      <c r="AH231" s="617" t="n"/>
    </row>
    <row r="232" ht="14.25" customHeight="1" s="1068">
      <c r="A232" s="617" t="n"/>
      <c r="B232" s="617" t="n"/>
      <c r="C232" s="617" t="n"/>
      <c r="D232" s="617" t="n"/>
      <c r="E232" s="617" t="n"/>
      <c r="F232" s="617" t="n"/>
      <c r="G232" s="617" t="n"/>
      <c r="H232" s="617" t="n"/>
      <c r="I232" s="617" t="n"/>
      <c r="J232" s="617" t="n"/>
      <c r="K232" s="617" t="n"/>
      <c r="L232" s="617" t="n"/>
      <c r="M232" s="617" t="n"/>
      <c r="N232" s="617" t="n"/>
      <c r="O232" s="617" t="n"/>
      <c r="P232" s="617" t="n"/>
      <c r="Q232" s="617" t="n"/>
      <c r="R232" s="617" t="n"/>
      <c r="S232" s="617" t="n"/>
      <c r="T232" s="617" t="n"/>
      <c r="U232" s="617" t="n"/>
      <c r="V232" s="617" t="n"/>
      <c r="W232" s="617" t="n"/>
      <c r="X232" s="617" t="n"/>
      <c r="Y232" s="617" t="n"/>
      <c r="Z232" s="617" t="n"/>
      <c r="AA232" s="617" t="n"/>
      <c r="AB232" s="617" t="n"/>
      <c r="AC232" s="617" t="n"/>
      <c r="AD232" s="617" t="n"/>
      <c r="AE232" s="617" t="n"/>
      <c r="AF232" s="617" t="n"/>
      <c r="AG232" s="617" t="n"/>
      <c r="AH232" s="617" t="n"/>
    </row>
    <row r="233" ht="14.25" customHeight="1" s="1068">
      <c r="A233" s="617" t="n"/>
      <c r="B233" s="617" t="n"/>
      <c r="C233" s="617" t="n"/>
      <c r="D233" s="617" t="n"/>
      <c r="E233" s="617" t="n"/>
      <c r="F233" s="617" t="n"/>
      <c r="G233" s="617" t="n"/>
      <c r="H233" s="617" t="n"/>
      <c r="I233" s="617" t="n"/>
      <c r="J233" s="617" t="n"/>
      <c r="K233" s="617" t="n"/>
      <c r="L233" s="617" t="n"/>
      <c r="M233" s="617" t="n"/>
      <c r="N233" s="617" t="n"/>
      <c r="O233" s="617" t="n"/>
      <c r="P233" s="617" t="n"/>
      <c r="Q233" s="617" t="n"/>
      <c r="R233" s="617" t="n"/>
      <c r="S233" s="617" t="n"/>
      <c r="T233" s="617" t="n"/>
      <c r="U233" s="617" t="n"/>
      <c r="V233" s="617" t="n"/>
      <c r="W233" s="617" t="n"/>
      <c r="X233" s="617" t="n"/>
      <c r="Y233" s="617" t="n"/>
      <c r="Z233" s="617" t="n"/>
      <c r="AA233" s="617" t="n"/>
      <c r="AB233" s="617" t="n"/>
      <c r="AC233" s="617" t="n"/>
      <c r="AD233" s="617" t="n"/>
      <c r="AE233" s="617" t="n"/>
      <c r="AF233" s="617" t="n"/>
      <c r="AG233" s="617" t="n"/>
      <c r="AH233" s="617" t="n"/>
    </row>
    <row r="234" ht="14.25" customHeight="1" s="1068">
      <c r="A234" s="617" t="n"/>
      <c r="B234" s="617" t="n"/>
      <c r="C234" s="617" t="n"/>
      <c r="D234" s="617" t="n"/>
      <c r="E234" s="617" t="n"/>
      <c r="F234" s="617" t="n"/>
      <c r="G234" s="617" t="n"/>
      <c r="H234" s="617" t="n"/>
      <c r="I234" s="617" t="n"/>
      <c r="J234" s="617" t="n"/>
      <c r="K234" s="617" t="n"/>
      <c r="L234" s="617" t="n"/>
      <c r="M234" s="617" t="n"/>
      <c r="N234" s="617" t="n"/>
      <c r="O234" s="617" t="n"/>
      <c r="P234" s="617" t="n"/>
      <c r="Q234" s="617" t="n"/>
      <c r="R234" s="617" t="n"/>
      <c r="S234" s="617" t="n"/>
      <c r="T234" s="617" t="n"/>
      <c r="U234" s="617" t="n"/>
      <c r="V234" s="617" t="n"/>
      <c r="W234" s="617" t="n"/>
      <c r="X234" s="617" t="n"/>
      <c r="Y234" s="617" t="n"/>
      <c r="Z234" s="617" t="n"/>
      <c r="AA234" s="617" t="n"/>
      <c r="AB234" s="617" t="n"/>
      <c r="AC234" s="617" t="n"/>
      <c r="AD234" s="617" t="n"/>
      <c r="AE234" s="617" t="n"/>
      <c r="AF234" s="617" t="n"/>
      <c r="AG234" s="617" t="n"/>
      <c r="AH234" s="617" t="n"/>
    </row>
    <row r="235" ht="14.25" customHeight="1" s="1068">
      <c r="A235" s="617" t="n"/>
      <c r="B235" s="617" t="n"/>
      <c r="C235" s="617" t="n"/>
      <c r="D235" s="617" t="n"/>
      <c r="E235" s="617" t="n"/>
      <c r="F235" s="617" t="n"/>
      <c r="G235" s="617" t="n"/>
      <c r="H235" s="617" t="n"/>
      <c r="I235" s="617" t="n"/>
      <c r="J235" s="617" t="n"/>
      <c r="K235" s="617" t="n"/>
      <c r="L235" s="617" t="n"/>
      <c r="M235" s="617" t="n"/>
      <c r="N235" s="617" t="n"/>
      <c r="O235" s="617" t="n"/>
      <c r="P235" s="617" t="n"/>
      <c r="Q235" s="617" t="n"/>
      <c r="R235" s="617" t="n"/>
      <c r="S235" s="617" t="n"/>
      <c r="T235" s="617" t="n"/>
      <c r="U235" s="617" t="n"/>
      <c r="V235" s="617" t="n"/>
      <c r="W235" s="617" t="n"/>
      <c r="X235" s="617" t="n"/>
      <c r="Y235" s="617" t="n"/>
      <c r="Z235" s="617" t="n"/>
      <c r="AA235" s="617" t="n"/>
      <c r="AB235" s="617" t="n"/>
      <c r="AC235" s="617" t="n"/>
      <c r="AD235" s="617" t="n"/>
      <c r="AE235" s="617" t="n"/>
      <c r="AF235" s="617" t="n"/>
      <c r="AG235" s="617" t="n"/>
      <c r="AH235" s="617" t="n"/>
    </row>
    <row r="236" ht="14.25" customHeight="1" s="1068">
      <c r="A236" s="617" t="n"/>
      <c r="B236" s="617" t="n"/>
      <c r="C236" s="617" t="n"/>
      <c r="D236" s="617" t="n"/>
      <c r="E236" s="617" t="n"/>
      <c r="F236" s="617" t="n"/>
      <c r="G236" s="617" t="n"/>
      <c r="H236" s="617" t="n"/>
      <c r="I236" s="617" t="n"/>
      <c r="J236" s="617" t="n"/>
      <c r="K236" s="617" t="n"/>
      <c r="L236" s="617" t="n"/>
      <c r="M236" s="617" t="n"/>
      <c r="N236" s="617" t="n"/>
      <c r="O236" s="617" t="n"/>
      <c r="P236" s="617" t="n"/>
      <c r="Q236" s="617" t="n"/>
      <c r="R236" s="617" t="n"/>
      <c r="S236" s="617" t="n"/>
      <c r="T236" s="617" t="n"/>
      <c r="U236" s="617" t="n"/>
      <c r="V236" s="617" t="n"/>
      <c r="W236" s="617" t="n"/>
      <c r="X236" s="617" t="n"/>
      <c r="Y236" s="617" t="n"/>
      <c r="Z236" s="617" t="n"/>
      <c r="AA236" s="617" t="n"/>
      <c r="AB236" s="617" t="n"/>
      <c r="AC236" s="617" t="n"/>
      <c r="AD236" s="617" t="n"/>
      <c r="AE236" s="617" t="n"/>
      <c r="AF236" s="617" t="n"/>
      <c r="AG236" s="617" t="n"/>
      <c r="AH236" s="617" t="n"/>
    </row>
    <row r="237" ht="14.25" customHeight="1" s="1068">
      <c r="A237" s="617" t="n"/>
      <c r="B237" s="617" t="n"/>
      <c r="C237" s="617" t="n"/>
      <c r="D237" s="617" t="n"/>
      <c r="E237" s="617" t="n"/>
      <c r="F237" s="617" t="n"/>
      <c r="G237" s="617" t="n"/>
      <c r="H237" s="617" t="n"/>
      <c r="I237" s="617" t="n"/>
      <c r="J237" s="617" t="n"/>
      <c r="K237" s="617" t="n"/>
      <c r="L237" s="617" t="n"/>
      <c r="M237" s="617" t="n"/>
      <c r="N237" s="617" t="n"/>
      <c r="O237" s="617" t="n"/>
      <c r="P237" s="617" t="n"/>
      <c r="Q237" s="617" t="n"/>
      <c r="R237" s="617" t="n"/>
      <c r="S237" s="617" t="n"/>
      <c r="T237" s="617" t="n"/>
      <c r="U237" s="617" t="n"/>
      <c r="V237" s="617" t="n"/>
      <c r="W237" s="617" t="n"/>
      <c r="X237" s="617" t="n"/>
      <c r="Y237" s="617" t="n"/>
      <c r="Z237" s="617" t="n"/>
      <c r="AA237" s="617" t="n"/>
      <c r="AB237" s="617" t="n"/>
      <c r="AC237" s="617" t="n"/>
      <c r="AD237" s="617" t="n"/>
      <c r="AE237" s="617" t="n"/>
      <c r="AF237" s="617" t="n"/>
      <c r="AG237" s="617" t="n"/>
      <c r="AH237" s="617" t="n"/>
    </row>
    <row r="238" ht="14.25" customHeight="1" s="1068">
      <c r="A238" s="617" t="n"/>
      <c r="B238" s="617" t="n"/>
      <c r="C238" s="617" t="n"/>
      <c r="D238" s="617" t="n"/>
      <c r="E238" s="617" t="n"/>
      <c r="F238" s="617" t="n"/>
      <c r="G238" s="617" t="n"/>
      <c r="H238" s="617" t="n"/>
      <c r="I238" s="617" t="n"/>
      <c r="J238" s="617" t="n"/>
      <c r="K238" s="617" t="n"/>
      <c r="L238" s="617" t="n"/>
      <c r="M238" s="617" t="n"/>
      <c r="N238" s="617" t="n"/>
      <c r="O238" s="617" t="n"/>
      <c r="P238" s="617" t="n"/>
      <c r="Q238" s="617" t="n"/>
      <c r="R238" s="617" t="n"/>
      <c r="S238" s="617" t="n"/>
      <c r="T238" s="617" t="n"/>
      <c r="U238" s="617" t="n"/>
      <c r="V238" s="617" t="n"/>
      <c r="W238" s="617" t="n"/>
      <c r="X238" s="617" t="n"/>
      <c r="Y238" s="617" t="n"/>
      <c r="Z238" s="617" t="n"/>
      <c r="AA238" s="617" t="n"/>
      <c r="AB238" s="617" t="n"/>
      <c r="AC238" s="617" t="n"/>
      <c r="AD238" s="617" t="n"/>
      <c r="AE238" s="617" t="n"/>
      <c r="AF238" s="617" t="n"/>
      <c r="AG238" s="617" t="n"/>
      <c r="AH238" s="617" t="n"/>
    </row>
    <row r="239" ht="14.25" customHeight="1" s="1068">
      <c r="A239" s="617" t="n"/>
      <c r="B239" s="617" t="n"/>
      <c r="C239" s="617" t="n"/>
      <c r="D239" s="617" t="n"/>
      <c r="E239" s="617" t="n"/>
      <c r="F239" s="617" t="n"/>
      <c r="G239" s="617" t="n"/>
      <c r="H239" s="617" t="n"/>
      <c r="I239" s="617" t="n"/>
      <c r="J239" s="617" t="n"/>
      <c r="K239" s="617" t="n"/>
      <c r="L239" s="617" t="n"/>
      <c r="M239" s="617" t="n"/>
      <c r="N239" s="617" t="n"/>
      <c r="O239" s="617" t="n"/>
      <c r="P239" s="617" t="n"/>
      <c r="Q239" s="617" t="n"/>
      <c r="R239" s="617" t="n"/>
      <c r="S239" s="617" t="n"/>
      <c r="T239" s="617" t="n"/>
      <c r="U239" s="617" t="n"/>
      <c r="V239" s="617" t="n"/>
      <c r="W239" s="617" t="n"/>
      <c r="X239" s="617" t="n"/>
      <c r="Y239" s="617" t="n"/>
      <c r="Z239" s="617" t="n"/>
      <c r="AA239" s="617" t="n"/>
      <c r="AB239" s="617" t="n"/>
      <c r="AC239" s="617" t="n"/>
      <c r="AD239" s="617" t="n"/>
      <c r="AE239" s="617" t="n"/>
      <c r="AF239" s="617" t="n"/>
      <c r="AG239" s="617" t="n"/>
      <c r="AH239" s="617" t="n"/>
    </row>
    <row r="240" ht="14.25" customHeight="1" s="1068">
      <c r="A240" s="617" t="n"/>
      <c r="B240" s="617" t="n"/>
      <c r="C240" s="617" t="n"/>
      <c r="D240" s="617" t="n"/>
      <c r="E240" s="617" t="n"/>
      <c r="F240" s="617" t="n"/>
      <c r="G240" s="617" t="n"/>
      <c r="H240" s="617" t="n"/>
      <c r="I240" s="617" t="n"/>
      <c r="J240" s="617" t="n"/>
      <c r="K240" s="617" t="n"/>
      <c r="L240" s="617" t="n"/>
      <c r="M240" s="617" t="n"/>
      <c r="N240" s="617" t="n"/>
      <c r="O240" s="617" t="n"/>
      <c r="P240" s="617" t="n"/>
      <c r="Q240" s="617" t="n"/>
      <c r="R240" s="617" t="n"/>
      <c r="S240" s="617" t="n"/>
      <c r="T240" s="617" t="n"/>
      <c r="U240" s="617" t="n"/>
      <c r="V240" s="617" t="n"/>
      <c r="W240" s="617" t="n"/>
      <c r="X240" s="617" t="n"/>
      <c r="Y240" s="617" t="n"/>
      <c r="Z240" s="617" t="n"/>
      <c r="AA240" s="617" t="n"/>
      <c r="AB240" s="617" t="n"/>
      <c r="AC240" s="617" t="n"/>
      <c r="AD240" s="617" t="n"/>
      <c r="AE240" s="617" t="n"/>
      <c r="AF240" s="617" t="n"/>
      <c r="AG240" s="617" t="n"/>
      <c r="AH240" s="617" t="n"/>
    </row>
    <row r="241" ht="14.25" customHeight="1" s="1068">
      <c r="A241" s="617" t="n"/>
      <c r="B241" s="617" t="n"/>
      <c r="C241" s="617" t="n"/>
      <c r="D241" s="617" t="n"/>
      <c r="E241" s="617" t="n"/>
      <c r="F241" s="617" t="n"/>
      <c r="G241" s="617" t="n"/>
      <c r="H241" s="617" t="n"/>
      <c r="I241" s="617" t="n"/>
      <c r="J241" s="617" t="n"/>
      <c r="K241" s="617" t="n"/>
      <c r="L241" s="617" t="n"/>
      <c r="M241" s="617" t="n"/>
      <c r="N241" s="617" t="n"/>
      <c r="O241" s="617" t="n"/>
      <c r="P241" s="617" t="n"/>
      <c r="Q241" s="617" t="n"/>
      <c r="R241" s="617" t="n"/>
      <c r="S241" s="617" t="n"/>
      <c r="T241" s="617" t="n"/>
      <c r="U241" s="617" t="n"/>
      <c r="V241" s="617" t="n"/>
      <c r="W241" s="617" t="n"/>
      <c r="X241" s="617" t="n"/>
      <c r="Y241" s="617" t="n"/>
      <c r="Z241" s="617" t="n"/>
      <c r="AA241" s="617" t="n"/>
      <c r="AB241" s="617" t="n"/>
      <c r="AC241" s="617" t="n"/>
      <c r="AD241" s="617" t="n"/>
      <c r="AE241" s="617" t="n"/>
      <c r="AF241" s="617" t="n"/>
      <c r="AG241" s="617" t="n"/>
      <c r="AH241" s="617" t="n"/>
    </row>
    <row r="242" ht="14.25" customHeight="1" s="1068">
      <c r="A242" s="617" t="n"/>
      <c r="B242" s="617" t="n"/>
      <c r="C242" s="617" t="n"/>
      <c r="D242" s="617" t="n"/>
      <c r="E242" s="617" t="n"/>
      <c r="F242" s="617" t="n"/>
      <c r="G242" s="617" t="n"/>
      <c r="H242" s="617" t="n"/>
      <c r="I242" s="617" t="n"/>
      <c r="J242" s="617" t="n"/>
      <c r="K242" s="617" t="n"/>
      <c r="L242" s="617" t="n"/>
      <c r="M242" s="617" t="n"/>
      <c r="N242" s="617" t="n"/>
      <c r="O242" s="617" t="n"/>
      <c r="P242" s="617" t="n"/>
      <c r="Q242" s="617" t="n"/>
      <c r="R242" s="617" t="n"/>
      <c r="S242" s="617" t="n"/>
      <c r="T242" s="617" t="n"/>
      <c r="U242" s="617" t="n"/>
      <c r="V242" s="617" t="n"/>
      <c r="W242" s="617" t="n"/>
      <c r="X242" s="617" t="n"/>
      <c r="Y242" s="617" t="n"/>
      <c r="Z242" s="617" t="n"/>
      <c r="AA242" s="617" t="n"/>
      <c r="AB242" s="617" t="n"/>
      <c r="AC242" s="617" t="n"/>
      <c r="AD242" s="617" t="n"/>
      <c r="AE242" s="617" t="n"/>
      <c r="AF242" s="617" t="n"/>
      <c r="AG242" s="617" t="n"/>
      <c r="AH242" s="617" t="n"/>
    </row>
    <row r="243" ht="14.25" customHeight="1" s="1068">
      <c r="A243" s="617" t="n"/>
      <c r="B243" s="617" t="n"/>
      <c r="C243" s="617" t="n"/>
      <c r="D243" s="617" t="n"/>
      <c r="E243" s="617" t="n"/>
      <c r="F243" s="617" t="n"/>
      <c r="G243" s="617" t="n"/>
      <c r="H243" s="617" t="n"/>
      <c r="I243" s="617" t="n"/>
      <c r="J243" s="617" t="n"/>
      <c r="K243" s="617" t="n"/>
      <c r="L243" s="617" t="n"/>
      <c r="M243" s="617" t="n"/>
      <c r="N243" s="617" t="n"/>
      <c r="O243" s="617" t="n"/>
      <c r="P243" s="617" t="n"/>
      <c r="Q243" s="617" t="n"/>
      <c r="R243" s="617" t="n"/>
      <c r="S243" s="617" t="n"/>
      <c r="T243" s="617" t="n"/>
      <c r="U243" s="617" t="n"/>
      <c r="V243" s="617" t="n"/>
      <c r="W243" s="617" t="n"/>
      <c r="X243" s="617" t="n"/>
      <c r="Y243" s="617" t="n"/>
      <c r="Z243" s="617" t="n"/>
      <c r="AA243" s="617" t="n"/>
      <c r="AB243" s="617" t="n"/>
      <c r="AC243" s="617" t="n"/>
      <c r="AD243" s="617" t="n"/>
      <c r="AE243" s="617" t="n"/>
      <c r="AF243" s="617" t="n"/>
      <c r="AG243" s="617" t="n"/>
      <c r="AH243" s="617" t="n"/>
    </row>
    <row r="244" ht="14.25" customHeight="1" s="1068">
      <c r="A244" s="617" t="n"/>
      <c r="B244" s="617" t="n"/>
      <c r="C244" s="617" t="n"/>
      <c r="D244" s="617" t="n"/>
      <c r="E244" s="617" t="n"/>
      <c r="F244" s="617" t="n"/>
      <c r="G244" s="617" t="n"/>
      <c r="H244" s="617" t="n"/>
      <c r="I244" s="617" t="n"/>
      <c r="J244" s="617" t="n"/>
      <c r="K244" s="617" t="n"/>
      <c r="L244" s="617" t="n"/>
      <c r="M244" s="617" t="n"/>
      <c r="N244" s="617" t="n"/>
      <c r="O244" s="617" t="n"/>
      <c r="P244" s="617" t="n"/>
      <c r="Q244" s="617" t="n"/>
      <c r="R244" s="617" t="n"/>
      <c r="S244" s="617" t="n"/>
      <c r="T244" s="617" t="n"/>
      <c r="U244" s="617" t="n"/>
      <c r="V244" s="617" t="n"/>
      <c r="W244" s="617" t="n"/>
      <c r="X244" s="617" t="n"/>
      <c r="Y244" s="617" t="n"/>
      <c r="Z244" s="617" t="n"/>
      <c r="AA244" s="617" t="n"/>
      <c r="AB244" s="617" t="n"/>
      <c r="AC244" s="617" t="n"/>
      <c r="AD244" s="617" t="n"/>
      <c r="AE244" s="617" t="n"/>
      <c r="AF244" s="617" t="n"/>
      <c r="AG244" s="617" t="n"/>
      <c r="AH244" s="617" t="n"/>
    </row>
    <row r="245" ht="14.25" customHeight="1" s="1068">
      <c r="A245" s="617" t="n"/>
      <c r="B245" s="617" t="n"/>
      <c r="C245" s="617" t="n"/>
      <c r="D245" s="617" t="n"/>
      <c r="E245" s="617" t="n"/>
      <c r="F245" s="617" t="n"/>
      <c r="G245" s="617" t="n"/>
      <c r="H245" s="617" t="n"/>
      <c r="I245" s="617" t="n"/>
      <c r="J245" s="617" t="n"/>
      <c r="K245" s="617" t="n"/>
      <c r="L245" s="617" t="n"/>
      <c r="M245" s="617" t="n"/>
      <c r="N245" s="617" t="n"/>
      <c r="O245" s="617" t="n"/>
      <c r="P245" s="617" t="n"/>
      <c r="Q245" s="617" t="n"/>
      <c r="R245" s="617" t="n"/>
      <c r="S245" s="617" t="n"/>
      <c r="T245" s="617" t="n"/>
      <c r="U245" s="617" t="n"/>
      <c r="V245" s="617" t="n"/>
      <c r="W245" s="617" t="n"/>
      <c r="X245" s="617" t="n"/>
      <c r="Y245" s="617" t="n"/>
      <c r="Z245" s="617" t="n"/>
      <c r="AA245" s="617" t="n"/>
      <c r="AB245" s="617" t="n"/>
      <c r="AC245" s="617" t="n"/>
      <c r="AD245" s="617" t="n"/>
      <c r="AE245" s="617" t="n"/>
      <c r="AF245" s="617" t="n"/>
      <c r="AG245" s="617" t="n"/>
      <c r="AH245" s="617" t="n"/>
    </row>
    <row r="246" ht="14.25" customHeight="1" s="1068">
      <c r="A246" s="617" t="n"/>
      <c r="B246" s="617" t="n"/>
      <c r="C246" s="617" t="n"/>
      <c r="D246" s="617" t="n"/>
      <c r="E246" s="617" t="n"/>
      <c r="F246" s="617" t="n"/>
      <c r="G246" s="617" t="n"/>
      <c r="H246" s="617" t="n"/>
      <c r="I246" s="617" t="n"/>
      <c r="J246" s="617" t="n"/>
      <c r="K246" s="617" t="n"/>
      <c r="L246" s="617" t="n"/>
      <c r="M246" s="617" t="n"/>
      <c r="N246" s="617" t="n"/>
      <c r="O246" s="617" t="n"/>
      <c r="P246" s="617" t="n"/>
      <c r="Q246" s="617" t="n"/>
      <c r="R246" s="617" t="n"/>
      <c r="S246" s="617" t="n"/>
      <c r="T246" s="617" t="n"/>
      <c r="U246" s="617" t="n"/>
      <c r="V246" s="617" t="n"/>
      <c r="W246" s="617" t="n"/>
      <c r="X246" s="617" t="n"/>
      <c r="Y246" s="617" t="n"/>
      <c r="Z246" s="617" t="n"/>
      <c r="AA246" s="617" t="n"/>
      <c r="AB246" s="617" t="n"/>
      <c r="AC246" s="617" t="n"/>
      <c r="AD246" s="617" t="n"/>
      <c r="AE246" s="617" t="n"/>
      <c r="AF246" s="617" t="n"/>
      <c r="AG246" s="617" t="n"/>
      <c r="AH246" s="617" t="n"/>
    </row>
    <row r="247" ht="14.25" customHeight="1" s="1068">
      <c r="A247" s="617" t="n"/>
      <c r="B247" s="617" t="n"/>
      <c r="C247" s="617" t="n"/>
      <c r="D247" s="617" t="n"/>
      <c r="E247" s="617" t="n"/>
      <c r="F247" s="617" t="n"/>
      <c r="G247" s="617" t="n"/>
      <c r="H247" s="617" t="n"/>
      <c r="I247" s="617" t="n"/>
      <c r="J247" s="617" t="n"/>
      <c r="K247" s="617" t="n"/>
      <c r="L247" s="617" t="n"/>
      <c r="M247" s="617" t="n"/>
      <c r="N247" s="617" t="n"/>
      <c r="O247" s="617" t="n"/>
      <c r="P247" s="617" t="n"/>
      <c r="Q247" s="617" t="n"/>
      <c r="R247" s="617" t="n"/>
      <c r="S247" s="617" t="n"/>
      <c r="T247" s="617" t="n"/>
      <c r="U247" s="617" t="n"/>
      <c r="V247" s="617" t="n"/>
      <c r="W247" s="617" t="n"/>
      <c r="X247" s="617" t="n"/>
      <c r="Y247" s="617" t="n"/>
      <c r="Z247" s="617" t="n"/>
      <c r="AA247" s="617" t="n"/>
      <c r="AB247" s="617" t="n"/>
      <c r="AC247" s="617" t="n"/>
      <c r="AD247" s="617" t="n"/>
      <c r="AE247" s="617" t="n"/>
      <c r="AF247" s="617" t="n"/>
      <c r="AG247" s="617" t="n"/>
      <c r="AH247" s="617" t="n"/>
    </row>
    <row r="248" ht="14.25" customHeight="1" s="1068">
      <c r="A248" s="617" t="n"/>
      <c r="B248" s="617" t="n"/>
      <c r="C248" s="617" t="n"/>
      <c r="D248" s="617" t="n"/>
      <c r="E248" s="617" t="n"/>
      <c r="F248" s="617" t="n"/>
      <c r="G248" s="617" t="n"/>
      <c r="H248" s="617" t="n"/>
      <c r="I248" s="617" t="n"/>
      <c r="J248" s="617" t="n"/>
      <c r="K248" s="617" t="n"/>
      <c r="L248" s="617" t="n"/>
      <c r="M248" s="617" t="n"/>
      <c r="N248" s="617" t="n"/>
      <c r="O248" s="617" t="n"/>
      <c r="P248" s="617" t="n"/>
      <c r="Q248" s="617" t="n"/>
      <c r="R248" s="617" t="n"/>
      <c r="S248" s="617" t="n"/>
      <c r="T248" s="617" t="n"/>
      <c r="U248" s="617" t="n"/>
      <c r="V248" s="617" t="n"/>
      <c r="W248" s="617" t="n"/>
      <c r="X248" s="617" t="n"/>
      <c r="Y248" s="617" t="n"/>
      <c r="Z248" s="617" t="n"/>
      <c r="AA248" s="617" t="n"/>
      <c r="AB248" s="617" t="n"/>
      <c r="AC248" s="617" t="n"/>
      <c r="AD248" s="617" t="n"/>
      <c r="AE248" s="617" t="n"/>
      <c r="AF248" s="617" t="n"/>
      <c r="AG248" s="617" t="n"/>
      <c r="AH248" s="617" t="n"/>
    </row>
    <row r="249" ht="14.25" customHeight="1" s="1068">
      <c r="A249" s="617" t="n"/>
      <c r="B249" s="617" t="n"/>
      <c r="C249" s="617" t="n"/>
      <c r="D249" s="617" t="n"/>
      <c r="E249" s="617" t="n"/>
      <c r="F249" s="617" t="n"/>
      <c r="G249" s="617" t="n"/>
      <c r="H249" s="617" t="n"/>
      <c r="I249" s="617" t="n"/>
      <c r="J249" s="617" t="n"/>
      <c r="K249" s="617" t="n"/>
      <c r="L249" s="617" t="n"/>
      <c r="M249" s="617" t="n"/>
      <c r="N249" s="617" t="n"/>
      <c r="O249" s="617" t="n"/>
      <c r="P249" s="617" t="n"/>
      <c r="Q249" s="617" t="n"/>
      <c r="R249" s="617" t="n"/>
      <c r="S249" s="617" t="n"/>
      <c r="T249" s="617" t="n"/>
      <c r="U249" s="617" t="n"/>
      <c r="V249" s="617" t="n"/>
      <c r="W249" s="617" t="n"/>
      <c r="X249" s="617" t="n"/>
      <c r="Y249" s="617" t="n"/>
      <c r="Z249" s="617" t="n"/>
      <c r="AA249" s="617" t="n"/>
      <c r="AB249" s="617" t="n"/>
      <c r="AC249" s="617" t="n"/>
      <c r="AD249" s="617" t="n"/>
      <c r="AE249" s="617" t="n"/>
      <c r="AF249" s="617" t="n"/>
      <c r="AG249" s="617" t="n"/>
      <c r="AH249" s="617" t="n"/>
    </row>
    <row r="250" ht="14.25" customHeight="1" s="1068">
      <c r="A250" s="617" t="n"/>
      <c r="B250" s="617" t="n"/>
      <c r="C250" s="617" t="n"/>
      <c r="D250" s="617" t="n"/>
      <c r="E250" s="617" t="n"/>
      <c r="F250" s="617" t="n"/>
      <c r="G250" s="617" t="n"/>
      <c r="H250" s="617" t="n"/>
      <c r="I250" s="617" t="n"/>
      <c r="J250" s="617" t="n"/>
      <c r="K250" s="617" t="n"/>
      <c r="L250" s="617" t="n"/>
      <c r="M250" s="617" t="n"/>
      <c r="N250" s="617" t="n"/>
      <c r="O250" s="617" t="n"/>
      <c r="P250" s="617" t="n"/>
      <c r="Q250" s="617" t="n"/>
      <c r="R250" s="617" t="n"/>
      <c r="S250" s="617" t="n"/>
      <c r="T250" s="617" t="n"/>
      <c r="U250" s="617" t="n"/>
      <c r="V250" s="617" t="n"/>
      <c r="W250" s="617" t="n"/>
      <c r="X250" s="617" t="n"/>
      <c r="Y250" s="617" t="n"/>
      <c r="Z250" s="617" t="n"/>
      <c r="AA250" s="617" t="n"/>
      <c r="AB250" s="617" t="n"/>
      <c r="AC250" s="617" t="n"/>
      <c r="AD250" s="617" t="n"/>
      <c r="AE250" s="617" t="n"/>
      <c r="AF250" s="617" t="n"/>
      <c r="AG250" s="617" t="n"/>
      <c r="AH250" s="617" t="n"/>
    </row>
    <row r="251" ht="14.25" customHeight="1" s="1068">
      <c r="A251" s="617" t="n"/>
      <c r="B251" s="617" t="n"/>
      <c r="C251" s="617" t="n"/>
      <c r="D251" s="617" t="n"/>
      <c r="E251" s="617" t="n"/>
      <c r="F251" s="617" t="n"/>
      <c r="G251" s="617" t="n"/>
      <c r="H251" s="617" t="n"/>
      <c r="I251" s="617" t="n"/>
      <c r="J251" s="617" t="n"/>
      <c r="K251" s="617" t="n"/>
      <c r="L251" s="617" t="n"/>
      <c r="M251" s="617" t="n"/>
      <c r="N251" s="617" t="n"/>
      <c r="O251" s="617" t="n"/>
      <c r="P251" s="617" t="n"/>
      <c r="Q251" s="617" t="n"/>
      <c r="R251" s="617" t="n"/>
      <c r="S251" s="617" t="n"/>
      <c r="T251" s="617" t="n"/>
      <c r="U251" s="617" t="n"/>
      <c r="V251" s="617" t="n"/>
      <c r="W251" s="617" t="n"/>
      <c r="X251" s="617" t="n"/>
      <c r="Y251" s="617" t="n"/>
      <c r="Z251" s="617" t="n"/>
      <c r="AA251" s="617" t="n"/>
      <c r="AB251" s="617" t="n"/>
      <c r="AC251" s="617" t="n"/>
      <c r="AD251" s="617" t="n"/>
      <c r="AE251" s="617" t="n"/>
      <c r="AF251" s="617" t="n"/>
      <c r="AG251" s="617" t="n"/>
      <c r="AH251" s="617" t="n"/>
    </row>
    <row r="252" ht="14.25" customHeight="1" s="1068">
      <c r="A252" s="617" t="n"/>
      <c r="B252" s="617" t="n"/>
      <c r="C252" s="617" t="n"/>
      <c r="D252" s="617" t="n"/>
      <c r="E252" s="617" t="n"/>
      <c r="F252" s="617" t="n"/>
      <c r="G252" s="617" t="n"/>
      <c r="H252" s="617" t="n"/>
      <c r="I252" s="617" t="n"/>
      <c r="J252" s="617" t="n"/>
      <c r="K252" s="617" t="n"/>
      <c r="L252" s="617" t="n"/>
      <c r="M252" s="617" t="n"/>
      <c r="N252" s="617" t="n"/>
      <c r="O252" s="617" t="n"/>
      <c r="P252" s="617" t="n"/>
      <c r="Q252" s="617" t="n"/>
      <c r="R252" s="617" t="n"/>
      <c r="S252" s="617" t="n"/>
      <c r="T252" s="617" t="n"/>
      <c r="U252" s="617" t="n"/>
      <c r="V252" s="617" t="n"/>
      <c r="W252" s="617" t="n"/>
      <c r="X252" s="617" t="n"/>
      <c r="Y252" s="617" t="n"/>
      <c r="Z252" s="617" t="n"/>
      <c r="AA252" s="617" t="n"/>
      <c r="AB252" s="617" t="n"/>
      <c r="AC252" s="617" t="n"/>
      <c r="AD252" s="617" t="n"/>
      <c r="AE252" s="617" t="n"/>
      <c r="AF252" s="617" t="n"/>
      <c r="AG252" s="617" t="n"/>
      <c r="AH252" s="617" t="n"/>
    </row>
    <row r="253" ht="14.25" customHeight="1" s="1068">
      <c r="A253" s="617" t="n"/>
      <c r="B253" s="617" t="n"/>
      <c r="C253" s="617" t="n"/>
      <c r="D253" s="617" t="n"/>
      <c r="E253" s="617" t="n"/>
      <c r="F253" s="617" t="n"/>
      <c r="G253" s="617" t="n"/>
      <c r="H253" s="617" t="n"/>
      <c r="I253" s="617" t="n"/>
      <c r="J253" s="617" t="n"/>
      <c r="K253" s="617" t="n"/>
      <c r="L253" s="617" t="n"/>
      <c r="M253" s="617" t="n"/>
      <c r="N253" s="617" t="n"/>
      <c r="O253" s="617" t="n"/>
      <c r="P253" s="617" t="n"/>
      <c r="Q253" s="617" t="n"/>
      <c r="R253" s="617" t="n"/>
      <c r="S253" s="617" t="n"/>
      <c r="T253" s="617" t="n"/>
      <c r="U253" s="617" t="n"/>
      <c r="V253" s="617" t="n"/>
      <c r="W253" s="617" t="n"/>
      <c r="X253" s="617" t="n"/>
      <c r="Y253" s="617" t="n"/>
      <c r="Z253" s="617" t="n"/>
      <c r="AA253" s="617" t="n"/>
      <c r="AB253" s="617" t="n"/>
      <c r="AC253" s="617" t="n"/>
      <c r="AD253" s="617" t="n"/>
      <c r="AE253" s="617" t="n"/>
      <c r="AF253" s="617" t="n"/>
      <c r="AG253" s="617" t="n"/>
      <c r="AH253" s="617" t="n"/>
    </row>
    <row r="254" ht="14.25" customHeight="1" s="1068">
      <c r="A254" s="617" t="n"/>
      <c r="B254" s="617" t="n"/>
      <c r="C254" s="617" t="n"/>
      <c r="D254" s="617" t="n"/>
      <c r="E254" s="617" t="n"/>
      <c r="F254" s="617" t="n"/>
      <c r="G254" s="617" t="n"/>
      <c r="H254" s="617" t="n"/>
      <c r="I254" s="617" t="n"/>
      <c r="J254" s="617" t="n"/>
      <c r="K254" s="617" t="n"/>
      <c r="L254" s="617" t="n"/>
      <c r="M254" s="617" t="n"/>
      <c r="N254" s="617" t="n"/>
      <c r="O254" s="617" t="n"/>
      <c r="P254" s="617" t="n"/>
      <c r="Q254" s="617" t="n"/>
      <c r="R254" s="617" t="n"/>
      <c r="S254" s="617" t="n"/>
      <c r="T254" s="617" t="n"/>
      <c r="U254" s="617" t="n"/>
      <c r="V254" s="617" t="n"/>
      <c r="W254" s="617" t="n"/>
      <c r="X254" s="617" t="n"/>
      <c r="Y254" s="617" t="n"/>
      <c r="Z254" s="617" t="n"/>
      <c r="AA254" s="617" t="n"/>
      <c r="AB254" s="617" t="n"/>
      <c r="AC254" s="617" t="n"/>
      <c r="AD254" s="617" t="n"/>
      <c r="AE254" s="617" t="n"/>
      <c r="AF254" s="617" t="n"/>
      <c r="AG254" s="617" t="n"/>
      <c r="AH254" s="617" t="n"/>
    </row>
    <row r="255" ht="14.25" customHeight="1" s="1068">
      <c r="A255" s="617" t="n"/>
      <c r="B255" s="617" t="n"/>
      <c r="C255" s="617" t="n"/>
      <c r="D255" s="617" t="n"/>
      <c r="E255" s="617" t="n"/>
      <c r="F255" s="617" t="n"/>
      <c r="G255" s="617" t="n"/>
      <c r="H255" s="617" t="n"/>
      <c r="I255" s="617" t="n"/>
      <c r="J255" s="617" t="n"/>
      <c r="K255" s="617" t="n"/>
      <c r="L255" s="617" t="n"/>
      <c r="M255" s="617" t="n"/>
      <c r="N255" s="617" t="n"/>
      <c r="O255" s="617" t="n"/>
      <c r="P255" s="617" t="n"/>
      <c r="Q255" s="617" t="n"/>
      <c r="R255" s="617" t="n"/>
      <c r="S255" s="617" t="n"/>
      <c r="T255" s="617" t="n"/>
      <c r="U255" s="617" t="n"/>
      <c r="V255" s="617" t="n"/>
      <c r="W255" s="617" t="n"/>
      <c r="X255" s="617" t="n"/>
      <c r="Y255" s="617" t="n"/>
      <c r="Z255" s="617" t="n"/>
      <c r="AA255" s="617" t="n"/>
      <c r="AB255" s="617" t="n"/>
      <c r="AC255" s="617" t="n"/>
      <c r="AD255" s="617" t="n"/>
      <c r="AE255" s="617" t="n"/>
      <c r="AF255" s="617" t="n"/>
      <c r="AG255" s="617" t="n"/>
      <c r="AH255" s="617" t="n"/>
    </row>
    <row r="256" ht="14.25" customHeight="1" s="1068">
      <c r="A256" s="617" t="n"/>
      <c r="B256" s="617" t="n"/>
      <c r="C256" s="617" t="n"/>
      <c r="D256" s="617" t="n"/>
      <c r="E256" s="617" t="n"/>
      <c r="F256" s="617" t="n"/>
      <c r="G256" s="617" t="n"/>
      <c r="H256" s="617" t="n"/>
      <c r="I256" s="617" t="n"/>
      <c r="J256" s="617" t="n"/>
      <c r="K256" s="617" t="n"/>
      <c r="L256" s="617" t="n"/>
      <c r="M256" s="617" t="n"/>
      <c r="N256" s="617" t="n"/>
      <c r="O256" s="617" t="n"/>
      <c r="P256" s="617" t="n"/>
      <c r="Q256" s="617" t="n"/>
      <c r="R256" s="617" t="n"/>
      <c r="S256" s="617" t="n"/>
      <c r="T256" s="617" t="n"/>
      <c r="U256" s="617" t="n"/>
      <c r="V256" s="617" t="n"/>
      <c r="W256" s="617" t="n"/>
      <c r="X256" s="617" t="n"/>
      <c r="Y256" s="617" t="n"/>
      <c r="Z256" s="617" t="n"/>
      <c r="AA256" s="617" t="n"/>
      <c r="AB256" s="617" t="n"/>
      <c r="AC256" s="617" t="n"/>
      <c r="AD256" s="617" t="n"/>
      <c r="AE256" s="617" t="n"/>
      <c r="AF256" s="617" t="n"/>
      <c r="AG256" s="617" t="n"/>
      <c r="AH256" s="617" t="n"/>
    </row>
    <row r="257" ht="14.25" customHeight="1" s="1068">
      <c r="A257" s="617" t="n"/>
      <c r="B257" s="617" t="n"/>
      <c r="C257" s="617" t="n"/>
      <c r="D257" s="617" t="n"/>
      <c r="E257" s="617" t="n"/>
      <c r="F257" s="617" t="n"/>
      <c r="G257" s="617" t="n"/>
      <c r="H257" s="617" t="n"/>
      <c r="I257" s="617" t="n"/>
      <c r="J257" s="617" t="n"/>
      <c r="K257" s="617" t="n"/>
      <c r="L257" s="617" t="n"/>
      <c r="M257" s="617" t="n"/>
      <c r="N257" s="617" t="n"/>
      <c r="O257" s="617" t="n"/>
      <c r="P257" s="617" t="n"/>
      <c r="Q257" s="617" t="n"/>
      <c r="R257" s="617" t="n"/>
      <c r="S257" s="617" t="n"/>
      <c r="T257" s="617" t="n"/>
      <c r="U257" s="617" t="n"/>
      <c r="V257" s="617" t="n"/>
      <c r="W257" s="617" t="n"/>
      <c r="X257" s="617" t="n"/>
      <c r="Y257" s="617" t="n"/>
      <c r="Z257" s="617" t="n"/>
      <c r="AA257" s="617" t="n"/>
      <c r="AB257" s="617" t="n"/>
      <c r="AC257" s="617" t="n"/>
      <c r="AD257" s="617" t="n"/>
      <c r="AE257" s="617" t="n"/>
      <c r="AF257" s="617" t="n"/>
      <c r="AG257" s="617" t="n"/>
      <c r="AH257" s="617" t="n"/>
    </row>
    <row r="258" ht="14.25" customHeight="1" s="1068">
      <c r="A258" s="617" t="n"/>
      <c r="B258" s="617" t="n"/>
      <c r="C258" s="617" t="n"/>
      <c r="D258" s="617" t="n"/>
      <c r="E258" s="617" t="n"/>
      <c r="F258" s="617" t="n"/>
      <c r="G258" s="617" t="n"/>
      <c r="H258" s="617" t="n"/>
      <c r="I258" s="617" t="n"/>
      <c r="J258" s="617" t="n"/>
      <c r="K258" s="617" t="n"/>
      <c r="L258" s="617" t="n"/>
      <c r="M258" s="617" t="n"/>
      <c r="N258" s="617" t="n"/>
      <c r="O258" s="617" t="n"/>
      <c r="P258" s="617" t="n"/>
      <c r="Q258" s="617" t="n"/>
      <c r="R258" s="617" t="n"/>
      <c r="S258" s="617" t="n"/>
      <c r="T258" s="617" t="n"/>
      <c r="U258" s="617" t="n"/>
      <c r="V258" s="617" t="n"/>
      <c r="W258" s="617" t="n"/>
      <c r="X258" s="617" t="n"/>
      <c r="Y258" s="617" t="n"/>
      <c r="Z258" s="617" t="n"/>
      <c r="AA258" s="617" t="n"/>
      <c r="AB258" s="617" t="n"/>
      <c r="AC258" s="617" t="n"/>
      <c r="AD258" s="617" t="n"/>
      <c r="AE258" s="617" t="n"/>
      <c r="AF258" s="617" t="n"/>
      <c r="AG258" s="617" t="n"/>
      <c r="AH258" s="617" t="n"/>
    </row>
    <row r="259" ht="14.25" customHeight="1" s="1068">
      <c r="A259" s="617" t="n"/>
      <c r="B259" s="617" t="n"/>
      <c r="C259" s="617" t="n"/>
      <c r="D259" s="617" t="n"/>
      <c r="E259" s="617" t="n"/>
      <c r="F259" s="617" t="n"/>
      <c r="G259" s="617" t="n"/>
      <c r="H259" s="617" t="n"/>
      <c r="I259" s="617" t="n"/>
      <c r="J259" s="617" t="n"/>
      <c r="K259" s="617" t="n"/>
      <c r="L259" s="617" t="n"/>
      <c r="M259" s="617" t="n"/>
      <c r="N259" s="617" t="n"/>
      <c r="O259" s="617" t="n"/>
      <c r="P259" s="617" t="n"/>
      <c r="Q259" s="617" t="n"/>
      <c r="R259" s="617" t="n"/>
      <c r="S259" s="617" t="n"/>
      <c r="T259" s="617" t="n"/>
      <c r="U259" s="617" t="n"/>
      <c r="V259" s="617" t="n"/>
      <c r="W259" s="617" t="n"/>
      <c r="X259" s="617" t="n"/>
      <c r="Y259" s="617" t="n"/>
      <c r="Z259" s="617" t="n"/>
      <c r="AA259" s="617" t="n"/>
      <c r="AB259" s="617" t="n"/>
      <c r="AC259" s="617" t="n"/>
      <c r="AD259" s="617" t="n"/>
      <c r="AE259" s="617" t="n"/>
      <c r="AF259" s="617" t="n"/>
      <c r="AG259" s="617" t="n"/>
      <c r="AH259" s="617" t="n"/>
    </row>
    <row r="260" ht="14.25" customHeight="1" s="1068">
      <c r="A260" s="617" t="n"/>
      <c r="B260" s="617" t="n"/>
      <c r="C260" s="617" t="n"/>
      <c r="D260" s="617" t="n"/>
      <c r="E260" s="617" t="n"/>
      <c r="F260" s="617" t="n"/>
      <c r="G260" s="617" t="n"/>
      <c r="H260" s="617" t="n"/>
      <c r="I260" s="617" t="n"/>
      <c r="J260" s="617" t="n"/>
      <c r="K260" s="617" t="n"/>
      <c r="L260" s="617" t="n"/>
      <c r="M260" s="617" t="n"/>
      <c r="N260" s="617" t="n"/>
      <c r="O260" s="617" t="n"/>
      <c r="P260" s="617" t="n"/>
      <c r="Q260" s="617" t="n"/>
      <c r="R260" s="617" t="n"/>
      <c r="S260" s="617" t="n"/>
      <c r="T260" s="617" t="n"/>
      <c r="U260" s="617" t="n"/>
      <c r="V260" s="617" t="n"/>
      <c r="W260" s="617" t="n"/>
      <c r="X260" s="617" t="n"/>
      <c r="Y260" s="617" t="n"/>
      <c r="Z260" s="617" t="n"/>
      <c r="AA260" s="617" t="n"/>
      <c r="AB260" s="617" t="n"/>
      <c r="AC260" s="617" t="n"/>
      <c r="AD260" s="617" t="n"/>
      <c r="AE260" s="617" t="n"/>
      <c r="AF260" s="617" t="n"/>
      <c r="AG260" s="617" t="n"/>
      <c r="AH260" s="617" t="n"/>
    </row>
    <row r="261" ht="14.25" customHeight="1" s="1068">
      <c r="A261" s="617" t="n"/>
      <c r="B261" s="617" t="n"/>
      <c r="C261" s="617" t="n"/>
      <c r="D261" s="617" t="n"/>
      <c r="E261" s="617" t="n"/>
      <c r="F261" s="617" t="n"/>
      <c r="G261" s="617" t="n"/>
      <c r="H261" s="617" t="n"/>
      <c r="I261" s="617" t="n"/>
      <c r="J261" s="617" t="n"/>
      <c r="K261" s="617" t="n"/>
      <c r="L261" s="617" t="n"/>
      <c r="M261" s="617" t="n"/>
      <c r="N261" s="617" t="n"/>
      <c r="O261" s="617" t="n"/>
      <c r="P261" s="617" t="n"/>
      <c r="Q261" s="617" t="n"/>
      <c r="R261" s="617" t="n"/>
      <c r="S261" s="617" t="n"/>
      <c r="T261" s="617" t="n"/>
      <c r="U261" s="617" t="n"/>
      <c r="V261" s="617" t="n"/>
      <c r="W261" s="617" t="n"/>
      <c r="X261" s="617" t="n"/>
      <c r="Y261" s="617" t="n"/>
      <c r="Z261" s="617" t="n"/>
      <c r="AA261" s="617" t="n"/>
      <c r="AB261" s="617" t="n"/>
      <c r="AC261" s="617" t="n"/>
      <c r="AD261" s="617" t="n"/>
      <c r="AE261" s="617" t="n"/>
      <c r="AF261" s="617" t="n"/>
      <c r="AG261" s="617" t="n"/>
      <c r="AH261" s="617" t="n"/>
    </row>
    <row r="262" ht="14.25" customHeight="1" s="1068">
      <c r="A262" s="617" t="n"/>
      <c r="B262" s="617" t="n"/>
      <c r="C262" s="617" t="n"/>
      <c r="D262" s="617" t="n"/>
      <c r="E262" s="617" t="n"/>
      <c r="F262" s="617" t="n"/>
      <c r="G262" s="617" t="n"/>
      <c r="H262" s="617" t="n"/>
      <c r="I262" s="617" t="n"/>
      <c r="J262" s="617" t="n"/>
      <c r="K262" s="617" t="n"/>
      <c r="L262" s="617" t="n"/>
      <c r="M262" s="617" t="n"/>
      <c r="N262" s="617" t="n"/>
      <c r="O262" s="617" t="n"/>
      <c r="P262" s="617" t="n"/>
      <c r="Q262" s="617" t="n"/>
      <c r="R262" s="617" t="n"/>
      <c r="S262" s="617" t="n"/>
      <c r="T262" s="617" t="n"/>
      <c r="U262" s="617" t="n"/>
      <c r="V262" s="617" t="n"/>
      <c r="W262" s="617" t="n"/>
      <c r="X262" s="617" t="n"/>
      <c r="Y262" s="617" t="n"/>
      <c r="Z262" s="617" t="n"/>
      <c r="AA262" s="617" t="n"/>
      <c r="AB262" s="617" t="n"/>
      <c r="AC262" s="617" t="n"/>
      <c r="AD262" s="617" t="n"/>
      <c r="AE262" s="617" t="n"/>
      <c r="AF262" s="617" t="n"/>
      <c r="AG262" s="617" t="n"/>
      <c r="AH262" s="617" t="n"/>
    </row>
    <row r="263" ht="14.25" customHeight="1" s="1068">
      <c r="A263" s="617" t="n"/>
      <c r="B263" s="617" t="n"/>
      <c r="C263" s="617" t="n"/>
      <c r="D263" s="617" t="n"/>
      <c r="E263" s="617" t="n"/>
      <c r="F263" s="617" t="n"/>
      <c r="G263" s="617" t="n"/>
      <c r="H263" s="617" t="n"/>
      <c r="I263" s="617" t="n"/>
      <c r="J263" s="617" t="n"/>
      <c r="K263" s="617" t="n"/>
      <c r="L263" s="617" t="n"/>
      <c r="M263" s="617" t="n"/>
      <c r="N263" s="617" t="n"/>
      <c r="O263" s="617" t="n"/>
      <c r="P263" s="617" t="n"/>
      <c r="Q263" s="617" t="n"/>
      <c r="R263" s="617" t="n"/>
      <c r="S263" s="617" t="n"/>
      <c r="T263" s="617" t="n"/>
      <c r="U263" s="617" t="n"/>
      <c r="V263" s="617" t="n"/>
      <c r="W263" s="617" t="n"/>
      <c r="X263" s="617" t="n"/>
      <c r="Y263" s="617" t="n"/>
      <c r="Z263" s="617" t="n"/>
      <c r="AA263" s="617" t="n"/>
      <c r="AB263" s="617" t="n"/>
      <c r="AC263" s="617" t="n"/>
      <c r="AD263" s="617" t="n"/>
      <c r="AE263" s="617" t="n"/>
      <c r="AF263" s="617" t="n"/>
      <c r="AG263" s="617" t="n"/>
      <c r="AH263" s="617" t="n"/>
    </row>
    <row r="264" ht="14.25" customHeight="1" s="1068">
      <c r="A264" s="617" t="n"/>
      <c r="B264" s="617" t="n"/>
      <c r="C264" s="617" t="n"/>
      <c r="D264" s="617" t="n"/>
      <c r="E264" s="617" t="n"/>
      <c r="F264" s="617" t="n"/>
      <c r="G264" s="617" t="n"/>
      <c r="H264" s="617" t="n"/>
      <c r="I264" s="617" t="n"/>
      <c r="J264" s="617" t="n"/>
      <c r="K264" s="617" t="n"/>
      <c r="L264" s="617" t="n"/>
      <c r="M264" s="617" t="n"/>
      <c r="N264" s="617" t="n"/>
      <c r="O264" s="617" t="n"/>
      <c r="P264" s="617" t="n"/>
      <c r="Q264" s="617" t="n"/>
      <c r="R264" s="617" t="n"/>
      <c r="S264" s="617" t="n"/>
      <c r="T264" s="617" t="n"/>
      <c r="U264" s="617" t="n"/>
      <c r="V264" s="617" t="n"/>
      <c r="W264" s="617" t="n"/>
      <c r="X264" s="617" t="n"/>
      <c r="Y264" s="617" t="n"/>
      <c r="Z264" s="617" t="n"/>
      <c r="AA264" s="617" t="n"/>
      <c r="AB264" s="617" t="n"/>
      <c r="AC264" s="617" t="n"/>
      <c r="AD264" s="617" t="n"/>
      <c r="AE264" s="617" t="n"/>
      <c r="AF264" s="617" t="n"/>
      <c r="AG264" s="617" t="n"/>
      <c r="AH264" s="617" t="n"/>
    </row>
    <row r="265" ht="14.25" customHeight="1" s="1068">
      <c r="A265" s="617" t="n"/>
      <c r="B265" s="617" t="n"/>
      <c r="C265" s="617" t="n"/>
      <c r="D265" s="617" t="n"/>
      <c r="E265" s="617" t="n"/>
      <c r="F265" s="617" t="n"/>
      <c r="G265" s="617" t="n"/>
      <c r="H265" s="617" t="n"/>
      <c r="I265" s="617" t="n"/>
      <c r="J265" s="617" t="n"/>
      <c r="K265" s="617" t="n"/>
      <c r="L265" s="617" t="n"/>
      <c r="M265" s="617" t="n"/>
      <c r="N265" s="617" t="n"/>
      <c r="O265" s="617" t="n"/>
      <c r="P265" s="617" t="n"/>
      <c r="Q265" s="617" t="n"/>
      <c r="R265" s="617" t="n"/>
      <c r="S265" s="617" t="n"/>
      <c r="T265" s="617" t="n"/>
      <c r="U265" s="617" t="n"/>
      <c r="V265" s="617" t="n"/>
      <c r="W265" s="617" t="n"/>
      <c r="X265" s="617" t="n"/>
      <c r="Y265" s="617" t="n"/>
      <c r="Z265" s="617" t="n"/>
      <c r="AA265" s="617" t="n"/>
      <c r="AB265" s="617" t="n"/>
      <c r="AC265" s="617" t="n"/>
      <c r="AD265" s="617" t="n"/>
      <c r="AE265" s="617" t="n"/>
      <c r="AF265" s="617" t="n"/>
      <c r="AG265" s="617" t="n"/>
      <c r="AH265" s="617" t="n"/>
    </row>
    <row r="266" ht="14.25" customHeight="1" s="1068">
      <c r="A266" s="617" t="n"/>
      <c r="B266" s="617" t="n"/>
      <c r="C266" s="617" t="n"/>
      <c r="D266" s="617" t="n"/>
      <c r="E266" s="617" t="n"/>
      <c r="F266" s="617" t="n"/>
      <c r="G266" s="617" t="n"/>
      <c r="H266" s="617" t="n"/>
      <c r="I266" s="617" t="n"/>
      <c r="J266" s="617" t="n"/>
      <c r="K266" s="617" t="n"/>
      <c r="L266" s="617" t="n"/>
      <c r="M266" s="617" t="n"/>
      <c r="N266" s="617" t="n"/>
      <c r="O266" s="617" t="n"/>
      <c r="P266" s="617" t="n"/>
      <c r="Q266" s="617" t="n"/>
      <c r="R266" s="617" t="n"/>
      <c r="S266" s="617" t="n"/>
      <c r="T266" s="617" t="n"/>
      <c r="U266" s="617" t="n"/>
      <c r="V266" s="617" t="n"/>
      <c r="W266" s="617" t="n"/>
      <c r="X266" s="617" t="n"/>
      <c r="Y266" s="617" t="n"/>
      <c r="Z266" s="617" t="n"/>
      <c r="AA266" s="617" t="n"/>
      <c r="AB266" s="617" t="n"/>
      <c r="AC266" s="617" t="n"/>
      <c r="AD266" s="617" t="n"/>
      <c r="AE266" s="617" t="n"/>
      <c r="AF266" s="617" t="n"/>
      <c r="AG266" s="617" t="n"/>
      <c r="AH266" s="617" t="n"/>
    </row>
    <row r="267" ht="14.25" customHeight="1" s="1068">
      <c r="A267" s="617" t="n"/>
      <c r="B267" s="617" t="n"/>
      <c r="C267" s="617" t="n"/>
      <c r="D267" s="617" t="n"/>
      <c r="E267" s="617" t="n"/>
      <c r="F267" s="617" t="n"/>
      <c r="G267" s="617" t="n"/>
      <c r="H267" s="617" t="n"/>
      <c r="I267" s="617" t="n"/>
      <c r="J267" s="617" t="n"/>
      <c r="K267" s="617" t="n"/>
      <c r="L267" s="617" t="n"/>
      <c r="M267" s="617" t="n"/>
      <c r="N267" s="617" t="n"/>
      <c r="O267" s="617" t="n"/>
      <c r="P267" s="617" t="n"/>
      <c r="Q267" s="617" t="n"/>
      <c r="R267" s="617" t="n"/>
      <c r="S267" s="617" t="n"/>
      <c r="T267" s="617" t="n"/>
      <c r="U267" s="617" t="n"/>
      <c r="V267" s="617" t="n"/>
      <c r="W267" s="617" t="n"/>
      <c r="X267" s="617" t="n"/>
      <c r="Y267" s="617" t="n"/>
      <c r="Z267" s="617" t="n"/>
      <c r="AA267" s="617" t="n"/>
      <c r="AB267" s="617" t="n"/>
      <c r="AC267" s="617" t="n"/>
      <c r="AD267" s="617" t="n"/>
      <c r="AE267" s="617" t="n"/>
      <c r="AF267" s="617" t="n"/>
      <c r="AG267" s="617" t="n"/>
      <c r="AH267" s="617" t="n"/>
    </row>
    <row r="268" ht="14.25" customHeight="1" s="1068">
      <c r="A268" s="617" t="n"/>
      <c r="B268" s="617" t="n"/>
      <c r="C268" s="617" t="n"/>
      <c r="D268" s="617" t="n"/>
      <c r="E268" s="617" t="n"/>
      <c r="F268" s="617" t="n"/>
      <c r="G268" s="617" t="n"/>
      <c r="H268" s="617" t="n"/>
      <c r="I268" s="617" t="n"/>
      <c r="J268" s="617" t="n"/>
      <c r="K268" s="617" t="n"/>
      <c r="L268" s="617" t="n"/>
      <c r="M268" s="617" t="n"/>
      <c r="N268" s="617" t="n"/>
      <c r="O268" s="617" t="n"/>
      <c r="P268" s="617" t="n"/>
      <c r="Q268" s="617" t="n"/>
      <c r="R268" s="617" t="n"/>
      <c r="S268" s="617" t="n"/>
      <c r="T268" s="617" t="n"/>
      <c r="U268" s="617" t="n"/>
      <c r="V268" s="617" t="n"/>
      <c r="W268" s="617" t="n"/>
      <c r="X268" s="617" t="n"/>
      <c r="Y268" s="617" t="n"/>
      <c r="Z268" s="617" t="n"/>
      <c r="AA268" s="617" t="n"/>
      <c r="AB268" s="617" t="n"/>
      <c r="AC268" s="617" t="n"/>
      <c r="AD268" s="617" t="n"/>
      <c r="AE268" s="617" t="n"/>
      <c r="AF268" s="617" t="n"/>
      <c r="AG268" s="617" t="n"/>
      <c r="AH268" s="617" t="n"/>
    </row>
    <row r="269" ht="14.25" customHeight="1" s="1068">
      <c r="A269" s="617" t="n"/>
      <c r="B269" s="617" t="n"/>
      <c r="C269" s="617" t="n"/>
      <c r="D269" s="617" t="n"/>
      <c r="E269" s="617" t="n"/>
      <c r="F269" s="617" t="n"/>
      <c r="G269" s="617" t="n"/>
      <c r="H269" s="617" t="n"/>
      <c r="I269" s="617" t="n"/>
      <c r="J269" s="617" t="n"/>
      <c r="K269" s="617" t="n"/>
      <c r="L269" s="617" t="n"/>
      <c r="M269" s="617" t="n"/>
      <c r="N269" s="617" t="n"/>
      <c r="O269" s="617" t="n"/>
      <c r="P269" s="617" t="n"/>
      <c r="Q269" s="617" t="n"/>
      <c r="R269" s="617" t="n"/>
      <c r="S269" s="617" t="n"/>
      <c r="T269" s="617" t="n"/>
      <c r="U269" s="617" t="n"/>
      <c r="V269" s="617" t="n"/>
      <c r="W269" s="617" t="n"/>
      <c r="X269" s="617" t="n"/>
      <c r="Y269" s="617" t="n"/>
      <c r="Z269" s="617" t="n"/>
      <c r="AA269" s="617" t="n"/>
      <c r="AB269" s="617" t="n"/>
      <c r="AC269" s="617" t="n"/>
      <c r="AD269" s="617" t="n"/>
      <c r="AE269" s="617" t="n"/>
      <c r="AF269" s="617" t="n"/>
      <c r="AG269" s="617" t="n"/>
      <c r="AH269" s="617" t="n"/>
    </row>
    <row r="270" ht="14.25" customHeight="1" s="1068">
      <c r="A270" s="617" t="n"/>
      <c r="B270" s="617" t="n"/>
      <c r="C270" s="617" t="n"/>
      <c r="D270" s="617" t="n"/>
      <c r="E270" s="617" t="n"/>
      <c r="F270" s="617" t="n"/>
      <c r="G270" s="617" t="n"/>
      <c r="H270" s="617" t="n"/>
      <c r="I270" s="617" t="n"/>
      <c r="J270" s="617" t="n"/>
      <c r="K270" s="617" t="n"/>
      <c r="L270" s="617" t="n"/>
      <c r="M270" s="617" t="n"/>
      <c r="N270" s="617" t="n"/>
      <c r="O270" s="617" t="n"/>
      <c r="P270" s="617" t="n"/>
      <c r="Q270" s="617" t="n"/>
      <c r="R270" s="617" t="n"/>
      <c r="S270" s="617" t="n"/>
      <c r="T270" s="617" t="n"/>
      <c r="U270" s="617" t="n"/>
      <c r="V270" s="617" t="n"/>
      <c r="W270" s="617" t="n"/>
      <c r="X270" s="617" t="n"/>
      <c r="Y270" s="617" t="n"/>
      <c r="Z270" s="617" t="n"/>
      <c r="AA270" s="617" t="n"/>
      <c r="AB270" s="617" t="n"/>
      <c r="AC270" s="617" t="n"/>
      <c r="AD270" s="617" t="n"/>
      <c r="AE270" s="617" t="n"/>
      <c r="AF270" s="617" t="n"/>
      <c r="AG270" s="617" t="n"/>
      <c r="AH270" s="617" t="n"/>
    </row>
    <row r="271" ht="14.25" customHeight="1" s="1068">
      <c r="A271" s="617" t="n"/>
      <c r="B271" s="617" t="n"/>
      <c r="C271" s="617" t="n"/>
      <c r="D271" s="617" t="n"/>
      <c r="E271" s="617" t="n"/>
      <c r="F271" s="617" t="n"/>
      <c r="G271" s="617" t="n"/>
      <c r="H271" s="617" t="n"/>
      <c r="I271" s="617" t="n"/>
      <c r="J271" s="617" t="n"/>
      <c r="K271" s="617" t="n"/>
      <c r="L271" s="617" t="n"/>
      <c r="M271" s="617" t="n"/>
      <c r="N271" s="617" t="n"/>
      <c r="O271" s="617" t="n"/>
      <c r="P271" s="617" t="n"/>
      <c r="Q271" s="617" t="n"/>
      <c r="R271" s="617" t="n"/>
      <c r="S271" s="617" t="n"/>
      <c r="T271" s="617" t="n"/>
      <c r="U271" s="617" t="n"/>
      <c r="V271" s="617" t="n"/>
      <c r="W271" s="617" t="n"/>
      <c r="X271" s="617" t="n"/>
      <c r="Y271" s="617" t="n"/>
      <c r="Z271" s="617" t="n"/>
      <c r="AA271" s="617" t="n"/>
      <c r="AB271" s="617" t="n"/>
      <c r="AC271" s="617" t="n"/>
      <c r="AD271" s="617" t="n"/>
      <c r="AE271" s="617" t="n"/>
      <c r="AF271" s="617" t="n"/>
      <c r="AG271" s="617" t="n"/>
      <c r="AH271" s="617" t="n"/>
    </row>
    <row r="272" ht="14.25" customHeight="1" s="1068">
      <c r="A272" s="617" t="n"/>
      <c r="B272" s="617" t="n"/>
      <c r="C272" s="617" t="n"/>
      <c r="D272" s="617" t="n"/>
      <c r="E272" s="617" t="n"/>
      <c r="F272" s="617" t="n"/>
      <c r="G272" s="617" t="n"/>
      <c r="H272" s="617" t="n"/>
      <c r="I272" s="617" t="n"/>
      <c r="J272" s="617" t="n"/>
      <c r="K272" s="617" t="n"/>
      <c r="L272" s="617" t="n"/>
      <c r="M272" s="617" t="n"/>
      <c r="N272" s="617" t="n"/>
      <c r="O272" s="617" t="n"/>
      <c r="P272" s="617" t="n"/>
      <c r="Q272" s="617" t="n"/>
      <c r="R272" s="617" t="n"/>
      <c r="S272" s="617" t="n"/>
      <c r="T272" s="617" t="n"/>
      <c r="U272" s="617" t="n"/>
      <c r="V272" s="617" t="n"/>
      <c r="W272" s="617" t="n"/>
      <c r="X272" s="617" t="n"/>
      <c r="Y272" s="617" t="n"/>
      <c r="Z272" s="617" t="n"/>
      <c r="AA272" s="617" t="n"/>
      <c r="AB272" s="617" t="n"/>
      <c r="AC272" s="617" t="n"/>
      <c r="AD272" s="617" t="n"/>
      <c r="AE272" s="617" t="n"/>
      <c r="AF272" s="617" t="n"/>
      <c r="AG272" s="617" t="n"/>
      <c r="AH272" s="617" t="n"/>
    </row>
    <row r="273" ht="14.25" customHeight="1" s="1068">
      <c r="A273" s="617" t="n"/>
      <c r="B273" s="617" t="n"/>
      <c r="C273" s="617" t="n"/>
      <c r="D273" s="617" t="n"/>
      <c r="E273" s="617" t="n"/>
      <c r="F273" s="617" t="n"/>
      <c r="G273" s="617" t="n"/>
      <c r="H273" s="617" t="n"/>
      <c r="I273" s="617" t="n"/>
      <c r="J273" s="617" t="n"/>
      <c r="K273" s="617" t="n"/>
      <c r="L273" s="617" t="n"/>
      <c r="M273" s="617" t="n"/>
      <c r="N273" s="617" t="n"/>
      <c r="O273" s="617" t="n"/>
      <c r="P273" s="617" t="n"/>
      <c r="Q273" s="617" t="n"/>
      <c r="R273" s="617" t="n"/>
      <c r="S273" s="617" t="n"/>
      <c r="T273" s="617" t="n"/>
      <c r="U273" s="617" t="n"/>
      <c r="V273" s="617" t="n"/>
      <c r="W273" s="617" t="n"/>
      <c r="X273" s="617" t="n"/>
      <c r="Y273" s="617" t="n"/>
      <c r="Z273" s="617" t="n"/>
      <c r="AA273" s="617" t="n"/>
      <c r="AB273" s="617" t="n"/>
      <c r="AC273" s="617" t="n"/>
      <c r="AD273" s="617" t="n"/>
      <c r="AE273" s="617" t="n"/>
      <c r="AF273" s="617" t="n"/>
      <c r="AG273" s="617" t="n"/>
      <c r="AH273" s="617" t="n"/>
    </row>
    <row r="274" ht="14.25" customHeight="1" s="1068">
      <c r="A274" s="617" t="n"/>
      <c r="B274" s="617" t="n"/>
      <c r="C274" s="617" t="n"/>
      <c r="D274" s="617" t="n"/>
      <c r="E274" s="617" t="n"/>
      <c r="F274" s="617" t="n"/>
      <c r="G274" s="617" t="n"/>
      <c r="H274" s="617" t="n"/>
      <c r="I274" s="617" t="n"/>
      <c r="J274" s="617" t="n"/>
      <c r="K274" s="617" t="n"/>
      <c r="L274" s="617" t="n"/>
      <c r="M274" s="617" t="n"/>
      <c r="N274" s="617" t="n"/>
      <c r="O274" s="617" t="n"/>
      <c r="P274" s="617" t="n"/>
      <c r="Q274" s="617" t="n"/>
      <c r="R274" s="617" t="n"/>
      <c r="S274" s="617" t="n"/>
      <c r="T274" s="617" t="n"/>
      <c r="U274" s="617" t="n"/>
      <c r="V274" s="617" t="n"/>
      <c r="W274" s="617" t="n"/>
      <c r="X274" s="617" t="n"/>
      <c r="Y274" s="617" t="n"/>
      <c r="Z274" s="617" t="n"/>
      <c r="AA274" s="617" t="n"/>
      <c r="AB274" s="617" t="n"/>
      <c r="AC274" s="617" t="n"/>
      <c r="AD274" s="617" t="n"/>
      <c r="AE274" s="617" t="n"/>
      <c r="AF274" s="617" t="n"/>
      <c r="AG274" s="617" t="n"/>
      <c r="AH274" s="617" t="n"/>
    </row>
    <row r="275" ht="14.25" customHeight="1" s="1068">
      <c r="A275" s="617" t="n"/>
      <c r="B275" s="617" t="n"/>
      <c r="C275" s="617" t="n"/>
      <c r="D275" s="617" t="n"/>
      <c r="E275" s="617" t="n"/>
      <c r="F275" s="617" t="n"/>
      <c r="G275" s="617" t="n"/>
      <c r="H275" s="617" t="n"/>
      <c r="I275" s="617" t="n"/>
      <c r="J275" s="617" t="n"/>
      <c r="K275" s="617" t="n"/>
      <c r="L275" s="617" t="n"/>
      <c r="M275" s="617" t="n"/>
      <c r="N275" s="617" t="n"/>
      <c r="O275" s="617" t="n"/>
      <c r="P275" s="617" t="n"/>
      <c r="Q275" s="617" t="n"/>
      <c r="R275" s="617" t="n"/>
      <c r="S275" s="617" t="n"/>
      <c r="T275" s="617" t="n"/>
      <c r="U275" s="617" t="n"/>
      <c r="V275" s="617" t="n"/>
      <c r="W275" s="617" t="n"/>
      <c r="X275" s="617" t="n"/>
      <c r="Y275" s="617" t="n"/>
      <c r="Z275" s="617" t="n"/>
      <c r="AA275" s="617" t="n"/>
      <c r="AB275" s="617" t="n"/>
      <c r="AC275" s="617" t="n"/>
      <c r="AD275" s="617" t="n"/>
      <c r="AE275" s="617" t="n"/>
      <c r="AF275" s="617" t="n"/>
      <c r="AG275" s="617" t="n"/>
      <c r="AH275" s="617" t="n"/>
    </row>
    <row r="276" ht="14.25" customHeight="1" s="1068">
      <c r="A276" s="617" t="n"/>
      <c r="B276" s="617" t="n"/>
      <c r="C276" s="617" t="n"/>
      <c r="D276" s="617" t="n"/>
      <c r="E276" s="617" t="n"/>
      <c r="F276" s="617" t="n"/>
      <c r="G276" s="617" t="n"/>
      <c r="H276" s="617" t="n"/>
      <c r="I276" s="617" t="n"/>
      <c r="J276" s="617" t="n"/>
      <c r="K276" s="617" t="n"/>
      <c r="L276" s="617" t="n"/>
      <c r="M276" s="617" t="n"/>
      <c r="N276" s="617" t="n"/>
      <c r="O276" s="617" t="n"/>
      <c r="P276" s="617" t="n"/>
      <c r="Q276" s="617" t="n"/>
      <c r="R276" s="617" t="n"/>
      <c r="S276" s="617" t="n"/>
      <c r="T276" s="617" t="n"/>
      <c r="U276" s="617" t="n"/>
      <c r="V276" s="617" t="n"/>
      <c r="W276" s="617" t="n"/>
      <c r="X276" s="617" t="n"/>
      <c r="Y276" s="617" t="n"/>
      <c r="Z276" s="617" t="n"/>
      <c r="AA276" s="617" t="n"/>
      <c r="AB276" s="617" t="n"/>
      <c r="AC276" s="617" t="n"/>
      <c r="AD276" s="617" t="n"/>
      <c r="AE276" s="617" t="n"/>
      <c r="AF276" s="617" t="n"/>
      <c r="AG276" s="617" t="n"/>
      <c r="AH276" s="617" t="n"/>
    </row>
    <row r="277" ht="14.25" customHeight="1" s="1068">
      <c r="A277" s="617" t="n"/>
      <c r="B277" s="617" t="n"/>
      <c r="C277" s="617" t="n"/>
      <c r="D277" s="617" t="n"/>
      <c r="E277" s="617" t="n"/>
      <c r="F277" s="617" t="n"/>
      <c r="G277" s="617" t="n"/>
      <c r="H277" s="617" t="n"/>
      <c r="I277" s="617" t="n"/>
      <c r="J277" s="617" t="n"/>
      <c r="K277" s="617" t="n"/>
      <c r="L277" s="617" t="n"/>
      <c r="M277" s="617" t="n"/>
      <c r="N277" s="617" t="n"/>
      <c r="O277" s="617" t="n"/>
      <c r="P277" s="617" t="n"/>
      <c r="Q277" s="617" t="n"/>
      <c r="R277" s="617" t="n"/>
      <c r="S277" s="617" t="n"/>
      <c r="T277" s="617" t="n"/>
      <c r="U277" s="617" t="n"/>
      <c r="V277" s="617" t="n"/>
      <c r="W277" s="617" t="n"/>
      <c r="X277" s="617" t="n"/>
      <c r="Y277" s="617" t="n"/>
      <c r="Z277" s="617" t="n"/>
      <c r="AA277" s="617" t="n"/>
      <c r="AB277" s="617" t="n"/>
      <c r="AC277" s="617" t="n"/>
      <c r="AD277" s="617" t="n"/>
      <c r="AE277" s="617" t="n"/>
      <c r="AF277" s="617" t="n"/>
      <c r="AG277" s="617" t="n"/>
      <c r="AH277" s="617" t="n"/>
    </row>
    <row r="278" ht="14.25" customHeight="1" s="1068">
      <c r="A278" s="617" t="n"/>
      <c r="B278" s="617" t="n"/>
      <c r="C278" s="617" t="n"/>
      <c r="D278" s="617" t="n"/>
      <c r="E278" s="617" t="n"/>
      <c r="F278" s="617" t="n"/>
      <c r="G278" s="617" t="n"/>
      <c r="H278" s="617" t="n"/>
      <c r="I278" s="617" t="n"/>
      <c r="J278" s="617" t="n"/>
      <c r="K278" s="617" t="n"/>
      <c r="L278" s="617" t="n"/>
      <c r="M278" s="617" t="n"/>
      <c r="N278" s="617" t="n"/>
      <c r="O278" s="617" t="n"/>
      <c r="P278" s="617" t="n"/>
      <c r="Q278" s="617" t="n"/>
      <c r="R278" s="617" t="n"/>
      <c r="S278" s="617" t="n"/>
      <c r="T278" s="617" t="n"/>
      <c r="U278" s="617" t="n"/>
      <c r="V278" s="617" t="n"/>
      <c r="W278" s="617" t="n"/>
      <c r="X278" s="617" t="n"/>
      <c r="Y278" s="617" t="n"/>
      <c r="Z278" s="617" t="n"/>
      <c r="AA278" s="617" t="n"/>
      <c r="AB278" s="617" t="n"/>
      <c r="AC278" s="617" t="n"/>
      <c r="AD278" s="617" t="n"/>
      <c r="AE278" s="617" t="n"/>
      <c r="AF278" s="617" t="n"/>
      <c r="AG278" s="617" t="n"/>
      <c r="AH278" s="617" t="n"/>
    </row>
    <row r="279" ht="14.25" customHeight="1" s="1068">
      <c r="A279" s="617" t="n"/>
      <c r="B279" s="617" t="n"/>
      <c r="C279" s="617" t="n"/>
      <c r="D279" s="617" t="n"/>
      <c r="E279" s="617" t="n"/>
      <c r="F279" s="617" t="n"/>
      <c r="G279" s="617" t="n"/>
      <c r="H279" s="617" t="n"/>
      <c r="I279" s="617" t="n"/>
      <c r="J279" s="617" t="n"/>
      <c r="K279" s="617" t="n"/>
      <c r="L279" s="617" t="n"/>
      <c r="M279" s="617" t="n"/>
      <c r="N279" s="617" t="n"/>
      <c r="O279" s="617" t="n"/>
      <c r="P279" s="617" t="n"/>
      <c r="Q279" s="617" t="n"/>
      <c r="R279" s="617" t="n"/>
      <c r="S279" s="617" t="n"/>
      <c r="T279" s="617" t="n"/>
      <c r="U279" s="617" t="n"/>
      <c r="V279" s="617" t="n"/>
      <c r="W279" s="617" t="n"/>
      <c r="X279" s="617" t="n"/>
      <c r="Y279" s="617" t="n"/>
      <c r="Z279" s="617" t="n"/>
      <c r="AA279" s="617" t="n"/>
      <c r="AB279" s="617" t="n"/>
      <c r="AC279" s="617" t="n"/>
      <c r="AD279" s="617" t="n"/>
      <c r="AE279" s="617" t="n"/>
      <c r="AF279" s="617" t="n"/>
      <c r="AG279" s="617" t="n"/>
      <c r="AH279" s="617" t="n"/>
    </row>
    <row r="280" ht="14.25" customHeight="1" s="1068">
      <c r="A280" s="617" t="n"/>
      <c r="B280" s="617" t="n"/>
      <c r="C280" s="617" t="n"/>
      <c r="D280" s="617" t="n"/>
      <c r="E280" s="617" t="n"/>
      <c r="F280" s="617" t="n"/>
      <c r="G280" s="617" t="n"/>
      <c r="H280" s="617" t="n"/>
      <c r="I280" s="617" t="n"/>
      <c r="J280" s="617" t="n"/>
      <c r="K280" s="617" t="n"/>
      <c r="L280" s="617" t="n"/>
      <c r="M280" s="617" t="n"/>
      <c r="N280" s="617" t="n"/>
      <c r="O280" s="617" t="n"/>
      <c r="P280" s="617" t="n"/>
      <c r="Q280" s="617" t="n"/>
      <c r="R280" s="617" t="n"/>
      <c r="S280" s="617" t="n"/>
      <c r="T280" s="617" t="n"/>
      <c r="U280" s="617" t="n"/>
      <c r="V280" s="617" t="n"/>
      <c r="W280" s="617" t="n"/>
      <c r="X280" s="617" t="n"/>
      <c r="Y280" s="617" t="n"/>
      <c r="Z280" s="617" t="n"/>
      <c r="AA280" s="617" t="n"/>
      <c r="AB280" s="617" t="n"/>
      <c r="AC280" s="617" t="n"/>
      <c r="AD280" s="617" t="n"/>
      <c r="AE280" s="617" t="n"/>
      <c r="AF280" s="617" t="n"/>
      <c r="AG280" s="617" t="n"/>
      <c r="AH280" s="617" t="n"/>
    </row>
    <row r="281" ht="14.25" customHeight="1" s="1068">
      <c r="A281" s="617" t="n"/>
      <c r="B281" s="617" t="n"/>
      <c r="C281" s="617" t="n"/>
      <c r="D281" s="617" t="n"/>
      <c r="E281" s="617" t="n"/>
      <c r="F281" s="617" t="n"/>
      <c r="G281" s="617" t="n"/>
      <c r="H281" s="617" t="n"/>
      <c r="I281" s="617" t="n"/>
      <c r="J281" s="617" t="n"/>
      <c r="K281" s="617" t="n"/>
      <c r="L281" s="617" t="n"/>
      <c r="M281" s="617" t="n"/>
      <c r="N281" s="617" t="n"/>
      <c r="O281" s="617" t="n"/>
      <c r="P281" s="617" t="n"/>
      <c r="Q281" s="617" t="n"/>
      <c r="R281" s="617" t="n"/>
      <c r="S281" s="617" t="n"/>
      <c r="T281" s="617" t="n"/>
      <c r="U281" s="617" t="n"/>
      <c r="V281" s="617" t="n"/>
      <c r="W281" s="617" t="n"/>
      <c r="X281" s="617" t="n"/>
      <c r="Y281" s="617" t="n"/>
      <c r="Z281" s="617" t="n"/>
      <c r="AA281" s="617" t="n"/>
      <c r="AB281" s="617" t="n"/>
      <c r="AC281" s="617" t="n"/>
      <c r="AD281" s="617" t="n"/>
      <c r="AE281" s="617" t="n"/>
      <c r="AF281" s="617" t="n"/>
      <c r="AG281" s="617" t="n"/>
      <c r="AH281" s="617" t="n"/>
    </row>
    <row r="282" ht="14.25" customHeight="1" s="1068">
      <c r="A282" s="617" t="n"/>
      <c r="B282" s="617" t="n"/>
      <c r="C282" s="617" t="n"/>
      <c r="D282" s="617" t="n"/>
      <c r="E282" s="617" t="n"/>
      <c r="F282" s="617" t="n"/>
      <c r="G282" s="617" t="n"/>
      <c r="H282" s="617" t="n"/>
      <c r="I282" s="617" t="n"/>
      <c r="J282" s="617" t="n"/>
      <c r="K282" s="617" t="n"/>
      <c r="L282" s="617" t="n"/>
      <c r="M282" s="617" t="n"/>
      <c r="N282" s="617" t="n"/>
      <c r="O282" s="617" t="n"/>
      <c r="P282" s="617" t="n"/>
      <c r="Q282" s="617" t="n"/>
      <c r="R282" s="617" t="n"/>
      <c r="S282" s="617" t="n"/>
      <c r="T282" s="617" t="n"/>
      <c r="U282" s="617" t="n"/>
      <c r="V282" s="617" t="n"/>
      <c r="W282" s="617" t="n"/>
      <c r="X282" s="617" t="n"/>
      <c r="Y282" s="617" t="n"/>
      <c r="Z282" s="617" t="n"/>
      <c r="AA282" s="617" t="n"/>
      <c r="AB282" s="617" t="n"/>
      <c r="AC282" s="617" t="n"/>
      <c r="AD282" s="617" t="n"/>
      <c r="AE282" s="617" t="n"/>
      <c r="AF282" s="617" t="n"/>
      <c r="AG282" s="617" t="n"/>
      <c r="AH282" s="617" t="n"/>
    </row>
    <row r="283" ht="14.25" customHeight="1" s="1068">
      <c r="A283" s="617" t="n"/>
      <c r="B283" s="617" t="n"/>
      <c r="C283" s="617" t="n"/>
      <c r="D283" s="617" t="n"/>
      <c r="E283" s="617" t="n"/>
      <c r="F283" s="617" t="n"/>
      <c r="G283" s="617" t="n"/>
      <c r="H283" s="617" t="n"/>
      <c r="I283" s="617" t="n"/>
      <c r="J283" s="617" t="n"/>
      <c r="K283" s="617" t="n"/>
      <c r="L283" s="617" t="n"/>
      <c r="M283" s="617" t="n"/>
      <c r="N283" s="617" t="n"/>
      <c r="O283" s="617" t="n"/>
      <c r="P283" s="617" t="n"/>
      <c r="Q283" s="617" t="n"/>
      <c r="R283" s="617" t="n"/>
      <c r="S283" s="617" t="n"/>
      <c r="T283" s="617" t="n"/>
      <c r="U283" s="617" t="n"/>
      <c r="V283" s="617" t="n"/>
      <c r="W283" s="617" t="n"/>
      <c r="X283" s="617" t="n"/>
      <c r="Y283" s="617" t="n"/>
      <c r="Z283" s="617" t="n"/>
      <c r="AA283" s="617" t="n"/>
      <c r="AB283" s="617" t="n"/>
      <c r="AC283" s="617" t="n"/>
      <c r="AD283" s="617" t="n"/>
      <c r="AE283" s="617" t="n"/>
      <c r="AF283" s="617" t="n"/>
      <c r="AG283" s="617" t="n"/>
      <c r="AH283" s="617" t="n"/>
    </row>
    <row r="284" ht="14.25" customHeight="1" s="1068">
      <c r="A284" s="617" t="n"/>
      <c r="B284" s="617" t="n"/>
      <c r="C284" s="617" t="n"/>
      <c r="D284" s="617" t="n"/>
      <c r="E284" s="617" t="n"/>
      <c r="F284" s="617" t="n"/>
      <c r="G284" s="617" t="n"/>
      <c r="H284" s="617" t="n"/>
      <c r="I284" s="617" t="n"/>
      <c r="J284" s="617" t="n"/>
      <c r="K284" s="617" t="n"/>
      <c r="L284" s="617" t="n"/>
      <c r="M284" s="617" t="n"/>
      <c r="N284" s="617" t="n"/>
      <c r="O284" s="617" t="n"/>
      <c r="P284" s="617" t="n"/>
      <c r="Q284" s="617" t="n"/>
      <c r="R284" s="617" t="n"/>
      <c r="S284" s="617" t="n"/>
      <c r="T284" s="617" t="n"/>
      <c r="U284" s="617" t="n"/>
      <c r="V284" s="617" t="n"/>
      <c r="W284" s="617" t="n"/>
      <c r="X284" s="617" t="n"/>
      <c r="Y284" s="617" t="n"/>
      <c r="Z284" s="617" t="n"/>
      <c r="AA284" s="617" t="n"/>
      <c r="AB284" s="617" t="n"/>
      <c r="AC284" s="617" t="n"/>
      <c r="AD284" s="617" t="n"/>
      <c r="AE284" s="617" t="n"/>
      <c r="AF284" s="617" t="n"/>
      <c r="AG284" s="617" t="n"/>
      <c r="AH284" s="617" t="n"/>
    </row>
    <row r="285" ht="14.25" customHeight="1" s="1068">
      <c r="A285" s="617" t="n"/>
      <c r="B285" s="617" t="n"/>
      <c r="C285" s="617" t="n"/>
      <c r="D285" s="617" t="n"/>
      <c r="E285" s="617" t="n"/>
      <c r="F285" s="617" t="n"/>
      <c r="G285" s="617" t="n"/>
      <c r="H285" s="617" t="n"/>
      <c r="I285" s="617" t="n"/>
      <c r="J285" s="617" t="n"/>
      <c r="K285" s="617" t="n"/>
      <c r="L285" s="617" t="n"/>
      <c r="M285" s="617" t="n"/>
      <c r="N285" s="617" t="n"/>
      <c r="O285" s="617" t="n"/>
      <c r="P285" s="617" t="n"/>
      <c r="Q285" s="617" t="n"/>
      <c r="R285" s="617" t="n"/>
      <c r="S285" s="617" t="n"/>
      <c r="T285" s="617" t="n"/>
      <c r="U285" s="617" t="n"/>
      <c r="V285" s="617" t="n"/>
      <c r="W285" s="617" t="n"/>
      <c r="X285" s="617" t="n"/>
      <c r="Y285" s="617" t="n"/>
      <c r="Z285" s="617" t="n"/>
      <c r="AA285" s="617" t="n"/>
      <c r="AB285" s="617" t="n"/>
      <c r="AC285" s="617" t="n"/>
      <c r="AD285" s="617" t="n"/>
      <c r="AE285" s="617" t="n"/>
      <c r="AF285" s="617" t="n"/>
      <c r="AG285" s="617" t="n"/>
      <c r="AH285" s="617" t="n"/>
    </row>
    <row r="286" ht="14.25" customHeight="1" s="1068">
      <c r="A286" s="617" t="n"/>
      <c r="B286" s="617" t="n"/>
      <c r="C286" s="617" t="n"/>
      <c r="D286" s="617" t="n"/>
      <c r="E286" s="617" t="n"/>
      <c r="F286" s="617" t="n"/>
      <c r="G286" s="617" t="n"/>
      <c r="H286" s="617" t="n"/>
      <c r="I286" s="617" t="n"/>
      <c r="J286" s="617" t="n"/>
      <c r="K286" s="617" t="n"/>
      <c r="L286" s="617" t="n"/>
      <c r="M286" s="617" t="n"/>
      <c r="N286" s="617" t="n"/>
      <c r="O286" s="617" t="n"/>
      <c r="P286" s="617" t="n"/>
      <c r="Q286" s="617" t="n"/>
      <c r="R286" s="617" t="n"/>
      <c r="S286" s="617" t="n"/>
      <c r="T286" s="617" t="n"/>
      <c r="U286" s="617" t="n"/>
      <c r="V286" s="617" t="n"/>
      <c r="W286" s="617" t="n"/>
      <c r="X286" s="617" t="n"/>
      <c r="Y286" s="617" t="n"/>
      <c r="Z286" s="617" t="n"/>
      <c r="AA286" s="617" t="n"/>
      <c r="AB286" s="617" t="n"/>
      <c r="AC286" s="617" t="n"/>
      <c r="AD286" s="617" t="n"/>
      <c r="AE286" s="617" t="n"/>
      <c r="AF286" s="617" t="n"/>
      <c r="AG286" s="617" t="n"/>
      <c r="AH286" s="617" t="n"/>
    </row>
    <row r="287" ht="14.25" customHeight="1" s="1068">
      <c r="A287" s="617" t="n"/>
      <c r="B287" s="617" t="n"/>
      <c r="C287" s="617" t="n"/>
      <c r="D287" s="617" t="n"/>
      <c r="E287" s="617" t="n"/>
      <c r="F287" s="617" t="n"/>
      <c r="G287" s="617" t="n"/>
      <c r="H287" s="617" t="n"/>
      <c r="I287" s="617" t="n"/>
      <c r="J287" s="617" t="n"/>
      <c r="K287" s="617" t="n"/>
      <c r="L287" s="617" t="n"/>
      <c r="M287" s="617" t="n"/>
      <c r="N287" s="617" t="n"/>
      <c r="O287" s="617" t="n"/>
      <c r="P287" s="617" t="n"/>
      <c r="Q287" s="617" t="n"/>
      <c r="R287" s="617" t="n"/>
      <c r="S287" s="617" t="n"/>
      <c r="T287" s="617" t="n"/>
      <c r="U287" s="617" t="n"/>
      <c r="V287" s="617" t="n"/>
      <c r="W287" s="617" t="n"/>
      <c r="X287" s="617" t="n"/>
      <c r="Y287" s="617" t="n"/>
      <c r="Z287" s="617" t="n"/>
      <c r="AA287" s="617" t="n"/>
      <c r="AB287" s="617" t="n"/>
      <c r="AC287" s="617" t="n"/>
      <c r="AD287" s="617" t="n"/>
      <c r="AE287" s="617" t="n"/>
      <c r="AF287" s="617" t="n"/>
      <c r="AG287" s="617" t="n"/>
      <c r="AH287" s="617" t="n"/>
    </row>
    <row r="288" ht="14.25" customHeight="1" s="1068">
      <c r="A288" s="617" t="n"/>
      <c r="B288" s="617" t="n"/>
      <c r="C288" s="617" t="n"/>
      <c r="D288" s="617" t="n"/>
      <c r="E288" s="617" t="n"/>
      <c r="F288" s="617" t="n"/>
      <c r="G288" s="617" t="n"/>
      <c r="H288" s="617" t="n"/>
      <c r="I288" s="617" t="n"/>
      <c r="J288" s="617" t="n"/>
      <c r="K288" s="617" t="n"/>
      <c r="L288" s="617" t="n"/>
      <c r="M288" s="617" t="n"/>
      <c r="N288" s="617" t="n"/>
      <c r="O288" s="617" t="n"/>
      <c r="P288" s="617" t="n"/>
      <c r="Q288" s="617" t="n"/>
      <c r="R288" s="617" t="n"/>
      <c r="S288" s="617" t="n"/>
      <c r="T288" s="617" t="n"/>
      <c r="U288" s="617" t="n"/>
      <c r="V288" s="617" t="n"/>
      <c r="W288" s="617" t="n"/>
      <c r="X288" s="617" t="n"/>
      <c r="Y288" s="617" t="n"/>
      <c r="Z288" s="617" t="n"/>
      <c r="AA288" s="617" t="n"/>
      <c r="AB288" s="617" t="n"/>
      <c r="AC288" s="617" t="n"/>
      <c r="AD288" s="617" t="n"/>
      <c r="AE288" s="617" t="n"/>
      <c r="AF288" s="617" t="n"/>
      <c r="AG288" s="617" t="n"/>
      <c r="AH288" s="617" t="n"/>
    </row>
    <row r="289" ht="14.25" customHeight="1" s="1068">
      <c r="A289" s="617" t="n"/>
      <c r="B289" s="617" t="n"/>
      <c r="C289" s="617" t="n"/>
      <c r="D289" s="617" t="n"/>
      <c r="E289" s="617" t="n"/>
      <c r="F289" s="617" t="n"/>
      <c r="G289" s="617" t="n"/>
      <c r="H289" s="617" t="n"/>
      <c r="I289" s="617" t="n"/>
      <c r="J289" s="617" t="n"/>
      <c r="K289" s="617" t="n"/>
      <c r="L289" s="617" t="n"/>
      <c r="M289" s="617" t="n"/>
      <c r="N289" s="617" t="n"/>
      <c r="O289" s="617" t="n"/>
      <c r="P289" s="617" t="n"/>
      <c r="Q289" s="617" t="n"/>
      <c r="R289" s="617" t="n"/>
      <c r="S289" s="617" t="n"/>
      <c r="T289" s="617" t="n"/>
      <c r="U289" s="617" t="n"/>
      <c r="V289" s="617" t="n"/>
      <c r="W289" s="617" t="n"/>
      <c r="X289" s="617" t="n"/>
      <c r="Y289" s="617" t="n"/>
      <c r="Z289" s="617" t="n"/>
      <c r="AA289" s="617" t="n"/>
      <c r="AB289" s="617" t="n"/>
      <c r="AC289" s="617" t="n"/>
      <c r="AD289" s="617" t="n"/>
      <c r="AE289" s="617" t="n"/>
      <c r="AF289" s="617" t="n"/>
      <c r="AG289" s="617" t="n"/>
      <c r="AH289" s="617" t="n"/>
    </row>
    <row r="290" ht="14.25" customHeight="1" s="1068">
      <c r="A290" s="617" t="n"/>
      <c r="B290" s="617" t="n"/>
      <c r="C290" s="617" t="n"/>
      <c r="D290" s="617" t="n"/>
      <c r="E290" s="617" t="n"/>
      <c r="F290" s="617" t="n"/>
      <c r="G290" s="617" t="n"/>
      <c r="H290" s="617" t="n"/>
      <c r="I290" s="617" t="n"/>
      <c r="J290" s="617" t="n"/>
      <c r="K290" s="617" t="n"/>
      <c r="L290" s="617" t="n"/>
      <c r="M290" s="617" t="n"/>
      <c r="N290" s="617" t="n"/>
      <c r="O290" s="617" t="n"/>
      <c r="P290" s="617" t="n"/>
      <c r="Q290" s="617" t="n"/>
      <c r="R290" s="617" t="n"/>
      <c r="S290" s="617" t="n"/>
      <c r="T290" s="617" t="n"/>
      <c r="U290" s="617" t="n"/>
      <c r="V290" s="617" t="n"/>
      <c r="W290" s="617" t="n"/>
      <c r="X290" s="617" t="n"/>
      <c r="Y290" s="617" t="n"/>
      <c r="Z290" s="617" t="n"/>
      <c r="AA290" s="617" t="n"/>
      <c r="AB290" s="617" t="n"/>
      <c r="AC290" s="617" t="n"/>
      <c r="AD290" s="617" t="n"/>
      <c r="AE290" s="617" t="n"/>
      <c r="AF290" s="617" t="n"/>
      <c r="AG290" s="617" t="n"/>
      <c r="AH290" s="617" t="n"/>
    </row>
    <row r="291" ht="14.25" customHeight="1" s="1068">
      <c r="A291" s="617" t="n"/>
      <c r="B291" s="617" t="n"/>
      <c r="C291" s="617" t="n"/>
      <c r="D291" s="617" t="n"/>
      <c r="E291" s="617" t="n"/>
      <c r="F291" s="617" t="n"/>
      <c r="G291" s="617" t="n"/>
      <c r="H291" s="617" t="n"/>
      <c r="I291" s="617" t="n"/>
      <c r="J291" s="617" t="n"/>
      <c r="K291" s="617" t="n"/>
      <c r="L291" s="617" t="n"/>
      <c r="M291" s="617" t="n"/>
      <c r="N291" s="617" t="n"/>
      <c r="O291" s="617" t="n"/>
      <c r="P291" s="617" t="n"/>
      <c r="Q291" s="617" t="n"/>
      <c r="R291" s="617" t="n"/>
      <c r="S291" s="617" t="n"/>
      <c r="T291" s="617" t="n"/>
      <c r="U291" s="617" t="n"/>
      <c r="V291" s="617" t="n"/>
      <c r="W291" s="617" t="n"/>
      <c r="X291" s="617" t="n"/>
      <c r="Y291" s="617" t="n"/>
      <c r="Z291" s="617" t="n"/>
      <c r="AA291" s="617" t="n"/>
      <c r="AB291" s="617" t="n"/>
      <c r="AC291" s="617" t="n"/>
      <c r="AD291" s="617" t="n"/>
      <c r="AE291" s="617" t="n"/>
      <c r="AF291" s="617" t="n"/>
      <c r="AG291" s="617" t="n"/>
      <c r="AH291" s="617" t="n"/>
    </row>
    <row r="292" ht="14.25" customHeight="1" s="1068">
      <c r="A292" s="617" t="n"/>
      <c r="B292" s="617" t="n"/>
      <c r="C292" s="617" t="n"/>
      <c r="D292" s="617" t="n"/>
      <c r="E292" s="617" t="n"/>
      <c r="F292" s="617" t="n"/>
      <c r="G292" s="617" t="n"/>
      <c r="H292" s="617" t="n"/>
      <c r="I292" s="617" t="n"/>
      <c r="J292" s="617" t="n"/>
      <c r="K292" s="617" t="n"/>
      <c r="L292" s="617" t="n"/>
      <c r="M292" s="617" t="n"/>
      <c r="N292" s="617" t="n"/>
      <c r="O292" s="617" t="n"/>
      <c r="P292" s="617" t="n"/>
      <c r="Q292" s="617" t="n"/>
      <c r="R292" s="617" t="n"/>
      <c r="S292" s="617" t="n"/>
      <c r="T292" s="617" t="n"/>
      <c r="U292" s="617" t="n"/>
      <c r="V292" s="617" t="n"/>
      <c r="W292" s="617" t="n"/>
      <c r="X292" s="617" t="n"/>
      <c r="Y292" s="617" t="n"/>
      <c r="Z292" s="617" t="n"/>
      <c r="AA292" s="617" t="n"/>
      <c r="AB292" s="617" t="n"/>
      <c r="AC292" s="617" t="n"/>
      <c r="AD292" s="617" t="n"/>
      <c r="AE292" s="617" t="n"/>
      <c r="AF292" s="617" t="n"/>
      <c r="AG292" s="617" t="n"/>
      <c r="AH292" s="617" t="n"/>
    </row>
    <row r="293" ht="14.25" customHeight="1" s="1068">
      <c r="A293" s="617" t="n"/>
      <c r="B293" s="617" t="n"/>
      <c r="C293" s="617" t="n"/>
      <c r="D293" s="617" t="n"/>
      <c r="E293" s="617" t="n"/>
      <c r="F293" s="617" t="n"/>
      <c r="G293" s="617" t="n"/>
      <c r="H293" s="617" t="n"/>
      <c r="I293" s="617" t="n"/>
      <c r="J293" s="617" t="n"/>
      <c r="K293" s="617" t="n"/>
      <c r="L293" s="617" t="n"/>
      <c r="M293" s="617" t="n"/>
      <c r="N293" s="617" t="n"/>
      <c r="O293" s="617" t="n"/>
      <c r="P293" s="617" t="n"/>
      <c r="Q293" s="617" t="n"/>
      <c r="R293" s="617" t="n"/>
      <c r="S293" s="617" t="n"/>
      <c r="T293" s="617" t="n"/>
      <c r="U293" s="617" t="n"/>
      <c r="V293" s="617" t="n"/>
      <c r="W293" s="617" t="n"/>
      <c r="X293" s="617" t="n"/>
      <c r="Y293" s="617" t="n"/>
      <c r="Z293" s="617" t="n"/>
      <c r="AA293" s="617" t="n"/>
      <c r="AB293" s="617" t="n"/>
      <c r="AC293" s="617" t="n"/>
      <c r="AD293" s="617" t="n"/>
      <c r="AE293" s="617" t="n"/>
      <c r="AF293" s="617" t="n"/>
      <c r="AG293" s="617" t="n"/>
      <c r="AH293" s="617" t="n"/>
    </row>
    <row r="294" ht="14.25" customHeight="1" s="1068">
      <c r="A294" s="617" t="n"/>
      <c r="B294" s="617" t="n"/>
      <c r="C294" s="617" t="n"/>
      <c r="D294" s="617" t="n"/>
      <c r="E294" s="617" t="n"/>
      <c r="F294" s="617" t="n"/>
      <c r="G294" s="617" t="n"/>
      <c r="H294" s="617" t="n"/>
      <c r="I294" s="617" t="n"/>
      <c r="J294" s="617" t="n"/>
      <c r="K294" s="617" t="n"/>
      <c r="L294" s="617" t="n"/>
      <c r="M294" s="617" t="n"/>
      <c r="N294" s="617" t="n"/>
      <c r="O294" s="617" t="n"/>
      <c r="P294" s="617" t="n"/>
      <c r="Q294" s="617" t="n"/>
      <c r="R294" s="617" t="n"/>
      <c r="S294" s="617" t="n"/>
      <c r="T294" s="617" t="n"/>
      <c r="U294" s="617" t="n"/>
      <c r="V294" s="617" t="n"/>
      <c r="W294" s="617" t="n"/>
      <c r="X294" s="617" t="n"/>
      <c r="Y294" s="617" t="n"/>
      <c r="Z294" s="617" t="n"/>
      <c r="AA294" s="617" t="n"/>
      <c r="AB294" s="617" t="n"/>
      <c r="AC294" s="617" t="n"/>
      <c r="AD294" s="617" t="n"/>
      <c r="AE294" s="617" t="n"/>
      <c r="AF294" s="617" t="n"/>
      <c r="AG294" s="617" t="n"/>
      <c r="AH294" s="617" t="n"/>
    </row>
    <row r="295" ht="14.25" customHeight="1" s="1068">
      <c r="A295" s="617" t="n"/>
      <c r="B295" s="617" t="n"/>
      <c r="C295" s="617" t="n"/>
      <c r="D295" s="617" t="n"/>
      <c r="E295" s="617" t="n"/>
      <c r="F295" s="617" t="n"/>
      <c r="G295" s="617" t="n"/>
      <c r="H295" s="617" t="n"/>
      <c r="I295" s="617" t="n"/>
      <c r="J295" s="617" t="n"/>
      <c r="K295" s="617" t="n"/>
      <c r="L295" s="617" t="n"/>
      <c r="M295" s="617" t="n"/>
      <c r="N295" s="617" t="n"/>
      <c r="O295" s="617" t="n"/>
      <c r="P295" s="617" t="n"/>
      <c r="Q295" s="617" t="n"/>
      <c r="R295" s="617" t="n"/>
      <c r="S295" s="617" t="n"/>
      <c r="T295" s="617" t="n"/>
      <c r="U295" s="617" t="n"/>
      <c r="V295" s="617" t="n"/>
      <c r="W295" s="617" t="n"/>
      <c r="X295" s="617" t="n"/>
      <c r="Y295" s="617" t="n"/>
      <c r="Z295" s="617" t="n"/>
      <c r="AA295" s="617" t="n"/>
      <c r="AB295" s="617" t="n"/>
      <c r="AC295" s="617" t="n"/>
      <c r="AD295" s="617" t="n"/>
      <c r="AE295" s="617" t="n"/>
      <c r="AF295" s="617" t="n"/>
      <c r="AG295" s="617" t="n"/>
      <c r="AH295" s="617" t="n"/>
    </row>
    <row r="296" ht="14.25" customHeight="1" s="1068">
      <c r="A296" s="617" t="n"/>
      <c r="B296" s="617" t="n"/>
      <c r="C296" s="617" t="n"/>
      <c r="D296" s="617" t="n"/>
      <c r="E296" s="617" t="n"/>
      <c r="F296" s="617" t="n"/>
      <c r="G296" s="617" t="n"/>
      <c r="H296" s="617" t="n"/>
      <c r="I296" s="617" t="n"/>
      <c r="J296" s="617" t="n"/>
      <c r="K296" s="617" t="n"/>
      <c r="L296" s="617" t="n"/>
      <c r="M296" s="617" t="n"/>
      <c r="N296" s="617" t="n"/>
      <c r="O296" s="617" t="n"/>
      <c r="P296" s="617" t="n"/>
      <c r="Q296" s="617" t="n"/>
      <c r="R296" s="617" t="n"/>
      <c r="S296" s="617" t="n"/>
      <c r="T296" s="617" t="n"/>
      <c r="U296" s="617" t="n"/>
      <c r="V296" s="617" t="n"/>
      <c r="W296" s="617" t="n"/>
      <c r="X296" s="617" t="n"/>
      <c r="Y296" s="617" t="n"/>
      <c r="Z296" s="617" t="n"/>
      <c r="AA296" s="617" t="n"/>
      <c r="AB296" s="617" t="n"/>
      <c r="AC296" s="617" t="n"/>
      <c r="AD296" s="617" t="n"/>
      <c r="AE296" s="617" t="n"/>
      <c r="AF296" s="617" t="n"/>
      <c r="AG296" s="617" t="n"/>
      <c r="AH296" s="617" t="n"/>
    </row>
    <row r="297" ht="14.25" customHeight="1" s="1068">
      <c r="A297" s="617" t="n"/>
      <c r="B297" s="617" t="n"/>
      <c r="C297" s="617" t="n"/>
      <c r="D297" s="617" t="n"/>
      <c r="E297" s="617" t="n"/>
      <c r="F297" s="617" t="n"/>
      <c r="G297" s="617" t="n"/>
      <c r="H297" s="617" t="n"/>
      <c r="I297" s="617" t="n"/>
      <c r="J297" s="617" t="n"/>
      <c r="K297" s="617" t="n"/>
      <c r="L297" s="617" t="n"/>
      <c r="M297" s="617" t="n"/>
      <c r="N297" s="617" t="n"/>
      <c r="O297" s="617" t="n"/>
      <c r="P297" s="617" t="n"/>
      <c r="Q297" s="617" t="n"/>
      <c r="R297" s="617" t="n"/>
      <c r="S297" s="617" t="n"/>
      <c r="T297" s="617" t="n"/>
      <c r="U297" s="617" t="n"/>
      <c r="V297" s="617" t="n"/>
      <c r="W297" s="617" t="n"/>
      <c r="X297" s="617" t="n"/>
      <c r="Y297" s="617" t="n"/>
      <c r="Z297" s="617" t="n"/>
      <c r="AA297" s="617" t="n"/>
      <c r="AB297" s="617" t="n"/>
      <c r="AC297" s="617" t="n"/>
      <c r="AD297" s="617" t="n"/>
      <c r="AE297" s="617" t="n"/>
      <c r="AF297" s="617" t="n"/>
      <c r="AG297" s="617" t="n"/>
      <c r="AH297" s="617" t="n"/>
    </row>
    <row r="298" ht="14.25" customHeight="1" s="1068">
      <c r="A298" s="617" t="n"/>
      <c r="B298" s="617" t="n"/>
      <c r="C298" s="617" t="n"/>
      <c r="D298" s="617" t="n"/>
      <c r="E298" s="617" t="n"/>
      <c r="F298" s="617" t="n"/>
      <c r="G298" s="617" t="n"/>
      <c r="H298" s="617" t="n"/>
      <c r="I298" s="617" t="n"/>
      <c r="J298" s="617" t="n"/>
      <c r="K298" s="617" t="n"/>
      <c r="L298" s="617" t="n"/>
      <c r="M298" s="617" t="n"/>
      <c r="N298" s="617" t="n"/>
      <c r="O298" s="617" t="n"/>
      <c r="P298" s="617" t="n"/>
      <c r="Q298" s="617" t="n"/>
      <c r="R298" s="617" t="n"/>
      <c r="S298" s="617" t="n"/>
      <c r="T298" s="617" t="n"/>
      <c r="U298" s="617" t="n"/>
      <c r="V298" s="617" t="n"/>
      <c r="W298" s="617" t="n"/>
      <c r="X298" s="617" t="n"/>
      <c r="Y298" s="617" t="n"/>
      <c r="Z298" s="617" t="n"/>
      <c r="AA298" s="617" t="n"/>
      <c r="AB298" s="617" t="n"/>
      <c r="AC298" s="617" t="n"/>
      <c r="AD298" s="617" t="n"/>
      <c r="AE298" s="617" t="n"/>
      <c r="AF298" s="617" t="n"/>
      <c r="AG298" s="617" t="n"/>
      <c r="AH298" s="617" t="n"/>
    </row>
    <row r="299" ht="14.25" customHeight="1" s="1068">
      <c r="A299" s="617" t="n"/>
      <c r="B299" s="617" t="n"/>
      <c r="C299" s="617" t="n"/>
      <c r="D299" s="617" t="n"/>
      <c r="E299" s="617" t="n"/>
      <c r="F299" s="617" t="n"/>
      <c r="G299" s="617" t="n"/>
      <c r="H299" s="617" t="n"/>
      <c r="I299" s="617" t="n"/>
      <c r="J299" s="617" t="n"/>
      <c r="K299" s="617" t="n"/>
      <c r="L299" s="617" t="n"/>
      <c r="M299" s="617" t="n"/>
      <c r="N299" s="617" t="n"/>
      <c r="O299" s="617" t="n"/>
      <c r="P299" s="617" t="n"/>
      <c r="Q299" s="617" t="n"/>
      <c r="R299" s="617" t="n"/>
      <c r="S299" s="617" t="n"/>
      <c r="T299" s="617" t="n"/>
      <c r="U299" s="617" t="n"/>
      <c r="V299" s="617" t="n"/>
      <c r="W299" s="617" t="n"/>
      <c r="X299" s="617" t="n"/>
      <c r="Y299" s="617" t="n"/>
      <c r="Z299" s="617" t="n"/>
      <c r="AA299" s="617" t="n"/>
      <c r="AB299" s="617" t="n"/>
      <c r="AC299" s="617" t="n"/>
      <c r="AD299" s="617" t="n"/>
      <c r="AE299" s="617" t="n"/>
      <c r="AF299" s="617" t="n"/>
      <c r="AG299" s="617" t="n"/>
      <c r="AH299" s="617" t="n"/>
    </row>
    <row r="300" ht="14.25" customHeight="1" s="1068">
      <c r="A300" s="617" t="n"/>
      <c r="B300" s="617" t="n"/>
      <c r="C300" s="617" t="n"/>
      <c r="D300" s="617" t="n"/>
      <c r="E300" s="617" t="n"/>
      <c r="F300" s="617" t="n"/>
      <c r="G300" s="617" t="n"/>
      <c r="H300" s="617" t="n"/>
      <c r="I300" s="617" t="n"/>
      <c r="J300" s="617" t="n"/>
      <c r="K300" s="617" t="n"/>
      <c r="L300" s="617" t="n"/>
      <c r="M300" s="617" t="n"/>
      <c r="N300" s="617" t="n"/>
      <c r="O300" s="617" t="n"/>
      <c r="P300" s="617" t="n"/>
      <c r="Q300" s="617" t="n"/>
      <c r="R300" s="617" t="n"/>
      <c r="S300" s="617" t="n"/>
      <c r="T300" s="617" t="n"/>
      <c r="U300" s="617" t="n"/>
      <c r="V300" s="617" t="n"/>
      <c r="W300" s="617" t="n"/>
      <c r="X300" s="617" t="n"/>
      <c r="Y300" s="617" t="n"/>
      <c r="Z300" s="617" t="n"/>
      <c r="AA300" s="617" t="n"/>
      <c r="AB300" s="617" t="n"/>
      <c r="AC300" s="617" t="n"/>
      <c r="AD300" s="617" t="n"/>
      <c r="AE300" s="617" t="n"/>
      <c r="AF300" s="617" t="n"/>
      <c r="AG300" s="617" t="n"/>
      <c r="AH300" s="617" t="n"/>
    </row>
    <row r="301" ht="14.25" customHeight="1" s="1068">
      <c r="A301" s="617" t="n"/>
      <c r="B301" s="617" t="n"/>
      <c r="C301" s="617" t="n"/>
      <c r="D301" s="617" t="n"/>
      <c r="E301" s="617" t="n"/>
      <c r="F301" s="617" t="n"/>
      <c r="G301" s="617" t="n"/>
      <c r="H301" s="617" t="n"/>
      <c r="I301" s="617" t="n"/>
      <c r="J301" s="617" t="n"/>
      <c r="K301" s="617" t="n"/>
      <c r="L301" s="617" t="n"/>
      <c r="M301" s="617" t="n"/>
      <c r="N301" s="617" t="n"/>
      <c r="O301" s="617" t="n"/>
      <c r="P301" s="617" t="n"/>
      <c r="Q301" s="617" t="n"/>
      <c r="R301" s="617" t="n"/>
      <c r="S301" s="617" t="n"/>
      <c r="T301" s="617" t="n"/>
      <c r="U301" s="617" t="n"/>
      <c r="V301" s="617" t="n"/>
      <c r="W301" s="617" t="n"/>
      <c r="X301" s="617" t="n"/>
      <c r="Y301" s="617" t="n"/>
      <c r="Z301" s="617" t="n"/>
      <c r="AA301" s="617" t="n"/>
      <c r="AB301" s="617" t="n"/>
      <c r="AC301" s="617" t="n"/>
      <c r="AD301" s="617" t="n"/>
      <c r="AE301" s="617" t="n"/>
      <c r="AF301" s="617" t="n"/>
      <c r="AG301" s="617" t="n"/>
      <c r="AH301" s="617" t="n"/>
    </row>
    <row r="302" ht="14.25" customHeight="1" s="1068">
      <c r="A302" s="617" t="n"/>
      <c r="B302" s="617" t="n"/>
      <c r="C302" s="617" t="n"/>
      <c r="D302" s="617" t="n"/>
      <c r="E302" s="617" t="n"/>
      <c r="F302" s="617" t="n"/>
      <c r="G302" s="617" t="n"/>
      <c r="H302" s="617" t="n"/>
      <c r="I302" s="617" t="n"/>
      <c r="J302" s="617" t="n"/>
      <c r="K302" s="617" t="n"/>
      <c r="L302" s="617" t="n"/>
      <c r="M302" s="617" t="n"/>
      <c r="N302" s="617" t="n"/>
      <c r="O302" s="617" t="n"/>
      <c r="P302" s="617" t="n"/>
      <c r="Q302" s="617" t="n"/>
      <c r="R302" s="617" t="n"/>
      <c r="S302" s="617" t="n"/>
      <c r="T302" s="617" t="n"/>
      <c r="U302" s="617" t="n"/>
      <c r="V302" s="617" t="n"/>
      <c r="W302" s="617" t="n"/>
      <c r="X302" s="617" t="n"/>
      <c r="Y302" s="617" t="n"/>
      <c r="Z302" s="617" t="n"/>
      <c r="AA302" s="617" t="n"/>
      <c r="AB302" s="617" t="n"/>
      <c r="AC302" s="617" t="n"/>
      <c r="AD302" s="617" t="n"/>
      <c r="AE302" s="617" t="n"/>
      <c r="AF302" s="617" t="n"/>
      <c r="AG302" s="617" t="n"/>
      <c r="AH302" s="617" t="n"/>
    </row>
    <row r="303" ht="14.25" customHeight="1" s="1068">
      <c r="A303" s="617" t="n"/>
      <c r="B303" s="617" t="n"/>
      <c r="C303" s="617" t="n"/>
      <c r="D303" s="617" t="n"/>
      <c r="E303" s="617" t="n"/>
      <c r="F303" s="617" t="n"/>
      <c r="G303" s="617" t="n"/>
      <c r="H303" s="617" t="n"/>
      <c r="I303" s="617" t="n"/>
      <c r="J303" s="617" t="n"/>
      <c r="K303" s="617" t="n"/>
      <c r="L303" s="617" t="n"/>
      <c r="M303" s="617" t="n"/>
      <c r="N303" s="617" t="n"/>
      <c r="O303" s="617" t="n"/>
      <c r="P303" s="617" t="n"/>
      <c r="Q303" s="617" t="n"/>
      <c r="R303" s="617" t="n"/>
      <c r="S303" s="617" t="n"/>
      <c r="T303" s="617" t="n"/>
      <c r="U303" s="617" t="n"/>
      <c r="V303" s="617" t="n"/>
      <c r="W303" s="617" t="n"/>
      <c r="X303" s="617" t="n"/>
      <c r="Y303" s="617" t="n"/>
      <c r="Z303" s="617" t="n"/>
      <c r="AA303" s="617" t="n"/>
      <c r="AB303" s="617" t="n"/>
      <c r="AC303" s="617" t="n"/>
      <c r="AD303" s="617" t="n"/>
      <c r="AE303" s="617" t="n"/>
      <c r="AF303" s="617" t="n"/>
      <c r="AG303" s="617" t="n"/>
      <c r="AH303" s="617" t="n"/>
    </row>
    <row r="304" ht="14.25" customHeight="1" s="1068">
      <c r="A304" s="617" t="n"/>
      <c r="B304" s="617" t="n"/>
      <c r="C304" s="617" t="n"/>
      <c r="D304" s="617" t="n"/>
      <c r="E304" s="617" t="n"/>
      <c r="F304" s="617" t="n"/>
      <c r="G304" s="617" t="n"/>
      <c r="H304" s="617" t="n"/>
      <c r="I304" s="617" t="n"/>
      <c r="J304" s="617" t="n"/>
      <c r="K304" s="617" t="n"/>
      <c r="L304" s="617" t="n"/>
      <c r="M304" s="617" t="n"/>
      <c r="N304" s="617" t="n"/>
      <c r="O304" s="617" t="n"/>
      <c r="P304" s="617" t="n"/>
      <c r="Q304" s="617" t="n"/>
      <c r="R304" s="617" t="n"/>
      <c r="S304" s="617" t="n"/>
      <c r="T304" s="617" t="n"/>
      <c r="U304" s="617" t="n"/>
      <c r="V304" s="617" t="n"/>
      <c r="W304" s="617" t="n"/>
      <c r="X304" s="617" t="n"/>
      <c r="Y304" s="617" t="n"/>
      <c r="Z304" s="617" t="n"/>
      <c r="AA304" s="617" t="n"/>
      <c r="AB304" s="617" t="n"/>
      <c r="AC304" s="617" t="n"/>
      <c r="AD304" s="617" t="n"/>
      <c r="AE304" s="617" t="n"/>
      <c r="AF304" s="617" t="n"/>
      <c r="AG304" s="617" t="n"/>
      <c r="AH304" s="617" t="n"/>
    </row>
    <row r="305" ht="14.25" customHeight="1" s="1068">
      <c r="A305" s="617" t="n"/>
      <c r="B305" s="617" t="n"/>
      <c r="C305" s="617" t="n"/>
      <c r="D305" s="617" t="n"/>
      <c r="E305" s="617" t="n"/>
      <c r="F305" s="617" t="n"/>
      <c r="G305" s="617" t="n"/>
      <c r="H305" s="617" t="n"/>
      <c r="I305" s="617" t="n"/>
      <c r="J305" s="617" t="n"/>
      <c r="K305" s="617" t="n"/>
      <c r="L305" s="617" t="n"/>
      <c r="M305" s="617" t="n"/>
      <c r="N305" s="617" t="n"/>
      <c r="O305" s="617" t="n"/>
      <c r="P305" s="617" t="n"/>
      <c r="Q305" s="617" t="n"/>
      <c r="R305" s="617" t="n"/>
      <c r="S305" s="617" t="n"/>
      <c r="T305" s="617" t="n"/>
      <c r="U305" s="617" t="n"/>
      <c r="V305" s="617" t="n"/>
      <c r="W305" s="617" t="n"/>
      <c r="X305" s="617" t="n"/>
      <c r="Y305" s="617" t="n"/>
      <c r="Z305" s="617" t="n"/>
      <c r="AA305" s="617" t="n"/>
      <c r="AB305" s="617" t="n"/>
      <c r="AC305" s="617" t="n"/>
      <c r="AD305" s="617" t="n"/>
      <c r="AE305" s="617" t="n"/>
      <c r="AF305" s="617" t="n"/>
      <c r="AG305" s="617" t="n"/>
      <c r="AH305" s="617" t="n"/>
    </row>
    <row r="306" ht="14.25" customHeight="1" s="1068">
      <c r="A306" s="617" t="n"/>
      <c r="B306" s="617" t="n"/>
      <c r="C306" s="617" t="n"/>
      <c r="D306" s="617" t="n"/>
      <c r="E306" s="617" t="n"/>
      <c r="F306" s="617" t="n"/>
      <c r="G306" s="617" t="n"/>
      <c r="H306" s="617" t="n"/>
      <c r="I306" s="617" t="n"/>
      <c r="J306" s="617" t="n"/>
      <c r="K306" s="617" t="n"/>
      <c r="L306" s="617" t="n"/>
      <c r="M306" s="617" t="n"/>
      <c r="N306" s="617" t="n"/>
      <c r="O306" s="617" t="n"/>
      <c r="P306" s="617" t="n"/>
      <c r="Q306" s="617" t="n"/>
      <c r="R306" s="617" t="n"/>
      <c r="S306" s="617" t="n"/>
      <c r="T306" s="617" t="n"/>
      <c r="U306" s="617" t="n"/>
      <c r="V306" s="617" t="n"/>
      <c r="W306" s="617" t="n"/>
      <c r="X306" s="617" t="n"/>
      <c r="Y306" s="617" t="n"/>
      <c r="Z306" s="617" t="n"/>
      <c r="AA306" s="617" t="n"/>
      <c r="AB306" s="617" t="n"/>
      <c r="AC306" s="617" t="n"/>
      <c r="AD306" s="617" t="n"/>
      <c r="AE306" s="617" t="n"/>
      <c r="AF306" s="617" t="n"/>
      <c r="AG306" s="617" t="n"/>
      <c r="AH306" s="617" t="n"/>
    </row>
    <row r="307" ht="14.25" customHeight="1" s="1068">
      <c r="A307" s="617" t="n"/>
      <c r="B307" s="617" t="n"/>
      <c r="C307" s="617" t="n"/>
      <c r="D307" s="617" t="n"/>
      <c r="E307" s="617" t="n"/>
      <c r="F307" s="617" t="n"/>
      <c r="G307" s="617" t="n"/>
      <c r="H307" s="617" t="n"/>
      <c r="I307" s="617" t="n"/>
      <c r="J307" s="617" t="n"/>
      <c r="K307" s="617" t="n"/>
      <c r="L307" s="617" t="n"/>
      <c r="M307" s="617" t="n"/>
      <c r="N307" s="617" t="n"/>
      <c r="O307" s="617" t="n"/>
      <c r="P307" s="617" t="n"/>
      <c r="Q307" s="617" t="n"/>
      <c r="R307" s="617" t="n"/>
      <c r="S307" s="617" t="n"/>
      <c r="T307" s="617" t="n"/>
      <c r="U307" s="617" t="n"/>
      <c r="V307" s="617" t="n"/>
      <c r="W307" s="617" t="n"/>
      <c r="X307" s="617" t="n"/>
      <c r="Y307" s="617" t="n"/>
      <c r="Z307" s="617" t="n"/>
      <c r="AA307" s="617" t="n"/>
      <c r="AB307" s="617" t="n"/>
      <c r="AC307" s="617" t="n"/>
      <c r="AD307" s="617" t="n"/>
      <c r="AE307" s="617" t="n"/>
      <c r="AF307" s="617" t="n"/>
      <c r="AG307" s="617" t="n"/>
      <c r="AH307" s="617" t="n"/>
    </row>
    <row r="308" ht="14.25" customHeight="1" s="1068">
      <c r="A308" s="617" t="n"/>
      <c r="B308" s="617" t="n"/>
      <c r="C308" s="617" t="n"/>
      <c r="D308" s="617" t="n"/>
      <c r="E308" s="617" t="n"/>
      <c r="F308" s="617" t="n"/>
      <c r="G308" s="617" t="n"/>
      <c r="H308" s="617" t="n"/>
      <c r="I308" s="617" t="n"/>
      <c r="J308" s="617" t="n"/>
      <c r="K308" s="617" t="n"/>
      <c r="L308" s="617" t="n"/>
      <c r="M308" s="617" t="n"/>
      <c r="N308" s="617" t="n"/>
      <c r="O308" s="617" t="n"/>
      <c r="P308" s="617" t="n"/>
      <c r="Q308" s="617" t="n"/>
      <c r="R308" s="617" t="n"/>
      <c r="S308" s="617" t="n"/>
      <c r="T308" s="617" t="n"/>
      <c r="U308" s="617" t="n"/>
      <c r="V308" s="617" t="n"/>
      <c r="W308" s="617" t="n"/>
      <c r="X308" s="617" t="n"/>
      <c r="Y308" s="617" t="n"/>
      <c r="Z308" s="617" t="n"/>
      <c r="AA308" s="617" t="n"/>
      <c r="AB308" s="617" t="n"/>
      <c r="AC308" s="617" t="n"/>
      <c r="AD308" s="617" t="n"/>
      <c r="AE308" s="617" t="n"/>
      <c r="AF308" s="617" t="n"/>
      <c r="AG308" s="617" t="n"/>
      <c r="AH308" s="617" t="n"/>
    </row>
    <row r="309" ht="14.25" customHeight="1" s="1068">
      <c r="A309" s="617" t="n"/>
      <c r="B309" s="617" t="n"/>
      <c r="C309" s="617" t="n"/>
      <c r="D309" s="617" t="n"/>
      <c r="E309" s="617" t="n"/>
      <c r="F309" s="617" t="n"/>
      <c r="G309" s="617" t="n"/>
      <c r="H309" s="617" t="n"/>
      <c r="I309" s="617" t="n"/>
      <c r="J309" s="617" t="n"/>
      <c r="K309" s="617" t="n"/>
      <c r="L309" s="617" t="n"/>
      <c r="M309" s="617" t="n"/>
      <c r="N309" s="617" t="n"/>
      <c r="O309" s="617" t="n"/>
      <c r="P309" s="617" t="n"/>
      <c r="Q309" s="617" t="n"/>
      <c r="R309" s="617" t="n"/>
      <c r="S309" s="617" t="n"/>
      <c r="T309" s="617" t="n"/>
      <c r="U309" s="617" t="n"/>
      <c r="V309" s="617" t="n"/>
      <c r="W309" s="617" t="n"/>
      <c r="X309" s="617" t="n"/>
      <c r="Y309" s="617" t="n"/>
      <c r="Z309" s="617" t="n"/>
      <c r="AA309" s="617" t="n"/>
      <c r="AB309" s="617" t="n"/>
      <c r="AC309" s="617" t="n"/>
      <c r="AD309" s="617" t="n"/>
      <c r="AE309" s="617" t="n"/>
      <c r="AF309" s="617" t="n"/>
      <c r="AG309" s="617" t="n"/>
      <c r="AH309" s="617" t="n"/>
    </row>
    <row r="310" ht="14.25" customHeight="1" s="1068">
      <c r="A310" s="617" t="n"/>
      <c r="B310" s="617" t="n"/>
      <c r="C310" s="617" t="n"/>
      <c r="D310" s="617" t="n"/>
      <c r="E310" s="617" t="n"/>
      <c r="F310" s="617" t="n"/>
      <c r="G310" s="617" t="n"/>
      <c r="H310" s="617" t="n"/>
      <c r="I310" s="617" t="n"/>
      <c r="J310" s="617" t="n"/>
      <c r="K310" s="617" t="n"/>
      <c r="L310" s="617" t="n"/>
      <c r="M310" s="617" t="n"/>
      <c r="N310" s="617" t="n"/>
      <c r="O310" s="617" t="n"/>
      <c r="P310" s="617" t="n"/>
      <c r="Q310" s="617" t="n"/>
      <c r="R310" s="617" t="n"/>
      <c r="S310" s="617" t="n"/>
      <c r="T310" s="617" t="n"/>
      <c r="U310" s="617" t="n"/>
      <c r="V310" s="617" t="n"/>
      <c r="W310" s="617" t="n"/>
      <c r="X310" s="617" t="n"/>
      <c r="Y310" s="617" t="n"/>
      <c r="Z310" s="617" t="n"/>
      <c r="AA310" s="617" t="n"/>
      <c r="AB310" s="617" t="n"/>
      <c r="AC310" s="617" t="n"/>
      <c r="AD310" s="617" t="n"/>
      <c r="AE310" s="617" t="n"/>
      <c r="AF310" s="617" t="n"/>
      <c r="AG310" s="617" t="n"/>
      <c r="AH310" s="617" t="n"/>
    </row>
    <row r="311" ht="14.25" customHeight="1" s="1068">
      <c r="A311" s="617" t="n"/>
      <c r="B311" s="617" t="n"/>
      <c r="C311" s="617" t="n"/>
      <c r="D311" s="617" t="n"/>
      <c r="E311" s="617" t="n"/>
      <c r="F311" s="617" t="n"/>
      <c r="G311" s="617" t="n"/>
      <c r="H311" s="617" t="n"/>
      <c r="I311" s="617" t="n"/>
      <c r="J311" s="617" t="n"/>
      <c r="K311" s="617" t="n"/>
      <c r="L311" s="617" t="n"/>
      <c r="M311" s="617" t="n"/>
      <c r="N311" s="617" t="n"/>
      <c r="O311" s="617" t="n"/>
      <c r="P311" s="617" t="n"/>
      <c r="Q311" s="617" t="n"/>
      <c r="R311" s="617" t="n"/>
      <c r="S311" s="617" t="n"/>
      <c r="T311" s="617" t="n"/>
      <c r="U311" s="617" t="n"/>
      <c r="V311" s="617" t="n"/>
      <c r="W311" s="617" t="n"/>
      <c r="X311" s="617" t="n"/>
      <c r="Y311" s="617" t="n"/>
      <c r="Z311" s="617" t="n"/>
      <c r="AA311" s="617" t="n"/>
      <c r="AB311" s="617" t="n"/>
      <c r="AC311" s="617" t="n"/>
      <c r="AD311" s="617" t="n"/>
      <c r="AE311" s="617" t="n"/>
      <c r="AF311" s="617" t="n"/>
      <c r="AG311" s="617" t="n"/>
      <c r="AH311" s="617" t="n"/>
    </row>
    <row r="312" ht="14.25" customHeight="1" s="1068">
      <c r="A312" s="617" t="n"/>
      <c r="B312" s="617" t="n"/>
      <c r="C312" s="617" t="n"/>
      <c r="D312" s="617" t="n"/>
      <c r="E312" s="617" t="n"/>
      <c r="F312" s="617" t="n"/>
      <c r="G312" s="617" t="n"/>
      <c r="H312" s="617" t="n"/>
      <c r="I312" s="617" t="n"/>
      <c r="J312" s="617" t="n"/>
      <c r="K312" s="617" t="n"/>
      <c r="L312" s="617" t="n"/>
      <c r="M312" s="617" t="n"/>
      <c r="N312" s="617" t="n"/>
      <c r="O312" s="617" t="n"/>
      <c r="P312" s="617" t="n"/>
      <c r="Q312" s="617" t="n"/>
      <c r="R312" s="617" t="n"/>
      <c r="S312" s="617" t="n"/>
      <c r="T312" s="617" t="n"/>
      <c r="U312" s="617" t="n"/>
      <c r="V312" s="617" t="n"/>
      <c r="W312" s="617" t="n"/>
      <c r="X312" s="617" t="n"/>
      <c r="Y312" s="617" t="n"/>
      <c r="Z312" s="617" t="n"/>
      <c r="AA312" s="617" t="n"/>
      <c r="AB312" s="617" t="n"/>
      <c r="AC312" s="617" t="n"/>
      <c r="AD312" s="617" t="n"/>
      <c r="AE312" s="617" t="n"/>
      <c r="AF312" s="617" t="n"/>
      <c r="AG312" s="617" t="n"/>
      <c r="AH312" s="617" t="n"/>
    </row>
    <row r="313" ht="14.25" customHeight="1" s="1068">
      <c r="A313" s="617" t="n"/>
      <c r="B313" s="617" t="n"/>
      <c r="C313" s="617" t="n"/>
      <c r="D313" s="617" t="n"/>
      <c r="E313" s="617" t="n"/>
      <c r="F313" s="617" t="n"/>
      <c r="G313" s="617" t="n"/>
      <c r="H313" s="617" t="n"/>
      <c r="I313" s="617" t="n"/>
      <c r="J313" s="617" t="n"/>
      <c r="K313" s="617" t="n"/>
      <c r="L313" s="617" t="n"/>
      <c r="M313" s="617" t="n"/>
      <c r="N313" s="617" t="n"/>
      <c r="O313" s="617" t="n"/>
      <c r="P313" s="617" t="n"/>
      <c r="Q313" s="617" t="n"/>
      <c r="R313" s="617" t="n"/>
      <c r="S313" s="617" t="n"/>
      <c r="T313" s="617" t="n"/>
      <c r="U313" s="617" t="n"/>
      <c r="V313" s="617" t="n"/>
      <c r="W313" s="617" t="n"/>
      <c r="X313" s="617" t="n"/>
      <c r="Y313" s="617" t="n"/>
      <c r="Z313" s="617" t="n"/>
      <c r="AA313" s="617" t="n"/>
      <c r="AB313" s="617" t="n"/>
      <c r="AC313" s="617" t="n"/>
      <c r="AD313" s="617" t="n"/>
      <c r="AE313" s="617" t="n"/>
      <c r="AF313" s="617" t="n"/>
      <c r="AG313" s="617" t="n"/>
      <c r="AH313" s="617" t="n"/>
    </row>
    <row r="314" ht="14.25" customHeight="1" s="1068">
      <c r="A314" s="617" t="n"/>
      <c r="B314" s="617" t="n"/>
      <c r="C314" s="617" t="n"/>
      <c r="D314" s="617" t="n"/>
      <c r="E314" s="617" t="n"/>
      <c r="F314" s="617" t="n"/>
      <c r="G314" s="617" t="n"/>
      <c r="H314" s="617" t="n"/>
      <c r="I314" s="617" t="n"/>
      <c r="J314" s="617" t="n"/>
      <c r="K314" s="617" t="n"/>
      <c r="L314" s="617" t="n"/>
      <c r="M314" s="617" t="n"/>
      <c r="N314" s="617" t="n"/>
      <c r="O314" s="617" t="n"/>
      <c r="P314" s="617" t="n"/>
      <c r="Q314" s="617" t="n"/>
      <c r="R314" s="617" t="n"/>
      <c r="S314" s="617" t="n"/>
      <c r="T314" s="617" t="n"/>
      <c r="U314" s="617" t="n"/>
      <c r="V314" s="617" t="n"/>
      <c r="W314" s="617" t="n"/>
      <c r="X314" s="617" t="n"/>
      <c r="Y314" s="617" t="n"/>
      <c r="Z314" s="617" t="n"/>
      <c r="AA314" s="617" t="n"/>
      <c r="AB314" s="617" t="n"/>
      <c r="AC314" s="617" t="n"/>
      <c r="AD314" s="617" t="n"/>
      <c r="AE314" s="617" t="n"/>
      <c r="AF314" s="617" t="n"/>
      <c r="AG314" s="617" t="n"/>
      <c r="AH314" s="617" t="n"/>
    </row>
    <row r="315" ht="14.25" customHeight="1" s="1068">
      <c r="A315" s="617" t="n"/>
      <c r="B315" s="617" t="n"/>
      <c r="C315" s="617" t="n"/>
      <c r="D315" s="617" t="n"/>
      <c r="E315" s="617" t="n"/>
      <c r="F315" s="617" t="n"/>
      <c r="G315" s="617" t="n"/>
      <c r="H315" s="617" t="n"/>
      <c r="I315" s="617" t="n"/>
      <c r="J315" s="617" t="n"/>
      <c r="K315" s="617" t="n"/>
      <c r="L315" s="617" t="n"/>
      <c r="M315" s="617" t="n"/>
      <c r="N315" s="617" t="n"/>
      <c r="O315" s="617" t="n"/>
      <c r="P315" s="617" t="n"/>
      <c r="Q315" s="617" t="n"/>
      <c r="R315" s="617" t="n"/>
      <c r="S315" s="617" t="n"/>
      <c r="T315" s="617" t="n"/>
      <c r="U315" s="617" t="n"/>
      <c r="V315" s="617" t="n"/>
      <c r="W315" s="617" t="n"/>
      <c r="X315" s="617" t="n"/>
      <c r="Y315" s="617" t="n"/>
      <c r="Z315" s="617" t="n"/>
      <c r="AA315" s="617" t="n"/>
      <c r="AB315" s="617" t="n"/>
      <c r="AC315" s="617" t="n"/>
      <c r="AD315" s="617" t="n"/>
      <c r="AE315" s="617" t="n"/>
      <c r="AF315" s="617" t="n"/>
      <c r="AG315" s="617" t="n"/>
      <c r="AH315" s="617" t="n"/>
    </row>
    <row r="316" ht="14.25" customHeight="1" s="1068">
      <c r="A316" s="617" t="n"/>
      <c r="B316" s="617" t="n"/>
      <c r="C316" s="617" t="n"/>
      <c r="D316" s="617" t="n"/>
      <c r="E316" s="617" t="n"/>
      <c r="F316" s="617" t="n"/>
      <c r="G316" s="617" t="n"/>
      <c r="H316" s="617" t="n"/>
      <c r="I316" s="617" t="n"/>
      <c r="J316" s="617" t="n"/>
      <c r="K316" s="617" t="n"/>
      <c r="L316" s="617" t="n"/>
      <c r="M316" s="617" t="n"/>
      <c r="N316" s="617" t="n"/>
      <c r="O316" s="617" t="n"/>
      <c r="P316" s="617" t="n"/>
      <c r="Q316" s="617" t="n"/>
      <c r="R316" s="617" t="n"/>
      <c r="S316" s="617" t="n"/>
      <c r="T316" s="617" t="n"/>
      <c r="U316" s="617" t="n"/>
      <c r="V316" s="617" t="n"/>
      <c r="W316" s="617" t="n"/>
      <c r="X316" s="617" t="n"/>
      <c r="Y316" s="617" t="n"/>
      <c r="Z316" s="617" t="n"/>
      <c r="AA316" s="617" t="n"/>
      <c r="AB316" s="617" t="n"/>
      <c r="AC316" s="617" t="n"/>
      <c r="AD316" s="617" t="n"/>
      <c r="AE316" s="617" t="n"/>
      <c r="AF316" s="617" t="n"/>
      <c r="AG316" s="617" t="n"/>
      <c r="AH316" s="617" t="n"/>
    </row>
    <row r="317" ht="14.25" customHeight="1" s="1068">
      <c r="A317" s="617" t="n"/>
      <c r="B317" s="617" t="n"/>
      <c r="C317" s="617" t="n"/>
      <c r="D317" s="617" t="n"/>
      <c r="E317" s="617" t="n"/>
      <c r="F317" s="617" t="n"/>
      <c r="G317" s="617" t="n"/>
      <c r="H317" s="617" t="n"/>
      <c r="I317" s="617" t="n"/>
      <c r="J317" s="617" t="n"/>
      <c r="K317" s="617" t="n"/>
      <c r="L317" s="617" t="n"/>
      <c r="M317" s="617" t="n"/>
      <c r="N317" s="617" t="n"/>
      <c r="O317" s="617" t="n"/>
      <c r="P317" s="617" t="n"/>
      <c r="Q317" s="617" t="n"/>
      <c r="R317" s="617" t="n"/>
      <c r="S317" s="617" t="n"/>
      <c r="T317" s="617" t="n"/>
      <c r="U317" s="617" t="n"/>
      <c r="V317" s="617" t="n"/>
      <c r="W317" s="617" t="n"/>
      <c r="X317" s="617" t="n"/>
      <c r="Y317" s="617" t="n"/>
      <c r="Z317" s="617" t="n"/>
      <c r="AA317" s="617" t="n"/>
      <c r="AB317" s="617" t="n"/>
      <c r="AC317" s="617" t="n"/>
      <c r="AD317" s="617" t="n"/>
      <c r="AE317" s="617" t="n"/>
      <c r="AF317" s="617" t="n"/>
      <c r="AG317" s="617" t="n"/>
      <c r="AH317" s="617" t="n"/>
    </row>
    <row r="318" ht="14.25" customHeight="1" s="1068">
      <c r="A318" s="617" t="n"/>
      <c r="B318" s="617" t="n"/>
      <c r="C318" s="617" t="n"/>
      <c r="D318" s="617" t="n"/>
      <c r="E318" s="617" t="n"/>
      <c r="F318" s="617" t="n"/>
      <c r="G318" s="617" t="n"/>
      <c r="H318" s="617" t="n"/>
      <c r="I318" s="617" t="n"/>
      <c r="J318" s="617" t="n"/>
      <c r="K318" s="617" t="n"/>
      <c r="L318" s="617" t="n"/>
      <c r="M318" s="617" t="n"/>
      <c r="N318" s="617" t="n"/>
      <c r="O318" s="617" t="n"/>
      <c r="P318" s="617" t="n"/>
      <c r="Q318" s="617" t="n"/>
      <c r="R318" s="617" t="n"/>
      <c r="S318" s="617" t="n"/>
      <c r="T318" s="617" t="n"/>
      <c r="U318" s="617" t="n"/>
      <c r="V318" s="617" t="n"/>
      <c r="W318" s="617" t="n"/>
      <c r="X318" s="617" t="n"/>
      <c r="Y318" s="617" t="n"/>
      <c r="Z318" s="617" t="n"/>
      <c r="AA318" s="617" t="n"/>
      <c r="AB318" s="617" t="n"/>
      <c r="AC318" s="617" t="n"/>
      <c r="AD318" s="617" t="n"/>
      <c r="AE318" s="617" t="n"/>
      <c r="AF318" s="617" t="n"/>
      <c r="AG318" s="617" t="n"/>
      <c r="AH318" s="617" t="n"/>
    </row>
    <row r="319" ht="14.25" customHeight="1" s="1068">
      <c r="A319" s="617" t="n"/>
      <c r="B319" s="617" t="n"/>
      <c r="C319" s="617" t="n"/>
      <c r="D319" s="617" t="n"/>
      <c r="E319" s="617" t="n"/>
      <c r="F319" s="617" t="n"/>
      <c r="G319" s="617" t="n"/>
      <c r="H319" s="617" t="n"/>
      <c r="I319" s="617" t="n"/>
      <c r="J319" s="617" t="n"/>
      <c r="K319" s="617" t="n"/>
      <c r="L319" s="617" t="n"/>
      <c r="M319" s="617" t="n"/>
      <c r="N319" s="617" t="n"/>
      <c r="O319" s="617" t="n"/>
      <c r="P319" s="617" t="n"/>
      <c r="Q319" s="617" t="n"/>
      <c r="R319" s="617" t="n"/>
      <c r="S319" s="617" t="n"/>
      <c r="T319" s="617" t="n"/>
      <c r="U319" s="617" t="n"/>
      <c r="V319" s="617" t="n"/>
      <c r="W319" s="617" t="n"/>
      <c r="X319" s="617" t="n"/>
      <c r="Y319" s="617" t="n"/>
      <c r="Z319" s="617" t="n"/>
      <c r="AA319" s="617" t="n"/>
      <c r="AB319" s="617" t="n"/>
      <c r="AC319" s="617" t="n"/>
      <c r="AD319" s="617" t="n"/>
      <c r="AE319" s="617" t="n"/>
      <c r="AF319" s="617" t="n"/>
      <c r="AG319" s="617" t="n"/>
      <c r="AH319" s="617" t="n"/>
    </row>
    <row r="320" ht="14.25" customHeight="1" s="1068">
      <c r="A320" s="617" t="n"/>
      <c r="B320" s="617" t="n"/>
      <c r="C320" s="617" t="n"/>
      <c r="D320" s="617" t="n"/>
      <c r="E320" s="617" t="n"/>
      <c r="F320" s="617" t="n"/>
      <c r="G320" s="617" t="n"/>
      <c r="H320" s="617" t="n"/>
      <c r="I320" s="617" t="n"/>
      <c r="J320" s="617" t="n"/>
      <c r="K320" s="617" t="n"/>
      <c r="L320" s="617" t="n"/>
      <c r="M320" s="617" t="n"/>
      <c r="N320" s="617" t="n"/>
      <c r="O320" s="617" t="n"/>
      <c r="P320" s="617" t="n"/>
      <c r="Q320" s="617" t="n"/>
      <c r="R320" s="617" t="n"/>
      <c r="S320" s="617" t="n"/>
      <c r="T320" s="617" t="n"/>
      <c r="U320" s="617" t="n"/>
      <c r="V320" s="617" t="n"/>
      <c r="W320" s="617" t="n"/>
      <c r="X320" s="617" t="n"/>
      <c r="Y320" s="617" t="n"/>
      <c r="Z320" s="617" t="n"/>
      <c r="AA320" s="617" t="n"/>
      <c r="AB320" s="617" t="n"/>
      <c r="AC320" s="617" t="n"/>
      <c r="AD320" s="617" t="n"/>
      <c r="AE320" s="617" t="n"/>
      <c r="AF320" s="617" t="n"/>
      <c r="AG320" s="617" t="n"/>
      <c r="AH320" s="617" t="n"/>
    </row>
    <row r="321" ht="14.25" customHeight="1" s="1068">
      <c r="A321" s="617" t="n"/>
      <c r="B321" s="617" t="n"/>
      <c r="C321" s="617" t="n"/>
      <c r="D321" s="617" t="n"/>
      <c r="E321" s="617" t="n"/>
      <c r="F321" s="617" t="n"/>
      <c r="G321" s="617" t="n"/>
      <c r="H321" s="617" t="n"/>
      <c r="I321" s="617" t="n"/>
      <c r="J321" s="617" t="n"/>
      <c r="K321" s="617" t="n"/>
      <c r="L321" s="617" t="n"/>
      <c r="M321" s="617" t="n"/>
      <c r="N321" s="617" t="n"/>
      <c r="O321" s="617" t="n"/>
      <c r="P321" s="617" t="n"/>
      <c r="Q321" s="617" t="n"/>
      <c r="R321" s="617" t="n"/>
      <c r="S321" s="617" t="n"/>
      <c r="T321" s="617" t="n"/>
      <c r="U321" s="617" t="n"/>
      <c r="V321" s="617" t="n"/>
      <c r="W321" s="617" t="n"/>
      <c r="X321" s="617" t="n"/>
      <c r="Y321" s="617" t="n"/>
      <c r="Z321" s="617" t="n"/>
      <c r="AA321" s="617" t="n"/>
      <c r="AB321" s="617" t="n"/>
      <c r="AC321" s="617" t="n"/>
      <c r="AD321" s="617" t="n"/>
      <c r="AE321" s="617" t="n"/>
      <c r="AF321" s="617" t="n"/>
      <c r="AG321" s="617" t="n"/>
      <c r="AH321" s="617" t="n"/>
    </row>
    <row r="322" ht="14.25" customHeight="1" s="1068">
      <c r="A322" s="617" t="n"/>
      <c r="B322" s="617" t="n"/>
      <c r="C322" s="617" t="n"/>
      <c r="D322" s="617" t="n"/>
      <c r="E322" s="617" t="n"/>
      <c r="F322" s="617" t="n"/>
      <c r="G322" s="617" t="n"/>
      <c r="H322" s="617" t="n"/>
      <c r="I322" s="617" t="n"/>
      <c r="J322" s="617" t="n"/>
      <c r="K322" s="617" t="n"/>
      <c r="L322" s="617" t="n"/>
      <c r="M322" s="617" t="n"/>
      <c r="N322" s="617" t="n"/>
      <c r="O322" s="617" t="n"/>
      <c r="P322" s="617" t="n"/>
      <c r="Q322" s="617" t="n"/>
      <c r="R322" s="617" t="n"/>
      <c r="S322" s="617" t="n"/>
      <c r="T322" s="617" t="n"/>
      <c r="U322" s="617" t="n"/>
      <c r="V322" s="617" t="n"/>
      <c r="W322" s="617" t="n"/>
      <c r="X322" s="617" t="n"/>
      <c r="Y322" s="617" t="n"/>
      <c r="Z322" s="617" t="n"/>
      <c r="AA322" s="617" t="n"/>
      <c r="AB322" s="617" t="n"/>
      <c r="AC322" s="617" t="n"/>
      <c r="AD322" s="617" t="n"/>
      <c r="AE322" s="617" t="n"/>
      <c r="AF322" s="617" t="n"/>
      <c r="AG322" s="617" t="n"/>
      <c r="AH322" s="617" t="n"/>
    </row>
    <row r="323" ht="14.25" customHeight="1" s="1068">
      <c r="A323" s="617" t="n"/>
      <c r="B323" s="617" t="n"/>
      <c r="C323" s="617" t="n"/>
      <c r="D323" s="617" t="n"/>
      <c r="E323" s="617" t="n"/>
      <c r="F323" s="617" t="n"/>
      <c r="G323" s="617" t="n"/>
      <c r="H323" s="617" t="n"/>
      <c r="I323" s="617" t="n"/>
      <c r="J323" s="617" t="n"/>
      <c r="K323" s="617" t="n"/>
      <c r="L323" s="617" t="n"/>
      <c r="M323" s="617" t="n"/>
      <c r="N323" s="617" t="n"/>
      <c r="O323" s="617" t="n"/>
      <c r="P323" s="617" t="n"/>
      <c r="Q323" s="617" t="n"/>
      <c r="R323" s="617" t="n"/>
      <c r="S323" s="617" t="n"/>
      <c r="T323" s="617" t="n"/>
      <c r="U323" s="617" t="n"/>
      <c r="V323" s="617" t="n"/>
      <c r="W323" s="617" t="n"/>
      <c r="X323" s="617" t="n"/>
      <c r="Y323" s="617" t="n"/>
      <c r="Z323" s="617" t="n"/>
      <c r="AA323" s="617" t="n"/>
      <c r="AB323" s="617" t="n"/>
      <c r="AC323" s="617" t="n"/>
      <c r="AD323" s="617" t="n"/>
      <c r="AE323" s="617" t="n"/>
      <c r="AF323" s="617" t="n"/>
      <c r="AG323" s="617" t="n"/>
      <c r="AH323" s="617" t="n"/>
    </row>
    <row r="324" ht="14.25" customHeight="1" s="1068">
      <c r="A324" s="617" t="n"/>
      <c r="B324" s="617" t="n"/>
      <c r="C324" s="617" t="n"/>
      <c r="D324" s="617" t="n"/>
      <c r="E324" s="617" t="n"/>
      <c r="F324" s="617" t="n"/>
      <c r="G324" s="617" t="n"/>
      <c r="H324" s="617" t="n"/>
      <c r="I324" s="617" t="n"/>
      <c r="J324" s="617" t="n"/>
      <c r="K324" s="617" t="n"/>
      <c r="L324" s="617" t="n"/>
      <c r="M324" s="617" t="n"/>
      <c r="N324" s="617" t="n"/>
      <c r="O324" s="617" t="n"/>
      <c r="P324" s="617" t="n"/>
      <c r="Q324" s="617" t="n"/>
      <c r="R324" s="617" t="n"/>
      <c r="S324" s="617" t="n"/>
      <c r="T324" s="617" t="n"/>
      <c r="U324" s="617" t="n"/>
      <c r="V324" s="617" t="n"/>
      <c r="W324" s="617" t="n"/>
      <c r="X324" s="617" t="n"/>
      <c r="Y324" s="617" t="n"/>
      <c r="Z324" s="617" t="n"/>
      <c r="AA324" s="617" t="n"/>
      <c r="AB324" s="617" t="n"/>
      <c r="AC324" s="617" t="n"/>
      <c r="AD324" s="617" t="n"/>
      <c r="AE324" s="617" t="n"/>
      <c r="AF324" s="617" t="n"/>
      <c r="AG324" s="617" t="n"/>
      <c r="AH324" s="617" t="n"/>
    </row>
    <row r="325" ht="14.25" customHeight="1" s="1068">
      <c r="A325" s="617" t="n"/>
      <c r="B325" s="617" t="n"/>
      <c r="C325" s="617" t="n"/>
      <c r="D325" s="617" t="n"/>
      <c r="E325" s="617" t="n"/>
      <c r="F325" s="617" t="n"/>
      <c r="G325" s="617" t="n"/>
      <c r="H325" s="617" t="n"/>
      <c r="I325" s="617" t="n"/>
      <c r="J325" s="617" t="n"/>
      <c r="K325" s="617" t="n"/>
      <c r="L325" s="617" t="n"/>
      <c r="M325" s="617" t="n"/>
      <c r="N325" s="617" t="n"/>
      <c r="O325" s="617" t="n"/>
      <c r="P325" s="617" t="n"/>
      <c r="Q325" s="617" t="n"/>
      <c r="R325" s="617" t="n"/>
      <c r="S325" s="617" t="n"/>
      <c r="T325" s="617" t="n"/>
      <c r="U325" s="617" t="n"/>
      <c r="V325" s="617" t="n"/>
      <c r="W325" s="617" t="n"/>
      <c r="X325" s="617" t="n"/>
      <c r="Y325" s="617" t="n"/>
      <c r="Z325" s="617" t="n"/>
      <c r="AA325" s="617" t="n"/>
      <c r="AB325" s="617" t="n"/>
      <c r="AC325" s="617" t="n"/>
      <c r="AD325" s="617" t="n"/>
      <c r="AE325" s="617" t="n"/>
      <c r="AF325" s="617" t="n"/>
      <c r="AG325" s="617" t="n"/>
      <c r="AH325" s="617" t="n"/>
    </row>
    <row r="326" ht="14.25" customHeight="1" s="1068">
      <c r="A326" s="617" t="n"/>
      <c r="B326" s="617" t="n"/>
      <c r="C326" s="617" t="n"/>
      <c r="D326" s="617" t="n"/>
      <c r="E326" s="617" t="n"/>
      <c r="F326" s="617" t="n"/>
      <c r="G326" s="617" t="n"/>
      <c r="H326" s="617" t="n"/>
      <c r="I326" s="617" t="n"/>
      <c r="J326" s="617" t="n"/>
      <c r="K326" s="617" t="n"/>
      <c r="L326" s="617" t="n"/>
      <c r="M326" s="617" t="n"/>
      <c r="N326" s="617" t="n"/>
      <c r="O326" s="617" t="n"/>
      <c r="P326" s="617" t="n"/>
      <c r="Q326" s="617" t="n"/>
      <c r="R326" s="617" t="n"/>
      <c r="S326" s="617" t="n"/>
      <c r="T326" s="617" t="n"/>
      <c r="U326" s="617" t="n"/>
      <c r="V326" s="617" t="n"/>
      <c r="W326" s="617" t="n"/>
      <c r="X326" s="617" t="n"/>
      <c r="Y326" s="617" t="n"/>
      <c r="Z326" s="617" t="n"/>
      <c r="AA326" s="617" t="n"/>
      <c r="AB326" s="617" t="n"/>
      <c r="AC326" s="617" t="n"/>
      <c r="AD326" s="617" t="n"/>
      <c r="AE326" s="617" t="n"/>
      <c r="AF326" s="617" t="n"/>
      <c r="AG326" s="617" t="n"/>
      <c r="AH326" s="617" t="n"/>
    </row>
    <row r="327" ht="14.25" customHeight="1" s="1068">
      <c r="A327" s="617" t="n"/>
      <c r="B327" s="617" t="n"/>
      <c r="C327" s="617" t="n"/>
      <c r="D327" s="617" t="n"/>
      <c r="E327" s="617" t="n"/>
      <c r="F327" s="617" t="n"/>
      <c r="G327" s="617" t="n"/>
      <c r="H327" s="617" t="n"/>
      <c r="I327" s="617" t="n"/>
      <c r="J327" s="617" t="n"/>
      <c r="K327" s="617" t="n"/>
      <c r="L327" s="617" t="n"/>
      <c r="M327" s="617" t="n"/>
      <c r="N327" s="617" t="n"/>
      <c r="O327" s="617" t="n"/>
      <c r="P327" s="617" t="n"/>
      <c r="Q327" s="617" t="n"/>
      <c r="R327" s="617" t="n"/>
      <c r="S327" s="617" t="n"/>
      <c r="T327" s="617" t="n"/>
      <c r="U327" s="617" t="n"/>
      <c r="V327" s="617" t="n"/>
      <c r="W327" s="617" t="n"/>
      <c r="X327" s="617" t="n"/>
      <c r="Y327" s="617" t="n"/>
      <c r="Z327" s="617" t="n"/>
      <c r="AA327" s="617" t="n"/>
      <c r="AB327" s="617" t="n"/>
      <c r="AC327" s="617" t="n"/>
      <c r="AD327" s="617" t="n"/>
      <c r="AE327" s="617" t="n"/>
      <c r="AF327" s="617" t="n"/>
      <c r="AG327" s="617" t="n"/>
      <c r="AH327" s="617" t="n"/>
    </row>
    <row r="328" ht="14.25" customHeight="1" s="1068">
      <c r="A328" s="617" t="n"/>
      <c r="B328" s="617" t="n"/>
      <c r="C328" s="617" t="n"/>
      <c r="D328" s="617" t="n"/>
      <c r="E328" s="617" t="n"/>
      <c r="F328" s="617" t="n"/>
      <c r="G328" s="617" t="n"/>
      <c r="H328" s="617" t="n"/>
      <c r="I328" s="617" t="n"/>
      <c r="J328" s="617" t="n"/>
      <c r="K328" s="617" t="n"/>
      <c r="L328" s="617" t="n"/>
      <c r="M328" s="617" t="n"/>
      <c r="N328" s="617" t="n"/>
      <c r="O328" s="617" t="n"/>
      <c r="P328" s="617" t="n"/>
      <c r="Q328" s="617" t="n"/>
      <c r="R328" s="617" t="n"/>
      <c r="S328" s="617" t="n"/>
      <c r="T328" s="617" t="n"/>
      <c r="U328" s="617" t="n"/>
      <c r="V328" s="617" t="n"/>
      <c r="W328" s="617" t="n"/>
      <c r="X328" s="617" t="n"/>
      <c r="Y328" s="617" t="n"/>
      <c r="Z328" s="617" t="n"/>
      <c r="AA328" s="617" t="n"/>
      <c r="AB328" s="617" t="n"/>
      <c r="AC328" s="617" t="n"/>
      <c r="AD328" s="617" t="n"/>
      <c r="AE328" s="617" t="n"/>
      <c r="AF328" s="617" t="n"/>
      <c r="AG328" s="617" t="n"/>
      <c r="AH328" s="617" t="n"/>
    </row>
    <row r="329" ht="14.25" customHeight="1" s="1068">
      <c r="A329" s="617" t="n"/>
      <c r="B329" s="617" t="n"/>
      <c r="C329" s="617" t="n"/>
      <c r="D329" s="617" t="n"/>
      <c r="E329" s="617" t="n"/>
      <c r="F329" s="617" t="n"/>
      <c r="G329" s="617" t="n"/>
      <c r="H329" s="617" t="n"/>
      <c r="I329" s="617" t="n"/>
      <c r="J329" s="617" t="n"/>
      <c r="K329" s="617" t="n"/>
      <c r="L329" s="617" t="n"/>
      <c r="M329" s="617" t="n"/>
      <c r="N329" s="617" t="n"/>
      <c r="O329" s="617" t="n"/>
      <c r="P329" s="617" t="n"/>
      <c r="Q329" s="617" t="n"/>
      <c r="R329" s="617" t="n"/>
      <c r="S329" s="617" t="n"/>
      <c r="T329" s="617" t="n"/>
      <c r="U329" s="617" t="n"/>
      <c r="V329" s="617" t="n"/>
      <c r="W329" s="617" t="n"/>
      <c r="X329" s="617" t="n"/>
      <c r="Y329" s="617" t="n"/>
      <c r="Z329" s="617" t="n"/>
      <c r="AA329" s="617" t="n"/>
      <c r="AB329" s="617" t="n"/>
      <c r="AC329" s="617" t="n"/>
      <c r="AD329" s="617" t="n"/>
      <c r="AE329" s="617" t="n"/>
      <c r="AF329" s="617" t="n"/>
      <c r="AG329" s="617" t="n"/>
      <c r="AH329" s="617" t="n"/>
    </row>
    <row r="330" ht="14.25" customHeight="1" s="1068">
      <c r="A330" s="617" t="n"/>
      <c r="B330" s="617" t="n"/>
      <c r="C330" s="617" t="n"/>
      <c r="D330" s="617" t="n"/>
      <c r="E330" s="617" t="n"/>
      <c r="F330" s="617" t="n"/>
      <c r="G330" s="617" t="n"/>
      <c r="H330" s="617" t="n"/>
      <c r="I330" s="617" t="n"/>
      <c r="J330" s="617" t="n"/>
      <c r="K330" s="617" t="n"/>
      <c r="L330" s="617" t="n"/>
      <c r="M330" s="617" t="n"/>
      <c r="N330" s="617" t="n"/>
      <c r="O330" s="617" t="n"/>
      <c r="P330" s="617" t="n"/>
      <c r="Q330" s="617" t="n"/>
      <c r="R330" s="617" t="n"/>
      <c r="S330" s="617" t="n"/>
      <c r="T330" s="617" t="n"/>
      <c r="U330" s="617" t="n"/>
      <c r="V330" s="617" t="n"/>
      <c r="W330" s="617" t="n"/>
      <c r="X330" s="617" t="n"/>
      <c r="Y330" s="617" t="n"/>
      <c r="Z330" s="617" t="n"/>
      <c r="AA330" s="617" t="n"/>
      <c r="AB330" s="617" t="n"/>
      <c r="AC330" s="617" t="n"/>
      <c r="AD330" s="617" t="n"/>
      <c r="AE330" s="617" t="n"/>
      <c r="AF330" s="617" t="n"/>
      <c r="AG330" s="617" t="n"/>
      <c r="AH330" s="617" t="n"/>
    </row>
    <row r="331" ht="14.25" customHeight="1" s="1068">
      <c r="A331" s="617" t="n"/>
      <c r="B331" s="617" t="n"/>
      <c r="C331" s="617" t="n"/>
      <c r="D331" s="617" t="n"/>
      <c r="E331" s="617" t="n"/>
      <c r="F331" s="617" t="n"/>
      <c r="G331" s="617" t="n"/>
      <c r="H331" s="617" t="n"/>
      <c r="I331" s="617" t="n"/>
      <c r="J331" s="617" t="n"/>
      <c r="K331" s="617" t="n"/>
      <c r="L331" s="617" t="n"/>
      <c r="M331" s="617" t="n"/>
      <c r="N331" s="617" t="n"/>
      <c r="O331" s="617" t="n"/>
      <c r="P331" s="617" t="n"/>
      <c r="Q331" s="617" t="n"/>
      <c r="R331" s="617" t="n"/>
      <c r="S331" s="617" t="n"/>
      <c r="T331" s="617" t="n"/>
      <c r="U331" s="617" t="n"/>
      <c r="V331" s="617" t="n"/>
      <c r="W331" s="617" t="n"/>
      <c r="X331" s="617" t="n"/>
      <c r="Y331" s="617" t="n"/>
      <c r="Z331" s="617" t="n"/>
      <c r="AA331" s="617" t="n"/>
      <c r="AB331" s="617" t="n"/>
      <c r="AC331" s="617" t="n"/>
      <c r="AD331" s="617" t="n"/>
      <c r="AE331" s="617" t="n"/>
      <c r="AF331" s="617" t="n"/>
      <c r="AG331" s="617" t="n"/>
      <c r="AH331" s="617" t="n"/>
    </row>
    <row r="332" ht="14.25" customHeight="1" s="1068">
      <c r="A332" s="617" t="n"/>
      <c r="B332" s="617" t="n"/>
      <c r="C332" s="617" t="n"/>
      <c r="D332" s="617" t="n"/>
      <c r="E332" s="617" t="n"/>
      <c r="F332" s="617" t="n"/>
      <c r="G332" s="617" t="n"/>
      <c r="H332" s="617" t="n"/>
      <c r="I332" s="617" t="n"/>
      <c r="J332" s="617" t="n"/>
      <c r="K332" s="617" t="n"/>
      <c r="L332" s="617" t="n"/>
      <c r="M332" s="617" t="n"/>
      <c r="N332" s="617" t="n"/>
      <c r="O332" s="617" t="n"/>
      <c r="P332" s="617" t="n"/>
      <c r="Q332" s="617" t="n"/>
      <c r="R332" s="617" t="n"/>
      <c r="S332" s="617" t="n"/>
      <c r="T332" s="617" t="n"/>
      <c r="U332" s="617" t="n"/>
      <c r="V332" s="617" t="n"/>
      <c r="W332" s="617" t="n"/>
      <c r="X332" s="617" t="n"/>
      <c r="Y332" s="617" t="n"/>
      <c r="Z332" s="617" t="n"/>
      <c r="AA332" s="617" t="n"/>
      <c r="AB332" s="617" t="n"/>
      <c r="AC332" s="617" t="n"/>
      <c r="AD332" s="617" t="n"/>
      <c r="AE332" s="617" t="n"/>
      <c r="AF332" s="617" t="n"/>
      <c r="AG332" s="617" t="n"/>
      <c r="AH332" s="617" t="n"/>
    </row>
    <row r="333" ht="14.25" customHeight="1" s="1068">
      <c r="A333" s="617" t="n"/>
      <c r="B333" s="617" t="n"/>
      <c r="C333" s="617" t="n"/>
      <c r="D333" s="617" t="n"/>
      <c r="E333" s="617" t="n"/>
      <c r="F333" s="617" t="n"/>
      <c r="G333" s="617" t="n"/>
      <c r="H333" s="617" t="n"/>
      <c r="I333" s="617" t="n"/>
      <c r="J333" s="617" t="n"/>
      <c r="K333" s="617" t="n"/>
      <c r="L333" s="617" t="n"/>
      <c r="M333" s="617" t="n"/>
      <c r="N333" s="617" t="n"/>
      <c r="O333" s="617" t="n"/>
      <c r="P333" s="617" t="n"/>
      <c r="Q333" s="617" t="n"/>
      <c r="R333" s="617" t="n"/>
      <c r="S333" s="617" t="n"/>
      <c r="T333" s="617" t="n"/>
      <c r="U333" s="617" t="n"/>
      <c r="V333" s="617" t="n"/>
      <c r="W333" s="617" t="n"/>
      <c r="X333" s="617" t="n"/>
      <c r="Y333" s="617" t="n"/>
      <c r="Z333" s="617" t="n"/>
      <c r="AA333" s="617" t="n"/>
      <c r="AB333" s="617" t="n"/>
      <c r="AC333" s="617" t="n"/>
      <c r="AD333" s="617" t="n"/>
      <c r="AE333" s="617" t="n"/>
      <c r="AF333" s="617" t="n"/>
      <c r="AG333" s="617" t="n"/>
      <c r="AH333" s="617" t="n"/>
    </row>
    <row r="334" ht="14.25" customHeight="1" s="1068">
      <c r="A334" s="617" t="n"/>
      <c r="B334" s="617" t="n"/>
      <c r="C334" s="617" t="n"/>
      <c r="D334" s="617" t="n"/>
      <c r="E334" s="617" t="n"/>
      <c r="F334" s="617" t="n"/>
      <c r="G334" s="617" t="n"/>
      <c r="H334" s="617" t="n"/>
      <c r="I334" s="617" t="n"/>
      <c r="J334" s="617" t="n"/>
      <c r="K334" s="617" t="n"/>
      <c r="L334" s="617" t="n"/>
      <c r="M334" s="617" t="n"/>
      <c r="N334" s="617" t="n"/>
      <c r="O334" s="617" t="n"/>
      <c r="P334" s="617" t="n"/>
      <c r="Q334" s="617" t="n"/>
      <c r="R334" s="617" t="n"/>
      <c r="S334" s="617" t="n"/>
      <c r="T334" s="617" t="n"/>
      <c r="U334" s="617" t="n"/>
      <c r="V334" s="617" t="n"/>
      <c r="W334" s="617" t="n"/>
      <c r="X334" s="617" t="n"/>
      <c r="Y334" s="617" t="n"/>
      <c r="Z334" s="617" t="n"/>
      <c r="AA334" s="617" t="n"/>
      <c r="AB334" s="617" t="n"/>
      <c r="AC334" s="617" t="n"/>
      <c r="AD334" s="617" t="n"/>
      <c r="AE334" s="617" t="n"/>
      <c r="AF334" s="617" t="n"/>
      <c r="AG334" s="617" t="n"/>
      <c r="AH334" s="617" t="n"/>
    </row>
    <row r="335" ht="14.25" customHeight="1" s="1068">
      <c r="A335" s="617" t="n"/>
      <c r="B335" s="617" t="n"/>
      <c r="C335" s="617" t="n"/>
      <c r="D335" s="617" t="n"/>
      <c r="E335" s="617" t="n"/>
      <c r="F335" s="617" t="n"/>
      <c r="G335" s="617" t="n"/>
      <c r="H335" s="617" t="n"/>
      <c r="I335" s="617" t="n"/>
      <c r="J335" s="617" t="n"/>
      <c r="K335" s="617" t="n"/>
      <c r="L335" s="617" t="n"/>
      <c r="M335" s="617" t="n"/>
      <c r="N335" s="617" t="n"/>
      <c r="O335" s="617" t="n"/>
      <c r="P335" s="617" t="n"/>
      <c r="Q335" s="617" t="n"/>
      <c r="R335" s="617" t="n"/>
      <c r="S335" s="617" t="n"/>
      <c r="T335" s="617" t="n"/>
      <c r="U335" s="617" t="n"/>
      <c r="V335" s="617" t="n"/>
      <c r="W335" s="617" t="n"/>
      <c r="X335" s="617" t="n"/>
      <c r="Y335" s="617" t="n"/>
      <c r="Z335" s="617" t="n"/>
      <c r="AA335" s="617" t="n"/>
      <c r="AB335" s="617" t="n"/>
      <c r="AC335" s="617" t="n"/>
      <c r="AD335" s="617" t="n"/>
      <c r="AE335" s="617" t="n"/>
      <c r="AF335" s="617" t="n"/>
      <c r="AG335" s="617" t="n"/>
      <c r="AH335" s="617" t="n"/>
    </row>
    <row r="336" ht="14.25" customHeight="1" s="1068">
      <c r="A336" s="617" t="n"/>
      <c r="B336" s="617" t="n"/>
      <c r="C336" s="617" t="n"/>
      <c r="D336" s="617" t="n"/>
      <c r="E336" s="617" t="n"/>
      <c r="F336" s="617" t="n"/>
      <c r="G336" s="617" t="n"/>
      <c r="H336" s="617" t="n"/>
      <c r="I336" s="617" t="n"/>
      <c r="J336" s="617" t="n"/>
      <c r="K336" s="617" t="n"/>
      <c r="L336" s="617" t="n"/>
      <c r="M336" s="617" t="n"/>
      <c r="N336" s="617" t="n"/>
      <c r="O336" s="617" t="n"/>
      <c r="P336" s="617" t="n"/>
      <c r="Q336" s="617" t="n"/>
      <c r="R336" s="617" t="n"/>
      <c r="S336" s="617" t="n"/>
      <c r="T336" s="617" t="n"/>
      <c r="U336" s="617" t="n"/>
      <c r="V336" s="617" t="n"/>
      <c r="W336" s="617" t="n"/>
      <c r="X336" s="617" t="n"/>
      <c r="Y336" s="617" t="n"/>
      <c r="Z336" s="617" t="n"/>
      <c r="AA336" s="617" t="n"/>
      <c r="AB336" s="617" t="n"/>
      <c r="AC336" s="617" t="n"/>
      <c r="AD336" s="617" t="n"/>
      <c r="AE336" s="617" t="n"/>
      <c r="AF336" s="617" t="n"/>
      <c r="AG336" s="617" t="n"/>
      <c r="AH336" s="617" t="n"/>
    </row>
    <row r="337" ht="14.25" customHeight="1" s="1068">
      <c r="A337" s="617" t="n"/>
      <c r="B337" s="617" t="n"/>
      <c r="C337" s="617" t="n"/>
      <c r="D337" s="617" t="n"/>
      <c r="E337" s="617" t="n"/>
      <c r="F337" s="617" t="n"/>
      <c r="G337" s="617" t="n"/>
      <c r="H337" s="617" t="n"/>
      <c r="I337" s="617" t="n"/>
      <c r="J337" s="617" t="n"/>
      <c r="K337" s="617" t="n"/>
      <c r="L337" s="617" t="n"/>
      <c r="M337" s="617" t="n"/>
      <c r="N337" s="617" t="n"/>
      <c r="O337" s="617" t="n"/>
      <c r="P337" s="617" t="n"/>
      <c r="Q337" s="617" t="n"/>
      <c r="R337" s="617" t="n"/>
      <c r="S337" s="617" t="n"/>
      <c r="T337" s="617" t="n"/>
      <c r="U337" s="617" t="n"/>
      <c r="V337" s="617" t="n"/>
      <c r="W337" s="617" t="n"/>
      <c r="X337" s="617" t="n"/>
      <c r="Y337" s="617" t="n"/>
      <c r="Z337" s="617" t="n"/>
      <c r="AA337" s="617" t="n"/>
      <c r="AB337" s="617" t="n"/>
      <c r="AC337" s="617" t="n"/>
      <c r="AD337" s="617" t="n"/>
      <c r="AE337" s="617" t="n"/>
      <c r="AF337" s="617" t="n"/>
      <c r="AG337" s="617" t="n"/>
      <c r="AH337" s="617" t="n"/>
    </row>
    <row r="338" ht="14.25" customHeight="1" s="1068">
      <c r="A338" s="617" t="n"/>
      <c r="B338" s="617" t="n"/>
      <c r="C338" s="617" t="n"/>
      <c r="D338" s="617" t="n"/>
      <c r="E338" s="617" t="n"/>
      <c r="F338" s="617" t="n"/>
      <c r="G338" s="617" t="n"/>
      <c r="H338" s="617" t="n"/>
      <c r="I338" s="617" t="n"/>
      <c r="J338" s="617" t="n"/>
      <c r="K338" s="617" t="n"/>
      <c r="L338" s="617" t="n"/>
      <c r="M338" s="617" t="n"/>
      <c r="N338" s="617" t="n"/>
      <c r="O338" s="617" t="n"/>
      <c r="P338" s="617" t="n"/>
      <c r="Q338" s="617" t="n"/>
      <c r="R338" s="617" t="n"/>
      <c r="S338" s="617" t="n"/>
      <c r="T338" s="617" t="n"/>
      <c r="U338" s="617" t="n"/>
      <c r="V338" s="617" t="n"/>
      <c r="W338" s="617" t="n"/>
      <c r="X338" s="617" t="n"/>
      <c r="Y338" s="617" t="n"/>
      <c r="Z338" s="617" t="n"/>
      <c r="AA338" s="617" t="n"/>
      <c r="AB338" s="617" t="n"/>
      <c r="AC338" s="617" t="n"/>
      <c r="AD338" s="617" t="n"/>
      <c r="AE338" s="617" t="n"/>
      <c r="AF338" s="617" t="n"/>
      <c r="AG338" s="617" t="n"/>
      <c r="AH338" s="617" t="n"/>
    </row>
    <row r="339" ht="14.25" customHeight="1" s="1068">
      <c r="A339" s="617" t="n"/>
      <c r="B339" s="617" t="n"/>
      <c r="C339" s="617" t="n"/>
      <c r="D339" s="617" t="n"/>
      <c r="E339" s="617" t="n"/>
      <c r="F339" s="617" t="n"/>
      <c r="G339" s="617" t="n"/>
      <c r="H339" s="617" t="n"/>
      <c r="I339" s="617" t="n"/>
      <c r="J339" s="617" t="n"/>
      <c r="K339" s="617" t="n"/>
      <c r="L339" s="617" t="n"/>
      <c r="M339" s="617" t="n"/>
      <c r="N339" s="617" t="n"/>
      <c r="O339" s="617" t="n"/>
      <c r="P339" s="617" t="n"/>
      <c r="Q339" s="617" t="n"/>
      <c r="R339" s="617" t="n"/>
      <c r="S339" s="617" t="n"/>
      <c r="T339" s="617" t="n"/>
      <c r="U339" s="617" t="n"/>
      <c r="V339" s="617" t="n"/>
      <c r="W339" s="617" t="n"/>
      <c r="X339" s="617" t="n"/>
      <c r="Y339" s="617" t="n"/>
      <c r="Z339" s="617" t="n"/>
      <c r="AA339" s="617" t="n"/>
      <c r="AB339" s="617" t="n"/>
      <c r="AC339" s="617" t="n"/>
      <c r="AD339" s="617" t="n"/>
      <c r="AE339" s="617" t="n"/>
      <c r="AF339" s="617" t="n"/>
      <c r="AG339" s="617" t="n"/>
      <c r="AH339" s="617" t="n"/>
    </row>
    <row r="340" ht="14.25" customHeight="1" s="1068">
      <c r="A340" s="617" t="n"/>
      <c r="B340" s="617" t="n"/>
      <c r="C340" s="617" t="n"/>
      <c r="D340" s="617" t="n"/>
      <c r="E340" s="617" t="n"/>
      <c r="F340" s="617" t="n"/>
      <c r="G340" s="617" t="n"/>
      <c r="H340" s="617" t="n"/>
      <c r="I340" s="617" t="n"/>
      <c r="J340" s="617" t="n"/>
      <c r="K340" s="617" t="n"/>
      <c r="L340" s="617" t="n"/>
      <c r="M340" s="617" t="n"/>
      <c r="N340" s="617" t="n"/>
      <c r="O340" s="617" t="n"/>
      <c r="P340" s="617" t="n"/>
      <c r="Q340" s="617" t="n"/>
      <c r="R340" s="617" t="n"/>
      <c r="S340" s="617" t="n"/>
      <c r="T340" s="617" t="n"/>
      <c r="U340" s="617" t="n"/>
      <c r="V340" s="617" t="n"/>
      <c r="W340" s="617" t="n"/>
      <c r="X340" s="617" t="n"/>
      <c r="Y340" s="617" t="n"/>
      <c r="Z340" s="617" t="n"/>
      <c r="AA340" s="617" t="n"/>
      <c r="AB340" s="617" t="n"/>
      <c r="AC340" s="617" t="n"/>
      <c r="AD340" s="617" t="n"/>
      <c r="AE340" s="617" t="n"/>
      <c r="AF340" s="617" t="n"/>
      <c r="AG340" s="617" t="n"/>
      <c r="AH340" s="617" t="n"/>
    </row>
  </sheetData>
  <mergeCells count="12">
    <mergeCell ref="B137:B140"/>
    <mergeCell ref="G105:H105"/>
    <mergeCell ref="E105:F105"/>
    <mergeCell ref="K105:L105"/>
    <mergeCell ref="I105:J105"/>
    <mergeCell ref="B129:B132"/>
    <mergeCell ref="B121:B124"/>
    <mergeCell ref="D25:D28"/>
    <mergeCell ref="B133:B136"/>
    <mergeCell ref="B125:B128"/>
    <mergeCell ref="B105:B106"/>
    <mergeCell ref="C105:D105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tabColor rgb="FFFF0096"/>
    <outlinePr summaryBelow="1" summaryRight="1"/>
    <pageSetUpPr/>
  </sheetPr>
  <dimension ref="A1:AH287"/>
  <sheetViews>
    <sheetView showGridLines="0" workbookViewId="0">
      <selection activeCell="A1" sqref="A1"/>
    </sheetView>
  </sheetViews>
  <sheetFormatPr baseColWidth="8" defaultColWidth="12.63" defaultRowHeight="15.75" customHeight="1"/>
  <cols>
    <col width="3.13" customWidth="1" style="1068" min="1" max="1"/>
    <col width="27.5" customWidth="1" style="1068" min="2" max="2"/>
    <col width="16.13" customWidth="1" style="1068" min="3" max="3"/>
    <col width="15.75" customWidth="1" style="1068" min="4" max="4"/>
    <col width="14.88" customWidth="1" style="1068" min="5" max="5"/>
    <col width="15.13" customWidth="1" style="1068" min="6" max="6"/>
    <col width="14.63" customWidth="1" style="1068" min="7" max="7"/>
    <col width="15.75" customWidth="1" style="1068" min="8" max="8"/>
    <col width="14.63" customWidth="1" style="1068" min="9" max="9"/>
    <col width="15.75" customWidth="1" style="1068" min="10" max="10"/>
    <col width="14.63" customWidth="1" style="1068" min="11" max="17"/>
    <col width="13.38" customWidth="1" style="1068" min="18" max="18"/>
    <col width="7.63" customWidth="1" style="1068" min="19" max="34"/>
  </cols>
  <sheetData>
    <row r="1">
      <c r="A1" s="617" t="n"/>
      <c r="B1" s="617" t="n"/>
      <c r="C1" s="617" t="n"/>
      <c r="D1" s="617" t="n"/>
      <c r="E1" s="619" t="n"/>
      <c r="F1" s="617" t="n"/>
      <c r="G1" s="617" t="n"/>
      <c r="H1" s="617" t="n"/>
      <c r="I1" s="617" t="n"/>
      <c r="J1" s="617" t="n"/>
      <c r="K1" s="617" t="n"/>
      <c r="L1" s="617" t="n"/>
      <c r="M1" s="617" t="n"/>
      <c r="N1" s="617" t="n"/>
      <c r="O1" s="617" t="n"/>
      <c r="P1" s="617" t="n"/>
      <c r="Q1" s="617" t="n"/>
      <c r="R1" s="617" t="n"/>
      <c r="S1" s="617" t="n"/>
      <c r="T1" s="617" t="n"/>
      <c r="U1" s="617" t="n"/>
      <c r="V1" s="617" t="n"/>
      <c r="W1" s="617" t="n"/>
      <c r="X1" s="617" t="n"/>
      <c r="Y1" s="617" t="n"/>
      <c r="Z1" s="617" t="n"/>
      <c r="AA1" s="617" t="n"/>
      <c r="AB1" s="617" t="n"/>
      <c r="AC1" s="617" t="n"/>
      <c r="AD1" s="617" t="n"/>
      <c r="AE1" s="617" t="n"/>
      <c r="AF1" s="617" t="n"/>
      <c r="AG1" s="617" t="n"/>
      <c r="AH1" s="617" t="n"/>
    </row>
    <row r="2">
      <c r="A2" s="617" t="n"/>
      <c r="B2" s="873" t="inlineStr">
        <is>
          <t>Year</t>
        </is>
      </c>
      <c r="C2" s="873" t="inlineStr">
        <is>
          <t>New Plants Added</t>
        </is>
      </c>
      <c r="D2" s="873" t="inlineStr">
        <is>
          <t>Total Plants</t>
        </is>
      </c>
      <c r="E2" s="753" t="inlineStr">
        <is>
          <t>Working Capacity</t>
        </is>
      </c>
      <c r="F2" s="753" t="inlineStr">
        <is>
          <t>Total PP - Tier 1</t>
        </is>
      </c>
      <c r="G2" s="753" t="inlineStr">
        <is>
          <t>Total PP - Tier 2</t>
        </is>
      </c>
      <c r="H2" s="753" t="inlineStr">
        <is>
          <t>Total PP - Tier 3</t>
        </is>
      </c>
      <c r="I2" s="753" t="inlineStr">
        <is>
          <t>Total LP - Tier 1</t>
        </is>
      </c>
      <c r="J2" s="753" t="inlineStr">
        <is>
          <t>Total LP - Tier 2</t>
        </is>
      </c>
      <c r="K2" s="753" t="inlineStr">
        <is>
          <t>Total LP - Tier 3</t>
        </is>
      </c>
      <c r="L2" s="753" t="inlineStr">
        <is>
          <t>Total IFP - Tier 1</t>
        </is>
      </c>
      <c r="M2" s="753" t="inlineStr">
        <is>
          <t>Total IFP - Tier 2</t>
        </is>
      </c>
      <c r="N2" s="753" t="inlineStr">
        <is>
          <t>Total IFP - Tier 3</t>
        </is>
      </c>
      <c r="O2" s="753" t="inlineStr">
        <is>
          <t>Total CP - Tier 1</t>
        </is>
      </c>
      <c r="P2" s="753" t="inlineStr">
        <is>
          <t>Total CP - Tier 2</t>
        </is>
      </c>
      <c r="Q2" s="753" t="inlineStr">
        <is>
          <t>Total CP - Tier 3</t>
        </is>
      </c>
      <c r="R2" s="753" t="inlineStr">
        <is>
          <t>Gross Revenue (Rs. in Cr)</t>
        </is>
      </c>
      <c r="S2" s="617" t="n"/>
      <c r="T2" s="617" t="n"/>
      <c r="U2" s="617" t="n"/>
      <c r="V2" s="617" t="n"/>
      <c r="W2" s="617" t="n"/>
      <c r="X2" s="617" t="n"/>
      <c r="Y2" s="617" t="n"/>
      <c r="Z2" s="617" t="n"/>
      <c r="AA2" s="617" t="n"/>
      <c r="AB2" s="617" t="n"/>
      <c r="AC2" s="617" t="n"/>
      <c r="AD2" s="617" t="n"/>
      <c r="AE2" s="617" t="n"/>
      <c r="AF2" s="617" t="n"/>
      <c r="AG2" s="617" t="n"/>
      <c r="AH2" s="617" t="n"/>
    </row>
    <row r="3">
      <c r="A3" s="617" t="n"/>
      <c r="B3" s="538" t="n">
        <v>1</v>
      </c>
      <c r="C3" s="625">
        <f>'In-house (2-5yrs)'!C3</f>
        <v/>
      </c>
      <c r="D3" s="785">
        <f>C3</f>
        <v/>
      </c>
      <c r="E3" s="737">
        <f>IFERROR(((C3*C87)/D3),0)</f>
        <v/>
      </c>
      <c r="F3" s="786">
        <f>D3*$C$42</f>
        <v/>
      </c>
      <c r="G3" s="639">
        <f>$C$43*D3</f>
        <v/>
      </c>
      <c r="H3" s="639">
        <f>$C$44*D3</f>
        <v/>
      </c>
      <c r="I3" s="639">
        <f>D3*$C$47</f>
        <v/>
      </c>
      <c r="J3" s="639">
        <f>D3*$C$48</f>
        <v/>
      </c>
      <c r="K3" s="639">
        <f>D3*$C$49</f>
        <v/>
      </c>
      <c r="L3" s="639">
        <f>E3*$C$52</f>
        <v/>
      </c>
      <c r="M3" s="639">
        <f>D3*$C$53</f>
        <v/>
      </c>
      <c r="N3" s="639">
        <f>$D3*$C$54</f>
        <v/>
      </c>
      <c r="O3" s="639">
        <f>$D3*$C$57</f>
        <v/>
      </c>
      <c r="P3" s="639">
        <f>$D3*$C$58</f>
        <v/>
      </c>
      <c r="Q3" s="639">
        <f>$D3*$C$59</f>
        <v/>
      </c>
      <c r="R3" s="787">
        <f>((F3*$C$63)+(G3*$C$64)+($C$65*H3)+($C$66*I3)+(J3*$C$67)+($C$68*K3))/10000000</f>
        <v/>
      </c>
      <c r="S3" s="617" t="n"/>
      <c r="T3" s="617" t="n"/>
      <c r="U3" s="617" t="n"/>
      <c r="V3" s="617" t="n"/>
      <c r="W3" s="617" t="n"/>
      <c r="X3" s="617" t="n"/>
      <c r="Y3" s="617" t="n"/>
      <c r="Z3" s="617" t="n"/>
      <c r="AA3" s="617" t="n"/>
      <c r="AB3" s="617" t="n"/>
      <c r="AC3" s="617" t="n"/>
      <c r="AD3" s="617" t="n"/>
      <c r="AE3" s="617" t="n"/>
      <c r="AF3" s="617" t="n"/>
      <c r="AG3" s="617" t="n"/>
      <c r="AH3" s="617" t="n"/>
    </row>
    <row r="4">
      <c r="A4" s="617" t="n"/>
      <c r="B4" s="25" t="n">
        <v>2</v>
      </c>
      <c r="C4" s="625">
        <f>'In-house (2-5yrs)'!C4</f>
        <v/>
      </c>
      <c r="D4" s="788">
        <f>D3+C4</f>
        <v/>
      </c>
      <c r="E4" s="739">
        <f>IFERROR((((C4*D87)+(C3*C87))/D4),0)</f>
        <v/>
      </c>
      <c r="F4" s="636">
        <f>D4*D42</f>
        <v/>
      </c>
      <c r="G4" s="641">
        <f>D43*D4</f>
        <v/>
      </c>
      <c r="H4" s="641">
        <f>D44*D4</f>
        <v/>
      </c>
      <c r="I4" s="641">
        <f>D4*D47</f>
        <v/>
      </c>
      <c r="J4" s="641">
        <f>D4*D48</f>
        <v/>
      </c>
      <c r="K4" s="641">
        <f>D4*$D$49</f>
        <v/>
      </c>
      <c r="L4" s="641">
        <f>E4*$D$52</f>
        <v/>
      </c>
      <c r="M4" s="641">
        <f>D4*$D$53</f>
        <v/>
      </c>
      <c r="N4" s="641">
        <f>D4*$D$54</f>
        <v/>
      </c>
      <c r="O4" s="641">
        <f>$D4*$D$57</f>
        <v/>
      </c>
      <c r="P4" s="641">
        <f>$D4*$D$58</f>
        <v/>
      </c>
      <c r="Q4" s="641">
        <f>$D4*$D$59</f>
        <v/>
      </c>
      <c r="R4" s="544">
        <f>((F4*$C$63)+(G4*$C$64)+($C$65*H4)+($C$66*I4)+(J4*$C$67)+($C$68*K4)+($C$69*L4)+(M4*$C$70)+($C$71*N4)+(O4*$C$72)+($C$73*P4)+(Q4*$C$74))/10000000</f>
        <v/>
      </c>
      <c r="S4" s="617" t="n"/>
      <c r="T4" s="617" t="n"/>
      <c r="U4" s="617" t="n"/>
      <c r="V4" s="617" t="n"/>
      <c r="W4" s="617" t="n"/>
      <c r="X4" s="617" t="n"/>
      <c r="Y4" s="617" t="n"/>
      <c r="Z4" s="617" t="n"/>
      <c r="AA4" s="617" t="n"/>
      <c r="AB4" s="617" t="n"/>
      <c r="AC4" s="617" t="n"/>
      <c r="AD4" s="617" t="n"/>
      <c r="AE4" s="617" t="n"/>
      <c r="AF4" s="617" t="n"/>
      <c r="AG4" s="617" t="n"/>
      <c r="AH4" s="617" t="n"/>
    </row>
    <row r="5">
      <c r="A5" s="617" t="n"/>
      <c r="B5" s="25" t="n">
        <v>3</v>
      </c>
      <c r="C5" s="625">
        <f>'In-house (2-5yrs)'!C5</f>
        <v/>
      </c>
      <c r="D5" s="788">
        <f>D4+C5</f>
        <v/>
      </c>
      <c r="E5" s="739">
        <f>IFERROR(((C5*C87)+(D87*C4)+(C3*E87))/D5,0)</f>
        <v/>
      </c>
      <c r="F5" s="636">
        <f>D5*E42</f>
        <v/>
      </c>
      <c r="G5" s="641">
        <f>D5*E43</f>
        <v/>
      </c>
      <c r="H5" s="641">
        <f>E44*D5</f>
        <v/>
      </c>
      <c r="I5" s="641">
        <f>D5*E47</f>
        <v/>
      </c>
      <c r="J5" s="641">
        <f>D5*E48</f>
        <v/>
      </c>
      <c r="K5" s="641">
        <f>D5*$E$49</f>
        <v/>
      </c>
      <c r="L5" s="641">
        <f>E5*$E$52</f>
        <v/>
      </c>
      <c r="M5" s="641">
        <f>D5*$E$53</f>
        <v/>
      </c>
      <c r="N5" s="641">
        <f>D5*$E$54</f>
        <v/>
      </c>
      <c r="O5" s="641">
        <f>$D5*$E$57</f>
        <v/>
      </c>
      <c r="P5" s="641">
        <f>$D5*$E$58</f>
        <v/>
      </c>
      <c r="Q5" s="641">
        <f>$D5*$E$59</f>
        <v/>
      </c>
      <c r="R5" s="544">
        <f>((F5*$C$63)+(G5*$C$64)+($C$65*H5)+($C$66*I5)+(J5*$C$67)+($C$68*K5)+($C$69*L5)+(M5*$C$70)+($C$71*N5)+(O5*$C$72)+($C$73*P5)+(Q5*$C$74))/10000000</f>
        <v/>
      </c>
      <c r="S5" s="617" t="n"/>
      <c r="T5" s="617" t="n"/>
      <c r="U5" s="617" t="n"/>
      <c r="V5" s="617" t="n"/>
      <c r="W5" s="617" t="n"/>
      <c r="X5" s="617" t="n"/>
      <c r="Y5" s="617" t="n"/>
      <c r="Z5" s="617" t="n"/>
      <c r="AA5" s="617" t="n"/>
      <c r="AB5" s="617" t="n"/>
      <c r="AC5" s="617" t="n"/>
      <c r="AD5" s="617" t="n"/>
      <c r="AE5" s="617" t="n"/>
      <c r="AF5" s="617" t="n"/>
      <c r="AG5" s="617" t="n"/>
      <c r="AH5" s="617" t="n"/>
    </row>
    <row r="6">
      <c r="A6" s="617" t="n"/>
      <c r="B6" s="25" t="n">
        <v>4</v>
      </c>
      <c r="C6" s="625">
        <f>'In-house (2-5yrs)'!C6</f>
        <v/>
      </c>
      <c r="D6" s="788">
        <f>D5+C6</f>
        <v/>
      </c>
      <c r="E6" s="739">
        <f>iferror(((C6*C87)+(C5*D87)+(C4*E87)+(C3*F87))/D6,0)</f>
        <v/>
      </c>
      <c r="F6" s="636">
        <f>D6*F42</f>
        <v/>
      </c>
      <c r="G6" s="641">
        <f>F43*D6</f>
        <v/>
      </c>
      <c r="H6" s="641">
        <f>F44*D6</f>
        <v/>
      </c>
      <c r="I6" s="641">
        <f>D6*F47</f>
        <v/>
      </c>
      <c r="J6" s="641">
        <f>D6*F48</f>
        <v/>
      </c>
      <c r="K6" s="641">
        <f>D6*$F$49</f>
        <v/>
      </c>
      <c r="L6" s="641">
        <f>E6*$F$52</f>
        <v/>
      </c>
      <c r="M6" s="641">
        <f>D6*$F$53</f>
        <v/>
      </c>
      <c r="N6" s="641">
        <f>D6*$F$54</f>
        <v/>
      </c>
      <c r="O6" s="641">
        <f>$D6*$F$57</f>
        <v/>
      </c>
      <c r="P6" s="641">
        <f>$D6*$F$58</f>
        <v/>
      </c>
      <c r="Q6" s="641">
        <f>$D6*$F$59</f>
        <v/>
      </c>
      <c r="R6" s="544">
        <f>((F6*$C$63)+(G6*$C$64)+($C$65*H6)+($C$66*I6)+(J6*$C$67)+($C$68*K6)+($C$69*L6)+(M6*$C$70)+($C$71*N6)+(O6*$C$72)+($C$73*P6)+(Q6*$C$74))/10000000</f>
        <v/>
      </c>
      <c r="S6" s="617" t="n"/>
      <c r="T6" s="617" t="n"/>
      <c r="U6" s="617" t="n"/>
      <c r="V6" s="617" t="n"/>
      <c r="W6" s="617" t="n"/>
      <c r="X6" s="617" t="n"/>
      <c r="Y6" s="617" t="n"/>
      <c r="Z6" s="617" t="n"/>
      <c r="AA6" s="617" t="n"/>
      <c r="AB6" s="617" t="n"/>
      <c r="AC6" s="617" t="n"/>
      <c r="AD6" s="617" t="n"/>
      <c r="AE6" s="617" t="n"/>
      <c r="AF6" s="617" t="n"/>
      <c r="AG6" s="617" t="n"/>
      <c r="AH6" s="617" t="n"/>
    </row>
    <row r="7">
      <c r="A7" s="617" t="n"/>
      <c r="B7" s="328" t="n">
        <v>5</v>
      </c>
      <c r="C7" s="572">
        <f>'In-house (2-5yrs)'!C7</f>
        <v/>
      </c>
      <c r="D7" s="789">
        <f>D6+C7</f>
        <v/>
      </c>
      <c r="E7" s="741">
        <f>iferror(((C7*C87)+(C6*D87)+(C5*E87)+(C4*F87)+(G87*C3))/D7,0)</f>
        <v/>
      </c>
      <c r="F7" s="790">
        <f>D7*G42</f>
        <v/>
      </c>
      <c r="G7" s="643">
        <f>G43*D7</f>
        <v/>
      </c>
      <c r="H7" s="643">
        <f>G44*D7</f>
        <v/>
      </c>
      <c r="I7" s="643">
        <f>D7*G47</f>
        <v/>
      </c>
      <c r="J7" s="643">
        <f>D7*G48</f>
        <v/>
      </c>
      <c r="K7" s="643">
        <f>D7*$G$49</f>
        <v/>
      </c>
      <c r="L7" s="643">
        <f>E7*$G$52</f>
        <v/>
      </c>
      <c r="M7" s="643">
        <f>D7*$G$53</f>
        <v/>
      </c>
      <c r="N7" s="643">
        <f>D7*$G$54</f>
        <v/>
      </c>
      <c r="O7" s="643">
        <f>$D7*$G$57</f>
        <v/>
      </c>
      <c r="P7" s="643">
        <f>$D7*$G$58</f>
        <v/>
      </c>
      <c r="Q7" s="643">
        <f>$D7*$G$59</f>
        <v/>
      </c>
      <c r="R7" s="548">
        <f>((F7*$C$63)+(G7*$C$64)+($C$65*H7)+($C$66*I7)+(J7*$C$67)+($C$68*K7)+($C$69*L7)+(M7*$C$70)+($C$71*N7)+(O7*$C$72)+($C$73*P7)+(Q7*$C$74))/10000000</f>
        <v/>
      </c>
      <c r="S7" s="617" t="n"/>
      <c r="T7" s="617" t="n"/>
      <c r="U7" s="617" t="n"/>
      <c r="V7" s="617" t="n"/>
      <c r="W7" s="617" t="n"/>
      <c r="X7" s="617" t="n"/>
      <c r="Y7" s="617" t="n"/>
      <c r="Z7" s="617" t="n"/>
      <c r="AA7" s="617" t="n"/>
      <c r="AB7" s="617" t="n"/>
      <c r="AC7" s="617" t="n"/>
      <c r="AD7" s="617" t="n"/>
      <c r="AE7" s="617" t="n"/>
      <c r="AF7" s="617" t="n"/>
      <c r="AG7" s="617" t="n"/>
      <c r="AH7" s="617" t="n"/>
    </row>
    <row r="8">
      <c r="A8" s="617" t="n"/>
      <c r="B8" s="645" t="n"/>
      <c r="C8" s="645" t="n"/>
      <c r="D8" s="645" t="n"/>
      <c r="E8" s="645" t="n"/>
      <c r="F8" s="646" t="n"/>
      <c r="G8" s="647" t="n"/>
      <c r="H8" s="647" t="n"/>
      <c r="I8" s="617" t="n"/>
      <c r="J8" s="617" t="n"/>
      <c r="K8" s="617" t="n"/>
      <c r="L8" s="617" t="n"/>
      <c r="M8" s="617" t="n"/>
      <c r="N8" s="617" t="n"/>
      <c r="O8" s="617" t="n"/>
      <c r="P8" s="617" t="n"/>
      <c r="Q8" s="617" t="n"/>
      <c r="R8" s="617" t="n"/>
      <c r="S8" s="617" t="n"/>
      <c r="T8" s="617" t="n"/>
      <c r="U8" s="617" t="n"/>
      <c r="V8" s="617" t="n"/>
      <c r="W8" s="617" t="n"/>
      <c r="X8" s="617" t="n"/>
      <c r="Y8" s="617" t="n"/>
      <c r="Z8" s="617" t="n"/>
      <c r="AA8" s="617" t="n"/>
      <c r="AB8" s="617" t="n"/>
      <c r="AC8" s="617" t="n"/>
      <c r="AD8" s="617" t="n"/>
      <c r="AE8" s="617" t="n"/>
      <c r="AF8" s="617" t="n"/>
      <c r="AG8" s="617" t="n"/>
      <c r="AH8" s="617" t="n"/>
    </row>
    <row r="9">
      <c r="A9" s="617" t="n"/>
      <c r="B9" s="791" t="inlineStr">
        <is>
          <t>Working Days/Month</t>
        </is>
      </c>
      <c r="C9" s="649">
        <f>'In-house (2-5yrs)'!C25</f>
        <v/>
      </c>
      <c r="D9" s="792" t="n"/>
      <c r="E9" s="748" t="n"/>
      <c r="G9" s="748" t="n"/>
      <c r="I9" s="793" t="n"/>
      <c r="J9" s="617" t="n"/>
      <c r="K9" s="617" t="n"/>
      <c r="L9" s="617" t="n"/>
      <c r="M9" s="617" t="n"/>
      <c r="N9" s="617" t="n"/>
      <c r="O9" s="617" t="n"/>
      <c r="P9" s="617" t="n"/>
      <c r="Q9" s="617" t="n"/>
      <c r="R9" s="617" t="n"/>
      <c r="S9" s="617" t="n"/>
      <c r="T9" s="617" t="n"/>
      <c r="U9" s="617" t="n"/>
      <c r="V9" s="617" t="n"/>
      <c r="W9" s="617" t="n"/>
      <c r="X9" s="617" t="n"/>
      <c r="Y9" s="617" t="n"/>
      <c r="Z9" s="617" t="n"/>
      <c r="AA9" s="617" t="n"/>
      <c r="AB9" s="617" t="n"/>
      <c r="AC9" s="617" t="n"/>
      <c r="AD9" s="617" t="n"/>
      <c r="AE9" s="617" t="n"/>
      <c r="AF9" s="617" t="n"/>
      <c r="AG9" s="617" t="n"/>
      <c r="AH9" s="617" t="n"/>
    </row>
    <row r="10">
      <c r="A10" s="617" t="n"/>
      <c r="B10" s="794" t="inlineStr">
        <is>
          <t>Working Months/Year</t>
        </is>
      </c>
      <c r="C10" s="653">
        <f>'In-house (2-5yrs)'!C26</f>
        <v/>
      </c>
      <c r="D10" s="659" t="n"/>
      <c r="E10" s="795" t="n"/>
      <c r="G10" s="795" t="n"/>
      <c r="I10" s="796" t="n"/>
      <c r="J10" s="617" t="n"/>
      <c r="K10" s="617" t="n"/>
      <c r="M10" s="617" t="n"/>
      <c r="N10" s="617" t="n"/>
      <c r="O10" s="617" t="n"/>
      <c r="P10" s="617" t="n"/>
      <c r="Q10" s="617" t="n"/>
      <c r="R10" s="617" t="n"/>
      <c r="S10" s="617" t="n"/>
      <c r="T10" s="617" t="n"/>
      <c r="U10" s="617" t="n"/>
      <c r="V10" s="617" t="n"/>
      <c r="W10" s="617" t="n"/>
      <c r="X10" s="617" t="n"/>
      <c r="Y10" s="617" t="n"/>
      <c r="Z10" s="617" t="n"/>
      <c r="AA10" s="617" t="n"/>
      <c r="AB10" s="617" t="n"/>
      <c r="AC10" s="617" t="n"/>
      <c r="AD10" s="617" t="n"/>
      <c r="AE10" s="617" t="n"/>
      <c r="AF10" s="617" t="n"/>
      <c r="AG10" s="617" t="n"/>
      <c r="AH10" s="617" t="n"/>
    </row>
    <row r="11">
      <c r="A11" s="617" t="n"/>
      <c r="B11" s="794" t="inlineStr">
        <is>
          <t>Working Hours/Day</t>
        </is>
      </c>
      <c r="C11" s="653">
        <f>'In-house (2-5yrs)'!C27</f>
        <v/>
      </c>
      <c r="D11" s="659" t="n"/>
      <c r="E11" s="617" t="n"/>
      <c r="F11" s="797" t="n"/>
      <c r="G11" s="617" t="n"/>
      <c r="H11" s="617" t="n"/>
      <c r="I11" s="617" t="n"/>
      <c r="J11" s="617" t="n"/>
      <c r="K11" s="617" t="n"/>
      <c r="M11" s="617" t="n"/>
      <c r="N11" s="617" t="n"/>
      <c r="O11" s="617" t="n"/>
      <c r="P11" s="617" t="n"/>
      <c r="Q11" s="617" t="n"/>
      <c r="R11" s="617" t="n"/>
      <c r="S11" s="617" t="n"/>
      <c r="T11" s="617" t="n"/>
      <c r="U11" s="617" t="n"/>
      <c r="V11" s="617" t="n"/>
      <c r="W11" s="617" t="n"/>
      <c r="X11" s="617" t="n"/>
      <c r="Y11" s="617" t="n"/>
      <c r="Z11" s="617" t="n"/>
      <c r="AA11" s="617" t="n"/>
      <c r="AB11" s="617" t="n"/>
      <c r="AC11" s="617" t="n"/>
      <c r="AD11" s="617" t="n"/>
      <c r="AE11" s="617" t="n"/>
      <c r="AF11" s="617" t="n"/>
      <c r="AG11" s="617" t="n"/>
      <c r="AH11" s="617" t="n"/>
    </row>
    <row r="12">
      <c r="A12" s="617" t="n"/>
      <c r="B12" s="798" t="inlineStr">
        <is>
          <t>Minutes/Year</t>
        </is>
      </c>
      <c r="C12" s="657">
        <f>C11*C10*C9</f>
        <v/>
      </c>
      <c r="D12" s="659" t="n"/>
      <c r="E12" s="617" t="n"/>
      <c r="F12" s="617" t="n"/>
      <c r="G12" s="617" t="n"/>
      <c r="H12" s="617" t="n"/>
      <c r="I12" s="617" t="n"/>
      <c r="J12" s="617" t="n"/>
      <c r="K12" s="617" t="n"/>
      <c r="M12" s="617" t="n"/>
      <c r="N12" s="617" t="n"/>
      <c r="O12" s="617" t="n"/>
      <c r="P12" s="617" t="n"/>
      <c r="Q12" s="617" t="n"/>
      <c r="R12" s="617" t="n"/>
      <c r="S12" s="617" t="n"/>
      <c r="T12" s="617" t="n"/>
      <c r="U12" s="617" t="n"/>
      <c r="V12" s="617" t="n"/>
      <c r="W12" s="617" t="n"/>
      <c r="X12" s="617" t="n"/>
      <c r="Y12" s="617" t="n"/>
      <c r="Z12" s="617" t="n"/>
      <c r="AA12" s="617" t="n"/>
      <c r="AB12" s="617" t="n"/>
      <c r="AC12" s="617" t="n"/>
      <c r="AD12" s="617" t="n"/>
      <c r="AE12" s="617" t="n"/>
      <c r="AF12" s="617" t="n"/>
      <c r="AG12" s="617" t="n"/>
      <c r="AH12" s="617" t="n"/>
    </row>
    <row r="13">
      <c r="A13" s="617" t="n"/>
      <c r="D13" s="799" t="n"/>
      <c r="E13" s="617" t="inlineStr">
        <is>
          <t xml:space="preserve"> </t>
        </is>
      </c>
      <c r="F13" s="617" t="n"/>
      <c r="G13" s="617" t="n"/>
      <c r="H13" s="617" t="n"/>
      <c r="I13" s="617" t="n"/>
      <c r="J13" s="617" t="n"/>
      <c r="K13" s="617" t="n"/>
      <c r="M13" s="617" t="n"/>
      <c r="N13" s="617" t="n"/>
      <c r="O13" s="617" t="n"/>
      <c r="P13" s="617" t="n"/>
      <c r="Q13" s="617" t="n"/>
      <c r="R13" s="617" t="n"/>
      <c r="S13" s="617" t="n"/>
      <c r="T13" s="617" t="n"/>
      <c r="U13" s="617" t="n"/>
      <c r="V13" s="617" t="n"/>
      <c r="W13" s="617" t="n"/>
      <c r="X13" s="617" t="n"/>
      <c r="Y13" s="617" t="n"/>
      <c r="Z13" s="617" t="n"/>
      <c r="AA13" s="617" t="n"/>
      <c r="AB13" s="617" t="n"/>
      <c r="AC13" s="617" t="n"/>
      <c r="AD13" s="617" t="n"/>
      <c r="AE13" s="617" t="n"/>
      <c r="AF13" s="617" t="n"/>
      <c r="AG13" s="617" t="n"/>
      <c r="AH13" s="617" t="n"/>
    </row>
    <row r="14">
      <c r="A14" s="617" t="n"/>
      <c r="B14" s="676" t="n"/>
      <c r="C14" s="699" t="inlineStr">
        <is>
          <t>Year 2</t>
        </is>
      </c>
      <c r="D14" s="699" t="inlineStr">
        <is>
          <t>Year 3-5</t>
        </is>
      </c>
      <c r="E14" s="617" t="n"/>
      <c r="F14" s="617" t="n"/>
      <c r="G14" s="617" t="n"/>
      <c r="H14" s="617" t="n"/>
      <c r="I14" s="617" t="n"/>
      <c r="J14" s="617" t="n"/>
      <c r="K14" s="617" t="n"/>
      <c r="M14" s="617" t="n"/>
      <c r="N14" s="617" t="n"/>
      <c r="O14" s="617" t="n"/>
      <c r="P14" s="617" t="n"/>
      <c r="Q14" s="617" t="n"/>
      <c r="R14" s="617" t="n"/>
      <c r="S14" s="617" t="n"/>
      <c r="T14" s="617" t="n"/>
      <c r="U14" s="617" t="n"/>
      <c r="V14" s="617" t="n"/>
      <c r="W14" s="617" t="n"/>
      <c r="X14" s="617" t="n"/>
      <c r="Y14" s="617" t="n"/>
      <c r="Z14" s="617" t="n"/>
      <c r="AA14" s="617" t="n"/>
      <c r="AB14" s="617" t="n"/>
      <c r="AC14" s="617" t="n"/>
      <c r="AD14" s="617" t="n"/>
      <c r="AE14" s="617" t="n"/>
      <c r="AF14" s="617" t="n"/>
      <c r="AG14" s="617" t="n"/>
      <c r="AH14" s="617" t="n"/>
    </row>
    <row r="15">
      <c r="A15" s="617" t="n"/>
      <c r="B15" s="791" t="inlineStr">
        <is>
          <t>Pregnancy Powder- Tier 1</t>
        </is>
      </c>
      <c r="C15" s="660">
        <f>'In-house (2-5yrs)'!C43</f>
        <v/>
      </c>
      <c r="D15" s="660">
        <f>'In-house (2-5yrs)'!D43</f>
        <v/>
      </c>
      <c r="E15" s="617" t="n"/>
      <c r="F15" s="617" t="n"/>
      <c r="G15" s="617" t="n"/>
      <c r="H15" s="617" t="n"/>
      <c r="I15" s="617" t="n"/>
      <c r="J15" s="617" t="n"/>
      <c r="K15" s="617" t="n"/>
      <c r="M15" s="617" t="n"/>
      <c r="N15" s="617" t="n"/>
      <c r="O15" s="617" t="n"/>
      <c r="P15" s="617" t="n"/>
      <c r="Q15" s="617" t="n"/>
      <c r="R15" s="617" t="n"/>
      <c r="S15" s="617" t="n"/>
      <c r="T15" s="617" t="n"/>
      <c r="U15" s="617" t="n"/>
      <c r="V15" s="617" t="n"/>
      <c r="W15" s="617" t="n"/>
      <c r="X15" s="617" t="n"/>
      <c r="Y15" s="617" t="n"/>
      <c r="Z15" s="617" t="n"/>
      <c r="AA15" s="617" t="n"/>
      <c r="AB15" s="617" t="n"/>
      <c r="AC15" s="617" t="n"/>
      <c r="AD15" s="617" t="n"/>
      <c r="AE15" s="617" t="n"/>
      <c r="AF15" s="617" t="n"/>
      <c r="AG15" s="617" t="n"/>
      <c r="AH15" s="617" t="n"/>
    </row>
    <row r="16">
      <c r="A16" s="617" t="n"/>
      <c r="B16" s="794" t="inlineStr">
        <is>
          <t>Pregnancy Powder- Tier 2</t>
        </is>
      </c>
      <c r="C16" s="678">
        <f>'In-house (2-5yrs)'!C44</f>
        <v/>
      </c>
      <c r="D16" s="678">
        <f>'In-house (2-5yrs)'!D44</f>
        <v/>
      </c>
      <c r="E16" s="617" t="n"/>
      <c r="F16" s="617" t="n"/>
      <c r="G16" s="800" t="n"/>
      <c r="H16" s="800" t="n"/>
      <c r="I16" s="617" t="n"/>
      <c r="J16" s="617" t="n"/>
      <c r="K16" s="617" t="n"/>
      <c r="M16" s="617" t="n"/>
      <c r="N16" s="617" t="n"/>
      <c r="O16" s="617" t="n"/>
      <c r="P16" s="617" t="n"/>
      <c r="Q16" s="617" t="n"/>
      <c r="R16" s="617" t="n"/>
      <c r="S16" s="617" t="n"/>
      <c r="T16" s="617" t="n"/>
      <c r="U16" s="617" t="n"/>
      <c r="V16" s="617" t="n"/>
      <c r="W16" s="617" t="n"/>
      <c r="X16" s="617" t="n"/>
      <c r="Y16" s="617" t="n"/>
      <c r="Z16" s="617" t="n"/>
      <c r="AA16" s="617" t="n"/>
      <c r="AB16" s="617" t="n"/>
      <c r="AC16" s="617" t="n"/>
      <c r="AD16" s="617" t="n"/>
      <c r="AE16" s="617" t="n"/>
      <c r="AF16" s="617" t="n"/>
      <c r="AG16" s="617" t="n"/>
      <c r="AH16" s="617" t="n"/>
    </row>
    <row r="17">
      <c r="A17" s="617" t="n"/>
      <c r="B17" s="801" t="inlineStr">
        <is>
          <t>Pregnancy Powder- Tier 3</t>
        </is>
      </c>
      <c r="C17" s="682">
        <f>'In-house (2-5yrs)'!C45</f>
        <v/>
      </c>
      <c r="D17" s="682">
        <f>'In-house (2-5yrs)'!D45</f>
        <v/>
      </c>
      <c r="E17" s="617" t="n"/>
      <c r="F17" s="617" t="n"/>
      <c r="G17" s="800" t="n"/>
      <c r="H17" s="800" t="n"/>
      <c r="I17" s="617" t="n"/>
      <c r="J17" s="617" t="n"/>
      <c r="K17" s="617" t="n"/>
      <c r="L17" s="617" t="n"/>
      <c r="M17" s="617" t="n"/>
      <c r="N17" s="617" t="n"/>
      <c r="O17" s="617" t="n"/>
      <c r="P17" s="617" t="n"/>
      <c r="Q17" s="617" t="n"/>
      <c r="R17" s="617" t="n"/>
      <c r="S17" s="617" t="n"/>
      <c r="T17" s="617" t="n"/>
      <c r="U17" s="617" t="n"/>
      <c r="V17" s="617" t="n"/>
      <c r="W17" s="617" t="n"/>
      <c r="X17" s="617" t="n"/>
      <c r="Y17" s="617" t="n"/>
      <c r="Z17" s="617" t="n"/>
      <c r="AA17" s="617" t="n"/>
      <c r="AB17" s="617" t="n"/>
      <c r="AC17" s="617" t="n"/>
      <c r="AD17" s="617" t="n"/>
      <c r="AE17" s="617" t="n"/>
      <c r="AF17" s="617" t="n"/>
      <c r="AG17" s="617" t="n"/>
      <c r="AH17" s="617" t="n"/>
    </row>
    <row r="18">
      <c r="A18" s="617" t="n"/>
      <c r="B18" s="648" t="inlineStr">
        <is>
          <t>Total BPH for Pregnancy Powder</t>
        </is>
      </c>
      <c r="C18" s="802">
        <f>'In-house (2-5yrs)'!C46</f>
        <v/>
      </c>
      <c r="D18" s="802">
        <f>'In-house (2-5yrs)'!D46</f>
        <v/>
      </c>
      <c r="E18" s="617" t="n"/>
      <c r="F18" s="617" t="n"/>
      <c r="G18" s="800" t="n"/>
      <c r="H18" s="800" t="n"/>
      <c r="I18" s="617" t="n"/>
      <c r="J18" s="617" t="n"/>
      <c r="K18" s="617" t="n"/>
      <c r="L18" s="617" t="n"/>
      <c r="M18" s="617" t="n"/>
      <c r="N18" s="617" t="n"/>
      <c r="O18" s="617" t="n"/>
      <c r="P18" s="617" t="n"/>
      <c r="Q18" s="617" t="n"/>
      <c r="R18" s="617" t="n"/>
      <c r="S18" s="617" t="n"/>
      <c r="T18" s="617" t="n"/>
      <c r="U18" s="617" t="n"/>
      <c r="V18" s="617" t="n"/>
      <c r="W18" s="617" t="n"/>
      <c r="X18" s="617" t="n"/>
      <c r="Y18" s="617" t="n"/>
      <c r="Z18" s="617" t="n"/>
      <c r="AA18" s="617" t="n"/>
      <c r="AB18" s="617" t="n"/>
      <c r="AC18" s="617" t="n"/>
      <c r="AD18" s="617" t="n"/>
      <c r="AE18" s="617" t="n"/>
      <c r="AF18" s="617" t="n"/>
      <c r="AG18" s="617" t="n"/>
      <c r="AH18" s="617" t="n"/>
    </row>
    <row r="19" ht="1.5" customHeight="1" s="1068">
      <c r="A19" s="617" t="n"/>
      <c r="B19" s="803" t="n"/>
      <c r="C19" s="804">
        <f>'In-house (2-5yrs)'!C47</f>
        <v/>
      </c>
      <c r="D19" s="804">
        <f>'In-house (2-5yrs)'!D47</f>
        <v/>
      </c>
      <c r="E19" s="617" t="n"/>
      <c r="F19" s="617" t="n"/>
      <c r="G19" s="800" t="n"/>
      <c r="H19" s="800" t="n"/>
      <c r="I19" s="617" t="n"/>
      <c r="J19" s="617" t="n"/>
      <c r="K19" s="617" t="n"/>
      <c r="L19" s="617" t="n"/>
      <c r="M19" s="617" t="n"/>
      <c r="N19" s="617" t="n"/>
      <c r="O19" s="617" t="n"/>
      <c r="P19" s="617" t="n"/>
      <c r="Q19" s="617" t="n"/>
      <c r="R19" s="617" t="n"/>
      <c r="S19" s="617" t="n"/>
      <c r="T19" s="617" t="n"/>
      <c r="U19" s="617" t="n"/>
      <c r="V19" s="617" t="n"/>
      <c r="W19" s="617" t="n"/>
      <c r="X19" s="617" t="n"/>
      <c r="Y19" s="617" t="n"/>
      <c r="Z19" s="617" t="n"/>
      <c r="AA19" s="617" t="n"/>
      <c r="AB19" s="617" t="n"/>
      <c r="AC19" s="617" t="n"/>
      <c r="AD19" s="617" t="n"/>
      <c r="AE19" s="617" t="n"/>
      <c r="AF19" s="617" t="n"/>
      <c r="AG19" s="617" t="n"/>
      <c r="AH19" s="617" t="n"/>
    </row>
    <row r="20">
      <c r="A20" s="617" t="n"/>
      <c r="B20" s="791" t="inlineStr">
        <is>
          <t>Lactation Powder- Tier 1</t>
        </is>
      </c>
      <c r="C20" s="660">
        <f>'In-house (2-5yrs)'!C48</f>
        <v/>
      </c>
      <c r="D20" s="660">
        <f>'In-house (2-5yrs)'!D48</f>
        <v/>
      </c>
      <c r="E20" s="617" t="n"/>
      <c r="F20" s="617" t="n"/>
      <c r="G20" s="800" t="n"/>
      <c r="H20" s="800" t="n"/>
      <c r="I20" s="617" t="n"/>
      <c r="J20" s="617" t="n"/>
      <c r="K20" s="617" t="n"/>
      <c r="L20" s="617" t="n"/>
      <c r="M20" s="617" t="n"/>
      <c r="N20" s="617" t="n"/>
      <c r="O20" s="617" t="n"/>
      <c r="P20" s="617" t="n"/>
      <c r="Q20" s="617" t="n"/>
      <c r="R20" s="617" t="n"/>
      <c r="S20" s="617" t="n"/>
      <c r="T20" s="617" t="n"/>
      <c r="U20" s="617" t="n"/>
      <c r="V20" s="617" t="n"/>
      <c r="W20" s="617" t="n"/>
      <c r="X20" s="617" t="n"/>
      <c r="Y20" s="617" t="n"/>
      <c r="Z20" s="617" t="n"/>
      <c r="AA20" s="617" t="n"/>
      <c r="AB20" s="617" t="n"/>
      <c r="AC20" s="617" t="n"/>
      <c r="AD20" s="617" t="n"/>
      <c r="AE20" s="617" t="n"/>
      <c r="AF20" s="617" t="n"/>
      <c r="AG20" s="617" t="n"/>
      <c r="AH20" s="617" t="n"/>
    </row>
    <row r="21">
      <c r="A21" s="617" t="n"/>
      <c r="B21" s="794" t="inlineStr">
        <is>
          <t>Lactation Powder- Tier 2</t>
        </is>
      </c>
      <c r="C21" s="678">
        <f>'In-house (2-5yrs)'!C49</f>
        <v/>
      </c>
      <c r="D21" s="678">
        <f>'In-house (2-5yrs)'!D49</f>
        <v/>
      </c>
      <c r="E21" s="617" t="n"/>
      <c r="F21" s="617" t="n"/>
      <c r="G21" s="800" t="n"/>
      <c r="H21" s="800" t="n"/>
      <c r="I21" s="617" t="n"/>
      <c r="J21" s="617" t="n"/>
      <c r="K21" s="617" t="n"/>
      <c r="L21" s="617" t="n"/>
      <c r="M21" s="617" t="n"/>
      <c r="N21" s="617" t="n"/>
      <c r="O21" s="617" t="n"/>
      <c r="P21" s="617" t="n"/>
      <c r="Q21" s="617" t="n"/>
      <c r="R21" s="617" t="n"/>
      <c r="S21" s="617" t="n"/>
      <c r="T21" s="617" t="n"/>
      <c r="U21" s="617" t="n"/>
      <c r="V21" s="617" t="n"/>
      <c r="W21" s="617" t="n"/>
      <c r="X21" s="617" t="n"/>
      <c r="Y21" s="617" t="n"/>
      <c r="Z21" s="617" t="n"/>
      <c r="AA21" s="617" t="n"/>
      <c r="AB21" s="617" t="n"/>
      <c r="AC21" s="617" t="n"/>
      <c r="AD21" s="617" t="n"/>
      <c r="AE21" s="617" t="n"/>
      <c r="AF21" s="617" t="n"/>
      <c r="AG21" s="617" t="n"/>
      <c r="AH21" s="617" t="n"/>
    </row>
    <row r="22">
      <c r="A22" s="617" t="n"/>
      <c r="B22" s="801" t="inlineStr">
        <is>
          <t>Lactation Powder- Tier 3</t>
        </is>
      </c>
      <c r="C22" s="682">
        <f>'In-house (2-5yrs)'!C50</f>
        <v/>
      </c>
      <c r="D22" s="682">
        <f>'In-house (2-5yrs)'!D50</f>
        <v/>
      </c>
      <c r="E22" s="617" t="n"/>
      <c r="F22" s="617" t="n"/>
      <c r="G22" s="800" t="n"/>
      <c r="H22" s="800" t="n"/>
      <c r="I22" s="617" t="n"/>
      <c r="J22" s="617" t="n"/>
      <c r="K22" s="617" t="n"/>
      <c r="L22" s="617" t="n"/>
      <c r="M22" s="617" t="n"/>
      <c r="N22" s="617" t="n"/>
      <c r="O22" s="617" t="n"/>
      <c r="P22" s="617" t="n"/>
      <c r="Q22" s="617" t="n"/>
      <c r="R22" s="617" t="n"/>
      <c r="S22" s="617" t="n"/>
      <c r="T22" s="617" t="n"/>
      <c r="U22" s="617" t="n"/>
      <c r="V22" s="617" t="n"/>
      <c r="W22" s="617" t="n"/>
      <c r="X22" s="617" t="n"/>
      <c r="Y22" s="617" t="n"/>
      <c r="Z22" s="617" t="n"/>
      <c r="AA22" s="617" t="n"/>
      <c r="AB22" s="617" t="n"/>
      <c r="AC22" s="617" t="n"/>
      <c r="AD22" s="617" t="n"/>
      <c r="AE22" s="617" t="n"/>
      <c r="AF22" s="617" t="n"/>
      <c r="AG22" s="617" t="n"/>
      <c r="AH22" s="617" t="n"/>
    </row>
    <row r="23">
      <c r="A23" s="617" t="n"/>
      <c r="B23" s="648" t="inlineStr">
        <is>
          <t>Total BPH for Lactation Powder</t>
        </is>
      </c>
      <c r="C23" s="802">
        <f>'In-house (2-5yrs)'!C51</f>
        <v/>
      </c>
      <c r="D23" s="802">
        <f>'In-house (2-5yrs)'!D51</f>
        <v/>
      </c>
      <c r="E23" s="617" t="n"/>
      <c r="F23" s="617" t="n"/>
      <c r="G23" s="800" t="n"/>
      <c r="H23" s="800" t="n"/>
      <c r="I23" s="617" t="n"/>
      <c r="J23" s="617" t="n"/>
      <c r="K23" s="617" t="n"/>
      <c r="L23" s="617" t="n"/>
      <c r="M23" s="617" t="n"/>
      <c r="N23" s="617" t="n"/>
      <c r="O23" s="617" t="n"/>
      <c r="P23" s="617" t="n"/>
      <c r="Q23" s="617" t="n"/>
      <c r="R23" s="617" t="n"/>
      <c r="S23" s="617" t="n"/>
      <c r="T23" s="617" t="n"/>
      <c r="U23" s="617" t="n"/>
      <c r="V23" s="617" t="n"/>
      <c r="W23" s="617" t="n"/>
      <c r="X23" s="617" t="n"/>
      <c r="Y23" s="617" t="n"/>
      <c r="Z23" s="617" t="n"/>
      <c r="AA23" s="617" t="n"/>
      <c r="AB23" s="617" t="n"/>
      <c r="AC23" s="617" t="n"/>
      <c r="AD23" s="617" t="n"/>
      <c r="AE23" s="617" t="n"/>
      <c r="AF23" s="617" t="n"/>
      <c r="AG23" s="617" t="n"/>
      <c r="AH23" s="617" t="n"/>
    </row>
    <row r="24" ht="1.5" customHeight="1" s="1068">
      <c r="A24" s="617" t="n"/>
      <c r="B24" s="803" t="n"/>
      <c r="C24" s="804" t="n"/>
      <c r="D24" s="804" t="n"/>
      <c r="E24" s="617" t="n"/>
      <c r="F24" s="617" t="n"/>
      <c r="G24" s="800" t="n"/>
      <c r="H24" s="800" t="n"/>
      <c r="I24" s="617" t="n"/>
      <c r="J24" s="617" t="n"/>
      <c r="K24" s="617" t="n"/>
      <c r="L24" s="617" t="n"/>
      <c r="M24" s="617" t="n"/>
      <c r="N24" s="617" t="n"/>
      <c r="O24" s="617" t="n"/>
      <c r="P24" s="617" t="n"/>
      <c r="Q24" s="617" t="n"/>
      <c r="R24" s="617" t="n"/>
      <c r="S24" s="617" t="n"/>
      <c r="T24" s="617" t="n"/>
      <c r="U24" s="617" t="n"/>
      <c r="V24" s="617" t="n"/>
      <c r="W24" s="617" t="n"/>
      <c r="X24" s="617" t="n"/>
      <c r="Y24" s="617" t="n"/>
      <c r="Z24" s="617" t="n"/>
      <c r="AA24" s="617" t="n"/>
      <c r="AB24" s="617" t="n"/>
      <c r="AC24" s="617" t="n"/>
      <c r="AD24" s="617" t="n"/>
      <c r="AE24" s="617" t="n"/>
      <c r="AF24" s="617" t="n"/>
      <c r="AG24" s="617" t="n"/>
      <c r="AH24" s="617" t="n"/>
    </row>
    <row r="25">
      <c r="A25" s="617" t="n"/>
      <c r="B25" s="791" t="inlineStr">
        <is>
          <t>Infant Powder- Tier 1</t>
        </is>
      </c>
      <c r="C25" s="660">
        <f>'In-house (2-5yrs)'!C53</f>
        <v/>
      </c>
      <c r="D25" s="660">
        <f>'In-house (2-5yrs)'!D53</f>
        <v/>
      </c>
      <c r="E25" s="617" t="n"/>
      <c r="F25" s="617" t="n"/>
      <c r="G25" s="800" t="n"/>
      <c r="H25" s="800" t="n"/>
      <c r="I25" s="617" t="n"/>
      <c r="J25" s="617" t="n"/>
      <c r="K25" s="617" t="n"/>
      <c r="L25" s="617" t="n"/>
      <c r="M25" s="617" t="n"/>
      <c r="N25" s="617" t="n"/>
      <c r="O25" s="617" t="n"/>
      <c r="P25" s="617" t="n"/>
      <c r="Q25" s="617" t="n"/>
      <c r="R25" s="617" t="n"/>
      <c r="S25" s="617" t="n"/>
      <c r="T25" s="617" t="n"/>
      <c r="U25" s="617" t="n"/>
      <c r="V25" s="617" t="n"/>
      <c r="W25" s="617" t="n"/>
      <c r="X25" s="617" t="n"/>
      <c r="Y25" s="617" t="n"/>
      <c r="Z25" s="617" t="n"/>
      <c r="AA25" s="617" t="n"/>
      <c r="AB25" s="617" t="n"/>
      <c r="AC25" s="617" t="n"/>
      <c r="AD25" s="617" t="n"/>
      <c r="AE25" s="617" t="n"/>
      <c r="AF25" s="617" t="n"/>
      <c r="AG25" s="617" t="n"/>
      <c r="AH25" s="617" t="n"/>
    </row>
    <row r="26">
      <c r="A26" s="617" t="n"/>
      <c r="B26" s="794" t="inlineStr">
        <is>
          <t>Infant Powder- Tier 2</t>
        </is>
      </c>
      <c r="C26" s="678">
        <f>'In-house (2-5yrs)'!C54</f>
        <v/>
      </c>
      <c r="D26" s="678">
        <f>'In-house (2-5yrs)'!D54</f>
        <v/>
      </c>
      <c r="E26" s="617" t="n"/>
      <c r="F26" s="617" t="n"/>
      <c r="G26" s="800" t="n"/>
      <c r="H26" s="800" t="n"/>
      <c r="I26" s="617" t="n"/>
      <c r="J26" s="617" t="n"/>
      <c r="K26" s="617" t="n"/>
      <c r="L26" s="617" t="n"/>
      <c r="M26" s="617" t="n"/>
      <c r="N26" s="617" t="n"/>
      <c r="O26" s="617" t="n"/>
      <c r="P26" s="617" t="n"/>
      <c r="Q26" s="617" t="n"/>
      <c r="R26" s="617" t="n"/>
      <c r="S26" s="617" t="n"/>
      <c r="T26" s="617" t="n"/>
      <c r="U26" s="617" t="n"/>
      <c r="V26" s="617" t="n"/>
      <c r="W26" s="617" t="n"/>
      <c r="X26" s="617" t="n"/>
      <c r="Y26" s="617" t="n"/>
      <c r="Z26" s="617" t="n"/>
      <c r="AA26" s="617" t="n"/>
      <c r="AB26" s="617" t="n"/>
      <c r="AC26" s="617" t="n"/>
      <c r="AD26" s="617" t="n"/>
      <c r="AE26" s="617" t="n"/>
      <c r="AF26" s="617" t="n"/>
      <c r="AG26" s="617" t="n"/>
      <c r="AH26" s="617" t="n"/>
    </row>
    <row r="27">
      <c r="A27" s="617" t="n"/>
      <c r="B27" s="801" t="inlineStr">
        <is>
          <t>Infant Powder- Tier 3</t>
        </is>
      </c>
      <c r="C27" s="682">
        <f>'In-house (2-5yrs)'!C55</f>
        <v/>
      </c>
      <c r="D27" s="682">
        <f>'In-house (2-5yrs)'!D55</f>
        <v/>
      </c>
      <c r="E27" s="617" t="n"/>
      <c r="F27" s="617" t="n"/>
      <c r="G27" s="800" t="n"/>
      <c r="H27" s="800" t="n"/>
      <c r="I27" s="617" t="n"/>
      <c r="J27" s="617" t="n"/>
      <c r="K27" s="617" t="n"/>
      <c r="L27" s="617" t="n"/>
      <c r="M27" s="617" t="n"/>
      <c r="N27" s="617" t="n"/>
      <c r="O27" s="617" t="n"/>
      <c r="P27" s="617" t="n"/>
      <c r="Q27" s="617" t="n"/>
      <c r="R27" s="617" t="n"/>
      <c r="S27" s="617" t="n"/>
      <c r="T27" s="617" t="n"/>
      <c r="U27" s="617" t="n"/>
      <c r="V27" s="617" t="n"/>
      <c r="W27" s="617" t="n"/>
      <c r="X27" s="617" t="n"/>
      <c r="Y27" s="617" t="n"/>
      <c r="Z27" s="617" t="n"/>
      <c r="AA27" s="617" t="n"/>
      <c r="AB27" s="617" t="n"/>
      <c r="AC27" s="617" t="n"/>
      <c r="AD27" s="617" t="n"/>
      <c r="AE27" s="617" t="n"/>
      <c r="AF27" s="617" t="n"/>
      <c r="AG27" s="617" t="n"/>
      <c r="AH27" s="617" t="n"/>
    </row>
    <row r="28">
      <c r="A28" s="617" t="n"/>
      <c r="B28" s="648" t="inlineStr">
        <is>
          <t>Total BPH for Infant Powder</t>
        </is>
      </c>
      <c r="C28" s="802">
        <f>'In-house (2-5yrs)'!C56</f>
        <v/>
      </c>
      <c r="D28" s="802">
        <f>'In-house (2-5yrs)'!D56</f>
        <v/>
      </c>
      <c r="E28" s="617" t="n"/>
      <c r="F28" s="617" t="n"/>
      <c r="G28" s="800" t="n"/>
      <c r="H28" s="800" t="n"/>
      <c r="I28" s="617" t="n"/>
      <c r="J28" s="617" t="n"/>
      <c r="K28" s="617" t="n"/>
      <c r="L28" s="617" t="n"/>
      <c r="M28" s="617" t="n"/>
      <c r="N28" s="617" t="n"/>
      <c r="O28" s="617" t="n"/>
      <c r="P28" s="617" t="n"/>
      <c r="Q28" s="617" t="n"/>
      <c r="R28" s="617" t="n"/>
      <c r="S28" s="617" t="n"/>
      <c r="T28" s="617" t="n"/>
      <c r="U28" s="617" t="n"/>
      <c r="V28" s="617" t="n"/>
      <c r="W28" s="617" t="n"/>
      <c r="X28" s="617" t="n"/>
      <c r="Y28" s="617" t="n"/>
      <c r="Z28" s="617" t="n"/>
      <c r="AA28" s="617" t="n"/>
      <c r="AB28" s="617" t="n"/>
      <c r="AC28" s="617" t="n"/>
      <c r="AD28" s="617" t="n"/>
      <c r="AE28" s="617" t="n"/>
      <c r="AF28" s="617" t="n"/>
      <c r="AG28" s="617" t="n"/>
      <c r="AH28" s="617" t="n"/>
    </row>
    <row r="29" ht="1.5" customHeight="1" s="1068">
      <c r="A29" s="617" t="n"/>
      <c r="B29" s="803" t="n"/>
      <c r="C29" s="804" t="n"/>
      <c r="D29" s="804" t="n"/>
      <c r="E29" s="617" t="n"/>
      <c r="F29" s="617" t="n"/>
      <c r="G29" s="800" t="n"/>
      <c r="H29" s="800" t="n"/>
      <c r="I29" s="617" t="n"/>
      <c r="J29" s="617" t="n"/>
      <c r="K29" s="617" t="n"/>
      <c r="L29" s="617" t="n"/>
      <c r="M29" s="617" t="n"/>
      <c r="N29" s="617" t="n"/>
      <c r="O29" s="617" t="n"/>
      <c r="P29" s="617" t="n"/>
      <c r="Q29" s="617" t="n"/>
      <c r="R29" s="617" t="n"/>
      <c r="S29" s="617" t="n"/>
      <c r="T29" s="617" t="n"/>
      <c r="U29" s="617" t="n"/>
      <c r="V29" s="617" t="n"/>
      <c r="W29" s="617" t="n"/>
      <c r="X29" s="617" t="n"/>
      <c r="Y29" s="617" t="n"/>
      <c r="Z29" s="617" t="n"/>
      <c r="AA29" s="617" t="n"/>
      <c r="AB29" s="617" t="n"/>
      <c r="AC29" s="617" t="n"/>
      <c r="AD29" s="617" t="n"/>
      <c r="AE29" s="617" t="n"/>
      <c r="AF29" s="617" t="n"/>
      <c r="AG29" s="617" t="n"/>
      <c r="AH29" s="617" t="n"/>
    </row>
    <row r="30">
      <c r="A30" s="617" t="n"/>
      <c r="B30" s="691" t="inlineStr">
        <is>
          <t>Children Powder- Tier 1</t>
        </is>
      </c>
      <c r="C30" s="660">
        <f>'In-house (2-5yrs)'!C58</f>
        <v/>
      </c>
      <c r="D30" s="660">
        <f>'In-house (2-5yrs)'!D58</f>
        <v/>
      </c>
      <c r="E30" s="617" t="n"/>
      <c r="F30" s="617" t="n"/>
      <c r="G30" s="800" t="n"/>
      <c r="H30" s="800" t="n"/>
      <c r="I30" s="617" t="n"/>
      <c r="J30" s="617" t="n"/>
      <c r="K30" s="617" t="n"/>
      <c r="L30" s="617" t="n"/>
      <c r="M30" s="617" t="n"/>
      <c r="N30" s="617" t="n"/>
      <c r="O30" s="617" t="n"/>
      <c r="P30" s="617" t="n"/>
      <c r="Q30" s="617" t="n"/>
      <c r="R30" s="617" t="n"/>
      <c r="S30" s="617" t="n"/>
      <c r="T30" s="617" t="n"/>
      <c r="U30" s="617" t="n"/>
      <c r="V30" s="617" t="n"/>
      <c r="W30" s="617" t="n"/>
      <c r="X30" s="617" t="n"/>
      <c r="Y30" s="617" t="n"/>
      <c r="Z30" s="617" t="n"/>
      <c r="AA30" s="617" t="n"/>
      <c r="AB30" s="617" t="n"/>
      <c r="AC30" s="617" t="n"/>
      <c r="AD30" s="617" t="n"/>
      <c r="AE30" s="617" t="n"/>
      <c r="AF30" s="617" t="n"/>
      <c r="AG30" s="617" t="n"/>
      <c r="AH30" s="617" t="n"/>
    </row>
    <row r="31">
      <c r="A31" s="617" t="n"/>
      <c r="B31" s="693" t="inlineStr">
        <is>
          <t>Children Powder- Tier 2</t>
        </is>
      </c>
      <c r="C31" s="678">
        <f>'In-house (2-5yrs)'!C59</f>
        <v/>
      </c>
      <c r="D31" s="678">
        <f>'In-house (2-5yrs)'!D59</f>
        <v/>
      </c>
      <c r="E31" s="617" t="n"/>
      <c r="F31" s="617" t="n"/>
      <c r="G31" s="800" t="n"/>
      <c r="H31" s="800" t="n"/>
      <c r="I31" s="617" t="n"/>
      <c r="J31" s="617" t="n"/>
      <c r="K31" s="617" t="n"/>
      <c r="L31" s="617" t="n"/>
      <c r="M31" s="617" t="n"/>
      <c r="N31" s="617" t="n"/>
      <c r="O31" s="617" t="n"/>
      <c r="P31" s="617" t="n"/>
      <c r="Q31" s="617" t="n"/>
      <c r="R31" s="617" t="n"/>
      <c r="S31" s="617" t="n"/>
      <c r="T31" s="617" t="n"/>
      <c r="U31" s="617" t="n"/>
      <c r="V31" s="617" t="n"/>
      <c r="W31" s="617" t="n"/>
      <c r="X31" s="617" t="n"/>
      <c r="Y31" s="617" t="n"/>
      <c r="Z31" s="617" t="n"/>
      <c r="AA31" s="617" t="n"/>
      <c r="AB31" s="617" t="n"/>
      <c r="AC31" s="617" t="n"/>
      <c r="AD31" s="617" t="n"/>
      <c r="AE31" s="617" t="n"/>
      <c r="AF31" s="617" t="n"/>
      <c r="AG31" s="617" t="n"/>
      <c r="AH31" s="617" t="n"/>
    </row>
    <row r="32">
      <c r="A32" s="617" t="n"/>
      <c r="B32" s="697" t="inlineStr">
        <is>
          <t>Children Powder- Tier 3</t>
        </is>
      </c>
      <c r="C32" s="682">
        <f>'In-house (2-5yrs)'!C60</f>
        <v/>
      </c>
      <c r="D32" s="682">
        <f>'In-house (2-5yrs)'!D60</f>
        <v/>
      </c>
      <c r="E32" s="617" t="n"/>
      <c r="F32" s="617" t="n"/>
      <c r="G32" s="800" t="n"/>
      <c r="H32" s="800" t="n"/>
      <c r="I32" s="617" t="n"/>
      <c r="J32" s="617" t="n"/>
      <c r="K32" s="617" t="n"/>
      <c r="L32" s="617" t="n"/>
      <c r="M32" s="617" t="n"/>
      <c r="N32" s="617" t="n"/>
      <c r="O32" s="617" t="n"/>
      <c r="P32" s="617" t="n"/>
      <c r="Q32" s="617" t="n"/>
      <c r="R32" s="617" t="n"/>
      <c r="S32" s="617" t="n"/>
      <c r="T32" s="617" t="n"/>
      <c r="U32" s="617" t="n"/>
      <c r="V32" s="617" t="n"/>
      <c r="W32" s="617" t="n"/>
      <c r="X32" s="617" t="n"/>
      <c r="Y32" s="617" t="n"/>
      <c r="Z32" s="617" t="n"/>
      <c r="AA32" s="617" t="n"/>
      <c r="AB32" s="617" t="n"/>
      <c r="AC32" s="617" t="n"/>
      <c r="AD32" s="617" t="n"/>
      <c r="AE32" s="617" t="n"/>
      <c r="AF32" s="617" t="n"/>
      <c r="AG32" s="617" t="n"/>
      <c r="AH32" s="617" t="n"/>
    </row>
    <row r="33">
      <c r="A33" s="617" t="n"/>
      <c r="B33" s="698" t="inlineStr">
        <is>
          <t>Total BPH for Children Powder</t>
        </is>
      </c>
      <c r="C33" s="802">
        <f>'In-house (2-5yrs)'!C61</f>
        <v/>
      </c>
      <c r="D33" s="802">
        <f>'In-house (2-5yrs)'!D61</f>
        <v/>
      </c>
      <c r="E33" s="617" t="n"/>
      <c r="F33" s="617" t="n"/>
      <c r="G33" s="800" t="n"/>
      <c r="H33" s="800" t="n"/>
      <c r="I33" s="617" t="n"/>
      <c r="J33" s="617" t="n"/>
      <c r="K33" s="617" t="n"/>
      <c r="L33" s="617" t="n"/>
      <c r="M33" s="617" t="n"/>
      <c r="N33" s="617" t="n"/>
      <c r="O33" s="617" t="n"/>
      <c r="P33" s="617" t="n"/>
      <c r="Q33" s="617" t="n"/>
      <c r="R33" s="617" t="n"/>
      <c r="S33" s="617" t="n"/>
      <c r="T33" s="617" t="n"/>
      <c r="U33" s="617" t="n"/>
      <c r="V33" s="617" t="n"/>
      <c r="W33" s="617" t="n"/>
      <c r="X33" s="617" t="n"/>
      <c r="Y33" s="617" t="n"/>
      <c r="Z33" s="617" t="n"/>
      <c r="AA33" s="617" t="n"/>
      <c r="AB33" s="617" t="n"/>
      <c r="AC33" s="617" t="n"/>
      <c r="AD33" s="617" t="n"/>
      <c r="AE33" s="617" t="n"/>
      <c r="AF33" s="617" t="n"/>
      <c r="AG33" s="617" t="n"/>
      <c r="AH33" s="617" t="n"/>
    </row>
    <row r="34" ht="1.5" customHeight="1" s="1068">
      <c r="A34" s="617" t="n"/>
      <c r="C34" s="722" t="n"/>
      <c r="D34" s="722" t="n"/>
      <c r="E34" s="617" t="n"/>
      <c r="F34" s="617" t="n"/>
      <c r="G34" s="800" t="n"/>
      <c r="H34" s="800" t="n"/>
      <c r="I34" s="617" t="n"/>
      <c r="J34" s="617" t="n"/>
      <c r="K34" s="617" t="n"/>
      <c r="L34" s="617" t="n"/>
      <c r="M34" s="617" t="n"/>
      <c r="N34" s="617" t="n"/>
      <c r="O34" s="617" t="n"/>
      <c r="P34" s="617" t="n"/>
      <c r="Q34" s="617" t="n"/>
      <c r="R34" s="617" t="n"/>
      <c r="S34" s="617" t="n"/>
      <c r="T34" s="617" t="n"/>
      <c r="U34" s="617" t="n"/>
      <c r="V34" s="617" t="n"/>
      <c r="W34" s="617" t="n"/>
      <c r="X34" s="617" t="n"/>
      <c r="Y34" s="617" t="n"/>
      <c r="Z34" s="617" t="n"/>
      <c r="AA34" s="617" t="n"/>
      <c r="AB34" s="617" t="n"/>
      <c r="AC34" s="617" t="n"/>
      <c r="AD34" s="617" t="n"/>
      <c r="AE34" s="617" t="n"/>
      <c r="AF34" s="617" t="n"/>
      <c r="AG34" s="617" t="n"/>
      <c r="AH34" s="617" t="n"/>
    </row>
    <row r="35">
      <c r="A35" s="617" t="n"/>
      <c r="B35" s="656" t="inlineStr">
        <is>
          <t>Total BPH per Plant</t>
        </is>
      </c>
      <c r="C35" s="805">
        <f>sum(C18,C23,C28,C33)</f>
        <v/>
      </c>
      <c r="D35" s="805">
        <f>sum(D18,D23,D28,D33)</f>
        <v/>
      </c>
      <c r="E35" s="617" t="n"/>
      <c r="F35" s="617" t="n"/>
      <c r="G35" s="800" t="n"/>
      <c r="H35" s="800" t="n"/>
      <c r="I35" s="617" t="n"/>
      <c r="J35" s="617" t="n"/>
      <c r="K35" s="617" t="n"/>
      <c r="L35" s="617" t="n"/>
      <c r="M35" s="617" t="n"/>
      <c r="N35" s="617" t="n"/>
      <c r="O35" s="617" t="n"/>
      <c r="P35" s="617" t="n"/>
      <c r="Q35" s="617" t="n"/>
      <c r="R35" s="617" t="n"/>
      <c r="S35" s="617" t="n"/>
      <c r="T35" s="617" t="n"/>
      <c r="U35" s="617" t="n"/>
      <c r="V35" s="617" t="n"/>
      <c r="W35" s="617" t="n"/>
      <c r="X35" s="617" t="n"/>
      <c r="Y35" s="617" t="n"/>
      <c r="Z35" s="617" t="n"/>
      <c r="AA35" s="617" t="n"/>
      <c r="AB35" s="617" t="n"/>
      <c r="AC35" s="617" t="n"/>
      <c r="AD35" s="617" t="n"/>
      <c r="AE35" s="617" t="n"/>
      <c r="AF35" s="617" t="n"/>
      <c r="AG35" s="617" t="n"/>
      <c r="AH35" s="617" t="n"/>
    </row>
    <row r="36">
      <c r="A36" s="617" t="n"/>
      <c r="B36" s="617" t="n"/>
      <c r="C36" s="617" t="n"/>
      <c r="D36" s="617" t="n"/>
      <c r="E36" s="617" t="n"/>
      <c r="F36" s="617" t="n"/>
      <c r="G36" s="617" t="n"/>
      <c r="H36" s="617" t="n"/>
      <c r="I36" s="617" t="n"/>
      <c r="J36" s="617" t="n"/>
      <c r="K36" s="617" t="n"/>
      <c r="L36" s="617" t="n"/>
      <c r="M36" s="617" t="n"/>
      <c r="N36" s="617" t="n"/>
      <c r="O36" s="617" t="n"/>
      <c r="P36" s="617" t="n"/>
      <c r="Q36" s="617" t="n"/>
      <c r="R36" s="617" t="n"/>
      <c r="S36" s="617" t="n"/>
      <c r="T36" s="617" t="n"/>
      <c r="U36" s="617" t="n"/>
      <c r="V36" s="617" t="n"/>
      <c r="W36" s="617" t="n"/>
      <c r="X36" s="617" t="n"/>
      <c r="Y36" s="617" t="n"/>
      <c r="Z36" s="617" t="n"/>
      <c r="AA36" s="617" t="n"/>
      <c r="AB36" s="617" t="n"/>
      <c r="AC36" s="617" t="n"/>
      <c r="AD36" s="617" t="n"/>
      <c r="AE36" s="617" t="n"/>
      <c r="AF36" s="617" t="n"/>
      <c r="AG36" s="617" t="n"/>
      <c r="AH36" s="617" t="n"/>
    </row>
    <row r="37">
      <c r="A37" s="617" t="n"/>
      <c r="B37" s="702" t="inlineStr">
        <is>
          <t>Boxes/Year/Plant</t>
        </is>
      </c>
      <c r="C37" s="617" t="n"/>
      <c r="D37" s="617" t="n"/>
      <c r="E37" s="617" t="n"/>
      <c r="F37" s="617" t="n"/>
      <c r="G37" s="617" t="n"/>
      <c r="H37" s="617" t="n"/>
      <c r="I37" s="617" t="n"/>
      <c r="J37" s="617" t="n"/>
      <c r="K37" s="617" t="n"/>
      <c r="L37" s="617" t="n"/>
      <c r="M37" s="617" t="n"/>
      <c r="N37" s="617" t="n"/>
      <c r="O37" s="617" t="n"/>
      <c r="P37" s="617" t="n"/>
      <c r="Q37" s="617" t="n"/>
      <c r="R37" s="617" t="n"/>
      <c r="S37" s="617" t="n"/>
      <c r="T37" s="617" t="n"/>
      <c r="U37" s="617" t="n"/>
      <c r="V37" s="617" t="n"/>
      <c r="W37" s="617" t="n"/>
      <c r="X37" s="617" t="n"/>
      <c r="Y37" s="617" t="n"/>
      <c r="Z37" s="617" t="n"/>
      <c r="AA37" s="617" t="n"/>
      <c r="AB37" s="617" t="n"/>
      <c r="AC37" s="617" t="n"/>
      <c r="AD37" s="617" t="n"/>
      <c r="AE37" s="617" t="n"/>
      <c r="AF37" s="617" t="n"/>
      <c r="AG37" s="617" t="n"/>
      <c r="AH37" s="617" t="n"/>
    </row>
    <row r="38">
      <c r="A38" s="617" t="n"/>
      <c r="C38" s="706" t="inlineStr">
        <is>
          <t>Year 1</t>
        </is>
      </c>
      <c r="D38" s="706" t="inlineStr">
        <is>
          <t>Year 2</t>
        </is>
      </c>
      <c r="E38" s="706" t="inlineStr">
        <is>
          <t>Year 3</t>
        </is>
      </c>
      <c r="F38" s="706" t="inlineStr">
        <is>
          <t>Year 4</t>
        </is>
      </c>
      <c r="G38" s="706" t="inlineStr">
        <is>
          <t>Year 5</t>
        </is>
      </c>
      <c r="H38" s="704" t="n"/>
      <c r="I38" s="617" t="n"/>
      <c r="J38" s="617" t="n"/>
      <c r="K38" s="617" t="n"/>
      <c r="L38" s="617" t="n"/>
      <c r="M38" s="617" t="n"/>
      <c r="N38" s="617" t="n"/>
      <c r="O38" s="617" t="n"/>
      <c r="P38" s="617" t="n"/>
      <c r="Q38" s="617" t="n"/>
      <c r="R38" s="617" t="n"/>
      <c r="S38" s="617" t="n"/>
      <c r="T38" s="617" t="n"/>
      <c r="U38" s="617" t="n"/>
      <c r="V38" s="617" t="n"/>
      <c r="W38" s="617" t="n"/>
      <c r="X38" s="617" t="n"/>
      <c r="Y38" s="617" t="n"/>
      <c r="Z38" s="617" t="n"/>
      <c r="AA38" s="617" t="n"/>
      <c r="AB38" s="617" t="n"/>
      <c r="AC38" s="617" t="n"/>
      <c r="AD38" s="617" t="n"/>
      <c r="AE38" s="617" t="n"/>
      <c r="AF38" s="617" t="n"/>
      <c r="AG38" s="617" t="n"/>
      <c r="AH38" s="617" t="n"/>
    </row>
    <row r="39">
      <c r="A39" s="617" t="n"/>
      <c r="B39" s="707" t="inlineStr">
        <is>
          <t>Boxes/Year (@ Working Capacity)</t>
        </is>
      </c>
      <c r="C39" s="709">
        <f>(C12*D35*E3)</f>
        <v/>
      </c>
      <c r="D39" s="709">
        <f>$D$35*$C$12*E4</f>
        <v/>
      </c>
      <c r="E39" s="709">
        <f>$D$35*$C$12*E5</f>
        <v/>
      </c>
      <c r="F39" s="709">
        <f>$D$35*$C$12*E6</f>
        <v/>
      </c>
      <c r="G39" s="709">
        <f>$D$35*$C$12*E7</f>
        <v/>
      </c>
      <c r="H39" s="617" t="n"/>
      <c r="I39" s="617" t="n"/>
      <c r="J39" s="617" t="n"/>
      <c r="K39" s="617" t="n"/>
      <c r="L39" s="617" t="n"/>
      <c r="M39" s="617" t="n"/>
      <c r="N39" s="617" t="n"/>
      <c r="O39" s="617" t="n"/>
      <c r="P39" s="617" t="n"/>
      <c r="Q39" s="617" t="n"/>
      <c r="R39" s="617" t="n"/>
      <c r="S39" s="617" t="n"/>
      <c r="T39" s="617" t="n"/>
      <c r="U39" s="617" t="n"/>
      <c r="V39" s="617" t="n"/>
      <c r="W39" s="617" t="n"/>
      <c r="X39" s="617" t="n"/>
      <c r="Y39" s="617" t="n"/>
      <c r="Z39" s="617" t="n"/>
      <c r="AA39" s="617" t="n"/>
      <c r="AB39" s="617" t="n"/>
      <c r="AC39" s="617" t="n"/>
      <c r="AD39" s="617" t="n"/>
      <c r="AE39" s="617" t="n"/>
      <c r="AF39" s="617" t="n"/>
      <c r="AG39" s="617" t="n"/>
      <c r="AH39" s="617" t="n"/>
    </row>
    <row r="40" ht="1.5" customHeight="1" s="1068">
      <c r="A40" s="617" t="n"/>
      <c r="C40" s="711" t="n"/>
      <c r="D40" s="711" t="n"/>
      <c r="E40" s="711" t="n"/>
      <c r="F40" s="711" t="n"/>
      <c r="G40" s="711" t="n"/>
      <c r="H40" s="617" t="n"/>
      <c r="I40" s="617" t="n"/>
      <c r="J40" s="617" t="n"/>
      <c r="K40" s="617" t="n"/>
      <c r="L40" s="617" t="n"/>
      <c r="M40" s="617" t="n"/>
      <c r="N40" s="617" t="n"/>
      <c r="O40" s="617" t="n"/>
      <c r="P40" s="617" t="n"/>
      <c r="Q40" s="617" t="n"/>
      <c r="R40" s="617" t="n"/>
      <c r="S40" s="617" t="n"/>
      <c r="T40" s="617" t="n"/>
      <c r="U40" s="617" t="n"/>
      <c r="V40" s="617" t="n"/>
      <c r="W40" s="617" t="n"/>
      <c r="X40" s="617" t="n"/>
      <c r="Y40" s="617" t="n"/>
      <c r="Z40" s="617" t="n"/>
      <c r="AA40" s="617" t="n"/>
      <c r="AB40" s="617" t="n"/>
      <c r="AC40" s="617" t="n"/>
      <c r="AD40" s="617" t="n"/>
      <c r="AE40" s="617" t="n"/>
      <c r="AF40" s="617" t="n"/>
      <c r="AG40" s="617" t="n"/>
      <c r="AH40" s="617" t="n"/>
    </row>
    <row r="41">
      <c r="A41" s="617" t="n"/>
      <c r="B41" s="712" t="inlineStr">
        <is>
          <t>Total Pregnancy Powder Boxes</t>
        </is>
      </c>
      <c r="C41" s="806">
        <f>C42+C43+C44</f>
        <v/>
      </c>
      <c r="D41" s="806">
        <f>D42+D43+D44</f>
        <v/>
      </c>
      <c r="E41" s="806">
        <f>E42+E43+E44</f>
        <v/>
      </c>
      <c r="F41" s="806">
        <f>F42+F43+F44</f>
        <v/>
      </c>
      <c r="G41" s="806">
        <f>G42+G43+G44</f>
        <v/>
      </c>
      <c r="H41" s="617" t="n"/>
      <c r="I41" s="617" t="n"/>
      <c r="J41" s="617" t="n"/>
      <c r="K41" s="617" t="n"/>
      <c r="L41" s="617" t="n"/>
      <c r="M41" s="617" t="n"/>
      <c r="N41" s="617" t="n"/>
      <c r="O41" s="617" t="n"/>
      <c r="P41" s="617" t="n"/>
      <c r="Q41" s="617" t="n"/>
      <c r="R41" s="617" t="n"/>
      <c r="S41" s="617" t="n"/>
      <c r="T41" s="617" t="n"/>
      <c r="U41" s="617" t="n"/>
      <c r="V41" s="617" t="n"/>
      <c r="W41" s="617" t="n"/>
      <c r="X41" s="617" t="n"/>
      <c r="Y41" s="617" t="n"/>
      <c r="Z41" s="617" t="n"/>
      <c r="AA41" s="617" t="n"/>
      <c r="AB41" s="617" t="n"/>
      <c r="AC41" s="617" t="n"/>
      <c r="AD41" s="617" t="n"/>
      <c r="AE41" s="617" t="n"/>
      <c r="AF41" s="617" t="n"/>
      <c r="AG41" s="617" t="n"/>
      <c r="AH41" s="617" t="n"/>
    </row>
    <row r="42">
      <c r="A42" s="617" t="n"/>
      <c r="B42" s="714" t="inlineStr">
        <is>
          <t>Total PP (Tier 1)</t>
        </is>
      </c>
      <c r="C42" s="641">
        <f>($C$12*$D15*$E$3)</f>
        <v/>
      </c>
      <c r="D42" s="641">
        <f>($C$12*$C15*$E$4)</f>
        <v/>
      </c>
      <c r="E42" s="641">
        <f>($C$12*$D15*$E$5)</f>
        <v/>
      </c>
      <c r="F42" s="641">
        <f>($C$12*$D15*$E$6)</f>
        <v/>
      </c>
      <c r="G42" s="641">
        <f>($C$12*$D15*$E$7)</f>
        <v/>
      </c>
      <c r="H42" s="617" t="n"/>
      <c r="I42" s="617" t="n"/>
      <c r="J42" s="617" t="n"/>
      <c r="K42" s="617" t="n"/>
      <c r="L42" s="617" t="n"/>
      <c r="M42" s="617" t="n"/>
      <c r="N42" s="617" t="n"/>
      <c r="O42" s="617" t="n"/>
      <c r="P42" s="617" t="n"/>
      <c r="Q42" s="617" t="n"/>
      <c r="R42" s="617" t="n"/>
      <c r="S42" s="617" t="n"/>
      <c r="T42" s="617" t="n"/>
      <c r="U42" s="617" t="n"/>
      <c r="V42" s="617" t="n"/>
      <c r="W42" s="617" t="n"/>
      <c r="X42" s="617" t="n"/>
      <c r="Y42" s="617" t="n"/>
      <c r="Z42" s="617" t="n"/>
      <c r="AA42" s="617" t="n"/>
      <c r="AB42" s="617" t="n"/>
      <c r="AC42" s="617" t="n"/>
      <c r="AD42" s="617" t="n"/>
      <c r="AE42" s="617" t="n"/>
      <c r="AF42" s="617" t="n"/>
      <c r="AG42" s="617" t="n"/>
      <c r="AH42" s="617" t="n"/>
    </row>
    <row r="43">
      <c r="A43" s="617" t="n"/>
      <c r="B43" s="714" t="inlineStr">
        <is>
          <t>Total PP (Tier 2)</t>
        </is>
      </c>
      <c r="C43" s="641">
        <f>($C$12*$D16*$E$3)</f>
        <v/>
      </c>
      <c r="D43" s="641">
        <f>($C$12*$C16*$E$4)</f>
        <v/>
      </c>
      <c r="E43" s="641">
        <f>($C$12*$D16*$E$5)</f>
        <v/>
      </c>
      <c r="F43" s="641">
        <f>($C$12*$D16*$E$6)</f>
        <v/>
      </c>
      <c r="G43" s="641">
        <f>($C$12*$D16*$E$7)</f>
        <v/>
      </c>
      <c r="H43" s="617" t="n"/>
      <c r="I43" s="617" t="n"/>
      <c r="J43" s="617" t="n"/>
      <c r="K43" s="617" t="n"/>
      <c r="L43" s="617" t="n"/>
      <c r="M43" s="617" t="n"/>
      <c r="N43" s="617" t="n"/>
      <c r="O43" s="617" t="n"/>
      <c r="P43" s="617" t="n"/>
      <c r="Q43" s="617" t="n"/>
      <c r="R43" s="617" t="n"/>
      <c r="S43" s="617" t="n"/>
      <c r="T43" s="617" t="n"/>
      <c r="U43" s="617" t="n"/>
      <c r="V43" s="617" t="n"/>
      <c r="W43" s="617" t="n"/>
      <c r="X43" s="617" t="n"/>
      <c r="Y43" s="617" t="n"/>
      <c r="Z43" s="617" t="n"/>
      <c r="AA43" s="617" t="n"/>
      <c r="AB43" s="617" t="n"/>
      <c r="AC43" s="617" t="n"/>
      <c r="AD43" s="617" t="n"/>
      <c r="AE43" s="617" t="n"/>
      <c r="AF43" s="617" t="n"/>
      <c r="AG43" s="617" t="n"/>
      <c r="AH43" s="617" t="n"/>
    </row>
    <row r="44">
      <c r="A44" s="617" t="n"/>
      <c r="B44" s="714" t="inlineStr">
        <is>
          <t>Total PP (Tier 3)</t>
        </is>
      </c>
      <c r="C44" s="641">
        <f>($C$12*$D17*$E$3)</f>
        <v/>
      </c>
      <c r="D44" s="641">
        <f>($C$12*$C17*$E$4)</f>
        <v/>
      </c>
      <c r="E44" s="641">
        <f>($C$12*$D17*$E$5)</f>
        <v/>
      </c>
      <c r="F44" s="641">
        <f>($C$12*$D17*$E$6)</f>
        <v/>
      </c>
      <c r="G44" s="641">
        <f>($C$12*$D17*$E$7)</f>
        <v/>
      </c>
      <c r="H44" s="617" t="n"/>
      <c r="I44" s="617" t="n"/>
      <c r="J44" s="617" t="n"/>
      <c r="K44" s="617" t="n"/>
      <c r="L44" s="617" t="n"/>
      <c r="M44" s="617" t="n"/>
      <c r="N44" s="617" t="n"/>
      <c r="O44" s="617" t="n"/>
      <c r="P44" s="617" t="n"/>
      <c r="Q44" s="617" t="n"/>
      <c r="R44" s="617" t="n"/>
      <c r="S44" s="617" t="n"/>
      <c r="T44" s="617" t="n"/>
      <c r="U44" s="617" t="n"/>
      <c r="V44" s="617" t="n"/>
      <c r="W44" s="617" t="n"/>
      <c r="X44" s="617" t="n"/>
      <c r="Y44" s="617" t="n"/>
      <c r="Z44" s="617" t="n"/>
      <c r="AA44" s="617" t="n"/>
      <c r="AB44" s="617" t="n"/>
      <c r="AC44" s="617" t="n"/>
      <c r="AD44" s="617" t="n"/>
      <c r="AE44" s="617" t="n"/>
      <c r="AF44" s="617" t="n"/>
      <c r="AG44" s="617" t="n"/>
      <c r="AH44" s="617" t="n"/>
    </row>
    <row r="45" ht="1.5" customHeight="1" s="1068">
      <c r="A45" s="617" t="n"/>
      <c r="B45" s="715" t="n"/>
      <c r="C45" s="716" t="n"/>
      <c r="D45" s="716" t="n"/>
      <c r="E45" s="716" t="n"/>
      <c r="F45" s="716" t="n"/>
      <c r="G45" s="716" t="n"/>
      <c r="H45" s="617" t="n"/>
      <c r="I45" s="617" t="n"/>
      <c r="J45" s="617" t="n"/>
      <c r="K45" s="617" t="n"/>
      <c r="L45" s="617" t="n"/>
      <c r="M45" s="617" t="n"/>
      <c r="N45" s="617" t="n"/>
      <c r="O45" s="617" t="n"/>
      <c r="P45" s="617" t="n"/>
      <c r="Q45" s="617" t="n"/>
      <c r="R45" s="617" t="n"/>
      <c r="S45" s="617" t="n"/>
      <c r="T45" s="617" t="n"/>
      <c r="U45" s="617" t="n"/>
      <c r="V45" s="617" t="n"/>
      <c r="W45" s="617" t="n"/>
      <c r="X45" s="617" t="n"/>
      <c r="Y45" s="617" t="n"/>
      <c r="Z45" s="617" t="n"/>
      <c r="AA45" s="617" t="n"/>
      <c r="AB45" s="617" t="n"/>
      <c r="AC45" s="617" t="n"/>
      <c r="AD45" s="617" t="n"/>
      <c r="AE45" s="617" t="n"/>
      <c r="AF45" s="617" t="n"/>
      <c r="AG45" s="617" t="n"/>
      <c r="AH45" s="617" t="n"/>
    </row>
    <row r="46">
      <c r="A46" s="617" t="n"/>
      <c r="B46" s="712" t="inlineStr">
        <is>
          <t>Total Lactation Powder Boxes</t>
        </is>
      </c>
      <c r="C46" s="806">
        <f>C47+C48+C49</f>
        <v/>
      </c>
      <c r="D46" s="806">
        <f>D47+D48+D49</f>
        <v/>
      </c>
      <c r="E46" s="806">
        <f>E47+E48+E49</f>
        <v/>
      </c>
      <c r="F46" s="806">
        <f>F47+F48+F49</f>
        <v/>
      </c>
      <c r="G46" s="806">
        <f>G47+G48+G49</f>
        <v/>
      </c>
      <c r="H46" s="617" t="n"/>
      <c r="I46" s="617" t="n"/>
      <c r="J46" s="617" t="n"/>
      <c r="K46" s="617" t="n"/>
      <c r="L46" s="617" t="n"/>
      <c r="M46" s="617" t="n"/>
      <c r="N46" s="617" t="n"/>
      <c r="O46" s="617" t="n"/>
      <c r="P46" s="617" t="n"/>
      <c r="Q46" s="617" t="n"/>
      <c r="R46" s="617" t="n"/>
      <c r="S46" s="617" t="n"/>
      <c r="T46" s="617" t="n"/>
      <c r="U46" s="617" t="n"/>
      <c r="V46" s="617" t="n"/>
      <c r="W46" s="617" t="n"/>
      <c r="X46" s="617" t="n"/>
      <c r="Y46" s="617" t="n"/>
      <c r="Z46" s="617" t="n"/>
      <c r="AA46" s="617" t="n"/>
      <c r="AB46" s="617" t="n"/>
      <c r="AC46" s="617" t="n"/>
      <c r="AD46" s="617" t="n"/>
      <c r="AE46" s="617" t="n"/>
      <c r="AF46" s="617" t="n"/>
      <c r="AG46" s="617" t="n"/>
      <c r="AH46" s="617" t="n"/>
    </row>
    <row r="47">
      <c r="A47" s="617" t="n"/>
      <c r="B47" s="651" t="inlineStr">
        <is>
          <t>Total LP (Tier 1)</t>
        </is>
      </c>
      <c r="C47" s="641">
        <f>($C$12*$D20*$E$3)</f>
        <v/>
      </c>
      <c r="D47" s="641">
        <f>($C$12*$C20*$E$4)</f>
        <v/>
      </c>
      <c r="E47" s="641">
        <f>($C$12*$D20*$E$5)</f>
        <v/>
      </c>
      <c r="F47" s="641">
        <f>($C$12*$D20*$E$6)</f>
        <v/>
      </c>
      <c r="G47" s="641">
        <f>($C$12*$D20*$E$7)</f>
        <v/>
      </c>
      <c r="H47" s="617" t="n"/>
      <c r="I47" s="617" t="n"/>
      <c r="J47" s="617" t="n"/>
      <c r="K47" s="617" t="n"/>
      <c r="L47" s="617" t="n"/>
      <c r="M47" s="617" t="n"/>
      <c r="N47" s="617" t="n"/>
      <c r="O47" s="617" t="n"/>
      <c r="P47" s="617" t="n"/>
      <c r="Q47" s="617" t="n"/>
      <c r="R47" s="617" t="n"/>
      <c r="S47" s="617" t="n"/>
      <c r="T47" s="617" t="n"/>
      <c r="U47" s="617" t="n"/>
      <c r="V47" s="617" t="n"/>
      <c r="W47" s="617" t="n"/>
      <c r="X47" s="617" t="n"/>
      <c r="Y47" s="617" t="n"/>
      <c r="Z47" s="617" t="n"/>
      <c r="AA47" s="617" t="n"/>
      <c r="AB47" s="617" t="n"/>
      <c r="AC47" s="617" t="n"/>
      <c r="AD47" s="617" t="n"/>
      <c r="AE47" s="617" t="n"/>
      <c r="AF47" s="617" t="n"/>
      <c r="AG47" s="617" t="n"/>
      <c r="AH47" s="617" t="n"/>
    </row>
    <row r="48">
      <c r="A48" s="617" t="n"/>
      <c r="B48" s="714" t="inlineStr">
        <is>
          <t>Total LP (Tier 2)</t>
        </is>
      </c>
      <c r="C48" s="641">
        <f>($C$12*$D21*$E$3)</f>
        <v/>
      </c>
      <c r="D48" s="641">
        <f>($C$12*$C21*$E$4)</f>
        <v/>
      </c>
      <c r="E48" s="641">
        <f>($C$12*$D21*$E$5)</f>
        <v/>
      </c>
      <c r="F48" s="641">
        <f>($C$12*$D21*$E$6)</f>
        <v/>
      </c>
      <c r="G48" s="641">
        <f>($C$12*$D21*$E$7)</f>
        <v/>
      </c>
      <c r="H48" s="617" t="n"/>
      <c r="I48" s="617" t="n"/>
      <c r="J48" s="617" t="n"/>
      <c r="K48" s="617" t="n"/>
      <c r="L48" s="617" t="n"/>
      <c r="M48" s="617" t="n"/>
      <c r="N48" s="617" t="n"/>
      <c r="O48" s="617" t="n"/>
      <c r="P48" s="617" t="n"/>
      <c r="Q48" s="617" t="n"/>
      <c r="R48" s="617" t="n"/>
      <c r="S48" s="617" t="n"/>
      <c r="T48" s="617" t="n"/>
      <c r="U48" s="617" t="n"/>
      <c r="V48" s="617" t="n"/>
      <c r="W48" s="617" t="n"/>
      <c r="X48" s="617" t="n"/>
      <c r="Y48" s="617" t="n"/>
      <c r="Z48" s="617" t="n"/>
      <c r="AA48" s="617" t="n"/>
      <c r="AB48" s="617" t="n"/>
      <c r="AC48" s="617" t="n"/>
      <c r="AD48" s="617" t="n"/>
      <c r="AE48" s="617" t="n"/>
      <c r="AF48" s="617" t="n"/>
      <c r="AG48" s="617" t="n"/>
      <c r="AH48" s="617" t="n"/>
    </row>
    <row r="49">
      <c r="A49" s="617" t="n"/>
      <c r="B49" s="719" t="inlineStr">
        <is>
          <t>Total LP (Tier 3)</t>
        </is>
      </c>
      <c r="C49" s="641">
        <f>($C$12*$D22*$E$3)</f>
        <v/>
      </c>
      <c r="D49" s="641">
        <f>($C$12*$C22*$E$4)</f>
        <v/>
      </c>
      <c r="E49" s="641">
        <f>($C$12*$D22*$E$5)</f>
        <v/>
      </c>
      <c r="F49" s="641">
        <f>($C$12*$D22*$E$6)</f>
        <v/>
      </c>
      <c r="G49" s="641">
        <f>($C$12*$D22*$E$7)</f>
        <v/>
      </c>
      <c r="H49" s="617" t="n"/>
      <c r="I49" s="617" t="n"/>
      <c r="J49" s="617" t="n"/>
      <c r="K49" s="617" t="n"/>
      <c r="L49" s="617" t="n"/>
      <c r="M49" s="617" t="n"/>
      <c r="N49" s="617" t="n"/>
      <c r="O49" s="617" t="n"/>
      <c r="P49" s="617" t="n"/>
      <c r="Q49" s="617" t="n"/>
      <c r="R49" s="617" t="n"/>
      <c r="S49" s="617" t="n"/>
      <c r="T49" s="617" t="n"/>
      <c r="U49" s="617" t="n"/>
      <c r="V49" s="617" t="n"/>
      <c r="W49" s="617" t="n"/>
      <c r="X49" s="617" t="n"/>
      <c r="Y49" s="617" t="n"/>
      <c r="Z49" s="617" t="n"/>
      <c r="AA49" s="617" t="n"/>
      <c r="AB49" s="617" t="n"/>
      <c r="AC49" s="617" t="n"/>
      <c r="AD49" s="617" t="n"/>
      <c r="AE49" s="617" t="n"/>
      <c r="AF49" s="617" t="n"/>
      <c r="AG49" s="617" t="n"/>
      <c r="AH49" s="617" t="n"/>
    </row>
    <row r="50" ht="1.5" customHeight="1" s="1068">
      <c r="A50" s="617" t="n"/>
      <c r="B50" s="715" t="n"/>
      <c r="C50" s="716" t="n"/>
      <c r="D50" s="716" t="n"/>
      <c r="E50" s="716" t="n"/>
      <c r="F50" s="716" t="n"/>
      <c r="G50" s="716" t="n"/>
      <c r="H50" s="617" t="n"/>
      <c r="I50" s="617" t="n"/>
      <c r="J50" s="617" t="n"/>
      <c r="K50" s="617" t="n"/>
      <c r="L50" s="617" t="n"/>
      <c r="M50" s="617" t="n"/>
      <c r="N50" s="617" t="n"/>
      <c r="O50" s="617" t="n"/>
      <c r="P50" s="617" t="n"/>
      <c r="Q50" s="617" t="n"/>
      <c r="R50" s="617" t="n"/>
      <c r="S50" s="617" t="n"/>
      <c r="T50" s="617" t="n"/>
      <c r="U50" s="617" t="n"/>
      <c r="V50" s="617" t="n"/>
      <c r="W50" s="617" t="n"/>
      <c r="X50" s="617" t="n"/>
      <c r="Y50" s="617" t="n"/>
      <c r="Z50" s="617" t="n"/>
      <c r="AA50" s="617" t="n"/>
      <c r="AB50" s="617" t="n"/>
      <c r="AC50" s="617" t="n"/>
      <c r="AD50" s="617" t="n"/>
      <c r="AE50" s="617" t="n"/>
      <c r="AF50" s="617" t="n"/>
      <c r="AG50" s="617" t="n"/>
      <c r="AH50" s="617" t="n"/>
    </row>
    <row r="51">
      <c r="A51" s="617" t="n"/>
      <c r="B51" s="712" t="inlineStr">
        <is>
          <t>Total Infant Powder Boxes</t>
        </is>
      </c>
      <c r="C51" s="713">
        <f>SUM(C52:C54)</f>
        <v/>
      </c>
      <c r="D51" s="713">
        <f>SUM(D52:D54)</f>
        <v/>
      </c>
      <c r="E51" s="713">
        <f>SUM(E52:E54)</f>
        <v/>
      </c>
      <c r="F51" s="713">
        <f>SUM(F52:F54)</f>
        <v/>
      </c>
      <c r="G51" s="713">
        <f>SUM(G52:G54)</f>
        <v/>
      </c>
      <c r="H51" s="617" t="n"/>
      <c r="I51" s="617" t="n"/>
      <c r="J51" s="617" t="n"/>
      <c r="K51" s="617" t="n"/>
      <c r="L51" s="617" t="n"/>
      <c r="M51" s="617" t="n"/>
      <c r="N51" s="617" t="n"/>
      <c r="O51" s="617" t="n"/>
      <c r="P51" s="617" t="n"/>
      <c r="Q51" s="617" t="n"/>
      <c r="R51" s="617" t="n"/>
      <c r="S51" s="617" t="n"/>
      <c r="T51" s="617" t="n"/>
      <c r="U51" s="617" t="n"/>
      <c r="V51" s="617" t="n"/>
      <c r="W51" s="617" t="n"/>
      <c r="X51" s="617" t="n"/>
      <c r="Y51" s="617" t="n"/>
      <c r="Z51" s="617" t="n"/>
      <c r="AA51" s="617" t="n"/>
      <c r="AB51" s="617" t="n"/>
      <c r="AC51" s="617" t="n"/>
      <c r="AD51" s="617" t="n"/>
      <c r="AE51" s="617" t="n"/>
      <c r="AF51" s="617" t="n"/>
      <c r="AG51" s="617" t="n"/>
      <c r="AH51" s="617" t="n"/>
    </row>
    <row r="52">
      <c r="A52" s="617" t="n"/>
      <c r="B52" s="714" t="inlineStr">
        <is>
          <t>Total IFP (Tier 1)</t>
        </is>
      </c>
      <c r="C52" s="641">
        <f>($C$12*$D25*$E$3)</f>
        <v/>
      </c>
      <c r="D52" s="641">
        <f>($C$12*$C25*$E$4)</f>
        <v/>
      </c>
      <c r="E52" s="641">
        <f>($C$12*$D25*$E$5)</f>
        <v/>
      </c>
      <c r="F52" s="641">
        <f>($C$12*$D25*$E$6)</f>
        <v/>
      </c>
      <c r="G52" s="641">
        <f>($C$12*$D25*$E$7)</f>
        <v/>
      </c>
      <c r="H52" s="617" t="n"/>
      <c r="I52" s="617" t="n"/>
      <c r="J52" s="617" t="n"/>
      <c r="K52" s="617" t="n"/>
      <c r="L52" s="617" t="n"/>
      <c r="M52" s="617" t="n"/>
      <c r="N52" s="617" t="n"/>
      <c r="O52" s="617" t="n"/>
      <c r="P52" s="617" t="n"/>
      <c r="Q52" s="617" t="n"/>
      <c r="R52" s="617" t="n"/>
      <c r="S52" s="617" t="n"/>
      <c r="T52" s="617" t="n"/>
      <c r="U52" s="617" t="n"/>
      <c r="V52" s="617" t="n"/>
      <c r="W52" s="617" t="n"/>
      <c r="X52" s="617" t="n"/>
      <c r="Y52" s="617" t="n"/>
      <c r="Z52" s="617" t="n"/>
      <c r="AA52" s="617" t="n"/>
      <c r="AB52" s="617" t="n"/>
      <c r="AC52" s="617" t="n"/>
      <c r="AD52" s="617" t="n"/>
      <c r="AE52" s="617" t="n"/>
      <c r="AF52" s="617" t="n"/>
      <c r="AG52" s="617" t="n"/>
      <c r="AH52" s="617" t="n"/>
    </row>
    <row r="53">
      <c r="A53" s="617" t="n"/>
      <c r="B53" s="714" t="inlineStr">
        <is>
          <t>Total IFP (Tier 2)</t>
        </is>
      </c>
      <c r="C53" s="641">
        <f>($C$12*$D26*$E$3)</f>
        <v/>
      </c>
      <c r="D53" s="641">
        <f>($C$12*$C26*$E$4)</f>
        <v/>
      </c>
      <c r="E53" s="641">
        <f>($C$12*$D26*$E$5)</f>
        <v/>
      </c>
      <c r="F53" s="641">
        <f>($C$12*$D26*$E$6)</f>
        <v/>
      </c>
      <c r="G53" s="641">
        <f>($C$12*$D26*$E$7)</f>
        <v/>
      </c>
      <c r="H53" s="617" t="n"/>
      <c r="I53" s="617" t="n"/>
      <c r="J53" s="617" t="n"/>
      <c r="K53" s="617" t="n"/>
      <c r="L53" s="617" t="n"/>
      <c r="M53" s="617" t="n"/>
      <c r="N53" s="617" t="n"/>
      <c r="O53" s="617" t="n"/>
      <c r="P53" s="617" t="n"/>
      <c r="Q53" s="617" t="n"/>
      <c r="R53" s="617" t="n"/>
      <c r="S53" s="617" t="n"/>
      <c r="T53" s="617" t="n"/>
      <c r="U53" s="617" t="n"/>
      <c r="V53" s="617" t="n"/>
      <c r="W53" s="617" t="n"/>
      <c r="X53" s="617" t="n"/>
      <c r="Y53" s="617" t="n"/>
      <c r="Z53" s="617" t="n"/>
      <c r="AA53" s="617" t="n"/>
      <c r="AB53" s="617" t="n"/>
      <c r="AC53" s="617" t="n"/>
      <c r="AD53" s="617" t="n"/>
      <c r="AE53" s="617" t="n"/>
      <c r="AF53" s="617" t="n"/>
      <c r="AG53" s="617" t="n"/>
      <c r="AH53" s="617" t="n"/>
    </row>
    <row r="54">
      <c r="A54" s="617" t="n"/>
      <c r="B54" s="714" t="inlineStr">
        <is>
          <t>Total IFP (Tier 3)</t>
        </is>
      </c>
      <c r="C54" s="641">
        <f>($C$12*$D27*$E$3)</f>
        <v/>
      </c>
      <c r="D54" s="641">
        <f>($C$12*$C27*$E$4)</f>
        <v/>
      </c>
      <c r="E54" s="641">
        <f>($C$12*$D27*$E$5)</f>
        <v/>
      </c>
      <c r="F54" s="641">
        <f>($C$12*$D27*$E$6)</f>
        <v/>
      </c>
      <c r="G54" s="641">
        <f>($C$12*$D27*$E$7)</f>
        <v/>
      </c>
      <c r="H54" s="617" t="n"/>
      <c r="I54" s="617" t="n"/>
      <c r="J54" s="617" t="n"/>
      <c r="K54" s="617" t="n"/>
      <c r="L54" s="617" t="n"/>
      <c r="M54" s="617" t="n"/>
      <c r="N54" s="617" t="n"/>
      <c r="O54" s="617" t="n"/>
      <c r="P54" s="617" t="n"/>
      <c r="Q54" s="617" t="n"/>
      <c r="R54" s="617" t="n"/>
      <c r="S54" s="617" t="n"/>
      <c r="T54" s="617" t="n"/>
      <c r="U54" s="617" t="n"/>
      <c r="V54" s="617" t="n"/>
      <c r="W54" s="617" t="n"/>
      <c r="X54" s="617" t="n"/>
      <c r="Y54" s="617" t="n"/>
      <c r="Z54" s="617" t="n"/>
      <c r="AA54" s="617" t="n"/>
      <c r="AB54" s="617" t="n"/>
      <c r="AC54" s="617" t="n"/>
      <c r="AD54" s="617" t="n"/>
      <c r="AE54" s="617" t="n"/>
      <c r="AF54" s="617" t="n"/>
      <c r="AG54" s="617" t="n"/>
      <c r="AH54" s="617" t="n"/>
    </row>
    <row r="55" ht="1.5" customHeight="1" s="1068">
      <c r="A55" s="617" t="n"/>
      <c r="B55" s="715" t="n"/>
      <c r="C55" s="716" t="n"/>
      <c r="D55" s="716" t="n"/>
      <c r="E55" s="716" t="n"/>
      <c r="F55" s="716" t="n"/>
      <c r="G55" s="716" t="n"/>
      <c r="H55" s="617" t="n"/>
      <c r="I55" s="617" t="n"/>
      <c r="J55" s="617" t="n"/>
      <c r="K55" s="617" t="n"/>
      <c r="L55" s="617" t="n"/>
      <c r="M55" s="617" t="n"/>
      <c r="N55" s="617" t="n"/>
      <c r="O55" s="617" t="n"/>
      <c r="P55" s="617" t="n"/>
      <c r="Q55" s="617" t="n"/>
      <c r="R55" s="617" t="n"/>
      <c r="S55" s="617" t="n"/>
      <c r="T55" s="617" t="n"/>
      <c r="U55" s="617" t="n"/>
      <c r="V55" s="617" t="n"/>
      <c r="W55" s="617" t="n"/>
      <c r="X55" s="617" t="n"/>
      <c r="Y55" s="617" t="n"/>
      <c r="Z55" s="617" t="n"/>
      <c r="AA55" s="617" t="n"/>
      <c r="AB55" s="617" t="n"/>
      <c r="AC55" s="617" t="n"/>
      <c r="AD55" s="617" t="n"/>
      <c r="AE55" s="617" t="n"/>
      <c r="AF55" s="617" t="n"/>
      <c r="AG55" s="617" t="n"/>
      <c r="AH55" s="617" t="n"/>
    </row>
    <row r="56">
      <c r="A56" s="617" t="n"/>
      <c r="B56" s="712" t="inlineStr">
        <is>
          <t>Total Child Powder Boxes</t>
        </is>
      </c>
      <c r="C56" s="718">
        <f>SUM(C57:C59)</f>
        <v/>
      </c>
      <c r="D56" s="718">
        <f>SUM(D57:D59)</f>
        <v/>
      </c>
      <c r="E56" s="718">
        <f>SUM(E57:E59)</f>
        <v/>
      </c>
      <c r="F56" s="718">
        <f>SUM(F57:F59)</f>
        <v/>
      </c>
      <c r="G56" s="718">
        <f>SUM(G57:G59)</f>
        <v/>
      </c>
      <c r="H56" s="617" t="n"/>
      <c r="I56" s="617" t="n"/>
      <c r="J56" s="617" t="n"/>
      <c r="K56" s="617" t="n"/>
      <c r="L56" s="617" t="n"/>
      <c r="M56" s="617" t="n"/>
      <c r="N56" s="617" t="n"/>
      <c r="O56" s="617" t="n"/>
      <c r="P56" s="617" t="n"/>
      <c r="Q56" s="617" t="n"/>
      <c r="R56" s="617" t="n"/>
      <c r="S56" s="617" t="n"/>
      <c r="T56" s="617" t="n"/>
      <c r="U56" s="617" t="n"/>
      <c r="V56" s="617" t="n"/>
      <c r="W56" s="617" t="n"/>
      <c r="X56" s="617" t="n"/>
      <c r="Y56" s="617" t="n"/>
      <c r="Z56" s="617" t="n"/>
      <c r="AA56" s="617" t="n"/>
      <c r="AB56" s="617" t="n"/>
      <c r="AC56" s="617" t="n"/>
      <c r="AD56" s="617" t="n"/>
      <c r="AE56" s="617" t="n"/>
      <c r="AF56" s="617" t="n"/>
      <c r="AG56" s="617" t="n"/>
      <c r="AH56" s="617" t="n"/>
    </row>
    <row r="57">
      <c r="A57" s="617" t="n"/>
      <c r="B57" s="651" t="inlineStr">
        <is>
          <t>Total CP (Tier 1)</t>
        </is>
      </c>
      <c r="C57" s="641">
        <f>($C$12*$D30*$E$3)</f>
        <v/>
      </c>
      <c r="D57" s="641">
        <f>($C$12*$C30*$E$4)</f>
        <v/>
      </c>
      <c r="E57" s="641">
        <f>($C$12*$D30*$E$5)</f>
        <v/>
      </c>
      <c r="F57" s="641">
        <f>($C$12*$D30*$E$6)</f>
        <v/>
      </c>
      <c r="G57" s="641">
        <f>($C$12*$D30*$E$7)</f>
        <v/>
      </c>
      <c r="H57" s="617" t="n"/>
      <c r="I57" s="617" t="n"/>
      <c r="J57" s="617" t="n"/>
      <c r="K57" s="617" t="n"/>
      <c r="L57" s="617" t="n"/>
      <c r="M57" s="617" t="n"/>
      <c r="N57" s="617" t="n"/>
      <c r="O57" s="617" t="n"/>
      <c r="P57" s="617" t="n"/>
      <c r="Q57" s="617" t="n"/>
      <c r="R57" s="617" t="n"/>
      <c r="S57" s="617" t="n"/>
      <c r="T57" s="617" t="n"/>
      <c r="U57" s="617" t="n"/>
      <c r="V57" s="617" t="n"/>
      <c r="W57" s="617" t="n"/>
      <c r="X57" s="617" t="n"/>
      <c r="Y57" s="617" t="n"/>
      <c r="Z57" s="617" t="n"/>
      <c r="AA57" s="617" t="n"/>
      <c r="AB57" s="617" t="n"/>
      <c r="AC57" s="617" t="n"/>
      <c r="AD57" s="617" t="n"/>
      <c r="AE57" s="617" t="n"/>
      <c r="AF57" s="617" t="n"/>
      <c r="AG57" s="617" t="n"/>
      <c r="AH57" s="617" t="n"/>
    </row>
    <row r="58">
      <c r="A58" s="617" t="n"/>
      <c r="B58" s="714" t="inlineStr">
        <is>
          <t>Total CP (Tier 2)</t>
        </is>
      </c>
      <c r="C58" s="641">
        <f>($C$12*$D31*$E$3)</f>
        <v/>
      </c>
      <c r="D58" s="641">
        <f>($C$12*$C31*$E$4)</f>
        <v/>
      </c>
      <c r="E58" s="641">
        <f>($C$12*$D31*$E$5)</f>
        <v/>
      </c>
      <c r="F58" s="641">
        <f>($C$12*$D31*$E$6)</f>
        <v/>
      </c>
      <c r="G58" s="641">
        <f>($C$12*$D31*$E$7)</f>
        <v/>
      </c>
      <c r="H58" s="617" t="n"/>
      <c r="I58" s="807" t="n"/>
      <c r="K58" s="617" t="n"/>
      <c r="L58" s="617" t="n"/>
      <c r="M58" s="617" t="n"/>
      <c r="N58" s="617" t="n"/>
      <c r="O58" s="617" t="n"/>
      <c r="P58" s="617" t="n"/>
      <c r="Q58" s="617" t="n"/>
      <c r="R58" s="617" t="n"/>
      <c r="S58" s="617" t="n"/>
      <c r="T58" s="617" t="n"/>
      <c r="U58" s="617" t="n"/>
      <c r="V58" s="617" t="n"/>
      <c r="W58" s="617" t="n"/>
      <c r="X58" s="617" t="n"/>
      <c r="Y58" s="617" t="n"/>
      <c r="Z58" s="617" t="n"/>
      <c r="AA58" s="617" t="n"/>
      <c r="AB58" s="617" t="n"/>
      <c r="AC58" s="617" t="n"/>
      <c r="AD58" s="617" t="n"/>
      <c r="AE58" s="617" t="n"/>
      <c r="AF58" s="617" t="n"/>
      <c r="AG58" s="617" t="n"/>
      <c r="AH58" s="617" t="n"/>
    </row>
    <row r="59">
      <c r="A59" s="617" t="n"/>
      <c r="B59" s="719" t="inlineStr">
        <is>
          <t>Total CP (Tier 3)</t>
        </is>
      </c>
      <c r="C59" s="643">
        <f>($C$12*$D32*$E$3)</f>
        <v/>
      </c>
      <c r="D59" s="643">
        <f>($C$12*$C32*$E$4)</f>
        <v/>
      </c>
      <c r="E59" s="643">
        <f>($C$12*$D32*$E$5)</f>
        <v/>
      </c>
      <c r="F59" s="643">
        <f>($C$12*$D32*$E$6)</f>
        <v/>
      </c>
      <c r="G59" s="643">
        <f>($C$12*$D32*$E$7)</f>
        <v/>
      </c>
      <c r="H59" s="617" t="n"/>
      <c r="I59" s="807" t="n"/>
      <c r="K59" s="617" t="n"/>
      <c r="L59" s="617" t="n"/>
      <c r="M59" s="617" t="n"/>
      <c r="N59" s="617" t="n"/>
      <c r="O59" s="617" t="n"/>
      <c r="P59" s="617" t="n"/>
      <c r="Q59" s="617" t="n"/>
      <c r="R59" s="617" t="n"/>
      <c r="S59" s="617" t="n"/>
      <c r="T59" s="617" t="n"/>
      <c r="U59" s="617" t="n"/>
      <c r="V59" s="617" t="n"/>
      <c r="W59" s="617" t="n"/>
      <c r="X59" s="617" t="n"/>
      <c r="Y59" s="617" t="n"/>
      <c r="Z59" s="617" t="n"/>
      <c r="AA59" s="617" t="n"/>
      <c r="AB59" s="617" t="n"/>
      <c r="AC59" s="617" t="n"/>
      <c r="AD59" s="617" t="n"/>
      <c r="AE59" s="617" t="n"/>
      <c r="AF59" s="617" t="n"/>
      <c r="AG59" s="617" t="n"/>
      <c r="AH59" s="617" t="n"/>
    </row>
    <row r="60">
      <c r="A60" s="617" t="n"/>
      <c r="B60" s="702" t="n"/>
      <c r="C60" s="618" t="n"/>
      <c r="D60" s="704" t="n"/>
      <c r="E60" s="704" t="n"/>
      <c r="F60" s="617" t="n"/>
      <c r="H60" s="617" t="n"/>
      <c r="I60" s="617" t="n"/>
      <c r="J60" s="617" t="n"/>
      <c r="K60" s="617" t="n"/>
      <c r="L60" s="617" t="n"/>
      <c r="M60" s="617" t="n"/>
      <c r="N60" s="617" t="n"/>
      <c r="O60" s="617" t="n"/>
      <c r="P60" s="617" t="n"/>
      <c r="Q60" s="617" t="n"/>
      <c r="R60" s="617" t="n"/>
      <c r="S60" s="617" t="n"/>
      <c r="T60" s="617" t="n"/>
      <c r="U60" s="617" t="n"/>
      <c r="V60" s="617" t="n"/>
      <c r="W60" s="617" t="n"/>
      <c r="X60" s="617" t="n"/>
      <c r="Y60" s="617" t="n"/>
      <c r="Z60" s="617" t="n"/>
      <c r="AA60" s="617" t="n"/>
      <c r="AB60" s="617" t="n"/>
      <c r="AC60" s="617" t="n"/>
      <c r="AD60" s="617" t="n"/>
      <c r="AE60" s="617" t="n"/>
      <c r="AF60" s="617" t="n"/>
      <c r="AG60" s="617" t="n"/>
      <c r="AH60" s="617" t="n"/>
    </row>
    <row r="61">
      <c r="A61" s="617" t="n"/>
      <c r="B61" s="702" t="inlineStr">
        <is>
          <t>Exclusive of GST</t>
        </is>
      </c>
      <c r="C61" s="618" t="n"/>
      <c r="D61" s="704" t="n"/>
      <c r="E61" s="704" t="n"/>
      <c r="F61" s="617" t="n"/>
      <c r="H61" s="617" t="n"/>
      <c r="I61" s="617" t="n"/>
      <c r="J61" s="617" t="n"/>
      <c r="K61" s="617" t="n"/>
      <c r="L61" s="617" t="n"/>
      <c r="M61" s="617" t="n"/>
      <c r="N61" s="617" t="n"/>
      <c r="O61" s="617" t="n"/>
      <c r="P61" s="617" t="n"/>
      <c r="Q61" s="617" t="n"/>
      <c r="R61" s="617" t="n"/>
      <c r="S61" s="617" t="n"/>
      <c r="T61" s="617" t="n"/>
      <c r="U61" s="617" t="n"/>
      <c r="V61" s="617" t="n"/>
      <c r="W61" s="617" t="n"/>
      <c r="X61" s="617" t="n"/>
      <c r="Y61" s="617" t="n"/>
      <c r="Z61" s="617" t="n"/>
      <c r="AA61" s="617" t="n"/>
      <c r="AB61" s="617" t="n"/>
      <c r="AC61" s="617" t="n"/>
      <c r="AD61" s="617" t="n"/>
      <c r="AE61" s="617" t="n"/>
      <c r="AF61" s="617" t="n"/>
      <c r="AG61" s="617" t="n"/>
      <c r="AH61" s="617" t="n"/>
    </row>
    <row r="62">
      <c r="A62" s="617" t="n"/>
      <c r="B62" s="721" t="inlineStr">
        <is>
          <t>Products</t>
        </is>
      </c>
      <c r="C62" s="808" t="inlineStr">
        <is>
          <t>Sale Price/Box</t>
        </is>
      </c>
      <c r="D62" s="621" t="inlineStr">
        <is>
          <t>Cost/Box</t>
        </is>
      </c>
      <c r="E62" s="621" t="inlineStr">
        <is>
          <t>Profit/Box</t>
        </is>
      </c>
      <c r="F62" s="617" t="n"/>
      <c r="H62" s="617" t="n"/>
      <c r="I62" s="617" t="n"/>
      <c r="J62" s="617" t="n"/>
      <c r="K62" s="617" t="n"/>
      <c r="L62" s="617" t="n"/>
      <c r="M62" s="617" t="n"/>
      <c r="N62" s="617" t="n"/>
      <c r="O62" s="617" t="n"/>
      <c r="P62" s="617" t="n"/>
      <c r="Q62" s="617" t="n"/>
      <c r="R62" s="617" t="n"/>
      <c r="S62" s="617" t="n"/>
      <c r="T62" s="617" t="n"/>
      <c r="U62" s="617" t="n"/>
      <c r="V62" s="617" t="n"/>
      <c r="W62" s="617" t="n"/>
      <c r="X62" s="617" t="n"/>
      <c r="Y62" s="617" t="n"/>
      <c r="Z62" s="617" t="n"/>
      <c r="AA62" s="617" t="n"/>
      <c r="AB62" s="617" t="n"/>
      <c r="AC62" s="617" t="n"/>
      <c r="AD62" s="617" t="n"/>
      <c r="AE62" s="617" t="n"/>
      <c r="AF62" s="617" t="n"/>
      <c r="AG62" s="617" t="n"/>
      <c r="AH62" s="617" t="n"/>
    </row>
    <row r="63">
      <c r="A63" s="617" t="n"/>
      <c r="B63" s="791" t="inlineStr">
        <is>
          <t>Pregnancy Powder- Tier 1 (18%)</t>
        </is>
      </c>
      <c r="C63" s="1112">
        <f>'In-house (2-5yrs)'!D91</f>
        <v/>
      </c>
      <c r="D63" s="1100">
        <f>'In-house (2-5yrs)'!E91</f>
        <v/>
      </c>
      <c r="E63" s="725">
        <f>C63-D63</f>
        <v/>
      </c>
      <c r="F63" s="809" t="inlineStr">
        <is>
          <t>* Our only cost is processing charges</t>
        </is>
      </c>
      <c r="H63" s="617" t="n"/>
      <c r="I63" s="617" t="n"/>
      <c r="J63" s="617" t="n"/>
      <c r="K63" s="617" t="n"/>
      <c r="L63" s="617" t="n"/>
      <c r="M63" s="617" t="n"/>
      <c r="N63" s="617" t="n"/>
      <c r="O63" s="617" t="n"/>
      <c r="P63" s="617" t="n"/>
      <c r="Q63" s="617" t="n"/>
      <c r="R63" s="617" t="n"/>
      <c r="S63" s="617" t="n"/>
      <c r="T63" s="617" t="n"/>
      <c r="U63" s="617" t="n"/>
      <c r="V63" s="617" t="n"/>
      <c r="W63" s="617" t="n"/>
      <c r="X63" s="617" t="n"/>
      <c r="Y63" s="617" t="n"/>
      <c r="Z63" s="617" t="n"/>
      <c r="AA63" s="617" t="n"/>
      <c r="AB63" s="617" t="n"/>
      <c r="AC63" s="617" t="n"/>
      <c r="AD63" s="617" t="n"/>
      <c r="AE63" s="617" t="n"/>
      <c r="AF63" s="617" t="n"/>
      <c r="AG63" s="617" t="n"/>
      <c r="AH63" s="617" t="n"/>
    </row>
    <row r="64">
      <c r="A64" s="617" t="n"/>
      <c r="B64" s="794" t="inlineStr">
        <is>
          <t>Pregnancy Powder- Tier 2 (18%)</t>
        </is>
      </c>
      <c r="C64" s="1113">
        <f>'In-house (2-5yrs)'!D92</f>
        <v/>
      </c>
      <c r="D64" s="1102">
        <f>'In-house (2-5yrs)'!E92</f>
        <v/>
      </c>
      <c r="E64" s="625">
        <f>C64-D64</f>
        <v/>
      </c>
      <c r="F64" s="617" t="n"/>
      <c r="G64" s="617" t="n"/>
      <c r="H64" s="617" t="n"/>
      <c r="I64" s="617" t="n"/>
      <c r="J64" s="617" t="n"/>
      <c r="K64" s="617" t="n"/>
      <c r="L64" s="617" t="n"/>
      <c r="M64" s="617" t="n"/>
      <c r="N64" s="617" t="n"/>
      <c r="O64" s="617" t="n"/>
      <c r="P64" s="617" t="n"/>
      <c r="Q64" s="617" t="n"/>
      <c r="R64" s="617" t="n"/>
      <c r="S64" s="617" t="n"/>
      <c r="T64" s="617" t="n"/>
      <c r="U64" s="617" t="n"/>
      <c r="V64" s="617" t="n"/>
      <c r="W64" s="617" t="n"/>
      <c r="X64" s="617" t="n"/>
      <c r="Y64" s="617" t="n"/>
      <c r="Z64" s="617" t="n"/>
      <c r="AA64" s="617" t="n"/>
      <c r="AB64" s="617" t="n"/>
      <c r="AC64" s="617" t="n"/>
      <c r="AD64" s="617" t="n"/>
      <c r="AE64" s="617" t="n"/>
      <c r="AF64" s="617" t="n"/>
      <c r="AG64" s="617" t="n"/>
      <c r="AH64" s="617" t="n"/>
    </row>
    <row r="65">
      <c r="A65" s="617" t="n"/>
      <c r="B65" s="794" t="inlineStr">
        <is>
          <t>Pregnancy Powder- Tier 3 (18%)</t>
        </is>
      </c>
      <c r="C65" s="1113">
        <f>'In-house (2-5yrs)'!D93</f>
        <v/>
      </c>
      <c r="D65" s="1102">
        <f>'In-house (2-5yrs)'!E93</f>
        <v/>
      </c>
      <c r="E65" s="625">
        <f>C65-D65</f>
        <v/>
      </c>
      <c r="F65" s="617" t="n"/>
      <c r="G65" s="617" t="n"/>
      <c r="H65" s="617" t="n"/>
      <c r="I65" s="617" t="n"/>
      <c r="J65" s="617" t="n"/>
      <c r="K65" s="617" t="n"/>
      <c r="L65" s="617" t="n"/>
      <c r="M65" s="617" t="n"/>
      <c r="N65" s="617" t="n"/>
      <c r="O65" s="617" t="n"/>
      <c r="P65" s="617" t="n"/>
      <c r="Q65" s="617" t="n"/>
      <c r="R65" s="617" t="n"/>
      <c r="S65" s="617" t="n"/>
      <c r="T65" s="617" t="n"/>
      <c r="U65" s="617" t="n"/>
      <c r="V65" s="617" t="n"/>
      <c r="W65" s="617" t="n"/>
      <c r="X65" s="617" t="n"/>
      <c r="Y65" s="617" t="n"/>
      <c r="Z65" s="617" t="n"/>
      <c r="AA65" s="617" t="n"/>
      <c r="AB65" s="617" t="n"/>
      <c r="AC65" s="617" t="n"/>
      <c r="AD65" s="617" t="n"/>
      <c r="AE65" s="617" t="n"/>
      <c r="AF65" s="617" t="n"/>
      <c r="AG65" s="617" t="n"/>
      <c r="AH65" s="617" t="n"/>
    </row>
    <row r="66">
      <c r="A66" s="617" t="n"/>
      <c r="B66" s="794" t="inlineStr">
        <is>
          <t>Lactation Powder- Tier 1 (18%)</t>
        </is>
      </c>
      <c r="C66" s="1113">
        <f>'In-house (2-5yrs)'!D94</f>
        <v/>
      </c>
      <c r="D66" s="1102">
        <f>'In-house (2-5yrs)'!E94</f>
        <v/>
      </c>
      <c r="E66" s="625">
        <f>C66-D66</f>
        <v/>
      </c>
      <c r="F66" s="617" t="n"/>
      <c r="G66" s="617" t="n"/>
      <c r="H66" s="617" t="n"/>
      <c r="I66" s="617" t="n"/>
      <c r="J66" s="617" t="n"/>
      <c r="K66" s="617" t="n"/>
      <c r="L66" s="617" t="n"/>
      <c r="M66" s="617" t="n"/>
      <c r="N66" s="617" t="n"/>
      <c r="O66" s="617" t="n"/>
      <c r="P66" s="617" t="n"/>
      <c r="Q66" s="617" t="n"/>
      <c r="R66" s="617" t="n"/>
      <c r="S66" s="617" t="n"/>
      <c r="T66" s="617" t="n"/>
      <c r="U66" s="617" t="n"/>
      <c r="V66" s="617" t="n"/>
      <c r="W66" s="617" t="n"/>
      <c r="X66" s="617" t="n"/>
      <c r="Y66" s="617" t="n"/>
      <c r="Z66" s="617" t="n"/>
      <c r="AA66" s="617" t="n"/>
      <c r="AB66" s="617" t="n"/>
      <c r="AC66" s="617" t="n"/>
      <c r="AD66" s="617" t="n"/>
      <c r="AE66" s="617" t="n"/>
      <c r="AF66" s="617" t="n"/>
      <c r="AG66" s="617" t="n"/>
      <c r="AH66" s="617" t="n"/>
    </row>
    <row r="67">
      <c r="A67" s="617" t="n"/>
      <c r="B67" s="794" t="inlineStr">
        <is>
          <t>Lactation Powder- Tier 2 (18%)</t>
        </is>
      </c>
      <c r="C67" s="1113">
        <f>'In-house (2-5yrs)'!D95</f>
        <v/>
      </c>
      <c r="D67" s="1102">
        <f>'In-house (2-5yrs)'!E95</f>
        <v/>
      </c>
      <c r="E67" s="625">
        <f>C67-D67</f>
        <v/>
      </c>
      <c r="F67" s="617" t="n"/>
      <c r="G67" s="617" t="n"/>
      <c r="H67" s="617" t="n"/>
      <c r="I67" s="617" t="n"/>
      <c r="J67" s="617" t="n"/>
      <c r="K67" s="617" t="n"/>
      <c r="L67" s="617" t="n"/>
      <c r="M67" s="617" t="n"/>
      <c r="N67" s="617" t="n"/>
      <c r="O67" s="617" t="n"/>
      <c r="P67" s="617" t="n"/>
      <c r="Q67" s="617" t="n"/>
      <c r="R67" s="617" t="n"/>
      <c r="S67" s="617" t="n"/>
      <c r="T67" s="617" t="n"/>
      <c r="U67" s="617" t="n"/>
      <c r="V67" s="617" t="n"/>
      <c r="W67" s="617" t="n"/>
      <c r="X67" s="617" t="n"/>
      <c r="Y67" s="617" t="n"/>
      <c r="Z67" s="617" t="n"/>
      <c r="AA67" s="617" t="n"/>
      <c r="AB67" s="617" t="n"/>
      <c r="AC67" s="617" t="n"/>
      <c r="AD67" s="617" t="n"/>
      <c r="AE67" s="617" t="n"/>
      <c r="AF67" s="617" t="n"/>
      <c r="AG67" s="617" t="n"/>
      <c r="AH67" s="617" t="n"/>
    </row>
    <row r="68">
      <c r="A68" s="617" t="n"/>
      <c r="B68" s="794" t="inlineStr">
        <is>
          <t>Lactation Powder- Tier 3 (18%)</t>
        </is>
      </c>
      <c r="C68" s="1113">
        <f>'In-house (2-5yrs)'!D96</f>
        <v/>
      </c>
      <c r="D68" s="1102">
        <f>'In-house (2-5yrs)'!E96</f>
        <v/>
      </c>
      <c r="E68" s="625">
        <f>C68-D68</f>
        <v/>
      </c>
      <c r="F68" s="617" t="n"/>
      <c r="G68" s="617" t="n"/>
      <c r="H68" s="617" t="n"/>
      <c r="I68" s="617" t="n"/>
      <c r="J68" s="617" t="n"/>
      <c r="K68" s="617" t="n"/>
      <c r="L68" s="617" t="n"/>
      <c r="M68" s="617" t="n"/>
      <c r="N68" s="617" t="n"/>
      <c r="O68" s="617" t="n"/>
      <c r="P68" s="617" t="n"/>
      <c r="Q68" s="617" t="n"/>
      <c r="R68" s="617" t="n"/>
      <c r="S68" s="617" t="n"/>
      <c r="T68" s="617" t="n"/>
      <c r="U68" s="617" t="n"/>
      <c r="V68" s="617" t="n"/>
      <c r="W68" s="617" t="n"/>
      <c r="X68" s="617" t="n"/>
      <c r="Y68" s="617" t="n"/>
      <c r="Z68" s="617" t="n"/>
      <c r="AA68" s="617" t="n"/>
      <c r="AB68" s="617" t="n"/>
      <c r="AC68" s="617" t="n"/>
      <c r="AD68" s="617" t="n"/>
      <c r="AE68" s="617" t="n"/>
      <c r="AF68" s="617" t="n"/>
      <c r="AG68" s="617" t="n"/>
      <c r="AH68" s="617" t="n"/>
    </row>
    <row r="69">
      <c r="A69" s="617" t="n"/>
      <c r="B69" s="810" t="inlineStr">
        <is>
          <t>Infant Powder- Tier 1 (18%)</t>
        </is>
      </c>
      <c r="C69" s="1113">
        <f>'In-house (2-5yrs)'!D97</f>
        <v/>
      </c>
      <c r="D69" s="1102">
        <f>'In-house (2-5yrs)'!E97</f>
        <v/>
      </c>
      <c r="E69" s="625">
        <f>C69-D69</f>
        <v/>
      </c>
      <c r="F69" s="617" t="n"/>
      <c r="G69" s="617" t="n"/>
      <c r="H69" s="617" t="n"/>
      <c r="I69" s="617" t="n"/>
      <c r="J69" s="617" t="n"/>
      <c r="K69" s="617" t="n"/>
      <c r="L69" s="617" t="n"/>
      <c r="M69" s="617" t="n"/>
      <c r="N69" s="617" t="n"/>
      <c r="O69" s="617" t="n"/>
      <c r="P69" s="617" t="n"/>
      <c r="Q69" s="617" t="n"/>
      <c r="R69" s="617" t="n"/>
      <c r="S69" s="617" t="n"/>
      <c r="T69" s="617" t="n"/>
      <c r="U69" s="617" t="n"/>
      <c r="V69" s="617" t="n"/>
      <c r="W69" s="617" t="n"/>
      <c r="X69" s="617" t="n"/>
      <c r="Y69" s="617" t="n"/>
      <c r="Z69" s="617" t="n"/>
      <c r="AA69" s="617" t="n"/>
      <c r="AB69" s="617" t="n"/>
      <c r="AC69" s="617" t="n"/>
      <c r="AD69" s="617" t="n"/>
      <c r="AE69" s="617" t="n"/>
      <c r="AF69" s="617" t="n"/>
      <c r="AG69" s="617" t="n"/>
      <c r="AH69" s="617" t="n"/>
    </row>
    <row r="70">
      <c r="A70" s="617" t="n"/>
      <c r="B70" s="810" t="inlineStr">
        <is>
          <t>Infant Powder- Tier 2 (18%)</t>
        </is>
      </c>
      <c r="C70" s="1113">
        <f>'In-house (2-5yrs)'!D98</f>
        <v/>
      </c>
      <c r="D70" s="1102">
        <f>'In-house (2-5yrs)'!E98</f>
        <v/>
      </c>
      <c r="E70" s="625">
        <f>C70-D70</f>
        <v/>
      </c>
      <c r="F70" s="617" t="n"/>
      <c r="G70" s="617" t="n"/>
      <c r="H70" s="617" t="n"/>
      <c r="I70" s="617" t="n"/>
      <c r="J70" s="617" t="n"/>
      <c r="K70" s="617" t="n"/>
      <c r="L70" s="617" t="n"/>
      <c r="M70" s="617" t="n"/>
      <c r="N70" s="617" t="n"/>
      <c r="O70" s="617" t="n"/>
      <c r="P70" s="617" t="n"/>
      <c r="Q70" s="617" t="n"/>
      <c r="R70" s="617" t="n"/>
      <c r="S70" s="617" t="n"/>
      <c r="T70" s="617" t="n"/>
      <c r="U70" s="617" t="n"/>
      <c r="V70" s="617" t="n"/>
      <c r="W70" s="617" t="n"/>
      <c r="X70" s="617" t="n"/>
      <c r="Y70" s="617" t="n"/>
      <c r="Z70" s="617" t="n"/>
      <c r="AA70" s="617" t="n"/>
      <c r="AB70" s="617" t="n"/>
      <c r="AC70" s="617" t="n"/>
      <c r="AD70" s="617" t="n"/>
      <c r="AE70" s="617" t="n"/>
      <c r="AF70" s="617" t="n"/>
      <c r="AG70" s="617" t="n"/>
      <c r="AH70" s="617" t="n"/>
    </row>
    <row r="71">
      <c r="A71" s="617" t="n"/>
      <c r="B71" s="810" t="inlineStr">
        <is>
          <t>Infant Powder- Tier 3 (18%)</t>
        </is>
      </c>
      <c r="C71" s="1113">
        <f>'In-house (2-5yrs)'!D99</f>
        <v/>
      </c>
      <c r="D71" s="1102">
        <f>'In-house (2-5yrs)'!E99</f>
        <v/>
      </c>
      <c r="E71" s="625">
        <f>C71-D71</f>
        <v/>
      </c>
      <c r="F71" s="617" t="n"/>
      <c r="G71" s="617" t="n"/>
      <c r="H71" s="617" t="n"/>
      <c r="I71" s="617" t="n"/>
      <c r="J71" s="617" t="n"/>
      <c r="K71" s="617" t="n"/>
      <c r="L71" s="617" t="n"/>
      <c r="M71" s="617" t="n"/>
      <c r="N71" s="617" t="n"/>
      <c r="O71" s="617" t="n"/>
      <c r="P71" s="617" t="n"/>
      <c r="Q71" s="617" t="n"/>
      <c r="R71" s="617" t="n"/>
      <c r="S71" s="617" t="n"/>
      <c r="T71" s="617" t="n"/>
      <c r="U71" s="617" t="n"/>
      <c r="V71" s="617" t="n"/>
      <c r="W71" s="617" t="n"/>
      <c r="X71" s="617" t="n"/>
      <c r="Y71" s="617" t="n"/>
      <c r="Z71" s="617" t="n"/>
      <c r="AA71" s="617" t="n"/>
      <c r="AB71" s="617" t="n"/>
      <c r="AC71" s="617" t="n"/>
      <c r="AD71" s="617" t="n"/>
      <c r="AE71" s="617" t="n"/>
      <c r="AF71" s="617" t="n"/>
      <c r="AG71" s="617" t="n"/>
      <c r="AH71" s="617" t="n"/>
    </row>
    <row r="72">
      <c r="A72" s="617" t="n"/>
      <c r="B72" s="810" t="inlineStr">
        <is>
          <t>Children Powder- Tier 1 (18%)</t>
        </is>
      </c>
      <c r="C72" s="1113">
        <f>'In-house (2-5yrs)'!D100</f>
        <v/>
      </c>
      <c r="D72" s="1102">
        <f>'In-house (2-5yrs)'!E100</f>
        <v/>
      </c>
      <c r="E72" s="625">
        <f>C72-D72</f>
        <v/>
      </c>
      <c r="F72" s="617" t="n"/>
      <c r="G72" s="617" t="n"/>
      <c r="H72" s="617" t="n"/>
      <c r="I72" s="617" t="n"/>
      <c r="J72" s="617" t="n"/>
      <c r="K72" s="617" t="n"/>
      <c r="L72" s="617" t="n"/>
      <c r="M72" s="617" t="n"/>
      <c r="N72" s="617" t="n"/>
      <c r="O72" s="617" t="n"/>
      <c r="P72" s="617" t="n"/>
      <c r="Q72" s="617" t="n"/>
      <c r="R72" s="617" t="n"/>
      <c r="S72" s="617" t="n"/>
      <c r="T72" s="617" t="n"/>
      <c r="U72" s="617" t="n"/>
      <c r="V72" s="617" t="n"/>
      <c r="W72" s="617" t="n"/>
      <c r="X72" s="617" t="n"/>
      <c r="Y72" s="617" t="n"/>
      <c r="Z72" s="617" t="n"/>
      <c r="AA72" s="617" t="n"/>
      <c r="AB72" s="617" t="n"/>
      <c r="AC72" s="617" t="n"/>
      <c r="AD72" s="617" t="n"/>
      <c r="AE72" s="617" t="n"/>
      <c r="AF72" s="617" t="n"/>
      <c r="AG72" s="617" t="n"/>
      <c r="AH72" s="617" t="n"/>
    </row>
    <row r="73">
      <c r="A73" s="617" t="n"/>
      <c r="B73" s="810" t="inlineStr">
        <is>
          <t>Children Powder- Tier 2 (18%)</t>
        </is>
      </c>
      <c r="C73" s="1113">
        <f>'In-house (2-5yrs)'!D101</f>
        <v/>
      </c>
      <c r="D73" s="1102">
        <f>'In-house (2-5yrs)'!E101</f>
        <v/>
      </c>
      <c r="E73" s="625">
        <f>C73-D73</f>
        <v/>
      </c>
      <c r="F73" s="617" t="n"/>
      <c r="G73" s="617" t="n"/>
      <c r="H73" s="617" t="n"/>
      <c r="I73" s="617" t="n"/>
      <c r="J73" s="617" t="n"/>
      <c r="K73" s="617" t="n"/>
      <c r="L73" s="617" t="n"/>
      <c r="M73" s="617" t="n"/>
      <c r="N73" s="617" t="n"/>
      <c r="O73" s="617" t="n"/>
      <c r="P73" s="617" t="n"/>
      <c r="Q73" s="617" t="n"/>
      <c r="R73" s="617" t="n"/>
      <c r="S73" s="617" t="n"/>
      <c r="T73" s="617" t="n"/>
      <c r="U73" s="617" t="n"/>
      <c r="V73" s="617" t="n"/>
      <c r="W73" s="617" t="n"/>
      <c r="X73" s="617" t="n"/>
      <c r="Y73" s="617" t="n"/>
      <c r="Z73" s="617" t="n"/>
      <c r="AA73" s="617" t="n"/>
      <c r="AB73" s="617" t="n"/>
      <c r="AC73" s="617" t="n"/>
      <c r="AD73" s="617" t="n"/>
      <c r="AE73" s="617" t="n"/>
      <c r="AF73" s="617" t="n"/>
      <c r="AG73" s="617" t="n"/>
      <c r="AH73" s="617" t="n"/>
    </row>
    <row r="74">
      <c r="A74" s="617" t="n"/>
      <c r="B74" s="811" t="inlineStr">
        <is>
          <t>Children Powder- Tier 3 (18%)</t>
        </is>
      </c>
      <c r="C74" s="1114">
        <f>'In-house (2-5yrs)'!D102</f>
        <v/>
      </c>
      <c r="D74" s="1115">
        <f>'In-house (2-5yrs)'!E102</f>
        <v/>
      </c>
      <c r="E74" s="572">
        <f>C74-D74</f>
        <v/>
      </c>
      <c r="F74" s="617" t="n"/>
      <c r="G74" s="617" t="n"/>
      <c r="H74" s="617" t="n"/>
      <c r="I74" s="617" t="n"/>
      <c r="J74" s="617" t="n"/>
      <c r="K74" s="617" t="n"/>
      <c r="L74" s="617" t="n"/>
      <c r="M74" s="617" t="n"/>
      <c r="N74" s="617" t="n"/>
      <c r="O74" s="617" t="n"/>
      <c r="P74" s="617" t="n"/>
      <c r="Q74" s="617" t="n"/>
      <c r="R74" s="617" t="n"/>
      <c r="S74" s="617" t="n"/>
      <c r="T74" s="617" t="n"/>
      <c r="U74" s="617" t="n"/>
      <c r="V74" s="617" t="n"/>
      <c r="W74" s="617" t="n"/>
      <c r="X74" s="617" t="n"/>
      <c r="Y74" s="617" t="n"/>
      <c r="Z74" s="617" t="n"/>
      <c r="AA74" s="617" t="n"/>
      <c r="AB74" s="617" t="n"/>
      <c r="AC74" s="617" t="n"/>
      <c r="AD74" s="617" t="n"/>
      <c r="AE74" s="617" t="n"/>
      <c r="AF74" s="617" t="n"/>
      <c r="AG74" s="617" t="n"/>
      <c r="AH74" s="617" t="n"/>
    </row>
    <row r="75">
      <c r="A75" s="617" t="n"/>
      <c r="B75" s="676" t="n"/>
      <c r="C75" s="812" t="n"/>
      <c r="D75" s="634" t="n"/>
      <c r="E75" s="634" t="n"/>
      <c r="F75" s="617" t="n"/>
      <c r="G75" s="617" t="n"/>
      <c r="H75" s="617" t="n"/>
      <c r="I75" s="617" t="n"/>
      <c r="J75" s="617" t="n"/>
      <c r="K75" s="617" t="n"/>
      <c r="L75" s="617" t="n"/>
      <c r="M75" s="617" t="n"/>
      <c r="N75" s="617" t="n"/>
      <c r="O75" s="617" t="n"/>
      <c r="P75" s="617" t="n"/>
      <c r="Q75" s="617" t="n"/>
      <c r="R75" s="617" t="n"/>
      <c r="S75" s="617" t="n"/>
      <c r="T75" s="617" t="n"/>
      <c r="U75" s="617" t="n"/>
      <c r="V75" s="617" t="n"/>
      <c r="W75" s="617" t="n"/>
      <c r="X75" s="617" t="n"/>
      <c r="Y75" s="617" t="n"/>
      <c r="Z75" s="617" t="n"/>
      <c r="AA75" s="617" t="n"/>
      <c r="AB75" s="617" t="n"/>
      <c r="AC75" s="617" t="n"/>
      <c r="AD75" s="617" t="n"/>
      <c r="AE75" s="617" t="n"/>
      <c r="AF75" s="617" t="n"/>
      <c r="AG75" s="617" t="n"/>
      <c r="AH75" s="617" t="n"/>
    </row>
    <row r="76">
      <c r="A76" s="617" t="n"/>
      <c r="B76" s="813" t="inlineStr">
        <is>
          <t>Working Capacity Calculations (Quarterly)</t>
        </is>
      </c>
      <c r="C76" s="749" t="n"/>
      <c r="D76" s="749" t="n"/>
      <c r="E76" s="749" t="n"/>
      <c r="F76" s="749" t="n"/>
      <c r="G76" s="749" t="n"/>
      <c r="H76" s="749" t="n"/>
      <c r="I76" s="749" t="n"/>
      <c r="J76" s="749" t="n"/>
      <c r="K76" s="749" t="n"/>
      <c r="L76" s="749" t="n"/>
      <c r="M76" s="749" t="n"/>
      <c r="N76" s="617" t="n"/>
      <c r="O76" s="617" t="n"/>
      <c r="P76" s="617" t="n"/>
      <c r="Q76" s="617" t="n"/>
      <c r="R76" s="617" t="n"/>
      <c r="S76" s="617" t="n"/>
      <c r="T76" s="617" t="n"/>
      <c r="U76" s="617" t="n"/>
      <c r="V76" s="617" t="n"/>
      <c r="W76" s="617" t="n"/>
      <c r="X76" s="617" t="n"/>
      <c r="Y76" s="617" t="n"/>
      <c r="Z76" s="617" t="n"/>
      <c r="AA76" s="617" t="n"/>
      <c r="AB76" s="617" t="n"/>
      <c r="AC76" s="617" t="n"/>
      <c r="AD76" s="617" t="n"/>
      <c r="AE76" s="617" t="n"/>
      <c r="AF76" s="617" t="n"/>
      <c r="AG76" s="617" t="n"/>
      <c r="AH76" s="617" t="n"/>
    </row>
    <row r="77">
      <c r="A77" s="617" t="n"/>
      <c r="B77" s="814" t="n"/>
      <c r="C77" s="873" t="inlineStr">
        <is>
          <t>Year 1</t>
        </is>
      </c>
      <c r="D77" s="1069" t="n"/>
      <c r="E77" s="873" t="inlineStr">
        <is>
          <t xml:space="preserve">Year 2 </t>
        </is>
      </c>
      <c r="F77" s="1069" t="n"/>
      <c r="G77" s="873" t="inlineStr">
        <is>
          <t>Year 3</t>
        </is>
      </c>
      <c r="H77" s="1069" t="n"/>
      <c r="I77" s="873" t="inlineStr">
        <is>
          <t>Year 4</t>
        </is>
      </c>
      <c r="J77" s="1069" t="n"/>
      <c r="K77" s="873" t="inlineStr">
        <is>
          <t>Year 5</t>
        </is>
      </c>
      <c r="L77" s="1069" t="n"/>
      <c r="M77" s="749" t="n"/>
      <c r="N77" s="617" t="n"/>
      <c r="O77" s="617" t="n"/>
      <c r="P77" s="617" t="n"/>
      <c r="Q77" s="617" t="n"/>
      <c r="R77" s="617" t="n"/>
      <c r="S77" s="617" t="n"/>
      <c r="T77" s="617" t="n"/>
      <c r="U77" s="617" t="n"/>
      <c r="V77" s="617" t="n"/>
      <c r="W77" s="617" t="n"/>
      <c r="X77" s="617" t="n"/>
      <c r="Y77" s="617" t="n"/>
      <c r="Z77" s="617" t="n"/>
      <c r="AA77" s="617" t="n"/>
      <c r="AB77" s="617" t="n"/>
      <c r="AC77" s="617" t="n"/>
      <c r="AD77" s="617" t="n"/>
      <c r="AE77" s="617" t="n"/>
      <c r="AF77" s="617" t="n"/>
      <c r="AG77" s="617" t="n"/>
      <c r="AH77" s="617" t="n"/>
    </row>
    <row r="78">
      <c r="A78" s="617" t="n"/>
      <c r="B78" s="750" t="n"/>
      <c r="C78" s="873" t="inlineStr">
        <is>
          <t>Capacity/Month</t>
        </is>
      </c>
      <c r="D78" s="621" t="inlineStr">
        <is>
          <t>Capacity/Quarter</t>
        </is>
      </c>
      <c r="E78" s="873" t="inlineStr">
        <is>
          <t>Capacity/Month</t>
        </is>
      </c>
      <c r="F78" s="621" t="inlineStr">
        <is>
          <t>Capacity/Quarter</t>
        </is>
      </c>
      <c r="G78" s="873" t="inlineStr">
        <is>
          <t>Capacity/Month</t>
        </is>
      </c>
      <c r="H78" s="621" t="inlineStr">
        <is>
          <t>Capacity/Quarter</t>
        </is>
      </c>
      <c r="I78" s="873" t="inlineStr">
        <is>
          <t>Capacity/Month</t>
        </is>
      </c>
      <c r="J78" s="621" t="inlineStr">
        <is>
          <t>Capacity/Quarter</t>
        </is>
      </c>
      <c r="K78" s="873" t="inlineStr">
        <is>
          <t>Capacity/Month</t>
        </is>
      </c>
      <c r="L78" s="621" t="inlineStr">
        <is>
          <t>Capacity/Quarter</t>
        </is>
      </c>
      <c r="M78" s="749" t="n"/>
      <c r="N78" s="617" t="n"/>
      <c r="O78" s="617" t="n"/>
      <c r="P78" s="617" t="n"/>
      <c r="Q78" s="617" t="n"/>
      <c r="R78" s="617" t="n"/>
      <c r="S78" s="617" t="n"/>
      <c r="T78" s="617" t="n"/>
      <c r="U78" s="617" t="n"/>
      <c r="V78" s="617" t="n"/>
      <c r="W78" s="617" t="n"/>
      <c r="X78" s="617" t="n"/>
      <c r="Y78" s="617" t="n"/>
      <c r="Z78" s="617" t="n"/>
      <c r="AA78" s="617" t="n"/>
      <c r="AB78" s="617" t="n"/>
      <c r="AC78" s="617" t="n"/>
      <c r="AD78" s="617" t="n"/>
      <c r="AE78" s="617" t="n"/>
      <c r="AF78" s="617" t="n"/>
      <c r="AG78" s="617" t="n"/>
      <c r="AH78" s="617" t="n"/>
    </row>
    <row r="79">
      <c r="A79" s="617" t="n"/>
      <c r="B79" s="735" t="inlineStr">
        <is>
          <t>April to June</t>
        </is>
      </c>
      <c r="C79" s="737">
        <f>'In-house (2-5yrs)'!C107</f>
        <v/>
      </c>
      <c r="D79" s="737">
        <f>'In-house (2-5yrs)'!D107</f>
        <v/>
      </c>
      <c r="E79" s="737">
        <f>'In-house (2-5yrs)'!E107</f>
        <v/>
      </c>
      <c r="F79" s="737">
        <f>'In-house (2-5yrs)'!F107</f>
        <v/>
      </c>
      <c r="G79" s="737">
        <f>'In-house (2-5yrs)'!G107</f>
        <v/>
      </c>
      <c r="H79" s="737">
        <f>'In-house (2-5yrs)'!H107</f>
        <v/>
      </c>
      <c r="I79" s="737">
        <f>'In-house (2-5yrs)'!I107</f>
        <v/>
      </c>
      <c r="J79" s="737">
        <f>'In-house (2-5yrs)'!J107</f>
        <v/>
      </c>
      <c r="K79" s="737">
        <f>'In-house (2-5yrs)'!K107</f>
        <v/>
      </c>
      <c r="L79" s="737">
        <f>'In-house (2-5yrs)'!L107</f>
        <v/>
      </c>
      <c r="M79" s="749" t="n"/>
      <c r="N79" s="617" t="n"/>
      <c r="O79" s="617" t="n"/>
      <c r="P79" s="617" t="n"/>
      <c r="Q79" s="617" t="n"/>
      <c r="R79" s="617" t="n"/>
      <c r="S79" s="617" t="n"/>
      <c r="T79" s="617" t="n"/>
      <c r="U79" s="617" t="n"/>
      <c r="V79" s="617" t="n"/>
      <c r="W79" s="617" t="n"/>
      <c r="X79" s="617" t="n"/>
      <c r="Y79" s="617" t="n"/>
      <c r="Z79" s="617" t="n"/>
      <c r="AA79" s="617" t="n"/>
      <c r="AB79" s="617" t="n"/>
      <c r="AC79" s="617" t="n"/>
      <c r="AD79" s="617" t="n"/>
      <c r="AE79" s="617" t="n"/>
      <c r="AF79" s="617" t="n"/>
      <c r="AG79" s="617" t="n"/>
      <c r="AH79" s="617" t="n"/>
    </row>
    <row r="80">
      <c r="A80" s="617" t="n"/>
      <c r="B80" s="738" t="inlineStr">
        <is>
          <t>January to March</t>
        </is>
      </c>
      <c r="C80" s="739">
        <f>'In-house (2-5yrs)'!C108</f>
        <v/>
      </c>
      <c r="D80" s="739">
        <f>'In-house (2-5yrs)'!D108</f>
        <v/>
      </c>
      <c r="E80" s="739">
        <f>'In-house (2-5yrs)'!E108</f>
        <v/>
      </c>
      <c r="F80" s="739">
        <f>'In-house (2-5yrs)'!F108</f>
        <v/>
      </c>
      <c r="G80" s="739">
        <f>'In-house (2-5yrs)'!G108</f>
        <v/>
      </c>
      <c r="H80" s="739">
        <f>'In-house (2-5yrs)'!H108</f>
        <v/>
      </c>
      <c r="I80" s="739">
        <f>'In-house (2-5yrs)'!I108</f>
        <v/>
      </c>
      <c r="J80" s="739">
        <f>'In-house (2-5yrs)'!J108</f>
        <v/>
      </c>
      <c r="K80" s="739">
        <f>'In-house (2-5yrs)'!K108</f>
        <v/>
      </c>
      <c r="L80" s="739">
        <f>'In-house (2-5yrs)'!L108</f>
        <v/>
      </c>
      <c r="M80" s="749" t="n"/>
      <c r="N80" s="617" t="n"/>
      <c r="O80" s="617" t="n"/>
      <c r="P80" s="617" t="n"/>
      <c r="Q80" s="617" t="n"/>
      <c r="R80" s="617" t="n"/>
      <c r="S80" s="617" t="n"/>
      <c r="T80" s="617" t="n"/>
      <c r="U80" s="617" t="n"/>
      <c r="V80" s="617" t="n"/>
      <c r="W80" s="617" t="n"/>
      <c r="X80" s="617" t="n"/>
      <c r="Y80" s="617" t="n"/>
      <c r="Z80" s="617" t="n"/>
      <c r="AA80" s="617" t="n"/>
      <c r="AB80" s="617" t="n"/>
      <c r="AC80" s="617" t="n"/>
      <c r="AD80" s="617" t="n"/>
      <c r="AE80" s="617" t="n"/>
      <c r="AF80" s="617" t="n"/>
      <c r="AG80" s="617" t="n"/>
      <c r="AH80" s="617" t="n"/>
    </row>
    <row r="81">
      <c r="A81" s="617" t="n"/>
      <c r="B81" s="738" t="inlineStr">
        <is>
          <t>July to September</t>
        </is>
      </c>
      <c r="C81" s="739">
        <f>'In-house (2-5yrs)'!C109</f>
        <v/>
      </c>
      <c r="D81" s="739">
        <f>'In-house (2-5yrs)'!D109</f>
        <v/>
      </c>
      <c r="E81" s="739">
        <f>'In-house (2-5yrs)'!E109</f>
        <v/>
      </c>
      <c r="F81" s="739">
        <f>'In-house (2-5yrs)'!F109</f>
        <v/>
      </c>
      <c r="G81" s="739">
        <f>'In-house (2-5yrs)'!G109</f>
        <v/>
      </c>
      <c r="H81" s="739">
        <f>'In-house (2-5yrs)'!H109</f>
        <v/>
      </c>
      <c r="I81" s="739">
        <f>'In-house (2-5yrs)'!I109</f>
        <v/>
      </c>
      <c r="J81" s="739">
        <f>'In-house (2-5yrs)'!J109</f>
        <v/>
      </c>
      <c r="K81" s="739">
        <f>'In-house (2-5yrs)'!K109</f>
        <v/>
      </c>
      <c r="L81" s="739">
        <f>'In-house (2-5yrs)'!L109</f>
        <v/>
      </c>
      <c r="M81" s="749" t="n"/>
      <c r="N81" s="617" t="n"/>
      <c r="O81" s="617" t="n"/>
      <c r="P81" s="617" t="n"/>
      <c r="Q81" s="617" t="n"/>
      <c r="R81" s="617" t="n"/>
      <c r="S81" s="617" t="n"/>
      <c r="T81" s="617" t="n"/>
      <c r="U81" s="617" t="n"/>
      <c r="V81" s="617" t="n"/>
      <c r="W81" s="617" t="n"/>
      <c r="X81" s="617" t="n"/>
      <c r="Y81" s="617" t="n"/>
      <c r="Z81" s="617" t="n"/>
      <c r="AA81" s="617" t="n"/>
      <c r="AB81" s="617" t="n"/>
      <c r="AC81" s="617" t="n"/>
      <c r="AD81" s="617" t="n"/>
      <c r="AE81" s="617" t="n"/>
      <c r="AF81" s="617" t="n"/>
      <c r="AG81" s="617" t="n"/>
      <c r="AH81" s="617" t="n"/>
    </row>
    <row r="82">
      <c r="A82" s="617" t="n"/>
      <c r="B82" s="738" t="inlineStr">
        <is>
          <t>October to December</t>
        </is>
      </c>
      <c r="C82" s="741">
        <f>'In-house (2-5yrs)'!C110</f>
        <v/>
      </c>
      <c r="D82" s="741">
        <f>'In-house (2-5yrs)'!D110</f>
        <v/>
      </c>
      <c r="E82" s="741">
        <f>'In-house (2-5yrs)'!E110</f>
        <v/>
      </c>
      <c r="F82" s="741">
        <f>'In-house (2-5yrs)'!F110</f>
        <v/>
      </c>
      <c r="G82" s="741">
        <f>'In-house (2-5yrs)'!G110</f>
        <v/>
      </c>
      <c r="H82" s="741">
        <f>'In-house (2-5yrs)'!H110</f>
        <v/>
      </c>
      <c r="I82" s="741">
        <f>'In-house (2-5yrs)'!I110</f>
        <v/>
      </c>
      <c r="J82" s="741">
        <f>'In-house (2-5yrs)'!J110</f>
        <v/>
      </c>
      <c r="K82" s="741">
        <f>'In-house (2-5yrs)'!K110</f>
        <v/>
      </c>
      <c r="L82" s="741">
        <f>'In-house (2-5yrs)'!L110</f>
        <v/>
      </c>
      <c r="M82" s="749" t="n"/>
      <c r="N82" s="617" t="n"/>
      <c r="O82" s="617" t="n"/>
      <c r="P82" s="617" t="n"/>
      <c r="Q82" s="617" t="n"/>
      <c r="R82" s="617" t="n"/>
      <c r="S82" s="617" t="n"/>
      <c r="T82" s="617" t="n"/>
      <c r="U82" s="617" t="n"/>
      <c r="V82" s="617" t="n"/>
      <c r="W82" s="617" t="n"/>
      <c r="X82" s="617" t="n"/>
      <c r="Y82" s="617" t="n"/>
      <c r="Z82" s="617" t="n"/>
      <c r="AA82" s="617" t="n"/>
      <c r="AB82" s="617" t="n"/>
      <c r="AC82" s="617" t="n"/>
      <c r="AD82" s="617" t="n"/>
      <c r="AE82" s="617" t="n"/>
      <c r="AF82" s="617" t="n"/>
      <c r="AG82" s="617" t="n"/>
      <c r="AH82" s="617" t="n"/>
    </row>
    <row r="83">
      <c r="A83" s="617" t="n"/>
      <c r="B83" s="815" t="inlineStr">
        <is>
          <t>Average Working Capacity %</t>
        </is>
      </c>
      <c r="C83" s="816" t="n"/>
      <c r="D83" s="744">
        <f>SUM(D79:D82)/C10</f>
        <v/>
      </c>
      <c r="E83" s="745" t="n"/>
      <c r="F83" s="746">
        <f>SUM(F79:F82)/C10</f>
        <v/>
      </c>
      <c r="G83" s="745" t="n"/>
      <c r="H83" s="746">
        <f>SUM(H79:H82)/C10</f>
        <v/>
      </c>
      <c r="I83" s="745" t="n"/>
      <c r="J83" s="746">
        <f>SUM(J79:J82)/C10</f>
        <v/>
      </c>
      <c r="K83" s="745" t="n"/>
      <c r="L83" s="746">
        <f>SUM(L79:L82)/C10</f>
        <v/>
      </c>
      <c r="M83" s="749" t="n"/>
      <c r="N83" s="617" t="n"/>
      <c r="O83" s="617" t="n"/>
      <c r="P83" s="617" t="n"/>
      <c r="Q83" s="617" t="n"/>
      <c r="R83" s="617" t="n"/>
      <c r="S83" s="617" t="n"/>
      <c r="T83" s="617" t="n"/>
      <c r="U83" s="617" t="n"/>
      <c r="V83" s="617" t="n"/>
      <c r="W83" s="617" t="n"/>
      <c r="X83" s="617" t="n"/>
      <c r="Y83" s="617" t="n"/>
      <c r="Z83" s="617" t="n"/>
      <c r="AA83" s="617" t="n"/>
      <c r="AB83" s="617" t="n"/>
      <c r="AC83" s="617" t="n"/>
      <c r="AD83" s="617" t="n"/>
      <c r="AE83" s="617" t="n"/>
      <c r="AF83" s="617" t="n"/>
      <c r="AG83" s="617" t="n"/>
      <c r="AH83" s="617" t="n"/>
    </row>
    <row r="84">
      <c r="A84" s="617" t="n"/>
      <c r="B84" s="749" t="n"/>
      <c r="C84" s="645" t="n"/>
      <c r="D84" s="645" t="n"/>
      <c r="E84" s="749" t="n"/>
      <c r="F84" s="749" t="n"/>
      <c r="G84" s="749" t="n"/>
      <c r="H84" s="749" t="n"/>
      <c r="I84" s="749" t="n"/>
      <c r="J84" s="749" t="n"/>
      <c r="K84" s="749" t="n"/>
      <c r="L84" s="749" t="n"/>
      <c r="M84" s="749" t="n"/>
      <c r="N84" s="617" t="n"/>
      <c r="O84" s="617" t="n"/>
      <c r="P84" s="617" t="n"/>
      <c r="Q84" s="617" t="n"/>
      <c r="R84" s="617" t="n"/>
      <c r="S84" s="617" t="n"/>
      <c r="T84" s="617" t="n"/>
      <c r="U84" s="617" t="n"/>
      <c r="V84" s="617" t="n"/>
      <c r="W84" s="617" t="n"/>
      <c r="X84" s="617" t="n"/>
      <c r="Y84" s="617" t="n"/>
      <c r="Z84" s="617" t="n"/>
      <c r="AA84" s="617" t="n"/>
      <c r="AB84" s="617" t="n"/>
      <c r="AC84" s="617" t="n"/>
      <c r="AD84" s="617" t="n"/>
      <c r="AE84" s="617" t="n"/>
      <c r="AF84" s="617" t="n"/>
      <c r="AG84" s="617" t="n"/>
      <c r="AH84" s="617" t="n"/>
    </row>
    <row r="85">
      <c r="A85" s="617" t="n"/>
      <c r="B85" s="621" t="inlineStr">
        <is>
          <t>Capacity Breakup for Boxes</t>
        </is>
      </c>
      <c r="C85" s="621" t="inlineStr">
        <is>
          <t>Year 1 Capacity</t>
        </is>
      </c>
      <c r="D85" s="621" t="inlineStr">
        <is>
          <t>Year 2 Capacity</t>
        </is>
      </c>
      <c r="E85" s="621" t="inlineStr">
        <is>
          <t>Year 3 Capacity</t>
        </is>
      </c>
      <c r="F85" s="621" t="inlineStr">
        <is>
          <t>Year 4 Capacity</t>
        </is>
      </c>
      <c r="G85" s="621" t="inlineStr">
        <is>
          <t>Year 5 Capacity</t>
        </is>
      </c>
      <c r="H85" s="749" t="n"/>
      <c r="I85" s="749" t="n"/>
      <c r="J85" s="749" t="n"/>
      <c r="K85" s="749" t="n"/>
      <c r="L85" s="749" t="n"/>
      <c r="M85" s="749" t="n"/>
      <c r="N85" s="617" t="n"/>
      <c r="O85" s="617" t="n"/>
      <c r="P85" s="617" t="n"/>
      <c r="Q85" s="617" t="n"/>
      <c r="R85" s="617" t="n"/>
      <c r="S85" s="617" t="n"/>
      <c r="T85" s="617" t="n"/>
      <c r="U85" s="617" t="n"/>
      <c r="V85" s="617" t="n"/>
      <c r="W85" s="617" t="n"/>
      <c r="X85" s="617" t="n"/>
      <c r="Y85" s="617" t="n"/>
      <c r="Z85" s="617" t="n"/>
      <c r="AA85" s="617" t="n"/>
      <c r="AB85" s="617" t="n"/>
      <c r="AC85" s="617" t="n"/>
      <c r="AD85" s="617" t="n"/>
      <c r="AE85" s="617" t="n"/>
      <c r="AF85" s="617" t="n"/>
      <c r="AG85" s="617" t="n"/>
      <c r="AH85" s="617" t="n"/>
    </row>
    <row r="86">
      <c r="A86" s="617" t="n"/>
      <c r="B86" s="771" t="inlineStr">
        <is>
          <t>Our brand manufacturing</t>
        </is>
      </c>
      <c r="C86" s="737">
        <f>'In-house (2-5yrs)'!C115</f>
        <v/>
      </c>
      <c r="D86" s="737">
        <f>'In-house (2-5yrs)'!D115</f>
        <v/>
      </c>
      <c r="E86" s="737">
        <f>'In-house (2-5yrs)'!E115</f>
        <v/>
      </c>
      <c r="F86" s="737">
        <f>'In-house (2-5yrs)'!F115</f>
        <v/>
      </c>
      <c r="G86" s="737">
        <f>'In-house (2-5yrs)'!G115</f>
        <v/>
      </c>
      <c r="H86" s="749" t="n"/>
      <c r="I86" s="749" t="n"/>
      <c r="J86" s="749" t="n"/>
      <c r="K86" s="749" t="n"/>
      <c r="L86" s="749" t="n"/>
      <c r="M86" s="749" t="n"/>
      <c r="N86" s="617" t="n"/>
      <c r="O86" s="617" t="n"/>
      <c r="P86" s="617" t="n"/>
      <c r="Q86" s="617" t="n"/>
      <c r="R86" s="617" t="n"/>
      <c r="S86" s="617" t="n"/>
      <c r="T86" s="617" t="n"/>
      <c r="U86" s="617" t="n"/>
      <c r="V86" s="617" t="n"/>
      <c r="W86" s="617" t="n"/>
      <c r="X86" s="617" t="n"/>
      <c r="Y86" s="617" t="n"/>
      <c r="Z86" s="617" t="n"/>
      <c r="AA86" s="617" t="n"/>
      <c r="AB86" s="617" t="n"/>
      <c r="AC86" s="617" t="n"/>
      <c r="AD86" s="617" t="n"/>
      <c r="AE86" s="617" t="n"/>
      <c r="AF86" s="617" t="n"/>
      <c r="AG86" s="617" t="n"/>
      <c r="AH86" s="617" t="n"/>
    </row>
    <row r="87">
      <c r="A87" s="617" t="n"/>
      <c r="B87" s="817" t="inlineStr">
        <is>
          <t>Contract manufacturing</t>
        </is>
      </c>
      <c r="C87" s="741">
        <f>'In-house (2-5yrs)'!C116</f>
        <v/>
      </c>
      <c r="D87" s="741">
        <f>'In-house (2-5yrs)'!D116</f>
        <v/>
      </c>
      <c r="E87" s="741">
        <f>'In-house (2-5yrs)'!E116</f>
        <v/>
      </c>
      <c r="F87" s="741">
        <f>'In-house (2-5yrs)'!F116</f>
        <v/>
      </c>
      <c r="G87" s="741">
        <f>'In-house (2-5yrs)'!G116</f>
        <v/>
      </c>
      <c r="H87" s="749" t="n"/>
      <c r="I87" s="749" t="n"/>
      <c r="J87" s="749" t="n"/>
      <c r="K87" s="749" t="n"/>
      <c r="L87" s="749" t="n"/>
      <c r="M87" s="749" t="n"/>
      <c r="N87" s="617" t="n"/>
      <c r="O87" s="617" t="n"/>
      <c r="P87" s="617" t="n"/>
      <c r="Q87" s="617" t="n"/>
      <c r="R87" s="617" t="n"/>
      <c r="S87" s="617" t="n"/>
      <c r="T87" s="617" t="n"/>
      <c r="U87" s="617" t="n"/>
      <c r="V87" s="617" t="n"/>
      <c r="W87" s="617" t="n"/>
      <c r="X87" s="617" t="n"/>
      <c r="Y87" s="617" t="n"/>
      <c r="Z87" s="617" t="n"/>
      <c r="AA87" s="617" t="n"/>
      <c r="AB87" s="617" t="n"/>
      <c r="AC87" s="617" t="n"/>
      <c r="AD87" s="617" t="n"/>
      <c r="AE87" s="617" t="n"/>
      <c r="AF87" s="617" t="n"/>
      <c r="AG87" s="617" t="n"/>
      <c r="AH87" s="617" t="n"/>
    </row>
    <row r="88">
      <c r="A88" s="617" t="n"/>
      <c r="B88" s="749" t="n"/>
      <c r="C88" s="749" t="n"/>
      <c r="D88" s="749" t="n"/>
      <c r="E88" s="749" t="n"/>
      <c r="F88" s="749" t="n"/>
      <c r="G88" s="749" t="n"/>
      <c r="H88" s="749" t="n"/>
      <c r="I88" s="749" t="n"/>
      <c r="J88" s="749" t="n"/>
      <c r="K88" s="749" t="n"/>
      <c r="L88" s="749" t="n"/>
      <c r="M88" s="749" t="n"/>
      <c r="N88" s="617" t="n"/>
      <c r="O88" s="617" t="n"/>
      <c r="P88" s="617" t="n"/>
      <c r="Q88" s="617" t="n"/>
      <c r="R88" s="617" t="n"/>
      <c r="S88" s="617" t="n"/>
      <c r="T88" s="617" t="n"/>
      <c r="U88" s="617" t="n"/>
      <c r="V88" s="617" t="n"/>
      <c r="W88" s="617" t="n"/>
      <c r="X88" s="617" t="n"/>
      <c r="Y88" s="617" t="n"/>
      <c r="Z88" s="617" t="n"/>
      <c r="AA88" s="617" t="n"/>
      <c r="AB88" s="617" t="n"/>
      <c r="AC88" s="617" t="n"/>
      <c r="AD88" s="617" t="n"/>
      <c r="AE88" s="617" t="n"/>
      <c r="AF88" s="617" t="n"/>
      <c r="AG88" s="617" t="n"/>
      <c r="AH88" s="617" t="n"/>
    </row>
    <row r="89">
      <c r="A89" s="617" t="n"/>
      <c r="B89" s="749" t="n"/>
      <c r="C89" s="749" t="n"/>
      <c r="D89" s="749" t="n"/>
      <c r="E89" s="749" t="n"/>
      <c r="F89" s="749" t="n"/>
      <c r="G89" s="749" t="n"/>
      <c r="H89" s="749" t="n"/>
      <c r="I89" s="749" t="n"/>
      <c r="J89" s="749" t="n"/>
      <c r="K89" s="749" t="n"/>
      <c r="L89" s="749" t="n"/>
      <c r="M89" s="749" t="n"/>
      <c r="N89" s="617" t="n"/>
      <c r="O89" s="617" t="n"/>
      <c r="P89" s="617" t="n"/>
      <c r="Q89" s="617" t="n"/>
      <c r="R89" s="617" t="n"/>
      <c r="S89" s="617" t="n"/>
      <c r="T89" s="617" t="n"/>
      <c r="U89" s="617" t="n"/>
      <c r="V89" s="617" t="n"/>
      <c r="W89" s="617" t="n"/>
      <c r="X89" s="617" t="n"/>
      <c r="Y89" s="617" t="n"/>
      <c r="Z89" s="617" t="n"/>
      <c r="AA89" s="617" t="n"/>
      <c r="AB89" s="617" t="n"/>
      <c r="AC89" s="617" t="n"/>
      <c r="AD89" s="617" t="n"/>
      <c r="AE89" s="617" t="n"/>
      <c r="AF89" s="617" t="n"/>
      <c r="AG89" s="617" t="n"/>
      <c r="AH89" s="617" t="n"/>
    </row>
    <row r="90">
      <c r="A90" s="617" t="n"/>
      <c r="B90" s="749" t="n"/>
      <c r="C90" s="749" t="n"/>
      <c r="D90" s="749" t="n"/>
      <c r="E90" s="749" t="n"/>
      <c r="F90" s="749" t="n"/>
      <c r="G90" s="818" t="n"/>
      <c r="H90" s="749" t="n"/>
      <c r="I90" s="749" t="n"/>
      <c r="J90" s="749" t="n"/>
      <c r="K90" s="749" t="n"/>
      <c r="L90" s="749" t="n"/>
      <c r="M90" s="749" t="n"/>
      <c r="N90" s="617" t="n"/>
      <c r="O90" s="617" t="n"/>
      <c r="P90" s="617" t="n"/>
      <c r="Q90" s="617" t="n"/>
      <c r="R90" s="617" t="n"/>
      <c r="S90" s="617" t="n"/>
      <c r="T90" s="617" t="n"/>
      <c r="U90" s="617" t="n"/>
      <c r="V90" s="617" t="n"/>
      <c r="W90" s="617" t="n"/>
      <c r="X90" s="617" t="n"/>
      <c r="Y90" s="617" t="n"/>
      <c r="Z90" s="617" t="n"/>
      <c r="AA90" s="617" t="n"/>
      <c r="AB90" s="617" t="n"/>
      <c r="AC90" s="617" t="n"/>
      <c r="AD90" s="617" t="n"/>
      <c r="AE90" s="617" t="n"/>
      <c r="AF90" s="617" t="n"/>
      <c r="AG90" s="617" t="n"/>
      <c r="AH90" s="617" t="n"/>
    </row>
    <row r="91">
      <c r="A91" s="617" t="n"/>
      <c r="B91" s="749" t="n"/>
      <c r="C91" s="749" t="n"/>
      <c r="D91" s="749" t="n"/>
      <c r="E91" s="749" t="n"/>
      <c r="F91" s="749" t="n"/>
      <c r="G91" s="749" t="n"/>
      <c r="H91" s="749" t="n"/>
      <c r="I91" s="749" t="n"/>
      <c r="J91" s="749" t="n"/>
      <c r="K91" s="749" t="n"/>
      <c r="L91" s="749" t="n"/>
      <c r="M91" s="749" t="n"/>
      <c r="N91" s="617" t="n"/>
      <c r="O91" s="617" t="n"/>
      <c r="P91" s="617" t="n"/>
      <c r="Q91" s="617" t="n"/>
      <c r="R91" s="617" t="n"/>
      <c r="S91" s="617" t="n"/>
      <c r="T91" s="617" t="n"/>
      <c r="U91" s="617" t="n"/>
      <c r="V91" s="617" t="n"/>
      <c r="W91" s="617" t="n"/>
      <c r="X91" s="617" t="n"/>
      <c r="Y91" s="617" t="n"/>
      <c r="Z91" s="617" t="n"/>
      <c r="AA91" s="617" t="n"/>
      <c r="AB91" s="617" t="n"/>
      <c r="AC91" s="617" t="n"/>
      <c r="AD91" s="617" t="n"/>
      <c r="AE91" s="617" t="n"/>
      <c r="AF91" s="617" t="n"/>
      <c r="AG91" s="617" t="n"/>
      <c r="AH91" s="617" t="n"/>
    </row>
    <row r="92">
      <c r="A92" s="617" t="n"/>
      <c r="B92" s="749" t="n"/>
      <c r="C92" s="749" t="n"/>
      <c r="D92" s="749" t="n"/>
      <c r="E92" s="749" t="n"/>
      <c r="F92" s="749" t="n"/>
      <c r="G92" s="749" t="n"/>
      <c r="H92" s="749" t="n"/>
      <c r="I92" s="749" t="n"/>
      <c r="J92" s="749" t="n"/>
      <c r="K92" s="749" t="n"/>
      <c r="L92" s="749" t="n"/>
      <c r="M92" s="749" t="n"/>
      <c r="N92" s="617" t="n"/>
      <c r="O92" s="617" t="n"/>
      <c r="P92" s="617" t="n"/>
      <c r="Q92" s="617" t="n"/>
      <c r="R92" s="617" t="n"/>
      <c r="S92" s="617" t="n"/>
      <c r="T92" s="617" t="n"/>
      <c r="U92" s="617" t="n"/>
      <c r="V92" s="617" t="n"/>
      <c r="W92" s="617" t="n"/>
      <c r="X92" s="617" t="n"/>
      <c r="Y92" s="617" t="n"/>
      <c r="Z92" s="617" t="n"/>
      <c r="AA92" s="617" t="n"/>
      <c r="AB92" s="617" t="n"/>
      <c r="AC92" s="617" t="n"/>
      <c r="AD92" s="617" t="n"/>
      <c r="AE92" s="617" t="n"/>
      <c r="AF92" s="617" t="n"/>
      <c r="AG92" s="617" t="n"/>
      <c r="AH92" s="617" t="n"/>
    </row>
    <row r="93">
      <c r="A93" s="617" t="n"/>
      <c r="B93" s="749" t="n"/>
      <c r="C93" s="749" t="n"/>
      <c r="D93" s="749" t="n"/>
      <c r="E93" s="749" t="n"/>
      <c r="F93" s="749" t="n"/>
      <c r="G93" s="749" t="n"/>
      <c r="H93" s="749" t="n"/>
      <c r="I93" s="749" t="n"/>
      <c r="J93" s="749" t="n"/>
      <c r="K93" s="749" t="n"/>
      <c r="L93" s="749" t="n"/>
      <c r="M93" s="749" t="n"/>
      <c r="N93" s="617" t="n"/>
      <c r="O93" s="617" t="n"/>
      <c r="P93" s="617" t="n"/>
      <c r="Q93" s="617" t="n"/>
      <c r="R93" s="617" t="n"/>
      <c r="S93" s="617" t="n"/>
      <c r="T93" s="617" t="n"/>
      <c r="U93" s="617" t="n"/>
      <c r="V93" s="617" t="n"/>
      <c r="W93" s="617" t="n"/>
      <c r="X93" s="617" t="n"/>
      <c r="Y93" s="617" t="n"/>
      <c r="Z93" s="617" t="n"/>
      <c r="AA93" s="617" t="n"/>
      <c r="AB93" s="617" t="n"/>
      <c r="AC93" s="617" t="n"/>
      <c r="AD93" s="617" t="n"/>
      <c r="AE93" s="617" t="n"/>
      <c r="AF93" s="617" t="n"/>
      <c r="AG93" s="617" t="n"/>
      <c r="AH93" s="617" t="n"/>
    </row>
    <row r="94">
      <c r="A94" s="617" t="n"/>
      <c r="B94" s="749" t="n"/>
      <c r="C94" s="749" t="n"/>
      <c r="D94" s="749" t="n"/>
      <c r="E94" s="749" t="n"/>
      <c r="F94" s="749" t="n"/>
      <c r="G94" s="749" t="n"/>
      <c r="H94" s="749" t="n"/>
      <c r="I94" s="749" t="n"/>
      <c r="J94" s="749" t="n"/>
      <c r="K94" s="749" t="n"/>
      <c r="L94" s="749" t="n"/>
      <c r="M94" s="749" t="n"/>
      <c r="N94" s="617" t="n"/>
      <c r="O94" s="617" t="n"/>
      <c r="P94" s="617" t="n"/>
      <c r="Q94" s="617" t="n"/>
      <c r="R94" s="617" t="n"/>
      <c r="S94" s="617" t="n"/>
      <c r="T94" s="617" t="n"/>
      <c r="U94" s="617" t="n"/>
      <c r="V94" s="617" t="n"/>
      <c r="W94" s="617" t="n"/>
      <c r="X94" s="617" t="n"/>
      <c r="Y94" s="617" t="n"/>
      <c r="Z94" s="617" t="n"/>
      <c r="AA94" s="617" t="n"/>
      <c r="AB94" s="617" t="n"/>
      <c r="AC94" s="617" t="n"/>
      <c r="AD94" s="617" t="n"/>
      <c r="AE94" s="617" t="n"/>
      <c r="AF94" s="617" t="n"/>
      <c r="AG94" s="617" t="n"/>
      <c r="AH94" s="617" t="n"/>
    </row>
    <row r="95">
      <c r="A95" s="617" t="n"/>
      <c r="B95" s="749" t="n"/>
      <c r="C95" s="749" t="n"/>
      <c r="D95" s="749" t="n"/>
      <c r="E95" s="749" t="n"/>
      <c r="F95" s="749" t="n"/>
      <c r="G95" s="749" t="n"/>
      <c r="H95" s="749" t="n"/>
      <c r="I95" s="749" t="n"/>
      <c r="J95" s="749" t="n"/>
      <c r="K95" s="749" t="n"/>
      <c r="L95" s="749" t="n"/>
      <c r="M95" s="749" t="n"/>
      <c r="N95" s="617" t="n"/>
      <c r="O95" s="617" t="n"/>
      <c r="P95" s="617" t="n"/>
      <c r="Q95" s="617" t="n"/>
      <c r="R95" s="617" t="n"/>
      <c r="S95" s="617" t="n"/>
      <c r="T95" s="617" t="n"/>
      <c r="U95" s="617" t="n"/>
      <c r="V95" s="617" t="n"/>
      <c r="W95" s="617" t="n"/>
      <c r="X95" s="617" t="n"/>
      <c r="Y95" s="617" t="n"/>
      <c r="Z95" s="617" t="n"/>
      <c r="AA95" s="617" t="n"/>
      <c r="AB95" s="617" t="n"/>
      <c r="AC95" s="617" t="n"/>
      <c r="AD95" s="617" t="n"/>
      <c r="AE95" s="617" t="n"/>
      <c r="AF95" s="617" t="n"/>
      <c r="AG95" s="617" t="n"/>
      <c r="AH95" s="617" t="n"/>
    </row>
    <row r="96">
      <c r="A96" s="617" t="n"/>
      <c r="B96" s="749" t="n"/>
      <c r="C96" s="749" t="n"/>
      <c r="D96" s="749" t="n"/>
      <c r="E96" s="749" t="n"/>
      <c r="F96" s="749" t="n"/>
      <c r="G96" s="749" t="n"/>
      <c r="H96" s="749" t="n"/>
      <c r="I96" s="749" t="n"/>
      <c r="J96" s="749" t="n"/>
      <c r="K96" s="749" t="n"/>
      <c r="L96" s="749" t="n"/>
      <c r="M96" s="749" t="n"/>
      <c r="N96" s="617" t="n"/>
      <c r="O96" s="617" t="n"/>
      <c r="P96" s="617" t="n"/>
      <c r="Q96" s="617" t="n"/>
      <c r="R96" s="617" t="n"/>
      <c r="S96" s="617" t="n"/>
      <c r="T96" s="617" t="n"/>
      <c r="U96" s="617" t="n"/>
      <c r="V96" s="617" t="n"/>
      <c r="W96" s="617" t="n"/>
      <c r="X96" s="617" t="n"/>
      <c r="Y96" s="617" t="n"/>
      <c r="Z96" s="617" t="n"/>
      <c r="AA96" s="617" t="n"/>
      <c r="AB96" s="617" t="n"/>
      <c r="AC96" s="617" t="n"/>
      <c r="AD96" s="617" t="n"/>
      <c r="AE96" s="617" t="n"/>
      <c r="AF96" s="617" t="n"/>
      <c r="AG96" s="617" t="n"/>
      <c r="AH96" s="617" t="n"/>
    </row>
    <row r="97">
      <c r="A97" s="617" t="n"/>
      <c r="B97" s="749" t="n"/>
      <c r="C97" s="749" t="n"/>
      <c r="D97" s="749" t="n"/>
      <c r="E97" s="749" t="n"/>
      <c r="F97" s="749" t="n"/>
      <c r="G97" s="749" t="n"/>
      <c r="H97" s="749" t="n"/>
      <c r="I97" s="749" t="n"/>
      <c r="J97" s="749" t="n"/>
      <c r="K97" s="749" t="n"/>
      <c r="L97" s="749" t="n"/>
      <c r="M97" s="749" t="n"/>
      <c r="N97" s="617" t="n"/>
      <c r="O97" s="617" t="n"/>
      <c r="P97" s="617" t="n"/>
      <c r="Q97" s="617" t="n"/>
      <c r="R97" s="617" t="n"/>
      <c r="S97" s="617" t="n"/>
      <c r="T97" s="617" t="n"/>
      <c r="U97" s="617" t="n"/>
      <c r="V97" s="617" t="n"/>
      <c r="W97" s="617" t="n"/>
      <c r="X97" s="617" t="n"/>
      <c r="Y97" s="617" t="n"/>
      <c r="Z97" s="617" t="n"/>
      <c r="AA97" s="617" t="n"/>
      <c r="AB97" s="617" t="n"/>
      <c r="AC97" s="617" t="n"/>
      <c r="AD97" s="617" t="n"/>
      <c r="AE97" s="617" t="n"/>
      <c r="AF97" s="617" t="n"/>
      <c r="AG97" s="617" t="n"/>
      <c r="AH97" s="617" t="n"/>
    </row>
    <row r="98">
      <c r="A98" s="617" t="n"/>
      <c r="B98" s="749" t="n"/>
      <c r="C98" s="749" t="n"/>
      <c r="D98" s="749" t="n"/>
      <c r="E98" s="749" t="n"/>
      <c r="F98" s="749" t="n"/>
      <c r="G98" s="749" t="n"/>
      <c r="H98" s="749" t="n"/>
      <c r="I98" s="749" t="n"/>
      <c r="J98" s="749" t="n"/>
      <c r="K98" s="749" t="n"/>
      <c r="L98" s="749" t="n"/>
      <c r="M98" s="749" t="n"/>
      <c r="N98" s="617" t="n"/>
      <c r="O98" s="617" t="n"/>
      <c r="P98" s="617" t="n"/>
      <c r="Q98" s="617" t="n"/>
      <c r="R98" s="617" t="n"/>
      <c r="S98" s="617" t="n"/>
      <c r="T98" s="617" t="n"/>
      <c r="U98" s="617" t="n"/>
      <c r="V98" s="617" t="n"/>
      <c r="W98" s="617" t="n"/>
      <c r="X98" s="617" t="n"/>
      <c r="Y98" s="617" t="n"/>
      <c r="Z98" s="617" t="n"/>
      <c r="AA98" s="617" t="n"/>
      <c r="AB98" s="617" t="n"/>
      <c r="AC98" s="617" t="n"/>
      <c r="AD98" s="617" t="n"/>
      <c r="AE98" s="617" t="n"/>
      <c r="AF98" s="617" t="n"/>
      <c r="AG98" s="617" t="n"/>
      <c r="AH98" s="617" t="n"/>
    </row>
    <row r="99">
      <c r="A99" s="617" t="n"/>
      <c r="B99" s="749" t="n"/>
      <c r="C99" s="749" t="n"/>
      <c r="D99" s="749" t="n"/>
      <c r="E99" s="749" t="n"/>
      <c r="F99" s="749" t="n"/>
      <c r="G99" s="749" t="n"/>
      <c r="H99" s="749" t="n"/>
      <c r="I99" s="749" t="n"/>
      <c r="J99" s="749" t="n"/>
      <c r="K99" s="749" t="n"/>
      <c r="L99" s="749" t="n"/>
      <c r="M99" s="749" t="n"/>
      <c r="N99" s="617" t="n"/>
      <c r="O99" s="617" t="n"/>
      <c r="P99" s="617" t="n"/>
      <c r="Q99" s="617" t="n"/>
      <c r="R99" s="617" t="n"/>
      <c r="S99" s="617" t="n"/>
      <c r="T99" s="617" t="n"/>
      <c r="U99" s="617" t="n"/>
      <c r="V99" s="617" t="n"/>
      <c r="W99" s="617" t="n"/>
      <c r="X99" s="617" t="n"/>
      <c r="Y99" s="617" t="n"/>
      <c r="Z99" s="617" t="n"/>
      <c r="AA99" s="617" t="n"/>
      <c r="AB99" s="617" t="n"/>
      <c r="AC99" s="617" t="n"/>
      <c r="AD99" s="617" t="n"/>
      <c r="AE99" s="617" t="n"/>
      <c r="AF99" s="617" t="n"/>
      <c r="AG99" s="617" t="n"/>
      <c r="AH99" s="617" t="n"/>
    </row>
    <row r="100">
      <c r="A100" s="617" t="n"/>
      <c r="B100" s="749" t="n"/>
      <c r="C100" s="749" t="n"/>
      <c r="D100" s="749" t="n"/>
      <c r="E100" s="749" t="n"/>
      <c r="F100" s="749" t="n"/>
      <c r="G100" s="749" t="n"/>
      <c r="H100" s="749" t="n"/>
      <c r="I100" s="749" t="n"/>
      <c r="J100" s="749" t="n"/>
      <c r="K100" s="749" t="n"/>
      <c r="L100" s="749" t="n"/>
      <c r="M100" s="749" t="n"/>
      <c r="N100" s="617" t="n"/>
      <c r="O100" s="617" t="n"/>
      <c r="P100" s="617" t="n"/>
      <c r="Q100" s="617" t="n"/>
      <c r="R100" s="617" t="n"/>
      <c r="S100" s="617" t="n"/>
      <c r="T100" s="617" t="n"/>
      <c r="U100" s="617" t="n"/>
      <c r="V100" s="617" t="n"/>
      <c r="W100" s="617" t="n"/>
      <c r="X100" s="617" t="n"/>
      <c r="Y100" s="617" t="n"/>
      <c r="Z100" s="617" t="n"/>
      <c r="AA100" s="617" t="n"/>
      <c r="AB100" s="617" t="n"/>
      <c r="AC100" s="617" t="n"/>
      <c r="AD100" s="617" t="n"/>
      <c r="AE100" s="617" t="n"/>
      <c r="AF100" s="617" t="n"/>
      <c r="AG100" s="617" t="n"/>
      <c r="AH100" s="617" t="n"/>
    </row>
    <row r="101">
      <c r="A101" s="617" t="n"/>
      <c r="B101" s="617" t="n"/>
      <c r="C101" s="617" t="n"/>
      <c r="D101" s="617" t="n"/>
      <c r="E101" s="617" t="n"/>
      <c r="F101" s="617" t="n"/>
      <c r="G101" s="617" t="n"/>
      <c r="H101" s="617" t="n"/>
      <c r="I101" s="617" t="n"/>
      <c r="J101" s="617" t="n"/>
      <c r="K101" s="617" t="n"/>
      <c r="L101" s="617" t="n"/>
      <c r="M101" s="617" t="n"/>
      <c r="N101" s="617" t="n"/>
      <c r="O101" s="617" t="n"/>
      <c r="P101" s="617" t="n"/>
      <c r="Q101" s="617" t="n"/>
      <c r="R101" s="617" t="n"/>
      <c r="S101" s="617" t="n"/>
      <c r="T101" s="617" t="n"/>
      <c r="U101" s="617" t="n"/>
      <c r="V101" s="617" t="n"/>
      <c r="W101" s="617" t="n"/>
      <c r="X101" s="617" t="n"/>
      <c r="Y101" s="617" t="n"/>
      <c r="Z101" s="617" t="n"/>
      <c r="AA101" s="617" t="n"/>
      <c r="AB101" s="617" t="n"/>
      <c r="AC101" s="617" t="n"/>
      <c r="AD101" s="617" t="n"/>
      <c r="AE101" s="617" t="n"/>
      <c r="AF101" s="617" t="n"/>
      <c r="AG101" s="617" t="n"/>
      <c r="AH101" s="617" t="n"/>
    </row>
    <row r="102">
      <c r="A102" s="617" t="n"/>
      <c r="B102" s="617" t="n"/>
      <c r="C102" s="617" t="n"/>
      <c r="D102" s="617" t="n"/>
      <c r="E102" s="617" t="n"/>
      <c r="F102" s="617" t="n"/>
      <c r="G102" s="617" t="n"/>
      <c r="H102" s="617" t="n"/>
      <c r="I102" s="617" t="n"/>
      <c r="J102" s="617" t="n"/>
      <c r="K102" s="617" t="n"/>
      <c r="L102" s="617" t="n"/>
      <c r="M102" s="617" t="n"/>
      <c r="N102" s="617" t="n"/>
      <c r="O102" s="617" t="n"/>
      <c r="P102" s="617" t="n"/>
      <c r="Q102" s="617" t="n"/>
      <c r="R102" s="617" t="n"/>
      <c r="S102" s="617" t="n"/>
      <c r="T102" s="617" t="n"/>
      <c r="U102" s="617" t="n"/>
      <c r="V102" s="617" t="n"/>
      <c r="W102" s="617" t="n"/>
      <c r="X102" s="617" t="n"/>
      <c r="Y102" s="617" t="n"/>
      <c r="Z102" s="617" t="n"/>
      <c r="AA102" s="617" t="n"/>
      <c r="AB102" s="617" t="n"/>
      <c r="AC102" s="617" t="n"/>
      <c r="AD102" s="617" t="n"/>
      <c r="AE102" s="617" t="n"/>
      <c r="AF102" s="617" t="n"/>
      <c r="AG102" s="617" t="n"/>
      <c r="AH102" s="617" t="n"/>
    </row>
    <row r="103">
      <c r="A103" s="617" t="n"/>
      <c r="B103" s="617" t="n"/>
      <c r="C103" s="617" t="n"/>
      <c r="D103" s="617" t="n"/>
      <c r="E103" s="617" t="n"/>
      <c r="F103" s="617" t="n"/>
      <c r="G103" s="617" t="n"/>
      <c r="H103" s="617" t="n"/>
      <c r="I103" s="617" t="n"/>
      <c r="J103" s="617" t="n"/>
      <c r="K103" s="617" t="n"/>
      <c r="L103" s="617" t="n"/>
      <c r="M103" s="617" t="n"/>
      <c r="N103" s="617" t="n"/>
      <c r="O103" s="617" t="n"/>
      <c r="P103" s="617" t="n"/>
      <c r="Q103" s="617" t="n"/>
      <c r="R103" s="617" t="n"/>
      <c r="S103" s="617" t="n"/>
      <c r="T103" s="617" t="n"/>
      <c r="U103" s="617" t="n"/>
      <c r="V103" s="617" t="n"/>
      <c r="W103" s="617" t="n"/>
      <c r="X103" s="617" t="n"/>
      <c r="Y103" s="617" t="n"/>
      <c r="Z103" s="617" t="n"/>
      <c r="AA103" s="617" t="n"/>
      <c r="AB103" s="617" t="n"/>
      <c r="AC103" s="617" t="n"/>
      <c r="AD103" s="617" t="n"/>
      <c r="AE103" s="617" t="n"/>
      <c r="AF103" s="617" t="n"/>
      <c r="AG103" s="617" t="n"/>
      <c r="AH103" s="617" t="n"/>
    </row>
    <row r="104">
      <c r="A104" s="617" t="n"/>
      <c r="B104" s="617" t="n"/>
      <c r="C104" s="617" t="n"/>
      <c r="D104" s="617" t="n"/>
      <c r="E104" s="617" t="n"/>
      <c r="F104" s="617" t="n"/>
      <c r="G104" s="617" t="n"/>
      <c r="H104" s="617" t="n"/>
      <c r="I104" s="617" t="n"/>
      <c r="J104" s="617" t="n"/>
      <c r="K104" s="617" t="n"/>
      <c r="L104" s="617" t="n"/>
      <c r="M104" s="617" t="n"/>
      <c r="N104" s="617" t="n"/>
      <c r="O104" s="617" t="n"/>
      <c r="P104" s="617" t="n"/>
      <c r="Q104" s="617" t="n"/>
      <c r="R104" s="617" t="n"/>
      <c r="S104" s="617" t="n"/>
      <c r="T104" s="617" t="n"/>
      <c r="U104" s="617" t="n"/>
      <c r="V104" s="617" t="n"/>
      <c r="W104" s="617" t="n"/>
      <c r="X104" s="617" t="n"/>
      <c r="Y104" s="617" t="n"/>
      <c r="Z104" s="617" t="n"/>
      <c r="AA104" s="617" t="n"/>
      <c r="AB104" s="617" t="n"/>
      <c r="AC104" s="617" t="n"/>
      <c r="AD104" s="617" t="n"/>
      <c r="AE104" s="617" t="n"/>
      <c r="AF104" s="617" t="n"/>
      <c r="AG104" s="617" t="n"/>
      <c r="AH104" s="617" t="n"/>
    </row>
    <row r="105">
      <c r="A105" s="617" t="n"/>
      <c r="B105" s="617" t="n"/>
      <c r="C105" s="617" t="n"/>
      <c r="D105" s="617" t="n"/>
      <c r="E105" s="617" t="n"/>
      <c r="F105" s="617" t="n"/>
      <c r="G105" s="617" t="n"/>
      <c r="H105" s="617" t="n"/>
      <c r="I105" s="617" t="n"/>
      <c r="J105" s="617" t="n"/>
      <c r="K105" s="617" t="n"/>
      <c r="L105" s="617" t="n"/>
      <c r="M105" s="617" t="n"/>
      <c r="N105" s="617" t="n"/>
      <c r="O105" s="617" t="n"/>
      <c r="P105" s="617" t="n"/>
      <c r="Q105" s="617" t="n"/>
      <c r="R105" s="617" t="n"/>
      <c r="S105" s="617" t="n"/>
      <c r="T105" s="617" t="n"/>
      <c r="U105" s="617" t="n"/>
      <c r="V105" s="617" t="n"/>
      <c r="W105" s="617" t="n"/>
      <c r="X105" s="617" t="n"/>
      <c r="Y105" s="617" t="n"/>
      <c r="Z105" s="617" t="n"/>
      <c r="AA105" s="617" t="n"/>
      <c r="AB105" s="617" t="n"/>
      <c r="AC105" s="617" t="n"/>
      <c r="AD105" s="617" t="n"/>
      <c r="AE105" s="617" t="n"/>
      <c r="AF105" s="617" t="n"/>
      <c r="AG105" s="617" t="n"/>
      <c r="AH105" s="617" t="n"/>
    </row>
    <row r="106">
      <c r="A106" s="617" t="n"/>
      <c r="B106" s="617" t="n"/>
      <c r="C106" s="617" t="n"/>
      <c r="D106" s="617" t="n"/>
      <c r="E106" s="617" t="n"/>
      <c r="F106" s="617" t="n"/>
      <c r="G106" s="617" t="n"/>
      <c r="H106" s="617" t="n"/>
      <c r="I106" s="617" t="n"/>
      <c r="J106" s="617" t="n"/>
      <c r="K106" s="617" t="n"/>
      <c r="L106" s="617" t="n"/>
      <c r="M106" s="617" t="n"/>
      <c r="N106" s="617" t="n"/>
      <c r="O106" s="617" t="n"/>
      <c r="P106" s="617" t="n"/>
      <c r="Q106" s="617" t="n"/>
      <c r="R106" s="617" t="n"/>
      <c r="S106" s="617" t="n"/>
      <c r="T106" s="617" t="n"/>
      <c r="U106" s="617" t="n"/>
      <c r="V106" s="617" t="n"/>
      <c r="W106" s="617" t="n"/>
      <c r="X106" s="617" t="n"/>
      <c r="Y106" s="617" t="n"/>
      <c r="Z106" s="617" t="n"/>
      <c r="AA106" s="617" t="n"/>
      <c r="AB106" s="617" t="n"/>
      <c r="AC106" s="617" t="n"/>
      <c r="AD106" s="617" t="n"/>
      <c r="AE106" s="617" t="n"/>
      <c r="AF106" s="617" t="n"/>
      <c r="AG106" s="617" t="n"/>
      <c r="AH106" s="617" t="n"/>
    </row>
    <row r="107">
      <c r="A107" s="617" t="n"/>
      <c r="B107" s="617" t="n"/>
      <c r="C107" s="617" t="n"/>
      <c r="D107" s="617" t="n"/>
      <c r="E107" s="617" t="n"/>
      <c r="F107" s="617" t="n"/>
      <c r="G107" s="617" t="n"/>
      <c r="H107" s="617" t="n"/>
      <c r="I107" s="617" t="n"/>
      <c r="J107" s="617" t="n"/>
      <c r="K107" s="617" t="n"/>
      <c r="L107" s="617" t="n"/>
      <c r="M107" s="617" t="n"/>
      <c r="N107" s="617" t="n"/>
      <c r="O107" s="617" t="n"/>
      <c r="P107" s="617" t="n"/>
      <c r="Q107" s="617" t="n"/>
      <c r="R107" s="617" t="n"/>
      <c r="S107" s="617" t="n"/>
      <c r="T107" s="617" t="n"/>
      <c r="U107" s="617" t="n"/>
      <c r="V107" s="617" t="n"/>
      <c r="W107" s="617" t="n"/>
      <c r="X107" s="617" t="n"/>
      <c r="Y107" s="617" t="n"/>
      <c r="Z107" s="617" t="n"/>
      <c r="AA107" s="617" t="n"/>
      <c r="AB107" s="617" t="n"/>
      <c r="AC107" s="617" t="n"/>
      <c r="AD107" s="617" t="n"/>
      <c r="AE107" s="617" t="n"/>
      <c r="AF107" s="617" t="n"/>
      <c r="AG107" s="617" t="n"/>
      <c r="AH107" s="617" t="n"/>
    </row>
    <row r="108">
      <c r="A108" s="617" t="n"/>
      <c r="B108" s="617" t="n"/>
      <c r="C108" s="617" t="n"/>
      <c r="D108" s="617" t="n"/>
      <c r="E108" s="617" t="n"/>
      <c r="F108" s="617" t="n"/>
      <c r="G108" s="617" t="n"/>
      <c r="H108" s="617" t="n"/>
      <c r="I108" s="617" t="n"/>
      <c r="J108" s="617" t="n"/>
      <c r="K108" s="617" t="n"/>
      <c r="L108" s="617" t="n"/>
      <c r="M108" s="617" t="n"/>
      <c r="N108" s="617" t="n"/>
      <c r="O108" s="617" t="n"/>
      <c r="P108" s="617" t="n"/>
      <c r="Q108" s="617" t="n"/>
      <c r="R108" s="617" t="n"/>
      <c r="S108" s="617" t="n"/>
      <c r="T108" s="617" t="n"/>
      <c r="U108" s="617" t="n"/>
      <c r="V108" s="617" t="n"/>
      <c r="W108" s="617" t="n"/>
      <c r="X108" s="617" t="n"/>
      <c r="Y108" s="617" t="n"/>
      <c r="Z108" s="617" t="n"/>
      <c r="AA108" s="617" t="n"/>
      <c r="AB108" s="617" t="n"/>
      <c r="AC108" s="617" t="n"/>
      <c r="AD108" s="617" t="n"/>
      <c r="AE108" s="617" t="n"/>
      <c r="AF108" s="617" t="n"/>
      <c r="AG108" s="617" t="n"/>
      <c r="AH108" s="617" t="n"/>
    </row>
    <row r="109">
      <c r="A109" s="617" t="n"/>
      <c r="B109" s="617" t="n"/>
      <c r="C109" s="617" t="n"/>
      <c r="D109" s="617" t="n"/>
      <c r="E109" s="617" t="n"/>
      <c r="F109" s="617" t="n"/>
      <c r="G109" s="617" t="n"/>
      <c r="H109" s="617" t="n"/>
      <c r="I109" s="617" t="n"/>
      <c r="J109" s="617" t="n"/>
      <c r="K109" s="617" t="n"/>
      <c r="L109" s="617" t="n"/>
      <c r="M109" s="617" t="n"/>
      <c r="N109" s="617" t="n"/>
      <c r="O109" s="617" t="n"/>
      <c r="P109" s="617" t="n"/>
      <c r="Q109" s="617" t="n"/>
      <c r="R109" s="617" t="n"/>
      <c r="S109" s="617" t="n"/>
      <c r="T109" s="617" t="n"/>
      <c r="U109" s="617" t="n"/>
      <c r="V109" s="617" t="n"/>
      <c r="W109" s="617" t="n"/>
      <c r="X109" s="617" t="n"/>
      <c r="Y109" s="617" t="n"/>
      <c r="Z109" s="617" t="n"/>
      <c r="AA109" s="617" t="n"/>
      <c r="AB109" s="617" t="n"/>
      <c r="AC109" s="617" t="n"/>
      <c r="AD109" s="617" t="n"/>
      <c r="AE109" s="617" t="n"/>
      <c r="AF109" s="617" t="n"/>
      <c r="AG109" s="617" t="n"/>
      <c r="AH109" s="617" t="n"/>
    </row>
    <row r="110">
      <c r="A110" s="617" t="n"/>
      <c r="B110" s="617" t="n"/>
      <c r="C110" s="617" t="n"/>
      <c r="D110" s="617" t="n"/>
      <c r="E110" s="617" t="n"/>
      <c r="F110" s="617" t="n"/>
      <c r="G110" s="617" t="n"/>
      <c r="H110" s="617" t="n"/>
      <c r="I110" s="617" t="n"/>
      <c r="J110" s="617" t="n"/>
      <c r="K110" s="617" t="n"/>
      <c r="L110" s="617" t="n"/>
      <c r="M110" s="617" t="n"/>
      <c r="N110" s="617" t="n"/>
      <c r="O110" s="617" t="n"/>
      <c r="P110" s="617" t="n"/>
      <c r="Q110" s="617" t="n"/>
      <c r="R110" s="617" t="n"/>
      <c r="S110" s="617" t="n"/>
      <c r="T110" s="617" t="n"/>
      <c r="U110" s="617" t="n"/>
      <c r="V110" s="617" t="n"/>
      <c r="W110" s="617" t="n"/>
      <c r="X110" s="617" t="n"/>
      <c r="Y110" s="617" t="n"/>
      <c r="Z110" s="617" t="n"/>
      <c r="AA110" s="617" t="n"/>
      <c r="AB110" s="617" t="n"/>
      <c r="AC110" s="617" t="n"/>
      <c r="AD110" s="617" t="n"/>
      <c r="AE110" s="617" t="n"/>
      <c r="AF110" s="617" t="n"/>
      <c r="AG110" s="617" t="n"/>
      <c r="AH110" s="617" t="n"/>
    </row>
    <row r="111">
      <c r="A111" s="617" t="n"/>
      <c r="B111" s="617" t="n"/>
      <c r="C111" s="617" t="n"/>
      <c r="D111" s="617" t="n"/>
      <c r="E111" s="617" t="n"/>
      <c r="F111" s="617" t="n"/>
      <c r="G111" s="617" t="n"/>
      <c r="H111" s="617" t="n"/>
      <c r="I111" s="617" t="n"/>
      <c r="J111" s="617" t="n"/>
      <c r="K111" s="617" t="n"/>
      <c r="L111" s="617" t="n"/>
      <c r="M111" s="617" t="n"/>
      <c r="N111" s="617" t="n"/>
      <c r="O111" s="617" t="n"/>
      <c r="P111" s="617" t="n"/>
      <c r="Q111" s="617" t="n"/>
      <c r="R111" s="617" t="n"/>
      <c r="S111" s="617" t="n"/>
      <c r="T111" s="617" t="n"/>
      <c r="U111" s="617" t="n"/>
      <c r="V111" s="617" t="n"/>
      <c r="W111" s="617" t="n"/>
      <c r="X111" s="617" t="n"/>
      <c r="Y111" s="617" t="n"/>
      <c r="Z111" s="617" t="n"/>
      <c r="AA111" s="617" t="n"/>
      <c r="AB111" s="617" t="n"/>
      <c r="AC111" s="617" t="n"/>
      <c r="AD111" s="617" t="n"/>
      <c r="AE111" s="617" t="n"/>
      <c r="AF111" s="617" t="n"/>
      <c r="AG111" s="617" t="n"/>
      <c r="AH111" s="617" t="n"/>
    </row>
    <row r="112">
      <c r="A112" s="617" t="n"/>
      <c r="B112" s="617" t="n"/>
      <c r="C112" s="617" t="n"/>
      <c r="D112" s="617" t="n"/>
      <c r="E112" s="617" t="n"/>
      <c r="F112" s="617" t="n"/>
      <c r="G112" s="617" t="n"/>
      <c r="H112" s="617" t="n"/>
      <c r="I112" s="617" t="n"/>
      <c r="J112" s="617" t="n"/>
      <c r="K112" s="617" t="n"/>
      <c r="L112" s="617" t="n"/>
      <c r="M112" s="617" t="n"/>
      <c r="N112" s="617" t="n"/>
      <c r="O112" s="617" t="n"/>
      <c r="P112" s="617" t="n"/>
      <c r="Q112" s="617" t="n"/>
      <c r="R112" s="617" t="n"/>
      <c r="S112" s="617" t="n"/>
      <c r="T112" s="617" t="n"/>
      <c r="U112" s="617" t="n"/>
      <c r="V112" s="617" t="n"/>
      <c r="W112" s="617" t="n"/>
      <c r="X112" s="617" t="n"/>
      <c r="Y112" s="617" t="n"/>
      <c r="Z112" s="617" t="n"/>
      <c r="AA112" s="617" t="n"/>
      <c r="AB112" s="617" t="n"/>
      <c r="AC112" s="617" t="n"/>
      <c r="AD112" s="617" t="n"/>
      <c r="AE112" s="617" t="n"/>
      <c r="AF112" s="617" t="n"/>
      <c r="AG112" s="617" t="n"/>
      <c r="AH112" s="617" t="n"/>
    </row>
    <row r="113">
      <c r="A113" s="617" t="n"/>
      <c r="B113" s="617" t="n"/>
      <c r="C113" s="617" t="n"/>
      <c r="D113" s="617" t="n"/>
      <c r="E113" s="617" t="n"/>
      <c r="F113" s="617" t="n"/>
      <c r="G113" s="617" t="n"/>
      <c r="H113" s="617" t="n"/>
      <c r="I113" s="617" t="n"/>
      <c r="J113" s="617" t="n"/>
      <c r="K113" s="617" t="n"/>
      <c r="L113" s="617" t="n"/>
      <c r="M113" s="617" t="n"/>
      <c r="N113" s="617" t="n"/>
      <c r="O113" s="617" t="n"/>
      <c r="P113" s="617" t="n"/>
      <c r="Q113" s="617" t="n"/>
      <c r="R113" s="617" t="n"/>
      <c r="S113" s="617" t="n"/>
      <c r="T113" s="617" t="n"/>
      <c r="U113" s="617" t="n"/>
      <c r="V113" s="617" t="n"/>
      <c r="W113" s="617" t="n"/>
      <c r="X113" s="617" t="n"/>
      <c r="Y113" s="617" t="n"/>
      <c r="Z113" s="617" t="n"/>
      <c r="AA113" s="617" t="n"/>
      <c r="AB113" s="617" t="n"/>
      <c r="AC113" s="617" t="n"/>
      <c r="AD113" s="617" t="n"/>
      <c r="AE113" s="617" t="n"/>
      <c r="AF113" s="617" t="n"/>
      <c r="AG113" s="617" t="n"/>
      <c r="AH113" s="617" t="n"/>
    </row>
    <row r="114">
      <c r="A114" s="617" t="n"/>
      <c r="B114" s="617" t="n"/>
      <c r="C114" s="617" t="n"/>
      <c r="D114" s="617" t="n"/>
      <c r="E114" s="617" t="n"/>
      <c r="F114" s="617" t="n"/>
      <c r="G114" s="617" t="n"/>
      <c r="H114" s="617" t="n"/>
      <c r="I114" s="617" t="n"/>
      <c r="J114" s="617" t="n"/>
      <c r="K114" s="617" t="n"/>
      <c r="L114" s="617" t="n"/>
      <c r="M114" s="617" t="n"/>
      <c r="N114" s="617" t="n"/>
      <c r="O114" s="617" t="n"/>
      <c r="P114" s="617" t="n"/>
      <c r="Q114" s="617" t="n"/>
      <c r="R114" s="617" t="n"/>
      <c r="S114" s="617" t="n"/>
      <c r="T114" s="617" t="n"/>
      <c r="U114" s="617" t="n"/>
      <c r="V114" s="617" t="n"/>
      <c r="W114" s="617" t="n"/>
      <c r="X114" s="617" t="n"/>
      <c r="Y114" s="617" t="n"/>
      <c r="Z114" s="617" t="n"/>
      <c r="AA114" s="617" t="n"/>
      <c r="AB114" s="617" t="n"/>
      <c r="AC114" s="617" t="n"/>
      <c r="AD114" s="617" t="n"/>
      <c r="AE114" s="617" t="n"/>
      <c r="AF114" s="617" t="n"/>
      <c r="AG114" s="617" t="n"/>
      <c r="AH114" s="617" t="n"/>
    </row>
    <row r="115">
      <c r="A115" s="617" t="n"/>
      <c r="B115" s="617" t="n"/>
      <c r="C115" s="617" t="n"/>
      <c r="D115" s="617" t="n"/>
      <c r="E115" s="617" t="n"/>
      <c r="F115" s="617" t="n"/>
      <c r="G115" s="617" t="n"/>
      <c r="H115" s="617" t="n"/>
      <c r="I115" s="617" t="n"/>
      <c r="J115" s="617" t="n"/>
      <c r="K115" s="617" t="n"/>
      <c r="L115" s="617" t="n"/>
      <c r="M115" s="617" t="n"/>
      <c r="N115" s="617" t="n"/>
      <c r="O115" s="617" t="n"/>
      <c r="P115" s="617" t="n"/>
      <c r="Q115" s="617" t="n"/>
      <c r="R115" s="617" t="n"/>
      <c r="S115" s="617" t="n"/>
      <c r="T115" s="617" t="n"/>
      <c r="U115" s="617" t="n"/>
      <c r="V115" s="617" t="n"/>
      <c r="W115" s="617" t="n"/>
      <c r="X115" s="617" t="n"/>
      <c r="Y115" s="617" t="n"/>
      <c r="Z115" s="617" t="n"/>
      <c r="AA115" s="617" t="n"/>
      <c r="AB115" s="617" t="n"/>
      <c r="AC115" s="617" t="n"/>
      <c r="AD115" s="617" t="n"/>
      <c r="AE115" s="617" t="n"/>
      <c r="AF115" s="617" t="n"/>
      <c r="AG115" s="617" t="n"/>
      <c r="AH115" s="617" t="n"/>
    </row>
    <row r="116">
      <c r="A116" s="617" t="n"/>
      <c r="B116" s="617" t="n"/>
      <c r="C116" s="617" t="n"/>
      <c r="D116" s="617" t="n"/>
      <c r="E116" s="617" t="n"/>
      <c r="F116" s="617" t="n"/>
      <c r="G116" s="617" t="n"/>
      <c r="H116" s="617" t="n"/>
      <c r="I116" s="617" t="n"/>
      <c r="J116" s="617" t="n"/>
      <c r="K116" s="617" t="n"/>
      <c r="L116" s="617" t="n"/>
      <c r="M116" s="617" t="n"/>
      <c r="N116" s="617" t="n"/>
      <c r="O116" s="617" t="n"/>
      <c r="P116" s="617" t="n"/>
      <c r="Q116" s="617" t="n"/>
      <c r="R116" s="617" t="n"/>
      <c r="S116" s="617" t="n"/>
      <c r="T116" s="617" t="n"/>
      <c r="U116" s="617" t="n"/>
      <c r="V116" s="617" t="n"/>
      <c r="W116" s="617" t="n"/>
      <c r="X116" s="617" t="n"/>
      <c r="Y116" s="617" t="n"/>
      <c r="Z116" s="617" t="n"/>
      <c r="AA116" s="617" t="n"/>
      <c r="AB116" s="617" t="n"/>
      <c r="AC116" s="617" t="n"/>
      <c r="AD116" s="617" t="n"/>
      <c r="AE116" s="617" t="n"/>
      <c r="AF116" s="617" t="n"/>
      <c r="AG116" s="617" t="n"/>
      <c r="AH116" s="617" t="n"/>
    </row>
    <row r="117">
      <c r="A117" s="617" t="n"/>
      <c r="B117" s="617" t="n"/>
      <c r="C117" s="617" t="n"/>
      <c r="D117" s="617" t="n"/>
      <c r="E117" s="617" t="n"/>
      <c r="F117" s="617" t="n"/>
      <c r="G117" s="617" t="n"/>
      <c r="H117" s="617" t="n"/>
      <c r="I117" s="617" t="n"/>
      <c r="J117" s="617" t="n"/>
      <c r="K117" s="617" t="n"/>
      <c r="L117" s="617" t="n"/>
      <c r="M117" s="617" t="n"/>
      <c r="N117" s="617" t="n"/>
      <c r="O117" s="617" t="n"/>
      <c r="P117" s="617" t="n"/>
      <c r="Q117" s="617" t="n"/>
      <c r="R117" s="617" t="n"/>
      <c r="S117" s="617" t="n"/>
      <c r="T117" s="617" t="n"/>
      <c r="U117" s="617" t="n"/>
      <c r="V117" s="617" t="n"/>
      <c r="W117" s="617" t="n"/>
      <c r="X117" s="617" t="n"/>
      <c r="Y117" s="617" t="n"/>
      <c r="Z117" s="617" t="n"/>
      <c r="AA117" s="617" t="n"/>
      <c r="AB117" s="617" t="n"/>
      <c r="AC117" s="617" t="n"/>
      <c r="AD117" s="617" t="n"/>
      <c r="AE117" s="617" t="n"/>
      <c r="AF117" s="617" t="n"/>
      <c r="AG117" s="617" t="n"/>
      <c r="AH117" s="617" t="n"/>
    </row>
    <row r="118">
      <c r="A118" s="617" t="n"/>
      <c r="B118" s="617" t="n"/>
      <c r="C118" s="617" t="n"/>
      <c r="D118" s="617" t="n"/>
      <c r="E118" s="617" t="n"/>
      <c r="F118" s="617" t="n"/>
      <c r="G118" s="617" t="n"/>
      <c r="H118" s="617" t="n"/>
      <c r="I118" s="617" t="n"/>
      <c r="J118" s="617" t="n"/>
      <c r="K118" s="617" t="n"/>
      <c r="L118" s="617" t="n"/>
      <c r="M118" s="617" t="n"/>
      <c r="N118" s="617" t="n"/>
      <c r="O118" s="617" t="n"/>
      <c r="P118" s="617" t="n"/>
      <c r="Q118" s="617" t="n"/>
      <c r="R118" s="617" t="n"/>
      <c r="S118" s="617" t="n"/>
      <c r="T118" s="617" t="n"/>
      <c r="U118" s="617" t="n"/>
      <c r="V118" s="617" t="n"/>
      <c r="W118" s="617" t="n"/>
      <c r="X118" s="617" t="n"/>
      <c r="Y118" s="617" t="n"/>
      <c r="Z118" s="617" t="n"/>
      <c r="AA118" s="617" t="n"/>
      <c r="AB118" s="617" t="n"/>
      <c r="AC118" s="617" t="n"/>
      <c r="AD118" s="617" t="n"/>
      <c r="AE118" s="617" t="n"/>
      <c r="AF118" s="617" t="n"/>
      <c r="AG118" s="617" t="n"/>
      <c r="AH118" s="617" t="n"/>
    </row>
    <row r="119">
      <c r="A119" s="617" t="n"/>
      <c r="B119" s="617" t="n"/>
      <c r="C119" s="617" t="n"/>
      <c r="D119" s="617" t="n"/>
      <c r="E119" s="617" t="n"/>
      <c r="F119" s="617" t="n"/>
      <c r="G119" s="617" t="n"/>
      <c r="H119" s="617" t="n"/>
      <c r="I119" s="617" t="n"/>
      <c r="J119" s="617" t="n"/>
      <c r="K119" s="617" t="n"/>
      <c r="L119" s="617" t="n"/>
      <c r="M119" s="617" t="n"/>
      <c r="N119" s="617" t="n"/>
      <c r="O119" s="617" t="n"/>
      <c r="P119" s="617" t="n"/>
      <c r="Q119" s="617" t="n"/>
      <c r="R119" s="617" t="n"/>
      <c r="S119" s="617" t="n"/>
      <c r="T119" s="617" t="n"/>
      <c r="U119" s="617" t="n"/>
      <c r="V119" s="617" t="n"/>
      <c r="W119" s="617" t="n"/>
      <c r="X119" s="617" t="n"/>
      <c r="Y119" s="617" t="n"/>
      <c r="Z119" s="617" t="n"/>
      <c r="AA119" s="617" t="n"/>
      <c r="AB119" s="617" t="n"/>
      <c r="AC119" s="617" t="n"/>
      <c r="AD119" s="617" t="n"/>
      <c r="AE119" s="617" t="n"/>
      <c r="AF119" s="617" t="n"/>
      <c r="AG119" s="617" t="n"/>
      <c r="AH119" s="617" t="n"/>
    </row>
    <row r="120">
      <c r="A120" s="617" t="n"/>
      <c r="B120" s="617" t="n"/>
      <c r="C120" s="617" t="n"/>
      <c r="D120" s="617" t="n"/>
      <c r="E120" s="617" t="n"/>
      <c r="F120" s="617" t="n"/>
      <c r="G120" s="617" t="n"/>
      <c r="H120" s="617" t="n"/>
      <c r="I120" s="617" t="n"/>
      <c r="J120" s="617" t="n"/>
      <c r="K120" s="617" t="n"/>
      <c r="L120" s="617" t="n"/>
      <c r="M120" s="617" t="n"/>
      <c r="N120" s="617" t="n"/>
      <c r="O120" s="617" t="n"/>
      <c r="P120" s="617" t="n"/>
      <c r="Q120" s="617" t="n"/>
      <c r="R120" s="617" t="n"/>
      <c r="S120" s="617" t="n"/>
      <c r="T120" s="617" t="n"/>
      <c r="U120" s="617" t="n"/>
      <c r="V120" s="617" t="n"/>
      <c r="W120" s="617" t="n"/>
      <c r="X120" s="617" t="n"/>
      <c r="Y120" s="617" t="n"/>
      <c r="Z120" s="617" t="n"/>
      <c r="AA120" s="617" t="n"/>
      <c r="AB120" s="617" t="n"/>
      <c r="AC120" s="617" t="n"/>
      <c r="AD120" s="617" t="n"/>
      <c r="AE120" s="617" t="n"/>
      <c r="AF120" s="617" t="n"/>
      <c r="AG120" s="617" t="n"/>
      <c r="AH120" s="617" t="n"/>
    </row>
    <row r="121">
      <c r="A121" s="617" t="n"/>
      <c r="B121" s="617" t="n"/>
      <c r="C121" s="617" t="n"/>
      <c r="D121" s="617" t="n"/>
      <c r="E121" s="617" t="n"/>
      <c r="F121" s="617" t="n"/>
      <c r="G121" s="617" t="n"/>
      <c r="H121" s="617" t="n"/>
      <c r="I121" s="617" t="n"/>
      <c r="J121" s="617" t="n"/>
      <c r="K121" s="617" t="n"/>
      <c r="L121" s="617" t="n"/>
      <c r="M121" s="617" t="n"/>
      <c r="N121" s="617" t="n"/>
      <c r="O121" s="617" t="n"/>
      <c r="P121" s="617" t="n"/>
      <c r="Q121" s="617" t="n"/>
      <c r="R121" s="617" t="n"/>
      <c r="S121" s="617" t="n"/>
      <c r="T121" s="617" t="n"/>
      <c r="U121" s="617" t="n"/>
      <c r="V121" s="617" t="n"/>
      <c r="W121" s="617" t="n"/>
      <c r="X121" s="617" t="n"/>
      <c r="Y121" s="617" t="n"/>
      <c r="Z121" s="617" t="n"/>
      <c r="AA121" s="617" t="n"/>
      <c r="AB121" s="617" t="n"/>
      <c r="AC121" s="617" t="n"/>
      <c r="AD121" s="617" t="n"/>
      <c r="AE121" s="617" t="n"/>
      <c r="AF121" s="617" t="n"/>
      <c r="AG121" s="617" t="n"/>
      <c r="AH121" s="617" t="n"/>
    </row>
    <row r="122">
      <c r="A122" s="617" t="n"/>
      <c r="B122" s="617" t="n"/>
      <c r="C122" s="617" t="n"/>
      <c r="D122" s="617" t="n"/>
      <c r="E122" s="617" t="n"/>
      <c r="F122" s="617" t="n"/>
      <c r="G122" s="617" t="n"/>
      <c r="H122" s="617" t="n"/>
      <c r="I122" s="617" t="n"/>
      <c r="J122" s="617" t="n"/>
      <c r="K122" s="617" t="n"/>
      <c r="L122" s="617" t="n"/>
      <c r="M122" s="617" t="n"/>
      <c r="N122" s="617" t="n"/>
      <c r="O122" s="617" t="n"/>
      <c r="P122" s="617" t="n"/>
      <c r="Q122" s="617" t="n"/>
      <c r="R122" s="617" t="n"/>
      <c r="S122" s="617" t="n"/>
      <c r="T122" s="617" t="n"/>
      <c r="U122" s="617" t="n"/>
      <c r="V122" s="617" t="n"/>
      <c r="W122" s="617" t="n"/>
      <c r="X122" s="617" t="n"/>
      <c r="Y122" s="617" t="n"/>
      <c r="Z122" s="617" t="n"/>
      <c r="AA122" s="617" t="n"/>
      <c r="AB122" s="617" t="n"/>
      <c r="AC122" s="617" t="n"/>
      <c r="AD122" s="617" t="n"/>
      <c r="AE122" s="617" t="n"/>
      <c r="AF122" s="617" t="n"/>
      <c r="AG122" s="617" t="n"/>
      <c r="AH122" s="617" t="n"/>
    </row>
    <row r="123">
      <c r="A123" s="617" t="n"/>
      <c r="B123" s="617" t="n"/>
      <c r="C123" s="617" t="n"/>
      <c r="D123" s="617" t="n"/>
      <c r="E123" s="617" t="n"/>
      <c r="F123" s="617" t="n"/>
      <c r="G123" s="617" t="n"/>
      <c r="H123" s="617" t="n"/>
      <c r="I123" s="617" t="n"/>
      <c r="J123" s="617" t="n"/>
      <c r="K123" s="617" t="n"/>
      <c r="L123" s="617" t="n"/>
      <c r="M123" s="617" t="n"/>
      <c r="N123" s="617" t="n"/>
      <c r="O123" s="617" t="n"/>
      <c r="P123" s="617" t="n"/>
      <c r="Q123" s="617" t="n"/>
      <c r="R123" s="617" t="n"/>
      <c r="S123" s="617" t="n"/>
      <c r="T123" s="617" t="n"/>
      <c r="U123" s="617" t="n"/>
      <c r="V123" s="617" t="n"/>
      <c r="W123" s="617" t="n"/>
      <c r="X123" s="617" t="n"/>
      <c r="Y123" s="617" t="n"/>
      <c r="Z123" s="617" t="n"/>
      <c r="AA123" s="617" t="n"/>
      <c r="AB123" s="617" t="n"/>
      <c r="AC123" s="617" t="n"/>
      <c r="AD123" s="617" t="n"/>
      <c r="AE123" s="617" t="n"/>
      <c r="AF123" s="617" t="n"/>
      <c r="AG123" s="617" t="n"/>
      <c r="AH123" s="617" t="n"/>
    </row>
    <row r="124">
      <c r="A124" s="617" t="n"/>
      <c r="B124" s="617" t="n"/>
      <c r="C124" s="617" t="n"/>
      <c r="D124" s="617" t="n"/>
      <c r="E124" s="617" t="n"/>
      <c r="F124" s="617" t="n"/>
      <c r="G124" s="617" t="n"/>
      <c r="H124" s="617" t="n"/>
      <c r="I124" s="617" t="n"/>
      <c r="J124" s="617" t="n"/>
      <c r="K124" s="617" t="n"/>
      <c r="L124" s="617" t="n"/>
      <c r="M124" s="617" t="n"/>
      <c r="N124" s="617" t="n"/>
      <c r="O124" s="617" t="n"/>
      <c r="P124" s="617" t="n"/>
      <c r="Q124" s="617" t="n"/>
      <c r="R124" s="617" t="n"/>
      <c r="S124" s="617" t="n"/>
      <c r="T124" s="617" t="n"/>
      <c r="U124" s="617" t="n"/>
      <c r="V124" s="617" t="n"/>
      <c r="W124" s="617" t="n"/>
      <c r="X124" s="617" t="n"/>
      <c r="Y124" s="617" t="n"/>
      <c r="Z124" s="617" t="n"/>
      <c r="AA124" s="617" t="n"/>
      <c r="AB124" s="617" t="n"/>
      <c r="AC124" s="617" t="n"/>
      <c r="AD124" s="617" t="n"/>
      <c r="AE124" s="617" t="n"/>
      <c r="AF124" s="617" t="n"/>
      <c r="AG124" s="617" t="n"/>
      <c r="AH124" s="617" t="n"/>
    </row>
    <row r="125">
      <c r="A125" s="617" t="n"/>
      <c r="B125" s="617" t="n"/>
      <c r="C125" s="617" t="n"/>
      <c r="D125" s="617" t="n"/>
      <c r="E125" s="617" t="n"/>
      <c r="F125" s="617" t="n"/>
      <c r="G125" s="617" t="n"/>
      <c r="H125" s="617" t="n"/>
      <c r="I125" s="617" t="n"/>
      <c r="J125" s="617" t="n"/>
      <c r="K125" s="617" t="n"/>
      <c r="L125" s="617" t="n"/>
      <c r="M125" s="617" t="n"/>
      <c r="N125" s="617" t="n"/>
      <c r="O125" s="617" t="n"/>
      <c r="P125" s="617" t="n"/>
      <c r="Q125" s="617" t="n"/>
      <c r="R125" s="617" t="n"/>
      <c r="S125" s="617" t="n"/>
      <c r="T125" s="617" t="n"/>
      <c r="U125" s="617" t="n"/>
      <c r="V125" s="617" t="n"/>
      <c r="W125" s="617" t="n"/>
      <c r="X125" s="617" t="n"/>
      <c r="Y125" s="617" t="n"/>
      <c r="Z125" s="617" t="n"/>
      <c r="AA125" s="617" t="n"/>
      <c r="AB125" s="617" t="n"/>
      <c r="AC125" s="617" t="n"/>
      <c r="AD125" s="617" t="n"/>
      <c r="AE125" s="617" t="n"/>
      <c r="AF125" s="617" t="n"/>
      <c r="AG125" s="617" t="n"/>
      <c r="AH125" s="617" t="n"/>
    </row>
    <row r="126">
      <c r="A126" s="617" t="n"/>
      <c r="B126" s="617" t="n"/>
      <c r="C126" s="617" t="n"/>
      <c r="D126" s="617" t="n"/>
      <c r="E126" s="617" t="n"/>
      <c r="F126" s="617" t="n"/>
      <c r="G126" s="617" t="n"/>
      <c r="H126" s="617" t="n"/>
      <c r="I126" s="617" t="n"/>
      <c r="J126" s="617" t="n"/>
      <c r="K126" s="617" t="n"/>
      <c r="L126" s="617" t="n"/>
      <c r="M126" s="617" t="n"/>
      <c r="N126" s="617" t="n"/>
      <c r="O126" s="617" t="n"/>
      <c r="P126" s="617" t="n"/>
      <c r="Q126" s="617" t="n"/>
      <c r="R126" s="617" t="n"/>
      <c r="S126" s="617" t="n"/>
      <c r="T126" s="617" t="n"/>
      <c r="U126" s="617" t="n"/>
      <c r="V126" s="617" t="n"/>
      <c r="W126" s="617" t="n"/>
      <c r="X126" s="617" t="n"/>
      <c r="Y126" s="617" t="n"/>
      <c r="Z126" s="617" t="n"/>
      <c r="AA126" s="617" t="n"/>
      <c r="AB126" s="617" t="n"/>
      <c r="AC126" s="617" t="n"/>
      <c r="AD126" s="617" t="n"/>
      <c r="AE126" s="617" t="n"/>
      <c r="AF126" s="617" t="n"/>
      <c r="AG126" s="617" t="n"/>
      <c r="AH126" s="617" t="n"/>
    </row>
    <row r="127">
      <c r="A127" s="617" t="n"/>
      <c r="B127" s="617" t="n"/>
      <c r="C127" s="617" t="n"/>
      <c r="D127" s="617" t="n"/>
      <c r="E127" s="617" t="n"/>
      <c r="F127" s="617" t="n"/>
      <c r="G127" s="617" t="n"/>
      <c r="H127" s="617" t="n"/>
      <c r="I127" s="617" t="n"/>
      <c r="J127" s="617" t="n"/>
      <c r="K127" s="617" t="n"/>
      <c r="L127" s="617" t="n"/>
      <c r="M127" s="617" t="n"/>
      <c r="N127" s="617" t="n"/>
      <c r="O127" s="617" t="n"/>
      <c r="P127" s="617" t="n"/>
      <c r="Q127" s="617" t="n"/>
      <c r="R127" s="617" t="n"/>
      <c r="S127" s="617" t="n"/>
      <c r="T127" s="617" t="n"/>
      <c r="U127" s="617" t="n"/>
      <c r="V127" s="617" t="n"/>
      <c r="W127" s="617" t="n"/>
      <c r="X127" s="617" t="n"/>
      <c r="Y127" s="617" t="n"/>
      <c r="Z127" s="617" t="n"/>
      <c r="AA127" s="617" t="n"/>
      <c r="AB127" s="617" t="n"/>
      <c r="AC127" s="617" t="n"/>
      <c r="AD127" s="617" t="n"/>
      <c r="AE127" s="617" t="n"/>
      <c r="AF127" s="617" t="n"/>
      <c r="AG127" s="617" t="n"/>
      <c r="AH127" s="617" t="n"/>
    </row>
    <row r="128">
      <c r="A128" s="617" t="n"/>
      <c r="B128" s="617" t="n"/>
      <c r="C128" s="617" t="n"/>
      <c r="D128" s="617" t="n"/>
      <c r="E128" s="617" t="n"/>
      <c r="F128" s="617" t="n"/>
      <c r="G128" s="617" t="n"/>
      <c r="H128" s="617" t="n"/>
      <c r="I128" s="617" t="n"/>
      <c r="J128" s="617" t="n"/>
      <c r="K128" s="617" t="n"/>
      <c r="L128" s="617" t="n"/>
      <c r="M128" s="617" t="n"/>
      <c r="N128" s="617" t="n"/>
      <c r="O128" s="617" t="n"/>
      <c r="P128" s="617" t="n"/>
      <c r="Q128" s="617" t="n"/>
      <c r="R128" s="617" t="n"/>
      <c r="S128" s="617" t="n"/>
      <c r="T128" s="617" t="n"/>
      <c r="U128" s="617" t="n"/>
      <c r="V128" s="617" t="n"/>
      <c r="W128" s="617" t="n"/>
      <c r="X128" s="617" t="n"/>
      <c r="Y128" s="617" t="n"/>
      <c r="Z128" s="617" t="n"/>
      <c r="AA128" s="617" t="n"/>
      <c r="AB128" s="617" t="n"/>
      <c r="AC128" s="617" t="n"/>
      <c r="AD128" s="617" t="n"/>
      <c r="AE128" s="617" t="n"/>
      <c r="AF128" s="617" t="n"/>
      <c r="AG128" s="617" t="n"/>
      <c r="AH128" s="617" t="n"/>
    </row>
    <row r="129">
      <c r="A129" s="617" t="n"/>
      <c r="B129" s="617" t="n"/>
      <c r="C129" s="617" t="n"/>
      <c r="D129" s="617" t="n"/>
      <c r="E129" s="617" t="n"/>
      <c r="F129" s="617" t="n"/>
      <c r="G129" s="617" t="n"/>
      <c r="H129" s="617" t="n"/>
      <c r="I129" s="617" t="n"/>
      <c r="J129" s="617" t="n"/>
      <c r="K129" s="617" t="n"/>
      <c r="L129" s="617" t="n"/>
      <c r="M129" s="617" t="n"/>
      <c r="N129" s="617" t="n"/>
      <c r="O129" s="617" t="n"/>
      <c r="P129" s="617" t="n"/>
      <c r="Q129" s="617" t="n"/>
      <c r="R129" s="617" t="n"/>
      <c r="S129" s="617" t="n"/>
      <c r="T129" s="617" t="n"/>
      <c r="U129" s="617" t="n"/>
      <c r="V129" s="617" t="n"/>
      <c r="W129" s="617" t="n"/>
      <c r="X129" s="617" t="n"/>
      <c r="Y129" s="617" t="n"/>
      <c r="Z129" s="617" t="n"/>
      <c r="AA129" s="617" t="n"/>
      <c r="AB129" s="617" t="n"/>
      <c r="AC129" s="617" t="n"/>
      <c r="AD129" s="617" t="n"/>
      <c r="AE129" s="617" t="n"/>
      <c r="AF129" s="617" t="n"/>
      <c r="AG129" s="617" t="n"/>
      <c r="AH129" s="617" t="n"/>
    </row>
    <row r="130">
      <c r="A130" s="617" t="n"/>
      <c r="B130" s="617" t="n"/>
      <c r="C130" s="617" t="n"/>
      <c r="D130" s="617" t="n"/>
      <c r="E130" s="617" t="n"/>
      <c r="F130" s="617" t="n"/>
      <c r="G130" s="617" t="n"/>
      <c r="H130" s="617" t="n"/>
      <c r="I130" s="617" t="n"/>
      <c r="J130" s="617" t="n"/>
      <c r="K130" s="617" t="n"/>
      <c r="L130" s="617" t="n"/>
      <c r="M130" s="617" t="n"/>
      <c r="N130" s="617" t="n"/>
      <c r="O130" s="617" t="n"/>
      <c r="P130" s="617" t="n"/>
      <c r="Q130" s="617" t="n"/>
      <c r="R130" s="617" t="n"/>
      <c r="S130" s="617" t="n"/>
      <c r="T130" s="617" t="n"/>
      <c r="U130" s="617" t="n"/>
      <c r="V130" s="617" t="n"/>
      <c r="W130" s="617" t="n"/>
      <c r="X130" s="617" t="n"/>
      <c r="Y130" s="617" t="n"/>
      <c r="Z130" s="617" t="n"/>
      <c r="AA130" s="617" t="n"/>
      <c r="AB130" s="617" t="n"/>
      <c r="AC130" s="617" t="n"/>
      <c r="AD130" s="617" t="n"/>
      <c r="AE130" s="617" t="n"/>
      <c r="AF130" s="617" t="n"/>
      <c r="AG130" s="617" t="n"/>
      <c r="AH130" s="617" t="n"/>
    </row>
    <row r="131">
      <c r="A131" s="617" t="n"/>
      <c r="B131" s="617" t="n"/>
      <c r="C131" s="617" t="n"/>
      <c r="D131" s="617" t="n"/>
      <c r="E131" s="617" t="n"/>
      <c r="F131" s="617" t="n"/>
      <c r="G131" s="617" t="n"/>
      <c r="H131" s="617" t="n"/>
      <c r="I131" s="617" t="n"/>
      <c r="J131" s="617" t="n"/>
      <c r="K131" s="617" t="n"/>
      <c r="L131" s="617" t="n"/>
      <c r="M131" s="617" t="n"/>
      <c r="N131" s="617" t="n"/>
      <c r="O131" s="617" t="n"/>
      <c r="P131" s="617" t="n"/>
      <c r="Q131" s="617" t="n"/>
      <c r="R131" s="617" t="n"/>
      <c r="S131" s="617" t="n"/>
      <c r="T131" s="617" t="n"/>
      <c r="U131" s="617" t="n"/>
      <c r="V131" s="617" t="n"/>
      <c r="W131" s="617" t="n"/>
      <c r="X131" s="617" t="n"/>
      <c r="Y131" s="617" t="n"/>
      <c r="Z131" s="617" t="n"/>
      <c r="AA131" s="617" t="n"/>
      <c r="AB131" s="617" t="n"/>
      <c r="AC131" s="617" t="n"/>
      <c r="AD131" s="617" t="n"/>
      <c r="AE131" s="617" t="n"/>
      <c r="AF131" s="617" t="n"/>
      <c r="AG131" s="617" t="n"/>
      <c r="AH131" s="617" t="n"/>
    </row>
    <row r="132">
      <c r="A132" s="617" t="n"/>
      <c r="B132" s="617" t="n"/>
      <c r="C132" s="617" t="n"/>
      <c r="D132" s="617" t="n"/>
      <c r="E132" s="617" t="n"/>
      <c r="F132" s="617" t="n"/>
      <c r="G132" s="617" t="n"/>
      <c r="H132" s="617" t="n"/>
      <c r="I132" s="617" t="n"/>
      <c r="J132" s="617" t="n"/>
      <c r="K132" s="617" t="n"/>
      <c r="L132" s="617" t="n"/>
      <c r="M132" s="617" t="n"/>
      <c r="N132" s="617" t="n"/>
      <c r="O132" s="617" t="n"/>
      <c r="P132" s="617" t="n"/>
      <c r="Q132" s="617" t="n"/>
      <c r="R132" s="617" t="n"/>
      <c r="S132" s="617" t="n"/>
      <c r="T132" s="617" t="n"/>
      <c r="U132" s="617" t="n"/>
      <c r="V132" s="617" t="n"/>
      <c r="W132" s="617" t="n"/>
      <c r="X132" s="617" t="n"/>
      <c r="Y132" s="617" t="n"/>
      <c r="Z132" s="617" t="n"/>
      <c r="AA132" s="617" t="n"/>
      <c r="AB132" s="617" t="n"/>
      <c r="AC132" s="617" t="n"/>
      <c r="AD132" s="617" t="n"/>
      <c r="AE132" s="617" t="n"/>
      <c r="AF132" s="617" t="n"/>
      <c r="AG132" s="617" t="n"/>
      <c r="AH132" s="617" t="n"/>
    </row>
    <row r="133">
      <c r="A133" s="617" t="n"/>
      <c r="B133" s="617" t="n"/>
      <c r="C133" s="617" t="n"/>
      <c r="D133" s="617" t="n"/>
      <c r="E133" s="617" t="n"/>
      <c r="F133" s="617" t="n"/>
      <c r="G133" s="617" t="n"/>
      <c r="H133" s="617" t="n"/>
      <c r="I133" s="617" t="n"/>
      <c r="J133" s="617" t="n"/>
      <c r="K133" s="617" t="n"/>
      <c r="L133" s="617" t="n"/>
      <c r="M133" s="617" t="n"/>
      <c r="N133" s="617" t="n"/>
      <c r="O133" s="617" t="n"/>
      <c r="P133" s="617" t="n"/>
      <c r="Q133" s="617" t="n"/>
      <c r="R133" s="617" t="n"/>
      <c r="S133" s="617" t="n"/>
      <c r="T133" s="617" t="n"/>
      <c r="U133" s="617" t="n"/>
      <c r="V133" s="617" t="n"/>
      <c r="W133" s="617" t="n"/>
      <c r="X133" s="617" t="n"/>
      <c r="Y133" s="617" t="n"/>
      <c r="Z133" s="617" t="n"/>
      <c r="AA133" s="617" t="n"/>
      <c r="AB133" s="617" t="n"/>
      <c r="AC133" s="617" t="n"/>
      <c r="AD133" s="617" t="n"/>
      <c r="AE133" s="617" t="n"/>
      <c r="AF133" s="617" t="n"/>
      <c r="AG133" s="617" t="n"/>
      <c r="AH133" s="617" t="n"/>
    </row>
    <row r="134">
      <c r="A134" s="617" t="n"/>
      <c r="B134" s="617" t="n"/>
      <c r="C134" s="617" t="n"/>
      <c r="D134" s="617" t="n"/>
      <c r="E134" s="617" t="n"/>
      <c r="F134" s="617" t="n"/>
      <c r="G134" s="617" t="n"/>
      <c r="H134" s="617" t="n"/>
      <c r="I134" s="617" t="n"/>
      <c r="J134" s="617" t="n"/>
      <c r="K134" s="617" t="n"/>
      <c r="L134" s="617" t="n"/>
      <c r="M134" s="617" t="n"/>
      <c r="N134" s="617" t="n"/>
      <c r="O134" s="617" t="n"/>
      <c r="P134" s="617" t="n"/>
      <c r="Q134" s="617" t="n"/>
      <c r="R134" s="617" t="n"/>
      <c r="S134" s="617" t="n"/>
      <c r="T134" s="617" t="n"/>
      <c r="U134" s="617" t="n"/>
      <c r="V134" s="617" t="n"/>
      <c r="W134" s="617" t="n"/>
      <c r="X134" s="617" t="n"/>
      <c r="Y134" s="617" t="n"/>
      <c r="Z134" s="617" t="n"/>
      <c r="AA134" s="617" t="n"/>
      <c r="AB134" s="617" t="n"/>
      <c r="AC134" s="617" t="n"/>
      <c r="AD134" s="617" t="n"/>
      <c r="AE134" s="617" t="n"/>
      <c r="AF134" s="617" t="n"/>
      <c r="AG134" s="617" t="n"/>
      <c r="AH134" s="617" t="n"/>
    </row>
    <row r="135">
      <c r="A135" s="617" t="n"/>
      <c r="B135" s="617" t="n"/>
      <c r="C135" s="617" t="n"/>
      <c r="D135" s="617" t="n"/>
      <c r="E135" s="617" t="n"/>
      <c r="F135" s="617" t="n"/>
      <c r="G135" s="617" t="n"/>
      <c r="H135" s="617" t="n"/>
      <c r="I135" s="617" t="n"/>
      <c r="J135" s="617" t="n"/>
      <c r="K135" s="617" t="n"/>
      <c r="L135" s="617" t="n"/>
      <c r="M135" s="617" t="n"/>
      <c r="N135" s="617" t="n"/>
      <c r="O135" s="617" t="n"/>
      <c r="P135" s="617" t="n"/>
      <c r="Q135" s="617" t="n"/>
      <c r="R135" s="617" t="n"/>
      <c r="S135" s="617" t="n"/>
      <c r="T135" s="617" t="n"/>
      <c r="U135" s="617" t="n"/>
      <c r="V135" s="617" t="n"/>
      <c r="W135" s="617" t="n"/>
      <c r="X135" s="617" t="n"/>
      <c r="Y135" s="617" t="n"/>
      <c r="Z135" s="617" t="n"/>
      <c r="AA135" s="617" t="n"/>
      <c r="AB135" s="617" t="n"/>
      <c r="AC135" s="617" t="n"/>
      <c r="AD135" s="617" t="n"/>
      <c r="AE135" s="617" t="n"/>
      <c r="AF135" s="617" t="n"/>
      <c r="AG135" s="617" t="n"/>
      <c r="AH135" s="617" t="n"/>
    </row>
    <row r="136">
      <c r="A136" s="617" t="n"/>
      <c r="B136" s="617" t="n"/>
      <c r="C136" s="617" t="n"/>
      <c r="D136" s="617" t="n"/>
      <c r="E136" s="617" t="n"/>
      <c r="F136" s="617" t="n"/>
      <c r="G136" s="617" t="n"/>
      <c r="H136" s="617" t="n"/>
      <c r="I136" s="617" t="n"/>
      <c r="J136" s="617" t="n"/>
      <c r="K136" s="617" t="n"/>
      <c r="L136" s="617" t="n"/>
      <c r="M136" s="617" t="n"/>
      <c r="N136" s="617" t="n"/>
      <c r="O136" s="617" t="n"/>
      <c r="P136" s="617" t="n"/>
      <c r="Q136" s="617" t="n"/>
      <c r="R136" s="617" t="n"/>
      <c r="S136" s="617" t="n"/>
      <c r="T136" s="617" t="n"/>
      <c r="U136" s="617" t="n"/>
      <c r="V136" s="617" t="n"/>
      <c r="W136" s="617" t="n"/>
      <c r="X136" s="617" t="n"/>
      <c r="Y136" s="617" t="n"/>
      <c r="Z136" s="617" t="n"/>
      <c r="AA136" s="617" t="n"/>
      <c r="AB136" s="617" t="n"/>
      <c r="AC136" s="617" t="n"/>
      <c r="AD136" s="617" t="n"/>
      <c r="AE136" s="617" t="n"/>
      <c r="AF136" s="617" t="n"/>
      <c r="AG136" s="617" t="n"/>
      <c r="AH136" s="617" t="n"/>
    </row>
    <row r="137">
      <c r="A137" s="617" t="n"/>
      <c r="B137" s="617" t="n"/>
      <c r="C137" s="617" t="n"/>
      <c r="D137" s="617" t="n"/>
      <c r="E137" s="617" t="n"/>
      <c r="F137" s="617" t="n"/>
      <c r="G137" s="617" t="n"/>
      <c r="H137" s="617" t="n"/>
      <c r="I137" s="617" t="n"/>
      <c r="J137" s="617" t="n"/>
      <c r="K137" s="617" t="n"/>
      <c r="L137" s="617" t="n"/>
      <c r="M137" s="617" t="n"/>
      <c r="N137" s="617" t="n"/>
      <c r="O137" s="617" t="n"/>
      <c r="P137" s="617" t="n"/>
      <c r="Q137" s="617" t="n"/>
      <c r="R137" s="617" t="n"/>
      <c r="S137" s="617" t="n"/>
      <c r="T137" s="617" t="n"/>
      <c r="U137" s="617" t="n"/>
      <c r="V137" s="617" t="n"/>
      <c r="W137" s="617" t="n"/>
      <c r="X137" s="617" t="n"/>
      <c r="Y137" s="617" t="n"/>
      <c r="Z137" s="617" t="n"/>
      <c r="AA137" s="617" t="n"/>
      <c r="AB137" s="617" t="n"/>
      <c r="AC137" s="617" t="n"/>
      <c r="AD137" s="617" t="n"/>
      <c r="AE137" s="617" t="n"/>
      <c r="AF137" s="617" t="n"/>
      <c r="AG137" s="617" t="n"/>
      <c r="AH137" s="617" t="n"/>
    </row>
    <row r="138">
      <c r="A138" s="617" t="n"/>
      <c r="B138" s="617" t="n"/>
      <c r="C138" s="617" t="n"/>
      <c r="D138" s="617" t="n"/>
      <c r="E138" s="617" t="n"/>
      <c r="F138" s="617" t="n"/>
      <c r="G138" s="617" t="n"/>
      <c r="H138" s="617" t="n"/>
      <c r="I138" s="617" t="n"/>
      <c r="J138" s="617" t="n"/>
      <c r="K138" s="617" t="n"/>
      <c r="L138" s="617" t="n"/>
      <c r="M138" s="617" t="n"/>
      <c r="N138" s="617" t="n"/>
      <c r="O138" s="617" t="n"/>
      <c r="P138" s="617" t="n"/>
      <c r="Q138" s="617" t="n"/>
      <c r="R138" s="617" t="n"/>
      <c r="S138" s="617" t="n"/>
      <c r="T138" s="617" t="n"/>
      <c r="U138" s="617" t="n"/>
      <c r="V138" s="617" t="n"/>
      <c r="W138" s="617" t="n"/>
      <c r="X138" s="617" t="n"/>
      <c r="Y138" s="617" t="n"/>
      <c r="Z138" s="617" t="n"/>
      <c r="AA138" s="617" t="n"/>
      <c r="AB138" s="617" t="n"/>
      <c r="AC138" s="617" t="n"/>
      <c r="AD138" s="617" t="n"/>
      <c r="AE138" s="617" t="n"/>
      <c r="AF138" s="617" t="n"/>
      <c r="AG138" s="617" t="n"/>
      <c r="AH138" s="617" t="n"/>
    </row>
    <row r="139">
      <c r="A139" s="617" t="n"/>
      <c r="B139" s="617" t="n"/>
      <c r="C139" s="617" t="n"/>
      <c r="D139" s="617" t="n"/>
      <c r="E139" s="617" t="n"/>
      <c r="F139" s="617" t="n"/>
      <c r="G139" s="617" t="n"/>
      <c r="H139" s="617" t="n"/>
      <c r="I139" s="617" t="n"/>
      <c r="J139" s="617" t="n"/>
      <c r="K139" s="617" t="n"/>
      <c r="L139" s="617" t="n"/>
      <c r="M139" s="617" t="n"/>
      <c r="N139" s="617" t="n"/>
      <c r="O139" s="617" t="n"/>
      <c r="P139" s="617" t="n"/>
      <c r="Q139" s="617" t="n"/>
      <c r="R139" s="617" t="n"/>
      <c r="S139" s="617" t="n"/>
      <c r="T139" s="617" t="n"/>
      <c r="U139" s="617" t="n"/>
      <c r="V139" s="617" t="n"/>
      <c r="W139" s="617" t="n"/>
      <c r="X139" s="617" t="n"/>
      <c r="Y139" s="617" t="n"/>
      <c r="Z139" s="617" t="n"/>
      <c r="AA139" s="617" t="n"/>
      <c r="AB139" s="617" t="n"/>
      <c r="AC139" s="617" t="n"/>
      <c r="AD139" s="617" t="n"/>
      <c r="AE139" s="617" t="n"/>
      <c r="AF139" s="617" t="n"/>
      <c r="AG139" s="617" t="n"/>
      <c r="AH139" s="617" t="n"/>
    </row>
    <row r="140">
      <c r="A140" s="617" t="n"/>
      <c r="B140" s="617" t="n"/>
      <c r="C140" s="617" t="n"/>
      <c r="D140" s="617" t="n"/>
      <c r="E140" s="617" t="n"/>
      <c r="F140" s="617" t="n"/>
      <c r="G140" s="617" t="n"/>
      <c r="H140" s="617" t="n"/>
      <c r="I140" s="617" t="n"/>
      <c r="J140" s="617" t="n"/>
      <c r="K140" s="617" t="n"/>
      <c r="L140" s="617" t="n"/>
      <c r="M140" s="617" t="n"/>
      <c r="N140" s="617" t="n"/>
      <c r="O140" s="617" t="n"/>
      <c r="P140" s="617" t="n"/>
      <c r="Q140" s="617" t="n"/>
      <c r="R140" s="617" t="n"/>
      <c r="S140" s="617" t="n"/>
      <c r="T140" s="617" t="n"/>
      <c r="U140" s="617" t="n"/>
      <c r="V140" s="617" t="n"/>
      <c r="W140" s="617" t="n"/>
      <c r="X140" s="617" t="n"/>
      <c r="Y140" s="617" t="n"/>
      <c r="Z140" s="617" t="n"/>
      <c r="AA140" s="617" t="n"/>
      <c r="AB140" s="617" t="n"/>
      <c r="AC140" s="617" t="n"/>
      <c r="AD140" s="617" t="n"/>
      <c r="AE140" s="617" t="n"/>
      <c r="AF140" s="617" t="n"/>
      <c r="AG140" s="617" t="n"/>
      <c r="AH140" s="617" t="n"/>
    </row>
    <row r="141">
      <c r="A141" s="617" t="n"/>
      <c r="B141" s="617" t="n"/>
      <c r="C141" s="617" t="n"/>
      <c r="D141" s="617" t="n"/>
      <c r="E141" s="617" t="n"/>
      <c r="F141" s="617" t="n"/>
      <c r="G141" s="617" t="n"/>
      <c r="H141" s="617" t="n"/>
      <c r="I141" s="617" t="n"/>
      <c r="J141" s="617" t="n"/>
      <c r="K141" s="617" t="n"/>
      <c r="L141" s="617" t="n"/>
      <c r="M141" s="617" t="n"/>
      <c r="N141" s="617" t="n"/>
      <c r="O141" s="617" t="n"/>
      <c r="P141" s="617" t="n"/>
      <c r="Q141" s="617" t="n"/>
      <c r="R141" s="617" t="n"/>
      <c r="S141" s="617" t="n"/>
      <c r="T141" s="617" t="n"/>
      <c r="U141" s="617" t="n"/>
      <c r="V141" s="617" t="n"/>
      <c r="W141" s="617" t="n"/>
      <c r="X141" s="617" t="n"/>
      <c r="Y141" s="617" t="n"/>
      <c r="Z141" s="617" t="n"/>
      <c r="AA141" s="617" t="n"/>
      <c r="AB141" s="617" t="n"/>
      <c r="AC141" s="617" t="n"/>
      <c r="AD141" s="617" t="n"/>
      <c r="AE141" s="617" t="n"/>
      <c r="AF141" s="617" t="n"/>
      <c r="AG141" s="617" t="n"/>
      <c r="AH141" s="617" t="n"/>
    </row>
    <row r="142">
      <c r="A142" s="617" t="n"/>
      <c r="B142" s="617" t="n"/>
      <c r="C142" s="617" t="n"/>
      <c r="D142" s="617" t="n"/>
      <c r="E142" s="617" t="n"/>
      <c r="F142" s="617" t="n"/>
      <c r="G142" s="617" t="n"/>
      <c r="H142" s="617" t="n"/>
      <c r="I142" s="617" t="n"/>
      <c r="J142" s="617" t="n"/>
      <c r="K142" s="617" t="n"/>
      <c r="L142" s="617" t="n"/>
      <c r="M142" s="617" t="n"/>
      <c r="N142" s="617" t="n"/>
      <c r="O142" s="617" t="n"/>
      <c r="P142" s="617" t="n"/>
      <c r="Q142" s="617" t="n"/>
      <c r="R142" s="617" t="n"/>
      <c r="S142" s="617" t="n"/>
      <c r="T142" s="617" t="n"/>
      <c r="U142" s="617" t="n"/>
      <c r="V142" s="617" t="n"/>
      <c r="W142" s="617" t="n"/>
      <c r="X142" s="617" t="n"/>
      <c r="Y142" s="617" t="n"/>
      <c r="Z142" s="617" t="n"/>
      <c r="AA142" s="617" t="n"/>
      <c r="AB142" s="617" t="n"/>
      <c r="AC142" s="617" t="n"/>
      <c r="AD142" s="617" t="n"/>
      <c r="AE142" s="617" t="n"/>
      <c r="AF142" s="617" t="n"/>
      <c r="AG142" s="617" t="n"/>
      <c r="AH142" s="617" t="n"/>
    </row>
    <row r="143">
      <c r="A143" s="617" t="n"/>
      <c r="B143" s="617" t="n"/>
      <c r="C143" s="617" t="n"/>
      <c r="D143" s="617" t="n"/>
      <c r="E143" s="617" t="n"/>
      <c r="F143" s="617" t="n"/>
      <c r="G143" s="617" t="n"/>
      <c r="H143" s="617" t="n"/>
      <c r="I143" s="617" t="n"/>
      <c r="J143" s="617" t="n"/>
      <c r="K143" s="617" t="n"/>
      <c r="L143" s="617" t="n"/>
      <c r="M143" s="617" t="n"/>
      <c r="N143" s="617" t="n"/>
      <c r="O143" s="617" t="n"/>
      <c r="P143" s="617" t="n"/>
      <c r="Q143" s="617" t="n"/>
      <c r="R143" s="617" t="n"/>
      <c r="S143" s="617" t="n"/>
      <c r="T143" s="617" t="n"/>
      <c r="U143" s="617" t="n"/>
      <c r="V143" s="617" t="n"/>
      <c r="W143" s="617" t="n"/>
      <c r="X143" s="617" t="n"/>
      <c r="Y143" s="617" t="n"/>
      <c r="Z143" s="617" t="n"/>
      <c r="AA143" s="617" t="n"/>
      <c r="AB143" s="617" t="n"/>
      <c r="AC143" s="617" t="n"/>
      <c r="AD143" s="617" t="n"/>
      <c r="AE143" s="617" t="n"/>
      <c r="AF143" s="617" t="n"/>
      <c r="AG143" s="617" t="n"/>
      <c r="AH143" s="617" t="n"/>
    </row>
    <row r="144">
      <c r="A144" s="617" t="n"/>
      <c r="B144" s="617" t="n"/>
      <c r="C144" s="617" t="n"/>
      <c r="D144" s="617" t="n"/>
      <c r="E144" s="617" t="n"/>
      <c r="F144" s="617" t="n"/>
      <c r="G144" s="617" t="n"/>
      <c r="H144" s="617" t="n"/>
      <c r="I144" s="617" t="n"/>
      <c r="J144" s="617" t="n"/>
      <c r="K144" s="617" t="n"/>
      <c r="L144" s="617" t="n"/>
      <c r="M144" s="617" t="n"/>
      <c r="N144" s="617" t="n"/>
      <c r="O144" s="617" t="n"/>
      <c r="P144" s="617" t="n"/>
      <c r="Q144" s="617" t="n"/>
      <c r="R144" s="617" t="n"/>
      <c r="S144" s="617" t="n"/>
      <c r="T144" s="617" t="n"/>
      <c r="U144" s="617" t="n"/>
      <c r="V144" s="617" t="n"/>
      <c r="W144" s="617" t="n"/>
      <c r="X144" s="617" t="n"/>
      <c r="Y144" s="617" t="n"/>
      <c r="Z144" s="617" t="n"/>
      <c r="AA144" s="617" t="n"/>
      <c r="AB144" s="617" t="n"/>
      <c r="AC144" s="617" t="n"/>
      <c r="AD144" s="617" t="n"/>
      <c r="AE144" s="617" t="n"/>
      <c r="AF144" s="617" t="n"/>
      <c r="AG144" s="617" t="n"/>
      <c r="AH144" s="617" t="n"/>
    </row>
    <row r="145">
      <c r="A145" s="617" t="n"/>
      <c r="B145" s="617" t="n"/>
      <c r="C145" s="617" t="n"/>
      <c r="D145" s="617" t="n"/>
      <c r="E145" s="617" t="n"/>
      <c r="F145" s="617" t="n"/>
      <c r="G145" s="617" t="n"/>
      <c r="H145" s="617" t="n"/>
      <c r="I145" s="617" t="n"/>
      <c r="J145" s="617" t="n"/>
      <c r="K145" s="617" t="n"/>
      <c r="L145" s="617" t="n"/>
      <c r="M145" s="617" t="n"/>
      <c r="N145" s="617" t="n"/>
      <c r="O145" s="617" t="n"/>
      <c r="P145" s="617" t="n"/>
      <c r="Q145" s="617" t="n"/>
      <c r="R145" s="617" t="n"/>
      <c r="S145" s="617" t="n"/>
      <c r="T145" s="617" t="n"/>
      <c r="U145" s="617" t="n"/>
      <c r="V145" s="617" t="n"/>
      <c r="W145" s="617" t="n"/>
      <c r="X145" s="617" t="n"/>
      <c r="Y145" s="617" t="n"/>
      <c r="Z145" s="617" t="n"/>
      <c r="AA145" s="617" t="n"/>
      <c r="AB145" s="617" t="n"/>
      <c r="AC145" s="617" t="n"/>
      <c r="AD145" s="617" t="n"/>
      <c r="AE145" s="617" t="n"/>
      <c r="AF145" s="617" t="n"/>
      <c r="AG145" s="617" t="n"/>
      <c r="AH145" s="617" t="n"/>
    </row>
    <row r="146">
      <c r="A146" s="617" t="n"/>
      <c r="B146" s="617" t="n"/>
      <c r="C146" s="617" t="n"/>
      <c r="D146" s="617" t="n"/>
      <c r="E146" s="617" t="n"/>
      <c r="F146" s="617" t="n"/>
      <c r="G146" s="617" t="n"/>
      <c r="H146" s="617" t="n"/>
      <c r="I146" s="617" t="n"/>
      <c r="J146" s="617" t="n"/>
      <c r="K146" s="617" t="n"/>
      <c r="L146" s="617" t="n"/>
      <c r="M146" s="617" t="n"/>
      <c r="N146" s="617" t="n"/>
      <c r="O146" s="617" t="n"/>
      <c r="P146" s="617" t="n"/>
      <c r="Q146" s="617" t="n"/>
      <c r="R146" s="617" t="n"/>
      <c r="S146" s="617" t="n"/>
      <c r="T146" s="617" t="n"/>
      <c r="U146" s="617" t="n"/>
      <c r="V146" s="617" t="n"/>
      <c r="W146" s="617" t="n"/>
      <c r="X146" s="617" t="n"/>
      <c r="Y146" s="617" t="n"/>
      <c r="Z146" s="617" t="n"/>
      <c r="AA146" s="617" t="n"/>
      <c r="AB146" s="617" t="n"/>
      <c r="AC146" s="617" t="n"/>
      <c r="AD146" s="617" t="n"/>
      <c r="AE146" s="617" t="n"/>
      <c r="AF146" s="617" t="n"/>
      <c r="AG146" s="617" t="n"/>
      <c r="AH146" s="617" t="n"/>
    </row>
    <row r="147">
      <c r="A147" s="617" t="n"/>
      <c r="B147" s="617" t="n"/>
      <c r="C147" s="617" t="n"/>
      <c r="D147" s="617" t="n"/>
      <c r="E147" s="617" t="n"/>
      <c r="F147" s="617" t="n"/>
      <c r="G147" s="617" t="n"/>
      <c r="H147" s="617" t="n"/>
      <c r="I147" s="617" t="n"/>
      <c r="J147" s="617" t="n"/>
      <c r="K147" s="617" t="n"/>
      <c r="L147" s="617" t="n"/>
      <c r="M147" s="617" t="n"/>
      <c r="N147" s="617" t="n"/>
      <c r="O147" s="617" t="n"/>
      <c r="P147" s="617" t="n"/>
      <c r="Q147" s="617" t="n"/>
      <c r="R147" s="617" t="n"/>
      <c r="S147" s="617" t="n"/>
      <c r="T147" s="617" t="n"/>
      <c r="U147" s="617" t="n"/>
      <c r="V147" s="617" t="n"/>
      <c r="W147" s="617" t="n"/>
      <c r="X147" s="617" t="n"/>
      <c r="Y147" s="617" t="n"/>
      <c r="Z147" s="617" t="n"/>
      <c r="AA147" s="617" t="n"/>
      <c r="AB147" s="617" t="n"/>
      <c r="AC147" s="617" t="n"/>
      <c r="AD147" s="617" t="n"/>
      <c r="AE147" s="617" t="n"/>
      <c r="AF147" s="617" t="n"/>
      <c r="AG147" s="617" t="n"/>
      <c r="AH147" s="617" t="n"/>
    </row>
    <row r="148">
      <c r="A148" s="617" t="n"/>
      <c r="B148" s="617" t="n"/>
      <c r="C148" s="617" t="n"/>
      <c r="D148" s="617" t="n"/>
      <c r="E148" s="617" t="n"/>
      <c r="F148" s="617" t="n"/>
      <c r="G148" s="617" t="n"/>
      <c r="H148" s="617" t="n"/>
      <c r="I148" s="617" t="n"/>
      <c r="J148" s="617" t="n"/>
      <c r="K148" s="617" t="n"/>
      <c r="L148" s="617" t="n"/>
      <c r="M148" s="617" t="n"/>
      <c r="N148" s="617" t="n"/>
      <c r="O148" s="617" t="n"/>
      <c r="P148" s="617" t="n"/>
      <c r="Q148" s="617" t="n"/>
      <c r="R148" s="617" t="n"/>
      <c r="S148" s="617" t="n"/>
      <c r="T148" s="617" t="n"/>
      <c r="U148" s="617" t="n"/>
      <c r="V148" s="617" t="n"/>
      <c r="W148" s="617" t="n"/>
      <c r="X148" s="617" t="n"/>
      <c r="Y148" s="617" t="n"/>
      <c r="Z148" s="617" t="n"/>
      <c r="AA148" s="617" t="n"/>
      <c r="AB148" s="617" t="n"/>
      <c r="AC148" s="617" t="n"/>
      <c r="AD148" s="617" t="n"/>
      <c r="AE148" s="617" t="n"/>
      <c r="AF148" s="617" t="n"/>
      <c r="AG148" s="617" t="n"/>
      <c r="AH148" s="617" t="n"/>
    </row>
    <row r="149">
      <c r="A149" s="617" t="n"/>
      <c r="B149" s="617" t="n"/>
      <c r="C149" s="617" t="n"/>
      <c r="D149" s="617" t="n"/>
      <c r="E149" s="617" t="n"/>
      <c r="F149" s="617" t="n"/>
      <c r="G149" s="617" t="n"/>
      <c r="H149" s="617" t="n"/>
      <c r="I149" s="617" t="n"/>
      <c r="J149" s="617" t="n"/>
      <c r="K149" s="617" t="n"/>
      <c r="L149" s="617" t="n"/>
      <c r="M149" s="617" t="n"/>
      <c r="N149" s="617" t="n"/>
      <c r="O149" s="617" t="n"/>
      <c r="P149" s="617" t="n"/>
      <c r="Q149" s="617" t="n"/>
      <c r="R149" s="617" t="n"/>
      <c r="S149" s="617" t="n"/>
      <c r="T149" s="617" t="n"/>
      <c r="U149" s="617" t="n"/>
      <c r="V149" s="617" t="n"/>
      <c r="W149" s="617" t="n"/>
      <c r="X149" s="617" t="n"/>
      <c r="Y149" s="617" t="n"/>
      <c r="Z149" s="617" t="n"/>
      <c r="AA149" s="617" t="n"/>
      <c r="AB149" s="617" t="n"/>
      <c r="AC149" s="617" t="n"/>
      <c r="AD149" s="617" t="n"/>
      <c r="AE149" s="617" t="n"/>
      <c r="AF149" s="617" t="n"/>
      <c r="AG149" s="617" t="n"/>
      <c r="AH149" s="617" t="n"/>
    </row>
    <row r="150">
      <c r="A150" s="617" t="n"/>
      <c r="B150" s="617" t="n"/>
      <c r="C150" s="617" t="n"/>
      <c r="D150" s="617" t="n"/>
      <c r="E150" s="617" t="n"/>
      <c r="F150" s="617" t="n"/>
      <c r="G150" s="617" t="n"/>
      <c r="H150" s="617" t="n"/>
      <c r="I150" s="617" t="n"/>
      <c r="J150" s="617" t="n"/>
      <c r="K150" s="617" t="n"/>
      <c r="L150" s="617" t="n"/>
      <c r="M150" s="617" t="n"/>
      <c r="N150" s="617" t="n"/>
      <c r="O150" s="617" t="n"/>
      <c r="P150" s="617" t="n"/>
      <c r="Q150" s="617" t="n"/>
      <c r="R150" s="617" t="n"/>
      <c r="S150" s="617" t="n"/>
      <c r="T150" s="617" t="n"/>
      <c r="U150" s="617" t="n"/>
      <c r="V150" s="617" t="n"/>
      <c r="W150" s="617" t="n"/>
      <c r="X150" s="617" t="n"/>
      <c r="Y150" s="617" t="n"/>
      <c r="Z150" s="617" t="n"/>
      <c r="AA150" s="617" t="n"/>
      <c r="AB150" s="617" t="n"/>
      <c r="AC150" s="617" t="n"/>
      <c r="AD150" s="617" t="n"/>
      <c r="AE150" s="617" t="n"/>
      <c r="AF150" s="617" t="n"/>
      <c r="AG150" s="617" t="n"/>
      <c r="AH150" s="617" t="n"/>
    </row>
    <row r="151">
      <c r="A151" s="617" t="n"/>
      <c r="B151" s="617" t="n"/>
      <c r="C151" s="617" t="n"/>
      <c r="D151" s="617" t="n"/>
      <c r="E151" s="617" t="n"/>
      <c r="F151" s="617" t="n"/>
      <c r="G151" s="617" t="n"/>
      <c r="H151" s="617" t="n"/>
      <c r="I151" s="617" t="n"/>
      <c r="J151" s="617" t="n"/>
      <c r="K151" s="617" t="n"/>
      <c r="L151" s="617" t="n"/>
      <c r="M151" s="617" t="n"/>
      <c r="N151" s="617" t="n"/>
      <c r="O151" s="617" t="n"/>
      <c r="P151" s="617" t="n"/>
      <c r="Q151" s="617" t="n"/>
      <c r="R151" s="617" t="n"/>
      <c r="S151" s="617" t="n"/>
      <c r="T151" s="617" t="n"/>
      <c r="U151" s="617" t="n"/>
      <c r="V151" s="617" t="n"/>
      <c r="W151" s="617" t="n"/>
      <c r="X151" s="617" t="n"/>
      <c r="Y151" s="617" t="n"/>
      <c r="Z151" s="617" t="n"/>
      <c r="AA151" s="617" t="n"/>
      <c r="AB151" s="617" t="n"/>
      <c r="AC151" s="617" t="n"/>
      <c r="AD151" s="617" t="n"/>
      <c r="AE151" s="617" t="n"/>
      <c r="AF151" s="617" t="n"/>
      <c r="AG151" s="617" t="n"/>
      <c r="AH151" s="617" t="n"/>
    </row>
    <row r="152">
      <c r="A152" s="617" t="n"/>
      <c r="B152" s="617" t="n"/>
      <c r="C152" s="617" t="n"/>
      <c r="D152" s="617" t="n"/>
      <c r="E152" s="617" t="n"/>
      <c r="F152" s="617" t="n"/>
      <c r="G152" s="617" t="n"/>
      <c r="H152" s="617" t="n"/>
      <c r="I152" s="617" t="n"/>
      <c r="J152" s="617" t="n"/>
      <c r="K152" s="617" t="n"/>
      <c r="L152" s="617" t="n"/>
      <c r="M152" s="617" t="n"/>
      <c r="N152" s="617" t="n"/>
      <c r="O152" s="617" t="n"/>
      <c r="P152" s="617" t="n"/>
      <c r="Q152" s="617" t="n"/>
      <c r="R152" s="617" t="n"/>
      <c r="S152" s="617" t="n"/>
      <c r="T152" s="617" t="n"/>
      <c r="U152" s="617" t="n"/>
      <c r="V152" s="617" t="n"/>
      <c r="W152" s="617" t="n"/>
      <c r="X152" s="617" t="n"/>
      <c r="Y152" s="617" t="n"/>
      <c r="Z152" s="617" t="n"/>
      <c r="AA152" s="617" t="n"/>
      <c r="AB152" s="617" t="n"/>
      <c r="AC152" s="617" t="n"/>
      <c r="AD152" s="617" t="n"/>
      <c r="AE152" s="617" t="n"/>
      <c r="AF152" s="617" t="n"/>
      <c r="AG152" s="617" t="n"/>
      <c r="AH152" s="617" t="n"/>
    </row>
    <row r="153">
      <c r="A153" s="617" t="n"/>
      <c r="B153" s="617" t="n"/>
      <c r="C153" s="617" t="n"/>
      <c r="D153" s="617" t="n"/>
      <c r="E153" s="617" t="n"/>
      <c r="F153" s="617" t="n"/>
      <c r="G153" s="617" t="n"/>
      <c r="H153" s="617" t="n"/>
      <c r="I153" s="617" t="n"/>
      <c r="J153" s="617" t="n"/>
      <c r="K153" s="617" t="n"/>
      <c r="L153" s="617" t="n"/>
      <c r="M153" s="617" t="n"/>
      <c r="N153" s="617" t="n"/>
      <c r="O153" s="617" t="n"/>
      <c r="P153" s="617" t="n"/>
      <c r="Q153" s="617" t="n"/>
      <c r="R153" s="617" t="n"/>
      <c r="S153" s="617" t="n"/>
      <c r="T153" s="617" t="n"/>
      <c r="U153" s="617" t="n"/>
      <c r="V153" s="617" t="n"/>
      <c r="W153" s="617" t="n"/>
      <c r="X153" s="617" t="n"/>
      <c r="Y153" s="617" t="n"/>
      <c r="Z153" s="617" t="n"/>
      <c r="AA153" s="617" t="n"/>
      <c r="AB153" s="617" t="n"/>
      <c r="AC153" s="617" t="n"/>
      <c r="AD153" s="617" t="n"/>
      <c r="AE153" s="617" t="n"/>
      <c r="AF153" s="617" t="n"/>
      <c r="AG153" s="617" t="n"/>
      <c r="AH153" s="617" t="n"/>
    </row>
    <row r="154">
      <c r="A154" s="617" t="n"/>
      <c r="B154" s="617" t="n"/>
      <c r="C154" s="617" t="n"/>
      <c r="D154" s="617" t="n"/>
      <c r="E154" s="617" t="n"/>
      <c r="F154" s="617" t="n"/>
      <c r="G154" s="617" t="n"/>
      <c r="H154" s="617" t="n"/>
      <c r="I154" s="617" t="n"/>
      <c r="J154" s="617" t="n"/>
      <c r="K154" s="617" t="n"/>
      <c r="L154" s="617" t="n"/>
      <c r="M154" s="617" t="n"/>
      <c r="N154" s="617" t="n"/>
      <c r="O154" s="617" t="n"/>
      <c r="P154" s="617" t="n"/>
      <c r="Q154" s="617" t="n"/>
      <c r="R154" s="617" t="n"/>
      <c r="S154" s="617" t="n"/>
      <c r="T154" s="617" t="n"/>
      <c r="U154" s="617" t="n"/>
      <c r="V154" s="617" t="n"/>
      <c r="W154" s="617" t="n"/>
      <c r="X154" s="617" t="n"/>
      <c r="Y154" s="617" t="n"/>
      <c r="Z154" s="617" t="n"/>
      <c r="AA154" s="617" t="n"/>
      <c r="AB154" s="617" t="n"/>
      <c r="AC154" s="617" t="n"/>
      <c r="AD154" s="617" t="n"/>
      <c r="AE154" s="617" t="n"/>
      <c r="AF154" s="617" t="n"/>
      <c r="AG154" s="617" t="n"/>
      <c r="AH154" s="617" t="n"/>
    </row>
    <row r="155">
      <c r="A155" s="617" t="n"/>
      <c r="B155" s="617" t="n"/>
      <c r="C155" s="617" t="n"/>
      <c r="D155" s="617" t="n"/>
      <c r="E155" s="617" t="n"/>
      <c r="F155" s="617" t="n"/>
      <c r="G155" s="617" t="n"/>
      <c r="H155" s="617" t="n"/>
      <c r="I155" s="617" t="n"/>
      <c r="J155" s="617" t="n"/>
      <c r="K155" s="617" t="n"/>
      <c r="L155" s="617" t="n"/>
      <c r="M155" s="617" t="n"/>
      <c r="N155" s="617" t="n"/>
      <c r="O155" s="617" t="n"/>
      <c r="P155" s="617" t="n"/>
      <c r="Q155" s="617" t="n"/>
      <c r="R155" s="617" t="n"/>
      <c r="S155" s="617" t="n"/>
      <c r="T155" s="617" t="n"/>
      <c r="U155" s="617" t="n"/>
      <c r="V155" s="617" t="n"/>
      <c r="W155" s="617" t="n"/>
      <c r="X155" s="617" t="n"/>
      <c r="Y155" s="617" t="n"/>
      <c r="Z155" s="617" t="n"/>
      <c r="AA155" s="617" t="n"/>
      <c r="AB155" s="617" t="n"/>
      <c r="AC155" s="617" t="n"/>
      <c r="AD155" s="617" t="n"/>
      <c r="AE155" s="617" t="n"/>
      <c r="AF155" s="617" t="n"/>
      <c r="AG155" s="617" t="n"/>
      <c r="AH155" s="617" t="n"/>
    </row>
    <row r="156">
      <c r="A156" s="617" t="n"/>
      <c r="B156" s="617" t="n"/>
      <c r="C156" s="617" t="n"/>
      <c r="D156" s="617" t="n"/>
      <c r="E156" s="617" t="n"/>
      <c r="F156" s="617" t="n"/>
      <c r="G156" s="617" t="n"/>
      <c r="H156" s="617" t="n"/>
      <c r="I156" s="617" t="n"/>
      <c r="J156" s="617" t="n"/>
      <c r="K156" s="617" t="n"/>
      <c r="L156" s="617" t="n"/>
      <c r="M156" s="617" t="n"/>
      <c r="N156" s="617" t="n"/>
      <c r="O156" s="617" t="n"/>
      <c r="P156" s="617" t="n"/>
      <c r="Q156" s="617" t="n"/>
      <c r="R156" s="617" t="n"/>
      <c r="S156" s="617" t="n"/>
      <c r="T156" s="617" t="n"/>
      <c r="U156" s="617" t="n"/>
      <c r="V156" s="617" t="n"/>
      <c r="W156" s="617" t="n"/>
      <c r="X156" s="617" t="n"/>
      <c r="Y156" s="617" t="n"/>
      <c r="Z156" s="617" t="n"/>
      <c r="AA156" s="617" t="n"/>
      <c r="AB156" s="617" t="n"/>
      <c r="AC156" s="617" t="n"/>
      <c r="AD156" s="617" t="n"/>
      <c r="AE156" s="617" t="n"/>
      <c r="AF156" s="617" t="n"/>
      <c r="AG156" s="617" t="n"/>
      <c r="AH156" s="617" t="n"/>
    </row>
    <row r="157">
      <c r="A157" s="617" t="n"/>
      <c r="B157" s="617" t="n"/>
      <c r="C157" s="617" t="n"/>
      <c r="D157" s="617" t="n"/>
      <c r="E157" s="617" t="n"/>
      <c r="F157" s="617" t="n"/>
      <c r="G157" s="617" t="n"/>
      <c r="H157" s="617" t="n"/>
      <c r="I157" s="617" t="n"/>
      <c r="J157" s="617" t="n"/>
      <c r="K157" s="617" t="n"/>
      <c r="L157" s="617" t="n"/>
      <c r="M157" s="617" t="n"/>
      <c r="N157" s="617" t="n"/>
      <c r="O157" s="617" t="n"/>
      <c r="P157" s="617" t="n"/>
      <c r="Q157" s="617" t="n"/>
      <c r="R157" s="617" t="n"/>
      <c r="S157" s="617" t="n"/>
      <c r="T157" s="617" t="n"/>
      <c r="U157" s="617" t="n"/>
      <c r="V157" s="617" t="n"/>
      <c r="W157" s="617" t="n"/>
      <c r="X157" s="617" t="n"/>
      <c r="Y157" s="617" t="n"/>
      <c r="Z157" s="617" t="n"/>
      <c r="AA157" s="617" t="n"/>
      <c r="AB157" s="617" t="n"/>
      <c r="AC157" s="617" t="n"/>
      <c r="AD157" s="617" t="n"/>
      <c r="AE157" s="617" t="n"/>
      <c r="AF157" s="617" t="n"/>
      <c r="AG157" s="617" t="n"/>
      <c r="AH157" s="617" t="n"/>
    </row>
    <row r="158">
      <c r="A158" s="617" t="n"/>
      <c r="B158" s="617" t="n"/>
      <c r="C158" s="617" t="n"/>
      <c r="D158" s="617" t="n"/>
      <c r="E158" s="617" t="n"/>
      <c r="F158" s="617" t="n"/>
      <c r="G158" s="617" t="n"/>
      <c r="H158" s="617" t="n"/>
      <c r="I158" s="617" t="n"/>
      <c r="J158" s="617" t="n"/>
      <c r="K158" s="617" t="n"/>
      <c r="L158" s="617" t="n"/>
      <c r="M158" s="617" t="n"/>
      <c r="N158" s="617" t="n"/>
      <c r="O158" s="617" t="n"/>
      <c r="P158" s="617" t="n"/>
      <c r="Q158" s="617" t="n"/>
      <c r="R158" s="617" t="n"/>
      <c r="S158" s="617" t="n"/>
      <c r="T158" s="617" t="n"/>
      <c r="U158" s="617" t="n"/>
      <c r="V158" s="617" t="n"/>
      <c r="W158" s="617" t="n"/>
      <c r="X158" s="617" t="n"/>
      <c r="Y158" s="617" t="n"/>
      <c r="Z158" s="617" t="n"/>
      <c r="AA158" s="617" t="n"/>
      <c r="AB158" s="617" t="n"/>
      <c r="AC158" s="617" t="n"/>
      <c r="AD158" s="617" t="n"/>
      <c r="AE158" s="617" t="n"/>
      <c r="AF158" s="617" t="n"/>
      <c r="AG158" s="617" t="n"/>
      <c r="AH158" s="617" t="n"/>
    </row>
    <row r="159">
      <c r="A159" s="617" t="n"/>
      <c r="B159" s="617" t="n"/>
      <c r="C159" s="617" t="n"/>
      <c r="D159" s="617" t="n"/>
      <c r="E159" s="617" t="n"/>
      <c r="F159" s="617" t="n"/>
      <c r="G159" s="617" t="n"/>
      <c r="H159" s="617" t="n"/>
      <c r="I159" s="617" t="n"/>
      <c r="J159" s="617" t="n"/>
      <c r="K159" s="617" t="n"/>
      <c r="L159" s="617" t="n"/>
      <c r="M159" s="617" t="n"/>
      <c r="N159" s="617" t="n"/>
      <c r="O159" s="617" t="n"/>
      <c r="P159" s="617" t="n"/>
      <c r="Q159" s="617" t="n"/>
      <c r="R159" s="617" t="n"/>
      <c r="S159" s="617" t="n"/>
      <c r="T159" s="617" t="n"/>
      <c r="U159" s="617" t="n"/>
      <c r="V159" s="617" t="n"/>
      <c r="W159" s="617" t="n"/>
      <c r="X159" s="617" t="n"/>
      <c r="Y159" s="617" t="n"/>
      <c r="Z159" s="617" t="n"/>
      <c r="AA159" s="617" t="n"/>
      <c r="AB159" s="617" t="n"/>
      <c r="AC159" s="617" t="n"/>
      <c r="AD159" s="617" t="n"/>
      <c r="AE159" s="617" t="n"/>
      <c r="AF159" s="617" t="n"/>
      <c r="AG159" s="617" t="n"/>
      <c r="AH159" s="617" t="n"/>
    </row>
    <row r="160">
      <c r="A160" s="617" t="n"/>
      <c r="B160" s="617" t="n"/>
      <c r="C160" s="617" t="n"/>
      <c r="D160" s="617" t="n"/>
      <c r="E160" s="617" t="n"/>
      <c r="F160" s="617" t="n"/>
      <c r="G160" s="617" t="n"/>
      <c r="H160" s="617" t="n"/>
      <c r="I160" s="617" t="n"/>
      <c r="J160" s="617" t="n"/>
      <c r="K160" s="617" t="n"/>
      <c r="L160" s="617" t="n"/>
      <c r="M160" s="617" t="n"/>
      <c r="N160" s="617" t="n"/>
      <c r="O160" s="617" t="n"/>
      <c r="P160" s="617" t="n"/>
      <c r="Q160" s="617" t="n"/>
      <c r="R160" s="617" t="n"/>
      <c r="S160" s="617" t="n"/>
      <c r="T160" s="617" t="n"/>
      <c r="U160" s="617" t="n"/>
      <c r="V160" s="617" t="n"/>
      <c r="W160" s="617" t="n"/>
      <c r="X160" s="617" t="n"/>
      <c r="Y160" s="617" t="n"/>
      <c r="Z160" s="617" t="n"/>
      <c r="AA160" s="617" t="n"/>
      <c r="AB160" s="617" t="n"/>
      <c r="AC160" s="617" t="n"/>
      <c r="AD160" s="617" t="n"/>
      <c r="AE160" s="617" t="n"/>
      <c r="AF160" s="617" t="n"/>
      <c r="AG160" s="617" t="n"/>
      <c r="AH160" s="617" t="n"/>
    </row>
    <row r="161">
      <c r="A161" s="617" t="n"/>
      <c r="B161" s="617" t="n"/>
      <c r="C161" s="617" t="n"/>
      <c r="D161" s="617" t="n"/>
      <c r="E161" s="617" t="n"/>
      <c r="F161" s="617" t="n"/>
      <c r="G161" s="617" t="n"/>
      <c r="H161" s="617" t="n"/>
      <c r="I161" s="617" t="n"/>
      <c r="J161" s="617" t="n"/>
      <c r="K161" s="617" t="n"/>
      <c r="L161" s="617" t="n"/>
      <c r="M161" s="617" t="n"/>
      <c r="N161" s="617" t="n"/>
      <c r="O161" s="617" t="n"/>
      <c r="P161" s="617" t="n"/>
      <c r="Q161" s="617" t="n"/>
      <c r="R161" s="617" t="n"/>
      <c r="S161" s="617" t="n"/>
      <c r="T161" s="617" t="n"/>
      <c r="U161" s="617" t="n"/>
      <c r="V161" s="617" t="n"/>
      <c r="W161" s="617" t="n"/>
      <c r="X161" s="617" t="n"/>
      <c r="Y161" s="617" t="n"/>
      <c r="Z161" s="617" t="n"/>
      <c r="AA161" s="617" t="n"/>
      <c r="AB161" s="617" t="n"/>
      <c r="AC161" s="617" t="n"/>
      <c r="AD161" s="617" t="n"/>
      <c r="AE161" s="617" t="n"/>
      <c r="AF161" s="617" t="n"/>
      <c r="AG161" s="617" t="n"/>
      <c r="AH161" s="617" t="n"/>
    </row>
    <row r="162">
      <c r="A162" s="617" t="n"/>
      <c r="B162" s="617" t="n"/>
      <c r="C162" s="617" t="n"/>
      <c r="D162" s="617" t="n"/>
      <c r="E162" s="617" t="n"/>
      <c r="F162" s="617" t="n"/>
      <c r="G162" s="617" t="n"/>
      <c r="H162" s="617" t="n"/>
      <c r="I162" s="617" t="n"/>
      <c r="J162" s="617" t="n"/>
      <c r="K162" s="617" t="n"/>
      <c r="L162" s="617" t="n"/>
      <c r="M162" s="617" t="n"/>
      <c r="N162" s="617" t="n"/>
      <c r="O162" s="617" t="n"/>
      <c r="P162" s="617" t="n"/>
      <c r="Q162" s="617" t="n"/>
      <c r="R162" s="617" t="n"/>
      <c r="S162" s="617" t="n"/>
      <c r="T162" s="617" t="n"/>
      <c r="U162" s="617" t="n"/>
      <c r="V162" s="617" t="n"/>
      <c r="W162" s="617" t="n"/>
      <c r="X162" s="617" t="n"/>
      <c r="Y162" s="617" t="n"/>
      <c r="Z162" s="617" t="n"/>
      <c r="AA162" s="617" t="n"/>
      <c r="AB162" s="617" t="n"/>
      <c r="AC162" s="617" t="n"/>
      <c r="AD162" s="617" t="n"/>
      <c r="AE162" s="617" t="n"/>
      <c r="AF162" s="617" t="n"/>
      <c r="AG162" s="617" t="n"/>
      <c r="AH162" s="617" t="n"/>
    </row>
    <row r="163">
      <c r="A163" s="617" t="n"/>
      <c r="B163" s="617" t="n"/>
      <c r="C163" s="617" t="n"/>
      <c r="D163" s="617" t="n"/>
      <c r="E163" s="617" t="n"/>
      <c r="F163" s="617" t="n"/>
      <c r="G163" s="617" t="n"/>
      <c r="H163" s="617" t="n"/>
      <c r="I163" s="617" t="n"/>
      <c r="J163" s="617" t="n"/>
      <c r="K163" s="617" t="n"/>
      <c r="L163" s="617" t="n"/>
      <c r="M163" s="617" t="n"/>
      <c r="N163" s="617" t="n"/>
      <c r="O163" s="617" t="n"/>
      <c r="P163" s="617" t="n"/>
      <c r="Q163" s="617" t="n"/>
      <c r="R163" s="617" t="n"/>
      <c r="S163" s="617" t="n"/>
      <c r="T163" s="617" t="n"/>
      <c r="U163" s="617" t="n"/>
      <c r="V163" s="617" t="n"/>
      <c r="W163" s="617" t="n"/>
      <c r="X163" s="617" t="n"/>
      <c r="Y163" s="617" t="n"/>
      <c r="Z163" s="617" t="n"/>
      <c r="AA163" s="617" t="n"/>
      <c r="AB163" s="617" t="n"/>
      <c r="AC163" s="617" t="n"/>
      <c r="AD163" s="617" t="n"/>
      <c r="AE163" s="617" t="n"/>
      <c r="AF163" s="617" t="n"/>
      <c r="AG163" s="617" t="n"/>
      <c r="AH163" s="617" t="n"/>
    </row>
    <row r="164">
      <c r="A164" s="617" t="n"/>
      <c r="B164" s="617" t="n"/>
      <c r="C164" s="617" t="n"/>
      <c r="D164" s="617" t="n"/>
      <c r="E164" s="617" t="n"/>
      <c r="F164" s="617" t="n"/>
      <c r="G164" s="617" t="n"/>
      <c r="H164" s="617" t="n"/>
      <c r="I164" s="617" t="n"/>
      <c r="J164" s="617" t="n"/>
      <c r="K164" s="617" t="n"/>
      <c r="L164" s="617" t="n"/>
      <c r="M164" s="617" t="n"/>
      <c r="N164" s="617" t="n"/>
      <c r="O164" s="617" t="n"/>
      <c r="P164" s="617" t="n"/>
      <c r="Q164" s="617" t="n"/>
      <c r="R164" s="617" t="n"/>
      <c r="S164" s="617" t="n"/>
      <c r="T164" s="617" t="n"/>
      <c r="U164" s="617" t="n"/>
      <c r="V164" s="617" t="n"/>
      <c r="W164" s="617" t="n"/>
      <c r="X164" s="617" t="n"/>
      <c r="Y164" s="617" t="n"/>
      <c r="Z164" s="617" t="n"/>
      <c r="AA164" s="617" t="n"/>
      <c r="AB164" s="617" t="n"/>
      <c r="AC164" s="617" t="n"/>
      <c r="AD164" s="617" t="n"/>
      <c r="AE164" s="617" t="n"/>
      <c r="AF164" s="617" t="n"/>
      <c r="AG164" s="617" t="n"/>
      <c r="AH164" s="617" t="n"/>
    </row>
    <row r="165">
      <c r="A165" s="617" t="n"/>
      <c r="B165" s="617" t="n"/>
      <c r="C165" s="617" t="n"/>
      <c r="D165" s="617" t="n"/>
      <c r="E165" s="617" t="n"/>
      <c r="F165" s="617" t="n"/>
      <c r="G165" s="617" t="n"/>
      <c r="H165" s="617" t="n"/>
      <c r="I165" s="617" t="n"/>
      <c r="J165" s="617" t="n"/>
      <c r="K165" s="617" t="n"/>
      <c r="L165" s="617" t="n"/>
      <c r="M165" s="617" t="n"/>
      <c r="N165" s="617" t="n"/>
      <c r="O165" s="617" t="n"/>
      <c r="P165" s="617" t="n"/>
      <c r="Q165" s="617" t="n"/>
      <c r="R165" s="617" t="n"/>
      <c r="S165" s="617" t="n"/>
      <c r="T165" s="617" t="n"/>
      <c r="U165" s="617" t="n"/>
      <c r="V165" s="617" t="n"/>
      <c r="W165" s="617" t="n"/>
      <c r="X165" s="617" t="n"/>
      <c r="Y165" s="617" t="n"/>
      <c r="Z165" s="617" t="n"/>
      <c r="AA165" s="617" t="n"/>
      <c r="AB165" s="617" t="n"/>
      <c r="AC165" s="617" t="n"/>
      <c r="AD165" s="617" t="n"/>
      <c r="AE165" s="617" t="n"/>
      <c r="AF165" s="617" t="n"/>
      <c r="AG165" s="617" t="n"/>
      <c r="AH165" s="617" t="n"/>
    </row>
    <row r="166">
      <c r="A166" s="617" t="n"/>
      <c r="B166" s="617" t="n"/>
      <c r="C166" s="617" t="n"/>
      <c r="D166" s="617" t="n"/>
      <c r="E166" s="617" t="n"/>
      <c r="F166" s="617" t="n"/>
      <c r="G166" s="617" t="n"/>
      <c r="H166" s="617" t="n"/>
      <c r="I166" s="617" t="n"/>
      <c r="J166" s="617" t="n"/>
      <c r="K166" s="617" t="n"/>
      <c r="L166" s="617" t="n"/>
      <c r="M166" s="617" t="n"/>
      <c r="N166" s="617" t="n"/>
      <c r="O166" s="617" t="n"/>
      <c r="P166" s="617" t="n"/>
      <c r="Q166" s="617" t="n"/>
      <c r="R166" s="617" t="n"/>
      <c r="S166" s="617" t="n"/>
      <c r="T166" s="617" t="n"/>
      <c r="U166" s="617" t="n"/>
      <c r="V166" s="617" t="n"/>
      <c r="W166" s="617" t="n"/>
      <c r="X166" s="617" t="n"/>
      <c r="Y166" s="617" t="n"/>
      <c r="Z166" s="617" t="n"/>
      <c r="AA166" s="617" t="n"/>
      <c r="AB166" s="617" t="n"/>
      <c r="AC166" s="617" t="n"/>
      <c r="AD166" s="617" t="n"/>
      <c r="AE166" s="617" t="n"/>
      <c r="AF166" s="617" t="n"/>
      <c r="AG166" s="617" t="n"/>
      <c r="AH166" s="617" t="n"/>
    </row>
    <row r="167">
      <c r="A167" s="617" t="n"/>
      <c r="B167" s="617" t="n"/>
      <c r="C167" s="617" t="n"/>
      <c r="D167" s="617" t="n"/>
      <c r="E167" s="617" t="n"/>
      <c r="F167" s="617" t="n"/>
      <c r="G167" s="617" t="n"/>
      <c r="H167" s="617" t="n"/>
      <c r="I167" s="617" t="n"/>
      <c r="J167" s="617" t="n"/>
      <c r="K167" s="617" t="n"/>
      <c r="L167" s="617" t="n"/>
      <c r="M167" s="617" t="n"/>
      <c r="N167" s="617" t="n"/>
      <c r="O167" s="617" t="n"/>
      <c r="P167" s="617" t="n"/>
      <c r="Q167" s="617" t="n"/>
      <c r="R167" s="617" t="n"/>
      <c r="S167" s="617" t="n"/>
      <c r="T167" s="617" t="n"/>
      <c r="U167" s="617" t="n"/>
      <c r="V167" s="617" t="n"/>
      <c r="W167" s="617" t="n"/>
      <c r="X167" s="617" t="n"/>
      <c r="Y167" s="617" t="n"/>
      <c r="Z167" s="617" t="n"/>
      <c r="AA167" s="617" t="n"/>
      <c r="AB167" s="617" t="n"/>
      <c r="AC167" s="617" t="n"/>
      <c r="AD167" s="617" t="n"/>
      <c r="AE167" s="617" t="n"/>
      <c r="AF167" s="617" t="n"/>
      <c r="AG167" s="617" t="n"/>
      <c r="AH167" s="617" t="n"/>
    </row>
    <row r="168">
      <c r="A168" s="617" t="n"/>
      <c r="B168" s="617" t="n"/>
      <c r="C168" s="617" t="n"/>
      <c r="D168" s="617" t="n"/>
      <c r="E168" s="617" t="n"/>
      <c r="F168" s="617" t="n"/>
      <c r="G168" s="617" t="n"/>
      <c r="H168" s="617" t="n"/>
      <c r="I168" s="617" t="n"/>
      <c r="J168" s="617" t="n"/>
      <c r="K168" s="617" t="n"/>
      <c r="L168" s="617" t="n"/>
      <c r="M168" s="617" t="n"/>
      <c r="N168" s="617" t="n"/>
      <c r="O168" s="617" t="n"/>
      <c r="P168" s="617" t="n"/>
      <c r="Q168" s="617" t="n"/>
      <c r="R168" s="617" t="n"/>
      <c r="S168" s="617" t="n"/>
      <c r="T168" s="617" t="n"/>
      <c r="U168" s="617" t="n"/>
      <c r="V168" s="617" t="n"/>
      <c r="W168" s="617" t="n"/>
      <c r="X168" s="617" t="n"/>
      <c r="Y168" s="617" t="n"/>
      <c r="Z168" s="617" t="n"/>
      <c r="AA168" s="617" t="n"/>
      <c r="AB168" s="617" t="n"/>
      <c r="AC168" s="617" t="n"/>
      <c r="AD168" s="617" t="n"/>
      <c r="AE168" s="617" t="n"/>
      <c r="AF168" s="617" t="n"/>
      <c r="AG168" s="617" t="n"/>
      <c r="AH168" s="617" t="n"/>
    </row>
    <row r="169">
      <c r="A169" s="617" t="n"/>
      <c r="B169" s="617" t="n"/>
      <c r="C169" s="617" t="n"/>
      <c r="D169" s="617" t="n"/>
      <c r="E169" s="617" t="n"/>
      <c r="F169" s="617" t="n"/>
      <c r="G169" s="617" t="n"/>
      <c r="H169" s="617" t="n"/>
      <c r="I169" s="617" t="n"/>
      <c r="J169" s="617" t="n"/>
      <c r="K169" s="617" t="n"/>
      <c r="L169" s="617" t="n"/>
      <c r="M169" s="617" t="n"/>
      <c r="N169" s="617" t="n"/>
      <c r="O169" s="617" t="n"/>
      <c r="P169" s="617" t="n"/>
      <c r="Q169" s="617" t="n"/>
      <c r="R169" s="617" t="n"/>
      <c r="S169" s="617" t="n"/>
      <c r="T169" s="617" t="n"/>
      <c r="U169" s="617" t="n"/>
      <c r="V169" s="617" t="n"/>
      <c r="W169" s="617" t="n"/>
      <c r="X169" s="617" t="n"/>
      <c r="Y169" s="617" t="n"/>
      <c r="Z169" s="617" t="n"/>
      <c r="AA169" s="617" t="n"/>
      <c r="AB169" s="617" t="n"/>
      <c r="AC169" s="617" t="n"/>
      <c r="AD169" s="617" t="n"/>
      <c r="AE169" s="617" t="n"/>
      <c r="AF169" s="617" t="n"/>
      <c r="AG169" s="617" t="n"/>
      <c r="AH169" s="617" t="n"/>
    </row>
    <row r="170">
      <c r="A170" s="617" t="n"/>
      <c r="B170" s="617" t="n"/>
      <c r="C170" s="617" t="n"/>
      <c r="D170" s="617" t="n"/>
      <c r="E170" s="617" t="n"/>
      <c r="F170" s="617" t="n"/>
      <c r="G170" s="617" t="n"/>
      <c r="H170" s="617" t="n"/>
      <c r="I170" s="617" t="n"/>
      <c r="J170" s="617" t="n"/>
      <c r="K170" s="617" t="n"/>
      <c r="L170" s="617" t="n"/>
      <c r="M170" s="617" t="n"/>
      <c r="N170" s="617" t="n"/>
      <c r="O170" s="617" t="n"/>
      <c r="P170" s="617" t="n"/>
      <c r="Q170" s="617" t="n"/>
      <c r="R170" s="617" t="n"/>
      <c r="S170" s="617" t="n"/>
      <c r="T170" s="617" t="n"/>
      <c r="U170" s="617" t="n"/>
      <c r="V170" s="617" t="n"/>
      <c r="W170" s="617" t="n"/>
      <c r="X170" s="617" t="n"/>
      <c r="Y170" s="617" t="n"/>
      <c r="Z170" s="617" t="n"/>
      <c r="AA170" s="617" t="n"/>
      <c r="AB170" s="617" t="n"/>
      <c r="AC170" s="617" t="n"/>
      <c r="AD170" s="617" t="n"/>
      <c r="AE170" s="617" t="n"/>
      <c r="AF170" s="617" t="n"/>
      <c r="AG170" s="617" t="n"/>
      <c r="AH170" s="617" t="n"/>
    </row>
    <row r="171">
      <c r="A171" s="617" t="n"/>
      <c r="B171" s="617" t="n"/>
      <c r="C171" s="617" t="n"/>
      <c r="D171" s="617" t="n"/>
      <c r="E171" s="617" t="n"/>
      <c r="F171" s="617" t="n"/>
      <c r="G171" s="617" t="n"/>
      <c r="H171" s="617" t="n"/>
      <c r="I171" s="617" t="n"/>
      <c r="J171" s="617" t="n"/>
      <c r="K171" s="617" t="n"/>
      <c r="L171" s="617" t="n"/>
      <c r="M171" s="617" t="n"/>
      <c r="N171" s="617" t="n"/>
      <c r="O171" s="617" t="n"/>
      <c r="P171" s="617" t="n"/>
      <c r="Q171" s="617" t="n"/>
      <c r="R171" s="617" t="n"/>
      <c r="S171" s="617" t="n"/>
      <c r="T171" s="617" t="n"/>
      <c r="U171" s="617" t="n"/>
      <c r="V171" s="617" t="n"/>
      <c r="W171" s="617" t="n"/>
      <c r="X171" s="617" t="n"/>
      <c r="Y171" s="617" t="n"/>
      <c r="Z171" s="617" t="n"/>
      <c r="AA171" s="617" t="n"/>
      <c r="AB171" s="617" t="n"/>
      <c r="AC171" s="617" t="n"/>
      <c r="AD171" s="617" t="n"/>
      <c r="AE171" s="617" t="n"/>
      <c r="AF171" s="617" t="n"/>
      <c r="AG171" s="617" t="n"/>
      <c r="AH171" s="617" t="n"/>
    </row>
    <row r="172">
      <c r="A172" s="617" t="n"/>
      <c r="B172" s="617" t="n"/>
      <c r="C172" s="617" t="n"/>
      <c r="D172" s="617" t="n"/>
      <c r="E172" s="617" t="n"/>
      <c r="F172" s="617" t="n"/>
      <c r="G172" s="617" t="n"/>
      <c r="H172" s="617" t="n"/>
      <c r="I172" s="617" t="n"/>
      <c r="J172" s="617" t="n"/>
      <c r="K172" s="617" t="n"/>
      <c r="L172" s="617" t="n"/>
      <c r="M172" s="617" t="n"/>
      <c r="N172" s="617" t="n"/>
      <c r="O172" s="617" t="n"/>
      <c r="P172" s="617" t="n"/>
      <c r="Q172" s="617" t="n"/>
      <c r="R172" s="617" t="n"/>
      <c r="S172" s="617" t="n"/>
      <c r="T172" s="617" t="n"/>
      <c r="U172" s="617" t="n"/>
      <c r="V172" s="617" t="n"/>
      <c r="W172" s="617" t="n"/>
      <c r="X172" s="617" t="n"/>
      <c r="Y172" s="617" t="n"/>
      <c r="Z172" s="617" t="n"/>
      <c r="AA172" s="617" t="n"/>
      <c r="AB172" s="617" t="n"/>
      <c r="AC172" s="617" t="n"/>
      <c r="AD172" s="617" t="n"/>
      <c r="AE172" s="617" t="n"/>
      <c r="AF172" s="617" t="n"/>
      <c r="AG172" s="617" t="n"/>
      <c r="AH172" s="617" t="n"/>
    </row>
    <row r="173">
      <c r="A173" s="617" t="n"/>
      <c r="B173" s="617" t="n"/>
      <c r="C173" s="617" t="n"/>
      <c r="D173" s="617" t="n"/>
      <c r="E173" s="617" t="n"/>
      <c r="F173" s="617" t="n"/>
      <c r="G173" s="617" t="n"/>
      <c r="H173" s="617" t="n"/>
      <c r="I173" s="617" t="n"/>
      <c r="J173" s="617" t="n"/>
      <c r="K173" s="617" t="n"/>
      <c r="L173" s="617" t="n"/>
      <c r="M173" s="617" t="n"/>
      <c r="N173" s="617" t="n"/>
      <c r="O173" s="617" t="n"/>
      <c r="P173" s="617" t="n"/>
      <c r="Q173" s="617" t="n"/>
      <c r="R173" s="617" t="n"/>
      <c r="S173" s="617" t="n"/>
      <c r="T173" s="617" t="n"/>
      <c r="U173" s="617" t="n"/>
      <c r="V173" s="617" t="n"/>
      <c r="W173" s="617" t="n"/>
      <c r="X173" s="617" t="n"/>
      <c r="Y173" s="617" t="n"/>
      <c r="Z173" s="617" t="n"/>
      <c r="AA173" s="617" t="n"/>
      <c r="AB173" s="617" t="n"/>
      <c r="AC173" s="617" t="n"/>
      <c r="AD173" s="617" t="n"/>
      <c r="AE173" s="617" t="n"/>
      <c r="AF173" s="617" t="n"/>
      <c r="AG173" s="617" t="n"/>
      <c r="AH173" s="617" t="n"/>
    </row>
    <row r="174">
      <c r="A174" s="617" t="n"/>
      <c r="B174" s="617" t="n"/>
      <c r="C174" s="617" t="n"/>
      <c r="D174" s="617" t="n"/>
      <c r="E174" s="617" t="n"/>
      <c r="F174" s="617" t="n"/>
      <c r="G174" s="617" t="n"/>
      <c r="H174" s="617" t="n"/>
      <c r="I174" s="617" t="n"/>
      <c r="J174" s="617" t="n"/>
      <c r="K174" s="617" t="n"/>
      <c r="L174" s="617" t="n"/>
      <c r="M174" s="617" t="n"/>
      <c r="N174" s="617" t="n"/>
      <c r="O174" s="617" t="n"/>
      <c r="P174" s="617" t="n"/>
      <c r="Q174" s="617" t="n"/>
      <c r="R174" s="617" t="n"/>
      <c r="S174" s="617" t="n"/>
      <c r="T174" s="617" t="n"/>
      <c r="U174" s="617" t="n"/>
      <c r="V174" s="617" t="n"/>
      <c r="W174" s="617" t="n"/>
      <c r="X174" s="617" t="n"/>
      <c r="Y174" s="617" t="n"/>
      <c r="Z174" s="617" t="n"/>
      <c r="AA174" s="617" t="n"/>
      <c r="AB174" s="617" t="n"/>
      <c r="AC174" s="617" t="n"/>
      <c r="AD174" s="617" t="n"/>
      <c r="AE174" s="617" t="n"/>
      <c r="AF174" s="617" t="n"/>
      <c r="AG174" s="617" t="n"/>
      <c r="AH174" s="617" t="n"/>
    </row>
    <row r="175">
      <c r="A175" s="617" t="n"/>
      <c r="B175" s="617" t="n"/>
      <c r="C175" s="617" t="n"/>
      <c r="D175" s="617" t="n"/>
      <c r="E175" s="617" t="n"/>
      <c r="F175" s="617" t="n"/>
      <c r="G175" s="617" t="n"/>
      <c r="H175" s="617" t="n"/>
      <c r="I175" s="617" t="n"/>
      <c r="J175" s="617" t="n"/>
      <c r="K175" s="617" t="n"/>
      <c r="L175" s="617" t="n"/>
      <c r="M175" s="617" t="n"/>
      <c r="N175" s="617" t="n"/>
      <c r="O175" s="617" t="n"/>
      <c r="P175" s="617" t="n"/>
      <c r="Q175" s="617" t="n"/>
      <c r="R175" s="617" t="n"/>
      <c r="S175" s="617" t="n"/>
      <c r="T175" s="617" t="n"/>
      <c r="U175" s="617" t="n"/>
      <c r="V175" s="617" t="n"/>
      <c r="W175" s="617" t="n"/>
      <c r="X175" s="617" t="n"/>
      <c r="Y175" s="617" t="n"/>
      <c r="Z175" s="617" t="n"/>
      <c r="AA175" s="617" t="n"/>
      <c r="AB175" s="617" t="n"/>
      <c r="AC175" s="617" t="n"/>
      <c r="AD175" s="617" t="n"/>
      <c r="AE175" s="617" t="n"/>
      <c r="AF175" s="617" t="n"/>
      <c r="AG175" s="617" t="n"/>
      <c r="AH175" s="617" t="n"/>
    </row>
    <row r="176">
      <c r="A176" s="617" t="n"/>
      <c r="B176" s="617" t="n"/>
      <c r="C176" s="617" t="n"/>
      <c r="D176" s="617" t="n"/>
      <c r="E176" s="617" t="n"/>
      <c r="F176" s="617" t="n"/>
      <c r="G176" s="617" t="n"/>
      <c r="H176" s="617" t="n"/>
      <c r="I176" s="617" t="n"/>
      <c r="J176" s="617" t="n"/>
      <c r="K176" s="617" t="n"/>
      <c r="L176" s="617" t="n"/>
      <c r="M176" s="617" t="n"/>
      <c r="N176" s="617" t="n"/>
      <c r="O176" s="617" t="n"/>
      <c r="P176" s="617" t="n"/>
      <c r="Q176" s="617" t="n"/>
      <c r="R176" s="617" t="n"/>
      <c r="S176" s="617" t="n"/>
      <c r="T176" s="617" t="n"/>
      <c r="U176" s="617" t="n"/>
      <c r="V176" s="617" t="n"/>
      <c r="W176" s="617" t="n"/>
      <c r="X176" s="617" t="n"/>
      <c r="Y176" s="617" t="n"/>
      <c r="Z176" s="617" t="n"/>
      <c r="AA176" s="617" t="n"/>
      <c r="AB176" s="617" t="n"/>
      <c r="AC176" s="617" t="n"/>
      <c r="AD176" s="617" t="n"/>
      <c r="AE176" s="617" t="n"/>
      <c r="AF176" s="617" t="n"/>
      <c r="AG176" s="617" t="n"/>
      <c r="AH176" s="617" t="n"/>
    </row>
    <row r="177">
      <c r="A177" s="617" t="n"/>
      <c r="B177" s="617" t="n"/>
      <c r="C177" s="617" t="n"/>
      <c r="D177" s="617" t="n"/>
      <c r="E177" s="617" t="n"/>
      <c r="F177" s="617" t="n"/>
      <c r="G177" s="617" t="n"/>
      <c r="H177" s="617" t="n"/>
      <c r="I177" s="617" t="n"/>
      <c r="J177" s="617" t="n"/>
      <c r="K177" s="617" t="n"/>
      <c r="L177" s="617" t="n"/>
      <c r="M177" s="617" t="n"/>
      <c r="N177" s="617" t="n"/>
      <c r="O177" s="617" t="n"/>
      <c r="P177" s="617" t="n"/>
      <c r="Q177" s="617" t="n"/>
      <c r="R177" s="617" t="n"/>
      <c r="S177" s="617" t="n"/>
      <c r="T177" s="617" t="n"/>
      <c r="U177" s="617" t="n"/>
      <c r="V177" s="617" t="n"/>
      <c r="W177" s="617" t="n"/>
      <c r="X177" s="617" t="n"/>
      <c r="Y177" s="617" t="n"/>
      <c r="Z177" s="617" t="n"/>
      <c r="AA177" s="617" t="n"/>
      <c r="AB177" s="617" t="n"/>
      <c r="AC177" s="617" t="n"/>
      <c r="AD177" s="617" t="n"/>
      <c r="AE177" s="617" t="n"/>
      <c r="AF177" s="617" t="n"/>
      <c r="AG177" s="617" t="n"/>
      <c r="AH177" s="617" t="n"/>
    </row>
    <row r="178">
      <c r="A178" s="617" t="n"/>
      <c r="B178" s="617" t="n"/>
      <c r="C178" s="617" t="n"/>
      <c r="D178" s="617" t="n"/>
      <c r="E178" s="617" t="n"/>
      <c r="F178" s="617" t="n"/>
      <c r="G178" s="617" t="n"/>
      <c r="H178" s="617" t="n"/>
      <c r="I178" s="617" t="n"/>
      <c r="J178" s="617" t="n"/>
      <c r="K178" s="617" t="n"/>
      <c r="L178" s="617" t="n"/>
      <c r="M178" s="617" t="n"/>
      <c r="N178" s="617" t="n"/>
      <c r="O178" s="617" t="n"/>
      <c r="P178" s="617" t="n"/>
      <c r="Q178" s="617" t="n"/>
      <c r="R178" s="617" t="n"/>
      <c r="S178" s="617" t="n"/>
      <c r="T178" s="617" t="n"/>
      <c r="U178" s="617" t="n"/>
      <c r="V178" s="617" t="n"/>
      <c r="W178" s="617" t="n"/>
      <c r="X178" s="617" t="n"/>
      <c r="Y178" s="617" t="n"/>
      <c r="Z178" s="617" t="n"/>
      <c r="AA178" s="617" t="n"/>
      <c r="AB178" s="617" t="n"/>
      <c r="AC178" s="617" t="n"/>
      <c r="AD178" s="617" t="n"/>
      <c r="AE178" s="617" t="n"/>
      <c r="AF178" s="617" t="n"/>
      <c r="AG178" s="617" t="n"/>
      <c r="AH178" s="617" t="n"/>
    </row>
    <row r="179">
      <c r="A179" s="617" t="n"/>
      <c r="B179" s="617" t="n"/>
      <c r="C179" s="617" t="n"/>
      <c r="D179" s="617" t="n"/>
      <c r="E179" s="617" t="n"/>
      <c r="F179" s="617" t="n"/>
      <c r="G179" s="617" t="n"/>
      <c r="H179" s="617" t="n"/>
      <c r="I179" s="617" t="n"/>
      <c r="J179" s="617" t="n"/>
      <c r="K179" s="617" t="n"/>
      <c r="L179" s="617" t="n"/>
      <c r="M179" s="617" t="n"/>
      <c r="N179" s="617" t="n"/>
      <c r="O179" s="617" t="n"/>
      <c r="P179" s="617" t="n"/>
      <c r="Q179" s="617" t="n"/>
      <c r="R179" s="617" t="n"/>
      <c r="S179" s="617" t="n"/>
      <c r="T179" s="617" t="n"/>
      <c r="U179" s="617" t="n"/>
      <c r="V179" s="617" t="n"/>
      <c r="W179" s="617" t="n"/>
      <c r="X179" s="617" t="n"/>
      <c r="Y179" s="617" t="n"/>
      <c r="Z179" s="617" t="n"/>
      <c r="AA179" s="617" t="n"/>
      <c r="AB179" s="617" t="n"/>
      <c r="AC179" s="617" t="n"/>
      <c r="AD179" s="617" t="n"/>
      <c r="AE179" s="617" t="n"/>
      <c r="AF179" s="617" t="n"/>
      <c r="AG179" s="617" t="n"/>
      <c r="AH179" s="617" t="n"/>
    </row>
    <row r="180">
      <c r="A180" s="617" t="n"/>
      <c r="B180" s="617" t="n"/>
      <c r="C180" s="617" t="n"/>
      <c r="D180" s="617" t="n"/>
      <c r="E180" s="617" t="n"/>
      <c r="F180" s="617" t="n"/>
      <c r="G180" s="617" t="n"/>
      <c r="H180" s="617" t="n"/>
      <c r="I180" s="617" t="n"/>
      <c r="J180" s="617" t="n"/>
      <c r="K180" s="617" t="n"/>
      <c r="L180" s="617" t="n"/>
      <c r="M180" s="617" t="n"/>
      <c r="N180" s="617" t="n"/>
      <c r="O180" s="617" t="n"/>
      <c r="P180" s="617" t="n"/>
      <c r="Q180" s="617" t="n"/>
      <c r="R180" s="617" t="n"/>
      <c r="S180" s="617" t="n"/>
      <c r="T180" s="617" t="n"/>
      <c r="U180" s="617" t="n"/>
      <c r="V180" s="617" t="n"/>
      <c r="W180" s="617" t="n"/>
      <c r="X180" s="617" t="n"/>
      <c r="Y180" s="617" t="n"/>
      <c r="Z180" s="617" t="n"/>
      <c r="AA180" s="617" t="n"/>
      <c r="AB180" s="617" t="n"/>
      <c r="AC180" s="617" t="n"/>
      <c r="AD180" s="617" t="n"/>
      <c r="AE180" s="617" t="n"/>
      <c r="AF180" s="617" t="n"/>
      <c r="AG180" s="617" t="n"/>
      <c r="AH180" s="617" t="n"/>
    </row>
    <row r="181">
      <c r="A181" s="617" t="n"/>
      <c r="B181" s="617" t="n"/>
      <c r="C181" s="617" t="n"/>
      <c r="D181" s="617" t="n"/>
      <c r="E181" s="617" t="n"/>
      <c r="F181" s="617" t="n"/>
      <c r="G181" s="617" t="n"/>
      <c r="H181" s="617" t="n"/>
      <c r="I181" s="617" t="n"/>
      <c r="J181" s="617" t="n"/>
      <c r="K181" s="617" t="n"/>
      <c r="L181" s="617" t="n"/>
      <c r="M181" s="617" t="n"/>
      <c r="N181" s="617" t="n"/>
      <c r="O181" s="617" t="n"/>
      <c r="P181" s="617" t="n"/>
      <c r="Q181" s="617" t="n"/>
      <c r="R181" s="617" t="n"/>
      <c r="S181" s="617" t="n"/>
      <c r="T181" s="617" t="n"/>
      <c r="U181" s="617" t="n"/>
      <c r="V181" s="617" t="n"/>
      <c r="W181" s="617" t="n"/>
      <c r="X181" s="617" t="n"/>
      <c r="Y181" s="617" t="n"/>
      <c r="Z181" s="617" t="n"/>
      <c r="AA181" s="617" t="n"/>
      <c r="AB181" s="617" t="n"/>
      <c r="AC181" s="617" t="n"/>
      <c r="AD181" s="617" t="n"/>
      <c r="AE181" s="617" t="n"/>
      <c r="AF181" s="617" t="n"/>
      <c r="AG181" s="617" t="n"/>
      <c r="AH181" s="617" t="n"/>
    </row>
    <row r="182">
      <c r="A182" s="617" t="n"/>
      <c r="B182" s="617" t="n"/>
      <c r="C182" s="617" t="n"/>
      <c r="D182" s="617" t="n"/>
      <c r="E182" s="617" t="n"/>
      <c r="F182" s="617" t="n"/>
      <c r="G182" s="617" t="n"/>
      <c r="H182" s="617" t="n"/>
      <c r="I182" s="617" t="n"/>
      <c r="J182" s="617" t="n"/>
      <c r="K182" s="617" t="n"/>
      <c r="L182" s="617" t="n"/>
      <c r="M182" s="617" t="n"/>
      <c r="N182" s="617" t="n"/>
      <c r="O182" s="617" t="n"/>
      <c r="P182" s="617" t="n"/>
      <c r="Q182" s="617" t="n"/>
      <c r="R182" s="617" t="n"/>
      <c r="S182" s="617" t="n"/>
      <c r="T182" s="617" t="n"/>
      <c r="U182" s="617" t="n"/>
      <c r="V182" s="617" t="n"/>
      <c r="W182" s="617" t="n"/>
      <c r="X182" s="617" t="n"/>
      <c r="Y182" s="617" t="n"/>
      <c r="Z182" s="617" t="n"/>
      <c r="AA182" s="617" t="n"/>
      <c r="AB182" s="617" t="n"/>
      <c r="AC182" s="617" t="n"/>
      <c r="AD182" s="617" t="n"/>
      <c r="AE182" s="617" t="n"/>
      <c r="AF182" s="617" t="n"/>
      <c r="AG182" s="617" t="n"/>
      <c r="AH182" s="617" t="n"/>
    </row>
    <row r="183">
      <c r="A183" s="617" t="n"/>
      <c r="B183" s="617" t="n"/>
      <c r="C183" s="617" t="n"/>
      <c r="D183" s="617" t="n"/>
      <c r="E183" s="617" t="n"/>
      <c r="F183" s="617" t="n"/>
      <c r="G183" s="617" t="n"/>
      <c r="H183" s="617" t="n"/>
      <c r="I183" s="617" t="n"/>
      <c r="J183" s="617" t="n"/>
      <c r="K183" s="617" t="n"/>
      <c r="L183" s="617" t="n"/>
      <c r="M183" s="617" t="n"/>
      <c r="N183" s="617" t="n"/>
      <c r="O183" s="617" t="n"/>
      <c r="P183" s="617" t="n"/>
      <c r="Q183" s="617" t="n"/>
      <c r="R183" s="617" t="n"/>
      <c r="S183" s="617" t="n"/>
      <c r="T183" s="617" t="n"/>
      <c r="U183" s="617" t="n"/>
      <c r="V183" s="617" t="n"/>
      <c r="W183" s="617" t="n"/>
      <c r="X183" s="617" t="n"/>
      <c r="Y183" s="617" t="n"/>
      <c r="Z183" s="617" t="n"/>
      <c r="AA183" s="617" t="n"/>
      <c r="AB183" s="617" t="n"/>
      <c r="AC183" s="617" t="n"/>
      <c r="AD183" s="617" t="n"/>
      <c r="AE183" s="617" t="n"/>
      <c r="AF183" s="617" t="n"/>
      <c r="AG183" s="617" t="n"/>
      <c r="AH183" s="617" t="n"/>
    </row>
    <row r="184">
      <c r="A184" s="617" t="n"/>
      <c r="B184" s="617" t="n"/>
      <c r="C184" s="617" t="n"/>
      <c r="D184" s="617" t="n"/>
      <c r="E184" s="617" t="n"/>
      <c r="F184" s="617" t="n"/>
      <c r="G184" s="617" t="n"/>
      <c r="H184" s="617" t="n"/>
      <c r="I184" s="617" t="n"/>
      <c r="J184" s="617" t="n"/>
      <c r="K184" s="617" t="n"/>
      <c r="L184" s="617" t="n"/>
      <c r="M184" s="617" t="n"/>
      <c r="N184" s="617" t="n"/>
      <c r="O184" s="617" t="n"/>
      <c r="P184" s="617" t="n"/>
      <c r="Q184" s="617" t="n"/>
      <c r="R184" s="617" t="n"/>
      <c r="S184" s="617" t="n"/>
      <c r="T184" s="617" t="n"/>
      <c r="U184" s="617" t="n"/>
      <c r="V184" s="617" t="n"/>
      <c r="W184" s="617" t="n"/>
      <c r="X184" s="617" t="n"/>
      <c r="Y184" s="617" t="n"/>
      <c r="Z184" s="617" t="n"/>
      <c r="AA184" s="617" t="n"/>
      <c r="AB184" s="617" t="n"/>
      <c r="AC184" s="617" t="n"/>
      <c r="AD184" s="617" t="n"/>
      <c r="AE184" s="617" t="n"/>
      <c r="AF184" s="617" t="n"/>
      <c r="AG184" s="617" t="n"/>
      <c r="AH184" s="617" t="n"/>
    </row>
    <row r="185">
      <c r="A185" s="617" t="n"/>
      <c r="B185" s="617" t="n"/>
      <c r="C185" s="617" t="n"/>
      <c r="D185" s="617" t="n"/>
      <c r="E185" s="617" t="n"/>
      <c r="F185" s="617" t="n"/>
      <c r="G185" s="617" t="n"/>
      <c r="H185" s="617" t="n"/>
      <c r="I185" s="617" t="n"/>
      <c r="J185" s="617" t="n"/>
      <c r="K185" s="617" t="n"/>
      <c r="L185" s="617" t="n"/>
      <c r="M185" s="617" t="n"/>
      <c r="N185" s="617" t="n"/>
      <c r="O185" s="617" t="n"/>
      <c r="P185" s="617" t="n"/>
      <c r="Q185" s="617" t="n"/>
      <c r="R185" s="617" t="n"/>
      <c r="S185" s="617" t="n"/>
      <c r="T185" s="617" t="n"/>
      <c r="U185" s="617" t="n"/>
      <c r="V185" s="617" t="n"/>
      <c r="W185" s="617" t="n"/>
      <c r="X185" s="617" t="n"/>
      <c r="Y185" s="617" t="n"/>
      <c r="Z185" s="617" t="n"/>
      <c r="AA185" s="617" t="n"/>
      <c r="AB185" s="617" t="n"/>
      <c r="AC185" s="617" t="n"/>
      <c r="AD185" s="617" t="n"/>
      <c r="AE185" s="617" t="n"/>
      <c r="AF185" s="617" t="n"/>
      <c r="AG185" s="617" t="n"/>
      <c r="AH185" s="617" t="n"/>
    </row>
    <row r="186">
      <c r="A186" s="617" t="n"/>
      <c r="B186" s="617" t="n"/>
      <c r="C186" s="617" t="n"/>
      <c r="D186" s="617" t="n"/>
      <c r="E186" s="617" t="n"/>
      <c r="F186" s="617" t="n"/>
      <c r="G186" s="617" t="n"/>
      <c r="H186" s="617" t="n"/>
      <c r="I186" s="617" t="n"/>
      <c r="J186" s="617" t="n"/>
      <c r="K186" s="617" t="n"/>
      <c r="L186" s="617" t="n"/>
      <c r="M186" s="617" t="n"/>
      <c r="N186" s="617" t="n"/>
      <c r="O186" s="617" t="n"/>
      <c r="P186" s="617" t="n"/>
      <c r="Q186" s="617" t="n"/>
      <c r="R186" s="617" t="n"/>
      <c r="S186" s="617" t="n"/>
      <c r="T186" s="617" t="n"/>
      <c r="U186" s="617" t="n"/>
      <c r="V186" s="617" t="n"/>
      <c r="W186" s="617" t="n"/>
      <c r="X186" s="617" t="n"/>
      <c r="Y186" s="617" t="n"/>
      <c r="Z186" s="617" t="n"/>
      <c r="AA186" s="617" t="n"/>
      <c r="AB186" s="617" t="n"/>
      <c r="AC186" s="617" t="n"/>
      <c r="AD186" s="617" t="n"/>
      <c r="AE186" s="617" t="n"/>
      <c r="AF186" s="617" t="n"/>
      <c r="AG186" s="617" t="n"/>
      <c r="AH186" s="617" t="n"/>
    </row>
    <row r="187">
      <c r="A187" s="617" t="n"/>
      <c r="B187" s="617" t="n"/>
      <c r="C187" s="617" t="n"/>
      <c r="D187" s="617" t="n"/>
      <c r="E187" s="617" t="n"/>
      <c r="F187" s="617" t="n"/>
      <c r="G187" s="617" t="n"/>
      <c r="H187" s="617" t="n"/>
      <c r="I187" s="617" t="n"/>
      <c r="J187" s="617" t="n"/>
      <c r="K187" s="617" t="n"/>
      <c r="L187" s="617" t="n"/>
      <c r="M187" s="617" t="n"/>
      <c r="N187" s="617" t="n"/>
      <c r="O187" s="617" t="n"/>
      <c r="P187" s="617" t="n"/>
      <c r="Q187" s="617" t="n"/>
      <c r="R187" s="617" t="n"/>
      <c r="S187" s="617" t="n"/>
      <c r="T187" s="617" t="n"/>
      <c r="U187" s="617" t="n"/>
      <c r="V187" s="617" t="n"/>
      <c r="W187" s="617" t="n"/>
      <c r="X187" s="617" t="n"/>
      <c r="Y187" s="617" t="n"/>
      <c r="Z187" s="617" t="n"/>
      <c r="AA187" s="617" t="n"/>
      <c r="AB187" s="617" t="n"/>
      <c r="AC187" s="617" t="n"/>
      <c r="AD187" s="617" t="n"/>
      <c r="AE187" s="617" t="n"/>
      <c r="AF187" s="617" t="n"/>
      <c r="AG187" s="617" t="n"/>
      <c r="AH187" s="617" t="n"/>
    </row>
    <row r="188">
      <c r="A188" s="617" t="n"/>
      <c r="B188" s="617" t="n"/>
      <c r="C188" s="617" t="n"/>
      <c r="D188" s="617" t="n"/>
      <c r="E188" s="617" t="n"/>
      <c r="F188" s="617" t="n"/>
      <c r="G188" s="617" t="n"/>
      <c r="H188" s="617" t="n"/>
      <c r="I188" s="617" t="n"/>
      <c r="J188" s="617" t="n"/>
      <c r="K188" s="617" t="n"/>
      <c r="L188" s="617" t="n"/>
      <c r="M188" s="617" t="n"/>
      <c r="N188" s="617" t="n"/>
      <c r="O188" s="617" t="n"/>
      <c r="P188" s="617" t="n"/>
      <c r="Q188" s="617" t="n"/>
      <c r="R188" s="617" t="n"/>
      <c r="S188" s="617" t="n"/>
      <c r="T188" s="617" t="n"/>
      <c r="U188" s="617" t="n"/>
      <c r="V188" s="617" t="n"/>
      <c r="W188" s="617" t="n"/>
      <c r="X188" s="617" t="n"/>
      <c r="Y188" s="617" t="n"/>
      <c r="Z188" s="617" t="n"/>
      <c r="AA188" s="617" t="n"/>
      <c r="AB188" s="617" t="n"/>
      <c r="AC188" s="617" t="n"/>
      <c r="AD188" s="617" t="n"/>
      <c r="AE188" s="617" t="n"/>
      <c r="AF188" s="617" t="n"/>
      <c r="AG188" s="617" t="n"/>
      <c r="AH188" s="617" t="n"/>
    </row>
    <row r="189">
      <c r="A189" s="617" t="n"/>
      <c r="B189" s="617" t="n"/>
      <c r="C189" s="617" t="n"/>
      <c r="D189" s="617" t="n"/>
      <c r="E189" s="617" t="n"/>
      <c r="F189" s="617" t="n"/>
      <c r="G189" s="617" t="n"/>
      <c r="H189" s="617" t="n"/>
      <c r="I189" s="617" t="n"/>
      <c r="J189" s="617" t="n"/>
      <c r="K189" s="617" t="n"/>
      <c r="L189" s="617" t="n"/>
      <c r="M189" s="617" t="n"/>
      <c r="N189" s="617" t="n"/>
      <c r="O189" s="617" t="n"/>
      <c r="P189" s="617" t="n"/>
      <c r="Q189" s="617" t="n"/>
      <c r="R189" s="617" t="n"/>
      <c r="S189" s="617" t="n"/>
      <c r="T189" s="617" t="n"/>
      <c r="U189" s="617" t="n"/>
      <c r="V189" s="617" t="n"/>
      <c r="W189" s="617" t="n"/>
      <c r="X189" s="617" t="n"/>
      <c r="Y189" s="617" t="n"/>
      <c r="Z189" s="617" t="n"/>
      <c r="AA189" s="617" t="n"/>
      <c r="AB189" s="617" t="n"/>
      <c r="AC189" s="617" t="n"/>
      <c r="AD189" s="617" t="n"/>
      <c r="AE189" s="617" t="n"/>
      <c r="AF189" s="617" t="n"/>
      <c r="AG189" s="617" t="n"/>
      <c r="AH189" s="617" t="n"/>
    </row>
    <row r="190">
      <c r="A190" s="617" t="n"/>
      <c r="B190" s="617" t="n"/>
      <c r="C190" s="617" t="n"/>
      <c r="D190" s="617" t="n"/>
      <c r="E190" s="617" t="n"/>
      <c r="F190" s="617" t="n"/>
      <c r="G190" s="617" t="n"/>
      <c r="H190" s="617" t="n"/>
      <c r="I190" s="617" t="n"/>
      <c r="J190" s="617" t="n"/>
      <c r="K190" s="617" t="n"/>
      <c r="L190" s="617" t="n"/>
      <c r="M190" s="617" t="n"/>
      <c r="N190" s="617" t="n"/>
      <c r="O190" s="617" t="n"/>
      <c r="P190" s="617" t="n"/>
      <c r="Q190" s="617" t="n"/>
      <c r="R190" s="617" t="n"/>
      <c r="S190" s="617" t="n"/>
      <c r="T190" s="617" t="n"/>
      <c r="U190" s="617" t="n"/>
      <c r="V190" s="617" t="n"/>
      <c r="W190" s="617" t="n"/>
      <c r="X190" s="617" t="n"/>
      <c r="Y190" s="617" t="n"/>
      <c r="Z190" s="617" t="n"/>
      <c r="AA190" s="617" t="n"/>
      <c r="AB190" s="617" t="n"/>
      <c r="AC190" s="617" t="n"/>
      <c r="AD190" s="617" t="n"/>
      <c r="AE190" s="617" t="n"/>
      <c r="AF190" s="617" t="n"/>
      <c r="AG190" s="617" t="n"/>
      <c r="AH190" s="617" t="n"/>
    </row>
    <row r="191">
      <c r="A191" s="617" t="n"/>
      <c r="B191" s="617" t="n"/>
      <c r="C191" s="617" t="n"/>
      <c r="D191" s="617" t="n"/>
      <c r="E191" s="617" t="n"/>
      <c r="F191" s="617" t="n"/>
      <c r="G191" s="617" t="n"/>
      <c r="H191" s="617" t="n"/>
      <c r="I191" s="617" t="n"/>
      <c r="J191" s="617" t="n"/>
      <c r="K191" s="617" t="n"/>
      <c r="L191" s="617" t="n"/>
      <c r="M191" s="617" t="n"/>
      <c r="N191" s="617" t="n"/>
      <c r="O191" s="617" t="n"/>
      <c r="P191" s="617" t="n"/>
      <c r="Q191" s="617" t="n"/>
      <c r="R191" s="617" t="n"/>
      <c r="S191" s="617" t="n"/>
      <c r="T191" s="617" t="n"/>
      <c r="U191" s="617" t="n"/>
      <c r="V191" s="617" t="n"/>
      <c r="W191" s="617" t="n"/>
      <c r="X191" s="617" t="n"/>
      <c r="Y191" s="617" t="n"/>
      <c r="Z191" s="617" t="n"/>
      <c r="AA191" s="617" t="n"/>
      <c r="AB191" s="617" t="n"/>
      <c r="AC191" s="617" t="n"/>
      <c r="AD191" s="617" t="n"/>
      <c r="AE191" s="617" t="n"/>
      <c r="AF191" s="617" t="n"/>
      <c r="AG191" s="617" t="n"/>
      <c r="AH191" s="617" t="n"/>
    </row>
    <row r="192">
      <c r="A192" s="617" t="n"/>
      <c r="B192" s="617" t="n"/>
      <c r="C192" s="617" t="n"/>
      <c r="D192" s="617" t="n"/>
      <c r="E192" s="617" t="n"/>
      <c r="F192" s="617" t="n"/>
      <c r="G192" s="617" t="n"/>
      <c r="H192" s="617" t="n"/>
      <c r="I192" s="617" t="n"/>
      <c r="J192" s="617" t="n"/>
      <c r="K192" s="617" t="n"/>
      <c r="L192" s="617" t="n"/>
      <c r="M192" s="617" t="n"/>
      <c r="N192" s="617" t="n"/>
      <c r="O192" s="617" t="n"/>
      <c r="P192" s="617" t="n"/>
      <c r="Q192" s="617" t="n"/>
      <c r="R192" s="617" t="n"/>
      <c r="S192" s="617" t="n"/>
      <c r="T192" s="617" t="n"/>
      <c r="U192" s="617" t="n"/>
      <c r="V192" s="617" t="n"/>
      <c r="W192" s="617" t="n"/>
      <c r="X192" s="617" t="n"/>
      <c r="Y192" s="617" t="n"/>
      <c r="Z192" s="617" t="n"/>
      <c r="AA192" s="617" t="n"/>
      <c r="AB192" s="617" t="n"/>
      <c r="AC192" s="617" t="n"/>
      <c r="AD192" s="617" t="n"/>
      <c r="AE192" s="617" t="n"/>
      <c r="AF192" s="617" t="n"/>
      <c r="AG192" s="617" t="n"/>
      <c r="AH192" s="617" t="n"/>
    </row>
    <row r="193">
      <c r="A193" s="617" t="n"/>
      <c r="B193" s="617" t="n"/>
      <c r="C193" s="617" t="n"/>
      <c r="D193" s="617" t="n"/>
      <c r="E193" s="617" t="n"/>
      <c r="F193" s="617" t="n"/>
      <c r="G193" s="617" t="n"/>
      <c r="H193" s="617" t="n"/>
      <c r="I193" s="617" t="n"/>
      <c r="J193" s="617" t="n"/>
      <c r="K193" s="617" t="n"/>
      <c r="L193" s="617" t="n"/>
      <c r="M193" s="617" t="n"/>
      <c r="N193" s="617" t="n"/>
      <c r="O193" s="617" t="n"/>
      <c r="P193" s="617" t="n"/>
      <c r="Q193" s="617" t="n"/>
      <c r="R193" s="617" t="n"/>
      <c r="S193" s="617" t="n"/>
      <c r="T193" s="617" t="n"/>
      <c r="U193" s="617" t="n"/>
      <c r="V193" s="617" t="n"/>
      <c r="W193" s="617" t="n"/>
      <c r="X193" s="617" t="n"/>
      <c r="Y193" s="617" t="n"/>
      <c r="Z193" s="617" t="n"/>
      <c r="AA193" s="617" t="n"/>
      <c r="AB193" s="617" t="n"/>
      <c r="AC193" s="617" t="n"/>
      <c r="AD193" s="617" t="n"/>
      <c r="AE193" s="617" t="n"/>
      <c r="AF193" s="617" t="n"/>
      <c r="AG193" s="617" t="n"/>
      <c r="AH193" s="617" t="n"/>
    </row>
    <row r="194">
      <c r="A194" s="617" t="n"/>
      <c r="B194" s="617" t="n"/>
      <c r="C194" s="617" t="n"/>
      <c r="D194" s="617" t="n"/>
      <c r="E194" s="617" t="n"/>
      <c r="F194" s="617" t="n"/>
      <c r="G194" s="617" t="n"/>
      <c r="H194" s="617" t="n"/>
      <c r="I194" s="617" t="n"/>
      <c r="J194" s="617" t="n"/>
      <c r="K194" s="617" t="n"/>
      <c r="L194" s="617" t="n"/>
      <c r="M194" s="617" t="n"/>
      <c r="N194" s="617" t="n"/>
      <c r="O194" s="617" t="n"/>
      <c r="P194" s="617" t="n"/>
      <c r="Q194" s="617" t="n"/>
      <c r="R194" s="617" t="n"/>
      <c r="S194" s="617" t="n"/>
      <c r="T194" s="617" t="n"/>
      <c r="U194" s="617" t="n"/>
      <c r="V194" s="617" t="n"/>
      <c r="W194" s="617" t="n"/>
      <c r="X194" s="617" t="n"/>
      <c r="Y194" s="617" t="n"/>
      <c r="Z194" s="617" t="n"/>
      <c r="AA194" s="617" t="n"/>
      <c r="AB194" s="617" t="n"/>
      <c r="AC194" s="617" t="n"/>
      <c r="AD194" s="617" t="n"/>
      <c r="AE194" s="617" t="n"/>
      <c r="AF194" s="617" t="n"/>
      <c r="AG194" s="617" t="n"/>
      <c r="AH194" s="617" t="n"/>
    </row>
    <row r="195">
      <c r="A195" s="617" t="n"/>
      <c r="B195" s="617" t="n"/>
      <c r="C195" s="617" t="n"/>
      <c r="D195" s="617" t="n"/>
      <c r="E195" s="617" t="n"/>
      <c r="F195" s="617" t="n"/>
      <c r="G195" s="617" t="n"/>
      <c r="H195" s="617" t="n"/>
      <c r="I195" s="617" t="n"/>
      <c r="J195" s="617" t="n"/>
      <c r="K195" s="617" t="n"/>
      <c r="L195" s="617" t="n"/>
      <c r="M195" s="617" t="n"/>
      <c r="N195" s="617" t="n"/>
      <c r="O195" s="617" t="n"/>
      <c r="P195" s="617" t="n"/>
      <c r="Q195" s="617" t="n"/>
      <c r="R195" s="617" t="n"/>
      <c r="S195" s="617" t="n"/>
      <c r="T195" s="617" t="n"/>
      <c r="U195" s="617" t="n"/>
      <c r="V195" s="617" t="n"/>
      <c r="W195" s="617" t="n"/>
      <c r="X195" s="617" t="n"/>
      <c r="Y195" s="617" t="n"/>
      <c r="Z195" s="617" t="n"/>
      <c r="AA195" s="617" t="n"/>
      <c r="AB195" s="617" t="n"/>
      <c r="AC195" s="617" t="n"/>
      <c r="AD195" s="617" t="n"/>
      <c r="AE195" s="617" t="n"/>
      <c r="AF195" s="617" t="n"/>
      <c r="AG195" s="617" t="n"/>
      <c r="AH195" s="617" t="n"/>
    </row>
    <row r="196">
      <c r="A196" s="617" t="n"/>
      <c r="B196" s="617" t="n"/>
      <c r="C196" s="617" t="n"/>
      <c r="D196" s="617" t="n"/>
      <c r="E196" s="617" t="n"/>
      <c r="F196" s="617" t="n"/>
      <c r="G196" s="617" t="n"/>
      <c r="H196" s="617" t="n"/>
      <c r="I196" s="617" t="n"/>
      <c r="J196" s="617" t="n"/>
      <c r="K196" s="617" t="n"/>
      <c r="L196" s="617" t="n"/>
      <c r="M196" s="617" t="n"/>
      <c r="N196" s="617" t="n"/>
      <c r="O196" s="617" t="n"/>
      <c r="P196" s="617" t="n"/>
      <c r="Q196" s="617" t="n"/>
      <c r="R196" s="617" t="n"/>
      <c r="S196" s="617" t="n"/>
      <c r="T196" s="617" t="n"/>
      <c r="U196" s="617" t="n"/>
      <c r="V196" s="617" t="n"/>
      <c r="W196" s="617" t="n"/>
      <c r="X196" s="617" t="n"/>
      <c r="Y196" s="617" t="n"/>
      <c r="Z196" s="617" t="n"/>
      <c r="AA196" s="617" t="n"/>
      <c r="AB196" s="617" t="n"/>
      <c r="AC196" s="617" t="n"/>
      <c r="AD196" s="617" t="n"/>
      <c r="AE196" s="617" t="n"/>
      <c r="AF196" s="617" t="n"/>
      <c r="AG196" s="617" t="n"/>
      <c r="AH196" s="617" t="n"/>
    </row>
    <row r="197">
      <c r="A197" s="617" t="n"/>
      <c r="B197" s="617" t="n"/>
      <c r="C197" s="617" t="n"/>
      <c r="D197" s="617" t="n"/>
      <c r="E197" s="617" t="n"/>
      <c r="F197" s="617" t="n"/>
      <c r="G197" s="617" t="n"/>
      <c r="H197" s="617" t="n"/>
      <c r="I197" s="617" t="n"/>
      <c r="J197" s="617" t="n"/>
      <c r="K197" s="617" t="n"/>
      <c r="L197" s="617" t="n"/>
      <c r="M197" s="617" t="n"/>
      <c r="N197" s="617" t="n"/>
      <c r="O197" s="617" t="n"/>
      <c r="P197" s="617" t="n"/>
      <c r="Q197" s="617" t="n"/>
      <c r="R197" s="617" t="n"/>
      <c r="S197" s="617" t="n"/>
      <c r="T197" s="617" t="n"/>
      <c r="U197" s="617" t="n"/>
      <c r="V197" s="617" t="n"/>
      <c r="W197" s="617" t="n"/>
      <c r="X197" s="617" t="n"/>
      <c r="Y197" s="617" t="n"/>
      <c r="Z197" s="617" t="n"/>
      <c r="AA197" s="617" t="n"/>
      <c r="AB197" s="617" t="n"/>
      <c r="AC197" s="617" t="n"/>
      <c r="AD197" s="617" t="n"/>
      <c r="AE197" s="617" t="n"/>
      <c r="AF197" s="617" t="n"/>
      <c r="AG197" s="617" t="n"/>
      <c r="AH197" s="617" t="n"/>
    </row>
    <row r="198">
      <c r="A198" s="617" t="n"/>
      <c r="B198" s="617" t="n"/>
      <c r="C198" s="617" t="n"/>
      <c r="D198" s="617" t="n"/>
      <c r="E198" s="617" t="n"/>
      <c r="F198" s="617" t="n"/>
      <c r="G198" s="617" t="n"/>
      <c r="H198" s="617" t="n"/>
      <c r="I198" s="617" t="n"/>
      <c r="J198" s="617" t="n"/>
      <c r="K198" s="617" t="n"/>
      <c r="L198" s="617" t="n"/>
      <c r="M198" s="617" t="n"/>
      <c r="N198" s="617" t="n"/>
      <c r="O198" s="617" t="n"/>
      <c r="P198" s="617" t="n"/>
      <c r="Q198" s="617" t="n"/>
      <c r="R198" s="617" t="n"/>
      <c r="S198" s="617" t="n"/>
      <c r="T198" s="617" t="n"/>
      <c r="U198" s="617" t="n"/>
      <c r="V198" s="617" t="n"/>
      <c r="W198" s="617" t="n"/>
      <c r="X198" s="617" t="n"/>
      <c r="Y198" s="617" t="n"/>
      <c r="Z198" s="617" t="n"/>
      <c r="AA198" s="617" t="n"/>
      <c r="AB198" s="617" t="n"/>
      <c r="AC198" s="617" t="n"/>
      <c r="AD198" s="617" t="n"/>
      <c r="AE198" s="617" t="n"/>
      <c r="AF198" s="617" t="n"/>
      <c r="AG198" s="617" t="n"/>
      <c r="AH198" s="617" t="n"/>
    </row>
    <row r="199">
      <c r="A199" s="617" t="n"/>
      <c r="B199" s="617" t="n"/>
      <c r="C199" s="617" t="n"/>
      <c r="D199" s="617" t="n"/>
      <c r="E199" s="617" t="n"/>
      <c r="F199" s="617" t="n"/>
      <c r="G199" s="617" t="n"/>
      <c r="H199" s="617" t="n"/>
      <c r="I199" s="617" t="n"/>
      <c r="J199" s="617" t="n"/>
      <c r="K199" s="617" t="n"/>
      <c r="L199" s="617" t="n"/>
      <c r="M199" s="617" t="n"/>
      <c r="N199" s="617" t="n"/>
      <c r="O199" s="617" t="n"/>
      <c r="P199" s="617" t="n"/>
      <c r="Q199" s="617" t="n"/>
      <c r="R199" s="617" t="n"/>
      <c r="S199" s="617" t="n"/>
      <c r="T199" s="617" t="n"/>
      <c r="U199" s="617" t="n"/>
      <c r="V199" s="617" t="n"/>
      <c r="W199" s="617" t="n"/>
      <c r="X199" s="617" t="n"/>
      <c r="Y199" s="617" t="n"/>
      <c r="Z199" s="617" t="n"/>
      <c r="AA199" s="617" t="n"/>
      <c r="AB199" s="617" t="n"/>
      <c r="AC199" s="617" t="n"/>
      <c r="AD199" s="617" t="n"/>
      <c r="AE199" s="617" t="n"/>
      <c r="AF199" s="617" t="n"/>
      <c r="AG199" s="617" t="n"/>
      <c r="AH199" s="617" t="n"/>
    </row>
    <row r="200">
      <c r="A200" s="617" t="n"/>
      <c r="B200" s="617" t="n"/>
      <c r="C200" s="617" t="n"/>
      <c r="D200" s="617" t="n"/>
      <c r="E200" s="617" t="n"/>
      <c r="F200" s="617" t="n"/>
      <c r="G200" s="617" t="n"/>
      <c r="H200" s="617" t="n"/>
      <c r="I200" s="617" t="n"/>
      <c r="J200" s="617" t="n"/>
      <c r="K200" s="617" t="n"/>
      <c r="L200" s="617" t="n"/>
      <c r="M200" s="617" t="n"/>
      <c r="N200" s="617" t="n"/>
      <c r="O200" s="617" t="n"/>
      <c r="P200" s="617" t="n"/>
      <c r="Q200" s="617" t="n"/>
      <c r="R200" s="617" t="n"/>
      <c r="S200" s="617" t="n"/>
      <c r="T200" s="617" t="n"/>
      <c r="U200" s="617" t="n"/>
      <c r="V200" s="617" t="n"/>
      <c r="W200" s="617" t="n"/>
      <c r="X200" s="617" t="n"/>
      <c r="Y200" s="617" t="n"/>
      <c r="Z200" s="617" t="n"/>
      <c r="AA200" s="617" t="n"/>
      <c r="AB200" s="617" t="n"/>
      <c r="AC200" s="617" t="n"/>
      <c r="AD200" s="617" t="n"/>
      <c r="AE200" s="617" t="n"/>
      <c r="AF200" s="617" t="n"/>
      <c r="AG200" s="617" t="n"/>
      <c r="AH200" s="617" t="n"/>
    </row>
    <row r="201">
      <c r="A201" s="617" t="n"/>
      <c r="B201" s="617" t="n"/>
      <c r="C201" s="617" t="n"/>
      <c r="D201" s="617" t="n"/>
      <c r="E201" s="617" t="n"/>
      <c r="F201" s="617" t="n"/>
      <c r="G201" s="617" t="n"/>
      <c r="H201" s="617" t="n"/>
      <c r="I201" s="617" t="n"/>
      <c r="J201" s="617" t="n"/>
      <c r="K201" s="617" t="n"/>
      <c r="L201" s="617" t="n"/>
      <c r="M201" s="617" t="n"/>
      <c r="N201" s="617" t="n"/>
      <c r="O201" s="617" t="n"/>
      <c r="P201" s="617" t="n"/>
      <c r="Q201" s="617" t="n"/>
      <c r="R201" s="617" t="n"/>
      <c r="S201" s="617" t="n"/>
      <c r="T201" s="617" t="n"/>
      <c r="U201" s="617" t="n"/>
      <c r="V201" s="617" t="n"/>
      <c r="W201" s="617" t="n"/>
      <c r="X201" s="617" t="n"/>
      <c r="Y201" s="617" t="n"/>
      <c r="Z201" s="617" t="n"/>
      <c r="AA201" s="617" t="n"/>
      <c r="AB201" s="617" t="n"/>
      <c r="AC201" s="617" t="n"/>
      <c r="AD201" s="617" t="n"/>
      <c r="AE201" s="617" t="n"/>
      <c r="AF201" s="617" t="n"/>
      <c r="AG201" s="617" t="n"/>
      <c r="AH201" s="617" t="n"/>
    </row>
    <row r="202">
      <c r="A202" s="617" t="n"/>
      <c r="B202" s="617" t="n"/>
      <c r="C202" s="617" t="n"/>
      <c r="D202" s="617" t="n"/>
      <c r="E202" s="617" t="n"/>
      <c r="F202" s="617" t="n"/>
      <c r="G202" s="617" t="n"/>
      <c r="H202" s="617" t="n"/>
      <c r="I202" s="617" t="n"/>
      <c r="J202" s="617" t="n"/>
      <c r="K202" s="617" t="n"/>
      <c r="L202" s="617" t="n"/>
      <c r="M202" s="617" t="n"/>
      <c r="N202" s="617" t="n"/>
      <c r="O202" s="617" t="n"/>
      <c r="P202" s="617" t="n"/>
      <c r="Q202" s="617" t="n"/>
      <c r="R202" s="617" t="n"/>
      <c r="S202" s="617" t="n"/>
      <c r="T202" s="617" t="n"/>
      <c r="U202" s="617" t="n"/>
      <c r="V202" s="617" t="n"/>
      <c r="W202" s="617" t="n"/>
      <c r="X202" s="617" t="n"/>
      <c r="Y202" s="617" t="n"/>
      <c r="Z202" s="617" t="n"/>
      <c r="AA202" s="617" t="n"/>
      <c r="AB202" s="617" t="n"/>
      <c r="AC202" s="617" t="n"/>
      <c r="AD202" s="617" t="n"/>
      <c r="AE202" s="617" t="n"/>
      <c r="AF202" s="617" t="n"/>
      <c r="AG202" s="617" t="n"/>
      <c r="AH202" s="617" t="n"/>
    </row>
    <row r="203">
      <c r="A203" s="617" t="n"/>
      <c r="B203" s="617" t="n"/>
      <c r="C203" s="617" t="n"/>
      <c r="D203" s="617" t="n"/>
      <c r="E203" s="617" t="n"/>
      <c r="F203" s="617" t="n"/>
      <c r="G203" s="617" t="n"/>
      <c r="H203" s="617" t="n"/>
      <c r="I203" s="617" t="n"/>
      <c r="J203" s="617" t="n"/>
      <c r="K203" s="617" t="n"/>
      <c r="L203" s="617" t="n"/>
      <c r="M203" s="617" t="n"/>
      <c r="N203" s="617" t="n"/>
      <c r="O203" s="617" t="n"/>
      <c r="P203" s="617" t="n"/>
      <c r="Q203" s="617" t="n"/>
      <c r="R203" s="617" t="n"/>
      <c r="S203" s="617" t="n"/>
      <c r="T203" s="617" t="n"/>
      <c r="U203" s="617" t="n"/>
      <c r="V203" s="617" t="n"/>
      <c r="W203" s="617" t="n"/>
      <c r="X203" s="617" t="n"/>
      <c r="Y203" s="617" t="n"/>
      <c r="Z203" s="617" t="n"/>
      <c r="AA203" s="617" t="n"/>
      <c r="AB203" s="617" t="n"/>
      <c r="AC203" s="617" t="n"/>
      <c r="AD203" s="617" t="n"/>
      <c r="AE203" s="617" t="n"/>
      <c r="AF203" s="617" t="n"/>
      <c r="AG203" s="617" t="n"/>
      <c r="AH203" s="617" t="n"/>
    </row>
    <row r="204">
      <c r="A204" s="617" t="n"/>
      <c r="B204" s="617" t="n"/>
      <c r="C204" s="617" t="n"/>
      <c r="D204" s="617" t="n"/>
      <c r="E204" s="617" t="n"/>
      <c r="F204" s="617" t="n"/>
      <c r="G204" s="617" t="n"/>
      <c r="H204" s="617" t="n"/>
      <c r="I204" s="617" t="n"/>
      <c r="J204" s="617" t="n"/>
      <c r="K204" s="617" t="n"/>
      <c r="L204" s="617" t="n"/>
      <c r="M204" s="617" t="n"/>
      <c r="N204" s="617" t="n"/>
      <c r="O204" s="617" t="n"/>
      <c r="P204" s="617" t="n"/>
      <c r="Q204" s="617" t="n"/>
      <c r="R204" s="617" t="n"/>
      <c r="S204" s="617" t="n"/>
      <c r="T204" s="617" t="n"/>
      <c r="U204" s="617" t="n"/>
      <c r="V204" s="617" t="n"/>
      <c r="W204" s="617" t="n"/>
      <c r="X204" s="617" t="n"/>
      <c r="Y204" s="617" t="n"/>
      <c r="Z204" s="617" t="n"/>
      <c r="AA204" s="617" t="n"/>
      <c r="AB204" s="617" t="n"/>
      <c r="AC204" s="617" t="n"/>
      <c r="AD204" s="617" t="n"/>
      <c r="AE204" s="617" t="n"/>
      <c r="AF204" s="617" t="n"/>
      <c r="AG204" s="617" t="n"/>
      <c r="AH204" s="617" t="n"/>
    </row>
    <row r="205">
      <c r="A205" s="617" t="n"/>
      <c r="B205" s="617" t="n"/>
      <c r="C205" s="617" t="n"/>
      <c r="D205" s="617" t="n"/>
      <c r="E205" s="617" t="n"/>
      <c r="F205" s="617" t="n"/>
      <c r="G205" s="617" t="n"/>
      <c r="H205" s="617" t="n"/>
      <c r="I205" s="617" t="n"/>
      <c r="J205" s="617" t="n"/>
      <c r="K205" s="617" t="n"/>
      <c r="L205" s="617" t="n"/>
      <c r="M205" s="617" t="n"/>
      <c r="N205" s="617" t="n"/>
      <c r="O205" s="617" t="n"/>
      <c r="P205" s="617" t="n"/>
      <c r="Q205" s="617" t="n"/>
      <c r="R205" s="617" t="n"/>
      <c r="S205" s="617" t="n"/>
      <c r="T205" s="617" t="n"/>
      <c r="U205" s="617" t="n"/>
      <c r="V205" s="617" t="n"/>
      <c r="W205" s="617" t="n"/>
      <c r="X205" s="617" t="n"/>
      <c r="Y205" s="617" t="n"/>
      <c r="Z205" s="617" t="n"/>
      <c r="AA205" s="617" t="n"/>
      <c r="AB205" s="617" t="n"/>
      <c r="AC205" s="617" t="n"/>
      <c r="AD205" s="617" t="n"/>
      <c r="AE205" s="617" t="n"/>
      <c r="AF205" s="617" t="n"/>
      <c r="AG205" s="617" t="n"/>
      <c r="AH205" s="617" t="n"/>
    </row>
    <row r="206">
      <c r="A206" s="617" t="n"/>
      <c r="B206" s="617" t="n"/>
      <c r="C206" s="617" t="n"/>
      <c r="D206" s="617" t="n"/>
      <c r="E206" s="617" t="n"/>
      <c r="F206" s="617" t="n"/>
      <c r="G206" s="617" t="n"/>
      <c r="H206" s="617" t="n"/>
      <c r="I206" s="617" t="n"/>
      <c r="J206" s="617" t="n"/>
      <c r="K206" s="617" t="n"/>
      <c r="L206" s="617" t="n"/>
      <c r="M206" s="617" t="n"/>
      <c r="N206" s="617" t="n"/>
      <c r="O206" s="617" t="n"/>
      <c r="P206" s="617" t="n"/>
      <c r="Q206" s="617" t="n"/>
      <c r="R206" s="617" t="n"/>
      <c r="S206" s="617" t="n"/>
      <c r="T206" s="617" t="n"/>
      <c r="U206" s="617" t="n"/>
      <c r="V206" s="617" t="n"/>
      <c r="W206" s="617" t="n"/>
      <c r="X206" s="617" t="n"/>
      <c r="Y206" s="617" t="n"/>
      <c r="Z206" s="617" t="n"/>
      <c r="AA206" s="617" t="n"/>
      <c r="AB206" s="617" t="n"/>
      <c r="AC206" s="617" t="n"/>
      <c r="AD206" s="617" t="n"/>
      <c r="AE206" s="617" t="n"/>
      <c r="AF206" s="617" t="n"/>
      <c r="AG206" s="617" t="n"/>
      <c r="AH206" s="617" t="n"/>
    </row>
    <row r="207">
      <c r="A207" s="617" t="n"/>
      <c r="B207" s="617" t="n"/>
      <c r="C207" s="617" t="n"/>
      <c r="D207" s="617" t="n"/>
      <c r="E207" s="617" t="n"/>
      <c r="F207" s="617" t="n"/>
      <c r="G207" s="617" t="n"/>
      <c r="H207" s="617" t="n"/>
      <c r="I207" s="617" t="n"/>
      <c r="J207" s="617" t="n"/>
      <c r="K207" s="617" t="n"/>
      <c r="L207" s="617" t="n"/>
      <c r="M207" s="617" t="n"/>
      <c r="N207" s="617" t="n"/>
      <c r="O207" s="617" t="n"/>
      <c r="P207" s="617" t="n"/>
      <c r="Q207" s="617" t="n"/>
      <c r="R207" s="617" t="n"/>
      <c r="S207" s="617" t="n"/>
      <c r="T207" s="617" t="n"/>
      <c r="U207" s="617" t="n"/>
      <c r="V207" s="617" t="n"/>
      <c r="W207" s="617" t="n"/>
      <c r="X207" s="617" t="n"/>
      <c r="Y207" s="617" t="n"/>
      <c r="Z207" s="617" t="n"/>
      <c r="AA207" s="617" t="n"/>
      <c r="AB207" s="617" t="n"/>
      <c r="AC207" s="617" t="n"/>
      <c r="AD207" s="617" t="n"/>
      <c r="AE207" s="617" t="n"/>
      <c r="AF207" s="617" t="n"/>
      <c r="AG207" s="617" t="n"/>
      <c r="AH207" s="617" t="n"/>
    </row>
    <row r="208">
      <c r="A208" s="617" t="n"/>
      <c r="B208" s="617" t="n"/>
      <c r="C208" s="617" t="n"/>
      <c r="D208" s="617" t="n"/>
      <c r="E208" s="617" t="n"/>
      <c r="F208" s="617" t="n"/>
      <c r="G208" s="617" t="n"/>
      <c r="H208" s="617" t="n"/>
      <c r="I208" s="617" t="n"/>
      <c r="J208" s="617" t="n"/>
      <c r="K208" s="617" t="n"/>
      <c r="L208" s="617" t="n"/>
      <c r="M208" s="617" t="n"/>
      <c r="N208" s="617" t="n"/>
      <c r="O208" s="617" t="n"/>
      <c r="P208" s="617" t="n"/>
      <c r="Q208" s="617" t="n"/>
      <c r="R208" s="617" t="n"/>
      <c r="S208" s="617" t="n"/>
      <c r="T208" s="617" t="n"/>
      <c r="U208" s="617" t="n"/>
      <c r="V208" s="617" t="n"/>
      <c r="W208" s="617" t="n"/>
      <c r="X208" s="617" t="n"/>
      <c r="Y208" s="617" t="n"/>
      <c r="Z208" s="617" t="n"/>
      <c r="AA208" s="617" t="n"/>
      <c r="AB208" s="617" t="n"/>
      <c r="AC208" s="617" t="n"/>
      <c r="AD208" s="617" t="n"/>
      <c r="AE208" s="617" t="n"/>
      <c r="AF208" s="617" t="n"/>
      <c r="AG208" s="617" t="n"/>
      <c r="AH208" s="617" t="n"/>
    </row>
    <row r="209">
      <c r="A209" s="617" t="n"/>
      <c r="B209" s="617" t="n"/>
      <c r="C209" s="617" t="n"/>
      <c r="D209" s="617" t="n"/>
      <c r="E209" s="617" t="n"/>
      <c r="F209" s="617" t="n"/>
      <c r="G209" s="617" t="n"/>
      <c r="H209" s="617" t="n"/>
      <c r="I209" s="617" t="n"/>
      <c r="J209" s="617" t="n"/>
      <c r="K209" s="617" t="n"/>
      <c r="L209" s="617" t="n"/>
      <c r="M209" s="617" t="n"/>
      <c r="N209" s="617" t="n"/>
      <c r="O209" s="617" t="n"/>
      <c r="P209" s="617" t="n"/>
      <c r="Q209" s="617" t="n"/>
      <c r="R209" s="617" t="n"/>
      <c r="S209" s="617" t="n"/>
      <c r="T209" s="617" t="n"/>
      <c r="U209" s="617" t="n"/>
      <c r="V209" s="617" t="n"/>
      <c r="W209" s="617" t="n"/>
      <c r="X209" s="617" t="n"/>
      <c r="Y209" s="617" t="n"/>
      <c r="Z209" s="617" t="n"/>
      <c r="AA209" s="617" t="n"/>
      <c r="AB209" s="617" t="n"/>
      <c r="AC209" s="617" t="n"/>
      <c r="AD209" s="617" t="n"/>
      <c r="AE209" s="617" t="n"/>
      <c r="AF209" s="617" t="n"/>
      <c r="AG209" s="617" t="n"/>
      <c r="AH209" s="617" t="n"/>
    </row>
    <row r="210">
      <c r="A210" s="617" t="n"/>
      <c r="B210" s="617" t="n"/>
      <c r="C210" s="617" t="n"/>
      <c r="D210" s="617" t="n"/>
      <c r="E210" s="617" t="n"/>
      <c r="F210" s="617" t="n"/>
      <c r="G210" s="617" t="n"/>
      <c r="H210" s="617" t="n"/>
      <c r="I210" s="617" t="n"/>
      <c r="J210" s="617" t="n"/>
      <c r="K210" s="617" t="n"/>
      <c r="L210" s="617" t="n"/>
      <c r="M210" s="617" t="n"/>
      <c r="N210" s="617" t="n"/>
      <c r="O210" s="617" t="n"/>
      <c r="P210" s="617" t="n"/>
      <c r="Q210" s="617" t="n"/>
      <c r="R210" s="617" t="n"/>
      <c r="S210" s="617" t="n"/>
      <c r="T210" s="617" t="n"/>
      <c r="U210" s="617" t="n"/>
      <c r="V210" s="617" t="n"/>
      <c r="W210" s="617" t="n"/>
      <c r="X210" s="617" t="n"/>
      <c r="Y210" s="617" t="n"/>
      <c r="Z210" s="617" t="n"/>
      <c r="AA210" s="617" t="n"/>
      <c r="AB210" s="617" t="n"/>
      <c r="AC210" s="617" t="n"/>
      <c r="AD210" s="617" t="n"/>
      <c r="AE210" s="617" t="n"/>
      <c r="AF210" s="617" t="n"/>
      <c r="AG210" s="617" t="n"/>
      <c r="AH210" s="617" t="n"/>
    </row>
    <row r="211">
      <c r="A211" s="617" t="n"/>
      <c r="B211" s="617" t="n"/>
      <c r="C211" s="617" t="n"/>
      <c r="D211" s="617" t="n"/>
      <c r="E211" s="617" t="n"/>
      <c r="F211" s="617" t="n"/>
      <c r="G211" s="617" t="n"/>
      <c r="H211" s="617" t="n"/>
      <c r="I211" s="617" t="n"/>
      <c r="J211" s="617" t="n"/>
      <c r="K211" s="617" t="n"/>
      <c r="L211" s="617" t="n"/>
      <c r="M211" s="617" t="n"/>
      <c r="N211" s="617" t="n"/>
      <c r="O211" s="617" t="n"/>
      <c r="P211" s="617" t="n"/>
      <c r="Q211" s="617" t="n"/>
      <c r="R211" s="617" t="n"/>
      <c r="S211" s="617" t="n"/>
      <c r="T211" s="617" t="n"/>
      <c r="U211" s="617" t="n"/>
      <c r="V211" s="617" t="n"/>
      <c r="W211" s="617" t="n"/>
      <c r="X211" s="617" t="n"/>
      <c r="Y211" s="617" t="n"/>
      <c r="Z211" s="617" t="n"/>
      <c r="AA211" s="617" t="n"/>
      <c r="AB211" s="617" t="n"/>
      <c r="AC211" s="617" t="n"/>
      <c r="AD211" s="617" t="n"/>
      <c r="AE211" s="617" t="n"/>
      <c r="AF211" s="617" t="n"/>
      <c r="AG211" s="617" t="n"/>
      <c r="AH211" s="617" t="n"/>
    </row>
    <row r="212">
      <c r="A212" s="617" t="n"/>
      <c r="B212" s="617" t="n"/>
      <c r="C212" s="617" t="n"/>
      <c r="D212" s="617" t="n"/>
      <c r="E212" s="617" t="n"/>
      <c r="F212" s="617" t="n"/>
      <c r="G212" s="617" t="n"/>
      <c r="H212" s="617" t="n"/>
      <c r="I212" s="617" t="n"/>
      <c r="J212" s="617" t="n"/>
      <c r="K212" s="617" t="n"/>
      <c r="L212" s="617" t="n"/>
      <c r="M212" s="617" t="n"/>
      <c r="N212" s="617" t="n"/>
      <c r="O212" s="617" t="n"/>
      <c r="P212" s="617" t="n"/>
      <c r="Q212" s="617" t="n"/>
      <c r="R212" s="617" t="n"/>
      <c r="S212" s="617" t="n"/>
      <c r="T212" s="617" t="n"/>
      <c r="U212" s="617" t="n"/>
      <c r="V212" s="617" t="n"/>
      <c r="W212" s="617" t="n"/>
      <c r="X212" s="617" t="n"/>
      <c r="Y212" s="617" t="n"/>
      <c r="Z212" s="617" t="n"/>
      <c r="AA212" s="617" t="n"/>
      <c r="AB212" s="617" t="n"/>
      <c r="AC212" s="617" t="n"/>
      <c r="AD212" s="617" t="n"/>
      <c r="AE212" s="617" t="n"/>
      <c r="AF212" s="617" t="n"/>
      <c r="AG212" s="617" t="n"/>
      <c r="AH212" s="617" t="n"/>
    </row>
    <row r="213">
      <c r="A213" s="617" t="n"/>
      <c r="B213" s="617" t="n"/>
      <c r="C213" s="617" t="n"/>
      <c r="D213" s="617" t="n"/>
      <c r="E213" s="617" t="n"/>
      <c r="F213" s="617" t="n"/>
      <c r="G213" s="617" t="n"/>
      <c r="H213" s="617" t="n"/>
      <c r="I213" s="617" t="n"/>
      <c r="J213" s="617" t="n"/>
      <c r="K213" s="617" t="n"/>
      <c r="L213" s="617" t="n"/>
      <c r="M213" s="617" t="n"/>
      <c r="N213" s="617" t="n"/>
      <c r="O213" s="617" t="n"/>
      <c r="P213" s="617" t="n"/>
      <c r="Q213" s="617" t="n"/>
      <c r="R213" s="617" t="n"/>
      <c r="S213" s="617" t="n"/>
      <c r="T213" s="617" t="n"/>
      <c r="U213" s="617" t="n"/>
      <c r="V213" s="617" t="n"/>
      <c r="W213" s="617" t="n"/>
      <c r="X213" s="617" t="n"/>
      <c r="Y213" s="617" t="n"/>
      <c r="Z213" s="617" t="n"/>
      <c r="AA213" s="617" t="n"/>
      <c r="AB213" s="617" t="n"/>
      <c r="AC213" s="617" t="n"/>
      <c r="AD213" s="617" t="n"/>
      <c r="AE213" s="617" t="n"/>
      <c r="AF213" s="617" t="n"/>
      <c r="AG213" s="617" t="n"/>
      <c r="AH213" s="617" t="n"/>
    </row>
    <row r="214">
      <c r="A214" s="617" t="n"/>
      <c r="B214" s="617" t="n"/>
      <c r="C214" s="617" t="n"/>
      <c r="D214" s="617" t="n"/>
      <c r="E214" s="617" t="n"/>
      <c r="F214" s="617" t="n"/>
      <c r="G214" s="617" t="n"/>
      <c r="H214" s="617" t="n"/>
      <c r="I214" s="617" t="n"/>
      <c r="J214" s="617" t="n"/>
      <c r="K214" s="617" t="n"/>
      <c r="L214" s="617" t="n"/>
      <c r="M214" s="617" t="n"/>
      <c r="N214" s="617" t="n"/>
      <c r="O214" s="617" t="n"/>
      <c r="P214" s="617" t="n"/>
      <c r="Q214" s="617" t="n"/>
      <c r="R214" s="617" t="n"/>
      <c r="S214" s="617" t="n"/>
      <c r="T214" s="617" t="n"/>
      <c r="U214" s="617" t="n"/>
      <c r="V214" s="617" t="n"/>
      <c r="W214" s="617" t="n"/>
      <c r="X214" s="617" t="n"/>
      <c r="Y214" s="617" t="n"/>
      <c r="Z214" s="617" t="n"/>
      <c r="AA214" s="617" t="n"/>
      <c r="AB214" s="617" t="n"/>
      <c r="AC214" s="617" t="n"/>
      <c r="AD214" s="617" t="n"/>
      <c r="AE214" s="617" t="n"/>
      <c r="AF214" s="617" t="n"/>
      <c r="AG214" s="617" t="n"/>
      <c r="AH214" s="617" t="n"/>
    </row>
    <row r="215">
      <c r="A215" s="617" t="n"/>
      <c r="B215" s="617" t="n"/>
      <c r="C215" s="617" t="n"/>
      <c r="D215" s="617" t="n"/>
      <c r="E215" s="617" t="n"/>
      <c r="F215" s="617" t="n"/>
      <c r="G215" s="617" t="n"/>
      <c r="H215" s="617" t="n"/>
      <c r="I215" s="617" t="n"/>
      <c r="J215" s="617" t="n"/>
      <c r="K215" s="617" t="n"/>
      <c r="L215" s="617" t="n"/>
      <c r="M215" s="617" t="n"/>
      <c r="N215" s="617" t="n"/>
      <c r="O215" s="617" t="n"/>
      <c r="P215" s="617" t="n"/>
      <c r="Q215" s="617" t="n"/>
      <c r="R215" s="617" t="n"/>
      <c r="S215" s="617" t="n"/>
      <c r="T215" s="617" t="n"/>
      <c r="U215" s="617" t="n"/>
      <c r="V215" s="617" t="n"/>
      <c r="W215" s="617" t="n"/>
      <c r="X215" s="617" t="n"/>
      <c r="Y215" s="617" t="n"/>
      <c r="Z215" s="617" t="n"/>
      <c r="AA215" s="617" t="n"/>
      <c r="AB215" s="617" t="n"/>
      <c r="AC215" s="617" t="n"/>
      <c r="AD215" s="617" t="n"/>
      <c r="AE215" s="617" t="n"/>
      <c r="AF215" s="617" t="n"/>
      <c r="AG215" s="617" t="n"/>
      <c r="AH215" s="617" t="n"/>
    </row>
    <row r="216">
      <c r="A216" s="617" t="n"/>
      <c r="B216" s="617" t="n"/>
      <c r="C216" s="617" t="n"/>
      <c r="D216" s="617" t="n"/>
      <c r="E216" s="617" t="n"/>
      <c r="F216" s="617" t="n"/>
      <c r="G216" s="617" t="n"/>
      <c r="H216" s="617" t="n"/>
      <c r="I216" s="617" t="n"/>
      <c r="J216" s="617" t="n"/>
      <c r="K216" s="617" t="n"/>
      <c r="L216" s="617" t="n"/>
      <c r="M216" s="617" t="n"/>
      <c r="N216" s="617" t="n"/>
      <c r="O216" s="617" t="n"/>
      <c r="P216" s="617" t="n"/>
      <c r="Q216" s="617" t="n"/>
      <c r="R216" s="617" t="n"/>
      <c r="S216" s="617" t="n"/>
      <c r="T216" s="617" t="n"/>
      <c r="U216" s="617" t="n"/>
      <c r="V216" s="617" t="n"/>
      <c r="W216" s="617" t="n"/>
      <c r="X216" s="617" t="n"/>
      <c r="Y216" s="617" t="n"/>
      <c r="Z216" s="617" t="n"/>
      <c r="AA216" s="617" t="n"/>
      <c r="AB216" s="617" t="n"/>
      <c r="AC216" s="617" t="n"/>
      <c r="AD216" s="617" t="n"/>
      <c r="AE216" s="617" t="n"/>
      <c r="AF216" s="617" t="n"/>
      <c r="AG216" s="617" t="n"/>
      <c r="AH216" s="617" t="n"/>
    </row>
    <row r="217">
      <c r="A217" s="617" t="n"/>
      <c r="B217" s="617" t="n"/>
      <c r="C217" s="617" t="n"/>
      <c r="D217" s="617" t="n"/>
      <c r="E217" s="617" t="n"/>
      <c r="F217" s="617" t="n"/>
      <c r="G217" s="617" t="n"/>
      <c r="H217" s="617" t="n"/>
      <c r="I217" s="617" t="n"/>
      <c r="J217" s="617" t="n"/>
      <c r="K217" s="617" t="n"/>
      <c r="L217" s="617" t="n"/>
      <c r="M217" s="617" t="n"/>
      <c r="N217" s="617" t="n"/>
      <c r="O217" s="617" t="n"/>
      <c r="P217" s="617" t="n"/>
      <c r="Q217" s="617" t="n"/>
      <c r="R217" s="617" t="n"/>
      <c r="S217" s="617" t="n"/>
      <c r="T217" s="617" t="n"/>
      <c r="U217" s="617" t="n"/>
      <c r="V217" s="617" t="n"/>
      <c r="W217" s="617" t="n"/>
      <c r="X217" s="617" t="n"/>
      <c r="Y217" s="617" t="n"/>
      <c r="Z217" s="617" t="n"/>
      <c r="AA217" s="617" t="n"/>
      <c r="AB217" s="617" t="n"/>
      <c r="AC217" s="617" t="n"/>
      <c r="AD217" s="617" t="n"/>
      <c r="AE217" s="617" t="n"/>
      <c r="AF217" s="617" t="n"/>
      <c r="AG217" s="617" t="n"/>
      <c r="AH217" s="617" t="n"/>
    </row>
    <row r="218">
      <c r="A218" s="617" t="n"/>
      <c r="B218" s="617" t="n"/>
      <c r="C218" s="617" t="n"/>
      <c r="D218" s="617" t="n"/>
      <c r="E218" s="617" t="n"/>
      <c r="F218" s="617" t="n"/>
      <c r="G218" s="617" t="n"/>
      <c r="H218" s="617" t="n"/>
      <c r="I218" s="617" t="n"/>
      <c r="J218" s="617" t="n"/>
      <c r="K218" s="617" t="n"/>
      <c r="L218" s="617" t="n"/>
      <c r="M218" s="617" t="n"/>
      <c r="N218" s="617" t="n"/>
      <c r="O218" s="617" t="n"/>
      <c r="P218" s="617" t="n"/>
      <c r="Q218" s="617" t="n"/>
      <c r="R218" s="617" t="n"/>
      <c r="S218" s="617" t="n"/>
      <c r="T218" s="617" t="n"/>
      <c r="U218" s="617" t="n"/>
      <c r="V218" s="617" t="n"/>
      <c r="W218" s="617" t="n"/>
      <c r="X218" s="617" t="n"/>
      <c r="Y218" s="617" t="n"/>
      <c r="Z218" s="617" t="n"/>
      <c r="AA218" s="617" t="n"/>
      <c r="AB218" s="617" t="n"/>
      <c r="AC218" s="617" t="n"/>
      <c r="AD218" s="617" t="n"/>
      <c r="AE218" s="617" t="n"/>
      <c r="AF218" s="617" t="n"/>
      <c r="AG218" s="617" t="n"/>
      <c r="AH218" s="617" t="n"/>
    </row>
    <row r="219">
      <c r="A219" s="617" t="n"/>
      <c r="B219" s="617" t="n"/>
      <c r="C219" s="617" t="n"/>
      <c r="D219" s="617" t="n"/>
      <c r="E219" s="617" t="n"/>
      <c r="F219" s="617" t="n"/>
      <c r="G219" s="617" t="n"/>
      <c r="H219" s="617" t="n"/>
      <c r="I219" s="617" t="n"/>
      <c r="J219" s="617" t="n"/>
      <c r="K219" s="617" t="n"/>
      <c r="L219" s="617" t="n"/>
      <c r="M219" s="617" t="n"/>
      <c r="N219" s="617" t="n"/>
      <c r="O219" s="617" t="n"/>
      <c r="P219" s="617" t="n"/>
      <c r="Q219" s="617" t="n"/>
      <c r="R219" s="617" t="n"/>
      <c r="S219" s="617" t="n"/>
      <c r="T219" s="617" t="n"/>
      <c r="U219" s="617" t="n"/>
      <c r="V219" s="617" t="n"/>
      <c r="W219" s="617" t="n"/>
      <c r="X219" s="617" t="n"/>
      <c r="Y219" s="617" t="n"/>
      <c r="Z219" s="617" t="n"/>
      <c r="AA219" s="617" t="n"/>
      <c r="AB219" s="617" t="n"/>
      <c r="AC219" s="617" t="n"/>
      <c r="AD219" s="617" t="n"/>
      <c r="AE219" s="617" t="n"/>
      <c r="AF219" s="617" t="n"/>
      <c r="AG219" s="617" t="n"/>
      <c r="AH219" s="617" t="n"/>
    </row>
    <row r="220">
      <c r="A220" s="617" t="n"/>
      <c r="B220" s="617" t="n"/>
      <c r="C220" s="617" t="n"/>
      <c r="D220" s="617" t="n"/>
      <c r="E220" s="617" t="n"/>
      <c r="F220" s="617" t="n"/>
      <c r="G220" s="617" t="n"/>
      <c r="H220" s="617" t="n"/>
      <c r="I220" s="617" t="n"/>
      <c r="J220" s="617" t="n"/>
      <c r="K220" s="617" t="n"/>
      <c r="L220" s="617" t="n"/>
      <c r="M220" s="617" t="n"/>
      <c r="N220" s="617" t="n"/>
      <c r="O220" s="617" t="n"/>
      <c r="P220" s="617" t="n"/>
      <c r="Q220" s="617" t="n"/>
      <c r="R220" s="617" t="n"/>
      <c r="S220" s="617" t="n"/>
      <c r="T220" s="617" t="n"/>
      <c r="U220" s="617" t="n"/>
      <c r="V220" s="617" t="n"/>
      <c r="W220" s="617" t="n"/>
      <c r="X220" s="617" t="n"/>
      <c r="Y220" s="617" t="n"/>
      <c r="Z220" s="617" t="n"/>
      <c r="AA220" s="617" t="n"/>
      <c r="AB220" s="617" t="n"/>
      <c r="AC220" s="617" t="n"/>
      <c r="AD220" s="617" t="n"/>
      <c r="AE220" s="617" t="n"/>
      <c r="AF220" s="617" t="n"/>
      <c r="AG220" s="617" t="n"/>
      <c r="AH220" s="617" t="n"/>
    </row>
    <row r="221">
      <c r="A221" s="617" t="n"/>
      <c r="B221" s="617" t="n"/>
      <c r="C221" s="617" t="n"/>
      <c r="D221" s="617" t="n"/>
      <c r="E221" s="617" t="n"/>
      <c r="F221" s="617" t="n"/>
      <c r="G221" s="617" t="n"/>
      <c r="H221" s="617" t="n"/>
      <c r="I221" s="617" t="n"/>
      <c r="J221" s="617" t="n"/>
      <c r="K221" s="617" t="n"/>
      <c r="L221" s="617" t="n"/>
      <c r="M221" s="617" t="n"/>
      <c r="N221" s="617" t="n"/>
      <c r="O221" s="617" t="n"/>
      <c r="P221" s="617" t="n"/>
      <c r="Q221" s="617" t="n"/>
      <c r="R221" s="617" t="n"/>
      <c r="S221" s="617" t="n"/>
      <c r="T221" s="617" t="n"/>
      <c r="U221" s="617" t="n"/>
      <c r="V221" s="617" t="n"/>
      <c r="W221" s="617" t="n"/>
      <c r="X221" s="617" t="n"/>
      <c r="Y221" s="617" t="n"/>
      <c r="Z221" s="617" t="n"/>
      <c r="AA221" s="617" t="n"/>
      <c r="AB221" s="617" t="n"/>
      <c r="AC221" s="617" t="n"/>
      <c r="AD221" s="617" t="n"/>
      <c r="AE221" s="617" t="n"/>
      <c r="AF221" s="617" t="n"/>
      <c r="AG221" s="617" t="n"/>
      <c r="AH221" s="617" t="n"/>
    </row>
    <row r="222">
      <c r="A222" s="617" t="n"/>
      <c r="B222" s="617" t="n"/>
      <c r="C222" s="617" t="n"/>
      <c r="D222" s="617" t="n"/>
      <c r="E222" s="617" t="n"/>
      <c r="F222" s="617" t="n"/>
      <c r="G222" s="617" t="n"/>
      <c r="H222" s="617" t="n"/>
      <c r="I222" s="617" t="n"/>
      <c r="J222" s="617" t="n"/>
      <c r="K222" s="617" t="n"/>
      <c r="L222" s="617" t="n"/>
      <c r="M222" s="617" t="n"/>
      <c r="N222" s="617" t="n"/>
      <c r="O222" s="617" t="n"/>
      <c r="P222" s="617" t="n"/>
      <c r="Q222" s="617" t="n"/>
      <c r="R222" s="617" t="n"/>
      <c r="S222" s="617" t="n"/>
      <c r="T222" s="617" t="n"/>
      <c r="U222" s="617" t="n"/>
      <c r="V222" s="617" t="n"/>
      <c r="W222" s="617" t="n"/>
      <c r="X222" s="617" t="n"/>
      <c r="Y222" s="617" t="n"/>
      <c r="Z222" s="617" t="n"/>
      <c r="AA222" s="617" t="n"/>
      <c r="AB222" s="617" t="n"/>
      <c r="AC222" s="617" t="n"/>
      <c r="AD222" s="617" t="n"/>
      <c r="AE222" s="617" t="n"/>
      <c r="AF222" s="617" t="n"/>
      <c r="AG222" s="617" t="n"/>
      <c r="AH222" s="617" t="n"/>
    </row>
    <row r="223">
      <c r="A223" s="617" t="n"/>
      <c r="B223" s="617" t="n"/>
      <c r="C223" s="617" t="n"/>
      <c r="D223" s="617" t="n"/>
      <c r="E223" s="617" t="n"/>
      <c r="F223" s="617" t="n"/>
      <c r="G223" s="617" t="n"/>
      <c r="H223" s="617" t="n"/>
      <c r="I223" s="617" t="n"/>
      <c r="J223" s="617" t="n"/>
      <c r="K223" s="617" t="n"/>
      <c r="L223" s="617" t="n"/>
      <c r="M223" s="617" t="n"/>
      <c r="N223" s="617" t="n"/>
      <c r="O223" s="617" t="n"/>
      <c r="P223" s="617" t="n"/>
      <c r="Q223" s="617" t="n"/>
      <c r="R223" s="617" t="n"/>
      <c r="S223" s="617" t="n"/>
      <c r="T223" s="617" t="n"/>
      <c r="U223" s="617" t="n"/>
      <c r="V223" s="617" t="n"/>
      <c r="W223" s="617" t="n"/>
      <c r="X223" s="617" t="n"/>
      <c r="Y223" s="617" t="n"/>
      <c r="Z223" s="617" t="n"/>
      <c r="AA223" s="617" t="n"/>
      <c r="AB223" s="617" t="n"/>
      <c r="AC223" s="617" t="n"/>
      <c r="AD223" s="617" t="n"/>
      <c r="AE223" s="617" t="n"/>
      <c r="AF223" s="617" t="n"/>
      <c r="AG223" s="617" t="n"/>
      <c r="AH223" s="617" t="n"/>
    </row>
    <row r="224">
      <c r="A224" s="617" t="n"/>
      <c r="B224" s="617" t="n"/>
      <c r="C224" s="617" t="n"/>
      <c r="D224" s="617" t="n"/>
      <c r="E224" s="617" t="n"/>
      <c r="F224" s="617" t="n"/>
      <c r="G224" s="617" t="n"/>
      <c r="H224" s="617" t="n"/>
      <c r="I224" s="617" t="n"/>
      <c r="J224" s="617" t="n"/>
      <c r="K224" s="617" t="n"/>
      <c r="L224" s="617" t="n"/>
      <c r="M224" s="617" t="n"/>
      <c r="N224" s="617" t="n"/>
      <c r="O224" s="617" t="n"/>
      <c r="P224" s="617" t="n"/>
      <c r="Q224" s="617" t="n"/>
      <c r="R224" s="617" t="n"/>
      <c r="S224" s="617" t="n"/>
      <c r="T224" s="617" t="n"/>
      <c r="U224" s="617" t="n"/>
      <c r="V224" s="617" t="n"/>
      <c r="W224" s="617" t="n"/>
      <c r="X224" s="617" t="n"/>
      <c r="Y224" s="617" t="n"/>
      <c r="Z224" s="617" t="n"/>
      <c r="AA224" s="617" t="n"/>
      <c r="AB224" s="617" t="n"/>
      <c r="AC224" s="617" t="n"/>
      <c r="AD224" s="617" t="n"/>
      <c r="AE224" s="617" t="n"/>
      <c r="AF224" s="617" t="n"/>
      <c r="AG224" s="617" t="n"/>
      <c r="AH224" s="617" t="n"/>
    </row>
    <row r="225">
      <c r="A225" s="617" t="n"/>
      <c r="B225" s="617" t="n"/>
      <c r="C225" s="617" t="n"/>
      <c r="D225" s="617" t="n"/>
      <c r="E225" s="617" t="n"/>
      <c r="F225" s="617" t="n"/>
      <c r="G225" s="617" t="n"/>
      <c r="H225" s="617" t="n"/>
      <c r="I225" s="617" t="n"/>
      <c r="J225" s="617" t="n"/>
      <c r="K225" s="617" t="n"/>
      <c r="L225" s="617" t="n"/>
      <c r="M225" s="617" t="n"/>
      <c r="N225" s="617" t="n"/>
      <c r="O225" s="617" t="n"/>
      <c r="P225" s="617" t="n"/>
      <c r="Q225" s="617" t="n"/>
      <c r="R225" s="617" t="n"/>
      <c r="S225" s="617" t="n"/>
      <c r="T225" s="617" t="n"/>
      <c r="U225" s="617" t="n"/>
      <c r="V225" s="617" t="n"/>
      <c r="W225" s="617" t="n"/>
      <c r="X225" s="617" t="n"/>
      <c r="Y225" s="617" t="n"/>
      <c r="Z225" s="617" t="n"/>
      <c r="AA225" s="617" t="n"/>
      <c r="AB225" s="617" t="n"/>
      <c r="AC225" s="617" t="n"/>
      <c r="AD225" s="617" t="n"/>
      <c r="AE225" s="617" t="n"/>
      <c r="AF225" s="617" t="n"/>
      <c r="AG225" s="617" t="n"/>
      <c r="AH225" s="617" t="n"/>
    </row>
    <row r="226">
      <c r="A226" s="617" t="n"/>
      <c r="B226" s="617" t="n"/>
      <c r="C226" s="617" t="n"/>
      <c r="D226" s="617" t="n"/>
      <c r="E226" s="617" t="n"/>
      <c r="F226" s="617" t="n"/>
      <c r="G226" s="617" t="n"/>
      <c r="H226" s="617" t="n"/>
      <c r="I226" s="617" t="n"/>
      <c r="J226" s="617" t="n"/>
      <c r="K226" s="617" t="n"/>
      <c r="L226" s="617" t="n"/>
      <c r="M226" s="617" t="n"/>
      <c r="N226" s="617" t="n"/>
      <c r="O226" s="617" t="n"/>
      <c r="P226" s="617" t="n"/>
      <c r="Q226" s="617" t="n"/>
      <c r="R226" s="617" t="n"/>
      <c r="S226" s="617" t="n"/>
      <c r="T226" s="617" t="n"/>
      <c r="U226" s="617" t="n"/>
      <c r="V226" s="617" t="n"/>
      <c r="W226" s="617" t="n"/>
      <c r="X226" s="617" t="n"/>
      <c r="Y226" s="617" t="n"/>
      <c r="Z226" s="617" t="n"/>
      <c r="AA226" s="617" t="n"/>
      <c r="AB226" s="617" t="n"/>
      <c r="AC226" s="617" t="n"/>
      <c r="AD226" s="617" t="n"/>
      <c r="AE226" s="617" t="n"/>
      <c r="AF226" s="617" t="n"/>
      <c r="AG226" s="617" t="n"/>
      <c r="AH226" s="617" t="n"/>
    </row>
    <row r="227">
      <c r="A227" s="617" t="n"/>
      <c r="B227" s="617" t="n"/>
      <c r="C227" s="617" t="n"/>
      <c r="D227" s="617" t="n"/>
      <c r="E227" s="617" t="n"/>
      <c r="F227" s="617" t="n"/>
      <c r="G227" s="617" t="n"/>
      <c r="H227" s="617" t="n"/>
      <c r="I227" s="617" t="n"/>
      <c r="J227" s="617" t="n"/>
      <c r="K227" s="617" t="n"/>
      <c r="L227" s="617" t="n"/>
      <c r="M227" s="617" t="n"/>
      <c r="N227" s="617" t="n"/>
      <c r="O227" s="617" t="n"/>
      <c r="P227" s="617" t="n"/>
      <c r="Q227" s="617" t="n"/>
      <c r="R227" s="617" t="n"/>
      <c r="S227" s="617" t="n"/>
      <c r="T227" s="617" t="n"/>
      <c r="U227" s="617" t="n"/>
      <c r="V227" s="617" t="n"/>
      <c r="W227" s="617" t="n"/>
      <c r="X227" s="617" t="n"/>
      <c r="Y227" s="617" t="n"/>
      <c r="Z227" s="617" t="n"/>
      <c r="AA227" s="617" t="n"/>
      <c r="AB227" s="617" t="n"/>
      <c r="AC227" s="617" t="n"/>
      <c r="AD227" s="617" t="n"/>
      <c r="AE227" s="617" t="n"/>
      <c r="AF227" s="617" t="n"/>
      <c r="AG227" s="617" t="n"/>
      <c r="AH227" s="617" t="n"/>
    </row>
    <row r="228">
      <c r="A228" s="617" t="n"/>
      <c r="B228" s="617" t="n"/>
      <c r="C228" s="617" t="n"/>
      <c r="D228" s="617" t="n"/>
      <c r="E228" s="617" t="n"/>
      <c r="F228" s="617" t="n"/>
      <c r="G228" s="617" t="n"/>
      <c r="H228" s="617" t="n"/>
      <c r="I228" s="617" t="n"/>
      <c r="J228" s="617" t="n"/>
      <c r="K228" s="617" t="n"/>
      <c r="L228" s="617" t="n"/>
      <c r="M228" s="617" t="n"/>
      <c r="N228" s="617" t="n"/>
      <c r="O228" s="617" t="n"/>
      <c r="P228" s="617" t="n"/>
      <c r="Q228" s="617" t="n"/>
      <c r="R228" s="617" t="n"/>
      <c r="S228" s="617" t="n"/>
      <c r="T228" s="617" t="n"/>
      <c r="U228" s="617" t="n"/>
      <c r="V228" s="617" t="n"/>
      <c r="W228" s="617" t="n"/>
      <c r="X228" s="617" t="n"/>
      <c r="Y228" s="617" t="n"/>
      <c r="Z228" s="617" t="n"/>
      <c r="AA228" s="617" t="n"/>
      <c r="AB228" s="617" t="n"/>
      <c r="AC228" s="617" t="n"/>
      <c r="AD228" s="617" t="n"/>
      <c r="AE228" s="617" t="n"/>
      <c r="AF228" s="617" t="n"/>
      <c r="AG228" s="617" t="n"/>
      <c r="AH228" s="617" t="n"/>
    </row>
    <row r="229">
      <c r="A229" s="617" t="n"/>
      <c r="B229" s="617" t="n"/>
      <c r="C229" s="617" t="n"/>
      <c r="D229" s="617" t="n"/>
      <c r="E229" s="617" t="n"/>
      <c r="F229" s="617" t="n"/>
      <c r="G229" s="617" t="n"/>
      <c r="H229" s="617" t="n"/>
      <c r="I229" s="617" t="n"/>
      <c r="J229" s="617" t="n"/>
      <c r="K229" s="617" t="n"/>
      <c r="L229" s="617" t="n"/>
      <c r="M229" s="617" t="n"/>
      <c r="N229" s="617" t="n"/>
      <c r="O229" s="617" t="n"/>
      <c r="P229" s="617" t="n"/>
      <c r="Q229" s="617" t="n"/>
      <c r="R229" s="617" t="n"/>
      <c r="S229" s="617" t="n"/>
      <c r="T229" s="617" t="n"/>
      <c r="U229" s="617" t="n"/>
      <c r="V229" s="617" t="n"/>
      <c r="W229" s="617" t="n"/>
      <c r="X229" s="617" t="n"/>
      <c r="Y229" s="617" t="n"/>
      <c r="Z229" s="617" t="n"/>
      <c r="AA229" s="617" t="n"/>
      <c r="AB229" s="617" t="n"/>
      <c r="AC229" s="617" t="n"/>
      <c r="AD229" s="617" t="n"/>
      <c r="AE229" s="617" t="n"/>
      <c r="AF229" s="617" t="n"/>
      <c r="AG229" s="617" t="n"/>
      <c r="AH229" s="617" t="n"/>
    </row>
    <row r="230">
      <c r="A230" s="617" t="n"/>
      <c r="B230" s="617" t="n"/>
      <c r="C230" s="617" t="n"/>
      <c r="D230" s="617" t="n"/>
      <c r="E230" s="617" t="n"/>
      <c r="F230" s="617" t="n"/>
      <c r="G230" s="617" t="n"/>
      <c r="H230" s="617" t="n"/>
      <c r="I230" s="617" t="n"/>
      <c r="J230" s="617" t="n"/>
      <c r="K230" s="617" t="n"/>
      <c r="L230" s="617" t="n"/>
      <c r="M230" s="617" t="n"/>
      <c r="N230" s="617" t="n"/>
      <c r="O230" s="617" t="n"/>
      <c r="P230" s="617" t="n"/>
      <c r="Q230" s="617" t="n"/>
      <c r="R230" s="617" t="n"/>
      <c r="S230" s="617" t="n"/>
      <c r="T230" s="617" t="n"/>
      <c r="U230" s="617" t="n"/>
      <c r="V230" s="617" t="n"/>
      <c r="W230" s="617" t="n"/>
      <c r="X230" s="617" t="n"/>
      <c r="Y230" s="617" t="n"/>
      <c r="Z230" s="617" t="n"/>
      <c r="AA230" s="617" t="n"/>
      <c r="AB230" s="617" t="n"/>
      <c r="AC230" s="617" t="n"/>
      <c r="AD230" s="617" t="n"/>
      <c r="AE230" s="617" t="n"/>
      <c r="AF230" s="617" t="n"/>
      <c r="AG230" s="617" t="n"/>
      <c r="AH230" s="617" t="n"/>
    </row>
    <row r="231">
      <c r="A231" s="617" t="n"/>
      <c r="B231" s="617" t="n"/>
      <c r="C231" s="617" t="n"/>
      <c r="D231" s="617" t="n"/>
      <c r="E231" s="617" t="n"/>
      <c r="F231" s="617" t="n"/>
      <c r="G231" s="617" t="n"/>
      <c r="H231" s="617" t="n"/>
      <c r="I231" s="617" t="n"/>
      <c r="J231" s="617" t="n"/>
      <c r="K231" s="617" t="n"/>
      <c r="L231" s="617" t="n"/>
      <c r="M231" s="617" t="n"/>
      <c r="N231" s="617" t="n"/>
      <c r="O231" s="617" t="n"/>
      <c r="P231" s="617" t="n"/>
      <c r="Q231" s="617" t="n"/>
      <c r="R231" s="617" t="n"/>
      <c r="S231" s="617" t="n"/>
      <c r="T231" s="617" t="n"/>
      <c r="U231" s="617" t="n"/>
      <c r="V231" s="617" t="n"/>
      <c r="W231" s="617" t="n"/>
      <c r="X231" s="617" t="n"/>
      <c r="Y231" s="617" t="n"/>
      <c r="Z231" s="617" t="n"/>
      <c r="AA231" s="617" t="n"/>
      <c r="AB231" s="617" t="n"/>
      <c r="AC231" s="617" t="n"/>
      <c r="AD231" s="617" t="n"/>
      <c r="AE231" s="617" t="n"/>
      <c r="AF231" s="617" t="n"/>
      <c r="AG231" s="617" t="n"/>
      <c r="AH231" s="617" t="n"/>
    </row>
    <row r="232">
      <c r="A232" s="617" t="n"/>
      <c r="B232" s="617" t="n"/>
      <c r="C232" s="617" t="n"/>
      <c r="D232" s="617" t="n"/>
      <c r="E232" s="617" t="n"/>
      <c r="F232" s="617" t="n"/>
      <c r="G232" s="617" t="n"/>
      <c r="H232" s="617" t="n"/>
      <c r="I232" s="617" t="n"/>
      <c r="J232" s="617" t="n"/>
      <c r="K232" s="617" t="n"/>
      <c r="L232" s="617" t="n"/>
      <c r="M232" s="617" t="n"/>
      <c r="N232" s="617" t="n"/>
      <c r="O232" s="617" t="n"/>
      <c r="P232" s="617" t="n"/>
      <c r="Q232" s="617" t="n"/>
      <c r="R232" s="617" t="n"/>
      <c r="S232" s="617" t="n"/>
      <c r="T232" s="617" t="n"/>
      <c r="U232" s="617" t="n"/>
      <c r="V232" s="617" t="n"/>
      <c r="W232" s="617" t="n"/>
      <c r="X232" s="617" t="n"/>
      <c r="Y232" s="617" t="n"/>
      <c r="Z232" s="617" t="n"/>
      <c r="AA232" s="617" t="n"/>
      <c r="AB232" s="617" t="n"/>
      <c r="AC232" s="617" t="n"/>
      <c r="AD232" s="617" t="n"/>
      <c r="AE232" s="617" t="n"/>
      <c r="AF232" s="617" t="n"/>
      <c r="AG232" s="617" t="n"/>
      <c r="AH232" s="617" t="n"/>
    </row>
    <row r="233">
      <c r="A233" s="617" t="n"/>
      <c r="B233" s="617" t="n"/>
      <c r="C233" s="617" t="n"/>
      <c r="D233" s="617" t="n"/>
      <c r="E233" s="617" t="n"/>
      <c r="F233" s="617" t="n"/>
      <c r="G233" s="617" t="n"/>
      <c r="H233" s="617" t="n"/>
      <c r="I233" s="617" t="n"/>
      <c r="J233" s="617" t="n"/>
      <c r="K233" s="617" t="n"/>
      <c r="L233" s="617" t="n"/>
      <c r="M233" s="617" t="n"/>
      <c r="N233" s="617" t="n"/>
      <c r="O233" s="617" t="n"/>
      <c r="P233" s="617" t="n"/>
      <c r="Q233" s="617" t="n"/>
      <c r="R233" s="617" t="n"/>
      <c r="S233" s="617" t="n"/>
      <c r="T233" s="617" t="n"/>
      <c r="U233" s="617" t="n"/>
      <c r="V233" s="617" t="n"/>
      <c r="W233" s="617" t="n"/>
      <c r="X233" s="617" t="n"/>
      <c r="Y233" s="617" t="n"/>
      <c r="Z233" s="617" t="n"/>
      <c r="AA233" s="617" t="n"/>
      <c r="AB233" s="617" t="n"/>
      <c r="AC233" s="617" t="n"/>
      <c r="AD233" s="617" t="n"/>
      <c r="AE233" s="617" t="n"/>
      <c r="AF233" s="617" t="n"/>
      <c r="AG233" s="617" t="n"/>
      <c r="AH233" s="617" t="n"/>
    </row>
    <row r="234">
      <c r="A234" s="617" t="n"/>
      <c r="B234" s="617" t="n"/>
      <c r="C234" s="617" t="n"/>
      <c r="D234" s="617" t="n"/>
      <c r="E234" s="617" t="n"/>
      <c r="F234" s="617" t="n"/>
      <c r="G234" s="617" t="n"/>
      <c r="H234" s="617" t="n"/>
      <c r="I234" s="617" t="n"/>
      <c r="J234" s="617" t="n"/>
      <c r="K234" s="617" t="n"/>
      <c r="L234" s="617" t="n"/>
      <c r="M234" s="617" t="n"/>
      <c r="N234" s="617" t="n"/>
      <c r="O234" s="617" t="n"/>
      <c r="P234" s="617" t="n"/>
      <c r="Q234" s="617" t="n"/>
      <c r="R234" s="617" t="n"/>
      <c r="S234" s="617" t="n"/>
      <c r="T234" s="617" t="n"/>
      <c r="U234" s="617" t="n"/>
      <c r="V234" s="617" t="n"/>
      <c r="W234" s="617" t="n"/>
      <c r="X234" s="617" t="n"/>
      <c r="Y234" s="617" t="n"/>
      <c r="Z234" s="617" t="n"/>
      <c r="AA234" s="617" t="n"/>
      <c r="AB234" s="617" t="n"/>
      <c r="AC234" s="617" t="n"/>
      <c r="AD234" s="617" t="n"/>
      <c r="AE234" s="617" t="n"/>
      <c r="AF234" s="617" t="n"/>
      <c r="AG234" s="617" t="n"/>
      <c r="AH234" s="617" t="n"/>
    </row>
    <row r="235">
      <c r="A235" s="617" t="n"/>
      <c r="B235" s="617" t="n"/>
      <c r="C235" s="617" t="n"/>
      <c r="D235" s="617" t="n"/>
      <c r="E235" s="617" t="n"/>
      <c r="F235" s="617" t="n"/>
      <c r="G235" s="617" t="n"/>
      <c r="H235" s="617" t="n"/>
      <c r="I235" s="617" t="n"/>
      <c r="J235" s="617" t="n"/>
      <c r="K235" s="617" t="n"/>
      <c r="L235" s="617" t="n"/>
      <c r="M235" s="617" t="n"/>
      <c r="N235" s="617" t="n"/>
      <c r="O235" s="617" t="n"/>
      <c r="P235" s="617" t="n"/>
      <c r="Q235" s="617" t="n"/>
      <c r="R235" s="617" t="n"/>
      <c r="S235" s="617" t="n"/>
      <c r="T235" s="617" t="n"/>
      <c r="U235" s="617" t="n"/>
      <c r="V235" s="617" t="n"/>
      <c r="W235" s="617" t="n"/>
      <c r="X235" s="617" t="n"/>
      <c r="Y235" s="617" t="n"/>
      <c r="Z235" s="617" t="n"/>
      <c r="AA235" s="617" t="n"/>
      <c r="AB235" s="617" t="n"/>
      <c r="AC235" s="617" t="n"/>
      <c r="AD235" s="617" t="n"/>
      <c r="AE235" s="617" t="n"/>
      <c r="AF235" s="617" t="n"/>
      <c r="AG235" s="617" t="n"/>
      <c r="AH235" s="617" t="n"/>
    </row>
    <row r="236">
      <c r="A236" s="617" t="n"/>
      <c r="B236" s="617" t="n"/>
      <c r="C236" s="617" t="n"/>
      <c r="D236" s="617" t="n"/>
      <c r="E236" s="617" t="n"/>
      <c r="F236" s="617" t="n"/>
      <c r="G236" s="617" t="n"/>
      <c r="H236" s="617" t="n"/>
      <c r="I236" s="617" t="n"/>
      <c r="J236" s="617" t="n"/>
      <c r="K236" s="617" t="n"/>
      <c r="L236" s="617" t="n"/>
      <c r="M236" s="617" t="n"/>
      <c r="N236" s="617" t="n"/>
      <c r="O236" s="617" t="n"/>
      <c r="P236" s="617" t="n"/>
      <c r="Q236" s="617" t="n"/>
      <c r="R236" s="617" t="n"/>
      <c r="S236" s="617" t="n"/>
      <c r="T236" s="617" t="n"/>
      <c r="U236" s="617" t="n"/>
      <c r="V236" s="617" t="n"/>
      <c r="W236" s="617" t="n"/>
      <c r="X236" s="617" t="n"/>
      <c r="Y236" s="617" t="n"/>
      <c r="Z236" s="617" t="n"/>
      <c r="AA236" s="617" t="n"/>
      <c r="AB236" s="617" t="n"/>
      <c r="AC236" s="617" t="n"/>
      <c r="AD236" s="617" t="n"/>
      <c r="AE236" s="617" t="n"/>
      <c r="AF236" s="617" t="n"/>
      <c r="AG236" s="617" t="n"/>
      <c r="AH236" s="617" t="n"/>
    </row>
    <row r="237">
      <c r="A237" s="617" t="n"/>
      <c r="B237" s="617" t="n"/>
      <c r="C237" s="617" t="n"/>
      <c r="D237" s="617" t="n"/>
      <c r="E237" s="617" t="n"/>
      <c r="F237" s="617" t="n"/>
      <c r="G237" s="617" t="n"/>
      <c r="H237" s="617" t="n"/>
      <c r="I237" s="617" t="n"/>
      <c r="J237" s="617" t="n"/>
      <c r="K237" s="617" t="n"/>
      <c r="L237" s="617" t="n"/>
      <c r="M237" s="617" t="n"/>
      <c r="N237" s="617" t="n"/>
      <c r="O237" s="617" t="n"/>
      <c r="P237" s="617" t="n"/>
      <c r="Q237" s="617" t="n"/>
      <c r="R237" s="617" t="n"/>
      <c r="S237" s="617" t="n"/>
      <c r="T237" s="617" t="n"/>
      <c r="U237" s="617" t="n"/>
      <c r="V237" s="617" t="n"/>
      <c r="W237" s="617" t="n"/>
      <c r="X237" s="617" t="n"/>
      <c r="Y237" s="617" t="n"/>
      <c r="Z237" s="617" t="n"/>
      <c r="AA237" s="617" t="n"/>
      <c r="AB237" s="617" t="n"/>
      <c r="AC237" s="617" t="n"/>
      <c r="AD237" s="617" t="n"/>
      <c r="AE237" s="617" t="n"/>
      <c r="AF237" s="617" t="n"/>
      <c r="AG237" s="617" t="n"/>
      <c r="AH237" s="617" t="n"/>
    </row>
    <row r="238">
      <c r="A238" s="617" t="n"/>
      <c r="B238" s="617" t="n"/>
      <c r="C238" s="617" t="n"/>
      <c r="D238" s="617" t="n"/>
      <c r="E238" s="617" t="n"/>
      <c r="F238" s="617" t="n"/>
      <c r="G238" s="617" t="n"/>
      <c r="H238" s="617" t="n"/>
      <c r="I238" s="617" t="n"/>
      <c r="J238" s="617" t="n"/>
      <c r="K238" s="617" t="n"/>
      <c r="L238" s="617" t="n"/>
      <c r="M238" s="617" t="n"/>
      <c r="N238" s="617" t="n"/>
      <c r="O238" s="617" t="n"/>
      <c r="P238" s="617" t="n"/>
      <c r="Q238" s="617" t="n"/>
      <c r="R238" s="617" t="n"/>
      <c r="S238" s="617" t="n"/>
      <c r="T238" s="617" t="n"/>
      <c r="U238" s="617" t="n"/>
      <c r="V238" s="617" t="n"/>
      <c r="W238" s="617" t="n"/>
      <c r="X238" s="617" t="n"/>
      <c r="Y238" s="617" t="n"/>
      <c r="Z238" s="617" t="n"/>
      <c r="AA238" s="617" t="n"/>
      <c r="AB238" s="617" t="n"/>
      <c r="AC238" s="617" t="n"/>
      <c r="AD238" s="617" t="n"/>
      <c r="AE238" s="617" t="n"/>
      <c r="AF238" s="617" t="n"/>
      <c r="AG238" s="617" t="n"/>
      <c r="AH238" s="617" t="n"/>
    </row>
    <row r="239">
      <c r="A239" s="617" t="n"/>
      <c r="B239" s="617" t="n"/>
      <c r="C239" s="617" t="n"/>
      <c r="D239" s="617" t="n"/>
      <c r="E239" s="617" t="n"/>
      <c r="F239" s="617" t="n"/>
      <c r="G239" s="617" t="n"/>
      <c r="H239" s="617" t="n"/>
      <c r="I239" s="617" t="n"/>
      <c r="J239" s="617" t="n"/>
      <c r="K239" s="617" t="n"/>
      <c r="L239" s="617" t="n"/>
      <c r="M239" s="617" t="n"/>
      <c r="N239" s="617" t="n"/>
      <c r="O239" s="617" t="n"/>
      <c r="P239" s="617" t="n"/>
      <c r="Q239" s="617" t="n"/>
      <c r="R239" s="617" t="n"/>
      <c r="S239" s="617" t="n"/>
      <c r="T239" s="617" t="n"/>
      <c r="U239" s="617" t="n"/>
      <c r="V239" s="617" t="n"/>
      <c r="W239" s="617" t="n"/>
      <c r="X239" s="617" t="n"/>
      <c r="Y239" s="617" t="n"/>
      <c r="Z239" s="617" t="n"/>
      <c r="AA239" s="617" t="n"/>
      <c r="AB239" s="617" t="n"/>
      <c r="AC239" s="617" t="n"/>
      <c r="AD239" s="617" t="n"/>
      <c r="AE239" s="617" t="n"/>
      <c r="AF239" s="617" t="n"/>
      <c r="AG239" s="617" t="n"/>
      <c r="AH239" s="617" t="n"/>
    </row>
    <row r="240">
      <c r="A240" s="617" t="n"/>
      <c r="B240" s="617" t="n"/>
      <c r="C240" s="617" t="n"/>
      <c r="D240" s="617" t="n"/>
      <c r="E240" s="617" t="n"/>
      <c r="F240" s="617" t="n"/>
      <c r="G240" s="617" t="n"/>
      <c r="H240" s="617" t="n"/>
      <c r="I240" s="617" t="n"/>
      <c r="J240" s="617" t="n"/>
      <c r="K240" s="617" t="n"/>
      <c r="L240" s="617" t="n"/>
      <c r="M240" s="617" t="n"/>
      <c r="N240" s="617" t="n"/>
      <c r="O240" s="617" t="n"/>
      <c r="P240" s="617" t="n"/>
      <c r="Q240" s="617" t="n"/>
      <c r="R240" s="617" t="n"/>
      <c r="S240" s="617" t="n"/>
      <c r="T240" s="617" t="n"/>
      <c r="U240" s="617" t="n"/>
      <c r="V240" s="617" t="n"/>
      <c r="W240" s="617" t="n"/>
      <c r="X240" s="617" t="n"/>
      <c r="Y240" s="617" t="n"/>
      <c r="Z240" s="617" t="n"/>
      <c r="AA240" s="617" t="n"/>
      <c r="AB240" s="617" t="n"/>
      <c r="AC240" s="617" t="n"/>
      <c r="AD240" s="617" t="n"/>
      <c r="AE240" s="617" t="n"/>
      <c r="AF240" s="617" t="n"/>
      <c r="AG240" s="617" t="n"/>
      <c r="AH240" s="617" t="n"/>
    </row>
    <row r="241">
      <c r="A241" s="617" t="n"/>
      <c r="B241" s="617" t="n"/>
      <c r="C241" s="617" t="n"/>
      <c r="D241" s="617" t="n"/>
      <c r="E241" s="617" t="n"/>
      <c r="F241" s="617" t="n"/>
      <c r="G241" s="617" t="n"/>
      <c r="H241" s="617" t="n"/>
      <c r="I241" s="617" t="n"/>
      <c r="J241" s="617" t="n"/>
      <c r="K241" s="617" t="n"/>
      <c r="L241" s="617" t="n"/>
      <c r="M241" s="617" t="n"/>
      <c r="N241" s="617" t="n"/>
      <c r="O241" s="617" t="n"/>
      <c r="P241" s="617" t="n"/>
      <c r="Q241" s="617" t="n"/>
      <c r="R241" s="617" t="n"/>
      <c r="S241" s="617" t="n"/>
      <c r="T241" s="617" t="n"/>
      <c r="U241" s="617" t="n"/>
      <c r="V241" s="617" t="n"/>
      <c r="W241" s="617" t="n"/>
      <c r="X241" s="617" t="n"/>
      <c r="Y241" s="617" t="n"/>
      <c r="Z241" s="617" t="n"/>
      <c r="AA241" s="617" t="n"/>
      <c r="AB241" s="617" t="n"/>
      <c r="AC241" s="617" t="n"/>
      <c r="AD241" s="617" t="n"/>
      <c r="AE241" s="617" t="n"/>
      <c r="AF241" s="617" t="n"/>
      <c r="AG241" s="617" t="n"/>
      <c r="AH241" s="617" t="n"/>
    </row>
    <row r="242">
      <c r="A242" s="617" t="n"/>
      <c r="B242" s="617" t="n"/>
      <c r="C242" s="617" t="n"/>
      <c r="D242" s="617" t="n"/>
      <c r="E242" s="617" t="n"/>
      <c r="F242" s="617" t="n"/>
      <c r="G242" s="617" t="n"/>
      <c r="H242" s="617" t="n"/>
      <c r="I242" s="617" t="n"/>
      <c r="J242" s="617" t="n"/>
      <c r="K242" s="617" t="n"/>
      <c r="L242" s="617" t="n"/>
      <c r="M242" s="617" t="n"/>
      <c r="N242" s="617" t="n"/>
      <c r="O242" s="617" t="n"/>
      <c r="P242" s="617" t="n"/>
      <c r="Q242" s="617" t="n"/>
      <c r="R242" s="617" t="n"/>
      <c r="S242" s="617" t="n"/>
      <c r="T242" s="617" t="n"/>
      <c r="U242" s="617" t="n"/>
      <c r="V242" s="617" t="n"/>
      <c r="W242" s="617" t="n"/>
      <c r="X242" s="617" t="n"/>
      <c r="Y242" s="617" t="n"/>
      <c r="Z242" s="617" t="n"/>
      <c r="AA242" s="617" t="n"/>
      <c r="AB242" s="617" t="n"/>
      <c r="AC242" s="617" t="n"/>
      <c r="AD242" s="617" t="n"/>
      <c r="AE242" s="617" t="n"/>
      <c r="AF242" s="617" t="n"/>
      <c r="AG242" s="617" t="n"/>
      <c r="AH242" s="617" t="n"/>
    </row>
    <row r="243">
      <c r="A243" s="617" t="n"/>
      <c r="B243" s="617" t="n"/>
      <c r="C243" s="617" t="n"/>
      <c r="D243" s="617" t="n"/>
      <c r="E243" s="617" t="n"/>
      <c r="F243" s="617" t="n"/>
      <c r="G243" s="617" t="n"/>
      <c r="H243" s="617" t="n"/>
      <c r="I243" s="617" t="n"/>
      <c r="J243" s="617" t="n"/>
      <c r="K243" s="617" t="n"/>
      <c r="L243" s="617" t="n"/>
      <c r="M243" s="617" t="n"/>
      <c r="N243" s="617" t="n"/>
      <c r="O243" s="617" t="n"/>
      <c r="P243" s="617" t="n"/>
      <c r="Q243" s="617" t="n"/>
      <c r="R243" s="617" t="n"/>
      <c r="S243" s="617" t="n"/>
      <c r="T243" s="617" t="n"/>
      <c r="U243" s="617" t="n"/>
      <c r="V243" s="617" t="n"/>
      <c r="W243" s="617" t="n"/>
      <c r="X243" s="617" t="n"/>
      <c r="Y243" s="617" t="n"/>
      <c r="Z243" s="617" t="n"/>
      <c r="AA243" s="617" t="n"/>
      <c r="AB243" s="617" t="n"/>
      <c r="AC243" s="617" t="n"/>
      <c r="AD243" s="617" t="n"/>
      <c r="AE243" s="617" t="n"/>
      <c r="AF243" s="617" t="n"/>
      <c r="AG243" s="617" t="n"/>
      <c r="AH243" s="617" t="n"/>
    </row>
    <row r="244">
      <c r="A244" s="617" t="n"/>
      <c r="B244" s="617" t="n"/>
      <c r="C244" s="617" t="n"/>
      <c r="D244" s="617" t="n"/>
      <c r="E244" s="617" t="n"/>
      <c r="F244" s="617" t="n"/>
      <c r="G244" s="617" t="n"/>
      <c r="H244" s="617" t="n"/>
      <c r="I244" s="617" t="n"/>
      <c r="J244" s="617" t="n"/>
      <c r="K244" s="617" t="n"/>
      <c r="L244" s="617" t="n"/>
      <c r="M244" s="617" t="n"/>
      <c r="N244" s="617" t="n"/>
      <c r="O244" s="617" t="n"/>
      <c r="P244" s="617" t="n"/>
      <c r="Q244" s="617" t="n"/>
      <c r="R244" s="617" t="n"/>
      <c r="S244" s="617" t="n"/>
      <c r="T244" s="617" t="n"/>
      <c r="U244" s="617" t="n"/>
      <c r="V244" s="617" t="n"/>
      <c r="W244" s="617" t="n"/>
      <c r="X244" s="617" t="n"/>
      <c r="Y244" s="617" t="n"/>
      <c r="Z244" s="617" t="n"/>
      <c r="AA244" s="617" t="n"/>
      <c r="AB244" s="617" t="n"/>
      <c r="AC244" s="617" t="n"/>
      <c r="AD244" s="617" t="n"/>
      <c r="AE244" s="617" t="n"/>
      <c r="AF244" s="617" t="n"/>
      <c r="AG244" s="617" t="n"/>
      <c r="AH244" s="617" t="n"/>
    </row>
    <row r="245">
      <c r="A245" s="617" t="n"/>
      <c r="B245" s="617" t="n"/>
      <c r="C245" s="617" t="n"/>
      <c r="D245" s="617" t="n"/>
      <c r="E245" s="617" t="n"/>
      <c r="F245" s="617" t="n"/>
      <c r="G245" s="617" t="n"/>
      <c r="H245" s="617" t="n"/>
      <c r="I245" s="617" t="n"/>
      <c r="J245" s="617" t="n"/>
      <c r="K245" s="617" t="n"/>
      <c r="L245" s="617" t="n"/>
      <c r="M245" s="617" t="n"/>
      <c r="N245" s="617" t="n"/>
      <c r="O245" s="617" t="n"/>
      <c r="P245" s="617" t="n"/>
      <c r="Q245" s="617" t="n"/>
      <c r="R245" s="617" t="n"/>
      <c r="S245" s="617" t="n"/>
      <c r="T245" s="617" t="n"/>
      <c r="U245" s="617" t="n"/>
      <c r="V245" s="617" t="n"/>
      <c r="W245" s="617" t="n"/>
      <c r="X245" s="617" t="n"/>
      <c r="Y245" s="617" t="n"/>
      <c r="Z245" s="617" t="n"/>
      <c r="AA245" s="617" t="n"/>
      <c r="AB245" s="617" t="n"/>
      <c r="AC245" s="617" t="n"/>
      <c r="AD245" s="617" t="n"/>
      <c r="AE245" s="617" t="n"/>
      <c r="AF245" s="617" t="n"/>
      <c r="AG245" s="617" t="n"/>
      <c r="AH245" s="617" t="n"/>
    </row>
    <row r="246">
      <c r="A246" s="617" t="n"/>
      <c r="B246" s="617" t="n"/>
      <c r="C246" s="617" t="n"/>
      <c r="D246" s="617" t="n"/>
      <c r="E246" s="617" t="n"/>
      <c r="F246" s="617" t="n"/>
      <c r="G246" s="617" t="n"/>
      <c r="H246" s="617" t="n"/>
      <c r="I246" s="617" t="n"/>
      <c r="J246" s="617" t="n"/>
      <c r="K246" s="617" t="n"/>
      <c r="L246" s="617" t="n"/>
      <c r="M246" s="617" t="n"/>
      <c r="N246" s="617" t="n"/>
      <c r="O246" s="617" t="n"/>
      <c r="P246" s="617" t="n"/>
      <c r="Q246" s="617" t="n"/>
      <c r="R246" s="617" t="n"/>
      <c r="S246" s="617" t="n"/>
      <c r="T246" s="617" t="n"/>
      <c r="U246" s="617" t="n"/>
      <c r="V246" s="617" t="n"/>
      <c r="W246" s="617" t="n"/>
      <c r="X246" s="617" t="n"/>
      <c r="Y246" s="617" t="n"/>
      <c r="Z246" s="617" t="n"/>
      <c r="AA246" s="617" t="n"/>
      <c r="AB246" s="617" t="n"/>
      <c r="AC246" s="617" t="n"/>
      <c r="AD246" s="617" t="n"/>
      <c r="AE246" s="617" t="n"/>
      <c r="AF246" s="617" t="n"/>
      <c r="AG246" s="617" t="n"/>
      <c r="AH246" s="617" t="n"/>
    </row>
    <row r="247">
      <c r="A247" s="617" t="n"/>
      <c r="B247" s="617" t="n"/>
      <c r="C247" s="617" t="n"/>
      <c r="D247" s="617" t="n"/>
      <c r="E247" s="617" t="n"/>
      <c r="F247" s="617" t="n"/>
      <c r="G247" s="617" t="n"/>
      <c r="H247" s="617" t="n"/>
      <c r="I247" s="617" t="n"/>
      <c r="J247" s="617" t="n"/>
      <c r="K247" s="617" t="n"/>
      <c r="L247" s="617" t="n"/>
      <c r="M247" s="617" t="n"/>
      <c r="N247" s="617" t="n"/>
      <c r="O247" s="617" t="n"/>
      <c r="P247" s="617" t="n"/>
      <c r="Q247" s="617" t="n"/>
      <c r="R247" s="617" t="n"/>
      <c r="S247" s="617" t="n"/>
      <c r="T247" s="617" t="n"/>
      <c r="U247" s="617" t="n"/>
      <c r="V247" s="617" t="n"/>
      <c r="W247" s="617" t="n"/>
      <c r="X247" s="617" t="n"/>
      <c r="Y247" s="617" t="n"/>
      <c r="Z247" s="617" t="n"/>
      <c r="AA247" s="617" t="n"/>
      <c r="AB247" s="617" t="n"/>
      <c r="AC247" s="617" t="n"/>
      <c r="AD247" s="617" t="n"/>
      <c r="AE247" s="617" t="n"/>
      <c r="AF247" s="617" t="n"/>
      <c r="AG247" s="617" t="n"/>
      <c r="AH247" s="617" t="n"/>
    </row>
    <row r="248">
      <c r="A248" s="617" t="n"/>
      <c r="B248" s="617" t="n"/>
      <c r="C248" s="617" t="n"/>
      <c r="D248" s="617" t="n"/>
      <c r="E248" s="617" t="n"/>
      <c r="F248" s="617" t="n"/>
      <c r="G248" s="617" t="n"/>
      <c r="H248" s="617" t="n"/>
      <c r="I248" s="617" t="n"/>
      <c r="J248" s="617" t="n"/>
      <c r="K248" s="617" t="n"/>
      <c r="L248" s="617" t="n"/>
      <c r="M248" s="617" t="n"/>
      <c r="N248" s="617" t="n"/>
      <c r="O248" s="617" t="n"/>
      <c r="P248" s="617" t="n"/>
      <c r="Q248" s="617" t="n"/>
      <c r="R248" s="617" t="n"/>
      <c r="S248" s="617" t="n"/>
      <c r="T248" s="617" t="n"/>
      <c r="U248" s="617" t="n"/>
      <c r="V248" s="617" t="n"/>
      <c r="W248" s="617" t="n"/>
      <c r="X248" s="617" t="n"/>
      <c r="Y248" s="617" t="n"/>
      <c r="Z248" s="617" t="n"/>
      <c r="AA248" s="617" t="n"/>
      <c r="AB248" s="617" t="n"/>
      <c r="AC248" s="617" t="n"/>
      <c r="AD248" s="617" t="n"/>
      <c r="AE248" s="617" t="n"/>
      <c r="AF248" s="617" t="n"/>
      <c r="AG248" s="617" t="n"/>
      <c r="AH248" s="617" t="n"/>
    </row>
    <row r="249">
      <c r="A249" s="617" t="n"/>
      <c r="B249" s="617" t="n"/>
      <c r="C249" s="617" t="n"/>
      <c r="D249" s="617" t="n"/>
      <c r="E249" s="617" t="n"/>
      <c r="F249" s="617" t="n"/>
      <c r="G249" s="617" t="n"/>
      <c r="H249" s="617" t="n"/>
      <c r="I249" s="617" t="n"/>
      <c r="J249" s="617" t="n"/>
      <c r="K249" s="617" t="n"/>
      <c r="L249" s="617" t="n"/>
      <c r="M249" s="617" t="n"/>
      <c r="N249" s="617" t="n"/>
      <c r="O249" s="617" t="n"/>
      <c r="P249" s="617" t="n"/>
      <c r="Q249" s="617" t="n"/>
      <c r="R249" s="617" t="n"/>
      <c r="S249" s="617" t="n"/>
      <c r="T249" s="617" t="n"/>
      <c r="U249" s="617" t="n"/>
      <c r="V249" s="617" t="n"/>
      <c r="W249" s="617" t="n"/>
      <c r="X249" s="617" t="n"/>
      <c r="Y249" s="617" t="n"/>
      <c r="Z249" s="617" t="n"/>
      <c r="AA249" s="617" t="n"/>
      <c r="AB249" s="617" t="n"/>
      <c r="AC249" s="617" t="n"/>
      <c r="AD249" s="617" t="n"/>
      <c r="AE249" s="617" t="n"/>
      <c r="AF249" s="617" t="n"/>
      <c r="AG249" s="617" t="n"/>
      <c r="AH249" s="617" t="n"/>
    </row>
    <row r="250">
      <c r="A250" s="617" t="n"/>
      <c r="B250" s="617" t="n"/>
      <c r="C250" s="617" t="n"/>
      <c r="D250" s="617" t="n"/>
      <c r="E250" s="617" t="n"/>
      <c r="F250" s="617" t="n"/>
      <c r="G250" s="617" t="n"/>
      <c r="H250" s="617" t="n"/>
      <c r="I250" s="617" t="n"/>
      <c r="J250" s="617" t="n"/>
      <c r="K250" s="617" t="n"/>
      <c r="L250" s="617" t="n"/>
      <c r="M250" s="617" t="n"/>
      <c r="N250" s="617" t="n"/>
      <c r="O250" s="617" t="n"/>
      <c r="P250" s="617" t="n"/>
      <c r="Q250" s="617" t="n"/>
      <c r="R250" s="617" t="n"/>
      <c r="S250" s="617" t="n"/>
      <c r="T250" s="617" t="n"/>
      <c r="U250" s="617" t="n"/>
      <c r="V250" s="617" t="n"/>
      <c r="W250" s="617" t="n"/>
      <c r="X250" s="617" t="n"/>
      <c r="Y250" s="617" t="n"/>
      <c r="Z250" s="617" t="n"/>
      <c r="AA250" s="617" t="n"/>
      <c r="AB250" s="617" t="n"/>
      <c r="AC250" s="617" t="n"/>
      <c r="AD250" s="617" t="n"/>
      <c r="AE250" s="617" t="n"/>
      <c r="AF250" s="617" t="n"/>
      <c r="AG250" s="617" t="n"/>
      <c r="AH250" s="617" t="n"/>
    </row>
    <row r="251">
      <c r="A251" s="617" t="n"/>
      <c r="B251" s="617" t="n"/>
      <c r="C251" s="617" t="n"/>
      <c r="D251" s="617" t="n"/>
      <c r="E251" s="617" t="n"/>
      <c r="F251" s="617" t="n"/>
      <c r="G251" s="617" t="n"/>
      <c r="H251" s="617" t="n"/>
      <c r="I251" s="617" t="n"/>
      <c r="J251" s="617" t="n"/>
      <c r="K251" s="617" t="n"/>
      <c r="L251" s="617" t="n"/>
      <c r="M251" s="617" t="n"/>
      <c r="N251" s="617" t="n"/>
      <c r="O251" s="617" t="n"/>
      <c r="P251" s="617" t="n"/>
      <c r="Q251" s="617" t="n"/>
      <c r="R251" s="617" t="n"/>
      <c r="S251" s="617" t="n"/>
      <c r="T251" s="617" t="n"/>
      <c r="U251" s="617" t="n"/>
      <c r="V251" s="617" t="n"/>
      <c r="W251" s="617" t="n"/>
      <c r="X251" s="617" t="n"/>
      <c r="Y251" s="617" t="n"/>
      <c r="Z251" s="617" t="n"/>
      <c r="AA251" s="617" t="n"/>
      <c r="AB251" s="617" t="n"/>
      <c r="AC251" s="617" t="n"/>
      <c r="AD251" s="617" t="n"/>
      <c r="AE251" s="617" t="n"/>
      <c r="AF251" s="617" t="n"/>
      <c r="AG251" s="617" t="n"/>
      <c r="AH251" s="617" t="n"/>
    </row>
    <row r="252">
      <c r="A252" s="617" t="n"/>
      <c r="B252" s="617" t="n"/>
      <c r="C252" s="617" t="n"/>
      <c r="D252" s="617" t="n"/>
      <c r="E252" s="617" t="n"/>
      <c r="F252" s="617" t="n"/>
      <c r="G252" s="617" t="n"/>
      <c r="H252" s="617" t="n"/>
      <c r="I252" s="617" t="n"/>
      <c r="J252" s="617" t="n"/>
      <c r="K252" s="617" t="n"/>
      <c r="L252" s="617" t="n"/>
      <c r="M252" s="617" t="n"/>
      <c r="N252" s="617" t="n"/>
      <c r="O252" s="617" t="n"/>
      <c r="P252" s="617" t="n"/>
      <c r="Q252" s="617" t="n"/>
      <c r="R252" s="617" t="n"/>
      <c r="S252" s="617" t="n"/>
      <c r="T252" s="617" t="n"/>
      <c r="U252" s="617" t="n"/>
      <c r="V252" s="617" t="n"/>
      <c r="W252" s="617" t="n"/>
      <c r="X252" s="617" t="n"/>
      <c r="Y252" s="617" t="n"/>
      <c r="Z252" s="617" t="n"/>
      <c r="AA252" s="617" t="n"/>
      <c r="AB252" s="617" t="n"/>
      <c r="AC252" s="617" t="n"/>
      <c r="AD252" s="617" t="n"/>
      <c r="AE252" s="617" t="n"/>
      <c r="AF252" s="617" t="n"/>
      <c r="AG252" s="617" t="n"/>
      <c r="AH252" s="617" t="n"/>
    </row>
    <row r="253">
      <c r="A253" s="617" t="n"/>
      <c r="B253" s="617" t="n"/>
      <c r="C253" s="617" t="n"/>
      <c r="D253" s="617" t="n"/>
      <c r="E253" s="617" t="n"/>
      <c r="F253" s="617" t="n"/>
      <c r="G253" s="617" t="n"/>
      <c r="H253" s="617" t="n"/>
      <c r="I253" s="617" t="n"/>
      <c r="J253" s="617" t="n"/>
      <c r="K253" s="617" t="n"/>
      <c r="L253" s="617" t="n"/>
      <c r="M253" s="617" t="n"/>
      <c r="N253" s="617" t="n"/>
      <c r="O253" s="617" t="n"/>
      <c r="P253" s="617" t="n"/>
      <c r="Q253" s="617" t="n"/>
      <c r="R253" s="617" t="n"/>
      <c r="S253" s="617" t="n"/>
      <c r="T253" s="617" t="n"/>
      <c r="U253" s="617" t="n"/>
      <c r="V253" s="617" t="n"/>
      <c r="W253" s="617" t="n"/>
      <c r="X253" s="617" t="n"/>
      <c r="Y253" s="617" t="n"/>
      <c r="Z253" s="617" t="n"/>
      <c r="AA253" s="617" t="n"/>
      <c r="AB253" s="617" t="n"/>
      <c r="AC253" s="617" t="n"/>
      <c r="AD253" s="617" t="n"/>
      <c r="AE253" s="617" t="n"/>
      <c r="AF253" s="617" t="n"/>
      <c r="AG253" s="617" t="n"/>
      <c r="AH253" s="617" t="n"/>
    </row>
    <row r="254">
      <c r="A254" s="617" t="n"/>
      <c r="B254" s="617" t="n"/>
      <c r="C254" s="617" t="n"/>
      <c r="D254" s="617" t="n"/>
      <c r="E254" s="617" t="n"/>
      <c r="F254" s="617" t="n"/>
      <c r="G254" s="617" t="n"/>
      <c r="H254" s="617" t="n"/>
      <c r="I254" s="617" t="n"/>
      <c r="J254" s="617" t="n"/>
      <c r="K254" s="617" t="n"/>
      <c r="L254" s="617" t="n"/>
      <c r="M254" s="617" t="n"/>
      <c r="N254" s="617" t="n"/>
      <c r="O254" s="617" t="n"/>
      <c r="P254" s="617" t="n"/>
      <c r="Q254" s="617" t="n"/>
      <c r="R254" s="617" t="n"/>
      <c r="S254" s="617" t="n"/>
      <c r="T254" s="617" t="n"/>
      <c r="U254" s="617" t="n"/>
      <c r="V254" s="617" t="n"/>
      <c r="W254" s="617" t="n"/>
      <c r="X254" s="617" t="n"/>
      <c r="Y254" s="617" t="n"/>
      <c r="Z254" s="617" t="n"/>
      <c r="AA254" s="617" t="n"/>
      <c r="AB254" s="617" t="n"/>
      <c r="AC254" s="617" t="n"/>
      <c r="AD254" s="617" t="n"/>
      <c r="AE254" s="617" t="n"/>
      <c r="AF254" s="617" t="n"/>
      <c r="AG254" s="617" t="n"/>
      <c r="AH254" s="617" t="n"/>
    </row>
    <row r="255">
      <c r="A255" s="617" t="n"/>
      <c r="B255" s="617" t="n"/>
      <c r="C255" s="617" t="n"/>
      <c r="D255" s="617" t="n"/>
      <c r="E255" s="617" t="n"/>
      <c r="F255" s="617" t="n"/>
      <c r="G255" s="617" t="n"/>
      <c r="H255" s="617" t="n"/>
      <c r="I255" s="617" t="n"/>
      <c r="J255" s="617" t="n"/>
      <c r="K255" s="617" t="n"/>
      <c r="L255" s="617" t="n"/>
      <c r="M255" s="617" t="n"/>
      <c r="N255" s="617" t="n"/>
      <c r="O255" s="617" t="n"/>
      <c r="P255" s="617" t="n"/>
      <c r="Q255" s="617" t="n"/>
      <c r="R255" s="617" t="n"/>
      <c r="S255" s="617" t="n"/>
      <c r="T255" s="617" t="n"/>
      <c r="U255" s="617" t="n"/>
      <c r="V255" s="617" t="n"/>
      <c r="W255" s="617" t="n"/>
      <c r="X255" s="617" t="n"/>
      <c r="Y255" s="617" t="n"/>
      <c r="Z255" s="617" t="n"/>
      <c r="AA255" s="617" t="n"/>
      <c r="AB255" s="617" t="n"/>
      <c r="AC255" s="617" t="n"/>
      <c r="AD255" s="617" t="n"/>
      <c r="AE255" s="617" t="n"/>
      <c r="AF255" s="617" t="n"/>
      <c r="AG255" s="617" t="n"/>
      <c r="AH255" s="617" t="n"/>
    </row>
    <row r="256">
      <c r="A256" s="617" t="n"/>
      <c r="B256" s="617" t="n"/>
      <c r="C256" s="617" t="n"/>
      <c r="D256" s="617" t="n"/>
      <c r="E256" s="617" t="n"/>
      <c r="F256" s="617" t="n"/>
      <c r="G256" s="617" t="n"/>
      <c r="H256" s="617" t="n"/>
      <c r="I256" s="617" t="n"/>
      <c r="J256" s="617" t="n"/>
      <c r="K256" s="617" t="n"/>
      <c r="L256" s="617" t="n"/>
      <c r="M256" s="617" t="n"/>
      <c r="N256" s="617" t="n"/>
      <c r="O256" s="617" t="n"/>
      <c r="P256" s="617" t="n"/>
      <c r="Q256" s="617" t="n"/>
      <c r="R256" s="617" t="n"/>
      <c r="S256" s="617" t="n"/>
      <c r="T256" s="617" t="n"/>
      <c r="U256" s="617" t="n"/>
      <c r="V256" s="617" t="n"/>
      <c r="W256" s="617" t="n"/>
      <c r="X256" s="617" t="n"/>
      <c r="Y256" s="617" t="n"/>
      <c r="Z256" s="617" t="n"/>
      <c r="AA256" s="617" t="n"/>
      <c r="AB256" s="617" t="n"/>
      <c r="AC256" s="617" t="n"/>
      <c r="AD256" s="617" t="n"/>
      <c r="AE256" s="617" t="n"/>
      <c r="AF256" s="617" t="n"/>
      <c r="AG256" s="617" t="n"/>
      <c r="AH256" s="617" t="n"/>
    </row>
    <row r="257">
      <c r="A257" s="617" t="n"/>
      <c r="B257" s="617" t="n"/>
      <c r="C257" s="617" t="n"/>
      <c r="D257" s="617" t="n"/>
      <c r="E257" s="617" t="n"/>
      <c r="F257" s="617" t="n"/>
      <c r="G257" s="617" t="n"/>
      <c r="H257" s="617" t="n"/>
      <c r="I257" s="617" t="n"/>
      <c r="J257" s="617" t="n"/>
      <c r="K257" s="617" t="n"/>
      <c r="L257" s="617" t="n"/>
      <c r="M257" s="617" t="n"/>
      <c r="N257" s="617" t="n"/>
      <c r="O257" s="617" t="n"/>
      <c r="P257" s="617" t="n"/>
      <c r="Q257" s="617" t="n"/>
      <c r="R257" s="617" t="n"/>
      <c r="S257" s="617" t="n"/>
      <c r="T257" s="617" t="n"/>
      <c r="U257" s="617" t="n"/>
      <c r="V257" s="617" t="n"/>
      <c r="W257" s="617" t="n"/>
      <c r="X257" s="617" t="n"/>
      <c r="Y257" s="617" t="n"/>
      <c r="Z257" s="617" t="n"/>
      <c r="AA257" s="617" t="n"/>
      <c r="AB257" s="617" t="n"/>
      <c r="AC257" s="617" t="n"/>
      <c r="AD257" s="617" t="n"/>
      <c r="AE257" s="617" t="n"/>
      <c r="AF257" s="617" t="n"/>
      <c r="AG257" s="617" t="n"/>
      <c r="AH257" s="617" t="n"/>
    </row>
    <row r="258">
      <c r="A258" s="617" t="n"/>
      <c r="B258" s="617" t="n"/>
      <c r="C258" s="617" t="n"/>
      <c r="D258" s="617" t="n"/>
      <c r="E258" s="617" t="n"/>
      <c r="F258" s="617" t="n"/>
      <c r="G258" s="617" t="n"/>
      <c r="H258" s="617" t="n"/>
      <c r="I258" s="617" t="n"/>
      <c r="J258" s="617" t="n"/>
      <c r="K258" s="617" t="n"/>
      <c r="L258" s="617" t="n"/>
      <c r="M258" s="617" t="n"/>
      <c r="N258" s="617" t="n"/>
      <c r="O258" s="617" t="n"/>
      <c r="P258" s="617" t="n"/>
      <c r="Q258" s="617" t="n"/>
      <c r="R258" s="617" t="n"/>
      <c r="S258" s="617" t="n"/>
      <c r="T258" s="617" t="n"/>
      <c r="U258" s="617" t="n"/>
      <c r="V258" s="617" t="n"/>
      <c r="W258" s="617" t="n"/>
      <c r="X258" s="617" t="n"/>
      <c r="Y258" s="617" t="n"/>
      <c r="Z258" s="617" t="n"/>
      <c r="AA258" s="617" t="n"/>
      <c r="AB258" s="617" t="n"/>
      <c r="AC258" s="617" t="n"/>
      <c r="AD258" s="617" t="n"/>
      <c r="AE258" s="617" t="n"/>
      <c r="AF258" s="617" t="n"/>
      <c r="AG258" s="617" t="n"/>
      <c r="AH258" s="617" t="n"/>
    </row>
    <row r="259">
      <c r="A259" s="617" t="n"/>
      <c r="B259" s="617" t="n"/>
      <c r="C259" s="617" t="n"/>
      <c r="D259" s="617" t="n"/>
      <c r="E259" s="617" t="n"/>
      <c r="F259" s="617" t="n"/>
      <c r="G259" s="617" t="n"/>
      <c r="H259" s="617" t="n"/>
      <c r="I259" s="617" t="n"/>
      <c r="J259" s="617" t="n"/>
      <c r="K259" s="617" t="n"/>
      <c r="L259" s="617" t="n"/>
      <c r="M259" s="617" t="n"/>
      <c r="N259" s="617" t="n"/>
      <c r="O259" s="617" t="n"/>
      <c r="P259" s="617" t="n"/>
      <c r="Q259" s="617" t="n"/>
      <c r="R259" s="617" t="n"/>
      <c r="S259" s="617" t="n"/>
      <c r="T259" s="617" t="n"/>
      <c r="U259" s="617" t="n"/>
      <c r="V259" s="617" t="n"/>
      <c r="W259" s="617" t="n"/>
      <c r="X259" s="617" t="n"/>
      <c r="Y259" s="617" t="n"/>
      <c r="Z259" s="617" t="n"/>
      <c r="AA259" s="617" t="n"/>
      <c r="AB259" s="617" t="n"/>
      <c r="AC259" s="617" t="n"/>
      <c r="AD259" s="617" t="n"/>
      <c r="AE259" s="617" t="n"/>
      <c r="AF259" s="617" t="n"/>
      <c r="AG259" s="617" t="n"/>
      <c r="AH259" s="617" t="n"/>
    </row>
    <row r="260">
      <c r="A260" s="617" t="n"/>
      <c r="B260" s="617" t="n"/>
      <c r="C260" s="617" t="n"/>
      <c r="D260" s="617" t="n"/>
      <c r="E260" s="617" t="n"/>
      <c r="F260" s="617" t="n"/>
      <c r="G260" s="617" t="n"/>
      <c r="H260" s="617" t="n"/>
      <c r="I260" s="617" t="n"/>
      <c r="J260" s="617" t="n"/>
      <c r="K260" s="617" t="n"/>
      <c r="L260" s="617" t="n"/>
      <c r="M260" s="617" t="n"/>
      <c r="N260" s="617" t="n"/>
      <c r="O260" s="617" t="n"/>
      <c r="P260" s="617" t="n"/>
      <c r="Q260" s="617" t="n"/>
      <c r="R260" s="617" t="n"/>
      <c r="S260" s="617" t="n"/>
      <c r="T260" s="617" t="n"/>
      <c r="U260" s="617" t="n"/>
      <c r="V260" s="617" t="n"/>
      <c r="W260" s="617" t="n"/>
      <c r="X260" s="617" t="n"/>
      <c r="Y260" s="617" t="n"/>
      <c r="Z260" s="617" t="n"/>
      <c r="AA260" s="617" t="n"/>
      <c r="AB260" s="617" t="n"/>
      <c r="AC260" s="617" t="n"/>
      <c r="AD260" s="617" t="n"/>
      <c r="AE260" s="617" t="n"/>
      <c r="AF260" s="617" t="n"/>
      <c r="AG260" s="617" t="n"/>
      <c r="AH260" s="617" t="n"/>
    </row>
    <row r="261">
      <c r="A261" s="617" t="n"/>
      <c r="B261" s="617" t="n"/>
      <c r="C261" s="617" t="n"/>
      <c r="D261" s="617" t="n"/>
      <c r="E261" s="617" t="n"/>
      <c r="F261" s="617" t="n"/>
      <c r="G261" s="617" t="n"/>
      <c r="H261" s="617" t="n"/>
      <c r="I261" s="617" t="n"/>
      <c r="J261" s="617" t="n"/>
      <c r="K261" s="617" t="n"/>
      <c r="L261" s="617" t="n"/>
      <c r="M261" s="617" t="n"/>
      <c r="N261" s="617" t="n"/>
      <c r="O261" s="617" t="n"/>
      <c r="P261" s="617" t="n"/>
      <c r="Q261" s="617" t="n"/>
      <c r="R261" s="617" t="n"/>
      <c r="S261" s="617" t="n"/>
      <c r="T261" s="617" t="n"/>
      <c r="U261" s="617" t="n"/>
      <c r="V261" s="617" t="n"/>
      <c r="W261" s="617" t="n"/>
      <c r="X261" s="617" t="n"/>
      <c r="Y261" s="617" t="n"/>
      <c r="Z261" s="617" t="n"/>
      <c r="AA261" s="617" t="n"/>
      <c r="AB261" s="617" t="n"/>
      <c r="AC261" s="617" t="n"/>
      <c r="AD261" s="617" t="n"/>
      <c r="AE261" s="617" t="n"/>
      <c r="AF261" s="617" t="n"/>
      <c r="AG261" s="617" t="n"/>
      <c r="AH261" s="617" t="n"/>
    </row>
    <row r="262">
      <c r="A262" s="617" t="n"/>
      <c r="B262" s="617" t="n"/>
      <c r="C262" s="617" t="n"/>
      <c r="D262" s="617" t="n"/>
      <c r="E262" s="617" t="n"/>
      <c r="F262" s="617" t="n"/>
      <c r="G262" s="617" t="n"/>
      <c r="H262" s="617" t="n"/>
      <c r="I262" s="617" t="n"/>
      <c r="J262" s="617" t="n"/>
      <c r="K262" s="617" t="n"/>
      <c r="L262" s="617" t="n"/>
      <c r="M262" s="617" t="n"/>
      <c r="N262" s="617" t="n"/>
      <c r="O262" s="617" t="n"/>
      <c r="P262" s="617" t="n"/>
      <c r="Q262" s="617" t="n"/>
      <c r="R262" s="617" t="n"/>
      <c r="S262" s="617" t="n"/>
      <c r="T262" s="617" t="n"/>
      <c r="U262" s="617" t="n"/>
      <c r="V262" s="617" t="n"/>
      <c r="W262" s="617" t="n"/>
      <c r="X262" s="617" t="n"/>
      <c r="Y262" s="617" t="n"/>
      <c r="Z262" s="617" t="n"/>
      <c r="AA262" s="617" t="n"/>
      <c r="AB262" s="617" t="n"/>
      <c r="AC262" s="617" t="n"/>
      <c r="AD262" s="617" t="n"/>
      <c r="AE262" s="617" t="n"/>
      <c r="AF262" s="617" t="n"/>
      <c r="AG262" s="617" t="n"/>
      <c r="AH262" s="617" t="n"/>
    </row>
    <row r="263">
      <c r="A263" s="617" t="n"/>
      <c r="B263" s="617" t="n"/>
      <c r="C263" s="617" t="n"/>
      <c r="D263" s="617" t="n"/>
      <c r="E263" s="617" t="n"/>
      <c r="F263" s="617" t="n"/>
      <c r="G263" s="617" t="n"/>
      <c r="H263" s="617" t="n"/>
      <c r="I263" s="617" t="n"/>
      <c r="J263" s="617" t="n"/>
      <c r="K263" s="617" t="n"/>
      <c r="L263" s="617" t="n"/>
      <c r="M263" s="617" t="n"/>
      <c r="N263" s="617" t="n"/>
      <c r="O263" s="617" t="n"/>
      <c r="P263" s="617" t="n"/>
      <c r="Q263" s="617" t="n"/>
      <c r="R263" s="617" t="n"/>
      <c r="S263" s="617" t="n"/>
      <c r="T263" s="617" t="n"/>
      <c r="U263" s="617" t="n"/>
      <c r="V263" s="617" t="n"/>
      <c r="W263" s="617" t="n"/>
      <c r="X263" s="617" t="n"/>
      <c r="Y263" s="617" t="n"/>
      <c r="Z263" s="617" t="n"/>
      <c r="AA263" s="617" t="n"/>
      <c r="AB263" s="617" t="n"/>
      <c r="AC263" s="617" t="n"/>
      <c r="AD263" s="617" t="n"/>
      <c r="AE263" s="617" t="n"/>
      <c r="AF263" s="617" t="n"/>
      <c r="AG263" s="617" t="n"/>
      <c r="AH263" s="617" t="n"/>
    </row>
    <row r="264">
      <c r="A264" s="617" t="n"/>
      <c r="B264" s="617" t="n"/>
      <c r="C264" s="617" t="n"/>
      <c r="D264" s="617" t="n"/>
      <c r="E264" s="617" t="n"/>
      <c r="F264" s="617" t="n"/>
      <c r="G264" s="617" t="n"/>
      <c r="H264" s="617" t="n"/>
      <c r="I264" s="617" t="n"/>
      <c r="J264" s="617" t="n"/>
      <c r="K264" s="617" t="n"/>
      <c r="L264" s="617" t="n"/>
      <c r="M264" s="617" t="n"/>
      <c r="N264" s="617" t="n"/>
      <c r="O264" s="617" t="n"/>
      <c r="P264" s="617" t="n"/>
      <c r="Q264" s="617" t="n"/>
      <c r="R264" s="617" t="n"/>
      <c r="S264" s="617" t="n"/>
      <c r="T264" s="617" t="n"/>
      <c r="U264" s="617" t="n"/>
      <c r="V264" s="617" t="n"/>
      <c r="W264" s="617" t="n"/>
      <c r="X264" s="617" t="n"/>
      <c r="Y264" s="617" t="n"/>
      <c r="Z264" s="617" t="n"/>
      <c r="AA264" s="617" t="n"/>
      <c r="AB264" s="617" t="n"/>
      <c r="AC264" s="617" t="n"/>
      <c r="AD264" s="617" t="n"/>
      <c r="AE264" s="617" t="n"/>
      <c r="AF264" s="617" t="n"/>
      <c r="AG264" s="617" t="n"/>
      <c r="AH264" s="617" t="n"/>
    </row>
    <row r="265">
      <c r="A265" s="617" t="n"/>
      <c r="B265" s="617" t="n"/>
      <c r="C265" s="617" t="n"/>
      <c r="D265" s="617" t="n"/>
      <c r="E265" s="617" t="n"/>
      <c r="F265" s="617" t="n"/>
      <c r="G265" s="617" t="n"/>
      <c r="H265" s="617" t="n"/>
      <c r="I265" s="617" t="n"/>
      <c r="J265" s="617" t="n"/>
      <c r="K265" s="617" t="n"/>
      <c r="L265" s="617" t="n"/>
      <c r="M265" s="617" t="n"/>
      <c r="N265" s="617" t="n"/>
      <c r="O265" s="617" t="n"/>
      <c r="P265" s="617" t="n"/>
      <c r="Q265" s="617" t="n"/>
      <c r="R265" s="617" t="n"/>
      <c r="S265" s="617" t="n"/>
      <c r="T265" s="617" t="n"/>
      <c r="U265" s="617" t="n"/>
      <c r="V265" s="617" t="n"/>
      <c r="W265" s="617" t="n"/>
      <c r="X265" s="617" t="n"/>
      <c r="Y265" s="617" t="n"/>
      <c r="Z265" s="617" t="n"/>
      <c r="AA265" s="617" t="n"/>
      <c r="AB265" s="617" t="n"/>
      <c r="AC265" s="617" t="n"/>
      <c r="AD265" s="617" t="n"/>
      <c r="AE265" s="617" t="n"/>
      <c r="AF265" s="617" t="n"/>
      <c r="AG265" s="617" t="n"/>
      <c r="AH265" s="617" t="n"/>
    </row>
    <row r="266">
      <c r="A266" s="617" t="n"/>
      <c r="B266" s="617" t="n"/>
      <c r="C266" s="617" t="n"/>
      <c r="D266" s="617" t="n"/>
      <c r="E266" s="617" t="n"/>
      <c r="F266" s="617" t="n"/>
      <c r="G266" s="617" t="n"/>
      <c r="H266" s="617" t="n"/>
      <c r="I266" s="617" t="n"/>
      <c r="J266" s="617" t="n"/>
      <c r="K266" s="617" t="n"/>
      <c r="L266" s="617" t="n"/>
      <c r="M266" s="617" t="n"/>
      <c r="N266" s="617" t="n"/>
      <c r="O266" s="617" t="n"/>
      <c r="P266" s="617" t="n"/>
      <c r="Q266" s="617" t="n"/>
      <c r="R266" s="617" t="n"/>
      <c r="S266" s="617" t="n"/>
      <c r="T266" s="617" t="n"/>
      <c r="U266" s="617" t="n"/>
      <c r="V266" s="617" t="n"/>
      <c r="W266" s="617" t="n"/>
      <c r="X266" s="617" t="n"/>
      <c r="Y266" s="617" t="n"/>
      <c r="Z266" s="617" t="n"/>
      <c r="AA266" s="617" t="n"/>
      <c r="AB266" s="617" t="n"/>
      <c r="AC266" s="617" t="n"/>
      <c r="AD266" s="617" t="n"/>
      <c r="AE266" s="617" t="n"/>
      <c r="AF266" s="617" t="n"/>
      <c r="AG266" s="617" t="n"/>
      <c r="AH266" s="617" t="n"/>
    </row>
    <row r="267">
      <c r="A267" s="617" t="n"/>
      <c r="B267" s="617" t="n"/>
      <c r="C267" s="617" t="n"/>
      <c r="D267" s="617" t="n"/>
      <c r="E267" s="617" t="n"/>
      <c r="F267" s="617" t="n"/>
      <c r="G267" s="617" t="n"/>
      <c r="H267" s="617" t="n"/>
      <c r="I267" s="617" t="n"/>
      <c r="J267" s="617" t="n"/>
      <c r="K267" s="617" t="n"/>
      <c r="L267" s="617" t="n"/>
      <c r="M267" s="617" t="n"/>
      <c r="N267" s="617" t="n"/>
      <c r="O267" s="617" t="n"/>
      <c r="P267" s="617" t="n"/>
      <c r="Q267" s="617" t="n"/>
      <c r="R267" s="617" t="n"/>
      <c r="S267" s="617" t="n"/>
      <c r="T267" s="617" t="n"/>
      <c r="U267" s="617" t="n"/>
      <c r="V267" s="617" t="n"/>
      <c r="W267" s="617" t="n"/>
      <c r="X267" s="617" t="n"/>
      <c r="Y267" s="617" t="n"/>
      <c r="Z267" s="617" t="n"/>
      <c r="AA267" s="617" t="n"/>
      <c r="AB267" s="617" t="n"/>
      <c r="AC267" s="617" t="n"/>
      <c r="AD267" s="617" t="n"/>
      <c r="AE267" s="617" t="n"/>
      <c r="AF267" s="617" t="n"/>
      <c r="AG267" s="617" t="n"/>
      <c r="AH267" s="617" t="n"/>
    </row>
    <row r="268">
      <c r="A268" s="617" t="n"/>
      <c r="B268" s="617" t="n"/>
      <c r="C268" s="617" t="n"/>
      <c r="D268" s="617" t="n"/>
      <c r="E268" s="617" t="n"/>
      <c r="F268" s="617" t="n"/>
      <c r="G268" s="617" t="n"/>
      <c r="H268" s="617" t="n"/>
      <c r="I268" s="617" t="n"/>
      <c r="J268" s="617" t="n"/>
      <c r="K268" s="617" t="n"/>
      <c r="L268" s="617" t="n"/>
      <c r="M268" s="617" t="n"/>
      <c r="N268" s="617" t="n"/>
      <c r="O268" s="617" t="n"/>
      <c r="P268" s="617" t="n"/>
      <c r="Q268" s="617" t="n"/>
      <c r="R268" s="617" t="n"/>
      <c r="S268" s="617" t="n"/>
      <c r="T268" s="617" t="n"/>
      <c r="U268" s="617" t="n"/>
      <c r="V268" s="617" t="n"/>
      <c r="W268" s="617" t="n"/>
      <c r="X268" s="617" t="n"/>
      <c r="Y268" s="617" t="n"/>
      <c r="Z268" s="617" t="n"/>
      <c r="AA268" s="617" t="n"/>
      <c r="AB268" s="617" t="n"/>
      <c r="AC268" s="617" t="n"/>
      <c r="AD268" s="617" t="n"/>
      <c r="AE268" s="617" t="n"/>
      <c r="AF268" s="617" t="n"/>
      <c r="AG268" s="617" t="n"/>
      <c r="AH268" s="617" t="n"/>
    </row>
    <row r="269">
      <c r="A269" s="617" t="n"/>
      <c r="B269" s="617" t="n"/>
      <c r="C269" s="617" t="n"/>
      <c r="D269" s="617" t="n"/>
      <c r="E269" s="617" t="n"/>
      <c r="F269" s="617" t="n"/>
      <c r="G269" s="617" t="n"/>
      <c r="H269" s="617" t="n"/>
      <c r="I269" s="617" t="n"/>
      <c r="J269" s="617" t="n"/>
      <c r="K269" s="617" t="n"/>
      <c r="L269" s="617" t="n"/>
      <c r="M269" s="617" t="n"/>
      <c r="N269" s="617" t="n"/>
      <c r="O269" s="617" t="n"/>
      <c r="P269" s="617" t="n"/>
      <c r="Q269" s="617" t="n"/>
      <c r="R269" s="617" t="n"/>
      <c r="S269" s="617" t="n"/>
      <c r="T269" s="617" t="n"/>
      <c r="U269" s="617" t="n"/>
      <c r="V269" s="617" t="n"/>
      <c r="W269" s="617" t="n"/>
      <c r="X269" s="617" t="n"/>
      <c r="Y269" s="617" t="n"/>
      <c r="Z269" s="617" t="n"/>
      <c r="AA269" s="617" t="n"/>
      <c r="AB269" s="617" t="n"/>
      <c r="AC269" s="617" t="n"/>
      <c r="AD269" s="617" t="n"/>
      <c r="AE269" s="617" t="n"/>
      <c r="AF269" s="617" t="n"/>
      <c r="AG269" s="617" t="n"/>
      <c r="AH269" s="617" t="n"/>
    </row>
    <row r="270">
      <c r="A270" s="617" t="n"/>
      <c r="B270" s="617" t="n"/>
      <c r="C270" s="617" t="n"/>
      <c r="D270" s="617" t="n"/>
      <c r="E270" s="617" t="n"/>
      <c r="F270" s="617" t="n"/>
      <c r="G270" s="617" t="n"/>
      <c r="H270" s="617" t="n"/>
      <c r="I270" s="617" t="n"/>
      <c r="J270" s="617" t="n"/>
      <c r="K270" s="617" t="n"/>
      <c r="L270" s="617" t="n"/>
      <c r="M270" s="617" t="n"/>
      <c r="N270" s="617" t="n"/>
      <c r="O270" s="617" t="n"/>
      <c r="P270" s="617" t="n"/>
      <c r="Q270" s="617" t="n"/>
      <c r="R270" s="617" t="n"/>
      <c r="S270" s="617" t="n"/>
      <c r="T270" s="617" t="n"/>
      <c r="U270" s="617" t="n"/>
      <c r="V270" s="617" t="n"/>
      <c r="W270" s="617" t="n"/>
      <c r="X270" s="617" t="n"/>
      <c r="Y270" s="617" t="n"/>
      <c r="Z270" s="617" t="n"/>
      <c r="AA270" s="617" t="n"/>
      <c r="AB270" s="617" t="n"/>
      <c r="AC270" s="617" t="n"/>
      <c r="AD270" s="617" t="n"/>
      <c r="AE270" s="617" t="n"/>
      <c r="AF270" s="617" t="n"/>
      <c r="AG270" s="617" t="n"/>
      <c r="AH270" s="617" t="n"/>
    </row>
    <row r="271">
      <c r="A271" s="617" t="n"/>
      <c r="B271" s="617" t="n"/>
      <c r="C271" s="617" t="n"/>
      <c r="D271" s="617" t="n"/>
      <c r="E271" s="617" t="n"/>
      <c r="F271" s="617" t="n"/>
      <c r="G271" s="617" t="n"/>
      <c r="H271" s="617" t="n"/>
      <c r="I271" s="617" t="n"/>
      <c r="J271" s="617" t="n"/>
      <c r="K271" s="617" t="n"/>
      <c r="L271" s="617" t="n"/>
      <c r="M271" s="617" t="n"/>
      <c r="N271" s="617" t="n"/>
      <c r="O271" s="617" t="n"/>
      <c r="P271" s="617" t="n"/>
      <c r="Q271" s="617" t="n"/>
      <c r="R271" s="617" t="n"/>
      <c r="S271" s="617" t="n"/>
      <c r="T271" s="617" t="n"/>
      <c r="U271" s="617" t="n"/>
      <c r="V271" s="617" t="n"/>
      <c r="W271" s="617" t="n"/>
      <c r="X271" s="617" t="n"/>
      <c r="Y271" s="617" t="n"/>
      <c r="Z271" s="617" t="n"/>
      <c r="AA271" s="617" t="n"/>
      <c r="AB271" s="617" t="n"/>
      <c r="AC271" s="617" t="n"/>
      <c r="AD271" s="617" t="n"/>
      <c r="AE271" s="617" t="n"/>
      <c r="AF271" s="617" t="n"/>
      <c r="AG271" s="617" t="n"/>
      <c r="AH271" s="617" t="n"/>
    </row>
    <row r="272">
      <c r="A272" s="617" t="n"/>
      <c r="B272" s="617" t="n"/>
      <c r="C272" s="617" t="n"/>
      <c r="D272" s="617" t="n"/>
      <c r="E272" s="617" t="n"/>
      <c r="F272" s="617" t="n"/>
      <c r="G272" s="617" t="n"/>
      <c r="H272" s="617" t="n"/>
      <c r="I272" s="617" t="n"/>
      <c r="J272" s="617" t="n"/>
      <c r="K272" s="617" t="n"/>
      <c r="L272" s="617" t="n"/>
      <c r="M272" s="617" t="n"/>
      <c r="N272" s="617" t="n"/>
      <c r="O272" s="617" t="n"/>
      <c r="P272" s="617" t="n"/>
      <c r="Q272" s="617" t="n"/>
      <c r="R272" s="617" t="n"/>
      <c r="S272" s="617" t="n"/>
      <c r="T272" s="617" t="n"/>
      <c r="U272" s="617" t="n"/>
      <c r="V272" s="617" t="n"/>
      <c r="W272" s="617" t="n"/>
      <c r="X272" s="617" t="n"/>
      <c r="Y272" s="617" t="n"/>
      <c r="Z272" s="617" t="n"/>
      <c r="AA272" s="617" t="n"/>
      <c r="AB272" s="617" t="n"/>
      <c r="AC272" s="617" t="n"/>
      <c r="AD272" s="617" t="n"/>
      <c r="AE272" s="617" t="n"/>
      <c r="AF272" s="617" t="n"/>
      <c r="AG272" s="617" t="n"/>
      <c r="AH272" s="617" t="n"/>
    </row>
    <row r="273">
      <c r="A273" s="617" t="n"/>
      <c r="B273" s="617" t="n"/>
      <c r="C273" s="617" t="n"/>
      <c r="D273" s="617" t="n"/>
      <c r="E273" s="617" t="n"/>
      <c r="F273" s="617" t="n"/>
      <c r="G273" s="617" t="n"/>
      <c r="H273" s="617" t="n"/>
      <c r="I273" s="617" t="n"/>
      <c r="J273" s="617" t="n"/>
      <c r="K273" s="617" t="n"/>
      <c r="L273" s="617" t="n"/>
      <c r="M273" s="617" t="n"/>
      <c r="N273" s="617" t="n"/>
      <c r="O273" s="617" t="n"/>
      <c r="P273" s="617" t="n"/>
      <c r="Q273" s="617" t="n"/>
      <c r="R273" s="617" t="n"/>
      <c r="S273" s="617" t="n"/>
      <c r="T273" s="617" t="n"/>
      <c r="U273" s="617" t="n"/>
      <c r="V273" s="617" t="n"/>
      <c r="W273" s="617" t="n"/>
      <c r="X273" s="617" t="n"/>
      <c r="Y273" s="617" t="n"/>
      <c r="Z273" s="617" t="n"/>
      <c r="AA273" s="617" t="n"/>
      <c r="AB273" s="617" t="n"/>
      <c r="AC273" s="617" t="n"/>
      <c r="AD273" s="617" t="n"/>
      <c r="AE273" s="617" t="n"/>
      <c r="AF273" s="617" t="n"/>
      <c r="AG273" s="617" t="n"/>
      <c r="AH273" s="617" t="n"/>
    </row>
    <row r="274">
      <c r="A274" s="617" t="n"/>
      <c r="B274" s="617" t="n"/>
      <c r="C274" s="617" t="n"/>
      <c r="D274" s="617" t="n"/>
      <c r="E274" s="617" t="n"/>
      <c r="F274" s="617" t="n"/>
      <c r="G274" s="617" t="n"/>
      <c r="H274" s="617" t="n"/>
      <c r="I274" s="617" t="n"/>
      <c r="J274" s="617" t="n"/>
      <c r="K274" s="617" t="n"/>
      <c r="L274" s="617" t="n"/>
      <c r="M274" s="617" t="n"/>
      <c r="N274" s="617" t="n"/>
      <c r="O274" s="617" t="n"/>
      <c r="P274" s="617" t="n"/>
      <c r="Q274" s="617" t="n"/>
      <c r="R274" s="617" t="n"/>
      <c r="S274" s="617" t="n"/>
      <c r="T274" s="617" t="n"/>
      <c r="U274" s="617" t="n"/>
      <c r="V274" s="617" t="n"/>
      <c r="W274" s="617" t="n"/>
      <c r="X274" s="617" t="n"/>
      <c r="Y274" s="617" t="n"/>
      <c r="Z274" s="617" t="n"/>
      <c r="AA274" s="617" t="n"/>
      <c r="AB274" s="617" t="n"/>
      <c r="AC274" s="617" t="n"/>
      <c r="AD274" s="617" t="n"/>
      <c r="AE274" s="617" t="n"/>
      <c r="AF274" s="617" t="n"/>
      <c r="AG274" s="617" t="n"/>
      <c r="AH274" s="617" t="n"/>
    </row>
    <row r="275">
      <c r="A275" s="617" t="n"/>
      <c r="B275" s="617" t="n"/>
      <c r="C275" s="617" t="n"/>
      <c r="D275" s="617" t="n"/>
      <c r="E275" s="617" t="n"/>
      <c r="F275" s="617" t="n"/>
      <c r="G275" s="617" t="n"/>
      <c r="H275" s="617" t="n"/>
      <c r="I275" s="617" t="n"/>
      <c r="J275" s="617" t="n"/>
      <c r="K275" s="617" t="n"/>
      <c r="L275" s="617" t="n"/>
      <c r="M275" s="617" t="n"/>
      <c r="N275" s="617" t="n"/>
      <c r="O275" s="617" t="n"/>
      <c r="P275" s="617" t="n"/>
      <c r="Q275" s="617" t="n"/>
      <c r="R275" s="617" t="n"/>
      <c r="S275" s="617" t="n"/>
      <c r="T275" s="617" t="n"/>
      <c r="U275" s="617" t="n"/>
      <c r="V275" s="617" t="n"/>
      <c r="W275" s="617" t="n"/>
      <c r="X275" s="617" t="n"/>
      <c r="Y275" s="617" t="n"/>
      <c r="Z275" s="617" t="n"/>
      <c r="AA275" s="617" t="n"/>
      <c r="AB275" s="617" t="n"/>
      <c r="AC275" s="617" t="n"/>
      <c r="AD275" s="617" t="n"/>
      <c r="AE275" s="617" t="n"/>
      <c r="AF275" s="617" t="n"/>
      <c r="AG275" s="617" t="n"/>
      <c r="AH275" s="617" t="n"/>
    </row>
    <row r="276">
      <c r="A276" s="617" t="n"/>
      <c r="B276" s="617" t="n"/>
      <c r="C276" s="617" t="n"/>
      <c r="D276" s="617" t="n"/>
      <c r="E276" s="617" t="n"/>
      <c r="F276" s="617" t="n"/>
      <c r="G276" s="617" t="n"/>
      <c r="H276" s="617" t="n"/>
      <c r="I276" s="617" t="n"/>
      <c r="J276" s="617" t="n"/>
      <c r="K276" s="617" t="n"/>
      <c r="L276" s="617" t="n"/>
      <c r="M276" s="617" t="n"/>
      <c r="N276" s="617" t="n"/>
      <c r="O276" s="617" t="n"/>
      <c r="P276" s="617" t="n"/>
      <c r="Q276" s="617" t="n"/>
      <c r="R276" s="617" t="n"/>
      <c r="S276" s="617" t="n"/>
      <c r="T276" s="617" t="n"/>
      <c r="U276" s="617" t="n"/>
      <c r="V276" s="617" t="n"/>
      <c r="W276" s="617" t="n"/>
      <c r="X276" s="617" t="n"/>
      <c r="Y276" s="617" t="n"/>
      <c r="Z276" s="617" t="n"/>
      <c r="AA276" s="617" t="n"/>
      <c r="AB276" s="617" t="n"/>
      <c r="AC276" s="617" t="n"/>
      <c r="AD276" s="617" t="n"/>
      <c r="AE276" s="617" t="n"/>
      <c r="AF276" s="617" t="n"/>
      <c r="AG276" s="617" t="n"/>
      <c r="AH276" s="617" t="n"/>
    </row>
    <row r="277">
      <c r="A277" s="617" t="n"/>
      <c r="B277" s="617" t="n"/>
      <c r="C277" s="617" t="n"/>
      <c r="D277" s="617" t="n"/>
      <c r="E277" s="617" t="n"/>
      <c r="F277" s="617" t="n"/>
      <c r="G277" s="617" t="n"/>
      <c r="H277" s="617" t="n"/>
      <c r="I277" s="617" t="n"/>
      <c r="J277" s="617" t="n"/>
      <c r="K277" s="617" t="n"/>
      <c r="L277" s="617" t="n"/>
      <c r="M277" s="617" t="n"/>
      <c r="N277" s="617" t="n"/>
      <c r="O277" s="617" t="n"/>
      <c r="P277" s="617" t="n"/>
      <c r="Q277" s="617" t="n"/>
      <c r="R277" s="617" t="n"/>
      <c r="S277" s="617" t="n"/>
      <c r="T277" s="617" t="n"/>
      <c r="U277" s="617" t="n"/>
      <c r="V277" s="617" t="n"/>
      <c r="W277" s="617" t="n"/>
      <c r="X277" s="617" t="n"/>
      <c r="Y277" s="617" t="n"/>
      <c r="Z277" s="617" t="n"/>
      <c r="AA277" s="617" t="n"/>
      <c r="AB277" s="617" t="n"/>
      <c r="AC277" s="617" t="n"/>
      <c r="AD277" s="617" t="n"/>
      <c r="AE277" s="617" t="n"/>
      <c r="AF277" s="617" t="n"/>
      <c r="AG277" s="617" t="n"/>
      <c r="AH277" s="617" t="n"/>
    </row>
    <row r="278">
      <c r="A278" s="617" t="n"/>
      <c r="B278" s="617" t="n"/>
      <c r="C278" s="617" t="n"/>
      <c r="D278" s="617" t="n"/>
      <c r="E278" s="617" t="n"/>
      <c r="F278" s="617" t="n"/>
      <c r="G278" s="617" t="n"/>
      <c r="H278" s="617" t="n"/>
      <c r="I278" s="617" t="n"/>
      <c r="J278" s="617" t="n"/>
      <c r="K278" s="617" t="n"/>
      <c r="L278" s="617" t="n"/>
      <c r="M278" s="617" t="n"/>
      <c r="N278" s="617" t="n"/>
      <c r="O278" s="617" t="n"/>
      <c r="P278" s="617" t="n"/>
      <c r="Q278" s="617" t="n"/>
      <c r="R278" s="617" t="n"/>
      <c r="S278" s="617" t="n"/>
      <c r="T278" s="617" t="n"/>
      <c r="U278" s="617" t="n"/>
      <c r="V278" s="617" t="n"/>
      <c r="W278" s="617" t="n"/>
      <c r="X278" s="617" t="n"/>
      <c r="Y278" s="617" t="n"/>
      <c r="Z278" s="617" t="n"/>
      <c r="AA278" s="617" t="n"/>
      <c r="AB278" s="617" t="n"/>
      <c r="AC278" s="617" t="n"/>
      <c r="AD278" s="617" t="n"/>
      <c r="AE278" s="617" t="n"/>
      <c r="AF278" s="617" t="n"/>
      <c r="AG278" s="617" t="n"/>
      <c r="AH278" s="617" t="n"/>
    </row>
    <row r="279">
      <c r="A279" s="617" t="n"/>
      <c r="B279" s="617" t="n"/>
      <c r="C279" s="617" t="n"/>
      <c r="D279" s="617" t="n"/>
      <c r="E279" s="617" t="n"/>
      <c r="F279" s="617" t="n"/>
      <c r="G279" s="617" t="n"/>
      <c r="H279" s="617" t="n"/>
      <c r="I279" s="617" t="n"/>
      <c r="J279" s="617" t="n"/>
      <c r="K279" s="617" t="n"/>
      <c r="L279" s="617" t="n"/>
      <c r="M279" s="617" t="n"/>
      <c r="N279" s="617" t="n"/>
      <c r="O279" s="617" t="n"/>
      <c r="P279" s="617" t="n"/>
      <c r="Q279" s="617" t="n"/>
      <c r="R279" s="617" t="n"/>
      <c r="S279" s="617" t="n"/>
      <c r="T279" s="617" t="n"/>
      <c r="U279" s="617" t="n"/>
      <c r="V279" s="617" t="n"/>
      <c r="W279" s="617" t="n"/>
      <c r="X279" s="617" t="n"/>
      <c r="Y279" s="617" t="n"/>
      <c r="Z279" s="617" t="n"/>
      <c r="AA279" s="617" t="n"/>
      <c r="AB279" s="617" t="n"/>
      <c r="AC279" s="617" t="n"/>
      <c r="AD279" s="617" t="n"/>
      <c r="AE279" s="617" t="n"/>
      <c r="AF279" s="617" t="n"/>
      <c r="AG279" s="617" t="n"/>
      <c r="AH279" s="617" t="n"/>
    </row>
    <row r="280">
      <c r="A280" s="617" t="n"/>
      <c r="B280" s="617" t="n"/>
      <c r="C280" s="617" t="n"/>
      <c r="D280" s="617" t="n"/>
      <c r="E280" s="617" t="n"/>
      <c r="F280" s="617" t="n"/>
      <c r="G280" s="617" t="n"/>
      <c r="H280" s="617" t="n"/>
      <c r="I280" s="617" t="n"/>
      <c r="J280" s="617" t="n"/>
      <c r="K280" s="617" t="n"/>
      <c r="L280" s="617" t="n"/>
      <c r="M280" s="617" t="n"/>
      <c r="N280" s="617" t="n"/>
      <c r="O280" s="617" t="n"/>
      <c r="P280" s="617" t="n"/>
      <c r="Q280" s="617" t="n"/>
      <c r="R280" s="617" t="n"/>
      <c r="S280" s="617" t="n"/>
      <c r="T280" s="617" t="n"/>
      <c r="U280" s="617" t="n"/>
      <c r="V280" s="617" t="n"/>
      <c r="W280" s="617" t="n"/>
      <c r="X280" s="617" t="n"/>
      <c r="Y280" s="617" t="n"/>
      <c r="Z280" s="617" t="n"/>
      <c r="AA280" s="617" t="n"/>
      <c r="AB280" s="617" t="n"/>
      <c r="AC280" s="617" t="n"/>
      <c r="AD280" s="617" t="n"/>
      <c r="AE280" s="617" t="n"/>
      <c r="AF280" s="617" t="n"/>
      <c r="AG280" s="617" t="n"/>
      <c r="AH280" s="617" t="n"/>
    </row>
    <row r="281">
      <c r="A281" s="617" t="n"/>
      <c r="B281" s="617" t="n"/>
      <c r="C281" s="617" t="n"/>
      <c r="D281" s="617" t="n"/>
      <c r="E281" s="617" t="n"/>
      <c r="F281" s="617" t="n"/>
      <c r="G281" s="617" t="n"/>
      <c r="H281" s="617" t="n"/>
      <c r="I281" s="617" t="n"/>
      <c r="J281" s="617" t="n"/>
      <c r="K281" s="617" t="n"/>
      <c r="L281" s="617" t="n"/>
      <c r="M281" s="617" t="n"/>
      <c r="N281" s="617" t="n"/>
      <c r="O281" s="617" t="n"/>
      <c r="P281" s="617" t="n"/>
      <c r="Q281" s="617" t="n"/>
      <c r="R281" s="617" t="n"/>
      <c r="S281" s="617" t="n"/>
      <c r="T281" s="617" t="n"/>
      <c r="U281" s="617" t="n"/>
      <c r="V281" s="617" t="n"/>
      <c r="W281" s="617" t="n"/>
      <c r="X281" s="617" t="n"/>
      <c r="Y281" s="617" t="n"/>
      <c r="Z281" s="617" t="n"/>
      <c r="AA281" s="617" t="n"/>
      <c r="AB281" s="617" t="n"/>
      <c r="AC281" s="617" t="n"/>
      <c r="AD281" s="617" t="n"/>
      <c r="AE281" s="617" t="n"/>
      <c r="AF281" s="617" t="n"/>
      <c r="AG281" s="617" t="n"/>
      <c r="AH281" s="617" t="n"/>
    </row>
    <row r="282">
      <c r="A282" s="617" t="n"/>
      <c r="B282" s="617" t="n"/>
      <c r="C282" s="617" t="n"/>
      <c r="D282" s="617" t="n"/>
      <c r="E282" s="617" t="n"/>
      <c r="F282" s="617" t="n"/>
      <c r="G282" s="617" t="n"/>
      <c r="H282" s="617" t="n"/>
      <c r="I282" s="617" t="n"/>
      <c r="J282" s="617" t="n"/>
      <c r="K282" s="617" t="n"/>
      <c r="L282" s="617" t="n"/>
      <c r="M282" s="617" t="n"/>
      <c r="N282" s="617" t="n"/>
      <c r="O282" s="617" t="n"/>
      <c r="P282" s="617" t="n"/>
      <c r="Q282" s="617" t="n"/>
      <c r="R282" s="617" t="n"/>
      <c r="S282" s="617" t="n"/>
      <c r="T282" s="617" t="n"/>
      <c r="U282" s="617" t="n"/>
      <c r="V282" s="617" t="n"/>
      <c r="W282" s="617" t="n"/>
      <c r="X282" s="617" t="n"/>
      <c r="Y282" s="617" t="n"/>
      <c r="Z282" s="617" t="n"/>
      <c r="AA282" s="617" t="n"/>
      <c r="AB282" s="617" t="n"/>
      <c r="AC282" s="617" t="n"/>
      <c r="AD282" s="617" t="n"/>
      <c r="AE282" s="617" t="n"/>
      <c r="AF282" s="617" t="n"/>
      <c r="AG282" s="617" t="n"/>
      <c r="AH282" s="617" t="n"/>
    </row>
    <row r="283">
      <c r="A283" s="617" t="n"/>
      <c r="B283" s="617" t="n"/>
      <c r="C283" s="617" t="n"/>
      <c r="D283" s="617" t="n"/>
      <c r="E283" s="617" t="n"/>
      <c r="F283" s="617" t="n"/>
      <c r="G283" s="617" t="n"/>
      <c r="H283" s="617" t="n"/>
      <c r="I283" s="617" t="n"/>
      <c r="J283" s="617" t="n"/>
      <c r="K283" s="617" t="n"/>
      <c r="L283" s="617" t="n"/>
      <c r="M283" s="617" t="n"/>
      <c r="N283" s="617" t="n"/>
      <c r="O283" s="617" t="n"/>
      <c r="P283" s="617" t="n"/>
      <c r="Q283" s="617" t="n"/>
      <c r="R283" s="617" t="n"/>
      <c r="S283" s="617" t="n"/>
      <c r="T283" s="617" t="n"/>
      <c r="U283" s="617" t="n"/>
      <c r="V283" s="617" t="n"/>
      <c r="W283" s="617" t="n"/>
      <c r="X283" s="617" t="n"/>
      <c r="Y283" s="617" t="n"/>
      <c r="Z283" s="617" t="n"/>
      <c r="AA283" s="617" t="n"/>
      <c r="AB283" s="617" t="n"/>
      <c r="AC283" s="617" t="n"/>
      <c r="AD283" s="617" t="n"/>
      <c r="AE283" s="617" t="n"/>
      <c r="AF283" s="617" t="n"/>
      <c r="AG283" s="617" t="n"/>
      <c r="AH283" s="617" t="n"/>
    </row>
    <row r="284">
      <c r="A284" s="617" t="n"/>
      <c r="B284" s="617" t="n"/>
      <c r="C284" s="617" t="n"/>
      <c r="D284" s="617" t="n"/>
      <c r="E284" s="617" t="n"/>
      <c r="F284" s="617" t="n"/>
      <c r="G284" s="617" t="n"/>
      <c r="H284" s="617" t="n"/>
      <c r="I284" s="617" t="n"/>
      <c r="J284" s="617" t="n"/>
      <c r="K284" s="617" t="n"/>
      <c r="L284" s="617" t="n"/>
      <c r="M284" s="617" t="n"/>
      <c r="N284" s="617" t="n"/>
      <c r="O284" s="617" t="n"/>
      <c r="P284" s="617" t="n"/>
      <c r="Q284" s="617" t="n"/>
      <c r="R284" s="617" t="n"/>
      <c r="S284" s="617" t="n"/>
      <c r="T284" s="617" t="n"/>
      <c r="U284" s="617" t="n"/>
      <c r="V284" s="617" t="n"/>
      <c r="W284" s="617" t="n"/>
      <c r="X284" s="617" t="n"/>
      <c r="Y284" s="617" t="n"/>
      <c r="Z284" s="617" t="n"/>
      <c r="AA284" s="617" t="n"/>
      <c r="AB284" s="617" t="n"/>
      <c r="AC284" s="617" t="n"/>
      <c r="AD284" s="617" t="n"/>
      <c r="AE284" s="617" t="n"/>
      <c r="AF284" s="617" t="n"/>
      <c r="AG284" s="617" t="n"/>
      <c r="AH284" s="617" t="n"/>
    </row>
    <row r="285">
      <c r="A285" s="617" t="n"/>
      <c r="B285" s="617" t="n"/>
      <c r="C285" s="617" t="n"/>
      <c r="D285" s="617" t="n"/>
      <c r="E285" s="617" t="n"/>
      <c r="F285" s="617" t="n"/>
      <c r="G285" s="617" t="n"/>
      <c r="H285" s="617" t="n"/>
      <c r="I285" s="617" t="n"/>
      <c r="J285" s="617" t="n"/>
      <c r="K285" s="617" t="n"/>
      <c r="L285" s="617" t="n"/>
      <c r="M285" s="617" t="n"/>
      <c r="N285" s="617" t="n"/>
      <c r="O285" s="617" t="n"/>
      <c r="P285" s="617" t="n"/>
      <c r="Q285" s="617" t="n"/>
      <c r="R285" s="617" t="n"/>
      <c r="S285" s="617" t="n"/>
      <c r="T285" s="617" t="n"/>
      <c r="U285" s="617" t="n"/>
      <c r="V285" s="617" t="n"/>
      <c r="W285" s="617" t="n"/>
      <c r="X285" s="617" t="n"/>
      <c r="Y285" s="617" t="n"/>
      <c r="Z285" s="617" t="n"/>
      <c r="AA285" s="617" t="n"/>
      <c r="AB285" s="617" t="n"/>
      <c r="AC285" s="617" t="n"/>
      <c r="AD285" s="617" t="n"/>
      <c r="AE285" s="617" t="n"/>
      <c r="AF285" s="617" t="n"/>
      <c r="AG285" s="617" t="n"/>
      <c r="AH285" s="617" t="n"/>
    </row>
    <row r="286">
      <c r="A286" s="617" t="n"/>
      <c r="B286" s="617" t="n"/>
      <c r="C286" s="617" t="n"/>
      <c r="D286" s="617" t="n"/>
      <c r="E286" s="617" t="n"/>
      <c r="F286" s="617" t="n"/>
      <c r="G286" s="617" t="n"/>
      <c r="H286" s="617" t="n"/>
      <c r="I286" s="617" t="n"/>
      <c r="J286" s="617" t="n"/>
      <c r="K286" s="617" t="n"/>
      <c r="L286" s="617" t="n"/>
      <c r="M286" s="617" t="n"/>
      <c r="N286" s="617" t="n"/>
      <c r="O286" s="617" t="n"/>
      <c r="P286" s="617" t="n"/>
      <c r="Q286" s="617" t="n"/>
      <c r="R286" s="617" t="n"/>
      <c r="S286" s="617" t="n"/>
      <c r="T286" s="617" t="n"/>
      <c r="U286" s="617" t="n"/>
      <c r="V286" s="617" t="n"/>
      <c r="W286" s="617" t="n"/>
      <c r="X286" s="617" t="n"/>
      <c r="Y286" s="617" t="n"/>
      <c r="Z286" s="617" t="n"/>
      <c r="AA286" s="617" t="n"/>
      <c r="AB286" s="617" t="n"/>
      <c r="AC286" s="617" t="n"/>
      <c r="AD286" s="617" t="n"/>
      <c r="AE286" s="617" t="n"/>
      <c r="AF286" s="617" t="n"/>
      <c r="AG286" s="617" t="n"/>
      <c r="AH286" s="617" t="n"/>
    </row>
    <row r="287">
      <c r="A287" s="617" t="n"/>
      <c r="B287" s="617" t="n"/>
      <c r="C287" s="617" t="n"/>
      <c r="D287" s="617" t="n"/>
      <c r="E287" s="617" t="n"/>
      <c r="F287" s="617" t="n"/>
      <c r="G287" s="617" t="n"/>
      <c r="H287" s="617" t="n"/>
      <c r="I287" s="617" t="n"/>
      <c r="J287" s="617" t="n"/>
      <c r="K287" s="617" t="n"/>
      <c r="L287" s="617" t="n"/>
      <c r="M287" s="617" t="n"/>
      <c r="N287" s="617" t="n"/>
      <c r="O287" s="617" t="n"/>
      <c r="P287" s="617" t="n"/>
      <c r="Q287" s="617" t="n"/>
      <c r="R287" s="617" t="n"/>
      <c r="S287" s="617" t="n"/>
      <c r="T287" s="617" t="n"/>
      <c r="U287" s="617" t="n"/>
      <c r="V287" s="617" t="n"/>
      <c r="W287" s="617" t="n"/>
      <c r="X287" s="617" t="n"/>
      <c r="Y287" s="617" t="n"/>
      <c r="Z287" s="617" t="n"/>
      <c r="AA287" s="617" t="n"/>
      <c r="AB287" s="617" t="n"/>
      <c r="AC287" s="617" t="n"/>
      <c r="AD287" s="617" t="n"/>
      <c r="AE287" s="617" t="n"/>
      <c r="AF287" s="617" t="n"/>
      <c r="AG287" s="617" t="n"/>
      <c r="AH287" s="617" t="n"/>
    </row>
  </sheetData>
  <mergeCells count="9">
    <mergeCell ref="C77:D77"/>
    <mergeCell ref="G77:H77"/>
    <mergeCell ref="E77:F77"/>
    <mergeCell ref="K77:L77"/>
    <mergeCell ref="I77:J77"/>
    <mergeCell ref="E10:F10"/>
    <mergeCell ref="G10:H10"/>
    <mergeCell ref="G9:H9"/>
    <mergeCell ref="E9:F9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tabColor rgb="FF0563C1"/>
    <outlinePr summaryBelow="0" summaryRight="0"/>
    <pageSetUpPr/>
  </sheetPr>
  <dimension ref="A1:Z979"/>
  <sheetViews>
    <sheetView showGridLines="0" workbookViewId="0">
      <selection activeCell="A1" sqref="A1"/>
    </sheetView>
  </sheetViews>
  <sheetFormatPr baseColWidth="8" defaultColWidth="12.63" defaultRowHeight="15.75" customHeight="1"/>
  <cols>
    <col width="3" customWidth="1" style="1068" min="1" max="1"/>
    <col width="25.38" customWidth="1" style="1068" min="2" max="2"/>
    <col width="26.75" customWidth="1" style="1068" min="3" max="3"/>
  </cols>
  <sheetData>
    <row r="1">
      <c r="A1" s="819" t="n"/>
      <c r="B1" s="819" t="n"/>
      <c r="C1" s="819" t="n"/>
      <c r="D1" s="819" t="n"/>
      <c r="E1" s="819" t="n"/>
      <c r="F1" s="819" t="n"/>
      <c r="G1" s="819" t="n"/>
      <c r="H1" s="819" t="n"/>
      <c r="I1" s="819" t="n"/>
      <c r="J1" s="819" t="n"/>
      <c r="K1" s="819" t="n"/>
      <c r="L1" s="819" t="n"/>
      <c r="M1" s="819" t="n"/>
      <c r="N1" s="819" t="n"/>
      <c r="O1" s="819" t="n"/>
      <c r="P1" s="819" t="n"/>
      <c r="Q1" s="819" t="n"/>
      <c r="R1" s="819" t="n"/>
      <c r="S1" s="749" t="n"/>
      <c r="T1" s="749" t="n"/>
      <c r="U1" s="749" t="n"/>
      <c r="V1" s="749" t="n"/>
      <c r="W1" s="749" t="n"/>
      <c r="X1" s="749" t="n"/>
      <c r="Y1" s="749" t="n"/>
      <c r="Z1" s="749" t="n"/>
    </row>
    <row r="2">
      <c r="A2" s="820" t="n"/>
      <c r="B2" s="1116" t="inlineStr">
        <is>
          <t>Expense Head / Line Item</t>
        </is>
      </c>
      <c r="C2" s="1116" t="inlineStr">
        <is>
          <t>Notes</t>
        </is>
      </c>
      <c r="D2" s="1116" t="inlineStr">
        <is>
          <t>TIER 3 — VALUE (Small Towns / Mass)</t>
        </is>
      </c>
      <c r="E2" s="1071" t="n"/>
      <c r="F2" s="1071" t="n"/>
      <c r="G2" s="1071" t="n"/>
      <c r="H2" s="1069" t="n"/>
      <c r="I2" s="1116" t="inlineStr">
        <is>
          <t>TIER 2 — MID (Mid Cities)</t>
        </is>
      </c>
      <c r="J2" s="1071" t="n"/>
      <c r="K2" s="1071" t="n"/>
      <c r="L2" s="1071" t="n"/>
      <c r="M2" s="1069" t="n"/>
      <c r="N2" s="1116" t="inlineStr">
        <is>
          <t>TIER 1 — PREMIUM (Metro / Institutional)</t>
        </is>
      </c>
      <c r="O2" s="1071" t="n"/>
      <c r="P2" s="1071" t="n"/>
      <c r="Q2" s="1071" t="n"/>
      <c r="R2" s="1069" t="n"/>
      <c r="S2" s="823" t="n"/>
      <c r="T2" s="823" t="n"/>
      <c r="U2" s="823" t="n"/>
      <c r="V2" s="823" t="n"/>
      <c r="W2" s="823" t="n"/>
      <c r="X2" s="823" t="n"/>
      <c r="Y2" s="823" t="n"/>
      <c r="Z2" s="823" t="n"/>
    </row>
    <row r="3">
      <c r="A3" s="824" t="n"/>
      <c r="B3" s="1075" t="n"/>
      <c r="C3" s="1075" t="n"/>
      <c r="D3" s="825" t="inlineStr">
        <is>
          <t>Year 1</t>
        </is>
      </c>
      <c r="E3" s="825" t="inlineStr">
        <is>
          <t>Year 2</t>
        </is>
      </c>
      <c r="F3" s="825" t="inlineStr">
        <is>
          <t>Year 3</t>
        </is>
      </c>
      <c r="G3" s="825" t="inlineStr">
        <is>
          <t>Year 4</t>
        </is>
      </c>
      <c r="H3" s="825" t="inlineStr">
        <is>
          <t>Year 5</t>
        </is>
      </c>
      <c r="I3" s="825" t="inlineStr">
        <is>
          <t>Year 1</t>
        </is>
      </c>
      <c r="J3" s="825" t="inlineStr">
        <is>
          <t>Year 2</t>
        </is>
      </c>
      <c r="K3" s="825" t="inlineStr">
        <is>
          <t>Year 3</t>
        </is>
      </c>
      <c r="L3" s="825" t="inlineStr">
        <is>
          <t>Year 4</t>
        </is>
      </c>
      <c r="M3" s="825" t="inlineStr">
        <is>
          <t>Year 5</t>
        </is>
      </c>
      <c r="N3" s="825" t="inlineStr">
        <is>
          <t>Year 1</t>
        </is>
      </c>
      <c r="O3" s="825" t="inlineStr">
        <is>
          <t>Year 2</t>
        </is>
      </c>
      <c r="P3" s="825" t="inlineStr">
        <is>
          <t>Year 3</t>
        </is>
      </c>
      <c r="Q3" s="825" t="inlineStr">
        <is>
          <t>Year 4</t>
        </is>
      </c>
      <c r="R3" s="825" t="inlineStr">
        <is>
          <t>Year 5</t>
        </is>
      </c>
      <c r="S3" s="823" t="n"/>
      <c r="T3" s="823" t="n"/>
      <c r="U3" s="823" t="n"/>
      <c r="V3" s="823" t="n"/>
      <c r="W3" s="823" t="n"/>
      <c r="X3" s="823" t="n"/>
      <c r="Y3" s="823" t="n"/>
      <c r="Z3" s="823" t="n"/>
    </row>
    <row r="4">
      <c r="A4" s="826" t="n"/>
      <c r="B4" s="827" t="inlineStr">
        <is>
          <t>A. MARKETING &amp; ADVERTISING (% of tier net revenue)</t>
        </is>
      </c>
      <c r="C4" s="829" t="n"/>
      <c r="D4" s="829" t="n"/>
      <c r="E4" s="829" t="n"/>
      <c r="F4" s="829" t="n"/>
      <c r="G4" s="829" t="n"/>
      <c r="H4" s="829" t="n"/>
      <c r="I4" s="829" t="n"/>
      <c r="J4" s="829" t="n"/>
      <c r="K4" s="829" t="n"/>
      <c r="L4" s="829" t="n"/>
      <c r="M4" s="829" t="n"/>
      <c r="N4" s="829" t="n"/>
      <c r="O4" s="829" t="n"/>
      <c r="P4" s="829" t="n"/>
      <c r="Q4" s="829" t="n"/>
      <c r="R4" s="830" t="n"/>
      <c r="S4" s="749" t="n"/>
      <c r="T4" s="749" t="n"/>
      <c r="U4" s="749" t="n"/>
      <c r="V4" s="749" t="n"/>
      <c r="W4" s="749" t="n"/>
      <c r="X4" s="749" t="n"/>
      <c r="Y4" s="749" t="n"/>
      <c r="Z4" s="749" t="n"/>
    </row>
    <row r="5">
      <c r="A5" s="831" t="n"/>
      <c r="B5" s="832" t="inlineStr">
        <is>
          <t>Consumer digital ads (Meta/Google/Programmatic)</t>
        </is>
      </c>
      <c r="C5" s="833" t="inlineStr">
        <is>
          <t>T3 high – volume push. T1 ZERO for infant formula (IMS Act)</t>
        </is>
      </c>
      <c r="D5" s="834" t="n">
        <v>0.03</v>
      </c>
      <c r="E5" s="834" t="n">
        <v>0.02</v>
      </c>
      <c r="F5" s="834" t="n">
        <v>0.01</v>
      </c>
      <c r="G5" s="834" t="n">
        <v>0.01</v>
      </c>
      <c r="H5" s="834" t="n">
        <v>0.01</v>
      </c>
      <c r="I5" s="835" t="inlineStr">
        <is>
          <t>-</t>
        </is>
      </c>
      <c r="J5" s="835" t="inlineStr">
        <is>
          <t>-</t>
        </is>
      </c>
      <c r="K5" s="834" t="n">
        <v>0.02</v>
      </c>
      <c r="L5" s="834" t="n">
        <v>0.02</v>
      </c>
      <c r="M5" s="834" t="n">
        <v>0.01</v>
      </c>
      <c r="N5" s="835" t="inlineStr">
        <is>
          <t>-</t>
        </is>
      </c>
      <c r="O5" s="834" t="n">
        <v>0.01</v>
      </c>
      <c r="P5" s="835" t="inlineStr">
        <is>
          <t>-</t>
        </is>
      </c>
      <c r="Q5" s="834" t="n">
        <v>0.01</v>
      </c>
      <c r="R5" s="835" t="inlineStr">
        <is>
          <t>-</t>
        </is>
      </c>
      <c r="S5" s="749" t="n"/>
      <c r="T5" s="749" t="n"/>
      <c r="U5" s="749" t="n"/>
      <c r="V5" s="749" t="n"/>
      <c r="W5" s="749" t="n"/>
      <c r="X5" s="749" t="n"/>
      <c r="Y5" s="749" t="n"/>
      <c r="Z5" s="749" t="n"/>
    </row>
    <row r="6">
      <c r="A6" s="831" t="n"/>
      <c r="B6" s="836" t="inlineStr">
        <is>
          <t>Influencer &amp; KOL marketing</t>
        </is>
      </c>
      <c r="C6" s="840" t="inlineStr">
        <is>
          <t>Mommy bloggers, nutritionists</t>
        </is>
      </c>
      <c r="D6" s="838" t="n">
        <v>0.01</v>
      </c>
      <c r="E6" s="839" t="inlineStr">
        <is>
          <t>-</t>
        </is>
      </c>
      <c r="F6" s="838" t="n">
        <v>0.01</v>
      </c>
      <c r="G6" s="838" t="n">
        <v>0.01</v>
      </c>
      <c r="H6" s="838" t="n">
        <v>0.01</v>
      </c>
      <c r="I6" s="839" t="inlineStr">
        <is>
          <t>-</t>
        </is>
      </c>
      <c r="J6" s="839" t="inlineStr">
        <is>
          <t>-</t>
        </is>
      </c>
      <c r="K6" s="838" t="n">
        <v>0.01</v>
      </c>
      <c r="L6" s="838" t="n">
        <v>0.01</v>
      </c>
      <c r="M6" s="838" t="n">
        <v>0.01</v>
      </c>
      <c r="N6" s="839" t="inlineStr">
        <is>
          <t>-</t>
        </is>
      </c>
      <c r="O6" s="839" t="inlineStr">
        <is>
          <t>-</t>
        </is>
      </c>
      <c r="P6" s="839" t="inlineStr">
        <is>
          <t>-</t>
        </is>
      </c>
      <c r="Q6" s="838" t="n">
        <v>0.01</v>
      </c>
      <c r="R6" s="839" t="inlineStr">
        <is>
          <t>-</t>
        </is>
      </c>
      <c r="S6" s="749" t="n"/>
      <c r="T6" s="749" t="n"/>
      <c r="U6" s="749" t="n"/>
      <c r="V6" s="749" t="n"/>
      <c r="W6" s="749" t="n"/>
      <c r="X6" s="749" t="n"/>
      <c r="Y6" s="749" t="n"/>
      <c r="Z6" s="749" t="n"/>
    </row>
    <row r="7">
      <c r="A7" s="831" t="n"/>
      <c r="B7" s="836" t="inlineStr">
        <is>
          <t>Sampling &amp; trial programs</t>
        </is>
      </c>
      <c r="C7" s="840" t="inlineStr">
        <is>
          <t>Higher in Y1-Y2 for trial generation</t>
        </is>
      </c>
      <c r="D7" s="838" t="n">
        <v>0.01</v>
      </c>
      <c r="E7" s="839" t="inlineStr">
        <is>
          <t>-</t>
        </is>
      </c>
      <c r="F7" s="838" t="n">
        <v>0.01</v>
      </c>
      <c r="G7" s="839" t="inlineStr">
        <is>
          <t>-</t>
        </is>
      </c>
      <c r="H7" s="839" t="inlineStr">
        <is>
          <t>-</t>
        </is>
      </c>
      <c r="I7" s="839" t="inlineStr">
        <is>
          <t>-</t>
        </is>
      </c>
      <c r="J7" s="839" t="inlineStr">
        <is>
          <t>-</t>
        </is>
      </c>
      <c r="K7" s="838" t="n">
        <v>0.01</v>
      </c>
      <c r="L7" s="839" t="inlineStr">
        <is>
          <t>-</t>
        </is>
      </c>
      <c r="M7" s="839" t="inlineStr">
        <is>
          <t>-</t>
        </is>
      </c>
      <c r="N7" s="839" t="inlineStr">
        <is>
          <t>-</t>
        </is>
      </c>
      <c r="O7" s="839" t="inlineStr">
        <is>
          <t>-</t>
        </is>
      </c>
      <c r="P7" s="838" t="n">
        <v>0.01</v>
      </c>
      <c r="Q7" s="839" t="inlineStr">
        <is>
          <t>-</t>
        </is>
      </c>
      <c r="R7" s="839" t="inlineStr">
        <is>
          <t>-</t>
        </is>
      </c>
      <c r="S7" s="749" t="n"/>
      <c r="T7" s="749" t="n"/>
      <c r="U7" s="749" t="n"/>
      <c r="V7" s="749" t="n"/>
      <c r="W7" s="749" t="n"/>
      <c r="X7" s="749" t="n"/>
      <c r="Y7" s="749" t="n"/>
      <c r="Z7" s="749" t="n"/>
    </row>
    <row r="8">
      <c r="A8" s="831" t="n"/>
      <c r="B8" s="836" t="inlineStr">
        <is>
          <t>Trade marketing (shelf / pharmacy / MT visibility)</t>
        </is>
      </c>
      <c r="C8" s="840" t="inlineStr">
        <is>
          <t>Grows as offline scale builds</t>
        </is>
      </c>
      <c r="D8" s="838" t="n">
        <v>0.01</v>
      </c>
      <c r="E8" s="838" t="n">
        <v>0.01</v>
      </c>
      <c r="F8" s="838" t="n">
        <v>0.01</v>
      </c>
      <c r="G8" s="838" t="n">
        <v>0.01</v>
      </c>
      <c r="H8" s="838" t="n">
        <v>0.01</v>
      </c>
      <c r="I8" s="839" t="inlineStr">
        <is>
          <t>-</t>
        </is>
      </c>
      <c r="J8" s="839" t="inlineStr">
        <is>
          <t>-</t>
        </is>
      </c>
      <c r="K8" s="838" t="n">
        <v>0.01</v>
      </c>
      <c r="L8" s="838" t="n">
        <v>0.01</v>
      </c>
      <c r="M8" s="838" t="n">
        <v>0.01</v>
      </c>
      <c r="N8" s="839" t="inlineStr">
        <is>
          <t>-</t>
        </is>
      </c>
      <c r="O8" s="838" t="n">
        <v>0.01</v>
      </c>
      <c r="P8" s="838" t="n">
        <v>0.01</v>
      </c>
      <c r="Q8" s="838" t="n">
        <v>0.01</v>
      </c>
      <c r="R8" s="838" t="n">
        <v>0.01</v>
      </c>
      <c r="S8" s="749" t="n"/>
      <c r="T8" s="749" t="n"/>
      <c r="U8" s="749" t="n"/>
      <c r="V8" s="749" t="n"/>
      <c r="W8" s="749" t="n"/>
      <c r="X8" s="749" t="n"/>
      <c r="Y8" s="749" t="n"/>
      <c r="Z8" s="749" t="n"/>
    </row>
    <row r="9">
      <c r="A9" s="831" t="n"/>
      <c r="B9" s="836" t="inlineStr">
        <is>
          <t>Brand identity &amp; design (per tier brand)</t>
        </is>
      </c>
      <c r="C9" s="840" t="inlineStr">
        <is>
          <t>T1 higher – premium packaging investment</t>
        </is>
      </c>
      <c r="D9" s="838" t="n">
        <v>0.01</v>
      </c>
      <c r="E9" s="838" t="n">
        <v>0.01</v>
      </c>
      <c r="F9" s="838" t="n">
        <v>0.01</v>
      </c>
      <c r="G9" s="839" t="inlineStr">
        <is>
          <t>-</t>
        </is>
      </c>
      <c r="H9" s="839" t="inlineStr">
        <is>
          <t>-</t>
        </is>
      </c>
      <c r="I9" s="839" t="inlineStr">
        <is>
          <t>-</t>
        </is>
      </c>
      <c r="J9" s="839" t="inlineStr">
        <is>
          <t>-</t>
        </is>
      </c>
      <c r="K9" s="838" t="n">
        <v>0.01</v>
      </c>
      <c r="L9" s="839" t="inlineStr">
        <is>
          <t>-</t>
        </is>
      </c>
      <c r="M9" s="839" t="inlineStr">
        <is>
          <t>-</t>
        </is>
      </c>
      <c r="N9" s="839" t="inlineStr">
        <is>
          <t>-</t>
        </is>
      </c>
      <c r="O9" s="838" t="n">
        <v>0.02</v>
      </c>
      <c r="P9" s="839" t="inlineStr">
        <is>
          <t>-</t>
        </is>
      </c>
      <c r="Q9" s="838" t="n">
        <v>0.01</v>
      </c>
      <c r="R9" s="839" t="inlineStr">
        <is>
          <t>-</t>
        </is>
      </c>
      <c r="S9" s="749" t="n"/>
      <c r="T9" s="749" t="n"/>
      <c r="U9" s="749" t="n"/>
      <c r="V9" s="749" t="n"/>
      <c r="W9" s="749" t="n"/>
      <c r="X9" s="749" t="n"/>
      <c r="Y9" s="749" t="n"/>
      <c r="Z9" s="749" t="n"/>
    </row>
    <row r="10">
      <c r="A10" s="831" t="n"/>
      <c r="B10" s="836" t="inlineStr">
        <is>
          <t>Events, baby expos, hospital tie-ups</t>
        </is>
      </c>
      <c r="C10" s="840" t="n"/>
      <c r="D10" s="839" t="inlineStr">
        <is>
          <t>-</t>
        </is>
      </c>
      <c r="E10" s="839" t="inlineStr">
        <is>
          <t>-</t>
        </is>
      </c>
      <c r="F10" s="838" t="n">
        <v>0.01</v>
      </c>
      <c r="G10" s="839" t="inlineStr">
        <is>
          <t>-</t>
        </is>
      </c>
      <c r="H10" s="839" t="inlineStr">
        <is>
          <t>-</t>
        </is>
      </c>
      <c r="I10" s="839" t="inlineStr">
        <is>
          <t>-</t>
        </is>
      </c>
      <c r="J10" s="839" t="inlineStr">
        <is>
          <t>-</t>
        </is>
      </c>
      <c r="K10" s="839" t="inlineStr">
        <is>
          <t>-</t>
        </is>
      </c>
      <c r="L10" s="839" t="inlineStr">
        <is>
          <t>-</t>
        </is>
      </c>
      <c r="M10" s="839" t="inlineStr">
        <is>
          <t>-</t>
        </is>
      </c>
      <c r="N10" s="839" t="inlineStr">
        <is>
          <t>-</t>
        </is>
      </c>
      <c r="O10" s="839" t="inlineStr">
        <is>
          <t>-</t>
        </is>
      </c>
      <c r="P10" s="838" t="n">
        <v>0.01</v>
      </c>
      <c r="Q10" s="839" t="inlineStr">
        <is>
          <t>-</t>
        </is>
      </c>
      <c r="R10" s="839" t="inlineStr">
        <is>
          <t>-</t>
        </is>
      </c>
      <c r="S10" s="749" t="n"/>
      <c r="T10" s="749" t="n"/>
      <c r="U10" s="749" t="n"/>
      <c r="V10" s="749" t="n"/>
      <c r="W10" s="749" t="n"/>
      <c r="X10" s="749" t="n"/>
      <c r="Y10" s="749" t="n"/>
      <c r="Z10" s="749" t="n"/>
    </row>
    <row r="11">
      <c r="A11" s="831" t="n"/>
      <c r="B11" s="836" t="inlineStr">
        <is>
          <t>Loyalty &amp; referral programs</t>
        </is>
      </c>
      <c r="C11" s="840" t="inlineStr">
        <is>
          <t>Grows with repeat purchase base</t>
        </is>
      </c>
      <c r="D11" s="839" t="inlineStr">
        <is>
          <t>-</t>
        </is>
      </c>
      <c r="E11" s="839" t="inlineStr">
        <is>
          <t>-</t>
        </is>
      </c>
      <c r="F11" s="838" t="n">
        <v>0.01</v>
      </c>
      <c r="G11" s="838" t="n">
        <v>0.01</v>
      </c>
      <c r="H11" s="838" t="n">
        <v>0.01</v>
      </c>
      <c r="I11" s="839" t="inlineStr">
        <is>
          <t>-</t>
        </is>
      </c>
      <c r="J11" s="839" t="inlineStr">
        <is>
          <t>-</t>
        </is>
      </c>
      <c r="K11" s="838" t="n">
        <v>0.01</v>
      </c>
      <c r="L11" s="838" t="n">
        <v>0.01</v>
      </c>
      <c r="M11" s="838" t="n">
        <v>0.01</v>
      </c>
      <c r="N11" s="839" t="inlineStr">
        <is>
          <t>-</t>
        </is>
      </c>
      <c r="O11" s="839" t="inlineStr">
        <is>
          <t>-</t>
        </is>
      </c>
      <c r="P11" s="838" t="n">
        <v>0.01</v>
      </c>
      <c r="Q11" s="838" t="n">
        <v>0.01</v>
      </c>
      <c r="R11" s="838" t="n">
        <v>0.01</v>
      </c>
      <c r="S11" s="749" t="n"/>
      <c r="T11" s="749" t="n"/>
      <c r="U11" s="749" t="n"/>
      <c r="V11" s="749" t="n"/>
      <c r="W11" s="749" t="n"/>
      <c r="X11" s="749" t="n"/>
      <c r="Y11" s="749" t="n"/>
      <c r="Z11" s="749" t="n"/>
    </row>
    <row r="12">
      <c r="A12" s="831" t="n"/>
      <c r="B12" s="836" t="inlineStr">
        <is>
          <t>PR &amp; communications</t>
        </is>
      </c>
      <c r="C12" s="840" t="n"/>
      <c r="D12" s="839" t="inlineStr">
        <is>
          <t>-</t>
        </is>
      </c>
      <c r="E12" s="839" t="inlineStr">
        <is>
          <t>-</t>
        </is>
      </c>
      <c r="F12" s="838" t="n">
        <v>0.01</v>
      </c>
      <c r="G12" s="838" t="n">
        <v>0.01</v>
      </c>
      <c r="H12" s="838" t="n">
        <v>0.01</v>
      </c>
      <c r="I12" s="839" t="inlineStr">
        <is>
          <t>-</t>
        </is>
      </c>
      <c r="J12" s="839" t="inlineStr">
        <is>
          <t>-</t>
        </is>
      </c>
      <c r="K12" s="839" t="inlineStr">
        <is>
          <t>-</t>
        </is>
      </c>
      <c r="L12" s="838" t="n">
        <v>0.01</v>
      </c>
      <c r="M12" s="838" t="n">
        <v>0.01</v>
      </c>
      <c r="N12" s="839" t="inlineStr">
        <is>
          <t>-</t>
        </is>
      </c>
      <c r="O12" s="838" t="n">
        <v>0.01</v>
      </c>
      <c r="P12" s="838" t="n">
        <v>0.01</v>
      </c>
      <c r="Q12" s="838" t="n">
        <v>0.01</v>
      </c>
      <c r="R12" s="838" t="n">
        <v>0.01</v>
      </c>
      <c r="S12" s="749" t="n"/>
      <c r="T12" s="749" t="n"/>
      <c r="U12" s="749" t="n"/>
      <c r="V12" s="749" t="n"/>
      <c r="W12" s="749" t="n"/>
      <c r="X12" s="749" t="n"/>
      <c r="Y12" s="749" t="n"/>
      <c r="Z12" s="749" t="n"/>
    </row>
    <row r="13">
      <c r="A13" s="841" t="n"/>
      <c r="B13" s="842" t="inlineStr">
        <is>
          <t>TOTAL Marketing &amp; Advertising</t>
        </is>
      </c>
      <c r="C13" s="843" t="inlineStr">
        <is>
          <t>Target: Lean digital + HCP-led growth.</t>
        </is>
      </c>
      <c r="D13" s="844">
        <f>sum(D5:D12)</f>
        <v/>
      </c>
      <c r="E13" s="844">
        <f>sum(E5:E12)</f>
        <v/>
      </c>
      <c r="F13" s="844">
        <f>sum(F5:F12)</f>
        <v/>
      </c>
      <c r="G13" s="844">
        <f>sum(G5:G12)</f>
        <v/>
      </c>
      <c r="H13" s="844">
        <f>sum(H5:H12)</f>
        <v/>
      </c>
      <c r="I13" s="844">
        <f>sum(I5:I12)</f>
        <v/>
      </c>
      <c r="J13" s="844">
        <f>sum(J5:J12)</f>
        <v/>
      </c>
      <c r="K13" s="844">
        <f>sum(K5:K12)</f>
        <v/>
      </c>
      <c r="L13" s="844">
        <f>sum(L5:L12)</f>
        <v/>
      </c>
      <c r="M13" s="844">
        <f>sum(M5:M12)</f>
        <v/>
      </c>
      <c r="N13" s="844">
        <f>sum(N5:N12)</f>
        <v/>
      </c>
      <c r="O13" s="844">
        <f>sum(O5:O12)</f>
        <v/>
      </c>
      <c r="P13" s="844">
        <f>sum(P5:P12)</f>
        <v/>
      </c>
      <c r="Q13" s="844">
        <f>sum(Q5:Q12)</f>
        <v/>
      </c>
      <c r="R13" s="844">
        <f>sum(R5:R12)</f>
        <v/>
      </c>
      <c r="S13" s="749" t="n"/>
      <c r="T13" s="749" t="n"/>
      <c r="U13" s="749" t="n"/>
      <c r="V13" s="749" t="n"/>
      <c r="W13" s="749" t="n"/>
      <c r="X13" s="749" t="n"/>
      <c r="Y13" s="749" t="n"/>
      <c r="Z13" s="749" t="n"/>
    </row>
    <row r="14">
      <c r="A14" s="826" t="n"/>
      <c r="B14" s="827" t="inlineStr">
        <is>
          <t>B. HCP DETAILING &amp; MEDICAL ENGAGEMENT (critical for maternal+infant category)</t>
        </is>
      </c>
      <c r="C14" s="829" t="n"/>
      <c r="D14" s="827" t="n"/>
      <c r="E14" s="829" t="n"/>
      <c r="F14" s="827" t="n"/>
      <c r="G14" s="829" t="n"/>
      <c r="H14" s="827" t="n"/>
      <c r="I14" s="829" t="n"/>
      <c r="J14" s="827" t="n"/>
      <c r="K14" s="829" t="n"/>
      <c r="L14" s="827" t="n"/>
      <c r="M14" s="829" t="n"/>
      <c r="N14" s="827" t="n"/>
      <c r="O14" s="829" t="n"/>
      <c r="P14" s="827" t="n"/>
      <c r="Q14" s="829" t="n"/>
      <c r="R14" s="845" t="n"/>
      <c r="S14" s="749" t="n"/>
      <c r="T14" s="749" t="n"/>
      <c r="U14" s="749" t="n"/>
      <c r="V14" s="749" t="n"/>
      <c r="W14" s="749" t="n"/>
      <c r="X14" s="749" t="n"/>
      <c r="Y14" s="749" t="n"/>
      <c r="Z14" s="749" t="n"/>
    </row>
    <row r="15">
      <c r="A15" s="831" t="n"/>
      <c r="B15" s="832" t="inlineStr">
        <is>
          <t>OBGYN / gynecologist detailing</t>
        </is>
      </c>
      <c r="C15" s="833" t="inlineStr">
        <is>
          <t>T1 highest – drives Tier 1 infant formula prescriptions</t>
        </is>
      </c>
      <c r="D15" s="834" t="n">
        <v>0.01</v>
      </c>
      <c r="E15" s="834" t="n">
        <v>0.01</v>
      </c>
      <c r="F15" s="834" t="n">
        <v>0.01</v>
      </c>
      <c r="G15" s="834" t="n">
        <v>0.01</v>
      </c>
      <c r="H15" s="834" t="n">
        <v>0.01</v>
      </c>
      <c r="I15" s="834" t="inlineStr">
        <is>
          <t>-</t>
        </is>
      </c>
      <c r="J15" s="834" t="inlineStr">
        <is>
          <t>-</t>
        </is>
      </c>
      <c r="K15" s="834" t="n">
        <v>0.01</v>
      </c>
      <c r="L15" s="834" t="n">
        <v>0.01</v>
      </c>
      <c r="M15" s="834" t="n">
        <v>0.01</v>
      </c>
      <c r="N15" s="834" t="inlineStr">
        <is>
          <t>-</t>
        </is>
      </c>
      <c r="O15" s="834" t="n">
        <v>0.01</v>
      </c>
      <c r="P15" s="834" t="n">
        <v>0.01</v>
      </c>
      <c r="Q15" s="834" t="n">
        <v>0.01</v>
      </c>
      <c r="R15" s="834" t="n">
        <v>0.02</v>
      </c>
      <c r="S15" s="749" t="n"/>
      <c r="T15" s="749" t="n"/>
      <c r="U15" s="749" t="n"/>
      <c r="V15" s="749" t="n"/>
      <c r="W15" s="749" t="n"/>
      <c r="X15" s="749" t="n"/>
      <c r="Y15" s="749" t="n"/>
      <c r="Z15" s="749" t="n"/>
    </row>
    <row r="16">
      <c r="A16" s="831" t="n"/>
      <c r="B16" s="836" t="inlineStr">
        <is>
          <t>Pediatrician detailing</t>
        </is>
      </c>
      <c r="C16" s="840" t="inlineStr">
        <is>
          <t>IMS Act: mandatory for infant formula growth</t>
        </is>
      </c>
      <c r="D16" s="838" t="n">
        <v>0.01</v>
      </c>
      <c r="E16" s="838" t="n">
        <v>0.01</v>
      </c>
      <c r="F16" s="838" t="n">
        <v>0.01</v>
      </c>
      <c r="G16" s="838" t="n">
        <v>0.01</v>
      </c>
      <c r="H16" s="838" t="n">
        <v>0.01</v>
      </c>
      <c r="I16" s="838" t="inlineStr">
        <is>
          <t>-</t>
        </is>
      </c>
      <c r="J16" s="838" t="inlineStr">
        <is>
          <t>-</t>
        </is>
      </c>
      <c r="K16" s="838" t="n">
        <v>0.01</v>
      </c>
      <c r="L16" s="838" t="n">
        <v>0.01</v>
      </c>
      <c r="M16" s="838" t="n">
        <v>0.01</v>
      </c>
      <c r="N16" s="838" t="inlineStr">
        <is>
          <t>-</t>
        </is>
      </c>
      <c r="O16" s="838" t="n">
        <v>0.01</v>
      </c>
      <c r="P16" s="838" t="n">
        <v>0.01</v>
      </c>
      <c r="Q16" s="838" t="n">
        <v>0.01</v>
      </c>
      <c r="R16" s="838" t="n">
        <v>0.01</v>
      </c>
      <c r="S16" s="749" t="n"/>
      <c r="T16" s="749" t="n"/>
      <c r="U16" s="749" t="n"/>
      <c r="V16" s="749" t="n"/>
      <c r="W16" s="749" t="n"/>
      <c r="X16" s="749" t="n"/>
      <c r="Y16" s="749" t="n"/>
      <c r="Z16" s="749" t="n"/>
    </row>
    <row r="17">
      <c r="A17" s="831" t="n"/>
      <c r="B17" s="836" t="inlineStr">
        <is>
          <t>Hospital &amp; nursing home tie-ups</t>
        </is>
      </c>
      <c r="C17" s="840" t="inlineStr">
        <is>
          <t>Formulary listing in private hospitals – T1 focus</t>
        </is>
      </c>
      <c r="D17" s="838" t="inlineStr">
        <is>
          <t>-</t>
        </is>
      </c>
      <c r="E17" s="839" t="inlineStr">
        <is>
          <t>-</t>
        </is>
      </c>
      <c r="F17" s="838" t="inlineStr">
        <is>
          <t>-</t>
        </is>
      </c>
      <c r="G17" s="838" t="n">
        <v>0.01</v>
      </c>
      <c r="H17" s="838" t="n">
        <v>0.01</v>
      </c>
      <c r="I17" s="838" t="inlineStr">
        <is>
          <t>-</t>
        </is>
      </c>
      <c r="J17" s="838" t="inlineStr">
        <is>
          <t>-</t>
        </is>
      </c>
      <c r="K17" s="838" t="n">
        <v>0.01</v>
      </c>
      <c r="L17" s="838" t="n">
        <v>0.01</v>
      </c>
      <c r="M17" s="838" t="n">
        <v>0.01</v>
      </c>
      <c r="N17" s="838" t="inlineStr">
        <is>
          <t>-</t>
        </is>
      </c>
      <c r="O17" s="838" t="n">
        <v>0.01</v>
      </c>
      <c r="P17" s="838" t="n">
        <v>0.01</v>
      </c>
      <c r="Q17" s="838" t="n">
        <v>0.01</v>
      </c>
      <c r="R17" s="838" t="n">
        <v>0.01</v>
      </c>
      <c r="S17" s="749" t="n"/>
      <c r="T17" s="749" t="n"/>
      <c r="U17" s="749" t="n"/>
      <c r="V17" s="749" t="n"/>
      <c r="W17" s="749" t="n"/>
      <c r="X17" s="749" t="n"/>
      <c r="Y17" s="749" t="n"/>
      <c r="Z17" s="749" t="n"/>
    </row>
    <row r="18">
      <c r="A18" s="831" t="n"/>
      <c r="B18" s="836" t="inlineStr">
        <is>
          <t>Lactation consultant &amp; dietitian programs</t>
        </is>
      </c>
      <c r="C18" s="840" t="n"/>
      <c r="D18" s="838" t="inlineStr">
        <is>
          <t>-</t>
        </is>
      </c>
      <c r="E18" s="838" t="inlineStr">
        <is>
          <t>-</t>
        </is>
      </c>
      <c r="F18" s="838" t="inlineStr">
        <is>
          <t>-</t>
        </is>
      </c>
      <c r="G18" s="838" t="n">
        <v>0.01</v>
      </c>
      <c r="H18" s="838" t="n">
        <v>0.01</v>
      </c>
      <c r="I18" s="839" t="inlineStr">
        <is>
          <t>-</t>
        </is>
      </c>
      <c r="J18" s="839" t="inlineStr">
        <is>
          <t>-</t>
        </is>
      </c>
      <c r="K18" s="838" t="inlineStr">
        <is>
          <t>-</t>
        </is>
      </c>
      <c r="L18" s="838" t="n">
        <v>0.01</v>
      </c>
      <c r="M18" s="838" t="n">
        <v>0.01</v>
      </c>
      <c r="N18" s="839" t="inlineStr">
        <is>
          <t>-</t>
        </is>
      </c>
      <c r="O18" s="838" t="inlineStr">
        <is>
          <t>-</t>
        </is>
      </c>
      <c r="P18" s="838" t="n">
        <v>0.01</v>
      </c>
      <c r="Q18" s="838" t="n">
        <v>0.01</v>
      </c>
      <c r="R18" s="838" t="n">
        <v>0.01</v>
      </c>
      <c r="S18" s="749" t="n"/>
      <c r="T18" s="749" t="n"/>
      <c r="U18" s="749" t="n"/>
      <c r="V18" s="749" t="n"/>
      <c r="W18" s="749" t="n"/>
      <c r="X18" s="749" t="n"/>
      <c r="Y18" s="749" t="n"/>
      <c r="Z18" s="749" t="n"/>
    </row>
    <row r="19">
      <c r="A19" s="831" t="n"/>
      <c r="B19" s="836" t="inlineStr">
        <is>
          <t>CME / medical conference sponsorships</t>
        </is>
      </c>
      <c r="C19" s="840" t="n"/>
      <c r="D19" s="838" t="inlineStr">
        <is>
          <t>-</t>
        </is>
      </c>
      <c r="E19" s="838" t="inlineStr">
        <is>
          <t>-</t>
        </is>
      </c>
      <c r="F19" s="838" t="inlineStr">
        <is>
          <t>-</t>
        </is>
      </c>
      <c r="G19" s="838" t="inlineStr">
        <is>
          <t>-</t>
        </is>
      </c>
      <c r="H19" s="838" t="inlineStr">
        <is>
          <t>-</t>
        </is>
      </c>
      <c r="I19" s="839" t="inlineStr">
        <is>
          <t>-</t>
        </is>
      </c>
      <c r="J19" s="839" t="inlineStr">
        <is>
          <t>-</t>
        </is>
      </c>
      <c r="K19" s="838" t="inlineStr">
        <is>
          <t>-</t>
        </is>
      </c>
      <c r="L19" s="838" t="inlineStr">
        <is>
          <t>-</t>
        </is>
      </c>
      <c r="M19" s="838" t="n">
        <v>0.01</v>
      </c>
      <c r="N19" s="839" t="inlineStr">
        <is>
          <t>-</t>
        </is>
      </c>
      <c r="O19" s="838" t="inlineStr">
        <is>
          <t>-</t>
        </is>
      </c>
      <c r="P19" s="838" t="n">
        <v>0.01</v>
      </c>
      <c r="Q19" s="838" t="n">
        <v>0.01</v>
      </c>
      <c r="R19" s="838" t="n">
        <v>0.01</v>
      </c>
      <c r="S19" s="749" t="n"/>
      <c r="T19" s="749" t="n"/>
      <c r="U19" s="749" t="n"/>
      <c r="V19" s="749" t="n"/>
      <c r="W19" s="749" t="n"/>
      <c r="X19" s="749" t="n"/>
      <c r="Y19" s="749" t="n"/>
      <c r="Z19" s="749" t="n"/>
    </row>
    <row r="20">
      <c r="A20" s="841" t="n"/>
      <c r="B20" s="842" t="inlineStr">
        <is>
          <t>TOTAL HCP Detailing</t>
        </is>
      </c>
      <c r="C20" s="843" t="inlineStr">
        <is>
          <t>Benchmark: Infant formula has ZERO consumer advertising — budget shifts to HCP detailing</t>
        </is>
      </c>
      <c r="D20" s="844">
        <f>sum(D15:D19)</f>
        <v/>
      </c>
      <c r="E20" s="844">
        <f>sum(E15:E19)</f>
        <v/>
      </c>
      <c r="F20" s="844">
        <f>sum(F15:F19)</f>
        <v/>
      </c>
      <c r="G20" s="844">
        <f>sum(G15:G19)</f>
        <v/>
      </c>
      <c r="H20" s="844">
        <f>sum(H15:H19)</f>
        <v/>
      </c>
      <c r="I20" s="844">
        <f>sum(I15:I19)</f>
        <v/>
      </c>
      <c r="J20" s="844">
        <f>sum(J15:J19)</f>
        <v/>
      </c>
      <c r="K20" s="844">
        <f>sum(K15:K19)</f>
        <v/>
      </c>
      <c r="L20" s="844">
        <f>sum(L15:L19)</f>
        <v/>
      </c>
      <c r="M20" s="844">
        <f>sum(M15:M19)</f>
        <v/>
      </c>
      <c r="N20" s="844">
        <f>sum(N15:N19)</f>
        <v/>
      </c>
      <c r="O20" s="844">
        <f>sum(O15:O19)</f>
        <v/>
      </c>
      <c r="P20" s="844">
        <f>sum(P15:P19)</f>
        <v/>
      </c>
      <c r="Q20" s="844">
        <f>sum(Q15:Q19)</f>
        <v/>
      </c>
      <c r="R20" s="844">
        <f>sum(R15:R19)</f>
        <v/>
      </c>
      <c r="S20" s="749" t="n"/>
      <c r="T20" s="749" t="n"/>
      <c r="U20" s="749" t="n"/>
      <c r="V20" s="749" t="n"/>
      <c r="W20" s="749" t="n"/>
      <c r="X20" s="749" t="n"/>
      <c r="Y20" s="749" t="n"/>
      <c r="Z20" s="749" t="n"/>
    </row>
    <row r="21">
      <c r="A21" s="826" t="n"/>
      <c r="B21" s="827" t="inlineStr">
        <is>
          <t>C. R&amp;D / REGULATORY / COMPLIANCE (% of tier net revenue)</t>
        </is>
      </c>
      <c r="C21" s="829" t="n"/>
      <c r="D21" s="827" t="n"/>
      <c r="E21" s="829" t="n"/>
      <c r="F21" s="827" t="n"/>
      <c r="G21" s="829" t="n"/>
      <c r="H21" s="827" t="n"/>
      <c r="I21" s="829" t="n"/>
      <c r="J21" s="827" t="n"/>
      <c r="K21" s="829" t="n"/>
      <c r="L21" s="827" t="n"/>
      <c r="M21" s="829" t="n"/>
      <c r="N21" s="827" t="n"/>
      <c r="O21" s="829" t="n"/>
      <c r="P21" s="827" t="n"/>
      <c r="Q21" s="829" t="n"/>
      <c r="R21" s="845" t="n"/>
      <c r="S21" s="749" t="n"/>
      <c r="T21" s="749" t="n"/>
      <c r="U21" s="749" t="n"/>
      <c r="V21" s="749" t="n"/>
      <c r="W21" s="749" t="n"/>
      <c r="X21" s="749" t="n"/>
      <c r="Y21" s="749" t="n"/>
      <c r="Z21" s="749" t="n"/>
    </row>
    <row r="22">
      <c r="A22" s="831" t="n"/>
      <c r="B22" s="832" t="inlineStr">
        <is>
          <t>Flavour &amp; variant development</t>
        </is>
      </c>
      <c r="C22" s="833" t="inlineStr">
        <is>
          <t>Each new flavour triggers fresh lab trials</t>
        </is>
      </c>
      <c r="D22" s="834" t="n">
        <v>0.01</v>
      </c>
      <c r="E22" s="834" t="n">
        <v>0.01</v>
      </c>
      <c r="F22" s="834" t="n">
        <v>0.01</v>
      </c>
      <c r="G22" s="834" t="inlineStr">
        <is>
          <t>-</t>
        </is>
      </c>
      <c r="H22" s="834" t="inlineStr">
        <is>
          <t>-</t>
        </is>
      </c>
      <c r="I22" s="834" t="inlineStr">
        <is>
          <t>-</t>
        </is>
      </c>
      <c r="J22" s="834" t="inlineStr">
        <is>
          <t>-</t>
        </is>
      </c>
      <c r="K22" s="834" t="n">
        <v>0.01</v>
      </c>
      <c r="L22" s="834" t="inlineStr">
        <is>
          <t>-</t>
        </is>
      </c>
      <c r="M22" s="834" t="inlineStr">
        <is>
          <t>-</t>
        </is>
      </c>
      <c r="N22" s="834" t="inlineStr">
        <is>
          <t>-</t>
        </is>
      </c>
      <c r="O22" s="834" t="n">
        <v>0.01</v>
      </c>
      <c r="P22" s="834" t="n">
        <v>0.01</v>
      </c>
      <c r="Q22" s="834" t="inlineStr">
        <is>
          <t>-</t>
        </is>
      </c>
      <c r="R22" s="834" t="inlineStr">
        <is>
          <t>-</t>
        </is>
      </c>
      <c r="S22" s="749" t="n"/>
      <c r="T22" s="749" t="n"/>
      <c r="U22" s="749" t="n"/>
      <c r="V22" s="749" t="n"/>
      <c r="W22" s="749" t="n"/>
      <c r="X22" s="749" t="n"/>
      <c r="Y22" s="749" t="n"/>
      <c r="Z22" s="749" t="n"/>
    </row>
    <row r="23">
      <c r="A23" s="831" t="n"/>
      <c r="B23" s="836" t="inlineStr">
        <is>
          <t>Clinical &amp; nutritional testing (per formulation)</t>
        </is>
      </c>
      <c r="C23" s="840" t="inlineStr">
        <is>
          <t>Trimester &amp; stage-specific = multiply by variant count</t>
        </is>
      </c>
      <c r="D23" s="838" t="n">
        <v>0.01</v>
      </c>
      <c r="E23" s="838" t="n">
        <v>0.01</v>
      </c>
      <c r="F23" s="838" t="n">
        <v>0.01</v>
      </c>
      <c r="G23" s="838" t="n">
        <v>0.01</v>
      </c>
      <c r="H23" s="838" t="n">
        <v>0.01</v>
      </c>
      <c r="I23" s="838" t="inlineStr">
        <is>
          <t>-</t>
        </is>
      </c>
      <c r="J23" s="838" t="inlineStr">
        <is>
          <t>-</t>
        </is>
      </c>
      <c r="K23" s="838" t="n">
        <v>0.01</v>
      </c>
      <c r="L23" s="838" t="n">
        <v>0.01</v>
      </c>
      <c r="M23" s="838" t="n">
        <v>0.01</v>
      </c>
      <c r="N23" s="838" t="inlineStr">
        <is>
          <t>-</t>
        </is>
      </c>
      <c r="O23" s="838" t="n">
        <v>0.01</v>
      </c>
      <c r="P23" s="838" t="inlineStr">
        <is>
          <t>-</t>
        </is>
      </c>
      <c r="Q23" s="838" t="n">
        <v>0.01</v>
      </c>
      <c r="R23" s="838" t="inlineStr">
        <is>
          <t>-</t>
        </is>
      </c>
      <c r="S23" s="749" t="n"/>
      <c r="T23" s="749" t="n"/>
      <c r="U23" s="749" t="n"/>
      <c r="V23" s="749" t="n"/>
      <c r="W23" s="749" t="n"/>
      <c r="X23" s="749" t="n"/>
      <c r="Y23" s="749" t="n"/>
      <c r="Z23" s="749" t="n"/>
    </row>
    <row r="24">
      <c r="A24" s="831" t="n"/>
      <c r="B24" s="836" t="inlineStr">
        <is>
          <t>FSSAI dossier prep &amp; label approval (per SKU)</t>
        </is>
      </c>
      <c r="C24" s="840" t="inlineStr">
        <is>
          <t>Infant formula = strictest FSSAI category</t>
        </is>
      </c>
      <c r="D24" s="838" t="n">
        <v>0.01</v>
      </c>
      <c r="E24" s="838" t="n">
        <v>0.01</v>
      </c>
      <c r="F24" s="838" t="n">
        <v>0.01</v>
      </c>
      <c r="G24" s="838" t="n">
        <v>0.01</v>
      </c>
      <c r="H24" s="838" t="n">
        <v>0.01</v>
      </c>
      <c r="I24" s="838" t="inlineStr">
        <is>
          <t>-</t>
        </is>
      </c>
      <c r="J24" s="838" t="inlineStr">
        <is>
          <t>-</t>
        </is>
      </c>
      <c r="K24" s="838" t="n">
        <v>0.01</v>
      </c>
      <c r="L24" s="838" t="n">
        <v>0.01</v>
      </c>
      <c r="M24" s="838" t="n">
        <v>0.01</v>
      </c>
      <c r="N24" s="838" t="inlineStr">
        <is>
          <t>-</t>
        </is>
      </c>
      <c r="O24" s="838" t="n">
        <v>0.01</v>
      </c>
      <c r="P24" s="838" t="inlineStr">
        <is>
          <t>-</t>
        </is>
      </c>
      <c r="Q24" s="838" t="n">
        <v>0.01</v>
      </c>
      <c r="R24" s="838" t="inlineStr">
        <is>
          <t>-</t>
        </is>
      </c>
      <c r="S24" s="749" t="n"/>
      <c r="T24" s="749" t="n"/>
      <c r="U24" s="749" t="n"/>
      <c r="V24" s="749" t="n"/>
      <c r="W24" s="749" t="n"/>
      <c r="X24" s="749" t="n"/>
      <c r="Y24" s="749" t="n"/>
      <c r="Z24" s="749" t="n"/>
    </row>
    <row r="25">
      <c r="A25" s="831" t="n"/>
      <c r="B25" s="836" t="inlineStr">
        <is>
          <t>IMS Act compliance monitoring</t>
        </is>
      </c>
      <c r="C25" s="840" t="inlineStr">
        <is>
          <t>IMS Act: ongoing monitoring for infant formula labeling/ads</t>
        </is>
      </c>
      <c r="D25" s="838" t="inlineStr">
        <is>
          <t>-</t>
        </is>
      </c>
      <c r="E25" s="838" t="inlineStr">
        <is>
          <t>-</t>
        </is>
      </c>
      <c r="F25" s="838" t="n">
        <v>0.01</v>
      </c>
      <c r="G25" s="838" t="n">
        <v>0.01</v>
      </c>
      <c r="H25" s="838" t="n">
        <v>0.01</v>
      </c>
      <c r="I25" s="838" t="inlineStr">
        <is>
          <t>-</t>
        </is>
      </c>
      <c r="J25" s="838" t="inlineStr">
        <is>
          <t>-</t>
        </is>
      </c>
      <c r="K25" s="838" t="inlineStr">
        <is>
          <t>-</t>
        </is>
      </c>
      <c r="L25" s="838" t="n">
        <v>0.01</v>
      </c>
      <c r="M25" s="838" t="n">
        <v>0.01</v>
      </c>
      <c r="N25" s="838" t="inlineStr">
        <is>
          <t>-</t>
        </is>
      </c>
      <c r="O25" s="838" t="inlineStr">
        <is>
          <t>-</t>
        </is>
      </c>
      <c r="P25" s="838" t="n">
        <v>0.01</v>
      </c>
      <c r="Q25" s="838" t="n">
        <v>0.01</v>
      </c>
      <c r="R25" s="838" t="n">
        <v>0.01</v>
      </c>
      <c r="S25" s="749" t="n"/>
      <c r="T25" s="749" t="n"/>
      <c r="U25" s="749" t="n"/>
      <c r="V25" s="749" t="n"/>
      <c r="W25" s="749" t="n"/>
      <c r="X25" s="749" t="n"/>
      <c r="Y25" s="749" t="n"/>
      <c r="Z25" s="749" t="n"/>
    </row>
    <row r="26">
      <c r="A26" s="831" t="n"/>
      <c r="B26" s="836" t="inlineStr">
        <is>
          <t>Stability &amp; shelf-life studies</t>
        </is>
      </c>
      <c r="C26" s="840" t="n"/>
      <c r="D26" s="838" t="n">
        <v>0.01</v>
      </c>
      <c r="E26" s="838" t="n">
        <v>0.01</v>
      </c>
      <c r="F26" s="838" t="inlineStr">
        <is>
          <t>-</t>
        </is>
      </c>
      <c r="G26" s="838" t="inlineStr">
        <is>
          <t>-</t>
        </is>
      </c>
      <c r="H26" s="838" t="inlineStr">
        <is>
          <t>-</t>
        </is>
      </c>
      <c r="I26" s="838" t="inlineStr">
        <is>
          <t>-</t>
        </is>
      </c>
      <c r="J26" s="838" t="inlineStr">
        <is>
          <t>-</t>
        </is>
      </c>
      <c r="K26" s="838" t="inlineStr">
        <is>
          <t>-</t>
        </is>
      </c>
      <c r="L26" s="838" t="inlineStr">
        <is>
          <t>-</t>
        </is>
      </c>
      <c r="M26" s="838" t="inlineStr">
        <is>
          <t>-</t>
        </is>
      </c>
      <c r="N26" s="838" t="inlineStr">
        <is>
          <t>-</t>
        </is>
      </c>
      <c r="O26" s="838" t="n">
        <v>0.01</v>
      </c>
      <c r="P26" s="838" t="inlineStr">
        <is>
          <t>-</t>
        </is>
      </c>
      <c r="Q26" s="838" t="inlineStr">
        <is>
          <t>-</t>
        </is>
      </c>
      <c r="R26" s="838" t="inlineStr">
        <is>
          <t>-</t>
        </is>
      </c>
      <c r="S26" s="749" t="n"/>
      <c r="T26" s="749" t="n"/>
      <c r="U26" s="749" t="n"/>
      <c r="V26" s="749" t="n"/>
      <c r="W26" s="749" t="n"/>
      <c r="X26" s="749" t="n"/>
      <c r="Y26" s="749" t="n"/>
      <c r="Z26" s="749" t="n"/>
    </row>
    <row r="27">
      <c r="A27" s="841" t="n"/>
      <c r="B27" s="842" t="inlineStr">
        <is>
          <t>TOTAL R&amp;D / Regulatory / Compliance</t>
        </is>
      </c>
      <c r="C27" s="843" t="inlineStr">
        <is>
          <t>Target: 3-5% across all years. FSSAI &amp; IMS Act key drivers.</t>
        </is>
      </c>
      <c r="D27" s="844" t="n">
        <v>0.04</v>
      </c>
      <c r="E27" s="844" t="n">
        <v>0.04</v>
      </c>
      <c r="F27" s="844" t="n">
        <v>0.04</v>
      </c>
      <c r="G27" s="844" t="n">
        <v>0.03</v>
      </c>
      <c r="H27" s="844" t="n">
        <v>0.03</v>
      </c>
      <c r="I27" s="846" t="inlineStr">
        <is>
          <t>-</t>
        </is>
      </c>
      <c r="J27" s="846" t="inlineStr">
        <is>
          <t>-</t>
        </is>
      </c>
      <c r="K27" s="844" t="n">
        <v>0.03</v>
      </c>
      <c r="L27" s="844" t="n">
        <v>0.03</v>
      </c>
      <c r="M27" s="844" t="n">
        <v>0.03</v>
      </c>
      <c r="N27" s="846" t="inlineStr">
        <is>
          <t>-</t>
        </is>
      </c>
      <c r="O27" s="844" t="n">
        <v>0.04</v>
      </c>
      <c r="P27" s="844" t="n">
        <v>0.02</v>
      </c>
      <c r="Q27" s="844" t="n">
        <v>0.03</v>
      </c>
      <c r="R27" s="844" t="n">
        <v>0.01</v>
      </c>
      <c r="S27" s="749" t="n"/>
      <c r="T27" s="749" t="n"/>
      <c r="U27" s="749" t="n"/>
      <c r="V27" s="749" t="n"/>
      <c r="W27" s="749" t="n"/>
      <c r="X27" s="749" t="n"/>
      <c r="Y27" s="749" t="n"/>
      <c r="Z27" s="749" t="n"/>
    </row>
    <row r="28">
      <c r="A28" s="826" t="n"/>
      <c r="B28" s="827" t="inlineStr">
        <is>
          <t>D. G&amp;A / OPERATIONS OVERHEADS (% of tier net revenue)</t>
        </is>
      </c>
      <c r="C28" s="829" t="n"/>
      <c r="D28" s="827" t="n"/>
      <c r="E28" s="829" t="n"/>
      <c r="F28" s="827" t="n"/>
      <c r="G28" s="829" t="n"/>
      <c r="H28" s="827" t="n"/>
      <c r="I28" s="829" t="n"/>
      <c r="J28" s="827" t="n"/>
      <c r="K28" s="829" t="n"/>
      <c r="L28" s="827" t="n"/>
      <c r="M28" s="829" t="n"/>
      <c r="N28" s="827" t="n"/>
      <c r="O28" s="829" t="n"/>
      <c r="P28" s="827" t="n"/>
      <c r="Q28" s="829" t="n"/>
      <c r="R28" s="845" t="n"/>
      <c r="S28" s="749" t="n"/>
      <c r="T28" s="749" t="n"/>
      <c r="U28" s="749" t="n"/>
      <c r="V28" s="749" t="n"/>
      <c r="W28" s="749" t="n"/>
      <c r="X28" s="749" t="n"/>
      <c r="Y28" s="749" t="n"/>
      <c r="Z28" s="749" t="n"/>
    </row>
    <row r="29">
      <c r="A29" s="831" t="n"/>
      <c r="B29" s="832" t="inlineStr">
        <is>
          <t>Rent &amp; utilities (office + warehouse)</t>
        </is>
      </c>
      <c r="C29" s="833" t="inlineStr">
        <is>
          <t>T1 metro higher rent base</t>
        </is>
      </c>
      <c r="D29" s="834" t="n">
        <v>0.01</v>
      </c>
      <c r="E29" s="834" t="n">
        <v>0.01</v>
      </c>
      <c r="F29" s="834" t="n">
        <v>0.01</v>
      </c>
      <c r="G29" s="834" t="n">
        <v>0.01</v>
      </c>
      <c r="H29" s="834" t="n">
        <v>0.01</v>
      </c>
      <c r="I29" s="834" t="inlineStr">
        <is>
          <t>-</t>
        </is>
      </c>
      <c r="J29" s="834" t="inlineStr">
        <is>
          <t>-</t>
        </is>
      </c>
      <c r="K29" s="834" t="n">
        <v>0.01</v>
      </c>
      <c r="L29" s="834" t="n">
        <v>0.01</v>
      </c>
      <c r="M29" s="834" t="n">
        <v>0.01</v>
      </c>
      <c r="N29" s="834" t="inlineStr">
        <is>
          <t>-</t>
        </is>
      </c>
      <c r="O29" s="834" t="n">
        <v>0.01</v>
      </c>
      <c r="P29" s="834" t="n">
        <v>0.01</v>
      </c>
      <c r="Q29" s="834" t="n">
        <v>0.01</v>
      </c>
      <c r="R29" s="834" t="n">
        <v>0.01</v>
      </c>
      <c r="S29" s="749" t="n"/>
      <c r="T29" s="749" t="n"/>
      <c r="U29" s="749" t="n"/>
      <c r="V29" s="749" t="n"/>
      <c r="W29" s="749" t="n"/>
      <c r="X29" s="749" t="n"/>
      <c r="Y29" s="749" t="n"/>
      <c r="Z29" s="749" t="n"/>
    </row>
    <row r="30">
      <c r="A30" s="831" t="n"/>
      <c r="B30" s="836" t="inlineStr">
        <is>
          <t>IT infrastructure, ERP &amp; CRM</t>
        </is>
      </c>
      <c r="C30" s="840" t="n"/>
      <c r="D30" s="838" t="n">
        <v>0.01</v>
      </c>
      <c r="E30" s="838" t="n">
        <v>0.01</v>
      </c>
      <c r="F30" s="838" t="n">
        <v>0.01</v>
      </c>
      <c r="G30" s="838" t="n">
        <v>0.01</v>
      </c>
      <c r="H30" s="838" t="n">
        <v>0.01</v>
      </c>
      <c r="I30" s="838" t="inlineStr">
        <is>
          <t>-</t>
        </is>
      </c>
      <c r="J30" s="838" t="inlineStr">
        <is>
          <t>-</t>
        </is>
      </c>
      <c r="K30" s="838" t="n">
        <v>0.01</v>
      </c>
      <c r="L30" s="838" t="n">
        <v>0.01</v>
      </c>
      <c r="M30" s="838" t="n">
        <v>0.01</v>
      </c>
      <c r="N30" s="838" t="inlineStr">
        <is>
          <t>-</t>
        </is>
      </c>
      <c r="O30" s="838" t="n">
        <v>0.01</v>
      </c>
      <c r="P30" s="838" t="n">
        <v>0.01</v>
      </c>
      <c r="Q30" s="838" t="n">
        <v>0.01</v>
      </c>
      <c r="R30" s="838" t="n">
        <v>0.01</v>
      </c>
      <c r="S30" s="749" t="n"/>
      <c r="T30" s="749" t="n"/>
      <c r="U30" s="749" t="n"/>
      <c r="V30" s="749" t="n"/>
      <c r="W30" s="749" t="n"/>
      <c r="X30" s="749" t="n"/>
      <c r="Y30" s="749" t="n"/>
      <c r="Z30" s="749" t="n"/>
    </row>
    <row r="31">
      <c r="A31" s="831" t="n"/>
      <c r="B31" s="836" t="inlineStr">
        <is>
          <t>Legal, audit &amp; insurance</t>
        </is>
      </c>
      <c r="C31" s="840" t="n"/>
      <c r="D31" s="838" t="n">
        <v>0.01</v>
      </c>
      <c r="E31" s="838" t="n">
        <v>0.01</v>
      </c>
      <c r="F31" s="838" t="n">
        <v>0.01</v>
      </c>
      <c r="G31" s="838" t="n">
        <v>0.01</v>
      </c>
      <c r="H31" s="838" t="n">
        <v>0.01</v>
      </c>
      <c r="I31" s="838" t="inlineStr">
        <is>
          <t>-</t>
        </is>
      </c>
      <c r="J31" s="838" t="inlineStr">
        <is>
          <t>-</t>
        </is>
      </c>
      <c r="K31" s="838" t="n">
        <v>0.01</v>
      </c>
      <c r="L31" s="838" t="n">
        <v>0.01</v>
      </c>
      <c r="M31" s="838" t="n">
        <v>0.01</v>
      </c>
      <c r="N31" s="838" t="inlineStr">
        <is>
          <t>-</t>
        </is>
      </c>
      <c r="O31" s="838" t="n">
        <v>0.01</v>
      </c>
      <c r="P31" s="838" t="n">
        <v>0.01</v>
      </c>
      <c r="Q31" s="838" t="n">
        <v>0.01</v>
      </c>
      <c r="R31" s="838" t="n">
        <v>0.01</v>
      </c>
      <c r="S31" s="749" t="n"/>
      <c r="T31" s="749" t="n"/>
      <c r="U31" s="749" t="n"/>
      <c r="V31" s="749" t="n"/>
      <c r="W31" s="749" t="n"/>
      <c r="X31" s="749" t="n"/>
      <c r="Y31" s="749" t="n"/>
      <c r="Z31" s="749" t="n"/>
    </row>
    <row r="32">
      <c r="A32" s="831" t="n"/>
      <c r="B32" s="836" t="inlineStr">
        <is>
          <t>Office supplies &amp; misc admin</t>
        </is>
      </c>
      <c r="C32" s="840" t="n"/>
      <c r="D32" s="838" t="inlineStr">
        <is>
          <t>-</t>
        </is>
      </c>
      <c r="E32" s="838" t="inlineStr">
        <is>
          <t>-</t>
        </is>
      </c>
      <c r="F32" s="838" t="inlineStr">
        <is>
          <t>-</t>
        </is>
      </c>
      <c r="G32" s="838" t="inlineStr">
        <is>
          <t>-</t>
        </is>
      </c>
      <c r="H32" s="838" t="inlineStr">
        <is>
          <t>-</t>
        </is>
      </c>
      <c r="I32" s="838" t="inlineStr">
        <is>
          <t>-</t>
        </is>
      </c>
      <c r="J32" s="838" t="inlineStr">
        <is>
          <t>-</t>
        </is>
      </c>
      <c r="K32" s="838" t="inlineStr">
        <is>
          <t>-</t>
        </is>
      </c>
      <c r="L32" s="838" t="inlineStr">
        <is>
          <t>-</t>
        </is>
      </c>
      <c r="M32" s="838" t="inlineStr">
        <is>
          <t>-</t>
        </is>
      </c>
      <c r="N32" s="838" t="inlineStr">
        <is>
          <t>-</t>
        </is>
      </c>
      <c r="O32" s="838" t="inlineStr">
        <is>
          <t>-</t>
        </is>
      </c>
      <c r="P32" s="838" t="inlineStr">
        <is>
          <t>-</t>
        </is>
      </c>
      <c r="Q32" s="838" t="inlineStr">
        <is>
          <t>-</t>
        </is>
      </c>
      <c r="R32" s="838" t="inlineStr">
        <is>
          <t>-</t>
        </is>
      </c>
      <c r="S32" s="749" t="n"/>
      <c r="T32" s="749" t="n"/>
      <c r="U32" s="749" t="n"/>
      <c r="V32" s="749" t="n"/>
      <c r="W32" s="749" t="n"/>
      <c r="X32" s="749" t="n"/>
      <c r="Y32" s="749" t="n"/>
      <c r="Z32" s="749" t="n"/>
    </row>
    <row r="33">
      <c r="A33" s="841" t="n"/>
      <c r="B33" s="842" t="inlineStr">
        <is>
          <t>TOTAL G&amp;A / Overheads</t>
        </is>
      </c>
      <c r="C33" s="843" t="inlineStr">
        <is>
          <t>Target: 3% lean ops. Scales with headcount.</t>
        </is>
      </c>
      <c r="D33" s="844" t="n">
        <v>0.03</v>
      </c>
      <c r="E33" s="844" t="n">
        <v>0.03</v>
      </c>
      <c r="F33" s="844" t="n">
        <v>0.03</v>
      </c>
      <c r="G33" s="844" t="n">
        <v>0.03</v>
      </c>
      <c r="H33" s="844" t="n">
        <v>0.03</v>
      </c>
      <c r="I33" s="846" t="inlineStr">
        <is>
          <t>-</t>
        </is>
      </c>
      <c r="J33" s="846" t="inlineStr">
        <is>
          <t>-</t>
        </is>
      </c>
      <c r="K33" s="844" t="n">
        <v>0.03</v>
      </c>
      <c r="L33" s="844" t="n">
        <v>0.03</v>
      </c>
      <c r="M33" s="844" t="n">
        <v>0.03</v>
      </c>
      <c r="N33" s="846" t="inlineStr">
        <is>
          <t>-</t>
        </is>
      </c>
      <c r="O33" s="844" t="n">
        <v>0.03</v>
      </c>
      <c r="P33" s="844" t="n">
        <v>0.03</v>
      </c>
      <c r="Q33" s="844" t="n">
        <v>0.03</v>
      </c>
      <c r="R33" s="844" t="n">
        <v>0.03</v>
      </c>
      <c r="S33" s="749" t="n"/>
      <c r="T33" s="749" t="n"/>
      <c r="U33" s="749" t="n"/>
      <c r="V33" s="749" t="n"/>
      <c r="W33" s="749" t="n"/>
      <c r="X33" s="749" t="n"/>
      <c r="Y33" s="749" t="n"/>
      <c r="Z33" s="749" t="n"/>
    </row>
    <row r="34">
      <c r="A34" s="826" t="n"/>
      <c r="B34" s="827" t="inlineStr">
        <is>
          <t>E. HUMAN RESOURCES (% of tier net revenue)</t>
        </is>
      </c>
      <c r="C34" s="829" t="n"/>
      <c r="D34" s="827" t="n"/>
      <c r="E34" s="829" t="n"/>
      <c r="F34" s="827" t="n"/>
      <c r="G34" s="829" t="n"/>
      <c r="H34" s="827" t="n"/>
      <c r="I34" s="829" t="n"/>
      <c r="J34" s="827" t="n"/>
      <c r="K34" s="829" t="n"/>
      <c r="L34" s="827" t="n"/>
      <c r="M34" s="829" t="n"/>
      <c r="N34" s="827" t="n"/>
      <c r="O34" s="829" t="n"/>
      <c r="P34" s="827" t="n"/>
      <c r="Q34" s="829" t="n"/>
      <c r="R34" s="845" t="n"/>
      <c r="S34" s="749" t="n"/>
      <c r="T34" s="749" t="n"/>
      <c r="U34" s="749" t="n"/>
      <c r="V34" s="749" t="n"/>
      <c r="W34" s="749" t="n"/>
      <c r="X34" s="749" t="n"/>
      <c r="Y34" s="749" t="n"/>
      <c r="Z34" s="749" t="n"/>
    </row>
    <row r="35">
      <c r="A35" s="831" t="n"/>
      <c r="B35" s="832" t="inlineStr">
        <is>
          <t>Core team salaries</t>
        </is>
      </c>
      <c r="C35" s="833" t="inlineStr">
        <is>
          <t>Fixed cost – high as % when revenue small</t>
        </is>
      </c>
      <c r="D35" s="834" t="n">
        <v>0.04</v>
      </c>
      <c r="E35" s="834" t="n">
        <v>0.03</v>
      </c>
      <c r="F35" s="834" t="n">
        <v>0.03</v>
      </c>
      <c r="G35" s="834" t="n">
        <v>0.03</v>
      </c>
      <c r="H35" s="834" t="n">
        <v>0.03</v>
      </c>
      <c r="I35" s="834" t="inlineStr">
        <is>
          <t>-</t>
        </is>
      </c>
      <c r="J35" s="834" t="inlineStr">
        <is>
          <t>-</t>
        </is>
      </c>
      <c r="K35" s="834" t="n">
        <v>0.03</v>
      </c>
      <c r="L35" s="834" t="n">
        <v>0.03</v>
      </c>
      <c r="M35" s="834" t="n">
        <v>0.03</v>
      </c>
      <c r="N35" s="834" t="inlineStr">
        <is>
          <t>-</t>
        </is>
      </c>
      <c r="O35" s="834" t="n">
        <v>0.05</v>
      </c>
      <c r="P35" s="834" t="n">
        <v>0.04</v>
      </c>
      <c r="Q35" s="834" t="n">
        <v>0.03</v>
      </c>
      <c r="R35" s="834" t="n">
        <v>0.03</v>
      </c>
      <c r="S35" s="749" t="n"/>
      <c r="T35" s="749" t="n"/>
      <c r="U35" s="749" t="n"/>
      <c r="V35" s="749" t="n"/>
      <c r="W35" s="749" t="n"/>
      <c r="X35" s="749" t="n"/>
      <c r="Y35" s="749" t="n"/>
      <c r="Z35" s="749" t="n"/>
    </row>
    <row r="36">
      <c r="A36" s="831" t="n"/>
      <c r="B36" s="836" t="inlineStr">
        <is>
          <t>PF / ESI / statutory (13% of salaries)</t>
        </is>
      </c>
      <c r="C36" s="840" t="n"/>
      <c r="D36" s="838" t="n">
        <v>0.01</v>
      </c>
      <c r="E36" s="838" t="n">
        <v>0.01</v>
      </c>
      <c r="F36" s="838" t="n">
        <v>0.01</v>
      </c>
      <c r="G36" s="838" t="inlineStr">
        <is>
          <t>-</t>
        </is>
      </c>
      <c r="H36" s="838" t="inlineStr">
        <is>
          <t>-</t>
        </is>
      </c>
      <c r="I36" s="838" t="inlineStr">
        <is>
          <t>-</t>
        </is>
      </c>
      <c r="J36" s="838" t="inlineStr">
        <is>
          <t>-</t>
        </is>
      </c>
      <c r="K36" s="838" t="n">
        <v>0.01</v>
      </c>
      <c r="L36" s="838" t="inlineStr">
        <is>
          <t>-</t>
        </is>
      </c>
      <c r="M36" s="838" t="inlineStr">
        <is>
          <t>-</t>
        </is>
      </c>
      <c r="N36" s="838" t="inlineStr">
        <is>
          <t>-</t>
        </is>
      </c>
      <c r="O36" s="838" t="n">
        <v>0.01</v>
      </c>
      <c r="P36" s="838" t="n">
        <v>0.01</v>
      </c>
      <c r="Q36" s="838" t="inlineStr">
        <is>
          <t>-</t>
        </is>
      </c>
      <c r="R36" s="838" t="inlineStr">
        <is>
          <t>-</t>
        </is>
      </c>
      <c r="S36" s="749" t="n"/>
      <c r="T36" s="749" t="n"/>
      <c r="U36" s="749" t="n"/>
      <c r="V36" s="749" t="n"/>
      <c r="W36" s="749" t="n"/>
      <c r="X36" s="749" t="n"/>
      <c r="Y36" s="749" t="n"/>
      <c r="Z36" s="749" t="n"/>
    </row>
    <row r="37">
      <c r="A37" s="831" t="n"/>
      <c r="B37" s="836" t="inlineStr">
        <is>
          <t>QA/QC plant staff (Own plant from Y2)</t>
        </is>
      </c>
      <c r="C37" s="840" t="inlineStr">
        <is>
          <t>Per plant headcount fixed cost</t>
        </is>
      </c>
      <c r="D37" s="838" t="inlineStr">
        <is>
          <t>-</t>
        </is>
      </c>
      <c r="E37" s="838" t="n">
        <v>0.01</v>
      </c>
      <c r="F37" s="838" t="n">
        <v>0.01</v>
      </c>
      <c r="G37" s="838" t="n">
        <v>0.01</v>
      </c>
      <c r="H37" s="838" t="n">
        <v>0.01</v>
      </c>
      <c r="I37" s="838" t="inlineStr">
        <is>
          <t>-</t>
        </is>
      </c>
      <c r="J37" s="838" t="inlineStr">
        <is>
          <t>-</t>
        </is>
      </c>
      <c r="K37" s="838" t="n">
        <v>0.01</v>
      </c>
      <c r="L37" s="838" t="n">
        <v>0.01</v>
      </c>
      <c r="M37" s="838" t="n">
        <v>0.01</v>
      </c>
      <c r="N37" s="838" t="inlineStr">
        <is>
          <t>-</t>
        </is>
      </c>
      <c r="O37" s="838" t="n">
        <v>0.01</v>
      </c>
      <c r="P37" s="838" t="inlineStr">
        <is>
          <t>-</t>
        </is>
      </c>
      <c r="Q37" s="838" t="n">
        <v>0.01</v>
      </c>
      <c r="R37" s="838" t="inlineStr">
        <is>
          <t>-</t>
        </is>
      </c>
      <c r="S37" s="749" t="n"/>
      <c r="T37" s="749" t="n"/>
      <c r="U37" s="749" t="n"/>
      <c r="V37" s="749" t="n"/>
      <c r="W37" s="749" t="n"/>
      <c r="X37" s="749" t="n"/>
      <c r="Y37" s="749" t="n"/>
      <c r="Z37" s="749" t="n"/>
    </row>
    <row r="38">
      <c r="A38" s="831" t="n"/>
      <c r="B38" s="836" t="inlineStr">
        <is>
          <t>HCP field force (detailing reps)</t>
        </is>
      </c>
      <c r="C38" s="840" t="inlineStr">
        <is>
          <t>T1 highest field force – hospital + clinic coverage</t>
        </is>
      </c>
      <c r="D38" s="838" t="inlineStr">
        <is>
          <t>-</t>
        </is>
      </c>
      <c r="E38" s="838" t="inlineStr">
        <is>
          <t>-</t>
        </is>
      </c>
      <c r="F38" s="838" t="n">
        <v>0.01</v>
      </c>
      <c r="G38" s="838" t="n">
        <v>0.01</v>
      </c>
      <c r="H38" s="838" t="n">
        <v>0.01</v>
      </c>
      <c r="I38" s="838" t="inlineStr">
        <is>
          <t>-</t>
        </is>
      </c>
      <c r="J38" s="838" t="inlineStr">
        <is>
          <t>-</t>
        </is>
      </c>
      <c r="K38" s="838" t="n">
        <v>0.01</v>
      </c>
      <c r="L38" s="838" t="n">
        <v>0.01</v>
      </c>
      <c r="M38" s="838" t="n">
        <v>0.01</v>
      </c>
      <c r="N38" s="838" t="inlineStr">
        <is>
          <t>-</t>
        </is>
      </c>
      <c r="O38" s="838" t="n">
        <v>0.01</v>
      </c>
      <c r="P38" s="838" t="n">
        <v>0.01</v>
      </c>
      <c r="Q38" s="838" t="n">
        <v>0.01</v>
      </c>
      <c r="R38" s="838" t="n">
        <v>0.01</v>
      </c>
      <c r="S38" s="749" t="n"/>
      <c r="T38" s="749" t="n"/>
      <c r="U38" s="749" t="n"/>
      <c r="V38" s="749" t="n"/>
      <c r="W38" s="749" t="n"/>
      <c r="X38" s="749" t="n"/>
      <c r="Y38" s="749" t="n"/>
      <c r="Z38" s="749" t="n"/>
    </row>
    <row r="39">
      <c r="A39" s="831" t="n"/>
      <c r="B39" s="836" t="inlineStr">
        <is>
          <t>Recruitment, training &amp; contract staff</t>
        </is>
      </c>
      <c r="C39" s="840" t="n"/>
      <c r="D39" s="838" t="n">
        <v>0.01</v>
      </c>
      <c r="E39" s="838" t="n">
        <v>0.01</v>
      </c>
      <c r="F39" s="838" t="inlineStr">
        <is>
          <t>-</t>
        </is>
      </c>
      <c r="G39" s="838" t="inlineStr">
        <is>
          <t>-</t>
        </is>
      </c>
      <c r="H39" s="838" t="inlineStr">
        <is>
          <t>-</t>
        </is>
      </c>
      <c r="I39" s="838" t="inlineStr">
        <is>
          <t>-</t>
        </is>
      </c>
      <c r="J39" s="838" t="inlineStr">
        <is>
          <t>-</t>
        </is>
      </c>
      <c r="K39" s="838" t="inlineStr">
        <is>
          <t>-</t>
        </is>
      </c>
      <c r="L39" s="838" t="inlineStr">
        <is>
          <t>-</t>
        </is>
      </c>
      <c r="M39" s="838" t="inlineStr">
        <is>
          <t>-</t>
        </is>
      </c>
      <c r="N39" s="838" t="inlineStr">
        <is>
          <t>-</t>
        </is>
      </c>
      <c r="O39" s="838" t="n">
        <v>0.01</v>
      </c>
      <c r="P39" s="838" t="inlineStr">
        <is>
          <t>-</t>
        </is>
      </c>
      <c r="Q39" s="838" t="inlineStr">
        <is>
          <t>-</t>
        </is>
      </c>
      <c r="R39" s="838" t="inlineStr">
        <is>
          <t>-</t>
        </is>
      </c>
      <c r="S39" s="749" t="n"/>
      <c r="T39" s="749" t="n"/>
      <c r="U39" s="749" t="n"/>
      <c r="V39" s="749" t="n"/>
      <c r="W39" s="749" t="n"/>
      <c r="X39" s="749" t="n"/>
      <c r="Y39" s="749" t="n"/>
      <c r="Z39" s="749" t="n"/>
    </row>
    <row r="40">
      <c r="A40" s="841" t="n"/>
      <c r="B40" s="842" t="inlineStr">
        <is>
          <t>TOTAL Human Resources</t>
        </is>
      </c>
      <c r="C40" s="843" t="inlineStr">
        <is>
          <t>Target: 6-8% Y1-Y2 lean team; 6-8% Y3+ as % reduces with revenue scale.</t>
        </is>
      </c>
      <c r="D40" s="844" t="n">
        <v>0.06</v>
      </c>
      <c r="E40" s="844" t="n">
        <v>0.06</v>
      </c>
      <c r="F40" s="844" t="n">
        <v>0.06</v>
      </c>
      <c r="G40" s="844" t="n">
        <v>0.05</v>
      </c>
      <c r="H40" s="844" t="n">
        <v>0.05</v>
      </c>
      <c r="I40" s="846" t="inlineStr">
        <is>
          <t>-</t>
        </is>
      </c>
      <c r="J40" s="846" t="inlineStr">
        <is>
          <t>-</t>
        </is>
      </c>
      <c r="K40" s="844" t="n">
        <v>0.06</v>
      </c>
      <c r="L40" s="844" t="n">
        <v>0.05</v>
      </c>
      <c r="M40" s="844" t="n">
        <v>0.05</v>
      </c>
      <c r="N40" s="846" t="inlineStr">
        <is>
          <t>-</t>
        </is>
      </c>
      <c r="O40" s="844" t="n">
        <v>0.09</v>
      </c>
      <c r="P40" s="844" t="n">
        <v>0.06</v>
      </c>
      <c r="Q40" s="844" t="n">
        <v>0.05</v>
      </c>
      <c r="R40" s="844" t="n">
        <v>0.04</v>
      </c>
      <c r="S40" s="749" t="n"/>
      <c r="T40" s="749" t="n"/>
      <c r="U40" s="749" t="n"/>
      <c r="V40" s="749" t="n"/>
      <c r="W40" s="749" t="n"/>
      <c r="X40" s="749" t="n"/>
      <c r="Y40" s="749" t="n"/>
      <c r="Z40" s="749" t="n"/>
    </row>
    <row r="41">
      <c r="A41" s="847" t="n"/>
      <c r="B41" s="847" t="n"/>
      <c r="C41" s="847" t="n"/>
      <c r="D41" s="847" t="n"/>
      <c r="E41" s="847" t="n"/>
      <c r="F41" s="847" t="n"/>
      <c r="G41" s="847" t="n"/>
      <c r="H41" s="847" t="n"/>
      <c r="I41" s="847" t="n"/>
      <c r="J41" s="847" t="n"/>
      <c r="K41" s="847" t="n"/>
      <c r="L41" s="847" t="n"/>
      <c r="M41" s="847" t="n"/>
      <c r="N41" s="847" t="n"/>
      <c r="O41" s="847" t="n"/>
      <c r="P41" s="847" t="n"/>
      <c r="Q41" s="847" t="n"/>
      <c r="R41" s="847" t="n"/>
      <c r="S41" s="749" t="n"/>
      <c r="T41" s="749" t="n"/>
      <c r="U41" s="749" t="n"/>
      <c r="V41" s="749" t="n"/>
      <c r="W41" s="749" t="n"/>
      <c r="X41" s="749" t="n"/>
      <c r="Y41" s="749" t="n"/>
      <c r="Z41" s="749" t="n"/>
    </row>
    <row r="42">
      <c r="A42" s="848" t="n"/>
      <c r="B42" s="848" t="n"/>
      <c r="C42" s="848" t="n"/>
      <c r="D42" s="848" t="n"/>
      <c r="E42" s="847" t="n"/>
      <c r="F42" s="847" t="n"/>
      <c r="G42" s="847" t="n"/>
      <c r="H42" s="847" t="n"/>
      <c r="I42" s="847" t="n"/>
      <c r="J42" s="847" t="n"/>
      <c r="K42" s="847" t="n"/>
      <c r="L42" s="847" t="n"/>
      <c r="M42" s="847" t="n"/>
      <c r="N42" s="847" t="n"/>
      <c r="O42" s="847" t="n"/>
      <c r="P42" s="847" t="n"/>
      <c r="Q42" s="847" t="n"/>
      <c r="R42" s="847" t="n"/>
      <c r="S42" s="749" t="n"/>
      <c r="T42" s="749" t="n"/>
      <c r="U42" s="749" t="n"/>
      <c r="V42" s="749" t="n"/>
      <c r="W42" s="749" t="n"/>
      <c r="X42" s="749" t="n"/>
      <c r="Y42" s="749" t="n"/>
      <c r="Z42" s="749" t="n"/>
    </row>
    <row r="43">
      <c r="A43" s="849" t="n"/>
      <c r="B43" s="849" t="n"/>
      <c r="C43" s="849" t="n"/>
      <c r="D43" s="849" t="n"/>
      <c r="E43" s="849" t="n"/>
      <c r="F43" s="849" t="n"/>
      <c r="G43" s="849" t="n"/>
      <c r="H43" s="849" t="n"/>
      <c r="I43" s="849" t="n"/>
      <c r="J43" s="847" t="n"/>
      <c r="K43" s="847" t="n"/>
      <c r="L43" s="847" t="n"/>
      <c r="M43" s="847" t="n"/>
      <c r="N43" s="847" t="n"/>
      <c r="O43" s="847" t="n"/>
      <c r="P43" s="847" t="n"/>
      <c r="Q43" s="847" t="n"/>
      <c r="R43" s="847" t="n"/>
      <c r="S43" s="749" t="n"/>
      <c r="T43" s="749" t="n"/>
      <c r="U43" s="749" t="n"/>
      <c r="V43" s="749" t="n"/>
      <c r="W43" s="749" t="n"/>
      <c r="X43" s="749" t="n"/>
      <c r="Y43" s="749" t="n"/>
      <c r="Z43" s="749" t="n"/>
    </row>
    <row r="44">
      <c r="A44" s="849" t="n"/>
      <c r="B44" s="849" t="n"/>
      <c r="C44" s="849" t="n"/>
      <c r="D44" s="849" t="n"/>
      <c r="E44" s="849" t="n"/>
      <c r="F44" s="849" t="n"/>
      <c r="G44" s="849" t="n"/>
      <c r="H44" s="849" t="n"/>
      <c r="I44" s="849" t="n"/>
      <c r="J44" s="849" t="n"/>
      <c r="K44" s="847" t="n"/>
      <c r="L44" s="847" t="n"/>
      <c r="M44" s="847" t="n"/>
      <c r="N44" s="847" t="n"/>
      <c r="O44" s="847" t="n"/>
      <c r="P44" s="847" t="n"/>
      <c r="Q44" s="847" t="n"/>
      <c r="R44" s="847" t="n"/>
      <c r="S44" s="749" t="n"/>
      <c r="T44" s="749" t="n"/>
      <c r="U44" s="749" t="n"/>
      <c r="V44" s="749" t="n"/>
      <c r="W44" s="749" t="n"/>
      <c r="X44" s="749" t="n"/>
      <c r="Y44" s="749" t="n"/>
      <c r="Z44" s="749" t="n"/>
    </row>
    <row r="45">
      <c r="A45" s="849" t="n"/>
      <c r="B45" s="849" t="n"/>
      <c r="C45" s="849" t="n"/>
      <c r="D45" s="847" t="n"/>
      <c r="E45" s="847" t="n"/>
      <c r="F45" s="847" t="n"/>
      <c r="G45" s="847" t="n"/>
      <c r="H45" s="847" t="n"/>
      <c r="I45" s="847" t="n"/>
      <c r="J45" s="847" t="n"/>
      <c r="K45" s="847" t="n"/>
      <c r="L45" s="847" t="n"/>
      <c r="M45" s="847" t="n"/>
      <c r="N45" s="847" t="n"/>
      <c r="O45" s="847" t="n"/>
      <c r="P45" s="847" t="n"/>
      <c r="Q45" s="847" t="n"/>
      <c r="R45" s="847" t="n"/>
      <c r="S45" s="749" t="n"/>
      <c r="T45" s="749" t="n"/>
      <c r="U45" s="749" t="n"/>
      <c r="V45" s="749" t="n"/>
      <c r="W45" s="749" t="n"/>
      <c r="X45" s="749" t="n"/>
      <c r="Y45" s="749" t="n"/>
      <c r="Z45" s="749" t="n"/>
    </row>
    <row r="46">
      <c r="A46" s="849" t="n"/>
      <c r="B46" s="849" t="n"/>
      <c r="C46" s="849" t="n"/>
      <c r="D46" s="849" t="n"/>
      <c r="E46" s="849" t="n"/>
      <c r="F46" s="849" t="n"/>
      <c r="G46" s="849" t="n"/>
      <c r="H46" s="849" t="n"/>
      <c r="I46" s="849" t="n"/>
      <c r="J46" s="849" t="n"/>
      <c r="K46" s="849" t="n"/>
      <c r="L46" s="847" t="n"/>
      <c r="M46" s="847" t="n"/>
      <c r="N46" s="847" t="n"/>
      <c r="O46" s="847" t="n"/>
      <c r="P46" s="847" t="n"/>
      <c r="Q46" s="847" t="n"/>
      <c r="R46" s="847" t="n"/>
      <c r="S46" s="749" t="n"/>
      <c r="T46" s="749" t="n"/>
      <c r="U46" s="749" t="n"/>
      <c r="V46" s="749" t="n"/>
      <c r="W46" s="749" t="n"/>
      <c r="X46" s="749" t="n"/>
      <c r="Y46" s="749" t="n"/>
      <c r="Z46" s="749" t="n"/>
    </row>
    <row r="47">
      <c r="A47" s="749" t="n"/>
      <c r="B47" s="749" t="n"/>
      <c r="C47" s="749" t="n"/>
      <c r="D47" s="749" t="n"/>
      <c r="E47" s="749" t="n"/>
      <c r="F47" s="749" t="n"/>
      <c r="G47" s="749" t="n"/>
      <c r="H47" s="749" t="n"/>
      <c r="I47" s="749" t="n"/>
      <c r="J47" s="749" t="n"/>
      <c r="K47" s="749" t="n"/>
      <c r="L47" s="749" t="n"/>
      <c r="M47" s="749" t="n"/>
      <c r="N47" s="749" t="n"/>
      <c r="O47" s="749" t="n"/>
      <c r="P47" s="749" t="n"/>
      <c r="Q47" s="749" t="n"/>
      <c r="R47" s="749" t="n"/>
      <c r="S47" s="749" t="n"/>
      <c r="T47" s="749" t="n"/>
      <c r="U47" s="749" t="n"/>
      <c r="V47" s="749" t="n"/>
      <c r="W47" s="749" t="n"/>
      <c r="X47" s="749" t="n"/>
      <c r="Y47" s="749" t="n"/>
      <c r="Z47" s="749" t="n"/>
    </row>
    <row r="48">
      <c r="A48" s="749" t="n"/>
      <c r="B48" s="749" t="n"/>
      <c r="C48" s="749" t="n"/>
      <c r="D48" s="749" t="n"/>
      <c r="E48" s="749" t="n"/>
      <c r="F48" s="749" t="n"/>
      <c r="G48" s="749" t="n"/>
      <c r="H48" s="749" t="n"/>
      <c r="I48" s="749" t="n"/>
      <c r="J48" s="749" t="n"/>
      <c r="K48" s="749" t="n"/>
      <c r="L48" s="749" t="n"/>
      <c r="M48" s="749" t="n"/>
      <c r="N48" s="749" t="n"/>
      <c r="O48" s="749" t="n"/>
      <c r="P48" s="749" t="n"/>
      <c r="Q48" s="749" t="n"/>
      <c r="R48" s="749" t="n"/>
      <c r="S48" s="749" t="n"/>
      <c r="T48" s="749" t="n"/>
      <c r="U48" s="749" t="n"/>
      <c r="V48" s="749" t="n"/>
      <c r="W48" s="749" t="n"/>
      <c r="X48" s="749" t="n"/>
      <c r="Y48" s="749" t="n"/>
      <c r="Z48" s="749" t="n"/>
    </row>
    <row r="49">
      <c r="A49" s="749" t="n"/>
      <c r="B49" s="749" t="n"/>
      <c r="C49" s="749" t="n"/>
      <c r="D49" s="749" t="n"/>
      <c r="E49" s="749" t="n"/>
      <c r="F49" s="749" t="n"/>
      <c r="G49" s="749" t="n"/>
      <c r="H49" s="749" t="n"/>
      <c r="I49" s="749" t="n"/>
      <c r="J49" s="749" t="n"/>
      <c r="K49" s="749" t="n"/>
      <c r="L49" s="749" t="n"/>
      <c r="M49" s="749" t="n"/>
      <c r="N49" s="749" t="n"/>
      <c r="O49" s="749" t="n"/>
      <c r="P49" s="749" t="n"/>
      <c r="Q49" s="749" t="n"/>
      <c r="R49" s="749" t="n"/>
      <c r="S49" s="749" t="n"/>
      <c r="T49" s="749" t="n"/>
      <c r="U49" s="749" t="n"/>
      <c r="V49" s="749" t="n"/>
      <c r="W49" s="749" t="n"/>
      <c r="X49" s="749" t="n"/>
      <c r="Y49" s="749" t="n"/>
      <c r="Z49" s="749" t="n"/>
    </row>
    <row r="50">
      <c r="A50" s="749" t="n"/>
      <c r="B50" s="749" t="n"/>
      <c r="C50" s="749" t="n"/>
      <c r="D50" s="749" t="n"/>
      <c r="E50" s="749" t="n"/>
      <c r="F50" s="749" t="n"/>
      <c r="G50" s="749" t="n"/>
      <c r="H50" s="749" t="n"/>
      <c r="I50" s="749" t="n"/>
      <c r="J50" s="749" t="n"/>
      <c r="K50" s="749" t="n"/>
      <c r="L50" s="749" t="n"/>
      <c r="M50" s="749" t="n"/>
      <c r="N50" s="749" t="n"/>
      <c r="O50" s="749" t="n"/>
      <c r="P50" s="749" t="n"/>
      <c r="Q50" s="749" t="n"/>
      <c r="R50" s="749" t="n"/>
      <c r="S50" s="749" t="n"/>
      <c r="T50" s="749" t="n"/>
      <c r="U50" s="749" t="n"/>
      <c r="V50" s="749" t="n"/>
      <c r="W50" s="749" t="n"/>
      <c r="X50" s="749" t="n"/>
      <c r="Y50" s="749" t="n"/>
      <c r="Z50" s="749" t="n"/>
    </row>
    <row r="51">
      <c r="A51" s="749" t="n"/>
      <c r="B51" s="749" t="n"/>
      <c r="C51" s="749" t="n"/>
      <c r="D51" s="749" t="n"/>
      <c r="E51" s="749" t="n"/>
      <c r="F51" s="749" t="n"/>
      <c r="G51" s="749" t="n"/>
      <c r="H51" s="749" t="n"/>
      <c r="I51" s="749" t="n"/>
      <c r="J51" s="749" t="n"/>
      <c r="K51" s="749" t="n"/>
      <c r="L51" s="749" t="n"/>
      <c r="M51" s="749" t="n"/>
      <c r="N51" s="749" t="n"/>
      <c r="O51" s="749" t="n"/>
      <c r="P51" s="749" t="n"/>
      <c r="Q51" s="749" t="n"/>
      <c r="R51" s="749" t="n"/>
      <c r="S51" s="749" t="n"/>
      <c r="T51" s="749" t="n"/>
      <c r="U51" s="749" t="n"/>
      <c r="V51" s="749" t="n"/>
      <c r="W51" s="749" t="n"/>
      <c r="X51" s="749" t="n"/>
      <c r="Y51" s="749" t="n"/>
      <c r="Z51" s="749" t="n"/>
    </row>
    <row r="52">
      <c r="A52" s="749" t="n"/>
      <c r="B52" s="749" t="n"/>
      <c r="C52" s="749" t="n"/>
      <c r="D52" s="749" t="n"/>
      <c r="E52" s="749" t="n"/>
      <c r="F52" s="749" t="n"/>
      <c r="G52" s="749" t="n"/>
      <c r="H52" s="749" t="n"/>
      <c r="I52" s="749" t="n"/>
      <c r="J52" s="749" t="n"/>
      <c r="K52" s="749" t="n"/>
      <c r="L52" s="749" t="n"/>
      <c r="M52" s="749" t="n"/>
      <c r="N52" s="749" t="n"/>
      <c r="O52" s="749" t="n"/>
      <c r="P52" s="749" t="n"/>
      <c r="Q52" s="749" t="n"/>
      <c r="R52" s="749" t="n"/>
      <c r="S52" s="749" t="n"/>
      <c r="T52" s="749" t="n"/>
      <c r="U52" s="749" t="n"/>
      <c r="V52" s="749" t="n"/>
      <c r="W52" s="749" t="n"/>
      <c r="X52" s="749" t="n"/>
      <c r="Y52" s="749" t="n"/>
      <c r="Z52" s="749" t="n"/>
    </row>
    <row r="53">
      <c r="A53" s="749" t="n"/>
      <c r="B53" s="749" t="n"/>
      <c r="C53" s="749" t="n"/>
      <c r="D53" s="749" t="n"/>
      <c r="E53" s="749" t="n"/>
      <c r="F53" s="749" t="n"/>
      <c r="G53" s="749" t="n"/>
      <c r="H53" s="749" t="n"/>
      <c r="I53" s="749" t="n"/>
      <c r="J53" s="749" t="n"/>
      <c r="K53" s="749" t="n"/>
      <c r="L53" s="749" t="n"/>
      <c r="M53" s="749" t="n"/>
      <c r="N53" s="749" t="n"/>
      <c r="O53" s="749" t="n"/>
      <c r="P53" s="749" t="n"/>
      <c r="Q53" s="749" t="n"/>
      <c r="R53" s="749" t="n"/>
      <c r="S53" s="749" t="n"/>
      <c r="T53" s="749" t="n"/>
      <c r="U53" s="749" t="n"/>
      <c r="V53" s="749" t="n"/>
      <c r="W53" s="749" t="n"/>
      <c r="X53" s="749" t="n"/>
      <c r="Y53" s="749" t="n"/>
      <c r="Z53" s="749" t="n"/>
    </row>
    <row r="54">
      <c r="A54" s="749" t="n"/>
      <c r="B54" s="749" t="n"/>
      <c r="C54" s="749" t="n"/>
      <c r="D54" s="749" t="n"/>
      <c r="E54" s="749" t="n"/>
      <c r="F54" s="749" t="n"/>
      <c r="G54" s="749" t="n"/>
      <c r="H54" s="749" t="n"/>
      <c r="I54" s="749" t="n"/>
      <c r="J54" s="749" t="n"/>
      <c r="K54" s="749" t="n"/>
      <c r="L54" s="749" t="n"/>
      <c r="M54" s="749" t="n"/>
      <c r="N54" s="749" t="n"/>
      <c r="O54" s="749" t="n"/>
      <c r="P54" s="749" t="n"/>
      <c r="Q54" s="749" t="n"/>
      <c r="R54" s="749" t="n"/>
      <c r="S54" s="749" t="n"/>
      <c r="T54" s="749" t="n"/>
      <c r="U54" s="749" t="n"/>
      <c r="V54" s="749" t="n"/>
      <c r="W54" s="749" t="n"/>
      <c r="X54" s="749" t="n"/>
      <c r="Y54" s="749" t="n"/>
      <c r="Z54" s="749" t="n"/>
    </row>
    <row r="55">
      <c r="A55" s="749" t="n"/>
      <c r="B55" s="749" t="n"/>
      <c r="C55" s="749" t="n"/>
      <c r="D55" s="749" t="n"/>
      <c r="E55" s="749" t="n"/>
      <c r="F55" s="749" t="n"/>
      <c r="G55" s="749" t="n"/>
      <c r="H55" s="749" t="n"/>
      <c r="I55" s="749" t="n"/>
      <c r="J55" s="749" t="n"/>
      <c r="K55" s="749" t="n"/>
      <c r="L55" s="749" t="n"/>
      <c r="M55" s="749" t="n"/>
      <c r="N55" s="749" t="n"/>
      <c r="O55" s="749" t="n"/>
      <c r="P55" s="749" t="n"/>
      <c r="Q55" s="749" t="n"/>
      <c r="R55" s="749" t="n"/>
      <c r="S55" s="749" t="n"/>
      <c r="T55" s="749" t="n"/>
      <c r="U55" s="749" t="n"/>
      <c r="V55" s="749" t="n"/>
      <c r="W55" s="749" t="n"/>
      <c r="X55" s="749" t="n"/>
      <c r="Y55" s="749" t="n"/>
      <c r="Z55" s="749" t="n"/>
    </row>
    <row r="56">
      <c r="A56" s="749" t="n"/>
      <c r="B56" s="749" t="n"/>
      <c r="C56" s="749" t="n"/>
      <c r="D56" s="749" t="n"/>
      <c r="E56" s="749" t="n"/>
      <c r="F56" s="749" t="n"/>
      <c r="G56" s="749" t="n"/>
      <c r="H56" s="749" t="n"/>
      <c r="I56" s="749" t="n"/>
      <c r="J56" s="749" t="n"/>
      <c r="K56" s="749" t="n"/>
      <c r="L56" s="749" t="n"/>
      <c r="M56" s="749" t="n"/>
      <c r="N56" s="749" t="n"/>
      <c r="O56" s="749" t="n"/>
      <c r="P56" s="749" t="n"/>
      <c r="Q56" s="749" t="n"/>
      <c r="R56" s="749" t="n"/>
      <c r="S56" s="749" t="n"/>
      <c r="T56" s="749" t="n"/>
      <c r="U56" s="749" t="n"/>
      <c r="V56" s="749" t="n"/>
      <c r="W56" s="749" t="n"/>
      <c r="X56" s="749" t="n"/>
      <c r="Y56" s="749" t="n"/>
      <c r="Z56" s="749" t="n"/>
    </row>
    <row r="57">
      <c r="A57" s="749" t="n"/>
      <c r="B57" s="749" t="n"/>
      <c r="C57" s="749" t="n"/>
      <c r="D57" s="749" t="n"/>
      <c r="E57" s="749" t="n"/>
      <c r="F57" s="749" t="n"/>
      <c r="G57" s="749" t="n"/>
      <c r="H57" s="749" t="n"/>
      <c r="I57" s="749" t="n"/>
      <c r="J57" s="749" t="n"/>
      <c r="K57" s="749" t="n"/>
      <c r="L57" s="749" t="n"/>
      <c r="M57" s="749" t="n"/>
      <c r="N57" s="749" t="n"/>
      <c r="O57" s="749" t="n"/>
      <c r="P57" s="749" t="n"/>
      <c r="Q57" s="749" t="n"/>
      <c r="R57" s="749" t="n"/>
      <c r="S57" s="749" t="n"/>
      <c r="T57" s="749" t="n"/>
      <c r="U57" s="749" t="n"/>
      <c r="V57" s="749" t="n"/>
      <c r="W57" s="749" t="n"/>
      <c r="X57" s="749" t="n"/>
      <c r="Y57" s="749" t="n"/>
      <c r="Z57" s="749" t="n"/>
    </row>
    <row r="58">
      <c r="A58" s="749" t="n"/>
      <c r="B58" s="749" t="n"/>
      <c r="C58" s="749" t="n"/>
      <c r="D58" s="749" t="n"/>
      <c r="E58" s="749" t="n"/>
      <c r="F58" s="749" t="n"/>
      <c r="G58" s="749" t="n"/>
      <c r="H58" s="749" t="n"/>
      <c r="I58" s="749" t="n"/>
      <c r="J58" s="749" t="n"/>
      <c r="K58" s="749" t="n"/>
      <c r="L58" s="749" t="n"/>
      <c r="M58" s="749" t="n"/>
      <c r="N58" s="749" t="n"/>
      <c r="O58" s="749" t="n"/>
      <c r="P58" s="749" t="n"/>
      <c r="Q58" s="749" t="n"/>
      <c r="R58" s="749" t="n"/>
      <c r="S58" s="749" t="n"/>
      <c r="T58" s="749" t="n"/>
      <c r="U58" s="749" t="n"/>
      <c r="V58" s="749" t="n"/>
      <c r="W58" s="749" t="n"/>
      <c r="X58" s="749" t="n"/>
      <c r="Y58" s="749" t="n"/>
      <c r="Z58" s="749" t="n"/>
    </row>
    <row r="59">
      <c r="A59" s="749" t="n"/>
      <c r="B59" s="749" t="n"/>
      <c r="C59" s="749" t="n"/>
      <c r="D59" s="749" t="n"/>
      <c r="E59" s="749" t="n"/>
      <c r="F59" s="749" t="n"/>
      <c r="G59" s="749" t="n"/>
      <c r="H59" s="749" t="n"/>
      <c r="I59" s="749" t="n"/>
      <c r="J59" s="749" t="n"/>
      <c r="K59" s="749" t="n"/>
      <c r="L59" s="749" t="n"/>
      <c r="M59" s="749" t="n"/>
      <c r="N59" s="749" t="n"/>
      <c r="O59" s="749" t="n"/>
      <c r="P59" s="749" t="n"/>
      <c r="Q59" s="749" t="n"/>
      <c r="R59" s="749" t="n"/>
      <c r="S59" s="749" t="n"/>
      <c r="T59" s="749" t="n"/>
      <c r="U59" s="749" t="n"/>
      <c r="V59" s="749" t="n"/>
      <c r="W59" s="749" t="n"/>
      <c r="X59" s="749" t="n"/>
      <c r="Y59" s="749" t="n"/>
      <c r="Z59" s="749" t="n"/>
    </row>
    <row r="60">
      <c r="A60" s="749" t="n"/>
      <c r="B60" s="749" t="n"/>
      <c r="C60" s="749" t="n"/>
      <c r="D60" s="749" t="n"/>
      <c r="E60" s="749" t="n"/>
      <c r="F60" s="749" t="n"/>
      <c r="G60" s="749" t="n"/>
      <c r="H60" s="749" t="n"/>
      <c r="I60" s="749" t="n"/>
      <c r="J60" s="749" t="n"/>
      <c r="K60" s="749" t="n"/>
      <c r="L60" s="749" t="n"/>
      <c r="M60" s="749" t="n"/>
      <c r="N60" s="749" t="n"/>
      <c r="O60" s="749" t="n"/>
      <c r="P60" s="749" t="n"/>
      <c r="Q60" s="749" t="n"/>
      <c r="R60" s="749" t="n"/>
      <c r="S60" s="749" t="n"/>
      <c r="T60" s="749" t="n"/>
      <c r="U60" s="749" t="n"/>
      <c r="V60" s="749" t="n"/>
      <c r="W60" s="749" t="n"/>
      <c r="X60" s="749" t="n"/>
      <c r="Y60" s="749" t="n"/>
      <c r="Z60" s="749" t="n"/>
    </row>
    <row r="61">
      <c r="A61" s="749" t="n"/>
      <c r="B61" s="749" t="n"/>
      <c r="C61" s="749" t="n"/>
      <c r="D61" s="749" t="n"/>
      <c r="E61" s="749" t="n"/>
      <c r="F61" s="749" t="n"/>
      <c r="G61" s="749" t="n"/>
      <c r="H61" s="749" t="n"/>
      <c r="I61" s="749" t="n"/>
      <c r="J61" s="749" t="n"/>
      <c r="K61" s="749" t="n"/>
      <c r="L61" s="749" t="n"/>
      <c r="M61" s="749" t="n"/>
      <c r="N61" s="749" t="n"/>
      <c r="O61" s="749" t="n"/>
      <c r="P61" s="749" t="n"/>
      <c r="Q61" s="749" t="n"/>
      <c r="R61" s="749" t="n"/>
      <c r="S61" s="749" t="n"/>
      <c r="T61" s="749" t="n"/>
      <c r="U61" s="749" t="n"/>
      <c r="V61" s="749" t="n"/>
      <c r="W61" s="749" t="n"/>
      <c r="X61" s="749" t="n"/>
      <c r="Y61" s="749" t="n"/>
      <c r="Z61" s="749" t="n"/>
    </row>
    <row r="62">
      <c r="A62" s="749" t="n"/>
      <c r="B62" s="749" t="n"/>
      <c r="C62" s="749" t="n"/>
      <c r="D62" s="749" t="n"/>
      <c r="E62" s="749" t="n"/>
      <c r="F62" s="749" t="n"/>
      <c r="G62" s="749" t="n"/>
      <c r="H62" s="749" t="n"/>
      <c r="I62" s="749" t="n"/>
      <c r="J62" s="749" t="n"/>
      <c r="K62" s="749" t="n"/>
      <c r="L62" s="749" t="n"/>
      <c r="M62" s="749" t="n"/>
      <c r="N62" s="749" t="n"/>
      <c r="O62" s="749" t="n"/>
      <c r="P62" s="749" t="n"/>
      <c r="Q62" s="749" t="n"/>
      <c r="R62" s="749" t="n"/>
      <c r="S62" s="749" t="n"/>
      <c r="T62" s="749" t="n"/>
      <c r="U62" s="749" t="n"/>
      <c r="V62" s="749" t="n"/>
      <c r="W62" s="749" t="n"/>
      <c r="X62" s="749" t="n"/>
      <c r="Y62" s="749" t="n"/>
      <c r="Z62" s="749" t="n"/>
    </row>
    <row r="63">
      <c r="A63" s="749" t="n"/>
      <c r="B63" s="749" t="n"/>
      <c r="C63" s="749" t="n"/>
      <c r="D63" s="749" t="n"/>
      <c r="E63" s="749" t="n"/>
      <c r="F63" s="749" t="n"/>
      <c r="G63" s="749" t="n"/>
      <c r="H63" s="749" t="n"/>
      <c r="I63" s="749" t="n"/>
      <c r="J63" s="749" t="n"/>
      <c r="K63" s="749" t="n"/>
      <c r="L63" s="749" t="n"/>
      <c r="M63" s="749" t="n"/>
      <c r="N63" s="749" t="n"/>
      <c r="O63" s="749" t="n"/>
      <c r="P63" s="749" t="n"/>
      <c r="Q63" s="749" t="n"/>
      <c r="R63" s="749" t="n"/>
      <c r="S63" s="749" t="n"/>
      <c r="T63" s="749" t="n"/>
      <c r="U63" s="749" t="n"/>
      <c r="V63" s="749" t="n"/>
      <c r="W63" s="749" t="n"/>
      <c r="X63" s="749" t="n"/>
      <c r="Y63" s="749" t="n"/>
      <c r="Z63" s="749" t="n"/>
    </row>
    <row r="64">
      <c r="A64" s="749" t="n"/>
      <c r="B64" s="749" t="n"/>
      <c r="C64" s="749" t="n"/>
      <c r="D64" s="749" t="n"/>
      <c r="E64" s="749" t="n"/>
      <c r="F64" s="749" t="n"/>
      <c r="G64" s="749" t="n"/>
      <c r="H64" s="749" t="n"/>
      <c r="I64" s="749" t="n"/>
      <c r="J64" s="749" t="n"/>
      <c r="K64" s="749" t="n"/>
      <c r="L64" s="749" t="n"/>
      <c r="M64" s="749" t="n"/>
      <c r="N64" s="749" t="n"/>
      <c r="O64" s="749" t="n"/>
      <c r="P64" s="749" t="n"/>
      <c r="Q64" s="749" t="n"/>
      <c r="R64" s="749" t="n"/>
      <c r="S64" s="749" t="n"/>
      <c r="T64" s="749" t="n"/>
      <c r="U64" s="749" t="n"/>
      <c r="V64" s="749" t="n"/>
      <c r="W64" s="749" t="n"/>
      <c r="X64" s="749" t="n"/>
      <c r="Y64" s="749" t="n"/>
      <c r="Z64" s="749" t="n"/>
    </row>
    <row r="65">
      <c r="A65" s="749" t="n"/>
      <c r="B65" s="749" t="n"/>
      <c r="C65" s="749" t="n"/>
      <c r="D65" s="749" t="n"/>
      <c r="E65" s="749" t="n"/>
      <c r="F65" s="749" t="n"/>
      <c r="G65" s="749" t="n"/>
      <c r="H65" s="749" t="n"/>
      <c r="I65" s="749" t="n"/>
      <c r="J65" s="749" t="n"/>
      <c r="K65" s="749" t="n"/>
      <c r="L65" s="749" t="n"/>
      <c r="M65" s="749" t="n"/>
      <c r="N65" s="749" t="n"/>
      <c r="O65" s="749" t="n"/>
      <c r="P65" s="749" t="n"/>
      <c r="Q65" s="749" t="n"/>
      <c r="R65" s="749" t="n"/>
      <c r="S65" s="749" t="n"/>
      <c r="T65" s="749" t="n"/>
      <c r="U65" s="749" t="n"/>
      <c r="V65" s="749" t="n"/>
      <c r="W65" s="749" t="n"/>
      <c r="X65" s="749" t="n"/>
      <c r="Y65" s="749" t="n"/>
      <c r="Z65" s="749" t="n"/>
    </row>
    <row r="66">
      <c r="A66" s="749" t="n"/>
      <c r="B66" s="749" t="n"/>
      <c r="C66" s="749" t="n"/>
      <c r="D66" s="749" t="n"/>
      <c r="E66" s="749" t="n"/>
      <c r="F66" s="749" t="n"/>
      <c r="G66" s="749" t="n"/>
      <c r="H66" s="749" t="n"/>
      <c r="I66" s="749" t="n"/>
      <c r="J66" s="749" t="n"/>
      <c r="K66" s="749" t="n"/>
      <c r="L66" s="749" t="n"/>
      <c r="M66" s="749" t="n"/>
      <c r="N66" s="749" t="n"/>
      <c r="O66" s="749" t="n"/>
      <c r="P66" s="749" t="n"/>
      <c r="Q66" s="749" t="n"/>
      <c r="R66" s="749" t="n"/>
      <c r="S66" s="749" t="n"/>
      <c r="T66" s="749" t="n"/>
      <c r="U66" s="749" t="n"/>
      <c r="V66" s="749" t="n"/>
      <c r="W66" s="749" t="n"/>
      <c r="X66" s="749" t="n"/>
      <c r="Y66" s="749" t="n"/>
      <c r="Z66" s="749" t="n"/>
    </row>
    <row r="67">
      <c r="A67" s="749" t="n"/>
      <c r="B67" s="749" t="n"/>
      <c r="C67" s="749" t="n"/>
      <c r="D67" s="749" t="n"/>
      <c r="E67" s="749" t="n"/>
      <c r="F67" s="749" t="n"/>
      <c r="G67" s="749" t="n"/>
      <c r="H67" s="749" t="n"/>
      <c r="I67" s="749" t="n"/>
      <c r="J67" s="749" t="n"/>
      <c r="K67" s="749" t="n"/>
      <c r="L67" s="749" t="n"/>
      <c r="M67" s="749" t="n"/>
      <c r="N67" s="749" t="n"/>
      <c r="O67" s="749" t="n"/>
      <c r="P67" s="749" t="n"/>
      <c r="Q67" s="749" t="n"/>
      <c r="R67" s="749" t="n"/>
      <c r="S67" s="749" t="n"/>
      <c r="T67" s="749" t="n"/>
      <c r="U67" s="749" t="n"/>
      <c r="V67" s="749" t="n"/>
      <c r="W67" s="749" t="n"/>
      <c r="X67" s="749" t="n"/>
      <c r="Y67" s="749" t="n"/>
      <c r="Z67" s="749" t="n"/>
    </row>
    <row r="68">
      <c r="A68" s="749" t="n"/>
      <c r="B68" s="749" t="n"/>
      <c r="C68" s="749" t="n"/>
      <c r="D68" s="749" t="n"/>
      <c r="E68" s="749" t="n"/>
      <c r="F68" s="749" t="n"/>
      <c r="G68" s="749" t="n"/>
      <c r="H68" s="749" t="n"/>
      <c r="I68" s="749" t="n"/>
      <c r="J68" s="749" t="n"/>
      <c r="K68" s="749" t="n"/>
      <c r="L68" s="749" t="n"/>
      <c r="M68" s="749" t="n"/>
      <c r="N68" s="749" t="n"/>
      <c r="O68" s="749" t="n"/>
      <c r="P68" s="749" t="n"/>
      <c r="Q68" s="749" t="n"/>
      <c r="R68" s="749" t="n"/>
      <c r="S68" s="749" t="n"/>
      <c r="T68" s="749" t="n"/>
      <c r="U68" s="749" t="n"/>
      <c r="V68" s="749" t="n"/>
      <c r="W68" s="749" t="n"/>
      <c r="X68" s="749" t="n"/>
      <c r="Y68" s="749" t="n"/>
      <c r="Z68" s="749" t="n"/>
    </row>
    <row r="69">
      <c r="A69" s="749" t="n"/>
      <c r="B69" s="749" t="n"/>
      <c r="C69" s="749" t="n"/>
      <c r="D69" s="749" t="n"/>
      <c r="E69" s="749" t="n"/>
      <c r="F69" s="749" t="n"/>
      <c r="G69" s="749" t="n"/>
      <c r="H69" s="749" t="n"/>
      <c r="I69" s="749" t="n"/>
      <c r="J69" s="749" t="n"/>
      <c r="K69" s="749" t="n"/>
      <c r="L69" s="749" t="n"/>
      <c r="M69" s="749" t="n"/>
      <c r="N69" s="749" t="n"/>
      <c r="O69" s="749" t="n"/>
      <c r="P69" s="749" t="n"/>
      <c r="Q69" s="749" t="n"/>
      <c r="R69" s="749" t="n"/>
      <c r="S69" s="749" t="n"/>
      <c r="T69" s="749" t="n"/>
      <c r="U69" s="749" t="n"/>
      <c r="V69" s="749" t="n"/>
      <c r="W69" s="749" t="n"/>
      <c r="X69" s="749" t="n"/>
      <c r="Y69" s="749" t="n"/>
      <c r="Z69" s="749" t="n"/>
    </row>
    <row r="70">
      <c r="A70" s="749" t="n"/>
      <c r="B70" s="749" t="n"/>
      <c r="C70" s="749" t="n"/>
      <c r="D70" s="749" t="n"/>
      <c r="E70" s="749" t="n"/>
      <c r="F70" s="749" t="n"/>
      <c r="G70" s="749" t="n"/>
      <c r="H70" s="749" t="n"/>
      <c r="I70" s="749" t="n"/>
      <c r="J70" s="749" t="n"/>
      <c r="K70" s="749" t="n"/>
      <c r="L70" s="749" t="n"/>
      <c r="M70" s="749" t="n"/>
      <c r="N70" s="749" t="n"/>
      <c r="O70" s="749" t="n"/>
      <c r="P70" s="749" t="n"/>
      <c r="Q70" s="749" t="n"/>
      <c r="R70" s="749" t="n"/>
      <c r="S70" s="749" t="n"/>
      <c r="T70" s="749" t="n"/>
      <c r="U70" s="749" t="n"/>
      <c r="V70" s="749" t="n"/>
      <c r="W70" s="749" t="n"/>
      <c r="X70" s="749" t="n"/>
      <c r="Y70" s="749" t="n"/>
      <c r="Z70" s="749" t="n"/>
    </row>
    <row r="71">
      <c r="A71" s="749" t="n"/>
      <c r="B71" s="749" t="n"/>
      <c r="C71" s="749" t="n"/>
      <c r="D71" s="749" t="n"/>
      <c r="E71" s="749" t="n"/>
      <c r="F71" s="749" t="n"/>
      <c r="G71" s="749" t="n"/>
      <c r="H71" s="749" t="n"/>
      <c r="I71" s="749" t="n"/>
      <c r="J71" s="749" t="n"/>
      <c r="K71" s="749" t="n"/>
      <c r="L71" s="749" t="n"/>
      <c r="M71" s="749" t="n"/>
      <c r="N71" s="749" t="n"/>
      <c r="O71" s="749" t="n"/>
      <c r="P71" s="749" t="n"/>
      <c r="Q71" s="749" t="n"/>
      <c r="R71" s="749" t="n"/>
      <c r="S71" s="749" t="n"/>
      <c r="T71" s="749" t="n"/>
      <c r="U71" s="749" t="n"/>
      <c r="V71" s="749" t="n"/>
      <c r="W71" s="749" t="n"/>
      <c r="X71" s="749" t="n"/>
      <c r="Y71" s="749" t="n"/>
      <c r="Z71" s="749" t="n"/>
    </row>
    <row r="72">
      <c r="A72" s="749" t="n"/>
      <c r="B72" s="749" t="n"/>
      <c r="C72" s="749" t="n"/>
      <c r="D72" s="749" t="n"/>
      <c r="E72" s="749" t="n"/>
      <c r="F72" s="749" t="n"/>
      <c r="G72" s="749" t="n"/>
      <c r="H72" s="749" t="n"/>
      <c r="I72" s="749" t="n"/>
      <c r="J72" s="749" t="n"/>
      <c r="K72" s="749" t="n"/>
      <c r="L72" s="749" t="n"/>
      <c r="M72" s="749" t="n"/>
      <c r="N72" s="749" t="n"/>
      <c r="O72" s="749" t="n"/>
      <c r="P72" s="749" t="n"/>
      <c r="Q72" s="749" t="n"/>
      <c r="R72" s="749" t="n"/>
      <c r="S72" s="749" t="n"/>
      <c r="T72" s="749" t="n"/>
      <c r="U72" s="749" t="n"/>
      <c r="V72" s="749" t="n"/>
      <c r="W72" s="749" t="n"/>
      <c r="X72" s="749" t="n"/>
      <c r="Y72" s="749" t="n"/>
      <c r="Z72" s="749" t="n"/>
    </row>
    <row r="73">
      <c r="A73" s="749" t="n"/>
      <c r="B73" s="749" t="n"/>
      <c r="C73" s="749" t="n"/>
      <c r="D73" s="749" t="n"/>
      <c r="E73" s="749" t="n"/>
      <c r="F73" s="749" t="n"/>
      <c r="G73" s="749" t="n"/>
      <c r="H73" s="749" t="n"/>
      <c r="I73" s="749" t="n"/>
      <c r="J73" s="749" t="n"/>
      <c r="K73" s="749" t="n"/>
      <c r="L73" s="749" t="n"/>
      <c r="M73" s="749" t="n"/>
      <c r="N73" s="749" t="n"/>
      <c r="O73" s="749" t="n"/>
      <c r="P73" s="749" t="n"/>
      <c r="Q73" s="749" t="n"/>
      <c r="R73" s="749" t="n"/>
      <c r="S73" s="749" t="n"/>
      <c r="T73" s="749" t="n"/>
      <c r="U73" s="749" t="n"/>
      <c r="V73" s="749" t="n"/>
      <c r="W73" s="749" t="n"/>
      <c r="X73" s="749" t="n"/>
      <c r="Y73" s="749" t="n"/>
      <c r="Z73" s="749" t="n"/>
    </row>
    <row r="74">
      <c r="A74" s="749" t="n"/>
      <c r="B74" s="749" t="n"/>
      <c r="C74" s="749" t="n"/>
      <c r="D74" s="749" t="n"/>
      <c r="E74" s="749" t="n"/>
      <c r="F74" s="749" t="n"/>
      <c r="G74" s="749" t="n"/>
      <c r="H74" s="749" t="n"/>
      <c r="I74" s="749" t="n"/>
      <c r="J74" s="749" t="n"/>
      <c r="K74" s="749" t="n"/>
      <c r="L74" s="749" t="n"/>
      <c r="M74" s="749" t="n"/>
      <c r="N74" s="749" t="n"/>
      <c r="O74" s="749" t="n"/>
      <c r="P74" s="749" t="n"/>
      <c r="Q74" s="749" t="n"/>
      <c r="R74" s="749" t="n"/>
      <c r="S74" s="749" t="n"/>
      <c r="T74" s="749" t="n"/>
      <c r="U74" s="749" t="n"/>
      <c r="V74" s="749" t="n"/>
      <c r="W74" s="749" t="n"/>
      <c r="X74" s="749" t="n"/>
      <c r="Y74" s="749" t="n"/>
      <c r="Z74" s="749" t="n"/>
    </row>
    <row r="75">
      <c r="A75" s="749" t="n"/>
      <c r="B75" s="749" t="n"/>
      <c r="C75" s="749" t="n"/>
      <c r="D75" s="749" t="n"/>
      <c r="E75" s="749" t="n"/>
      <c r="F75" s="749" t="n"/>
      <c r="G75" s="749" t="n"/>
      <c r="H75" s="749" t="n"/>
      <c r="I75" s="749" t="n"/>
      <c r="J75" s="749" t="n"/>
      <c r="K75" s="749" t="n"/>
      <c r="L75" s="749" t="n"/>
      <c r="M75" s="749" t="n"/>
      <c r="N75" s="749" t="n"/>
      <c r="O75" s="749" t="n"/>
      <c r="P75" s="749" t="n"/>
      <c r="Q75" s="749" t="n"/>
      <c r="R75" s="749" t="n"/>
      <c r="S75" s="749" t="n"/>
      <c r="T75" s="749" t="n"/>
      <c r="U75" s="749" t="n"/>
      <c r="V75" s="749" t="n"/>
      <c r="W75" s="749" t="n"/>
      <c r="X75" s="749" t="n"/>
      <c r="Y75" s="749" t="n"/>
      <c r="Z75" s="749" t="n"/>
    </row>
    <row r="76">
      <c r="A76" s="749" t="n"/>
      <c r="B76" s="749" t="n"/>
      <c r="C76" s="749" t="n"/>
      <c r="D76" s="749" t="n"/>
      <c r="E76" s="749" t="n"/>
      <c r="F76" s="749" t="n"/>
      <c r="G76" s="749" t="n"/>
      <c r="H76" s="749" t="n"/>
      <c r="I76" s="749" t="n"/>
      <c r="J76" s="749" t="n"/>
      <c r="K76" s="749" t="n"/>
      <c r="L76" s="749" t="n"/>
      <c r="M76" s="749" t="n"/>
      <c r="N76" s="749" t="n"/>
      <c r="O76" s="749" t="n"/>
      <c r="P76" s="749" t="n"/>
      <c r="Q76" s="749" t="n"/>
      <c r="R76" s="749" t="n"/>
      <c r="S76" s="749" t="n"/>
      <c r="T76" s="749" t="n"/>
      <c r="U76" s="749" t="n"/>
      <c r="V76" s="749" t="n"/>
      <c r="W76" s="749" t="n"/>
      <c r="X76" s="749" t="n"/>
      <c r="Y76" s="749" t="n"/>
      <c r="Z76" s="749" t="n"/>
    </row>
    <row r="77">
      <c r="A77" s="749" t="n"/>
      <c r="B77" s="749" t="n"/>
      <c r="C77" s="749" t="n"/>
      <c r="D77" s="749" t="n"/>
      <c r="E77" s="749" t="n"/>
      <c r="F77" s="749" t="n"/>
      <c r="G77" s="749" t="n"/>
      <c r="H77" s="749" t="n"/>
      <c r="I77" s="749" t="n"/>
      <c r="J77" s="749" t="n"/>
      <c r="K77" s="749" t="n"/>
      <c r="L77" s="749" t="n"/>
      <c r="M77" s="749" t="n"/>
      <c r="N77" s="749" t="n"/>
      <c r="O77" s="749" t="n"/>
      <c r="P77" s="749" t="n"/>
      <c r="Q77" s="749" t="n"/>
      <c r="R77" s="749" t="n"/>
      <c r="S77" s="749" t="n"/>
      <c r="T77" s="749" t="n"/>
      <c r="U77" s="749" t="n"/>
      <c r="V77" s="749" t="n"/>
      <c r="W77" s="749" t="n"/>
      <c r="X77" s="749" t="n"/>
      <c r="Y77" s="749" t="n"/>
      <c r="Z77" s="749" t="n"/>
    </row>
    <row r="78">
      <c r="A78" s="749" t="n"/>
      <c r="B78" s="749" t="n"/>
      <c r="C78" s="749" t="n"/>
      <c r="D78" s="749" t="n"/>
      <c r="E78" s="749" t="n"/>
      <c r="F78" s="749" t="n"/>
      <c r="G78" s="749" t="n"/>
      <c r="H78" s="749" t="n"/>
      <c r="I78" s="749" t="n"/>
      <c r="J78" s="749" t="n"/>
      <c r="K78" s="749" t="n"/>
      <c r="L78" s="749" t="n"/>
      <c r="M78" s="749" t="n"/>
      <c r="N78" s="749" t="n"/>
      <c r="O78" s="749" t="n"/>
      <c r="P78" s="749" t="n"/>
      <c r="Q78" s="749" t="n"/>
      <c r="R78" s="749" t="n"/>
      <c r="S78" s="749" t="n"/>
      <c r="T78" s="749" t="n"/>
      <c r="U78" s="749" t="n"/>
      <c r="V78" s="749" t="n"/>
      <c r="W78" s="749" t="n"/>
      <c r="X78" s="749" t="n"/>
      <c r="Y78" s="749" t="n"/>
      <c r="Z78" s="749" t="n"/>
    </row>
    <row r="79">
      <c r="A79" s="749" t="n"/>
      <c r="B79" s="749" t="n"/>
      <c r="C79" s="749" t="n"/>
      <c r="D79" s="749" t="n"/>
      <c r="E79" s="749" t="n"/>
      <c r="F79" s="749" t="n"/>
      <c r="G79" s="749" t="n"/>
      <c r="H79" s="749" t="n"/>
      <c r="I79" s="749" t="n"/>
      <c r="J79" s="749" t="n"/>
      <c r="K79" s="749" t="n"/>
      <c r="L79" s="749" t="n"/>
      <c r="M79" s="749" t="n"/>
      <c r="N79" s="749" t="n"/>
      <c r="O79" s="749" t="n"/>
      <c r="P79" s="749" t="n"/>
      <c r="Q79" s="749" t="n"/>
      <c r="R79" s="749" t="n"/>
      <c r="S79" s="749" t="n"/>
      <c r="T79" s="749" t="n"/>
      <c r="U79" s="749" t="n"/>
      <c r="V79" s="749" t="n"/>
      <c r="W79" s="749" t="n"/>
      <c r="X79" s="749" t="n"/>
      <c r="Y79" s="749" t="n"/>
      <c r="Z79" s="749" t="n"/>
    </row>
    <row r="80">
      <c r="A80" s="749" t="n"/>
      <c r="B80" s="749" t="n"/>
      <c r="C80" s="749" t="n"/>
      <c r="D80" s="749" t="n"/>
      <c r="E80" s="749" t="n"/>
      <c r="F80" s="749" t="n"/>
      <c r="G80" s="749" t="n"/>
      <c r="H80" s="749" t="n"/>
      <c r="I80" s="749" t="n"/>
      <c r="J80" s="749" t="n"/>
      <c r="K80" s="749" t="n"/>
      <c r="L80" s="749" t="n"/>
      <c r="M80" s="749" t="n"/>
      <c r="N80" s="749" t="n"/>
      <c r="O80" s="749" t="n"/>
      <c r="P80" s="749" t="n"/>
      <c r="Q80" s="749" t="n"/>
      <c r="R80" s="749" t="n"/>
      <c r="S80" s="749" t="n"/>
      <c r="T80" s="749" t="n"/>
      <c r="U80" s="749" t="n"/>
      <c r="V80" s="749" t="n"/>
      <c r="W80" s="749" t="n"/>
      <c r="X80" s="749" t="n"/>
      <c r="Y80" s="749" t="n"/>
      <c r="Z80" s="749" t="n"/>
    </row>
    <row r="81">
      <c r="A81" s="749" t="n"/>
      <c r="B81" s="749" t="n"/>
      <c r="C81" s="749" t="n"/>
      <c r="D81" s="749" t="n"/>
      <c r="E81" s="749" t="n"/>
      <c r="F81" s="749" t="n"/>
      <c r="G81" s="749" t="n"/>
      <c r="H81" s="749" t="n"/>
      <c r="I81" s="749" t="n"/>
      <c r="J81" s="749" t="n"/>
      <c r="K81" s="749" t="n"/>
      <c r="L81" s="749" t="n"/>
      <c r="M81" s="749" t="n"/>
      <c r="N81" s="749" t="n"/>
      <c r="O81" s="749" t="n"/>
      <c r="P81" s="749" t="n"/>
      <c r="Q81" s="749" t="n"/>
      <c r="R81" s="749" t="n"/>
      <c r="S81" s="749" t="n"/>
      <c r="T81" s="749" t="n"/>
      <c r="U81" s="749" t="n"/>
      <c r="V81" s="749" t="n"/>
      <c r="W81" s="749" t="n"/>
      <c r="X81" s="749" t="n"/>
      <c r="Y81" s="749" t="n"/>
      <c r="Z81" s="749" t="n"/>
    </row>
    <row r="82">
      <c r="A82" s="749" t="n"/>
      <c r="B82" s="749" t="n"/>
      <c r="C82" s="749" t="n"/>
      <c r="D82" s="749" t="n"/>
      <c r="E82" s="749" t="n"/>
      <c r="F82" s="749" t="n"/>
      <c r="G82" s="749" t="n"/>
      <c r="H82" s="749" t="n"/>
      <c r="I82" s="749" t="n"/>
      <c r="J82" s="749" t="n"/>
      <c r="K82" s="749" t="n"/>
      <c r="L82" s="749" t="n"/>
      <c r="M82" s="749" t="n"/>
      <c r="N82" s="749" t="n"/>
      <c r="O82" s="749" t="n"/>
      <c r="P82" s="749" t="n"/>
      <c r="Q82" s="749" t="n"/>
      <c r="R82" s="749" t="n"/>
      <c r="S82" s="749" t="n"/>
      <c r="T82" s="749" t="n"/>
      <c r="U82" s="749" t="n"/>
      <c r="V82" s="749" t="n"/>
      <c r="W82" s="749" t="n"/>
      <c r="X82" s="749" t="n"/>
      <c r="Y82" s="749" t="n"/>
      <c r="Z82" s="749" t="n"/>
    </row>
    <row r="83">
      <c r="A83" s="749" t="n"/>
      <c r="B83" s="749" t="n"/>
      <c r="C83" s="749" t="n"/>
      <c r="D83" s="749" t="n"/>
      <c r="E83" s="749" t="n"/>
      <c r="F83" s="749" t="n"/>
      <c r="G83" s="749" t="n"/>
      <c r="H83" s="749" t="n"/>
      <c r="I83" s="749" t="n"/>
      <c r="J83" s="749" t="n"/>
      <c r="K83" s="749" t="n"/>
      <c r="L83" s="749" t="n"/>
      <c r="M83" s="749" t="n"/>
      <c r="N83" s="749" t="n"/>
      <c r="O83" s="749" t="n"/>
      <c r="P83" s="749" t="n"/>
      <c r="Q83" s="749" t="n"/>
      <c r="R83" s="749" t="n"/>
      <c r="S83" s="749" t="n"/>
      <c r="T83" s="749" t="n"/>
      <c r="U83" s="749" t="n"/>
      <c r="V83" s="749" t="n"/>
      <c r="W83" s="749" t="n"/>
      <c r="X83" s="749" t="n"/>
      <c r="Y83" s="749" t="n"/>
      <c r="Z83" s="749" t="n"/>
    </row>
    <row r="84">
      <c r="A84" s="749" t="n"/>
      <c r="B84" s="749" t="n"/>
      <c r="C84" s="749" t="n"/>
      <c r="D84" s="749" t="n"/>
      <c r="E84" s="749" t="n"/>
      <c r="F84" s="749" t="n"/>
      <c r="G84" s="749" t="n"/>
      <c r="H84" s="749" t="n"/>
      <c r="I84" s="749" t="n"/>
      <c r="J84" s="749" t="n"/>
      <c r="K84" s="749" t="n"/>
      <c r="L84" s="749" t="n"/>
      <c r="M84" s="749" t="n"/>
      <c r="N84" s="749" t="n"/>
      <c r="O84" s="749" t="n"/>
      <c r="P84" s="749" t="n"/>
      <c r="Q84" s="749" t="n"/>
      <c r="R84" s="749" t="n"/>
      <c r="S84" s="749" t="n"/>
      <c r="T84" s="749" t="n"/>
      <c r="U84" s="749" t="n"/>
      <c r="V84" s="749" t="n"/>
      <c r="W84" s="749" t="n"/>
      <c r="X84" s="749" t="n"/>
      <c r="Y84" s="749" t="n"/>
      <c r="Z84" s="749" t="n"/>
    </row>
    <row r="85">
      <c r="A85" s="749" t="n"/>
      <c r="B85" s="749" t="n"/>
      <c r="C85" s="749" t="n"/>
      <c r="D85" s="749" t="n"/>
      <c r="E85" s="749" t="n"/>
      <c r="F85" s="749" t="n"/>
      <c r="G85" s="749" t="n"/>
      <c r="H85" s="749" t="n"/>
      <c r="I85" s="749" t="n"/>
      <c r="J85" s="749" t="n"/>
      <c r="K85" s="749" t="n"/>
      <c r="L85" s="749" t="n"/>
      <c r="M85" s="749" t="n"/>
      <c r="N85" s="749" t="n"/>
      <c r="O85" s="749" t="n"/>
      <c r="P85" s="749" t="n"/>
      <c r="Q85" s="749" t="n"/>
      <c r="R85" s="749" t="n"/>
      <c r="S85" s="749" t="n"/>
      <c r="T85" s="749" t="n"/>
      <c r="U85" s="749" t="n"/>
      <c r="V85" s="749" t="n"/>
      <c r="W85" s="749" t="n"/>
      <c r="X85" s="749" t="n"/>
      <c r="Y85" s="749" t="n"/>
      <c r="Z85" s="749" t="n"/>
    </row>
    <row r="86">
      <c r="A86" s="749" t="n"/>
      <c r="B86" s="749" t="n"/>
      <c r="C86" s="749" t="n"/>
      <c r="D86" s="749" t="n"/>
      <c r="E86" s="749" t="n"/>
      <c r="F86" s="749" t="n"/>
      <c r="G86" s="749" t="n"/>
      <c r="H86" s="749" t="n"/>
      <c r="I86" s="749" t="n"/>
      <c r="J86" s="749" t="n"/>
      <c r="K86" s="749" t="n"/>
      <c r="L86" s="749" t="n"/>
      <c r="M86" s="749" t="n"/>
      <c r="N86" s="749" t="n"/>
      <c r="O86" s="749" t="n"/>
      <c r="P86" s="749" t="n"/>
      <c r="Q86" s="749" t="n"/>
      <c r="R86" s="749" t="n"/>
      <c r="S86" s="749" t="n"/>
      <c r="T86" s="749" t="n"/>
      <c r="U86" s="749" t="n"/>
      <c r="V86" s="749" t="n"/>
      <c r="W86" s="749" t="n"/>
      <c r="X86" s="749" t="n"/>
      <c r="Y86" s="749" t="n"/>
      <c r="Z86" s="749" t="n"/>
    </row>
    <row r="87">
      <c r="A87" s="749" t="n"/>
      <c r="B87" s="749" t="n"/>
      <c r="C87" s="749" t="n"/>
      <c r="D87" s="749" t="n"/>
      <c r="E87" s="749" t="n"/>
      <c r="F87" s="749" t="n"/>
      <c r="G87" s="749" t="n"/>
      <c r="H87" s="749" t="n"/>
      <c r="I87" s="749" t="n"/>
      <c r="J87" s="749" t="n"/>
      <c r="K87" s="749" t="n"/>
      <c r="L87" s="749" t="n"/>
      <c r="M87" s="749" t="n"/>
      <c r="N87" s="749" t="n"/>
      <c r="O87" s="749" t="n"/>
      <c r="P87" s="749" t="n"/>
      <c r="Q87" s="749" t="n"/>
      <c r="R87" s="749" t="n"/>
      <c r="S87" s="749" t="n"/>
      <c r="T87" s="749" t="n"/>
      <c r="U87" s="749" t="n"/>
      <c r="V87" s="749" t="n"/>
      <c r="W87" s="749" t="n"/>
      <c r="X87" s="749" t="n"/>
      <c r="Y87" s="749" t="n"/>
      <c r="Z87" s="749" t="n"/>
    </row>
    <row r="88">
      <c r="A88" s="749" t="n"/>
      <c r="B88" s="749" t="n"/>
      <c r="C88" s="749" t="n"/>
      <c r="D88" s="749" t="n"/>
      <c r="E88" s="749" t="n"/>
      <c r="F88" s="749" t="n"/>
      <c r="G88" s="749" t="n"/>
      <c r="H88" s="749" t="n"/>
      <c r="I88" s="749" t="n"/>
      <c r="J88" s="749" t="n"/>
      <c r="K88" s="749" t="n"/>
      <c r="L88" s="749" t="n"/>
      <c r="M88" s="749" t="n"/>
      <c r="N88" s="749" t="n"/>
      <c r="O88" s="749" t="n"/>
      <c r="P88" s="749" t="n"/>
      <c r="Q88" s="749" t="n"/>
      <c r="R88" s="749" t="n"/>
      <c r="S88" s="749" t="n"/>
      <c r="T88" s="749" t="n"/>
      <c r="U88" s="749" t="n"/>
      <c r="V88" s="749" t="n"/>
      <c r="W88" s="749" t="n"/>
      <c r="X88" s="749" t="n"/>
      <c r="Y88" s="749" t="n"/>
      <c r="Z88" s="749" t="n"/>
    </row>
    <row r="89">
      <c r="A89" s="749" t="n"/>
      <c r="B89" s="749" t="n"/>
      <c r="C89" s="749" t="n"/>
      <c r="D89" s="749" t="n"/>
      <c r="E89" s="749" t="n"/>
      <c r="F89" s="749" t="n"/>
      <c r="G89" s="749" t="n"/>
      <c r="H89" s="749" t="n"/>
      <c r="I89" s="749" t="n"/>
      <c r="J89" s="749" t="n"/>
      <c r="K89" s="749" t="n"/>
      <c r="L89" s="749" t="n"/>
      <c r="M89" s="749" t="n"/>
      <c r="N89" s="749" t="n"/>
      <c r="O89" s="749" t="n"/>
      <c r="P89" s="749" t="n"/>
      <c r="Q89" s="749" t="n"/>
      <c r="R89" s="749" t="n"/>
      <c r="S89" s="749" t="n"/>
      <c r="T89" s="749" t="n"/>
      <c r="U89" s="749" t="n"/>
      <c r="V89" s="749" t="n"/>
      <c r="W89" s="749" t="n"/>
      <c r="X89" s="749" t="n"/>
      <c r="Y89" s="749" t="n"/>
      <c r="Z89" s="749" t="n"/>
    </row>
    <row r="90">
      <c r="A90" s="749" t="n"/>
      <c r="B90" s="749" t="n"/>
      <c r="C90" s="749" t="n"/>
      <c r="D90" s="749" t="n"/>
      <c r="E90" s="749" t="n"/>
      <c r="F90" s="749" t="n"/>
      <c r="G90" s="749" t="n"/>
      <c r="H90" s="749" t="n"/>
      <c r="I90" s="749" t="n"/>
      <c r="J90" s="749" t="n"/>
      <c r="K90" s="749" t="n"/>
      <c r="L90" s="749" t="n"/>
      <c r="M90" s="749" t="n"/>
      <c r="N90" s="749" t="n"/>
      <c r="O90" s="749" t="n"/>
      <c r="P90" s="749" t="n"/>
      <c r="Q90" s="749" t="n"/>
      <c r="R90" s="749" t="n"/>
      <c r="S90" s="749" t="n"/>
      <c r="T90" s="749" t="n"/>
      <c r="U90" s="749" t="n"/>
      <c r="V90" s="749" t="n"/>
      <c r="W90" s="749" t="n"/>
      <c r="X90" s="749" t="n"/>
      <c r="Y90" s="749" t="n"/>
      <c r="Z90" s="749" t="n"/>
    </row>
    <row r="91">
      <c r="A91" s="749" t="n"/>
      <c r="B91" s="749" t="n"/>
      <c r="C91" s="749" t="n"/>
      <c r="D91" s="749" t="n"/>
      <c r="E91" s="749" t="n"/>
      <c r="F91" s="749" t="n"/>
      <c r="G91" s="749" t="n"/>
      <c r="H91" s="749" t="n"/>
      <c r="I91" s="749" t="n"/>
      <c r="J91" s="749" t="n"/>
      <c r="K91" s="749" t="n"/>
      <c r="L91" s="749" t="n"/>
      <c r="M91" s="749" t="n"/>
      <c r="N91" s="749" t="n"/>
      <c r="O91" s="749" t="n"/>
      <c r="P91" s="749" t="n"/>
      <c r="Q91" s="749" t="n"/>
      <c r="R91" s="749" t="n"/>
      <c r="S91" s="749" t="n"/>
      <c r="T91" s="749" t="n"/>
      <c r="U91" s="749" t="n"/>
      <c r="V91" s="749" t="n"/>
      <c r="W91" s="749" t="n"/>
      <c r="X91" s="749" t="n"/>
      <c r="Y91" s="749" t="n"/>
      <c r="Z91" s="749" t="n"/>
    </row>
    <row r="92">
      <c r="A92" s="749" t="n"/>
      <c r="B92" s="749" t="n"/>
      <c r="C92" s="749" t="n"/>
      <c r="D92" s="749" t="n"/>
      <c r="E92" s="749" t="n"/>
      <c r="F92" s="749" t="n"/>
      <c r="G92" s="749" t="n"/>
      <c r="H92" s="749" t="n"/>
      <c r="I92" s="749" t="n"/>
      <c r="J92" s="749" t="n"/>
      <c r="K92" s="749" t="n"/>
      <c r="L92" s="749" t="n"/>
      <c r="M92" s="749" t="n"/>
      <c r="N92" s="749" t="n"/>
      <c r="O92" s="749" t="n"/>
      <c r="P92" s="749" t="n"/>
      <c r="Q92" s="749" t="n"/>
      <c r="R92" s="749" t="n"/>
      <c r="S92" s="749" t="n"/>
      <c r="T92" s="749" t="n"/>
      <c r="U92" s="749" t="n"/>
      <c r="V92" s="749" t="n"/>
      <c r="W92" s="749" t="n"/>
      <c r="X92" s="749" t="n"/>
      <c r="Y92" s="749" t="n"/>
      <c r="Z92" s="749" t="n"/>
    </row>
    <row r="93">
      <c r="A93" s="749" t="n"/>
      <c r="B93" s="749" t="n"/>
      <c r="C93" s="749" t="n"/>
      <c r="D93" s="749" t="n"/>
      <c r="E93" s="749" t="n"/>
      <c r="F93" s="749" t="n"/>
      <c r="G93" s="749" t="n"/>
      <c r="H93" s="749" t="n"/>
      <c r="I93" s="749" t="n"/>
      <c r="J93" s="749" t="n"/>
      <c r="K93" s="749" t="n"/>
      <c r="L93" s="749" t="n"/>
      <c r="M93" s="749" t="n"/>
      <c r="N93" s="749" t="n"/>
      <c r="O93" s="749" t="n"/>
      <c r="P93" s="749" t="n"/>
      <c r="Q93" s="749" t="n"/>
      <c r="R93" s="749" t="n"/>
      <c r="S93" s="749" t="n"/>
      <c r="T93" s="749" t="n"/>
      <c r="U93" s="749" t="n"/>
      <c r="V93" s="749" t="n"/>
      <c r="W93" s="749" t="n"/>
      <c r="X93" s="749" t="n"/>
      <c r="Y93" s="749" t="n"/>
      <c r="Z93" s="749" t="n"/>
    </row>
    <row r="94">
      <c r="A94" s="749" t="n"/>
      <c r="B94" s="749" t="n"/>
      <c r="C94" s="749" t="n"/>
      <c r="D94" s="749" t="n"/>
      <c r="E94" s="749" t="n"/>
      <c r="F94" s="749" t="n"/>
      <c r="G94" s="749" t="n"/>
      <c r="H94" s="749" t="n"/>
      <c r="I94" s="749" t="n"/>
      <c r="J94" s="749" t="n"/>
      <c r="K94" s="749" t="n"/>
      <c r="L94" s="749" t="n"/>
      <c r="M94" s="749" t="n"/>
      <c r="N94" s="749" t="n"/>
      <c r="O94" s="749" t="n"/>
      <c r="P94" s="749" t="n"/>
      <c r="Q94" s="749" t="n"/>
      <c r="R94" s="749" t="n"/>
      <c r="S94" s="749" t="n"/>
      <c r="T94" s="749" t="n"/>
      <c r="U94" s="749" t="n"/>
      <c r="V94" s="749" t="n"/>
      <c r="W94" s="749" t="n"/>
      <c r="X94" s="749" t="n"/>
      <c r="Y94" s="749" t="n"/>
      <c r="Z94" s="749" t="n"/>
    </row>
    <row r="95">
      <c r="A95" s="749" t="n"/>
      <c r="B95" s="749" t="n"/>
      <c r="C95" s="749" t="n"/>
      <c r="D95" s="749" t="n"/>
      <c r="E95" s="749" t="n"/>
      <c r="F95" s="749" t="n"/>
      <c r="G95" s="749" t="n"/>
      <c r="H95" s="749" t="n"/>
      <c r="I95" s="749" t="n"/>
      <c r="J95" s="749" t="n"/>
      <c r="K95" s="749" t="n"/>
      <c r="L95" s="749" t="n"/>
      <c r="M95" s="749" t="n"/>
      <c r="N95" s="749" t="n"/>
      <c r="O95" s="749" t="n"/>
      <c r="P95" s="749" t="n"/>
      <c r="Q95" s="749" t="n"/>
      <c r="R95" s="749" t="n"/>
      <c r="S95" s="749" t="n"/>
      <c r="T95" s="749" t="n"/>
      <c r="U95" s="749" t="n"/>
      <c r="V95" s="749" t="n"/>
      <c r="W95" s="749" t="n"/>
      <c r="X95" s="749" t="n"/>
      <c r="Y95" s="749" t="n"/>
      <c r="Z95" s="749" t="n"/>
    </row>
    <row r="96">
      <c r="A96" s="749" t="n"/>
      <c r="B96" s="749" t="n"/>
      <c r="C96" s="749" t="n"/>
      <c r="D96" s="749" t="n"/>
      <c r="E96" s="749" t="n"/>
      <c r="F96" s="749" t="n"/>
      <c r="G96" s="749" t="n"/>
      <c r="H96" s="749" t="n"/>
      <c r="I96" s="749" t="n"/>
      <c r="J96" s="749" t="n"/>
      <c r="K96" s="749" t="n"/>
      <c r="L96" s="749" t="n"/>
      <c r="M96" s="749" t="n"/>
      <c r="N96" s="749" t="n"/>
      <c r="O96" s="749" t="n"/>
      <c r="P96" s="749" t="n"/>
      <c r="Q96" s="749" t="n"/>
      <c r="R96" s="749" t="n"/>
      <c r="S96" s="749" t="n"/>
      <c r="T96" s="749" t="n"/>
      <c r="U96" s="749" t="n"/>
      <c r="V96" s="749" t="n"/>
      <c r="W96" s="749" t="n"/>
      <c r="X96" s="749" t="n"/>
      <c r="Y96" s="749" t="n"/>
      <c r="Z96" s="749" t="n"/>
    </row>
    <row r="97">
      <c r="A97" s="749" t="n"/>
      <c r="B97" s="749" t="n"/>
      <c r="C97" s="749" t="n"/>
      <c r="D97" s="749" t="n"/>
      <c r="E97" s="749" t="n"/>
      <c r="F97" s="749" t="n"/>
      <c r="G97" s="749" t="n"/>
      <c r="H97" s="749" t="n"/>
      <c r="I97" s="749" t="n"/>
      <c r="J97" s="749" t="n"/>
      <c r="K97" s="749" t="n"/>
      <c r="L97" s="749" t="n"/>
      <c r="M97" s="749" t="n"/>
      <c r="N97" s="749" t="n"/>
      <c r="O97" s="749" t="n"/>
      <c r="P97" s="749" t="n"/>
      <c r="Q97" s="749" t="n"/>
      <c r="R97" s="749" t="n"/>
      <c r="S97" s="749" t="n"/>
      <c r="T97" s="749" t="n"/>
      <c r="U97" s="749" t="n"/>
      <c r="V97" s="749" t="n"/>
      <c r="W97" s="749" t="n"/>
      <c r="X97" s="749" t="n"/>
      <c r="Y97" s="749" t="n"/>
      <c r="Z97" s="749" t="n"/>
    </row>
    <row r="98">
      <c r="A98" s="749" t="n"/>
      <c r="B98" s="749" t="n"/>
      <c r="C98" s="749" t="n"/>
      <c r="D98" s="749" t="n"/>
      <c r="E98" s="749" t="n"/>
      <c r="F98" s="749" t="n"/>
      <c r="G98" s="749" t="n"/>
      <c r="H98" s="749" t="n"/>
      <c r="I98" s="749" t="n"/>
      <c r="J98" s="749" t="n"/>
      <c r="K98" s="749" t="n"/>
      <c r="L98" s="749" t="n"/>
      <c r="M98" s="749" t="n"/>
      <c r="N98" s="749" t="n"/>
      <c r="O98" s="749" t="n"/>
      <c r="P98" s="749" t="n"/>
      <c r="Q98" s="749" t="n"/>
      <c r="R98" s="749" t="n"/>
      <c r="S98" s="749" t="n"/>
      <c r="T98" s="749" t="n"/>
      <c r="U98" s="749" t="n"/>
      <c r="V98" s="749" t="n"/>
      <c r="W98" s="749" t="n"/>
      <c r="X98" s="749" t="n"/>
      <c r="Y98" s="749" t="n"/>
      <c r="Z98" s="749" t="n"/>
    </row>
    <row r="99">
      <c r="A99" s="749" t="n"/>
      <c r="B99" s="749" t="n"/>
      <c r="C99" s="749" t="n"/>
      <c r="D99" s="749" t="n"/>
      <c r="E99" s="749" t="n"/>
      <c r="F99" s="749" t="n"/>
      <c r="G99" s="749" t="n"/>
      <c r="H99" s="749" t="n"/>
      <c r="I99" s="749" t="n"/>
      <c r="J99" s="749" t="n"/>
      <c r="K99" s="749" t="n"/>
      <c r="L99" s="749" t="n"/>
      <c r="M99" s="749" t="n"/>
      <c r="N99" s="749" t="n"/>
      <c r="O99" s="749" t="n"/>
      <c r="P99" s="749" t="n"/>
      <c r="Q99" s="749" t="n"/>
      <c r="R99" s="749" t="n"/>
      <c r="S99" s="749" t="n"/>
      <c r="T99" s="749" t="n"/>
      <c r="U99" s="749" t="n"/>
      <c r="V99" s="749" t="n"/>
      <c r="W99" s="749" t="n"/>
      <c r="X99" s="749" t="n"/>
      <c r="Y99" s="749" t="n"/>
      <c r="Z99" s="749" t="n"/>
    </row>
    <row r="100">
      <c r="A100" s="749" t="n"/>
      <c r="B100" s="749" t="n"/>
      <c r="C100" s="749" t="n"/>
      <c r="D100" s="749" t="n"/>
      <c r="E100" s="749" t="n"/>
      <c r="F100" s="749" t="n"/>
      <c r="G100" s="749" t="n"/>
      <c r="H100" s="749" t="n"/>
      <c r="I100" s="749" t="n"/>
      <c r="J100" s="749" t="n"/>
      <c r="K100" s="749" t="n"/>
      <c r="L100" s="749" t="n"/>
      <c r="M100" s="749" t="n"/>
      <c r="N100" s="749" t="n"/>
      <c r="O100" s="749" t="n"/>
      <c r="P100" s="749" t="n"/>
      <c r="Q100" s="749" t="n"/>
      <c r="R100" s="749" t="n"/>
      <c r="S100" s="749" t="n"/>
      <c r="T100" s="749" t="n"/>
      <c r="U100" s="749" t="n"/>
      <c r="V100" s="749" t="n"/>
      <c r="W100" s="749" t="n"/>
      <c r="X100" s="749" t="n"/>
      <c r="Y100" s="749" t="n"/>
      <c r="Z100" s="749" t="n"/>
    </row>
    <row r="101">
      <c r="A101" s="749" t="n"/>
      <c r="B101" s="749" t="n"/>
      <c r="C101" s="749" t="n"/>
      <c r="D101" s="749" t="n"/>
      <c r="E101" s="749" t="n"/>
      <c r="F101" s="749" t="n"/>
      <c r="G101" s="749" t="n"/>
      <c r="H101" s="749" t="n"/>
      <c r="I101" s="749" t="n"/>
      <c r="J101" s="749" t="n"/>
      <c r="K101" s="749" t="n"/>
      <c r="L101" s="749" t="n"/>
      <c r="M101" s="749" t="n"/>
      <c r="N101" s="749" t="n"/>
      <c r="O101" s="749" t="n"/>
      <c r="P101" s="749" t="n"/>
      <c r="Q101" s="749" t="n"/>
      <c r="R101" s="749" t="n"/>
      <c r="S101" s="749" t="n"/>
      <c r="T101" s="749" t="n"/>
      <c r="U101" s="749" t="n"/>
      <c r="V101" s="749" t="n"/>
      <c r="W101" s="749" t="n"/>
      <c r="X101" s="749" t="n"/>
      <c r="Y101" s="749" t="n"/>
      <c r="Z101" s="749" t="n"/>
    </row>
    <row r="102">
      <c r="A102" s="749" t="n"/>
      <c r="B102" s="749" t="n"/>
      <c r="C102" s="749" t="n"/>
      <c r="D102" s="749" t="n"/>
      <c r="E102" s="749" t="n"/>
      <c r="F102" s="749" t="n"/>
      <c r="G102" s="749" t="n"/>
      <c r="H102" s="749" t="n"/>
      <c r="I102" s="749" t="n"/>
      <c r="J102" s="749" t="n"/>
      <c r="K102" s="749" t="n"/>
      <c r="L102" s="749" t="n"/>
      <c r="M102" s="749" t="n"/>
      <c r="N102" s="749" t="n"/>
      <c r="O102" s="749" t="n"/>
      <c r="P102" s="749" t="n"/>
      <c r="Q102" s="749" t="n"/>
      <c r="R102" s="749" t="n"/>
      <c r="S102" s="749" t="n"/>
      <c r="T102" s="749" t="n"/>
      <c r="U102" s="749" t="n"/>
      <c r="V102" s="749" t="n"/>
      <c r="W102" s="749" t="n"/>
      <c r="X102" s="749" t="n"/>
      <c r="Y102" s="749" t="n"/>
      <c r="Z102" s="749" t="n"/>
    </row>
    <row r="103">
      <c r="A103" s="749" t="n"/>
      <c r="B103" s="749" t="n"/>
      <c r="C103" s="749" t="n"/>
      <c r="D103" s="749" t="n"/>
      <c r="E103" s="749" t="n"/>
      <c r="F103" s="749" t="n"/>
      <c r="G103" s="749" t="n"/>
      <c r="H103" s="749" t="n"/>
      <c r="I103" s="749" t="n"/>
      <c r="J103" s="749" t="n"/>
      <c r="K103" s="749" t="n"/>
      <c r="L103" s="749" t="n"/>
      <c r="M103" s="749" t="n"/>
      <c r="N103" s="749" t="n"/>
      <c r="O103" s="749" t="n"/>
      <c r="P103" s="749" t="n"/>
      <c r="Q103" s="749" t="n"/>
      <c r="R103" s="749" t="n"/>
      <c r="S103" s="749" t="n"/>
      <c r="T103" s="749" t="n"/>
      <c r="U103" s="749" t="n"/>
      <c r="V103" s="749" t="n"/>
      <c r="W103" s="749" t="n"/>
      <c r="X103" s="749" t="n"/>
      <c r="Y103" s="749" t="n"/>
      <c r="Z103" s="749" t="n"/>
    </row>
    <row r="104">
      <c r="A104" s="749" t="n"/>
      <c r="B104" s="749" t="n"/>
      <c r="C104" s="749" t="n"/>
      <c r="D104" s="749" t="n"/>
      <c r="E104" s="749" t="n"/>
      <c r="F104" s="749" t="n"/>
      <c r="G104" s="749" t="n"/>
      <c r="H104" s="749" t="n"/>
      <c r="I104" s="749" t="n"/>
      <c r="J104" s="749" t="n"/>
      <c r="K104" s="749" t="n"/>
      <c r="L104" s="749" t="n"/>
      <c r="M104" s="749" t="n"/>
      <c r="N104" s="749" t="n"/>
      <c r="O104" s="749" t="n"/>
      <c r="P104" s="749" t="n"/>
      <c r="Q104" s="749" t="n"/>
      <c r="R104" s="749" t="n"/>
      <c r="S104" s="749" t="n"/>
      <c r="T104" s="749" t="n"/>
      <c r="U104" s="749" t="n"/>
      <c r="V104" s="749" t="n"/>
      <c r="W104" s="749" t="n"/>
      <c r="X104" s="749" t="n"/>
      <c r="Y104" s="749" t="n"/>
      <c r="Z104" s="749" t="n"/>
    </row>
    <row r="105">
      <c r="A105" s="749" t="n"/>
      <c r="B105" s="749" t="n"/>
      <c r="C105" s="749" t="n"/>
      <c r="D105" s="749" t="n"/>
      <c r="E105" s="749" t="n"/>
      <c r="F105" s="749" t="n"/>
      <c r="G105" s="749" t="n"/>
      <c r="H105" s="749" t="n"/>
      <c r="I105" s="749" t="n"/>
      <c r="J105" s="749" t="n"/>
      <c r="K105" s="749" t="n"/>
      <c r="L105" s="749" t="n"/>
      <c r="M105" s="749" t="n"/>
      <c r="N105" s="749" t="n"/>
      <c r="O105" s="749" t="n"/>
      <c r="P105" s="749" t="n"/>
      <c r="Q105" s="749" t="n"/>
      <c r="R105" s="749" t="n"/>
      <c r="S105" s="749" t="n"/>
      <c r="T105" s="749" t="n"/>
      <c r="U105" s="749" t="n"/>
      <c r="V105" s="749" t="n"/>
      <c r="W105" s="749" t="n"/>
      <c r="X105" s="749" t="n"/>
      <c r="Y105" s="749" t="n"/>
      <c r="Z105" s="749" t="n"/>
    </row>
    <row r="106">
      <c r="A106" s="749" t="n"/>
      <c r="B106" s="749" t="n"/>
      <c r="C106" s="749" t="n"/>
      <c r="D106" s="749" t="n"/>
      <c r="E106" s="749" t="n"/>
      <c r="F106" s="749" t="n"/>
      <c r="G106" s="749" t="n"/>
      <c r="H106" s="749" t="n"/>
      <c r="I106" s="749" t="n"/>
      <c r="J106" s="749" t="n"/>
      <c r="K106" s="749" t="n"/>
      <c r="L106" s="749" t="n"/>
      <c r="M106" s="749" t="n"/>
      <c r="N106" s="749" t="n"/>
      <c r="O106" s="749" t="n"/>
      <c r="P106" s="749" t="n"/>
      <c r="Q106" s="749" t="n"/>
      <c r="R106" s="749" t="n"/>
      <c r="S106" s="749" t="n"/>
      <c r="T106" s="749" t="n"/>
      <c r="U106" s="749" t="n"/>
      <c r="V106" s="749" t="n"/>
      <c r="W106" s="749" t="n"/>
      <c r="X106" s="749" t="n"/>
      <c r="Y106" s="749" t="n"/>
      <c r="Z106" s="749" t="n"/>
    </row>
    <row r="107">
      <c r="A107" s="749" t="n"/>
      <c r="B107" s="749" t="n"/>
      <c r="C107" s="749" t="n"/>
      <c r="D107" s="749" t="n"/>
      <c r="E107" s="749" t="n"/>
      <c r="F107" s="749" t="n"/>
      <c r="G107" s="749" t="n"/>
      <c r="H107" s="749" t="n"/>
      <c r="I107" s="749" t="n"/>
      <c r="J107" s="749" t="n"/>
      <c r="K107" s="749" t="n"/>
      <c r="L107" s="749" t="n"/>
      <c r="M107" s="749" t="n"/>
      <c r="N107" s="749" t="n"/>
      <c r="O107" s="749" t="n"/>
      <c r="P107" s="749" t="n"/>
      <c r="Q107" s="749" t="n"/>
      <c r="R107" s="749" t="n"/>
      <c r="S107" s="749" t="n"/>
      <c r="T107" s="749" t="n"/>
      <c r="U107" s="749" t="n"/>
      <c r="V107" s="749" t="n"/>
      <c r="W107" s="749" t="n"/>
      <c r="X107" s="749" t="n"/>
      <c r="Y107" s="749" t="n"/>
      <c r="Z107" s="749" t="n"/>
    </row>
    <row r="108">
      <c r="A108" s="749" t="n"/>
      <c r="B108" s="749" t="n"/>
      <c r="C108" s="749" t="n"/>
      <c r="D108" s="749" t="n"/>
      <c r="E108" s="749" t="n"/>
      <c r="F108" s="749" t="n"/>
      <c r="G108" s="749" t="n"/>
      <c r="H108" s="749" t="n"/>
      <c r="I108" s="749" t="n"/>
      <c r="J108" s="749" t="n"/>
      <c r="K108" s="749" t="n"/>
      <c r="L108" s="749" t="n"/>
      <c r="M108" s="749" t="n"/>
      <c r="N108" s="749" t="n"/>
      <c r="O108" s="749" t="n"/>
      <c r="P108" s="749" t="n"/>
      <c r="Q108" s="749" t="n"/>
      <c r="R108" s="749" t="n"/>
      <c r="S108" s="749" t="n"/>
      <c r="T108" s="749" t="n"/>
      <c r="U108" s="749" t="n"/>
      <c r="V108" s="749" t="n"/>
      <c r="W108" s="749" t="n"/>
      <c r="X108" s="749" t="n"/>
      <c r="Y108" s="749" t="n"/>
      <c r="Z108" s="749" t="n"/>
    </row>
    <row r="109">
      <c r="A109" s="749" t="n"/>
      <c r="B109" s="749" t="n"/>
      <c r="C109" s="749" t="n"/>
      <c r="D109" s="749" t="n"/>
      <c r="E109" s="749" t="n"/>
      <c r="F109" s="749" t="n"/>
      <c r="G109" s="749" t="n"/>
      <c r="H109" s="749" t="n"/>
      <c r="I109" s="749" t="n"/>
      <c r="J109" s="749" t="n"/>
      <c r="K109" s="749" t="n"/>
      <c r="L109" s="749" t="n"/>
      <c r="M109" s="749" t="n"/>
      <c r="N109" s="749" t="n"/>
      <c r="O109" s="749" t="n"/>
      <c r="P109" s="749" t="n"/>
      <c r="Q109" s="749" t="n"/>
      <c r="R109" s="749" t="n"/>
      <c r="S109" s="749" t="n"/>
      <c r="T109" s="749" t="n"/>
      <c r="U109" s="749" t="n"/>
      <c r="V109" s="749" t="n"/>
      <c r="W109" s="749" t="n"/>
      <c r="X109" s="749" t="n"/>
      <c r="Y109" s="749" t="n"/>
      <c r="Z109" s="749" t="n"/>
    </row>
    <row r="110">
      <c r="A110" s="749" t="n"/>
      <c r="B110" s="749" t="n"/>
      <c r="C110" s="749" t="n"/>
      <c r="D110" s="749" t="n"/>
      <c r="E110" s="749" t="n"/>
      <c r="F110" s="749" t="n"/>
      <c r="G110" s="749" t="n"/>
      <c r="H110" s="749" t="n"/>
      <c r="I110" s="749" t="n"/>
      <c r="J110" s="749" t="n"/>
      <c r="K110" s="749" t="n"/>
      <c r="L110" s="749" t="n"/>
      <c r="M110" s="749" t="n"/>
      <c r="N110" s="749" t="n"/>
      <c r="O110" s="749" t="n"/>
      <c r="P110" s="749" t="n"/>
      <c r="Q110" s="749" t="n"/>
      <c r="R110" s="749" t="n"/>
      <c r="S110" s="749" t="n"/>
      <c r="T110" s="749" t="n"/>
      <c r="U110" s="749" t="n"/>
      <c r="V110" s="749" t="n"/>
      <c r="W110" s="749" t="n"/>
      <c r="X110" s="749" t="n"/>
      <c r="Y110" s="749" t="n"/>
      <c r="Z110" s="749" t="n"/>
    </row>
    <row r="111">
      <c r="A111" s="749" t="n"/>
      <c r="B111" s="749" t="n"/>
      <c r="C111" s="749" t="n"/>
      <c r="D111" s="749" t="n"/>
      <c r="E111" s="749" t="n"/>
      <c r="F111" s="749" t="n"/>
      <c r="G111" s="749" t="n"/>
      <c r="H111" s="749" t="n"/>
      <c r="I111" s="749" t="n"/>
      <c r="J111" s="749" t="n"/>
      <c r="K111" s="749" t="n"/>
      <c r="L111" s="749" t="n"/>
      <c r="M111" s="749" t="n"/>
      <c r="N111" s="749" t="n"/>
      <c r="O111" s="749" t="n"/>
      <c r="P111" s="749" t="n"/>
      <c r="Q111" s="749" t="n"/>
      <c r="R111" s="749" t="n"/>
      <c r="S111" s="749" t="n"/>
      <c r="T111" s="749" t="n"/>
      <c r="U111" s="749" t="n"/>
      <c r="V111" s="749" t="n"/>
      <c r="W111" s="749" t="n"/>
      <c r="X111" s="749" t="n"/>
      <c r="Y111" s="749" t="n"/>
      <c r="Z111" s="749" t="n"/>
    </row>
    <row r="112">
      <c r="A112" s="749" t="n"/>
      <c r="B112" s="749" t="n"/>
      <c r="C112" s="749" t="n"/>
      <c r="D112" s="749" t="n"/>
      <c r="E112" s="749" t="n"/>
      <c r="F112" s="749" t="n"/>
      <c r="G112" s="749" t="n"/>
      <c r="H112" s="749" t="n"/>
      <c r="I112" s="749" t="n"/>
      <c r="J112" s="749" t="n"/>
      <c r="K112" s="749" t="n"/>
      <c r="L112" s="749" t="n"/>
      <c r="M112" s="749" t="n"/>
      <c r="N112" s="749" t="n"/>
      <c r="O112" s="749" t="n"/>
      <c r="P112" s="749" t="n"/>
      <c r="Q112" s="749" t="n"/>
      <c r="R112" s="749" t="n"/>
      <c r="S112" s="749" t="n"/>
      <c r="T112" s="749" t="n"/>
      <c r="U112" s="749" t="n"/>
      <c r="V112" s="749" t="n"/>
      <c r="W112" s="749" t="n"/>
      <c r="X112" s="749" t="n"/>
      <c r="Y112" s="749" t="n"/>
      <c r="Z112" s="749" t="n"/>
    </row>
    <row r="113">
      <c r="A113" s="749" t="n"/>
      <c r="B113" s="749" t="n"/>
      <c r="C113" s="749" t="n"/>
      <c r="D113" s="749" t="n"/>
      <c r="E113" s="749" t="n"/>
      <c r="F113" s="749" t="n"/>
      <c r="G113" s="749" t="n"/>
      <c r="H113" s="749" t="n"/>
      <c r="I113" s="749" t="n"/>
      <c r="J113" s="749" t="n"/>
      <c r="K113" s="749" t="n"/>
      <c r="L113" s="749" t="n"/>
      <c r="M113" s="749" t="n"/>
      <c r="N113" s="749" t="n"/>
      <c r="O113" s="749" t="n"/>
      <c r="P113" s="749" t="n"/>
      <c r="Q113" s="749" t="n"/>
      <c r="R113" s="749" t="n"/>
      <c r="S113" s="749" t="n"/>
      <c r="T113" s="749" t="n"/>
      <c r="U113" s="749" t="n"/>
      <c r="V113" s="749" t="n"/>
      <c r="W113" s="749" t="n"/>
      <c r="X113" s="749" t="n"/>
      <c r="Y113" s="749" t="n"/>
      <c r="Z113" s="749" t="n"/>
    </row>
    <row r="114">
      <c r="A114" s="749" t="n"/>
      <c r="B114" s="749" t="n"/>
      <c r="C114" s="749" t="n"/>
      <c r="D114" s="749" t="n"/>
      <c r="E114" s="749" t="n"/>
      <c r="F114" s="749" t="n"/>
      <c r="G114" s="749" t="n"/>
      <c r="H114" s="749" t="n"/>
      <c r="I114" s="749" t="n"/>
      <c r="J114" s="749" t="n"/>
      <c r="K114" s="749" t="n"/>
      <c r="L114" s="749" t="n"/>
      <c r="M114" s="749" t="n"/>
      <c r="N114" s="749" t="n"/>
      <c r="O114" s="749" t="n"/>
      <c r="P114" s="749" t="n"/>
      <c r="Q114" s="749" t="n"/>
      <c r="R114" s="749" t="n"/>
      <c r="S114" s="749" t="n"/>
      <c r="T114" s="749" t="n"/>
      <c r="U114" s="749" t="n"/>
      <c r="V114" s="749" t="n"/>
      <c r="W114" s="749" t="n"/>
      <c r="X114" s="749" t="n"/>
      <c r="Y114" s="749" t="n"/>
      <c r="Z114" s="749" t="n"/>
    </row>
    <row r="115">
      <c r="A115" s="749" t="n"/>
      <c r="B115" s="749" t="n"/>
      <c r="C115" s="749" t="n"/>
      <c r="D115" s="749" t="n"/>
      <c r="E115" s="749" t="n"/>
      <c r="F115" s="749" t="n"/>
      <c r="G115" s="749" t="n"/>
      <c r="H115" s="749" t="n"/>
      <c r="I115" s="749" t="n"/>
      <c r="J115" s="749" t="n"/>
      <c r="K115" s="749" t="n"/>
      <c r="L115" s="749" t="n"/>
      <c r="M115" s="749" t="n"/>
      <c r="N115" s="749" t="n"/>
      <c r="O115" s="749" t="n"/>
      <c r="P115" s="749" t="n"/>
      <c r="Q115" s="749" t="n"/>
      <c r="R115" s="749" t="n"/>
      <c r="S115" s="749" t="n"/>
      <c r="T115" s="749" t="n"/>
      <c r="U115" s="749" t="n"/>
      <c r="V115" s="749" t="n"/>
      <c r="W115" s="749" t="n"/>
      <c r="X115" s="749" t="n"/>
      <c r="Y115" s="749" t="n"/>
      <c r="Z115" s="749" t="n"/>
    </row>
    <row r="116">
      <c r="A116" s="749" t="n"/>
      <c r="B116" s="749" t="n"/>
      <c r="C116" s="749" t="n"/>
      <c r="D116" s="749" t="n"/>
      <c r="E116" s="749" t="n"/>
      <c r="F116" s="749" t="n"/>
      <c r="G116" s="749" t="n"/>
      <c r="H116" s="749" t="n"/>
      <c r="I116" s="749" t="n"/>
      <c r="J116" s="749" t="n"/>
      <c r="K116" s="749" t="n"/>
      <c r="L116" s="749" t="n"/>
      <c r="M116" s="749" t="n"/>
      <c r="N116" s="749" t="n"/>
      <c r="O116" s="749" t="n"/>
      <c r="P116" s="749" t="n"/>
      <c r="Q116" s="749" t="n"/>
      <c r="R116" s="749" t="n"/>
      <c r="S116" s="749" t="n"/>
      <c r="T116" s="749" t="n"/>
      <c r="U116" s="749" t="n"/>
      <c r="V116" s="749" t="n"/>
      <c r="W116" s="749" t="n"/>
      <c r="X116" s="749" t="n"/>
      <c r="Y116" s="749" t="n"/>
      <c r="Z116" s="749" t="n"/>
    </row>
    <row r="117">
      <c r="A117" s="749" t="n"/>
      <c r="B117" s="749" t="n"/>
      <c r="C117" s="749" t="n"/>
      <c r="D117" s="749" t="n"/>
      <c r="E117" s="749" t="n"/>
      <c r="F117" s="749" t="n"/>
      <c r="G117" s="749" t="n"/>
      <c r="H117" s="749" t="n"/>
      <c r="I117" s="749" t="n"/>
      <c r="J117" s="749" t="n"/>
      <c r="K117" s="749" t="n"/>
      <c r="L117" s="749" t="n"/>
      <c r="M117" s="749" t="n"/>
      <c r="N117" s="749" t="n"/>
      <c r="O117" s="749" t="n"/>
      <c r="P117" s="749" t="n"/>
      <c r="Q117" s="749" t="n"/>
      <c r="R117" s="749" t="n"/>
      <c r="S117" s="749" t="n"/>
      <c r="T117" s="749" t="n"/>
      <c r="U117" s="749" t="n"/>
      <c r="V117" s="749" t="n"/>
      <c r="W117" s="749" t="n"/>
      <c r="X117" s="749" t="n"/>
      <c r="Y117" s="749" t="n"/>
      <c r="Z117" s="749" t="n"/>
    </row>
    <row r="118">
      <c r="A118" s="749" t="n"/>
      <c r="B118" s="749" t="n"/>
      <c r="C118" s="749" t="n"/>
      <c r="D118" s="749" t="n"/>
      <c r="E118" s="749" t="n"/>
      <c r="F118" s="749" t="n"/>
      <c r="G118" s="749" t="n"/>
      <c r="H118" s="749" t="n"/>
      <c r="I118" s="749" t="n"/>
      <c r="J118" s="749" t="n"/>
      <c r="K118" s="749" t="n"/>
      <c r="L118" s="749" t="n"/>
      <c r="M118" s="749" t="n"/>
      <c r="N118" s="749" t="n"/>
      <c r="O118" s="749" t="n"/>
      <c r="P118" s="749" t="n"/>
      <c r="Q118" s="749" t="n"/>
      <c r="R118" s="749" t="n"/>
      <c r="S118" s="749" t="n"/>
      <c r="T118" s="749" t="n"/>
      <c r="U118" s="749" t="n"/>
      <c r="V118" s="749" t="n"/>
      <c r="W118" s="749" t="n"/>
      <c r="X118" s="749" t="n"/>
      <c r="Y118" s="749" t="n"/>
      <c r="Z118" s="749" t="n"/>
    </row>
    <row r="119">
      <c r="A119" s="749" t="n"/>
      <c r="B119" s="749" t="n"/>
      <c r="C119" s="749" t="n"/>
      <c r="D119" s="749" t="n"/>
      <c r="E119" s="749" t="n"/>
      <c r="F119" s="749" t="n"/>
      <c r="G119" s="749" t="n"/>
      <c r="H119" s="749" t="n"/>
      <c r="I119" s="749" t="n"/>
      <c r="J119" s="749" t="n"/>
      <c r="K119" s="749" t="n"/>
      <c r="L119" s="749" t="n"/>
      <c r="M119" s="749" t="n"/>
      <c r="N119" s="749" t="n"/>
      <c r="O119" s="749" t="n"/>
      <c r="P119" s="749" t="n"/>
      <c r="Q119" s="749" t="n"/>
      <c r="R119" s="749" t="n"/>
      <c r="S119" s="749" t="n"/>
      <c r="T119" s="749" t="n"/>
      <c r="U119" s="749" t="n"/>
      <c r="V119" s="749" t="n"/>
      <c r="W119" s="749" t="n"/>
      <c r="X119" s="749" t="n"/>
      <c r="Y119" s="749" t="n"/>
      <c r="Z119" s="749" t="n"/>
    </row>
    <row r="120">
      <c r="A120" s="749" t="n"/>
      <c r="B120" s="749" t="n"/>
      <c r="C120" s="749" t="n"/>
      <c r="D120" s="749" t="n"/>
      <c r="E120" s="749" t="n"/>
      <c r="F120" s="749" t="n"/>
      <c r="G120" s="749" t="n"/>
      <c r="H120" s="749" t="n"/>
      <c r="I120" s="749" t="n"/>
      <c r="J120" s="749" t="n"/>
      <c r="K120" s="749" t="n"/>
      <c r="L120" s="749" t="n"/>
      <c r="M120" s="749" t="n"/>
      <c r="N120" s="749" t="n"/>
      <c r="O120" s="749" t="n"/>
      <c r="P120" s="749" t="n"/>
      <c r="Q120" s="749" t="n"/>
      <c r="R120" s="749" t="n"/>
      <c r="S120" s="749" t="n"/>
      <c r="T120" s="749" t="n"/>
      <c r="U120" s="749" t="n"/>
      <c r="V120" s="749" t="n"/>
      <c r="W120" s="749" t="n"/>
      <c r="X120" s="749" t="n"/>
      <c r="Y120" s="749" t="n"/>
      <c r="Z120" s="749" t="n"/>
    </row>
    <row r="121">
      <c r="A121" s="749" t="n"/>
      <c r="B121" s="749" t="n"/>
      <c r="C121" s="749" t="n"/>
      <c r="D121" s="749" t="n"/>
      <c r="E121" s="749" t="n"/>
      <c r="F121" s="749" t="n"/>
      <c r="G121" s="749" t="n"/>
      <c r="H121" s="749" t="n"/>
      <c r="I121" s="749" t="n"/>
      <c r="J121" s="749" t="n"/>
      <c r="K121" s="749" t="n"/>
      <c r="L121" s="749" t="n"/>
      <c r="M121" s="749" t="n"/>
      <c r="N121" s="749" t="n"/>
      <c r="O121" s="749" t="n"/>
      <c r="P121" s="749" t="n"/>
      <c r="Q121" s="749" t="n"/>
      <c r="R121" s="749" t="n"/>
      <c r="S121" s="749" t="n"/>
      <c r="T121" s="749" t="n"/>
      <c r="U121" s="749" t="n"/>
      <c r="V121" s="749" t="n"/>
      <c r="W121" s="749" t="n"/>
      <c r="X121" s="749" t="n"/>
      <c r="Y121" s="749" t="n"/>
      <c r="Z121" s="749" t="n"/>
    </row>
    <row r="122">
      <c r="A122" s="749" t="n"/>
      <c r="B122" s="749" t="n"/>
      <c r="C122" s="749" t="n"/>
      <c r="D122" s="749" t="n"/>
      <c r="E122" s="749" t="n"/>
      <c r="F122" s="749" t="n"/>
      <c r="G122" s="749" t="n"/>
      <c r="H122" s="749" t="n"/>
      <c r="I122" s="749" t="n"/>
      <c r="J122" s="749" t="n"/>
      <c r="K122" s="749" t="n"/>
      <c r="L122" s="749" t="n"/>
      <c r="M122" s="749" t="n"/>
      <c r="N122" s="749" t="n"/>
      <c r="O122" s="749" t="n"/>
      <c r="P122" s="749" t="n"/>
      <c r="Q122" s="749" t="n"/>
      <c r="R122" s="749" t="n"/>
      <c r="S122" s="749" t="n"/>
      <c r="T122" s="749" t="n"/>
      <c r="U122" s="749" t="n"/>
      <c r="V122" s="749" t="n"/>
      <c r="W122" s="749" t="n"/>
      <c r="X122" s="749" t="n"/>
      <c r="Y122" s="749" t="n"/>
      <c r="Z122" s="749" t="n"/>
    </row>
    <row r="123">
      <c r="A123" s="749" t="n"/>
      <c r="B123" s="749" t="n"/>
      <c r="C123" s="749" t="n"/>
      <c r="D123" s="749" t="n"/>
      <c r="E123" s="749" t="n"/>
      <c r="F123" s="749" t="n"/>
      <c r="G123" s="749" t="n"/>
      <c r="H123" s="749" t="n"/>
      <c r="I123" s="749" t="n"/>
      <c r="J123" s="749" t="n"/>
      <c r="K123" s="749" t="n"/>
      <c r="L123" s="749" t="n"/>
      <c r="M123" s="749" t="n"/>
      <c r="N123" s="749" t="n"/>
      <c r="O123" s="749" t="n"/>
      <c r="P123" s="749" t="n"/>
      <c r="Q123" s="749" t="n"/>
      <c r="R123" s="749" t="n"/>
      <c r="S123" s="749" t="n"/>
      <c r="T123" s="749" t="n"/>
      <c r="U123" s="749" t="n"/>
      <c r="V123" s="749" t="n"/>
      <c r="W123" s="749" t="n"/>
      <c r="X123" s="749" t="n"/>
      <c r="Y123" s="749" t="n"/>
      <c r="Z123" s="749" t="n"/>
    </row>
    <row r="124">
      <c r="A124" s="749" t="n"/>
      <c r="B124" s="749" t="n"/>
      <c r="C124" s="749" t="n"/>
      <c r="D124" s="749" t="n"/>
      <c r="E124" s="749" t="n"/>
      <c r="F124" s="749" t="n"/>
      <c r="G124" s="749" t="n"/>
      <c r="H124" s="749" t="n"/>
      <c r="I124" s="749" t="n"/>
      <c r="J124" s="749" t="n"/>
      <c r="K124" s="749" t="n"/>
      <c r="L124" s="749" t="n"/>
      <c r="M124" s="749" t="n"/>
      <c r="N124" s="749" t="n"/>
      <c r="O124" s="749" t="n"/>
      <c r="P124" s="749" t="n"/>
      <c r="Q124" s="749" t="n"/>
      <c r="R124" s="749" t="n"/>
      <c r="S124" s="749" t="n"/>
      <c r="T124" s="749" t="n"/>
      <c r="U124" s="749" t="n"/>
      <c r="V124" s="749" t="n"/>
      <c r="W124" s="749" t="n"/>
      <c r="X124" s="749" t="n"/>
      <c r="Y124" s="749" t="n"/>
      <c r="Z124" s="749" t="n"/>
    </row>
    <row r="125">
      <c r="A125" s="749" t="n"/>
      <c r="B125" s="749" t="n"/>
      <c r="C125" s="749" t="n"/>
      <c r="D125" s="749" t="n"/>
      <c r="E125" s="749" t="n"/>
      <c r="F125" s="749" t="n"/>
      <c r="G125" s="749" t="n"/>
      <c r="H125" s="749" t="n"/>
      <c r="I125" s="749" t="n"/>
      <c r="J125" s="749" t="n"/>
      <c r="K125" s="749" t="n"/>
      <c r="L125" s="749" t="n"/>
      <c r="M125" s="749" t="n"/>
      <c r="N125" s="749" t="n"/>
      <c r="O125" s="749" t="n"/>
      <c r="P125" s="749" t="n"/>
      <c r="Q125" s="749" t="n"/>
      <c r="R125" s="749" t="n"/>
      <c r="S125" s="749" t="n"/>
      <c r="T125" s="749" t="n"/>
      <c r="U125" s="749" t="n"/>
      <c r="V125" s="749" t="n"/>
      <c r="W125" s="749" t="n"/>
      <c r="X125" s="749" t="n"/>
      <c r="Y125" s="749" t="n"/>
      <c r="Z125" s="749" t="n"/>
    </row>
    <row r="126">
      <c r="A126" s="749" t="n"/>
      <c r="B126" s="749" t="n"/>
      <c r="C126" s="749" t="n"/>
      <c r="D126" s="749" t="n"/>
      <c r="E126" s="749" t="n"/>
      <c r="F126" s="749" t="n"/>
      <c r="G126" s="749" t="n"/>
      <c r="H126" s="749" t="n"/>
      <c r="I126" s="749" t="n"/>
      <c r="J126" s="749" t="n"/>
      <c r="K126" s="749" t="n"/>
      <c r="L126" s="749" t="n"/>
      <c r="M126" s="749" t="n"/>
      <c r="N126" s="749" t="n"/>
      <c r="O126" s="749" t="n"/>
      <c r="P126" s="749" t="n"/>
      <c r="Q126" s="749" t="n"/>
      <c r="R126" s="749" t="n"/>
      <c r="S126" s="749" t="n"/>
      <c r="T126" s="749" t="n"/>
      <c r="U126" s="749" t="n"/>
      <c r="V126" s="749" t="n"/>
      <c r="W126" s="749" t="n"/>
      <c r="X126" s="749" t="n"/>
      <c r="Y126" s="749" t="n"/>
      <c r="Z126" s="749" t="n"/>
    </row>
    <row r="127">
      <c r="A127" s="749" t="n"/>
      <c r="B127" s="749" t="n"/>
      <c r="C127" s="749" t="n"/>
      <c r="D127" s="749" t="n"/>
      <c r="E127" s="749" t="n"/>
      <c r="F127" s="749" t="n"/>
      <c r="G127" s="749" t="n"/>
      <c r="H127" s="749" t="n"/>
      <c r="I127" s="749" t="n"/>
      <c r="J127" s="749" t="n"/>
      <c r="K127" s="749" t="n"/>
      <c r="L127" s="749" t="n"/>
      <c r="M127" s="749" t="n"/>
      <c r="N127" s="749" t="n"/>
      <c r="O127" s="749" t="n"/>
      <c r="P127" s="749" t="n"/>
      <c r="Q127" s="749" t="n"/>
      <c r="R127" s="749" t="n"/>
      <c r="S127" s="749" t="n"/>
      <c r="T127" s="749" t="n"/>
      <c r="U127" s="749" t="n"/>
      <c r="V127" s="749" t="n"/>
      <c r="W127" s="749" t="n"/>
      <c r="X127" s="749" t="n"/>
      <c r="Y127" s="749" t="n"/>
      <c r="Z127" s="749" t="n"/>
    </row>
    <row r="128">
      <c r="A128" s="749" t="n"/>
      <c r="B128" s="749" t="n"/>
      <c r="C128" s="749" t="n"/>
      <c r="D128" s="749" t="n"/>
      <c r="E128" s="749" t="n"/>
      <c r="F128" s="749" t="n"/>
      <c r="G128" s="749" t="n"/>
      <c r="H128" s="749" t="n"/>
      <c r="I128" s="749" t="n"/>
      <c r="J128" s="749" t="n"/>
      <c r="K128" s="749" t="n"/>
      <c r="L128" s="749" t="n"/>
      <c r="M128" s="749" t="n"/>
      <c r="N128" s="749" t="n"/>
      <c r="O128" s="749" t="n"/>
      <c r="P128" s="749" t="n"/>
      <c r="Q128" s="749" t="n"/>
      <c r="R128" s="749" t="n"/>
      <c r="S128" s="749" t="n"/>
      <c r="T128" s="749" t="n"/>
      <c r="U128" s="749" t="n"/>
      <c r="V128" s="749" t="n"/>
      <c r="W128" s="749" t="n"/>
      <c r="X128" s="749" t="n"/>
      <c r="Y128" s="749" t="n"/>
      <c r="Z128" s="749" t="n"/>
    </row>
    <row r="129">
      <c r="A129" s="749" t="n"/>
      <c r="B129" s="749" t="n"/>
      <c r="C129" s="749" t="n"/>
      <c r="D129" s="749" t="n"/>
      <c r="E129" s="749" t="n"/>
      <c r="F129" s="749" t="n"/>
      <c r="G129" s="749" t="n"/>
      <c r="H129" s="749" t="n"/>
      <c r="I129" s="749" t="n"/>
      <c r="J129" s="749" t="n"/>
      <c r="K129" s="749" t="n"/>
      <c r="L129" s="749" t="n"/>
      <c r="M129" s="749" t="n"/>
      <c r="N129" s="749" t="n"/>
      <c r="O129" s="749" t="n"/>
      <c r="P129" s="749" t="n"/>
      <c r="Q129" s="749" t="n"/>
      <c r="R129" s="749" t="n"/>
      <c r="S129" s="749" t="n"/>
      <c r="T129" s="749" t="n"/>
      <c r="U129" s="749" t="n"/>
      <c r="V129" s="749" t="n"/>
      <c r="W129" s="749" t="n"/>
      <c r="X129" s="749" t="n"/>
      <c r="Y129" s="749" t="n"/>
      <c r="Z129" s="749" t="n"/>
    </row>
    <row r="130">
      <c r="A130" s="749" t="n"/>
      <c r="B130" s="749" t="n"/>
      <c r="C130" s="749" t="n"/>
      <c r="D130" s="749" t="n"/>
      <c r="E130" s="749" t="n"/>
      <c r="F130" s="749" t="n"/>
      <c r="G130" s="749" t="n"/>
      <c r="H130" s="749" t="n"/>
      <c r="I130" s="749" t="n"/>
      <c r="J130" s="749" t="n"/>
      <c r="K130" s="749" t="n"/>
      <c r="L130" s="749" t="n"/>
      <c r="M130" s="749" t="n"/>
      <c r="N130" s="749" t="n"/>
      <c r="O130" s="749" t="n"/>
      <c r="P130" s="749" t="n"/>
      <c r="Q130" s="749" t="n"/>
      <c r="R130" s="749" t="n"/>
      <c r="S130" s="749" t="n"/>
      <c r="T130" s="749" t="n"/>
      <c r="U130" s="749" t="n"/>
      <c r="V130" s="749" t="n"/>
      <c r="W130" s="749" t="n"/>
      <c r="X130" s="749" t="n"/>
      <c r="Y130" s="749" t="n"/>
      <c r="Z130" s="749" t="n"/>
    </row>
    <row r="131">
      <c r="A131" s="749" t="n"/>
      <c r="B131" s="749" t="n"/>
      <c r="C131" s="749" t="n"/>
      <c r="D131" s="749" t="n"/>
      <c r="E131" s="749" t="n"/>
      <c r="F131" s="749" t="n"/>
      <c r="G131" s="749" t="n"/>
      <c r="H131" s="749" t="n"/>
      <c r="I131" s="749" t="n"/>
      <c r="J131" s="749" t="n"/>
      <c r="K131" s="749" t="n"/>
      <c r="L131" s="749" t="n"/>
      <c r="M131" s="749" t="n"/>
      <c r="N131" s="749" t="n"/>
      <c r="O131" s="749" t="n"/>
      <c r="P131" s="749" t="n"/>
      <c r="Q131" s="749" t="n"/>
      <c r="R131" s="749" t="n"/>
      <c r="S131" s="749" t="n"/>
      <c r="T131" s="749" t="n"/>
      <c r="U131" s="749" t="n"/>
      <c r="V131" s="749" t="n"/>
      <c r="W131" s="749" t="n"/>
      <c r="X131" s="749" t="n"/>
      <c r="Y131" s="749" t="n"/>
      <c r="Z131" s="749" t="n"/>
    </row>
    <row r="132">
      <c r="A132" s="749" t="n"/>
      <c r="B132" s="749" t="n"/>
      <c r="C132" s="749" t="n"/>
      <c r="D132" s="749" t="n"/>
      <c r="E132" s="749" t="n"/>
      <c r="F132" s="749" t="n"/>
      <c r="G132" s="749" t="n"/>
      <c r="H132" s="749" t="n"/>
      <c r="I132" s="749" t="n"/>
      <c r="J132" s="749" t="n"/>
      <c r="K132" s="749" t="n"/>
      <c r="L132" s="749" t="n"/>
      <c r="M132" s="749" t="n"/>
      <c r="N132" s="749" t="n"/>
      <c r="O132" s="749" t="n"/>
      <c r="P132" s="749" t="n"/>
      <c r="Q132" s="749" t="n"/>
      <c r="R132" s="749" t="n"/>
      <c r="S132" s="749" t="n"/>
      <c r="T132" s="749" t="n"/>
      <c r="U132" s="749" t="n"/>
      <c r="V132" s="749" t="n"/>
      <c r="W132" s="749" t="n"/>
      <c r="X132" s="749" t="n"/>
      <c r="Y132" s="749" t="n"/>
      <c r="Z132" s="749" t="n"/>
    </row>
    <row r="133">
      <c r="A133" s="749" t="n"/>
      <c r="B133" s="749" t="n"/>
      <c r="C133" s="749" t="n"/>
      <c r="D133" s="749" t="n"/>
      <c r="E133" s="749" t="n"/>
      <c r="F133" s="749" t="n"/>
      <c r="G133" s="749" t="n"/>
      <c r="H133" s="749" t="n"/>
      <c r="I133" s="749" t="n"/>
      <c r="J133" s="749" t="n"/>
      <c r="K133" s="749" t="n"/>
      <c r="L133" s="749" t="n"/>
      <c r="M133" s="749" t="n"/>
      <c r="N133" s="749" t="n"/>
      <c r="O133" s="749" t="n"/>
      <c r="P133" s="749" t="n"/>
      <c r="Q133" s="749" t="n"/>
      <c r="R133" s="749" t="n"/>
      <c r="S133" s="749" t="n"/>
      <c r="T133" s="749" t="n"/>
      <c r="U133" s="749" t="n"/>
      <c r="V133" s="749" t="n"/>
      <c r="W133" s="749" t="n"/>
      <c r="X133" s="749" t="n"/>
      <c r="Y133" s="749" t="n"/>
      <c r="Z133" s="749" t="n"/>
    </row>
    <row r="134">
      <c r="A134" s="749" t="n"/>
      <c r="B134" s="749" t="n"/>
      <c r="C134" s="749" t="n"/>
      <c r="D134" s="749" t="n"/>
      <c r="E134" s="749" t="n"/>
      <c r="F134" s="749" t="n"/>
      <c r="G134" s="749" t="n"/>
      <c r="H134" s="749" t="n"/>
      <c r="I134" s="749" t="n"/>
      <c r="J134" s="749" t="n"/>
      <c r="K134" s="749" t="n"/>
      <c r="L134" s="749" t="n"/>
      <c r="M134" s="749" t="n"/>
      <c r="N134" s="749" t="n"/>
      <c r="O134" s="749" t="n"/>
      <c r="P134" s="749" t="n"/>
      <c r="Q134" s="749" t="n"/>
      <c r="R134" s="749" t="n"/>
      <c r="S134" s="749" t="n"/>
      <c r="T134" s="749" t="n"/>
      <c r="U134" s="749" t="n"/>
      <c r="V134" s="749" t="n"/>
      <c r="W134" s="749" t="n"/>
      <c r="X134" s="749" t="n"/>
      <c r="Y134" s="749" t="n"/>
      <c r="Z134" s="749" t="n"/>
    </row>
    <row r="135">
      <c r="A135" s="749" t="n"/>
      <c r="B135" s="749" t="n"/>
      <c r="C135" s="749" t="n"/>
      <c r="D135" s="749" t="n"/>
      <c r="E135" s="749" t="n"/>
      <c r="F135" s="749" t="n"/>
      <c r="G135" s="749" t="n"/>
      <c r="H135" s="749" t="n"/>
      <c r="I135" s="749" t="n"/>
      <c r="J135" s="749" t="n"/>
      <c r="K135" s="749" t="n"/>
      <c r="L135" s="749" t="n"/>
      <c r="M135" s="749" t="n"/>
      <c r="N135" s="749" t="n"/>
      <c r="O135" s="749" t="n"/>
      <c r="P135" s="749" t="n"/>
      <c r="Q135" s="749" t="n"/>
      <c r="R135" s="749" t="n"/>
      <c r="S135" s="749" t="n"/>
      <c r="T135" s="749" t="n"/>
      <c r="U135" s="749" t="n"/>
      <c r="V135" s="749" t="n"/>
      <c r="W135" s="749" t="n"/>
      <c r="X135" s="749" t="n"/>
      <c r="Y135" s="749" t="n"/>
      <c r="Z135" s="749" t="n"/>
    </row>
    <row r="136">
      <c r="A136" s="749" t="n"/>
      <c r="B136" s="749" t="n"/>
      <c r="C136" s="749" t="n"/>
      <c r="D136" s="749" t="n"/>
      <c r="E136" s="749" t="n"/>
      <c r="F136" s="749" t="n"/>
      <c r="G136" s="749" t="n"/>
      <c r="H136" s="749" t="n"/>
      <c r="I136" s="749" t="n"/>
      <c r="J136" s="749" t="n"/>
      <c r="K136" s="749" t="n"/>
      <c r="L136" s="749" t="n"/>
      <c r="M136" s="749" t="n"/>
      <c r="N136" s="749" t="n"/>
      <c r="O136" s="749" t="n"/>
      <c r="P136" s="749" t="n"/>
      <c r="Q136" s="749" t="n"/>
      <c r="R136" s="749" t="n"/>
      <c r="S136" s="749" t="n"/>
      <c r="T136" s="749" t="n"/>
      <c r="U136" s="749" t="n"/>
      <c r="V136" s="749" t="n"/>
      <c r="W136" s="749" t="n"/>
      <c r="X136" s="749" t="n"/>
      <c r="Y136" s="749" t="n"/>
      <c r="Z136" s="749" t="n"/>
    </row>
    <row r="137">
      <c r="A137" s="749" t="n"/>
      <c r="B137" s="749" t="n"/>
      <c r="C137" s="749" t="n"/>
      <c r="D137" s="749" t="n"/>
      <c r="E137" s="749" t="n"/>
      <c r="F137" s="749" t="n"/>
      <c r="G137" s="749" t="n"/>
      <c r="H137" s="749" t="n"/>
      <c r="I137" s="749" t="n"/>
      <c r="J137" s="749" t="n"/>
      <c r="K137" s="749" t="n"/>
      <c r="L137" s="749" t="n"/>
      <c r="M137" s="749" t="n"/>
      <c r="N137" s="749" t="n"/>
      <c r="O137" s="749" t="n"/>
      <c r="P137" s="749" t="n"/>
      <c r="Q137" s="749" t="n"/>
      <c r="R137" s="749" t="n"/>
      <c r="S137" s="749" t="n"/>
      <c r="T137" s="749" t="n"/>
      <c r="U137" s="749" t="n"/>
      <c r="V137" s="749" t="n"/>
      <c r="W137" s="749" t="n"/>
      <c r="X137" s="749" t="n"/>
      <c r="Y137" s="749" t="n"/>
      <c r="Z137" s="749" t="n"/>
    </row>
    <row r="138">
      <c r="A138" s="749" t="n"/>
      <c r="B138" s="749" t="n"/>
      <c r="C138" s="749" t="n"/>
      <c r="D138" s="749" t="n"/>
      <c r="E138" s="749" t="n"/>
      <c r="F138" s="749" t="n"/>
      <c r="G138" s="749" t="n"/>
      <c r="H138" s="749" t="n"/>
      <c r="I138" s="749" t="n"/>
      <c r="J138" s="749" t="n"/>
      <c r="K138" s="749" t="n"/>
      <c r="L138" s="749" t="n"/>
      <c r="M138" s="749" t="n"/>
      <c r="N138" s="749" t="n"/>
      <c r="O138" s="749" t="n"/>
      <c r="P138" s="749" t="n"/>
      <c r="Q138" s="749" t="n"/>
      <c r="R138" s="749" t="n"/>
      <c r="S138" s="749" t="n"/>
      <c r="T138" s="749" t="n"/>
      <c r="U138" s="749" t="n"/>
      <c r="V138" s="749" t="n"/>
      <c r="W138" s="749" t="n"/>
      <c r="X138" s="749" t="n"/>
      <c r="Y138" s="749" t="n"/>
      <c r="Z138" s="749" t="n"/>
    </row>
    <row r="139">
      <c r="A139" s="749" t="n"/>
      <c r="B139" s="749" t="n"/>
      <c r="C139" s="749" t="n"/>
      <c r="D139" s="749" t="n"/>
      <c r="E139" s="749" t="n"/>
      <c r="F139" s="749" t="n"/>
      <c r="G139" s="749" t="n"/>
      <c r="H139" s="749" t="n"/>
      <c r="I139" s="749" t="n"/>
      <c r="J139" s="749" t="n"/>
      <c r="K139" s="749" t="n"/>
      <c r="L139" s="749" t="n"/>
      <c r="M139" s="749" t="n"/>
      <c r="N139" s="749" t="n"/>
      <c r="O139" s="749" t="n"/>
      <c r="P139" s="749" t="n"/>
      <c r="Q139" s="749" t="n"/>
      <c r="R139" s="749" t="n"/>
      <c r="S139" s="749" t="n"/>
      <c r="T139" s="749" t="n"/>
      <c r="U139" s="749" t="n"/>
      <c r="V139" s="749" t="n"/>
      <c r="W139" s="749" t="n"/>
      <c r="X139" s="749" t="n"/>
      <c r="Y139" s="749" t="n"/>
      <c r="Z139" s="749" t="n"/>
    </row>
    <row r="140">
      <c r="A140" s="749" t="n"/>
      <c r="B140" s="749" t="n"/>
      <c r="C140" s="749" t="n"/>
      <c r="D140" s="749" t="n"/>
      <c r="E140" s="749" t="n"/>
      <c r="F140" s="749" t="n"/>
      <c r="G140" s="749" t="n"/>
      <c r="H140" s="749" t="n"/>
      <c r="I140" s="749" t="n"/>
      <c r="J140" s="749" t="n"/>
      <c r="K140" s="749" t="n"/>
      <c r="L140" s="749" t="n"/>
      <c r="M140" s="749" t="n"/>
      <c r="N140" s="749" t="n"/>
      <c r="O140" s="749" t="n"/>
      <c r="P140" s="749" t="n"/>
      <c r="Q140" s="749" t="n"/>
      <c r="R140" s="749" t="n"/>
      <c r="S140" s="749" t="n"/>
      <c r="T140" s="749" t="n"/>
      <c r="U140" s="749" t="n"/>
      <c r="V140" s="749" t="n"/>
      <c r="W140" s="749" t="n"/>
      <c r="X140" s="749" t="n"/>
      <c r="Y140" s="749" t="n"/>
      <c r="Z140" s="749" t="n"/>
    </row>
    <row r="141">
      <c r="A141" s="749" t="n"/>
      <c r="B141" s="749" t="n"/>
      <c r="C141" s="749" t="n"/>
      <c r="D141" s="749" t="n"/>
      <c r="E141" s="749" t="n"/>
      <c r="F141" s="749" t="n"/>
      <c r="G141" s="749" t="n"/>
      <c r="H141" s="749" t="n"/>
      <c r="I141" s="749" t="n"/>
      <c r="J141" s="749" t="n"/>
      <c r="K141" s="749" t="n"/>
      <c r="L141" s="749" t="n"/>
      <c r="M141" s="749" t="n"/>
      <c r="N141" s="749" t="n"/>
      <c r="O141" s="749" t="n"/>
      <c r="P141" s="749" t="n"/>
      <c r="Q141" s="749" t="n"/>
      <c r="R141" s="749" t="n"/>
      <c r="S141" s="749" t="n"/>
      <c r="T141" s="749" t="n"/>
      <c r="U141" s="749" t="n"/>
      <c r="V141" s="749" t="n"/>
      <c r="W141" s="749" t="n"/>
      <c r="X141" s="749" t="n"/>
      <c r="Y141" s="749" t="n"/>
      <c r="Z141" s="749" t="n"/>
    </row>
    <row r="142">
      <c r="A142" s="749" t="n"/>
      <c r="B142" s="749" t="n"/>
      <c r="C142" s="749" t="n"/>
      <c r="D142" s="749" t="n"/>
      <c r="E142" s="749" t="n"/>
      <c r="F142" s="749" t="n"/>
      <c r="G142" s="749" t="n"/>
      <c r="H142" s="749" t="n"/>
      <c r="I142" s="749" t="n"/>
      <c r="J142" s="749" t="n"/>
      <c r="K142" s="749" t="n"/>
      <c r="L142" s="749" t="n"/>
      <c r="M142" s="749" t="n"/>
      <c r="N142" s="749" t="n"/>
      <c r="O142" s="749" t="n"/>
      <c r="P142" s="749" t="n"/>
      <c r="Q142" s="749" t="n"/>
      <c r="R142" s="749" t="n"/>
      <c r="S142" s="749" t="n"/>
      <c r="T142" s="749" t="n"/>
      <c r="U142" s="749" t="n"/>
      <c r="V142" s="749" t="n"/>
      <c r="W142" s="749" t="n"/>
      <c r="X142" s="749" t="n"/>
      <c r="Y142" s="749" t="n"/>
      <c r="Z142" s="749" t="n"/>
    </row>
    <row r="143">
      <c r="A143" s="749" t="n"/>
      <c r="B143" s="749" t="n"/>
      <c r="C143" s="749" t="n"/>
      <c r="D143" s="749" t="n"/>
      <c r="E143" s="749" t="n"/>
      <c r="F143" s="749" t="n"/>
      <c r="G143" s="749" t="n"/>
      <c r="H143" s="749" t="n"/>
      <c r="I143" s="749" t="n"/>
      <c r="J143" s="749" t="n"/>
      <c r="K143" s="749" t="n"/>
      <c r="L143" s="749" t="n"/>
      <c r="M143" s="749" t="n"/>
      <c r="N143" s="749" t="n"/>
      <c r="O143" s="749" t="n"/>
      <c r="P143" s="749" t="n"/>
      <c r="Q143" s="749" t="n"/>
      <c r="R143" s="749" t="n"/>
      <c r="S143" s="749" t="n"/>
      <c r="T143" s="749" t="n"/>
      <c r="U143" s="749" t="n"/>
      <c r="V143" s="749" t="n"/>
      <c r="W143" s="749" t="n"/>
      <c r="X143" s="749" t="n"/>
      <c r="Y143" s="749" t="n"/>
      <c r="Z143" s="749" t="n"/>
    </row>
    <row r="144">
      <c r="A144" s="749" t="n"/>
      <c r="B144" s="749" t="n"/>
      <c r="C144" s="749" t="n"/>
      <c r="D144" s="749" t="n"/>
      <c r="E144" s="749" t="n"/>
      <c r="F144" s="749" t="n"/>
      <c r="G144" s="749" t="n"/>
      <c r="H144" s="749" t="n"/>
      <c r="I144" s="749" t="n"/>
      <c r="J144" s="749" t="n"/>
      <c r="K144" s="749" t="n"/>
      <c r="L144" s="749" t="n"/>
      <c r="M144" s="749" t="n"/>
      <c r="N144" s="749" t="n"/>
      <c r="O144" s="749" t="n"/>
      <c r="P144" s="749" t="n"/>
      <c r="Q144" s="749" t="n"/>
      <c r="R144" s="749" t="n"/>
      <c r="S144" s="749" t="n"/>
      <c r="T144" s="749" t="n"/>
      <c r="U144" s="749" t="n"/>
      <c r="V144" s="749" t="n"/>
      <c r="W144" s="749" t="n"/>
      <c r="X144" s="749" t="n"/>
      <c r="Y144" s="749" t="n"/>
      <c r="Z144" s="749" t="n"/>
    </row>
    <row r="145">
      <c r="A145" s="749" t="n"/>
      <c r="B145" s="749" t="n"/>
      <c r="C145" s="749" t="n"/>
      <c r="D145" s="749" t="n"/>
      <c r="E145" s="749" t="n"/>
      <c r="F145" s="749" t="n"/>
      <c r="G145" s="749" t="n"/>
      <c r="H145" s="749" t="n"/>
      <c r="I145" s="749" t="n"/>
      <c r="J145" s="749" t="n"/>
      <c r="K145" s="749" t="n"/>
      <c r="L145" s="749" t="n"/>
      <c r="M145" s="749" t="n"/>
      <c r="N145" s="749" t="n"/>
      <c r="O145" s="749" t="n"/>
      <c r="P145" s="749" t="n"/>
      <c r="Q145" s="749" t="n"/>
      <c r="R145" s="749" t="n"/>
      <c r="S145" s="749" t="n"/>
      <c r="T145" s="749" t="n"/>
      <c r="U145" s="749" t="n"/>
      <c r="V145" s="749" t="n"/>
      <c r="W145" s="749" t="n"/>
      <c r="X145" s="749" t="n"/>
      <c r="Y145" s="749" t="n"/>
      <c r="Z145" s="749" t="n"/>
    </row>
    <row r="146">
      <c r="A146" s="749" t="n"/>
      <c r="B146" s="749" t="n"/>
      <c r="C146" s="749" t="n"/>
      <c r="D146" s="749" t="n"/>
      <c r="E146" s="749" t="n"/>
      <c r="F146" s="749" t="n"/>
      <c r="G146" s="749" t="n"/>
      <c r="H146" s="749" t="n"/>
      <c r="I146" s="749" t="n"/>
      <c r="J146" s="749" t="n"/>
      <c r="K146" s="749" t="n"/>
      <c r="L146" s="749" t="n"/>
      <c r="M146" s="749" t="n"/>
      <c r="N146" s="749" t="n"/>
      <c r="O146" s="749" t="n"/>
      <c r="P146" s="749" t="n"/>
      <c r="Q146" s="749" t="n"/>
      <c r="R146" s="749" t="n"/>
      <c r="S146" s="749" t="n"/>
      <c r="T146" s="749" t="n"/>
      <c r="U146" s="749" t="n"/>
      <c r="V146" s="749" t="n"/>
      <c r="W146" s="749" t="n"/>
      <c r="X146" s="749" t="n"/>
      <c r="Y146" s="749" t="n"/>
      <c r="Z146" s="749" t="n"/>
    </row>
    <row r="147">
      <c r="A147" s="749" t="n"/>
      <c r="B147" s="749" t="n"/>
      <c r="C147" s="749" t="n"/>
      <c r="D147" s="749" t="n"/>
      <c r="E147" s="749" t="n"/>
      <c r="F147" s="749" t="n"/>
      <c r="G147" s="749" t="n"/>
      <c r="H147" s="749" t="n"/>
      <c r="I147" s="749" t="n"/>
      <c r="J147" s="749" t="n"/>
      <c r="K147" s="749" t="n"/>
      <c r="L147" s="749" t="n"/>
      <c r="M147" s="749" t="n"/>
      <c r="N147" s="749" t="n"/>
      <c r="O147" s="749" t="n"/>
      <c r="P147" s="749" t="n"/>
      <c r="Q147" s="749" t="n"/>
      <c r="R147" s="749" t="n"/>
      <c r="S147" s="749" t="n"/>
      <c r="T147" s="749" t="n"/>
      <c r="U147" s="749" t="n"/>
      <c r="V147" s="749" t="n"/>
      <c r="W147" s="749" t="n"/>
      <c r="X147" s="749" t="n"/>
      <c r="Y147" s="749" t="n"/>
      <c r="Z147" s="749" t="n"/>
    </row>
    <row r="148">
      <c r="A148" s="749" t="n"/>
      <c r="B148" s="749" t="n"/>
      <c r="C148" s="749" t="n"/>
      <c r="D148" s="749" t="n"/>
      <c r="E148" s="749" t="n"/>
      <c r="F148" s="749" t="n"/>
      <c r="G148" s="749" t="n"/>
      <c r="H148" s="749" t="n"/>
      <c r="I148" s="749" t="n"/>
      <c r="J148" s="749" t="n"/>
      <c r="K148" s="749" t="n"/>
      <c r="L148" s="749" t="n"/>
      <c r="M148" s="749" t="n"/>
      <c r="N148" s="749" t="n"/>
      <c r="O148" s="749" t="n"/>
      <c r="P148" s="749" t="n"/>
      <c r="Q148" s="749" t="n"/>
      <c r="R148" s="749" t="n"/>
      <c r="S148" s="749" t="n"/>
      <c r="T148" s="749" t="n"/>
      <c r="U148" s="749" t="n"/>
      <c r="V148" s="749" t="n"/>
      <c r="W148" s="749" t="n"/>
      <c r="X148" s="749" t="n"/>
      <c r="Y148" s="749" t="n"/>
      <c r="Z148" s="749" t="n"/>
    </row>
    <row r="149">
      <c r="A149" s="749" t="n"/>
      <c r="B149" s="749" t="n"/>
      <c r="C149" s="749" t="n"/>
      <c r="D149" s="749" t="n"/>
      <c r="E149" s="749" t="n"/>
      <c r="F149" s="749" t="n"/>
      <c r="G149" s="749" t="n"/>
      <c r="H149" s="749" t="n"/>
      <c r="I149" s="749" t="n"/>
      <c r="J149" s="749" t="n"/>
      <c r="K149" s="749" t="n"/>
      <c r="L149" s="749" t="n"/>
      <c r="M149" s="749" t="n"/>
      <c r="N149" s="749" t="n"/>
      <c r="O149" s="749" t="n"/>
      <c r="P149" s="749" t="n"/>
      <c r="Q149" s="749" t="n"/>
      <c r="R149" s="749" t="n"/>
      <c r="S149" s="749" t="n"/>
      <c r="T149" s="749" t="n"/>
      <c r="U149" s="749" t="n"/>
      <c r="V149" s="749" t="n"/>
      <c r="W149" s="749" t="n"/>
      <c r="X149" s="749" t="n"/>
      <c r="Y149" s="749" t="n"/>
      <c r="Z149" s="749" t="n"/>
    </row>
    <row r="150">
      <c r="A150" s="749" t="n"/>
      <c r="B150" s="749" t="n"/>
      <c r="C150" s="749" t="n"/>
      <c r="D150" s="749" t="n"/>
      <c r="E150" s="749" t="n"/>
      <c r="F150" s="749" t="n"/>
      <c r="G150" s="749" t="n"/>
      <c r="H150" s="749" t="n"/>
      <c r="I150" s="749" t="n"/>
      <c r="J150" s="749" t="n"/>
      <c r="K150" s="749" t="n"/>
      <c r="L150" s="749" t="n"/>
      <c r="M150" s="749" t="n"/>
      <c r="N150" s="749" t="n"/>
      <c r="O150" s="749" t="n"/>
      <c r="P150" s="749" t="n"/>
      <c r="Q150" s="749" t="n"/>
      <c r="R150" s="749" t="n"/>
      <c r="S150" s="749" t="n"/>
      <c r="T150" s="749" t="n"/>
      <c r="U150" s="749" t="n"/>
      <c r="V150" s="749" t="n"/>
      <c r="W150" s="749" t="n"/>
      <c r="X150" s="749" t="n"/>
      <c r="Y150" s="749" t="n"/>
      <c r="Z150" s="749" t="n"/>
    </row>
    <row r="151">
      <c r="A151" s="749" t="n"/>
      <c r="B151" s="749" t="n"/>
      <c r="C151" s="749" t="n"/>
      <c r="D151" s="749" t="n"/>
      <c r="E151" s="749" t="n"/>
      <c r="F151" s="749" t="n"/>
      <c r="G151" s="749" t="n"/>
      <c r="H151" s="749" t="n"/>
      <c r="I151" s="749" t="n"/>
      <c r="J151" s="749" t="n"/>
      <c r="K151" s="749" t="n"/>
      <c r="L151" s="749" t="n"/>
      <c r="M151" s="749" t="n"/>
      <c r="N151" s="749" t="n"/>
      <c r="O151" s="749" t="n"/>
      <c r="P151" s="749" t="n"/>
      <c r="Q151" s="749" t="n"/>
      <c r="R151" s="749" t="n"/>
      <c r="S151" s="749" t="n"/>
      <c r="T151" s="749" t="n"/>
      <c r="U151" s="749" t="n"/>
      <c r="V151" s="749" t="n"/>
      <c r="W151" s="749" t="n"/>
      <c r="X151" s="749" t="n"/>
      <c r="Y151" s="749" t="n"/>
      <c r="Z151" s="749" t="n"/>
    </row>
    <row r="152">
      <c r="A152" s="749" t="n"/>
      <c r="B152" s="749" t="n"/>
      <c r="C152" s="749" t="n"/>
      <c r="D152" s="749" t="n"/>
      <c r="E152" s="749" t="n"/>
      <c r="F152" s="749" t="n"/>
      <c r="G152" s="749" t="n"/>
      <c r="H152" s="749" t="n"/>
      <c r="I152" s="749" t="n"/>
      <c r="J152" s="749" t="n"/>
      <c r="K152" s="749" t="n"/>
      <c r="L152" s="749" t="n"/>
      <c r="M152" s="749" t="n"/>
      <c r="N152" s="749" t="n"/>
      <c r="O152" s="749" t="n"/>
      <c r="P152" s="749" t="n"/>
      <c r="Q152" s="749" t="n"/>
      <c r="R152" s="749" t="n"/>
      <c r="S152" s="749" t="n"/>
      <c r="T152" s="749" t="n"/>
      <c r="U152" s="749" t="n"/>
      <c r="V152" s="749" t="n"/>
      <c r="W152" s="749" t="n"/>
      <c r="X152" s="749" t="n"/>
      <c r="Y152" s="749" t="n"/>
      <c r="Z152" s="749" t="n"/>
    </row>
    <row r="153">
      <c r="A153" s="749" t="n"/>
      <c r="B153" s="749" t="n"/>
      <c r="C153" s="749" t="n"/>
      <c r="D153" s="749" t="n"/>
      <c r="E153" s="749" t="n"/>
      <c r="F153" s="749" t="n"/>
      <c r="G153" s="749" t="n"/>
      <c r="H153" s="749" t="n"/>
      <c r="I153" s="749" t="n"/>
      <c r="J153" s="749" t="n"/>
      <c r="K153" s="749" t="n"/>
      <c r="L153" s="749" t="n"/>
      <c r="M153" s="749" t="n"/>
      <c r="N153" s="749" t="n"/>
      <c r="O153" s="749" t="n"/>
      <c r="P153" s="749" t="n"/>
      <c r="Q153" s="749" t="n"/>
      <c r="R153" s="749" t="n"/>
      <c r="S153" s="749" t="n"/>
      <c r="T153" s="749" t="n"/>
      <c r="U153" s="749" t="n"/>
      <c r="V153" s="749" t="n"/>
      <c r="W153" s="749" t="n"/>
      <c r="X153" s="749" t="n"/>
      <c r="Y153" s="749" t="n"/>
      <c r="Z153" s="749" t="n"/>
    </row>
    <row r="154">
      <c r="A154" s="749" t="n"/>
      <c r="B154" s="749" t="n"/>
      <c r="C154" s="749" t="n"/>
      <c r="D154" s="749" t="n"/>
      <c r="E154" s="749" t="n"/>
      <c r="F154" s="749" t="n"/>
      <c r="G154" s="749" t="n"/>
      <c r="H154" s="749" t="n"/>
      <c r="I154" s="749" t="n"/>
      <c r="J154" s="749" t="n"/>
      <c r="K154" s="749" t="n"/>
      <c r="L154" s="749" t="n"/>
      <c r="M154" s="749" t="n"/>
      <c r="N154" s="749" t="n"/>
      <c r="O154" s="749" t="n"/>
      <c r="P154" s="749" t="n"/>
      <c r="Q154" s="749" t="n"/>
      <c r="R154" s="749" t="n"/>
      <c r="S154" s="749" t="n"/>
      <c r="T154" s="749" t="n"/>
      <c r="U154" s="749" t="n"/>
      <c r="V154" s="749" t="n"/>
      <c r="W154" s="749" t="n"/>
      <c r="X154" s="749" t="n"/>
      <c r="Y154" s="749" t="n"/>
      <c r="Z154" s="749" t="n"/>
    </row>
    <row r="155">
      <c r="A155" s="749" t="n"/>
      <c r="B155" s="749" t="n"/>
      <c r="C155" s="749" t="n"/>
      <c r="D155" s="749" t="n"/>
      <c r="E155" s="749" t="n"/>
      <c r="F155" s="749" t="n"/>
      <c r="G155" s="749" t="n"/>
      <c r="H155" s="749" t="n"/>
      <c r="I155" s="749" t="n"/>
      <c r="J155" s="749" t="n"/>
      <c r="K155" s="749" t="n"/>
      <c r="L155" s="749" t="n"/>
      <c r="M155" s="749" t="n"/>
      <c r="N155" s="749" t="n"/>
      <c r="O155" s="749" t="n"/>
      <c r="P155" s="749" t="n"/>
      <c r="Q155" s="749" t="n"/>
      <c r="R155" s="749" t="n"/>
      <c r="S155" s="749" t="n"/>
      <c r="T155" s="749" t="n"/>
      <c r="U155" s="749" t="n"/>
      <c r="V155" s="749" t="n"/>
      <c r="W155" s="749" t="n"/>
      <c r="X155" s="749" t="n"/>
      <c r="Y155" s="749" t="n"/>
      <c r="Z155" s="749" t="n"/>
    </row>
    <row r="156">
      <c r="A156" s="749" t="n"/>
      <c r="B156" s="749" t="n"/>
      <c r="C156" s="749" t="n"/>
      <c r="D156" s="749" t="n"/>
      <c r="E156" s="749" t="n"/>
      <c r="F156" s="749" t="n"/>
      <c r="G156" s="749" t="n"/>
      <c r="H156" s="749" t="n"/>
      <c r="I156" s="749" t="n"/>
      <c r="J156" s="749" t="n"/>
      <c r="K156" s="749" t="n"/>
      <c r="L156" s="749" t="n"/>
      <c r="M156" s="749" t="n"/>
      <c r="N156" s="749" t="n"/>
      <c r="O156" s="749" t="n"/>
      <c r="P156" s="749" t="n"/>
      <c r="Q156" s="749" t="n"/>
      <c r="R156" s="749" t="n"/>
      <c r="S156" s="749" t="n"/>
      <c r="T156" s="749" t="n"/>
      <c r="U156" s="749" t="n"/>
      <c r="V156" s="749" t="n"/>
      <c r="W156" s="749" t="n"/>
      <c r="X156" s="749" t="n"/>
      <c r="Y156" s="749" t="n"/>
      <c r="Z156" s="749" t="n"/>
    </row>
    <row r="157">
      <c r="A157" s="749" t="n"/>
      <c r="B157" s="749" t="n"/>
      <c r="C157" s="749" t="n"/>
      <c r="D157" s="749" t="n"/>
      <c r="E157" s="749" t="n"/>
      <c r="F157" s="749" t="n"/>
      <c r="G157" s="749" t="n"/>
      <c r="H157" s="749" t="n"/>
      <c r="I157" s="749" t="n"/>
      <c r="J157" s="749" t="n"/>
      <c r="K157" s="749" t="n"/>
      <c r="L157" s="749" t="n"/>
      <c r="M157" s="749" t="n"/>
      <c r="N157" s="749" t="n"/>
      <c r="O157" s="749" t="n"/>
      <c r="P157" s="749" t="n"/>
      <c r="Q157" s="749" t="n"/>
      <c r="R157" s="749" t="n"/>
      <c r="S157" s="749" t="n"/>
      <c r="T157" s="749" t="n"/>
      <c r="U157" s="749" t="n"/>
      <c r="V157" s="749" t="n"/>
      <c r="W157" s="749" t="n"/>
      <c r="X157" s="749" t="n"/>
      <c r="Y157" s="749" t="n"/>
      <c r="Z157" s="749" t="n"/>
    </row>
    <row r="158">
      <c r="A158" s="749" t="n"/>
      <c r="B158" s="749" t="n"/>
      <c r="C158" s="749" t="n"/>
      <c r="D158" s="749" t="n"/>
      <c r="E158" s="749" t="n"/>
      <c r="F158" s="749" t="n"/>
      <c r="G158" s="749" t="n"/>
      <c r="H158" s="749" t="n"/>
      <c r="I158" s="749" t="n"/>
      <c r="J158" s="749" t="n"/>
      <c r="K158" s="749" t="n"/>
      <c r="L158" s="749" t="n"/>
      <c r="M158" s="749" t="n"/>
      <c r="N158" s="749" t="n"/>
      <c r="O158" s="749" t="n"/>
      <c r="P158" s="749" t="n"/>
      <c r="Q158" s="749" t="n"/>
      <c r="R158" s="749" t="n"/>
      <c r="S158" s="749" t="n"/>
      <c r="T158" s="749" t="n"/>
      <c r="U158" s="749" t="n"/>
      <c r="V158" s="749" t="n"/>
      <c r="W158" s="749" t="n"/>
      <c r="X158" s="749" t="n"/>
      <c r="Y158" s="749" t="n"/>
      <c r="Z158" s="749" t="n"/>
    </row>
    <row r="159">
      <c r="A159" s="749" t="n"/>
      <c r="B159" s="749" t="n"/>
      <c r="C159" s="749" t="n"/>
      <c r="D159" s="749" t="n"/>
      <c r="E159" s="749" t="n"/>
      <c r="F159" s="749" t="n"/>
      <c r="G159" s="749" t="n"/>
      <c r="H159" s="749" t="n"/>
      <c r="I159" s="749" t="n"/>
      <c r="J159" s="749" t="n"/>
      <c r="K159" s="749" t="n"/>
      <c r="L159" s="749" t="n"/>
      <c r="M159" s="749" t="n"/>
      <c r="N159" s="749" t="n"/>
      <c r="O159" s="749" t="n"/>
      <c r="P159" s="749" t="n"/>
      <c r="Q159" s="749" t="n"/>
      <c r="R159" s="749" t="n"/>
      <c r="S159" s="749" t="n"/>
      <c r="T159" s="749" t="n"/>
      <c r="U159" s="749" t="n"/>
      <c r="V159" s="749" t="n"/>
      <c r="W159" s="749" t="n"/>
      <c r="X159" s="749" t="n"/>
      <c r="Y159" s="749" t="n"/>
      <c r="Z159" s="749" t="n"/>
    </row>
    <row r="160">
      <c r="A160" s="749" t="n"/>
      <c r="B160" s="749" t="n"/>
      <c r="C160" s="749" t="n"/>
      <c r="D160" s="749" t="n"/>
      <c r="E160" s="749" t="n"/>
      <c r="F160" s="749" t="n"/>
      <c r="G160" s="749" t="n"/>
      <c r="H160" s="749" t="n"/>
      <c r="I160" s="749" t="n"/>
      <c r="J160" s="749" t="n"/>
      <c r="K160" s="749" t="n"/>
      <c r="L160" s="749" t="n"/>
      <c r="M160" s="749" t="n"/>
      <c r="N160" s="749" t="n"/>
      <c r="O160" s="749" t="n"/>
      <c r="P160" s="749" t="n"/>
      <c r="Q160" s="749" t="n"/>
      <c r="R160" s="749" t="n"/>
      <c r="S160" s="749" t="n"/>
      <c r="T160" s="749" t="n"/>
      <c r="U160" s="749" t="n"/>
      <c r="V160" s="749" t="n"/>
      <c r="W160" s="749" t="n"/>
      <c r="X160" s="749" t="n"/>
      <c r="Y160" s="749" t="n"/>
      <c r="Z160" s="749" t="n"/>
    </row>
    <row r="161">
      <c r="A161" s="749" t="n"/>
      <c r="B161" s="749" t="n"/>
      <c r="C161" s="749" t="n"/>
      <c r="D161" s="749" t="n"/>
      <c r="E161" s="749" t="n"/>
      <c r="F161" s="749" t="n"/>
      <c r="G161" s="749" t="n"/>
      <c r="H161" s="749" t="n"/>
      <c r="I161" s="749" t="n"/>
      <c r="J161" s="749" t="n"/>
      <c r="K161" s="749" t="n"/>
      <c r="L161" s="749" t="n"/>
      <c r="M161" s="749" t="n"/>
      <c r="N161" s="749" t="n"/>
      <c r="O161" s="749" t="n"/>
      <c r="P161" s="749" t="n"/>
      <c r="Q161" s="749" t="n"/>
      <c r="R161" s="749" t="n"/>
      <c r="S161" s="749" t="n"/>
      <c r="T161" s="749" t="n"/>
      <c r="U161" s="749" t="n"/>
      <c r="V161" s="749" t="n"/>
      <c r="W161" s="749" t="n"/>
      <c r="X161" s="749" t="n"/>
      <c r="Y161" s="749" t="n"/>
      <c r="Z161" s="749" t="n"/>
    </row>
    <row r="162">
      <c r="A162" s="749" t="n"/>
      <c r="B162" s="749" t="n"/>
      <c r="C162" s="749" t="n"/>
      <c r="D162" s="749" t="n"/>
      <c r="E162" s="749" t="n"/>
      <c r="F162" s="749" t="n"/>
      <c r="G162" s="749" t="n"/>
      <c r="H162" s="749" t="n"/>
      <c r="I162" s="749" t="n"/>
      <c r="J162" s="749" t="n"/>
      <c r="K162" s="749" t="n"/>
      <c r="L162" s="749" t="n"/>
      <c r="M162" s="749" t="n"/>
      <c r="N162" s="749" t="n"/>
      <c r="O162" s="749" t="n"/>
      <c r="P162" s="749" t="n"/>
      <c r="Q162" s="749" t="n"/>
      <c r="R162" s="749" t="n"/>
      <c r="S162" s="749" t="n"/>
      <c r="T162" s="749" t="n"/>
      <c r="U162" s="749" t="n"/>
      <c r="V162" s="749" t="n"/>
      <c r="W162" s="749" t="n"/>
      <c r="X162" s="749" t="n"/>
      <c r="Y162" s="749" t="n"/>
      <c r="Z162" s="749" t="n"/>
    </row>
    <row r="163">
      <c r="A163" s="749" t="n"/>
      <c r="B163" s="749" t="n"/>
      <c r="C163" s="749" t="n"/>
      <c r="D163" s="749" t="n"/>
      <c r="E163" s="749" t="n"/>
      <c r="F163" s="749" t="n"/>
      <c r="G163" s="749" t="n"/>
      <c r="H163" s="749" t="n"/>
      <c r="I163" s="749" t="n"/>
      <c r="J163" s="749" t="n"/>
      <c r="K163" s="749" t="n"/>
      <c r="L163" s="749" t="n"/>
      <c r="M163" s="749" t="n"/>
      <c r="N163" s="749" t="n"/>
      <c r="O163" s="749" t="n"/>
      <c r="P163" s="749" t="n"/>
      <c r="Q163" s="749" t="n"/>
      <c r="R163" s="749" t="n"/>
      <c r="S163" s="749" t="n"/>
      <c r="T163" s="749" t="n"/>
      <c r="U163" s="749" t="n"/>
      <c r="V163" s="749" t="n"/>
      <c r="W163" s="749" t="n"/>
      <c r="X163" s="749" t="n"/>
      <c r="Y163" s="749" t="n"/>
      <c r="Z163" s="749" t="n"/>
    </row>
    <row r="164">
      <c r="A164" s="749" t="n"/>
      <c r="B164" s="749" t="n"/>
      <c r="C164" s="749" t="n"/>
      <c r="D164" s="749" t="n"/>
      <c r="E164" s="749" t="n"/>
      <c r="F164" s="749" t="n"/>
      <c r="G164" s="749" t="n"/>
      <c r="H164" s="749" t="n"/>
      <c r="I164" s="749" t="n"/>
      <c r="J164" s="749" t="n"/>
      <c r="K164" s="749" t="n"/>
      <c r="L164" s="749" t="n"/>
      <c r="M164" s="749" t="n"/>
      <c r="N164" s="749" t="n"/>
      <c r="O164" s="749" t="n"/>
      <c r="P164" s="749" t="n"/>
      <c r="Q164" s="749" t="n"/>
      <c r="R164" s="749" t="n"/>
      <c r="S164" s="749" t="n"/>
      <c r="T164" s="749" t="n"/>
      <c r="U164" s="749" t="n"/>
      <c r="V164" s="749" t="n"/>
      <c r="W164" s="749" t="n"/>
      <c r="X164" s="749" t="n"/>
      <c r="Y164" s="749" t="n"/>
      <c r="Z164" s="749" t="n"/>
    </row>
    <row r="165">
      <c r="A165" s="749" t="n"/>
      <c r="B165" s="749" t="n"/>
      <c r="C165" s="749" t="n"/>
      <c r="D165" s="749" t="n"/>
      <c r="E165" s="749" t="n"/>
      <c r="F165" s="749" t="n"/>
      <c r="G165" s="749" t="n"/>
      <c r="H165" s="749" t="n"/>
      <c r="I165" s="749" t="n"/>
      <c r="J165" s="749" t="n"/>
      <c r="K165" s="749" t="n"/>
      <c r="L165" s="749" t="n"/>
      <c r="M165" s="749" t="n"/>
      <c r="N165" s="749" t="n"/>
      <c r="O165" s="749" t="n"/>
      <c r="P165" s="749" t="n"/>
      <c r="Q165" s="749" t="n"/>
      <c r="R165" s="749" t="n"/>
      <c r="S165" s="749" t="n"/>
      <c r="T165" s="749" t="n"/>
      <c r="U165" s="749" t="n"/>
      <c r="V165" s="749" t="n"/>
      <c r="W165" s="749" t="n"/>
      <c r="X165" s="749" t="n"/>
      <c r="Y165" s="749" t="n"/>
      <c r="Z165" s="749" t="n"/>
    </row>
    <row r="166">
      <c r="A166" s="749" t="n"/>
      <c r="B166" s="749" t="n"/>
      <c r="C166" s="749" t="n"/>
      <c r="D166" s="749" t="n"/>
      <c r="E166" s="749" t="n"/>
      <c r="F166" s="749" t="n"/>
      <c r="G166" s="749" t="n"/>
      <c r="H166" s="749" t="n"/>
      <c r="I166" s="749" t="n"/>
      <c r="J166" s="749" t="n"/>
      <c r="K166" s="749" t="n"/>
      <c r="L166" s="749" t="n"/>
      <c r="M166" s="749" t="n"/>
      <c r="N166" s="749" t="n"/>
      <c r="O166" s="749" t="n"/>
      <c r="P166" s="749" t="n"/>
      <c r="Q166" s="749" t="n"/>
      <c r="R166" s="749" t="n"/>
      <c r="S166" s="749" t="n"/>
      <c r="T166" s="749" t="n"/>
      <c r="U166" s="749" t="n"/>
      <c r="V166" s="749" t="n"/>
      <c r="W166" s="749" t="n"/>
      <c r="X166" s="749" t="n"/>
      <c r="Y166" s="749" t="n"/>
      <c r="Z166" s="749" t="n"/>
    </row>
    <row r="167">
      <c r="A167" s="749" t="n"/>
      <c r="B167" s="749" t="n"/>
      <c r="C167" s="749" t="n"/>
      <c r="D167" s="749" t="n"/>
      <c r="E167" s="749" t="n"/>
      <c r="F167" s="749" t="n"/>
      <c r="G167" s="749" t="n"/>
      <c r="H167" s="749" t="n"/>
      <c r="I167" s="749" t="n"/>
      <c r="J167" s="749" t="n"/>
      <c r="K167" s="749" t="n"/>
      <c r="L167" s="749" t="n"/>
      <c r="M167" s="749" t="n"/>
      <c r="N167" s="749" t="n"/>
      <c r="O167" s="749" t="n"/>
      <c r="P167" s="749" t="n"/>
      <c r="Q167" s="749" t="n"/>
      <c r="R167" s="749" t="n"/>
      <c r="S167" s="749" t="n"/>
      <c r="T167" s="749" t="n"/>
      <c r="U167" s="749" t="n"/>
      <c r="V167" s="749" t="n"/>
      <c r="W167" s="749" t="n"/>
      <c r="X167" s="749" t="n"/>
      <c r="Y167" s="749" t="n"/>
      <c r="Z167" s="749" t="n"/>
    </row>
    <row r="168">
      <c r="A168" s="749" t="n"/>
      <c r="B168" s="749" t="n"/>
      <c r="C168" s="749" t="n"/>
      <c r="D168" s="749" t="n"/>
      <c r="E168" s="749" t="n"/>
      <c r="F168" s="749" t="n"/>
      <c r="G168" s="749" t="n"/>
      <c r="H168" s="749" t="n"/>
      <c r="I168" s="749" t="n"/>
      <c r="J168" s="749" t="n"/>
      <c r="K168" s="749" t="n"/>
      <c r="L168" s="749" t="n"/>
      <c r="M168" s="749" t="n"/>
      <c r="N168" s="749" t="n"/>
      <c r="O168" s="749" t="n"/>
      <c r="P168" s="749" t="n"/>
      <c r="Q168" s="749" t="n"/>
      <c r="R168" s="749" t="n"/>
      <c r="S168" s="749" t="n"/>
      <c r="T168" s="749" t="n"/>
      <c r="U168" s="749" t="n"/>
      <c r="V168" s="749" t="n"/>
      <c r="W168" s="749" t="n"/>
      <c r="X168" s="749" t="n"/>
      <c r="Y168" s="749" t="n"/>
      <c r="Z168" s="749" t="n"/>
    </row>
    <row r="169">
      <c r="A169" s="749" t="n"/>
      <c r="B169" s="749" t="n"/>
      <c r="C169" s="749" t="n"/>
      <c r="D169" s="749" t="n"/>
      <c r="E169" s="749" t="n"/>
      <c r="F169" s="749" t="n"/>
      <c r="G169" s="749" t="n"/>
      <c r="H169" s="749" t="n"/>
      <c r="I169" s="749" t="n"/>
      <c r="J169" s="749" t="n"/>
      <c r="K169" s="749" t="n"/>
      <c r="L169" s="749" t="n"/>
      <c r="M169" s="749" t="n"/>
      <c r="N169" s="749" t="n"/>
      <c r="O169" s="749" t="n"/>
      <c r="P169" s="749" t="n"/>
      <c r="Q169" s="749" t="n"/>
      <c r="R169" s="749" t="n"/>
      <c r="S169" s="749" t="n"/>
      <c r="T169" s="749" t="n"/>
      <c r="U169" s="749" t="n"/>
      <c r="V169" s="749" t="n"/>
      <c r="W169" s="749" t="n"/>
      <c r="X169" s="749" t="n"/>
      <c r="Y169" s="749" t="n"/>
      <c r="Z169" s="749" t="n"/>
    </row>
    <row r="170">
      <c r="A170" s="749" t="n"/>
      <c r="B170" s="749" t="n"/>
      <c r="C170" s="749" t="n"/>
      <c r="D170" s="749" t="n"/>
      <c r="E170" s="749" t="n"/>
      <c r="F170" s="749" t="n"/>
      <c r="G170" s="749" t="n"/>
      <c r="H170" s="749" t="n"/>
      <c r="I170" s="749" t="n"/>
      <c r="J170" s="749" t="n"/>
      <c r="K170" s="749" t="n"/>
      <c r="L170" s="749" t="n"/>
      <c r="M170" s="749" t="n"/>
      <c r="N170" s="749" t="n"/>
      <c r="O170" s="749" t="n"/>
      <c r="P170" s="749" t="n"/>
      <c r="Q170" s="749" t="n"/>
      <c r="R170" s="749" t="n"/>
      <c r="S170" s="749" t="n"/>
      <c r="T170" s="749" t="n"/>
      <c r="U170" s="749" t="n"/>
      <c r="V170" s="749" t="n"/>
      <c r="W170" s="749" t="n"/>
      <c r="X170" s="749" t="n"/>
      <c r="Y170" s="749" t="n"/>
      <c r="Z170" s="749" t="n"/>
    </row>
    <row r="171">
      <c r="A171" s="749" t="n"/>
      <c r="B171" s="749" t="n"/>
      <c r="C171" s="749" t="n"/>
      <c r="D171" s="749" t="n"/>
      <c r="E171" s="749" t="n"/>
      <c r="F171" s="749" t="n"/>
      <c r="G171" s="749" t="n"/>
      <c r="H171" s="749" t="n"/>
      <c r="I171" s="749" t="n"/>
      <c r="J171" s="749" t="n"/>
      <c r="K171" s="749" t="n"/>
      <c r="L171" s="749" t="n"/>
      <c r="M171" s="749" t="n"/>
      <c r="N171" s="749" t="n"/>
      <c r="O171" s="749" t="n"/>
      <c r="P171" s="749" t="n"/>
      <c r="Q171" s="749" t="n"/>
      <c r="R171" s="749" t="n"/>
      <c r="S171" s="749" t="n"/>
      <c r="T171" s="749" t="n"/>
      <c r="U171" s="749" t="n"/>
      <c r="V171" s="749" t="n"/>
      <c r="W171" s="749" t="n"/>
      <c r="X171" s="749" t="n"/>
      <c r="Y171" s="749" t="n"/>
      <c r="Z171" s="749" t="n"/>
    </row>
    <row r="172">
      <c r="A172" s="749" t="n"/>
      <c r="B172" s="749" t="n"/>
      <c r="C172" s="749" t="n"/>
      <c r="D172" s="749" t="n"/>
      <c r="E172" s="749" t="n"/>
      <c r="F172" s="749" t="n"/>
      <c r="G172" s="749" t="n"/>
      <c r="H172" s="749" t="n"/>
      <c r="I172" s="749" t="n"/>
      <c r="J172" s="749" t="n"/>
      <c r="K172" s="749" t="n"/>
      <c r="L172" s="749" t="n"/>
      <c r="M172" s="749" t="n"/>
      <c r="N172" s="749" t="n"/>
      <c r="O172" s="749" t="n"/>
      <c r="P172" s="749" t="n"/>
      <c r="Q172" s="749" t="n"/>
      <c r="R172" s="749" t="n"/>
      <c r="S172" s="749" t="n"/>
      <c r="T172" s="749" t="n"/>
      <c r="U172" s="749" t="n"/>
      <c r="V172" s="749" t="n"/>
      <c r="W172" s="749" t="n"/>
      <c r="X172" s="749" t="n"/>
      <c r="Y172" s="749" t="n"/>
      <c r="Z172" s="749" t="n"/>
    </row>
    <row r="173">
      <c r="A173" s="749" t="n"/>
      <c r="B173" s="749" t="n"/>
      <c r="C173" s="749" t="n"/>
      <c r="D173" s="749" t="n"/>
      <c r="E173" s="749" t="n"/>
      <c r="F173" s="749" t="n"/>
      <c r="G173" s="749" t="n"/>
      <c r="H173" s="749" t="n"/>
      <c r="I173" s="749" t="n"/>
      <c r="J173" s="749" t="n"/>
      <c r="K173" s="749" t="n"/>
      <c r="L173" s="749" t="n"/>
      <c r="M173" s="749" t="n"/>
      <c r="N173" s="749" t="n"/>
      <c r="O173" s="749" t="n"/>
      <c r="P173" s="749" t="n"/>
      <c r="Q173" s="749" t="n"/>
      <c r="R173" s="749" t="n"/>
      <c r="S173" s="749" t="n"/>
      <c r="T173" s="749" t="n"/>
      <c r="U173" s="749" t="n"/>
      <c r="V173" s="749" t="n"/>
      <c r="W173" s="749" t="n"/>
      <c r="X173" s="749" t="n"/>
      <c r="Y173" s="749" t="n"/>
      <c r="Z173" s="749" t="n"/>
    </row>
    <row r="174">
      <c r="A174" s="749" t="n"/>
      <c r="B174" s="749" t="n"/>
      <c r="C174" s="749" t="n"/>
      <c r="D174" s="749" t="n"/>
      <c r="E174" s="749" t="n"/>
      <c r="F174" s="749" t="n"/>
      <c r="G174" s="749" t="n"/>
      <c r="H174" s="749" t="n"/>
      <c r="I174" s="749" t="n"/>
      <c r="J174" s="749" t="n"/>
      <c r="K174" s="749" t="n"/>
      <c r="L174" s="749" t="n"/>
      <c r="M174" s="749" t="n"/>
      <c r="N174" s="749" t="n"/>
      <c r="O174" s="749" t="n"/>
      <c r="P174" s="749" t="n"/>
      <c r="Q174" s="749" t="n"/>
      <c r="R174" s="749" t="n"/>
      <c r="S174" s="749" t="n"/>
      <c r="T174" s="749" t="n"/>
      <c r="U174" s="749" t="n"/>
      <c r="V174" s="749" t="n"/>
      <c r="W174" s="749" t="n"/>
      <c r="X174" s="749" t="n"/>
      <c r="Y174" s="749" t="n"/>
      <c r="Z174" s="749" t="n"/>
    </row>
    <row r="175">
      <c r="A175" s="749" t="n"/>
      <c r="B175" s="749" t="n"/>
      <c r="C175" s="749" t="n"/>
      <c r="D175" s="749" t="n"/>
      <c r="E175" s="749" t="n"/>
      <c r="F175" s="749" t="n"/>
      <c r="G175" s="749" t="n"/>
      <c r="H175" s="749" t="n"/>
      <c r="I175" s="749" t="n"/>
      <c r="J175" s="749" t="n"/>
      <c r="K175" s="749" t="n"/>
      <c r="L175" s="749" t="n"/>
      <c r="M175" s="749" t="n"/>
      <c r="N175" s="749" t="n"/>
      <c r="O175" s="749" t="n"/>
      <c r="P175" s="749" t="n"/>
      <c r="Q175" s="749" t="n"/>
      <c r="R175" s="749" t="n"/>
      <c r="S175" s="749" t="n"/>
      <c r="T175" s="749" t="n"/>
      <c r="U175" s="749" t="n"/>
      <c r="V175" s="749" t="n"/>
      <c r="W175" s="749" t="n"/>
      <c r="X175" s="749" t="n"/>
      <c r="Y175" s="749" t="n"/>
      <c r="Z175" s="749" t="n"/>
    </row>
    <row r="176">
      <c r="A176" s="749" t="n"/>
      <c r="B176" s="749" t="n"/>
      <c r="C176" s="749" t="n"/>
      <c r="D176" s="749" t="n"/>
      <c r="E176" s="749" t="n"/>
      <c r="F176" s="749" t="n"/>
      <c r="G176" s="749" t="n"/>
      <c r="H176" s="749" t="n"/>
      <c r="I176" s="749" t="n"/>
      <c r="J176" s="749" t="n"/>
      <c r="K176" s="749" t="n"/>
      <c r="L176" s="749" t="n"/>
      <c r="M176" s="749" t="n"/>
      <c r="N176" s="749" t="n"/>
      <c r="O176" s="749" t="n"/>
      <c r="P176" s="749" t="n"/>
      <c r="Q176" s="749" t="n"/>
      <c r="R176" s="749" t="n"/>
      <c r="S176" s="749" t="n"/>
      <c r="T176" s="749" t="n"/>
      <c r="U176" s="749" t="n"/>
      <c r="V176" s="749" t="n"/>
      <c r="W176" s="749" t="n"/>
      <c r="X176" s="749" t="n"/>
      <c r="Y176" s="749" t="n"/>
      <c r="Z176" s="749" t="n"/>
    </row>
    <row r="177">
      <c r="A177" s="749" t="n"/>
      <c r="B177" s="749" t="n"/>
      <c r="C177" s="749" t="n"/>
      <c r="D177" s="749" t="n"/>
      <c r="E177" s="749" t="n"/>
      <c r="F177" s="749" t="n"/>
      <c r="G177" s="749" t="n"/>
      <c r="H177" s="749" t="n"/>
      <c r="I177" s="749" t="n"/>
      <c r="J177" s="749" t="n"/>
      <c r="K177" s="749" t="n"/>
      <c r="L177" s="749" t="n"/>
      <c r="M177" s="749" t="n"/>
      <c r="N177" s="749" t="n"/>
      <c r="O177" s="749" t="n"/>
      <c r="P177" s="749" t="n"/>
      <c r="Q177" s="749" t="n"/>
      <c r="R177" s="749" t="n"/>
      <c r="S177" s="749" t="n"/>
      <c r="T177" s="749" t="n"/>
      <c r="U177" s="749" t="n"/>
      <c r="V177" s="749" t="n"/>
      <c r="W177" s="749" t="n"/>
      <c r="X177" s="749" t="n"/>
      <c r="Y177" s="749" t="n"/>
      <c r="Z177" s="749" t="n"/>
    </row>
    <row r="178">
      <c r="A178" s="749" t="n"/>
      <c r="B178" s="749" t="n"/>
      <c r="C178" s="749" t="n"/>
      <c r="D178" s="749" t="n"/>
      <c r="E178" s="749" t="n"/>
      <c r="F178" s="749" t="n"/>
      <c r="G178" s="749" t="n"/>
      <c r="H178" s="749" t="n"/>
      <c r="I178" s="749" t="n"/>
      <c r="J178" s="749" t="n"/>
      <c r="K178" s="749" t="n"/>
      <c r="L178" s="749" t="n"/>
      <c r="M178" s="749" t="n"/>
      <c r="N178" s="749" t="n"/>
      <c r="O178" s="749" t="n"/>
      <c r="P178" s="749" t="n"/>
      <c r="Q178" s="749" t="n"/>
      <c r="R178" s="749" t="n"/>
      <c r="S178" s="749" t="n"/>
      <c r="T178" s="749" t="n"/>
      <c r="U178" s="749" t="n"/>
      <c r="V178" s="749" t="n"/>
      <c r="W178" s="749" t="n"/>
      <c r="X178" s="749" t="n"/>
      <c r="Y178" s="749" t="n"/>
      <c r="Z178" s="749" t="n"/>
    </row>
    <row r="179">
      <c r="A179" s="749" t="n"/>
      <c r="B179" s="749" t="n"/>
      <c r="C179" s="749" t="n"/>
      <c r="D179" s="749" t="n"/>
      <c r="E179" s="749" t="n"/>
      <c r="F179" s="749" t="n"/>
      <c r="G179" s="749" t="n"/>
      <c r="H179" s="749" t="n"/>
      <c r="I179" s="749" t="n"/>
      <c r="J179" s="749" t="n"/>
      <c r="K179" s="749" t="n"/>
      <c r="L179" s="749" t="n"/>
      <c r="M179" s="749" t="n"/>
      <c r="N179" s="749" t="n"/>
      <c r="O179" s="749" t="n"/>
      <c r="P179" s="749" t="n"/>
      <c r="Q179" s="749" t="n"/>
      <c r="R179" s="749" t="n"/>
      <c r="S179" s="749" t="n"/>
      <c r="T179" s="749" t="n"/>
      <c r="U179" s="749" t="n"/>
      <c r="V179" s="749" t="n"/>
      <c r="W179" s="749" t="n"/>
      <c r="X179" s="749" t="n"/>
      <c r="Y179" s="749" t="n"/>
      <c r="Z179" s="749" t="n"/>
    </row>
    <row r="180">
      <c r="A180" s="749" t="n"/>
      <c r="B180" s="749" t="n"/>
      <c r="C180" s="749" t="n"/>
      <c r="D180" s="749" t="n"/>
      <c r="E180" s="749" t="n"/>
      <c r="F180" s="749" t="n"/>
      <c r="G180" s="749" t="n"/>
      <c r="H180" s="749" t="n"/>
      <c r="I180" s="749" t="n"/>
      <c r="J180" s="749" t="n"/>
      <c r="K180" s="749" t="n"/>
      <c r="L180" s="749" t="n"/>
      <c r="M180" s="749" t="n"/>
      <c r="N180" s="749" t="n"/>
      <c r="O180" s="749" t="n"/>
      <c r="P180" s="749" t="n"/>
      <c r="Q180" s="749" t="n"/>
      <c r="R180" s="749" t="n"/>
      <c r="S180" s="749" t="n"/>
      <c r="T180" s="749" t="n"/>
      <c r="U180" s="749" t="n"/>
      <c r="V180" s="749" t="n"/>
      <c r="W180" s="749" t="n"/>
      <c r="X180" s="749" t="n"/>
      <c r="Y180" s="749" t="n"/>
      <c r="Z180" s="749" t="n"/>
    </row>
    <row r="181">
      <c r="A181" s="749" t="n"/>
      <c r="B181" s="749" t="n"/>
      <c r="C181" s="749" t="n"/>
      <c r="D181" s="749" t="n"/>
      <c r="E181" s="749" t="n"/>
      <c r="F181" s="749" t="n"/>
      <c r="G181" s="749" t="n"/>
      <c r="H181" s="749" t="n"/>
      <c r="I181" s="749" t="n"/>
      <c r="J181" s="749" t="n"/>
      <c r="K181" s="749" t="n"/>
      <c r="L181" s="749" t="n"/>
      <c r="M181" s="749" t="n"/>
      <c r="N181" s="749" t="n"/>
      <c r="O181" s="749" t="n"/>
      <c r="P181" s="749" t="n"/>
      <c r="Q181" s="749" t="n"/>
      <c r="R181" s="749" t="n"/>
      <c r="S181" s="749" t="n"/>
      <c r="T181" s="749" t="n"/>
      <c r="U181" s="749" t="n"/>
      <c r="V181" s="749" t="n"/>
      <c r="W181" s="749" t="n"/>
      <c r="X181" s="749" t="n"/>
      <c r="Y181" s="749" t="n"/>
      <c r="Z181" s="749" t="n"/>
    </row>
    <row r="182">
      <c r="A182" s="749" t="n"/>
      <c r="B182" s="749" t="n"/>
      <c r="C182" s="749" t="n"/>
      <c r="D182" s="749" t="n"/>
      <c r="E182" s="749" t="n"/>
      <c r="F182" s="749" t="n"/>
      <c r="G182" s="749" t="n"/>
      <c r="H182" s="749" t="n"/>
      <c r="I182" s="749" t="n"/>
      <c r="J182" s="749" t="n"/>
      <c r="K182" s="749" t="n"/>
      <c r="L182" s="749" t="n"/>
      <c r="M182" s="749" t="n"/>
      <c r="N182" s="749" t="n"/>
      <c r="O182" s="749" t="n"/>
      <c r="P182" s="749" t="n"/>
      <c r="Q182" s="749" t="n"/>
      <c r="R182" s="749" t="n"/>
      <c r="S182" s="749" t="n"/>
      <c r="T182" s="749" t="n"/>
      <c r="U182" s="749" t="n"/>
      <c r="V182" s="749" t="n"/>
      <c r="W182" s="749" t="n"/>
      <c r="X182" s="749" t="n"/>
      <c r="Y182" s="749" t="n"/>
      <c r="Z182" s="749" t="n"/>
    </row>
    <row r="183">
      <c r="A183" s="749" t="n"/>
      <c r="B183" s="749" t="n"/>
      <c r="C183" s="749" t="n"/>
      <c r="D183" s="749" t="n"/>
      <c r="E183" s="749" t="n"/>
      <c r="F183" s="749" t="n"/>
      <c r="G183" s="749" t="n"/>
      <c r="H183" s="749" t="n"/>
      <c r="I183" s="749" t="n"/>
      <c r="J183" s="749" t="n"/>
      <c r="K183" s="749" t="n"/>
      <c r="L183" s="749" t="n"/>
      <c r="M183" s="749" t="n"/>
      <c r="N183" s="749" t="n"/>
      <c r="O183" s="749" t="n"/>
      <c r="P183" s="749" t="n"/>
      <c r="Q183" s="749" t="n"/>
      <c r="R183" s="749" t="n"/>
      <c r="S183" s="749" t="n"/>
      <c r="T183" s="749" t="n"/>
      <c r="U183" s="749" t="n"/>
      <c r="V183" s="749" t="n"/>
      <c r="W183" s="749" t="n"/>
      <c r="X183" s="749" t="n"/>
      <c r="Y183" s="749" t="n"/>
      <c r="Z183" s="749" t="n"/>
    </row>
    <row r="184">
      <c r="A184" s="749" t="n"/>
      <c r="B184" s="749" t="n"/>
      <c r="C184" s="749" t="n"/>
      <c r="D184" s="749" t="n"/>
      <c r="E184" s="749" t="n"/>
      <c r="F184" s="749" t="n"/>
      <c r="G184" s="749" t="n"/>
      <c r="H184" s="749" t="n"/>
      <c r="I184" s="749" t="n"/>
      <c r="J184" s="749" t="n"/>
      <c r="K184" s="749" t="n"/>
      <c r="L184" s="749" t="n"/>
      <c r="M184" s="749" t="n"/>
      <c r="N184" s="749" t="n"/>
      <c r="O184" s="749" t="n"/>
      <c r="P184" s="749" t="n"/>
      <c r="Q184" s="749" t="n"/>
      <c r="R184" s="749" t="n"/>
      <c r="S184" s="749" t="n"/>
      <c r="T184" s="749" t="n"/>
      <c r="U184" s="749" t="n"/>
      <c r="V184" s="749" t="n"/>
      <c r="W184" s="749" t="n"/>
      <c r="X184" s="749" t="n"/>
      <c r="Y184" s="749" t="n"/>
      <c r="Z184" s="749" t="n"/>
    </row>
    <row r="185">
      <c r="A185" s="749" t="n"/>
      <c r="B185" s="749" t="n"/>
      <c r="C185" s="749" t="n"/>
      <c r="D185" s="749" t="n"/>
      <c r="E185" s="749" t="n"/>
      <c r="F185" s="749" t="n"/>
      <c r="G185" s="749" t="n"/>
      <c r="H185" s="749" t="n"/>
      <c r="I185" s="749" t="n"/>
      <c r="J185" s="749" t="n"/>
      <c r="K185" s="749" t="n"/>
      <c r="L185" s="749" t="n"/>
      <c r="M185" s="749" t="n"/>
      <c r="N185" s="749" t="n"/>
      <c r="O185" s="749" t="n"/>
      <c r="P185" s="749" t="n"/>
      <c r="Q185" s="749" t="n"/>
      <c r="R185" s="749" t="n"/>
      <c r="S185" s="749" t="n"/>
      <c r="T185" s="749" t="n"/>
      <c r="U185" s="749" t="n"/>
      <c r="V185" s="749" t="n"/>
      <c r="W185" s="749" t="n"/>
      <c r="X185" s="749" t="n"/>
      <c r="Y185" s="749" t="n"/>
      <c r="Z185" s="749" t="n"/>
    </row>
    <row r="186">
      <c r="A186" s="749" t="n"/>
      <c r="B186" s="749" t="n"/>
      <c r="C186" s="749" t="n"/>
      <c r="D186" s="749" t="n"/>
      <c r="E186" s="749" t="n"/>
      <c r="F186" s="749" t="n"/>
      <c r="G186" s="749" t="n"/>
      <c r="H186" s="749" t="n"/>
      <c r="I186" s="749" t="n"/>
      <c r="J186" s="749" t="n"/>
      <c r="K186" s="749" t="n"/>
      <c r="L186" s="749" t="n"/>
      <c r="M186" s="749" t="n"/>
      <c r="N186" s="749" t="n"/>
      <c r="O186" s="749" t="n"/>
      <c r="P186" s="749" t="n"/>
      <c r="Q186" s="749" t="n"/>
      <c r="R186" s="749" t="n"/>
      <c r="S186" s="749" t="n"/>
      <c r="T186" s="749" t="n"/>
      <c r="U186" s="749" t="n"/>
      <c r="V186" s="749" t="n"/>
      <c r="W186" s="749" t="n"/>
      <c r="X186" s="749" t="n"/>
      <c r="Y186" s="749" t="n"/>
      <c r="Z186" s="749" t="n"/>
    </row>
    <row r="187">
      <c r="A187" s="749" t="n"/>
      <c r="B187" s="749" t="n"/>
      <c r="C187" s="749" t="n"/>
      <c r="D187" s="749" t="n"/>
      <c r="E187" s="749" t="n"/>
      <c r="F187" s="749" t="n"/>
      <c r="G187" s="749" t="n"/>
      <c r="H187" s="749" t="n"/>
      <c r="I187" s="749" t="n"/>
      <c r="J187" s="749" t="n"/>
      <c r="K187" s="749" t="n"/>
      <c r="L187" s="749" t="n"/>
      <c r="M187" s="749" t="n"/>
      <c r="N187" s="749" t="n"/>
      <c r="O187" s="749" t="n"/>
      <c r="P187" s="749" t="n"/>
      <c r="Q187" s="749" t="n"/>
      <c r="R187" s="749" t="n"/>
      <c r="S187" s="749" t="n"/>
      <c r="T187" s="749" t="n"/>
      <c r="U187" s="749" t="n"/>
      <c r="V187" s="749" t="n"/>
      <c r="W187" s="749" t="n"/>
      <c r="X187" s="749" t="n"/>
      <c r="Y187" s="749" t="n"/>
      <c r="Z187" s="749" t="n"/>
    </row>
    <row r="188">
      <c r="A188" s="749" t="n"/>
      <c r="B188" s="749" t="n"/>
      <c r="C188" s="749" t="n"/>
      <c r="D188" s="749" t="n"/>
      <c r="E188" s="749" t="n"/>
      <c r="F188" s="749" t="n"/>
      <c r="G188" s="749" t="n"/>
      <c r="H188" s="749" t="n"/>
      <c r="I188" s="749" t="n"/>
      <c r="J188" s="749" t="n"/>
      <c r="K188" s="749" t="n"/>
      <c r="L188" s="749" t="n"/>
      <c r="M188" s="749" t="n"/>
      <c r="N188" s="749" t="n"/>
      <c r="O188" s="749" t="n"/>
      <c r="P188" s="749" t="n"/>
      <c r="Q188" s="749" t="n"/>
      <c r="R188" s="749" t="n"/>
      <c r="S188" s="749" t="n"/>
      <c r="T188" s="749" t="n"/>
      <c r="U188" s="749" t="n"/>
      <c r="V188" s="749" t="n"/>
      <c r="W188" s="749" t="n"/>
      <c r="X188" s="749" t="n"/>
      <c r="Y188" s="749" t="n"/>
      <c r="Z188" s="749" t="n"/>
    </row>
    <row r="189">
      <c r="A189" s="749" t="n"/>
      <c r="B189" s="749" t="n"/>
      <c r="C189" s="749" t="n"/>
      <c r="D189" s="749" t="n"/>
      <c r="E189" s="749" t="n"/>
      <c r="F189" s="749" t="n"/>
      <c r="G189" s="749" t="n"/>
      <c r="H189" s="749" t="n"/>
      <c r="I189" s="749" t="n"/>
      <c r="J189" s="749" t="n"/>
      <c r="K189" s="749" t="n"/>
      <c r="L189" s="749" t="n"/>
      <c r="M189" s="749" t="n"/>
      <c r="N189" s="749" t="n"/>
      <c r="O189" s="749" t="n"/>
      <c r="P189" s="749" t="n"/>
      <c r="Q189" s="749" t="n"/>
      <c r="R189" s="749" t="n"/>
      <c r="S189" s="749" t="n"/>
      <c r="T189" s="749" t="n"/>
      <c r="U189" s="749" t="n"/>
      <c r="V189" s="749" t="n"/>
      <c r="W189" s="749" t="n"/>
      <c r="X189" s="749" t="n"/>
      <c r="Y189" s="749" t="n"/>
      <c r="Z189" s="749" t="n"/>
    </row>
    <row r="190">
      <c r="A190" s="749" t="n"/>
      <c r="B190" s="749" t="n"/>
      <c r="C190" s="749" t="n"/>
      <c r="D190" s="749" t="n"/>
      <c r="E190" s="749" t="n"/>
      <c r="F190" s="749" t="n"/>
      <c r="G190" s="749" t="n"/>
      <c r="H190" s="749" t="n"/>
      <c r="I190" s="749" t="n"/>
      <c r="J190" s="749" t="n"/>
      <c r="K190" s="749" t="n"/>
      <c r="L190" s="749" t="n"/>
      <c r="M190" s="749" t="n"/>
      <c r="N190" s="749" t="n"/>
      <c r="O190" s="749" t="n"/>
      <c r="P190" s="749" t="n"/>
      <c r="Q190" s="749" t="n"/>
      <c r="R190" s="749" t="n"/>
      <c r="S190" s="749" t="n"/>
      <c r="T190" s="749" t="n"/>
      <c r="U190" s="749" t="n"/>
      <c r="V190" s="749" t="n"/>
      <c r="W190" s="749" t="n"/>
      <c r="X190" s="749" t="n"/>
      <c r="Y190" s="749" t="n"/>
      <c r="Z190" s="749" t="n"/>
    </row>
    <row r="191">
      <c r="A191" s="749" t="n"/>
      <c r="B191" s="749" t="n"/>
      <c r="C191" s="749" t="n"/>
      <c r="D191" s="749" t="n"/>
      <c r="E191" s="749" t="n"/>
      <c r="F191" s="749" t="n"/>
      <c r="G191" s="749" t="n"/>
      <c r="H191" s="749" t="n"/>
      <c r="I191" s="749" t="n"/>
      <c r="J191" s="749" t="n"/>
      <c r="K191" s="749" t="n"/>
      <c r="L191" s="749" t="n"/>
      <c r="M191" s="749" t="n"/>
      <c r="N191" s="749" t="n"/>
      <c r="O191" s="749" t="n"/>
      <c r="P191" s="749" t="n"/>
      <c r="Q191" s="749" t="n"/>
      <c r="R191" s="749" t="n"/>
      <c r="S191" s="749" t="n"/>
      <c r="T191" s="749" t="n"/>
      <c r="U191" s="749" t="n"/>
      <c r="V191" s="749" t="n"/>
      <c r="W191" s="749" t="n"/>
      <c r="X191" s="749" t="n"/>
      <c r="Y191" s="749" t="n"/>
      <c r="Z191" s="749" t="n"/>
    </row>
    <row r="192">
      <c r="A192" s="749" t="n"/>
      <c r="B192" s="749" t="n"/>
      <c r="C192" s="749" t="n"/>
      <c r="D192" s="749" t="n"/>
      <c r="E192" s="749" t="n"/>
      <c r="F192" s="749" t="n"/>
      <c r="G192" s="749" t="n"/>
      <c r="H192" s="749" t="n"/>
      <c r="I192" s="749" t="n"/>
      <c r="J192" s="749" t="n"/>
      <c r="K192" s="749" t="n"/>
      <c r="L192" s="749" t="n"/>
      <c r="M192" s="749" t="n"/>
      <c r="N192" s="749" t="n"/>
      <c r="O192" s="749" t="n"/>
      <c r="P192" s="749" t="n"/>
      <c r="Q192" s="749" t="n"/>
      <c r="R192" s="749" t="n"/>
      <c r="S192" s="749" t="n"/>
      <c r="T192" s="749" t="n"/>
      <c r="U192" s="749" t="n"/>
      <c r="V192" s="749" t="n"/>
      <c r="W192" s="749" t="n"/>
      <c r="X192" s="749" t="n"/>
      <c r="Y192" s="749" t="n"/>
      <c r="Z192" s="749" t="n"/>
    </row>
    <row r="193">
      <c r="A193" s="749" t="n"/>
      <c r="B193" s="749" t="n"/>
      <c r="C193" s="749" t="n"/>
      <c r="D193" s="749" t="n"/>
      <c r="E193" s="749" t="n"/>
      <c r="F193" s="749" t="n"/>
      <c r="G193" s="749" t="n"/>
      <c r="H193" s="749" t="n"/>
      <c r="I193" s="749" t="n"/>
      <c r="J193" s="749" t="n"/>
      <c r="K193" s="749" t="n"/>
      <c r="L193" s="749" t="n"/>
      <c r="M193" s="749" t="n"/>
      <c r="N193" s="749" t="n"/>
      <c r="O193" s="749" t="n"/>
      <c r="P193" s="749" t="n"/>
      <c r="Q193" s="749" t="n"/>
      <c r="R193" s="749" t="n"/>
      <c r="S193" s="749" t="n"/>
      <c r="T193" s="749" t="n"/>
      <c r="U193" s="749" t="n"/>
      <c r="V193" s="749" t="n"/>
      <c r="W193" s="749" t="n"/>
      <c r="X193" s="749" t="n"/>
      <c r="Y193" s="749" t="n"/>
      <c r="Z193" s="749" t="n"/>
    </row>
    <row r="194">
      <c r="A194" s="749" t="n"/>
      <c r="B194" s="749" t="n"/>
      <c r="C194" s="749" t="n"/>
      <c r="D194" s="749" t="n"/>
      <c r="E194" s="749" t="n"/>
      <c r="F194" s="749" t="n"/>
      <c r="G194" s="749" t="n"/>
      <c r="H194" s="749" t="n"/>
      <c r="I194" s="749" t="n"/>
      <c r="J194" s="749" t="n"/>
      <c r="K194" s="749" t="n"/>
      <c r="L194" s="749" t="n"/>
      <c r="M194" s="749" t="n"/>
      <c r="N194" s="749" t="n"/>
      <c r="O194" s="749" t="n"/>
      <c r="P194" s="749" t="n"/>
      <c r="Q194" s="749" t="n"/>
      <c r="R194" s="749" t="n"/>
      <c r="S194" s="749" t="n"/>
      <c r="T194" s="749" t="n"/>
      <c r="U194" s="749" t="n"/>
      <c r="V194" s="749" t="n"/>
      <c r="W194" s="749" t="n"/>
      <c r="X194" s="749" t="n"/>
      <c r="Y194" s="749" t="n"/>
      <c r="Z194" s="749" t="n"/>
    </row>
    <row r="195">
      <c r="A195" s="749" t="n"/>
      <c r="B195" s="749" t="n"/>
      <c r="C195" s="749" t="n"/>
      <c r="D195" s="749" t="n"/>
      <c r="E195" s="749" t="n"/>
      <c r="F195" s="749" t="n"/>
      <c r="G195" s="749" t="n"/>
      <c r="H195" s="749" t="n"/>
      <c r="I195" s="749" t="n"/>
      <c r="J195" s="749" t="n"/>
      <c r="K195" s="749" t="n"/>
      <c r="L195" s="749" t="n"/>
      <c r="M195" s="749" t="n"/>
      <c r="N195" s="749" t="n"/>
      <c r="O195" s="749" t="n"/>
      <c r="P195" s="749" t="n"/>
      <c r="Q195" s="749" t="n"/>
      <c r="R195" s="749" t="n"/>
      <c r="S195" s="749" t="n"/>
      <c r="T195" s="749" t="n"/>
      <c r="U195" s="749" t="n"/>
      <c r="V195" s="749" t="n"/>
      <c r="W195" s="749" t="n"/>
      <c r="X195" s="749" t="n"/>
      <c r="Y195" s="749" t="n"/>
      <c r="Z195" s="749" t="n"/>
    </row>
    <row r="196">
      <c r="A196" s="749" t="n"/>
      <c r="B196" s="749" t="n"/>
      <c r="C196" s="749" t="n"/>
      <c r="D196" s="749" t="n"/>
      <c r="E196" s="749" t="n"/>
      <c r="F196" s="749" t="n"/>
      <c r="G196" s="749" t="n"/>
      <c r="H196" s="749" t="n"/>
      <c r="I196" s="749" t="n"/>
      <c r="J196" s="749" t="n"/>
      <c r="K196" s="749" t="n"/>
      <c r="L196" s="749" t="n"/>
      <c r="M196" s="749" t="n"/>
      <c r="N196" s="749" t="n"/>
      <c r="O196" s="749" t="n"/>
      <c r="P196" s="749" t="n"/>
      <c r="Q196" s="749" t="n"/>
      <c r="R196" s="749" t="n"/>
      <c r="S196" s="749" t="n"/>
      <c r="T196" s="749" t="n"/>
      <c r="U196" s="749" t="n"/>
      <c r="V196" s="749" t="n"/>
      <c r="W196" s="749" t="n"/>
      <c r="X196" s="749" t="n"/>
      <c r="Y196" s="749" t="n"/>
      <c r="Z196" s="749" t="n"/>
    </row>
    <row r="197">
      <c r="A197" s="749" t="n"/>
      <c r="B197" s="749" t="n"/>
      <c r="C197" s="749" t="n"/>
      <c r="D197" s="749" t="n"/>
      <c r="E197" s="749" t="n"/>
      <c r="F197" s="749" t="n"/>
      <c r="G197" s="749" t="n"/>
      <c r="H197" s="749" t="n"/>
      <c r="I197" s="749" t="n"/>
      <c r="J197" s="749" t="n"/>
      <c r="K197" s="749" t="n"/>
      <c r="L197" s="749" t="n"/>
      <c r="M197" s="749" t="n"/>
      <c r="N197" s="749" t="n"/>
      <c r="O197" s="749" t="n"/>
      <c r="P197" s="749" t="n"/>
      <c r="Q197" s="749" t="n"/>
      <c r="R197" s="749" t="n"/>
      <c r="S197" s="749" t="n"/>
      <c r="T197" s="749" t="n"/>
      <c r="U197" s="749" t="n"/>
      <c r="V197" s="749" t="n"/>
      <c r="W197" s="749" t="n"/>
      <c r="X197" s="749" t="n"/>
      <c r="Y197" s="749" t="n"/>
      <c r="Z197" s="749" t="n"/>
    </row>
    <row r="198">
      <c r="A198" s="749" t="n"/>
      <c r="B198" s="749" t="n"/>
      <c r="C198" s="749" t="n"/>
      <c r="D198" s="749" t="n"/>
      <c r="E198" s="749" t="n"/>
      <c r="F198" s="749" t="n"/>
      <c r="G198" s="749" t="n"/>
      <c r="H198" s="749" t="n"/>
      <c r="I198" s="749" t="n"/>
      <c r="J198" s="749" t="n"/>
      <c r="K198" s="749" t="n"/>
      <c r="L198" s="749" t="n"/>
      <c r="M198" s="749" t="n"/>
      <c r="N198" s="749" t="n"/>
      <c r="O198" s="749" t="n"/>
      <c r="P198" s="749" t="n"/>
      <c r="Q198" s="749" t="n"/>
      <c r="R198" s="749" t="n"/>
      <c r="S198" s="749" t="n"/>
      <c r="T198" s="749" t="n"/>
      <c r="U198" s="749" t="n"/>
      <c r="V198" s="749" t="n"/>
      <c r="W198" s="749" t="n"/>
      <c r="X198" s="749" t="n"/>
      <c r="Y198" s="749" t="n"/>
      <c r="Z198" s="749" t="n"/>
    </row>
    <row r="199">
      <c r="A199" s="749" t="n"/>
      <c r="B199" s="749" t="n"/>
      <c r="C199" s="749" t="n"/>
      <c r="D199" s="749" t="n"/>
      <c r="E199" s="749" t="n"/>
      <c r="F199" s="749" t="n"/>
      <c r="G199" s="749" t="n"/>
      <c r="H199" s="749" t="n"/>
      <c r="I199" s="749" t="n"/>
      <c r="J199" s="749" t="n"/>
      <c r="K199" s="749" t="n"/>
      <c r="L199" s="749" t="n"/>
      <c r="M199" s="749" t="n"/>
      <c r="N199" s="749" t="n"/>
      <c r="O199" s="749" t="n"/>
      <c r="P199" s="749" t="n"/>
      <c r="Q199" s="749" t="n"/>
      <c r="R199" s="749" t="n"/>
      <c r="S199" s="749" t="n"/>
      <c r="T199" s="749" t="n"/>
      <c r="U199" s="749" t="n"/>
      <c r="V199" s="749" t="n"/>
      <c r="W199" s="749" t="n"/>
      <c r="X199" s="749" t="n"/>
      <c r="Y199" s="749" t="n"/>
      <c r="Z199" s="749" t="n"/>
    </row>
    <row r="200">
      <c r="A200" s="749" t="n"/>
      <c r="B200" s="749" t="n"/>
      <c r="C200" s="749" t="n"/>
      <c r="D200" s="749" t="n"/>
      <c r="E200" s="749" t="n"/>
      <c r="F200" s="749" t="n"/>
      <c r="G200" s="749" t="n"/>
      <c r="H200" s="749" t="n"/>
      <c r="I200" s="749" t="n"/>
      <c r="J200" s="749" t="n"/>
      <c r="K200" s="749" t="n"/>
      <c r="L200" s="749" t="n"/>
      <c r="M200" s="749" t="n"/>
      <c r="N200" s="749" t="n"/>
      <c r="O200" s="749" t="n"/>
      <c r="P200" s="749" t="n"/>
      <c r="Q200" s="749" t="n"/>
      <c r="R200" s="749" t="n"/>
      <c r="S200" s="749" t="n"/>
      <c r="T200" s="749" t="n"/>
      <c r="U200" s="749" t="n"/>
      <c r="V200" s="749" t="n"/>
      <c r="W200" s="749" t="n"/>
      <c r="X200" s="749" t="n"/>
      <c r="Y200" s="749" t="n"/>
      <c r="Z200" s="749" t="n"/>
    </row>
    <row r="201">
      <c r="A201" s="749" t="n"/>
      <c r="B201" s="749" t="n"/>
      <c r="C201" s="749" t="n"/>
      <c r="D201" s="749" t="n"/>
      <c r="E201" s="749" t="n"/>
      <c r="F201" s="749" t="n"/>
      <c r="G201" s="749" t="n"/>
      <c r="H201" s="749" t="n"/>
      <c r="I201" s="749" t="n"/>
      <c r="J201" s="749" t="n"/>
      <c r="K201" s="749" t="n"/>
      <c r="L201" s="749" t="n"/>
      <c r="M201" s="749" t="n"/>
      <c r="N201" s="749" t="n"/>
      <c r="O201" s="749" t="n"/>
      <c r="P201" s="749" t="n"/>
      <c r="Q201" s="749" t="n"/>
      <c r="R201" s="749" t="n"/>
      <c r="S201" s="749" t="n"/>
      <c r="T201" s="749" t="n"/>
      <c r="U201" s="749" t="n"/>
      <c r="V201" s="749" t="n"/>
      <c r="W201" s="749" t="n"/>
      <c r="X201" s="749" t="n"/>
      <c r="Y201" s="749" t="n"/>
      <c r="Z201" s="749" t="n"/>
    </row>
    <row r="202">
      <c r="A202" s="749" t="n"/>
      <c r="B202" s="749" t="n"/>
      <c r="C202" s="749" t="n"/>
      <c r="D202" s="749" t="n"/>
      <c r="E202" s="749" t="n"/>
      <c r="F202" s="749" t="n"/>
      <c r="G202" s="749" t="n"/>
      <c r="H202" s="749" t="n"/>
      <c r="I202" s="749" t="n"/>
      <c r="J202" s="749" t="n"/>
      <c r="K202" s="749" t="n"/>
      <c r="L202" s="749" t="n"/>
      <c r="M202" s="749" t="n"/>
      <c r="N202" s="749" t="n"/>
      <c r="O202" s="749" t="n"/>
      <c r="P202" s="749" t="n"/>
      <c r="Q202" s="749" t="n"/>
      <c r="R202" s="749" t="n"/>
      <c r="S202" s="749" t="n"/>
      <c r="T202" s="749" t="n"/>
      <c r="U202" s="749" t="n"/>
      <c r="V202" s="749" t="n"/>
      <c r="W202" s="749" t="n"/>
      <c r="X202" s="749" t="n"/>
      <c r="Y202" s="749" t="n"/>
      <c r="Z202" s="749" t="n"/>
    </row>
    <row r="203">
      <c r="A203" s="749" t="n"/>
      <c r="B203" s="749" t="n"/>
      <c r="C203" s="749" t="n"/>
      <c r="D203" s="749" t="n"/>
      <c r="E203" s="749" t="n"/>
      <c r="F203" s="749" t="n"/>
      <c r="G203" s="749" t="n"/>
      <c r="H203" s="749" t="n"/>
      <c r="I203" s="749" t="n"/>
      <c r="J203" s="749" t="n"/>
      <c r="K203" s="749" t="n"/>
      <c r="L203" s="749" t="n"/>
      <c r="M203" s="749" t="n"/>
      <c r="N203" s="749" t="n"/>
      <c r="O203" s="749" t="n"/>
      <c r="P203" s="749" t="n"/>
      <c r="Q203" s="749" t="n"/>
      <c r="R203" s="749" t="n"/>
      <c r="S203" s="749" t="n"/>
      <c r="T203" s="749" t="n"/>
      <c r="U203" s="749" t="n"/>
      <c r="V203" s="749" t="n"/>
      <c r="W203" s="749" t="n"/>
      <c r="X203" s="749" t="n"/>
      <c r="Y203" s="749" t="n"/>
      <c r="Z203" s="749" t="n"/>
    </row>
    <row r="204">
      <c r="A204" s="749" t="n"/>
      <c r="B204" s="749" t="n"/>
      <c r="C204" s="749" t="n"/>
      <c r="D204" s="749" t="n"/>
      <c r="E204" s="749" t="n"/>
      <c r="F204" s="749" t="n"/>
      <c r="G204" s="749" t="n"/>
      <c r="H204" s="749" t="n"/>
      <c r="I204" s="749" t="n"/>
      <c r="J204" s="749" t="n"/>
      <c r="K204" s="749" t="n"/>
      <c r="L204" s="749" t="n"/>
      <c r="M204" s="749" t="n"/>
      <c r="N204" s="749" t="n"/>
      <c r="O204" s="749" t="n"/>
      <c r="P204" s="749" t="n"/>
      <c r="Q204" s="749" t="n"/>
      <c r="R204" s="749" t="n"/>
      <c r="S204" s="749" t="n"/>
      <c r="T204" s="749" t="n"/>
      <c r="U204" s="749" t="n"/>
      <c r="V204" s="749" t="n"/>
      <c r="W204" s="749" t="n"/>
      <c r="X204" s="749" t="n"/>
      <c r="Y204" s="749" t="n"/>
      <c r="Z204" s="749" t="n"/>
    </row>
    <row r="205">
      <c r="A205" s="749" t="n"/>
      <c r="B205" s="749" t="n"/>
      <c r="C205" s="749" t="n"/>
      <c r="D205" s="749" t="n"/>
      <c r="E205" s="749" t="n"/>
      <c r="F205" s="749" t="n"/>
      <c r="G205" s="749" t="n"/>
      <c r="H205" s="749" t="n"/>
      <c r="I205" s="749" t="n"/>
      <c r="J205" s="749" t="n"/>
      <c r="K205" s="749" t="n"/>
      <c r="L205" s="749" t="n"/>
      <c r="M205" s="749" t="n"/>
      <c r="N205" s="749" t="n"/>
      <c r="O205" s="749" t="n"/>
      <c r="P205" s="749" t="n"/>
      <c r="Q205" s="749" t="n"/>
      <c r="R205" s="749" t="n"/>
      <c r="S205" s="749" t="n"/>
      <c r="T205" s="749" t="n"/>
      <c r="U205" s="749" t="n"/>
      <c r="V205" s="749" t="n"/>
      <c r="W205" s="749" t="n"/>
      <c r="X205" s="749" t="n"/>
      <c r="Y205" s="749" t="n"/>
      <c r="Z205" s="749" t="n"/>
    </row>
    <row r="206">
      <c r="A206" s="749" t="n"/>
      <c r="B206" s="749" t="n"/>
      <c r="C206" s="749" t="n"/>
      <c r="D206" s="749" t="n"/>
      <c r="E206" s="749" t="n"/>
      <c r="F206" s="749" t="n"/>
      <c r="G206" s="749" t="n"/>
      <c r="H206" s="749" t="n"/>
      <c r="I206" s="749" t="n"/>
      <c r="J206" s="749" t="n"/>
      <c r="K206" s="749" t="n"/>
      <c r="L206" s="749" t="n"/>
      <c r="M206" s="749" t="n"/>
      <c r="N206" s="749" t="n"/>
      <c r="O206" s="749" t="n"/>
      <c r="P206" s="749" t="n"/>
      <c r="Q206" s="749" t="n"/>
      <c r="R206" s="749" t="n"/>
      <c r="S206" s="749" t="n"/>
      <c r="T206" s="749" t="n"/>
      <c r="U206" s="749" t="n"/>
      <c r="V206" s="749" t="n"/>
      <c r="W206" s="749" t="n"/>
      <c r="X206" s="749" t="n"/>
      <c r="Y206" s="749" t="n"/>
      <c r="Z206" s="749" t="n"/>
    </row>
    <row r="207">
      <c r="A207" s="749" t="n"/>
      <c r="B207" s="749" t="n"/>
      <c r="C207" s="749" t="n"/>
      <c r="D207" s="749" t="n"/>
      <c r="E207" s="749" t="n"/>
      <c r="F207" s="749" t="n"/>
      <c r="G207" s="749" t="n"/>
      <c r="H207" s="749" t="n"/>
      <c r="I207" s="749" t="n"/>
      <c r="J207" s="749" t="n"/>
      <c r="K207" s="749" t="n"/>
      <c r="L207" s="749" t="n"/>
      <c r="M207" s="749" t="n"/>
      <c r="N207" s="749" t="n"/>
      <c r="O207" s="749" t="n"/>
      <c r="P207" s="749" t="n"/>
      <c r="Q207" s="749" t="n"/>
      <c r="R207" s="749" t="n"/>
      <c r="S207" s="749" t="n"/>
      <c r="T207" s="749" t="n"/>
      <c r="U207" s="749" t="n"/>
      <c r="V207" s="749" t="n"/>
      <c r="W207" s="749" t="n"/>
      <c r="X207" s="749" t="n"/>
      <c r="Y207" s="749" t="n"/>
      <c r="Z207" s="749" t="n"/>
    </row>
    <row r="208">
      <c r="A208" s="749" t="n"/>
      <c r="B208" s="749" t="n"/>
      <c r="C208" s="749" t="n"/>
      <c r="D208" s="749" t="n"/>
      <c r="E208" s="749" t="n"/>
      <c r="F208" s="749" t="n"/>
      <c r="G208" s="749" t="n"/>
      <c r="H208" s="749" t="n"/>
      <c r="I208" s="749" t="n"/>
      <c r="J208" s="749" t="n"/>
      <c r="K208" s="749" t="n"/>
      <c r="L208" s="749" t="n"/>
      <c r="M208" s="749" t="n"/>
      <c r="N208" s="749" t="n"/>
      <c r="O208" s="749" t="n"/>
      <c r="P208" s="749" t="n"/>
      <c r="Q208" s="749" t="n"/>
      <c r="R208" s="749" t="n"/>
      <c r="S208" s="749" t="n"/>
      <c r="T208" s="749" t="n"/>
      <c r="U208" s="749" t="n"/>
      <c r="V208" s="749" t="n"/>
      <c r="W208" s="749" t="n"/>
      <c r="X208" s="749" t="n"/>
      <c r="Y208" s="749" t="n"/>
      <c r="Z208" s="749" t="n"/>
    </row>
    <row r="209">
      <c r="A209" s="749" t="n"/>
      <c r="B209" s="749" t="n"/>
      <c r="C209" s="749" t="n"/>
      <c r="D209" s="749" t="n"/>
      <c r="E209" s="749" t="n"/>
      <c r="F209" s="749" t="n"/>
      <c r="G209" s="749" t="n"/>
      <c r="H209" s="749" t="n"/>
      <c r="I209" s="749" t="n"/>
      <c r="J209" s="749" t="n"/>
      <c r="K209" s="749" t="n"/>
      <c r="L209" s="749" t="n"/>
      <c r="M209" s="749" t="n"/>
      <c r="N209" s="749" t="n"/>
      <c r="O209" s="749" t="n"/>
      <c r="P209" s="749" t="n"/>
      <c r="Q209" s="749" t="n"/>
      <c r="R209" s="749" t="n"/>
      <c r="S209" s="749" t="n"/>
      <c r="T209" s="749" t="n"/>
      <c r="U209" s="749" t="n"/>
      <c r="V209" s="749" t="n"/>
      <c r="W209" s="749" t="n"/>
      <c r="X209" s="749" t="n"/>
      <c r="Y209" s="749" t="n"/>
      <c r="Z209" s="749" t="n"/>
    </row>
    <row r="210">
      <c r="A210" s="749" t="n"/>
      <c r="B210" s="749" t="n"/>
      <c r="C210" s="749" t="n"/>
      <c r="D210" s="749" t="n"/>
      <c r="E210" s="749" t="n"/>
      <c r="F210" s="749" t="n"/>
      <c r="G210" s="749" t="n"/>
      <c r="H210" s="749" t="n"/>
      <c r="I210" s="749" t="n"/>
      <c r="J210" s="749" t="n"/>
      <c r="K210" s="749" t="n"/>
      <c r="L210" s="749" t="n"/>
      <c r="M210" s="749" t="n"/>
      <c r="N210" s="749" t="n"/>
      <c r="O210" s="749" t="n"/>
      <c r="P210" s="749" t="n"/>
      <c r="Q210" s="749" t="n"/>
      <c r="R210" s="749" t="n"/>
      <c r="S210" s="749" t="n"/>
      <c r="T210" s="749" t="n"/>
      <c r="U210" s="749" t="n"/>
      <c r="V210" s="749" t="n"/>
      <c r="W210" s="749" t="n"/>
      <c r="X210" s="749" t="n"/>
      <c r="Y210" s="749" t="n"/>
      <c r="Z210" s="749" t="n"/>
    </row>
    <row r="211">
      <c r="A211" s="749" t="n"/>
      <c r="B211" s="749" t="n"/>
      <c r="C211" s="749" t="n"/>
      <c r="D211" s="749" t="n"/>
      <c r="E211" s="749" t="n"/>
      <c r="F211" s="749" t="n"/>
      <c r="G211" s="749" t="n"/>
      <c r="H211" s="749" t="n"/>
      <c r="I211" s="749" t="n"/>
      <c r="J211" s="749" t="n"/>
      <c r="K211" s="749" t="n"/>
      <c r="L211" s="749" t="n"/>
      <c r="M211" s="749" t="n"/>
      <c r="N211" s="749" t="n"/>
      <c r="O211" s="749" t="n"/>
      <c r="P211" s="749" t="n"/>
      <c r="Q211" s="749" t="n"/>
      <c r="R211" s="749" t="n"/>
      <c r="S211" s="749" t="n"/>
      <c r="T211" s="749" t="n"/>
      <c r="U211" s="749" t="n"/>
      <c r="V211" s="749" t="n"/>
      <c r="W211" s="749" t="n"/>
      <c r="X211" s="749" t="n"/>
      <c r="Y211" s="749" t="n"/>
      <c r="Z211" s="749" t="n"/>
    </row>
    <row r="212">
      <c r="A212" s="749" t="n"/>
      <c r="B212" s="749" t="n"/>
      <c r="C212" s="749" t="n"/>
      <c r="D212" s="749" t="n"/>
      <c r="E212" s="749" t="n"/>
      <c r="F212" s="749" t="n"/>
      <c r="G212" s="749" t="n"/>
      <c r="H212" s="749" t="n"/>
      <c r="I212" s="749" t="n"/>
      <c r="J212" s="749" t="n"/>
      <c r="K212" s="749" t="n"/>
      <c r="L212" s="749" t="n"/>
      <c r="M212" s="749" t="n"/>
      <c r="N212" s="749" t="n"/>
      <c r="O212" s="749" t="n"/>
      <c r="P212" s="749" t="n"/>
      <c r="Q212" s="749" t="n"/>
      <c r="R212" s="749" t="n"/>
      <c r="S212" s="749" t="n"/>
      <c r="T212" s="749" t="n"/>
      <c r="U212" s="749" t="n"/>
      <c r="V212" s="749" t="n"/>
      <c r="W212" s="749" t="n"/>
      <c r="X212" s="749" t="n"/>
      <c r="Y212" s="749" t="n"/>
      <c r="Z212" s="749" t="n"/>
    </row>
    <row r="213">
      <c r="A213" s="749" t="n"/>
      <c r="B213" s="749" t="n"/>
      <c r="C213" s="749" t="n"/>
      <c r="D213" s="749" t="n"/>
      <c r="E213" s="749" t="n"/>
      <c r="F213" s="749" t="n"/>
      <c r="G213" s="749" t="n"/>
      <c r="H213" s="749" t="n"/>
      <c r="I213" s="749" t="n"/>
      <c r="J213" s="749" t="n"/>
      <c r="K213" s="749" t="n"/>
      <c r="L213" s="749" t="n"/>
      <c r="M213" s="749" t="n"/>
      <c r="N213" s="749" t="n"/>
      <c r="O213" s="749" t="n"/>
      <c r="P213" s="749" t="n"/>
      <c r="Q213" s="749" t="n"/>
      <c r="R213" s="749" t="n"/>
      <c r="S213" s="749" t="n"/>
      <c r="T213" s="749" t="n"/>
      <c r="U213" s="749" t="n"/>
      <c r="V213" s="749" t="n"/>
      <c r="W213" s="749" t="n"/>
      <c r="X213" s="749" t="n"/>
      <c r="Y213" s="749" t="n"/>
      <c r="Z213" s="749" t="n"/>
    </row>
    <row r="214">
      <c r="A214" s="749" t="n"/>
      <c r="B214" s="749" t="n"/>
      <c r="C214" s="749" t="n"/>
      <c r="D214" s="749" t="n"/>
      <c r="E214" s="749" t="n"/>
      <c r="F214" s="749" t="n"/>
      <c r="G214" s="749" t="n"/>
      <c r="H214" s="749" t="n"/>
      <c r="I214" s="749" t="n"/>
      <c r="J214" s="749" t="n"/>
      <c r="K214" s="749" t="n"/>
      <c r="L214" s="749" t="n"/>
      <c r="M214" s="749" t="n"/>
      <c r="N214" s="749" t="n"/>
      <c r="O214" s="749" t="n"/>
      <c r="P214" s="749" t="n"/>
      <c r="Q214" s="749" t="n"/>
      <c r="R214" s="749" t="n"/>
      <c r="S214" s="749" t="n"/>
      <c r="T214" s="749" t="n"/>
      <c r="U214" s="749" t="n"/>
      <c r="V214" s="749" t="n"/>
      <c r="W214" s="749" t="n"/>
      <c r="X214" s="749" t="n"/>
      <c r="Y214" s="749" t="n"/>
      <c r="Z214" s="749" t="n"/>
    </row>
    <row r="215">
      <c r="A215" s="749" t="n"/>
      <c r="B215" s="749" t="n"/>
      <c r="C215" s="749" t="n"/>
      <c r="D215" s="749" t="n"/>
      <c r="E215" s="749" t="n"/>
      <c r="F215" s="749" t="n"/>
      <c r="G215" s="749" t="n"/>
      <c r="H215" s="749" t="n"/>
      <c r="I215" s="749" t="n"/>
      <c r="J215" s="749" t="n"/>
      <c r="K215" s="749" t="n"/>
      <c r="L215" s="749" t="n"/>
      <c r="M215" s="749" t="n"/>
      <c r="N215" s="749" t="n"/>
      <c r="O215" s="749" t="n"/>
      <c r="P215" s="749" t="n"/>
      <c r="Q215" s="749" t="n"/>
      <c r="R215" s="749" t="n"/>
      <c r="S215" s="749" t="n"/>
      <c r="T215" s="749" t="n"/>
      <c r="U215" s="749" t="n"/>
      <c r="V215" s="749" t="n"/>
      <c r="W215" s="749" t="n"/>
      <c r="X215" s="749" t="n"/>
      <c r="Y215" s="749" t="n"/>
      <c r="Z215" s="749" t="n"/>
    </row>
    <row r="216">
      <c r="A216" s="749" t="n"/>
      <c r="B216" s="749" t="n"/>
      <c r="C216" s="749" t="n"/>
      <c r="D216" s="749" t="n"/>
      <c r="E216" s="749" t="n"/>
      <c r="F216" s="749" t="n"/>
      <c r="G216" s="749" t="n"/>
      <c r="H216" s="749" t="n"/>
      <c r="I216" s="749" t="n"/>
      <c r="J216" s="749" t="n"/>
      <c r="K216" s="749" t="n"/>
      <c r="L216" s="749" t="n"/>
      <c r="M216" s="749" t="n"/>
      <c r="N216" s="749" t="n"/>
      <c r="O216" s="749" t="n"/>
      <c r="P216" s="749" t="n"/>
      <c r="Q216" s="749" t="n"/>
      <c r="R216" s="749" t="n"/>
      <c r="S216" s="749" t="n"/>
      <c r="T216" s="749" t="n"/>
      <c r="U216" s="749" t="n"/>
      <c r="V216" s="749" t="n"/>
      <c r="W216" s="749" t="n"/>
      <c r="X216" s="749" t="n"/>
      <c r="Y216" s="749" t="n"/>
      <c r="Z216" s="749" t="n"/>
    </row>
    <row r="217">
      <c r="A217" s="749" t="n"/>
      <c r="B217" s="749" t="n"/>
      <c r="C217" s="749" t="n"/>
      <c r="D217" s="749" t="n"/>
      <c r="E217" s="749" t="n"/>
      <c r="F217" s="749" t="n"/>
      <c r="G217" s="749" t="n"/>
      <c r="H217" s="749" t="n"/>
      <c r="I217" s="749" t="n"/>
      <c r="J217" s="749" t="n"/>
      <c r="K217" s="749" t="n"/>
      <c r="L217" s="749" t="n"/>
      <c r="M217" s="749" t="n"/>
      <c r="N217" s="749" t="n"/>
      <c r="O217" s="749" t="n"/>
      <c r="P217" s="749" t="n"/>
      <c r="Q217" s="749" t="n"/>
      <c r="R217" s="749" t="n"/>
      <c r="S217" s="749" t="n"/>
      <c r="T217" s="749" t="n"/>
      <c r="U217" s="749" t="n"/>
      <c r="V217" s="749" t="n"/>
      <c r="W217" s="749" t="n"/>
      <c r="X217" s="749" t="n"/>
      <c r="Y217" s="749" t="n"/>
      <c r="Z217" s="749" t="n"/>
    </row>
    <row r="218">
      <c r="A218" s="749" t="n"/>
      <c r="B218" s="749" t="n"/>
      <c r="C218" s="749" t="n"/>
      <c r="D218" s="749" t="n"/>
      <c r="E218" s="749" t="n"/>
      <c r="F218" s="749" t="n"/>
      <c r="G218" s="749" t="n"/>
      <c r="H218" s="749" t="n"/>
      <c r="I218" s="749" t="n"/>
      <c r="J218" s="749" t="n"/>
      <c r="K218" s="749" t="n"/>
      <c r="L218" s="749" t="n"/>
      <c r="M218" s="749" t="n"/>
      <c r="N218" s="749" t="n"/>
      <c r="O218" s="749" t="n"/>
      <c r="P218" s="749" t="n"/>
      <c r="Q218" s="749" t="n"/>
      <c r="R218" s="749" t="n"/>
      <c r="S218" s="749" t="n"/>
      <c r="T218" s="749" t="n"/>
      <c r="U218" s="749" t="n"/>
      <c r="V218" s="749" t="n"/>
      <c r="W218" s="749" t="n"/>
      <c r="X218" s="749" t="n"/>
      <c r="Y218" s="749" t="n"/>
      <c r="Z218" s="749" t="n"/>
    </row>
    <row r="219">
      <c r="A219" s="749" t="n"/>
      <c r="B219" s="749" t="n"/>
      <c r="C219" s="749" t="n"/>
      <c r="D219" s="749" t="n"/>
      <c r="E219" s="749" t="n"/>
      <c r="F219" s="749" t="n"/>
      <c r="G219" s="749" t="n"/>
      <c r="H219" s="749" t="n"/>
      <c r="I219" s="749" t="n"/>
      <c r="J219" s="749" t="n"/>
      <c r="K219" s="749" t="n"/>
      <c r="L219" s="749" t="n"/>
      <c r="M219" s="749" t="n"/>
      <c r="N219" s="749" t="n"/>
      <c r="O219" s="749" t="n"/>
      <c r="P219" s="749" t="n"/>
      <c r="Q219" s="749" t="n"/>
      <c r="R219" s="749" t="n"/>
      <c r="S219" s="749" t="n"/>
      <c r="T219" s="749" t="n"/>
      <c r="U219" s="749" t="n"/>
      <c r="V219" s="749" t="n"/>
      <c r="W219" s="749" t="n"/>
      <c r="X219" s="749" t="n"/>
      <c r="Y219" s="749" t="n"/>
      <c r="Z219" s="749" t="n"/>
    </row>
    <row r="220">
      <c r="A220" s="749" t="n"/>
      <c r="B220" s="749" t="n"/>
      <c r="C220" s="749" t="n"/>
      <c r="D220" s="749" t="n"/>
      <c r="E220" s="749" t="n"/>
      <c r="F220" s="749" t="n"/>
      <c r="G220" s="749" t="n"/>
      <c r="H220" s="749" t="n"/>
      <c r="I220" s="749" t="n"/>
      <c r="J220" s="749" t="n"/>
      <c r="K220" s="749" t="n"/>
      <c r="L220" s="749" t="n"/>
      <c r="M220" s="749" t="n"/>
      <c r="N220" s="749" t="n"/>
      <c r="O220" s="749" t="n"/>
      <c r="P220" s="749" t="n"/>
      <c r="Q220" s="749" t="n"/>
      <c r="R220" s="749" t="n"/>
      <c r="S220" s="749" t="n"/>
      <c r="T220" s="749" t="n"/>
      <c r="U220" s="749" t="n"/>
      <c r="V220" s="749" t="n"/>
      <c r="W220" s="749" t="n"/>
      <c r="X220" s="749" t="n"/>
      <c r="Y220" s="749" t="n"/>
      <c r="Z220" s="749" t="n"/>
    </row>
    <row r="221">
      <c r="A221" s="749" t="n"/>
      <c r="B221" s="749" t="n"/>
      <c r="C221" s="749" t="n"/>
      <c r="D221" s="749" t="n"/>
      <c r="E221" s="749" t="n"/>
      <c r="F221" s="749" t="n"/>
      <c r="G221" s="749" t="n"/>
      <c r="H221" s="749" t="n"/>
      <c r="I221" s="749" t="n"/>
      <c r="J221" s="749" t="n"/>
      <c r="K221" s="749" t="n"/>
      <c r="L221" s="749" t="n"/>
      <c r="M221" s="749" t="n"/>
      <c r="N221" s="749" t="n"/>
      <c r="O221" s="749" t="n"/>
      <c r="P221" s="749" t="n"/>
      <c r="Q221" s="749" t="n"/>
      <c r="R221" s="749" t="n"/>
      <c r="S221" s="749" t="n"/>
      <c r="T221" s="749" t="n"/>
      <c r="U221" s="749" t="n"/>
      <c r="V221" s="749" t="n"/>
      <c r="W221" s="749" t="n"/>
      <c r="X221" s="749" t="n"/>
      <c r="Y221" s="749" t="n"/>
      <c r="Z221" s="749" t="n"/>
    </row>
    <row r="222">
      <c r="A222" s="749" t="n"/>
      <c r="B222" s="749" t="n"/>
      <c r="C222" s="749" t="n"/>
      <c r="D222" s="749" t="n"/>
      <c r="E222" s="749" t="n"/>
      <c r="F222" s="749" t="n"/>
      <c r="G222" s="749" t="n"/>
      <c r="H222" s="749" t="n"/>
      <c r="I222" s="749" t="n"/>
      <c r="J222" s="749" t="n"/>
      <c r="K222" s="749" t="n"/>
      <c r="L222" s="749" t="n"/>
      <c r="M222" s="749" t="n"/>
      <c r="N222" s="749" t="n"/>
      <c r="O222" s="749" t="n"/>
      <c r="P222" s="749" t="n"/>
      <c r="Q222" s="749" t="n"/>
      <c r="R222" s="749" t="n"/>
      <c r="S222" s="749" t="n"/>
      <c r="T222" s="749" t="n"/>
      <c r="U222" s="749" t="n"/>
      <c r="V222" s="749" t="n"/>
      <c r="W222" s="749" t="n"/>
      <c r="X222" s="749" t="n"/>
      <c r="Y222" s="749" t="n"/>
      <c r="Z222" s="749" t="n"/>
    </row>
    <row r="223">
      <c r="A223" s="749" t="n"/>
      <c r="B223" s="749" t="n"/>
      <c r="C223" s="749" t="n"/>
      <c r="D223" s="749" t="n"/>
      <c r="E223" s="749" t="n"/>
      <c r="F223" s="749" t="n"/>
      <c r="G223" s="749" t="n"/>
      <c r="H223" s="749" t="n"/>
      <c r="I223" s="749" t="n"/>
      <c r="J223" s="749" t="n"/>
      <c r="K223" s="749" t="n"/>
      <c r="L223" s="749" t="n"/>
      <c r="M223" s="749" t="n"/>
      <c r="N223" s="749" t="n"/>
      <c r="O223" s="749" t="n"/>
      <c r="P223" s="749" t="n"/>
      <c r="Q223" s="749" t="n"/>
      <c r="R223" s="749" t="n"/>
      <c r="S223" s="749" t="n"/>
      <c r="T223" s="749" t="n"/>
      <c r="U223" s="749" t="n"/>
      <c r="V223" s="749" t="n"/>
      <c r="W223" s="749" t="n"/>
      <c r="X223" s="749" t="n"/>
      <c r="Y223" s="749" t="n"/>
      <c r="Z223" s="749" t="n"/>
    </row>
    <row r="224">
      <c r="A224" s="749" t="n"/>
      <c r="B224" s="749" t="n"/>
      <c r="C224" s="749" t="n"/>
      <c r="D224" s="749" t="n"/>
      <c r="E224" s="749" t="n"/>
      <c r="F224" s="749" t="n"/>
      <c r="G224" s="749" t="n"/>
      <c r="H224" s="749" t="n"/>
      <c r="I224" s="749" t="n"/>
      <c r="J224" s="749" t="n"/>
      <c r="K224" s="749" t="n"/>
      <c r="L224" s="749" t="n"/>
      <c r="M224" s="749" t="n"/>
      <c r="N224" s="749" t="n"/>
      <c r="O224" s="749" t="n"/>
      <c r="P224" s="749" t="n"/>
      <c r="Q224" s="749" t="n"/>
      <c r="R224" s="749" t="n"/>
      <c r="S224" s="749" t="n"/>
      <c r="T224" s="749" t="n"/>
      <c r="U224" s="749" t="n"/>
      <c r="V224" s="749" t="n"/>
      <c r="W224" s="749" t="n"/>
      <c r="X224" s="749" t="n"/>
      <c r="Y224" s="749" t="n"/>
      <c r="Z224" s="749" t="n"/>
    </row>
    <row r="225">
      <c r="A225" s="749" t="n"/>
      <c r="B225" s="749" t="n"/>
      <c r="C225" s="749" t="n"/>
      <c r="D225" s="749" t="n"/>
      <c r="E225" s="749" t="n"/>
      <c r="F225" s="749" t="n"/>
      <c r="G225" s="749" t="n"/>
      <c r="H225" s="749" t="n"/>
      <c r="I225" s="749" t="n"/>
      <c r="J225" s="749" t="n"/>
      <c r="K225" s="749" t="n"/>
      <c r="L225" s="749" t="n"/>
      <c r="M225" s="749" t="n"/>
      <c r="N225" s="749" t="n"/>
      <c r="O225" s="749" t="n"/>
      <c r="P225" s="749" t="n"/>
      <c r="Q225" s="749" t="n"/>
      <c r="R225" s="749" t="n"/>
      <c r="S225" s="749" t="n"/>
      <c r="T225" s="749" t="n"/>
      <c r="U225" s="749" t="n"/>
      <c r="V225" s="749" t="n"/>
      <c r="W225" s="749" t="n"/>
      <c r="X225" s="749" t="n"/>
      <c r="Y225" s="749" t="n"/>
      <c r="Z225" s="749" t="n"/>
    </row>
    <row r="226">
      <c r="A226" s="749" t="n"/>
      <c r="B226" s="749" t="n"/>
      <c r="C226" s="749" t="n"/>
      <c r="D226" s="749" t="n"/>
      <c r="E226" s="749" t="n"/>
      <c r="F226" s="749" t="n"/>
      <c r="G226" s="749" t="n"/>
      <c r="H226" s="749" t="n"/>
      <c r="I226" s="749" t="n"/>
      <c r="J226" s="749" t="n"/>
      <c r="K226" s="749" t="n"/>
      <c r="L226" s="749" t="n"/>
      <c r="M226" s="749" t="n"/>
      <c r="N226" s="749" t="n"/>
      <c r="O226" s="749" t="n"/>
      <c r="P226" s="749" t="n"/>
      <c r="Q226" s="749" t="n"/>
      <c r="R226" s="749" t="n"/>
      <c r="S226" s="749" t="n"/>
      <c r="T226" s="749" t="n"/>
      <c r="U226" s="749" t="n"/>
      <c r="V226" s="749" t="n"/>
      <c r="W226" s="749" t="n"/>
      <c r="X226" s="749" t="n"/>
      <c r="Y226" s="749" t="n"/>
      <c r="Z226" s="749" t="n"/>
    </row>
    <row r="227">
      <c r="A227" s="749" t="n"/>
      <c r="B227" s="749" t="n"/>
      <c r="C227" s="749" t="n"/>
      <c r="D227" s="749" t="n"/>
      <c r="E227" s="749" t="n"/>
      <c r="F227" s="749" t="n"/>
      <c r="G227" s="749" t="n"/>
      <c r="H227" s="749" t="n"/>
      <c r="I227" s="749" t="n"/>
      <c r="J227" s="749" t="n"/>
      <c r="K227" s="749" t="n"/>
      <c r="L227" s="749" t="n"/>
      <c r="M227" s="749" t="n"/>
      <c r="N227" s="749" t="n"/>
      <c r="O227" s="749" t="n"/>
      <c r="P227" s="749" t="n"/>
      <c r="Q227" s="749" t="n"/>
      <c r="R227" s="749" t="n"/>
      <c r="S227" s="749" t="n"/>
      <c r="T227" s="749" t="n"/>
      <c r="U227" s="749" t="n"/>
      <c r="V227" s="749" t="n"/>
      <c r="W227" s="749" t="n"/>
      <c r="X227" s="749" t="n"/>
      <c r="Y227" s="749" t="n"/>
      <c r="Z227" s="749" t="n"/>
    </row>
    <row r="228">
      <c r="A228" s="749" t="n"/>
      <c r="B228" s="749" t="n"/>
      <c r="C228" s="749" t="n"/>
      <c r="D228" s="749" t="n"/>
      <c r="E228" s="749" t="n"/>
      <c r="F228" s="749" t="n"/>
      <c r="G228" s="749" t="n"/>
      <c r="H228" s="749" t="n"/>
      <c r="I228" s="749" t="n"/>
      <c r="J228" s="749" t="n"/>
      <c r="K228" s="749" t="n"/>
      <c r="L228" s="749" t="n"/>
      <c r="M228" s="749" t="n"/>
      <c r="N228" s="749" t="n"/>
      <c r="O228" s="749" t="n"/>
      <c r="P228" s="749" t="n"/>
      <c r="Q228" s="749" t="n"/>
      <c r="R228" s="749" t="n"/>
      <c r="S228" s="749" t="n"/>
      <c r="T228" s="749" t="n"/>
      <c r="U228" s="749" t="n"/>
      <c r="V228" s="749" t="n"/>
      <c r="W228" s="749" t="n"/>
      <c r="X228" s="749" t="n"/>
      <c r="Y228" s="749" t="n"/>
      <c r="Z228" s="749" t="n"/>
    </row>
    <row r="229">
      <c r="A229" s="749" t="n"/>
      <c r="B229" s="749" t="n"/>
      <c r="C229" s="749" t="n"/>
      <c r="D229" s="749" t="n"/>
      <c r="E229" s="749" t="n"/>
      <c r="F229" s="749" t="n"/>
      <c r="G229" s="749" t="n"/>
      <c r="H229" s="749" t="n"/>
      <c r="I229" s="749" t="n"/>
      <c r="J229" s="749" t="n"/>
      <c r="K229" s="749" t="n"/>
      <c r="L229" s="749" t="n"/>
      <c r="M229" s="749" t="n"/>
      <c r="N229" s="749" t="n"/>
      <c r="O229" s="749" t="n"/>
      <c r="P229" s="749" t="n"/>
      <c r="Q229" s="749" t="n"/>
      <c r="R229" s="749" t="n"/>
      <c r="S229" s="749" t="n"/>
      <c r="T229" s="749" t="n"/>
      <c r="U229" s="749" t="n"/>
      <c r="V229" s="749" t="n"/>
      <c r="W229" s="749" t="n"/>
      <c r="X229" s="749" t="n"/>
      <c r="Y229" s="749" t="n"/>
      <c r="Z229" s="749" t="n"/>
    </row>
    <row r="230">
      <c r="A230" s="749" t="n"/>
      <c r="B230" s="749" t="n"/>
      <c r="C230" s="749" t="n"/>
      <c r="D230" s="749" t="n"/>
      <c r="E230" s="749" t="n"/>
      <c r="F230" s="749" t="n"/>
      <c r="G230" s="749" t="n"/>
      <c r="H230" s="749" t="n"/>
      <c r="I230" s="749" t="n"/>
      <c r="J230" s="749" t="n"/>
      <c r="K230" s="749" t="n"/>
      <c r="L230" s="749" t="n"/>
      <c r="M230" s="749" t="n"/>
      <c r="N230" s="749" t="n"/>
      <c r="O230" s="749" t="n"/>
      <c r="P230" s="749" t="n"/>
      <c r="Q230" s="749" t="n"/>
      <c r="R230" s="749" t="n"/>
      <c r="S230" s="749" t="n"/>
      <c r="T230" s="749" t="n"/>
      <c r="U230" s="749" t="n"/>
      <c r="V230" s="749" t="n"/>
      <c r="W230" s="749" t="n"/>
      <c r="X230" s="749" t="n"/>
      <c r="Y230" s="749" t="n"/>
      <c r="Z230" s="749" t="n"/>
    </row>
    <row r="231">
      <c r="A231" s="749" t="n"/>
      <c r="B231" s="749" t="n"/>
      <c r="C231" s="749" t="n"/>
      <c r="D231" s="749" t="n"/>
      <c r="E231" s="749" t="n"/>
      <c r="F231" s="749" t="n"/>
      <c r="G231" s="749" t="n"/>
      <c r="H231" s="749" t="n"/>
      <c r="I231" s="749" t="n"/>
      <c r="J231" s="749" t="n"/>
      <c r="K231" s="749" t="n"/>
      <c r="L231" s="749" t="n"/>
      <c r="M231" s="749" t="n"/>
      <c r="N231" s="749" t="n"/>
      <c r="O231" s="749" t="n"/>
      <c r="P231" s="749" t="n"/>
      <c r="Q231" s="749" t="n"/>
      <c r="R231" s="749" t="n"/>
      <c r="S231" s="749" t="n"/>
      <c r="T231" s="749" t="n"/>
      <c r="U231" s="749" t="n"/>
      <c r="V231" s="749" t="n"/>
      <c r="W231" s="749" t="n"/>
      <c r="X231" s="749" t="n"/>
      <c r="Y231" s="749" t="n"/>
      <c r="Z231" s="749" t="n"/>
    </row>
    <row r="232">
      <c r="A232" s="749" t="n"/>
      <c r="B232" s="749" t="n"/>
      <c r="C232" s="749" t="n"/>
      <c r="D232" s="749" t="n"/>
      <c r="E232" s="749" t="n"/>
      <c r="F232" s="749" t="n"/>
      <c r="G232" s="749" t="n"/>
      <c r="H232" s="749" t="n"/>
      <c r="I232" s="749" t="n"/>
      <c r="J232" s="749" t="n"/>
      <c r="K232" s="749" t="n"/>
      <c r="L232" s="749" t="n"/>
      <c r="M232" s="749" t="n"/>
      <c r="N232" s="749" t="n"/>
      <c r="O232" s="749" t="n"/>
      <c r="P232" s="749" t="n"/>
      <c r="Q232" s="749" t="n"/>
      <c r="R232" s="749" t="n"/>
      <c r="S232" s="749" t="n"/>
      <c r="T232" s="749" t="n"/>
      <c r="U232" s="749" t="n"/>
      <c r="V232" s="749" t="n"/>
      <c r="W232" s="749" t="n"/>
      <c r="X232" s="749" t="n"/>
      <c r="Y232" s="749" t="n"/>
      <c r="Z232" s="749" t="n"/>
    </row>
    <row r="233">
      <c r="A233" s="749" t="n"/>
      <c r="B233" s="749" t="n"/>
      <c r="C233" s="749" t="n"/>
      <c r="D233" s="749" t="n"/>
      <c r="E233" s="749" t="n"/>
      <c r="F233" s="749" t="n"/>
      <c r="G233" s="749" t="n"/>
      <c r="H233" s="749" t="n"/>
      <c r="I233" s="749" t="n"/>
      <c r="J233" s="749" t="n"/>
      <c r="K233" s="749" t="n"/>
      <c r="L233" s="749" t="n"/>
      <c r="M233" s="749" t="n"/>
      <c r="N233" s="749" t="n"/>
      <c r="O233" s="749" t="n"/>
      <c r="P233" s="749" t="n"/>
      <c r="Q233" s="749" t="n"/>
      <c r="R233" s="749" t="n"/>
      <c r="S233" s="749" t="n"/>
      <c r="T233" s="749" t="n"/>
      <c r="U233" s="749" t="n"/>
      <c r="V233" s="749" t="n"/>
      <c r="W233" s="749" t="n"/>
      <c r="X233" s="749" t="n"/>
      <c r="Y233" s="749" t="n"/>
      <c r="Z233" s="749" t="n"/>
    </row>
    <row r="234">
      <c r="A234" s="749" t="n"/>
      <c r="B234" s="749" t="n"/>
      <c r="C234" s="749" t="n"/>
      <c r="D234" s="749" t="n"/>
      <c r="E234" s="749" t="n"/>
      <c r="F234" s="749" t="n"/>
      <c r="G234" s="749" t="n"/>
      <c r="H234" s="749" t="n"/>
      <c r="I234" s="749" t="n"/>
      <c r="J234" s="749" t="n"/>
      <c r="K234" s="749" t="n"/>
      <c r="L234" s="749" t="n"/>
      <c r="M234" s="749" t="n"/>
      <c r="N234" s="749" t="n"/>
      <c r="O234" s="749" t="n"/>
      <c r="P234" s="749" t="n"/>
      <c r="Q234" s="749" t="n"/>
      <c r="R234" s="749" t="n"/>
      <c r="S234" s="749" t="n"/>
      <c r="T234" s="749" t="n"/>
      <c r="U234" s="749" t="n"/>
      <c r="V234" s="749" t="n"/>
      <c r="W234" s="749" t="n"/>
      <c r="X234" s="749" t="n"/>
      <c r="Y234" s="749" t="n"/>
      <c r="Z234" s="749" t="n"/>
    </row>
    <row r="235">
      <c r="A235" s="749" t="n"/>
      <c r="B235" s="749" t="n"/>
      <c r="C235" s="749" t="n"/>
      <c r="D235" s="749" t="n"/>
      <c r="E235" s="749" t="n"/>
      <c r="F235" s="749" t="n"/>
      <c r="G235" s="749" t="n"/>
      <c r="H235" s="749" t="n"/>
      <c r="I235" s="749" t="n"/>
      <c r="J235" s="749" t="n"/>
      <c r="K235" s="749" t="n"/>
      <c r="L235" s="749" t="n"/>
      <c r="M235" s="749" t="n"/>
      <c r="N235" s="749" t="n"/>
      <c r="O235" s="749" t="n"/>
      <c r="P235" s="749" t="n"/>
      <c r="Q235" s="749" t="n"/>
      <c r="R235" s="749" t="n"/>
      <c r="S235" s="749" t="n"/>
      <c r="T235" s="749" t="n"/>
      <c r="U235" s="749" t="n"/>
      <c r="V235" s="749" t="n"/>
      <c r="W235" s="749" t="n"/>
      <c r="X235" s="749" t="n"/>
      <c r="Y235" s="749" t="n"/>
      <c r="Z235" s="749" t="n"/>
    </row>
    <row r="236">
      <c r="A236" s="749" t="n"/>
      <c r="B236" s="749" t="n"/>
      <c r="C236" s="749" t="n"/>
      <c r="D236" s="749" t="n"/>
      <c r="E236" s="749" t="n"/>
      <c r="F236" s="749" t="n"/>
      <c r="G236" s="749" t="n"/>
      <c r="H236" s="749" t="n"/>
      <c r="I236" s="749" t="n"/>
      <c r="J236" s="749" t="n"/>
      <c r="K236" s="749" t="n"/>
      <c r="L236" s="749" t="n"/>
      <c r="M236" s="749" t="n"/>
      <c r="N236" s="749" t="n"/>
      <c r="O236" s="749" t="n"/>
      <c r="P236" s="749" t="n"/>
      <c r="Q236" s="749" t="n"/>
      <c r="R236" s="749" t="n"/>
      <c r="S236" s="749" t="n"/>
      <c r="T236" s="749" t="n"/>
      <c r="U236" s="749" t="n"/>
      <c r="V236" s="749" t="n"/>
      <c r="W236" s="749" t="n"/>
      <c r="X236" s="749" t="n"/>
      <c r="Y236" s="749" t="n"/>
      <c r="Z236" s="749" t="n"/>
    </row>
    <row r="237">
      <c r="A237" s="749" t="n"/>
      <c r="B237" s="749" t="n"/>
      <c r="C237" s="749" t="n"/>
      <c r="D237" s="749" t="n"/>
      <c r="E237" s="749" t="n"/>
      <c r="F237" s="749" t="n"/>
      <c r="G237" s="749" t="n"/>
      <c r="H237" s="749" t="n"/>
      <c r="I237" s="749" t="n"/>
      <c r="J237" s="749" t="n"/>
      <c r="K237" s="749" t="n"/>
      <c r="L237" s="749" t="n"/>
      <c r="M237" s="749" t="n"/>
      <c r="N237" s="749" t="n"/>
      <c r="O237" s="749" t="n"/>
      <c r="P237" s="749" t="n"/>
      <c r="Q237" s="749" t="n"/>
      <c r="R237" s="749" t="n"/>
      <c r="S237" s="749" t="n"/>
      <c r="T237" s="749" t="n"/>
      <c r="U237" s="749" t="n"/>
      <c r="V237" s="749" t="n"/>
      <c r="W237" s="749" t="n"/>
      <c r="X237" s="749" t="n"/>
      <c r="Y237" s="749" t="n"/>
      <c r="Z237" s="749" t="n"/>
    </row>
    <row r="238">
      <c r="A238" s="749" t="n"/>
      <c r="B238" s="749" t="n"/>
      <c r="C238" s="749" t="n"/>
      <c r="D238" s="749" t="n"/>
      <c r="E238" s="749" t="n"/>
      <c r="F238" s="749" t="n"/>
      <c r="G238" s="749" t="n"/>
      <c r="H238" s="749" t="n"/>
      <c r="I238" s="749" t="n"/>
      <c r="J238" s="749" t="n"/>
      <c r="K238" s="749" t="n"/>
      <c r="L238" s="749" t="n"/>
      <c r="M238" s="749" t="n"/>
      <c r="N238" s="749" t="n"/>
      <c r="O238" s="749" t="n"/>
      <c r="P238" s="749" t="n"/>
      <c r="Q238" s="749" t="n"/>
      <c r="R238" s="749" t="n"/>
      <c r="S238" s="749" t="n"/>
      <c r="T238" s="749" t="n"/>
      <c r="U238" s="749" t="n"/>
      <c r="V238" s="749" t="n"/>
      <c r="W238" s="749" t="n"/>
      <c r="X238" s="749" t="n"/>
      <c r="Y238" s="749" t="n"/>
      <c r="Z238" s="749" t="n"/>
    </row>
    <row r="239">
      <c r="A239" s="749" t="n"/>
      <c r="B239" s="749" t="n"/>
      <c r="C239" s="749" t="n"/>
      <c r="D239" s="749" t="n"/>
      <c r="E239" s="749" t="n"/>
      <c r="F239" s="749" t="n"/>
      <c r="G239" s="749" t="n"/>
      <c r="H239" s="749" t="n"/>
      <c r="I239" s="749" t="n"/>
      <c r="J239" s="749" t="n"/>
      <c r="K239" s="749" t="n"/>
      <c r="L239" s="749" t="n"/>
      <c r="M239" s="749" t="n"/>
      <c r="N239" s="749" t="n"/>
      <c r="O239" s="749" t="n"/>
      <c r="P239" s="749" t="n"/>
      <c r="Q239" s="749" t="n"/>
      <c r="R239" s="749" t="n"/>
      <c r="S239" s="749" t="n"/>
      <c r="T239" s="749" t="n"/>
      <c r="U239" s="749" t="n"/>
      <c r="V239" s="749" t="n"/>
      <c r="W239" s="749" t="n"/>
      <c r="X239" s="749" t="n"/>
      <c r="Y239" s="749" t="n"/>
      <c r="Z239" s="749" t="n"/>
    </row>
    <row r="240">
      <c r="A240" s="749" t="n"/>
      <c r="B240" s="749" t="n"/>
      <c r="C240" s="749" t="n"/>
      <c r="D240" s="749" t="n"/>
      <c r="E240" s="749" t="n"/>
      <c r="F240" s="749" t="n"/>
      <c r="G240" s="749" t="n"/>
      <c r="H240" s="749" t="n"/>
      <c r="I240" s="749" t="n"/>
      <c r="J240" s="749" t="n"/>
      <c r="K240" s="749" t="n"/>
      <c r="L240" s="749" t="n"/>
      <c r="M240" s="749" t="n"/>
      <c r="N240" s="749" t="n"/>
      <c r="O240" s="749" t="n"/>
      <c r="P240" s="749" t="n"/>
      <c r="Q240" s="749" t="n"/>
      <c r="R240" s="749" t="n"/>
      <c r="S240" s="749" t="n"/>
      <c r="T240" s="749" t="n"/>
      <c r="U240" s="749" t="n"/>
      <c r="V240" s="749" t="n"/>
      <c r="W240" s="749" t="n"/>
      <c r="X240" s="749" t="n"/>
      <c r="Y240" s="749" t="n"/>
      <c r="Z240" s="749" t="n"/>
    </row>
    <row r="241">
      <c r="A241" s="749" t="n"/>
      <c r="B241" s="749" t="n"/>
      <c r="C241" s="749" t="n"/>
      <c r="D241" s="749" t="n"/>
      <c r="E241" s="749" t="n"/>
      <c r="F241" s="749" t="n"/>
      <c r="G241" s="749" t="n"/>
      <c r="H241" s="749" t="n"/>
      <c r="I241" s="749" t="n"/>
      <c r="J241" s="749" t="n"/>
      <c r="K241" s="749" t="n"/>
      <c r="L241" s="749" t="n"/>
      <c r="M241" s="749" t="n"/>
      <c r="N241" s="749" t="n"/>
      <c r="O241" s="749" t="n"/>
      <c r="P241" s="749" t="n"/>
      <c r="Q241" s="749" t="n"/>
      <c r="R241" s="749" t="n"/>
      <c r="S241" s="749" t="n"/>
      <c r="T241" s="749" t="n"/>
      <c r="U241" s="749" t="n"/>
      <c r="V241" s="749" t="n"/>
      <c r="W241" s="749" t="n"/>
      <c r="X241" s="749" t="n"/>
      <c r="Y241" s="749" t="n"/>
      <c r="Z241" s="749" t="n"/>
    </row>
    <row r="242">
      <c r="A242" s="749" t="n"/>
      <c r="B242" s="749" t="n"/>
      <c r="C242" s="749" t="n"/>
      <c r="D242" s="749" t="n"/>
      <c r="E242" s="749" t="n"/>
      <c r="F242" s="749" t="n"/>
      <c r="G242" s="749" t="n"/>
      <c r="H242" s="749" t="n"/>
      <c r="I242" s="749" t="n"/>
      <c r="J242" s="749" t="n"/>
      <c r="K242" s="749" t="n"/>
      <c r="L242" s="749" t="n"/>
      <c r="M242" s="749" t="n"/>
      <c r="N242" s="749" t="n"/>
      <c r="O242" s="749" t="n"/>
      <c r="P242" s="749" t="n"/>
      <c r="Q242" s="749" t="n"/>
      <c r="R242" s="749" t="n"/>
      <c r="S242" s="749" t="n"/>
      <c r="T242" s="749" t="n"/>
      <c r="U242" s="749" t="n"/>
      <c r="V242" s="749" t="n"/>
      <c r="W242" s="749" t="n"/>
      <c r="X242" s="749" t="n"/>
      <c r="Y242" s="749" t="n"/>
      <c r="Z242" s="749" t="n"/>
    </row>
    <row r="243">
      <c r="A243" s="749" t="n"/>
      <c r="B243" s="749" t="n"/>
      <c r="C243" s="749" t="n"/>
      <c r="D243" s="749" t="n"/>
      <c r="E243" s="749" t="n"/>
      <c r="F243" s="749" t="n"/>
      <c r="G243" s="749" t="n"/>
      <c r="H243" s="749" t="n"/>
      <c r="I243" s="749" t="n"/>
      <c r="J243" s="749" t="n"/>
      <c r="K243" s="749" t="n"/>
      <c r="L243" s="749" t="n"/>
      <c r="M243" s="749" t="n"/>
      <c r="N243" s="749" t="n"/>
      <c r="O243" s="749" t="n"/>
      <c r="P243" s="749" t="n"/>
      <c r="Q243" s="749" t="n"/>
      <c r="R243" s="749" t="n"/>
      <c r="S243" s="749" t="n"/>
      <c r="T243" s="749" t="n"/>
      <c r="U243" s="749" t="n"/>
      <c r="V243" s="749" t="n"/>
      <c r="W243" s="749" t="n"/>
      <c r="X243" s="749" t="n"/>
      <c r="Y243" s="749" t="n"/>
      <c r="Z243" s="749" t="n"/>
    </row>
    <row r="244">
      <c r="A244" s="749" t="n"/>
      <c r="B244" s="749" t="n"/>
      <c r="C244" s="749" t="n"/>
      <c r="D244" s="749" t="n"/>
      <c r="E244" s="749" t="n"/>
      <c r="F244" s="749" t="n"/>
      <c r="G244" s="749" t="n"/>
      <c r="H244" s="749" t="n"/>
      <c r="I244" s="749" t="n"/>
      <c r="J244" s="749" t="n"/>
      <c r="K244" s="749" t="n"/>
      <c r="L244" s="749" t="n"/>
      <c r="M244" s="749" t="n"/>
      <c r="N244" s="749" t="n"/>
      <c r="O244" s="749" t="n"/>
      <c r="P244" s="749" t="n"/>
      <c r="Q244" s="749" t="n"/>
      <c r="R244" s="749" t="n"/>
      <c r="S244" s="749" t="n"/>
      <c r="T244" s="749" t="n"/>
      <c r="U244" s="749" t="n"/>
      <c r="V244" s="749" t="n"/>
      <c r="W244" s="749" t="n"/>
      <c r="X244" s="749" t="n"/>
      <c r="Y244" s="749" t="n"/>
      <c r="Z244" s="749" t="n"/>
    </row>
    <row r="245">
      <c r="A245" s="749" t="n"/>
      <c r="B245" s="749" t="n"/>
      <c r="C245" s="749" t="n"/>
      <c r="D245" s="749" t="n"/>
      <c r="E245" s="749" t="n"/>
      <c r="F245" s="749" t="n"/>
      <c r="G245" s="749" t="n"/>
      <c r="H245" s="749" t="n"/>
      <c r="I245" s="749" t="n"/>
      <c r="J245" s="749" t="n"/>
      <c r="K245" s="749" t="n"/>
      <c r="L245" s="749" t="n"/>
      <c r="M245" s="749" t="n"/>
      <c r="N245" s="749" t="n"/>
      <c r="O245" s="749" t="n"/>
      <c r="P245" s="749" t="n"/>
      <c r="Q245" s="749" t="n"/>
      <c r="R245" s="749" t="n"/>
      <c r="S245" s="749" t="n"/>
      <c r="T245" s="749" t="n"/>
      <c r="U245" s="749" t="n"/>
      <c r="V245" s="749" t="n"/>
      <c r="W245" s="749" t="n"/>
      <c r="X245" s="749" t="n"/>
      <c r="Y245" s="749" t="n"/>
      <c r="Z245" s="749" t="n"/>
    </row>
    <row r="246">
      <c r="A246" s="749" t="n"/>
      <c r="B246" s="749" t="n"/>
      <c r="C246" s="749" t="n"/>
      <c r="D246" s="749" t="n"/>
      <c r="E246" s="749" t="n"/>
      <c r="F246" s="749" t="n"/>
      <c r="G246" s="749" t="n"/>
      <c r="H246" s="749" t="n"/>
      <c r="I246" s="749" t="n"/>
      <c r="J246" s="749" t="n"/>
      <c r="K246" s="749" t="n"/>
      <c r="L246" s="749" t="n"/>
      <c r="M246" s="749" t="n"/>
      <c r="N246" s="749" t="n"/>
      <c r="O246" s="749" t="n"/>
      <c r="P246" s="749" t="n"/>
      <c r="Q246" s="749" t="n"/>
      <c r="R246" s="749" t="n"/>
      <c r="S246" s="749" t="n"/>
      <c r="T246" s="749" t="n"/>
      <c r="U246" s="749" t="n"/>
      <c r="V246" s="749" t="n"/>
      <c r="W246" s="749" t="n"/>
      <c r="X246" s="749" t="n"/>
      <c r="Y246" s="749" t="n"/>
      <c r="Z246" s="749" t="n"/>
    </row>
    <row r="247">
      <c r="A247" s="749" t="n"/>
      <c r="B247" s="749" t="n"/>
      <c r="C247" s="749" t="n"/>
      <c r="D247" s="749" t="n"/>
      <c r="E247" s="749" t="n"/>
      <c r="F247" s="749" t="n"/>
      <c r="G247" s="749" t="n"/>
      <c r="H247" s="749" t="n"/>
      <c r="I247" s="749" t="n"/>
      <c r="J247" s="749" t="n"/>
      <c r="K247" s="749" t="n"/>
      <c r="L247" s="749" t="n"/>
      <c r="M247" s="749" t="n"/>
      <c r="N247" s="749" t="n"/>
      <c r="O247" s="749" t="n"/>
      <c r="P247" s="749" t="n"/>
      <c r="Q247" s="749" t="n"/>
      <c r="R247" s="749" t="n"/>
      <c r="S247" s="749" t="n"/>
      <c r="T247" s="749" t="n"/>
      <c r="U247" s="749" t="n"/>
      <c r="V247" s="749" t="n"/>
      <c r="W247" s="749" t="n"/>
      <c r="X247" s="749" t="n"/>
      <c r="Y247" s="749" t="n"/>
      <c r="Z247" s="749" t="n"/>
    </row>
    <row r="248">
      <c r="A248" s="749" t="n"/>
      <c r="B248" s="749" t="n"/>
      <c r="C248" s="749" t="n"/>
      <c r="D248" s="749" t="n"/>
      <c r="E248" s="749" t="n"/>
      <c r="F248" s="749" t="n"/>
      <c r="G248" s="749" t="n"/>
      <c r="H248" s="749" t="n"/>
      <c r="I248" s="749" t="n"/>
      <c r="J248" s="749" t="n"/>
      <c r="K248" s="749" t="n"/>
      <c r="L248" s="749" t="n"/>
      <c r="M248" s="749" t="n"/>
      <c r="N248" s="749" t="n"/>
      <c r="O248" s="749" t="n"/>
      <c r="P248" s="749" t="n"/>
      <c r="Q248" s="749" t="n"/>
      <c r="R248" s="749" t="n"/>
      <c r="S248" s="749" t="n"/>
      <c r="T248" s="749" t="n"/>
      <c r="U248" s="749" t="n"/>
      <c r="V248" s="749" t="n"/>
      <c r="W248" s="749" t="n"/>
      <c r="X248" s="749" t="n"/>
      <c r="Y248" s="749" t="n"/>
      <c r="Z248" s="749" t="n"/>
    </row>
    <row r="249">
      <c r="A249" s="749" t="n"/>
      <c r="B249" s="749" t="n"/>
      <c r="C249" s="749" t="n"/>
      <c r="D249" s="749" t="n"/>
      <c r="E249" s="749" t="n"/>
      <c r="F249" s="749" t="n"/>
      <c r="G249" s="749" t="n"/>
      <c r="H249" s="749" t="n"/>
      <c r="I249" s="749" t="n"/>
      <c r="J249" s="749" t="n"/>
      <c r="K249" s="749" t="n"/>
      <c r="L249" s="749" t="n"/>
      <c r="M249" s="749" t="n"/>
      <c r="N249" s="749" t="n"/>
      <c r="O249" s="749" t="n"/>
      <c r="P249" s="749" t="n"/>
      <c r="Q249" s="749" t="n"/>
      <c r="R249" s="749" t="n"/>
      <c r="S249" s="749" t="n"/>
      <c r="T249" s="749" t="n"/>
      <c r="U249" s="749" t="n"/>
      <c r="V249" s="749" t="n"/>
      <c r="W249" s="749" t="n"/>
      <c r="X249" s="749" t="n"/>
      <c r="Y249" s="749" t="n"/>
      <c r="Z249" s="749" t="n"/>
    </row>
    <row r="250">
      <c r="A250" s="749" t="n"/>
      <c r="B250" s="749" t="n"/>
      <c r="C250" s="749" t="n"/>
      <c r="D250" s="749" t="n"/>
      <c r="E250" s="749" t="n"/>
      <c r="F250" s="749" t="n"/>
      <c r="G250" s="749" t="n"/>
      <c r="H250" s="749" t="n"/>
      <c r="I250" s="749" t="n"/>
      <c r="J250" s="749" t="n"/>
      <c r="K250" s="749" t="n"/>
      <c r="L250" s="749" t="n"/>
      <c r="M250" s="749" t="n"/>
      <c r="N250" s="749" t="n"/>
      <c r="O250" s="749" t="n"/>
      <c r="P250" s="749" t="n"/>
      <c r="Q250" s="749" t="n"/>
      <c r="R250" s="749" t="n"/>
      <c r="S250" s="749" t="n"/>
      <c r="T250" s="749" t="n"/>
      <c r="U250" s="749" t="n"/>
      <c r="V250" s="749" t="n"/>
      <c r="W250" s="749" t="n"/>
      <c r="X250" s="749" t="n"/>
      <c r="Y250" s="749" t="n"/>
      <c r="Z250" s="749" t="n"/>
    </row>
    <row r="251">
      <c r="A251" s="749" t="n"/>
      <c r="B251" s="749" t="n"/>
      <c r="C251" s="749" t="n"/>
      <c r="D251" s="749" t="n"/>
      <c r="E251" s="749" t="n"/>
      <c r="F251" s="749" t="n"/>
      <c r="G251" s="749" t="n"/>
      <c r="H251" s="749" t="n"/>
      <c r="I251" s="749" t="n"/>
      <c r="J251" s="749" t="n"/>
      <c r="K251" s="749" t="n"/>
      <c r="L251" s="749" t="n"/>
      <c r="M251" s="749" t="n"/>
      <c r="N251" s="749" t="n"/>
      <c r="O251" s="749" t="n"/>
      <c r="P251" s="749" t="n"/>
      <c r="Q251" s="749" t="n"/>
      <c r="R251" s="749" t="n"/>
      <c r="S251" s="749" t="n"/>
      <c r="T251" s="749" t="n"/>
      <c r="U251" s="749" t="n"/>
      <c r="V251" s="749" t="n"/>
      <c r="W251" s="749" t="n"/>
      <c r="X251" s="749" t="n"/>
      <c r="Y251" s="749" t="n"/>
      <c r="Z251" s="749" t="n"/>
    </row>
    <row r="252">
      <c r="A252" s="749" t="n"/>
      <c r="B252" s="749" t="n"/>
      <c r="C252" s="749" t="n"/>
      <c r="D252" s="749" t="n"/>
      <c r="E252" s="749" t="n"/>
      <c r="F252" s="749" t="n"/>
      <c r="G252" s="749" t="n"/>
      <c r="H252" s="749" t="n"/>
      <c r="I252" s="749" t="n"/>
      <c r="J252" s="749" t="n"/>
      <c r="K252" s="749" t="n"/>
      <c r="L252" s="749" t="n"/>
      <c r="M252" s="749" t="n"/>
      <c r="N252" s="749" t="n"/>
      <c r="O252" s="749" t="n"/>
      <c r="P252" s="749" t="n"/>
      <c r="Q252" s="749" t="n"/>
      <c r="R252" s="749" t="n"/>
      <c r="S252" s="749" t="n"/>
      <c r="T252" s="749" t="n"/>
      <c r="U252" s="749" t="n"/>
      <c r="V252" s="749" t="n"/>
      <c r="W252" s="749" t="n"/>
      <c r="X252" s="749" t="n"/>
      <c r="Y252" s="749" t="n"/>
      <c r="Z252" s="749" t="n"/>
    </row>
    <row r="253">
      <c r="A253" s="749" t="n"/>
      <c r="B253" s="749" t="n"/>
      <c r="C253" s="749" t="n"/>
      <c r="D253" s="749" t="n"/>
      <c r="E253" s="749" t="n"/>
      <c r="F253" s="749" t="n"/>
      <c r="G253" s="749" t="n"/>
      <c r="H253" s="749" t="n"/>
      <c r="I253" s="749" t="n"/>
      <c r="J253" s="749" t="n"/>
      <c r="K253" s="749" t="n"/>
      <c r="L253" s="749" t="n"/>
      <c r="M253" s="749" t="n"/>
      <c r="N253" s="749" t="n"/>
      <c r="O253" s="749" t="n"/>
      <c r="P253" s="749" t="n"/>
      <c r="Q253" s="749" t="n"/>
      <c r="R253" s="749" t="n"/>
      <c r="S253" s="749" t="n"/>
      <c r="T253" s="749" t="n"/>
      <c r="U253" s="749" t="n"/>
      <c r="V253" s="749" t="n"/>
      <c r="W253" s="749" t="n"/>
      <c r="X253" s="749" t="n"/>
      <c r="Y253" s="749" t="n"/>
      <c r="Z253" s="749" t="n"/>
    </row>
    <row r="254">
      <c r="A254" s="749" t="n"/>
      <c r="B254" s="749" t="n"/>
      <c r="C254" s="749" t="n"/>
      <c r="D254" s="749" t="n"/>
      <c r="E254" s="749" t="n"/>
      <c r="F254" s="749" t="n"/>
      <c r="G254" s="749" t="n"/>
      <c r="H254" s="749" t="n"/>
      <c r="I254" s="749" t="n"/>
      <c r="J254" s="749" t="n"/>
      <c r="K254" s="749" t="n"/>
      <c r="L254" s="749" t="n"/>
      <c r="M254" s="749" t="n"/>
      <c r="N254" s="749" t="n"/>
      <c r="O254" s="749" t="n"/>
      <c r="P254" s="749" t="n"/>
      <c r="Q254" s="749" t="n"/>
      <c r="R254" s="749" t="n"/>
      <c r="S254" s="749" t="n"/>
      <c r="T254" s="749" t="n"/>
      <c r="U254" s="749" t="n"/>
      <c r="V254" s="749" t="n"/>
      <c r="W254" s="749" t="n"/>
      <c r="X254" s="749" t="n"/>
      <c r="Y254" s="749" t="n"/>
      <c r="Z254" s="749" t="n"/>
    </row>
    <row r="255">
      <c r="A255" s="749" t="n"/>
      <c r="B255" s="749" t="n"/>
      <c r="C255" s="749" t="n"/>
      <c r="D255" s="749" t="n"/>
      <c r="E255" s="749" t="n"/>
      <c r="F255" s="749" t="n"/>
      <c r="G255" s="749" t="n"/>
      <c r="H255" s="749" t="n"/>
      <c r="I255" s="749" t="n"/>
      <c r="J255" s="749" t="n"/>
      <c r="K255" s="749" t="n"/>
      <c r="L255" s="749" t="n"/>
      <c r="M255" s="749" t="n"/>
      <c r="N255" s="749" t="n"/>
      <c r="O255" s="749" t="n"/>
      <c r="P255" s="749" t="n"/>
      <c r="Q255" s="749" t="n"/>
      <c r="R255" s="749" t="n"/>
      <c r="S255" s="749" t="n"/>
      <c r="T255" s="749" t="n"/>
      <c r="U255" s="749" t="n"/>
      <c r="V255" s="749" t="n"/>
      <c r="W255" s="749" t="n"/>
      <c r="X255" s="749" t="n"/>
      <c r="Y255" s="749" t="n"/>
      <c r="Z255" s="749" t="n"/>
    </row>
    <row r="256">
      <c r="A256" s="749" t="n"/>
      <c r="B256" s="749" t="n"/>
      <c r="C256" s="749" t="n"/>
      <c r="D256" s="749" t="n"/>
      <c r="E256" s="749" t="n"/>
      <c r="F256" s="749" t="n"/>
      <c r="G256" s="749" t="n"/>
      <c r="H256" s="749" t="n"/>
      <c r="I256" s="749" t="n"/>
      <c r="J256" s="749" t="n"/>
      <c r="K256" s="749" t="n"/>
      <c r="L256" s="749" t="n"/>
      <c r="M256" s="749" t="n"/>
      <c r="N256" s="749" t="n"/>
      <c r="O256" s="749" t="n"/>
      <c r="P256" s="749" t="n"/>
      <c r="Q256" s="749" t="n"/>
      <c r="R256" s="749" t="n"/>
      <c r="S256" s="749" t="n"/>
      <c r="T256" s="749" t="n"/>
      <c r="U256" s="749" t="n"/>
      <c r="V256" s="749" t="n"/>
      <c r="W256" s="749" t="n"/>
      <c r="X256" s="749" t="n"/>
      <c r="Y256" s="749" t="n"/>
      <c r="Z256" s="749" t="n"/>
    </row>
    <row r="257">
      <c r="A257" s="749" t="n"/>
      <c r="B257" s="749" t="n"/>
      <c r="C257" s="749" t="n"/>
      <c r="D257" s="749" t="n"/>
      <c r="E257" s="749" t="n"/>
      <c r="F257" s="749" t="n"/>
      <c r="G257" s="749" t="n"/>
      <c r="H257" s="749" t="n"/>
      <c r="I257" s="749" t="n"/>
      <c r="J257" s="749" t="n"/>
      <c r="K257" s="749" t="n"/>
      <c r="L257" s="749" t="n"/>
      <c r="M257" s="749" t="n"/>
      <c r="N257" s="749" t="n"/>
      <c r="O257" s="749" t="n"/>
      <c r="P257" s="749" t="n"/>
      <c r="Q257" s="749" t="n"/>
      <c r="R257" s="749" t="n"/>
      <c r="S257" s="749" t="n"/>
      <c r="T257" s="749" t="n"/>
      <c r="U257" s="749" t="n"/>
      <c r="V257" s="749" t="n"/>
      <c r="W257" s="749" t="n"/>
      <c r="X257" s="749" t="n"/>
      <c r="Y257" s="749" t="n"/>
      <c r="Z257" s="749" t="n"/>
    </row>
    <row r="258">
      <c r="A258" s="749" t="n"/>
      <c r="B258" s="749" t="n"/>
      <c r="C258" s="749" t="n"/>
      <c r="D258" s="749" t="n"/>
      <c r="E258" s="749" t="n"/>
      <c r="F258" s="749" t="n"/>
      <c r="G258" s="749" t="n"/>
      <c r="H258" s="749" t="n"/>
      <c r="I258" s="749" t="n"/>
      <c r="J258" s="749" t="n"/>
      <c r="K258" s="749" t="n"/>
      <c r="L258" s="749" t="n"/>
      <c r="M258" s="749" t="n"/>
      <c r="N258" s="749" t="n"/>
      <c r="O258" s="749" t="n"/>
      <c r="P258" s="749" t="n"/>
      <c r="Q258" s="749" t="n"/>
      <c r="R258" s="749" t="n"/>
      <c r="S258" s="749" t="n"/>
      <c r="T258" s="749" t="n"/>
      <c r="U258" s="749" t="n"/>
      <c r="V258" s="749" t="n"/>
      <c r="W258" s="749" t="n"/>
      <c r="X258" s="749" t="n"/>
      <c r="Y258" s="749" t="n"/>
      <c r="Z258" s="749" t="n"/>
    </row>
    <row r="259">
      <c r="A259" s="749" t="n"/>
      <c r="B259" s="749" t="n"/>
      <c r="C259" s="749" t="n"/>
      <c r="D259" s="749" t="n"/>
      <c r="E259" s="749" t="n"/>
      <c r="F259" s="749" t="n"/>
      <c r="G259" s="749" t="n"/>
      <c r="H259" s="749" t="n"/>
      <c r="I259" s="749" t="n"/>
      <c r="J259" s="749" t="n"/>
      <c r="K259" s="749" t="n"/>
      <c r="L259" s="749" t="n"/>
      <c r="M259" s="749" t="n"/>
      <c r="N259" s="749" t="n"/>
      <c r="O259" s="749" t="n"/>
      <c r="P259" s="749" t="n"/>
      <c r="Q259" s="749" t="n"/>
      <c r="R259" s="749" t="n"/>
      <c r="S259" s="749" t="n"/>
      <c r="T259" s="749" t="n"/>
      <c r="U259" s="749" t="n"/>
      <c r="V259" s="749" t="n"/>
      <c r="W259" s="749" t="n"/>
      <c r="X259" s="749" t="n"/>
      <c r="Y259" s="749" t="n"/>
      <c r="Z259" s="749" t="n"/>
    </row>
    <row r="260">
      <c r="A260" s="749" t="n"/>
      <c r="B260" s="749" t="n"/>
      <c r="C260" s="749" t="n"/>
      <c r="D260" s="749" t="n"/>
      <c r="E260" s="749" t="n"/>
      <c r="F260" s="749" t="n"/>
      <c r="G260" s="749" t="n"/>
      <c r="H260" s="749" t="n"/>
      <c r="I260" s="749" t="n"/>
      <c r="J260" s="749" t="n"/>
      <c r="K260" s="749" t="n"/>
      <c r="L260" s="749" t="n"/>
      <c r="M260" s="749" t="n"/>
      <c r="N260" s="749" t="n"/>
      <c r="O260" s="749" t="n"/>
      <c r="P260" s="749" t="n"/>
      <c r="Q260" s="749" t="n"/>
      <c r="R260" s="749" t="n"/>
      <c r="S260" s="749" t="n"/>
      <c r="T260" s="749" t="n"/>
      <c r="U260" s="749" t="n"/>
      <c r="V260" s="749" t="n"/>
      <c r="W260" s="749" t="n"/>
      <c r="X260" s="749" t="n"/>
      <c r="Y260" s="749" t="n"/>
      <c r="Z260" s="749" t="n"/>
    </row>
    <row r="261">
      <c r="A261" s="749" t="n"/>
      <c r="B261" s="749" t="n"/>
      <c r="C261" s="749" t="n"/>
      <c r="D261" s="749" t="n"/>
      <c r="E261" s="749" t="n"/>
      <c r="F261" s="749" t="n"/>
      <c r="G261" s="749" t="n"/>
      <c r="H261" s="749" t="n"/>
      <c r="I261" s="749" t="n"/>
      <c r="J261" s="749" t="n"/>
      <c r="K261" s="749" t="n"/>
      <c r="L261" s="749" t="n"/>
      <c r="M261" s="749" t="n"/>
      <c r="N261" s="749" t="n"/>
      <c r="O261" s="749" t="n"/>
      <c r="P261" s="749" t="n"/>
      <c r="Q261" s="749" t="n"/>
      <c r="R261" s="749" t="n"/>
      <c r="S261" s="749" t="n"/>
      <c r="T261" s="749" t="n"/>
      <c r="U261" s="749" t="n"/>
      <c r="V261" s="749" t="n"/>
      <c r="W261" s="749" t="n"/>
      <c r="X261" s="749" t="n"/>
      <c r="Y261" s="749" t="n"/>
      <c r="Z261" s="749" t="n"/>
    </row>
    <row r="262">
      <c r="A262" s="749" t="n"/>
      <c r="B262" s="749" t="n"/>
      <c r="C262" s="749" t="n"/>
      <c r="D262" s="749" t="n"/>
      <c r="E262" s="749" t="n"/>
      <c r="F262" s="749" t="n"/>
      <c r="G262" s="749" t="n"/>
      <c r="H262" s="749" t="n"/>
      <c r="I262" s="749" t="n"/>
      <c r="J262" s="749" t="n"/>
      <c r="K262" s="749" t="n"/>
      <c r="L262" s="749" t="n"/>
      <c r="M262" s="749" t="n"/>
      <c r="N262" s="749" t="n"/>
      <c r="O262" s="749" t="n"/>
      <c r="P262" s="749" t="n"/>
      <c r="Q262" s="749" t="n"/>
      <c r="R262" s="749" t="n"/>
      <c r="S262" s="749" t="n"/>
      <c r="T262" s="749" t="n"/>
      <c r="U262" s="749" t="n"/>
      <c r="V262" s="749" t="n"/>
      <c r="W262" s="749" t="n"/>
      <c r="X262" s="749" t="n"/>
      <c r="Y262" s="749" t="n"/>
      <c r="Z262" s="749" t="n"/>
    </row>
    <row r="263">
      <c r="A263" s="749" t="n"/>
      <c r="B263" s="749" t="n"/>
      <c r="C263" s="749" t="n"/>
      <c r="D263" s="749" t="n"/>
      <c r="E263" s="749" t="n"/>
      <c r="F263" s="749" t="n"/>
      <c r="G263" s="749" t="n"/>
      <c r="H263" s="749" t="n"/>
      <c r="I263" s="749" t="n"/>
      <c r="J263" s="749" t="n"/>
      <c r="K263" s="749" t="n"/>
      <c r="L263" s="749" t="n"/>
      <c r="M263" s="749" t="n"/>
      <c r="N263" s="749" t="n"/>
      <c r="O263" s="749" t="n"/>
      <c r="P263" s="749" t="n"/>
      <c r="Q263" s="749" t="n"/>
      <c r="R263" s="749" t="n"/>
      <c r="S263" s="749" t="n"/>
      <c r="T263" s="749" t="n"/>
      <c r="U263" s="749" t="n"/>
      <c r="V263" s="749" t="n"/>
      <c r="W263" s="749" t="n"/>
      <c r="X263" s="749" t="n"/>
      <c r="Y263" s="749" t="n"/>
      <c r="Z263" s="749" t="n"/>
    </row>
    <row r="264">
      <c r="A264" s="749" t="n"/>
      <c r="B264" s="749" t="n"/>
      <c r="C264" s="749" t="n"/>
      <c r="D264" s="749" t="n"/>
      <c r="E264" s="749" t="n"/>
      <c r="F264" s="749" t="n"/>
      <c r="G264" s="749" t="n"/>
      <c r="H264" s="749" t="n"/>
      <c r="I264" s="749" t="n"/>
      <c r="J264" s="749" t="n"/>
      <c r="K264" s="749" t="n"/>
      <c r="L264" s="749" t="n"/>
      <c r="M264" s="749" t="n"/>
      <c r="N264" s="749" t="n"/>
      <c r="O264" s="749" t="n"/>
      <c r="P264" s="749" t="n"/>
      <c r="Q264" s="749" t="n"/>
      <c r="R264" s="749" t="n"/>
      <c r="S264" s="749" t="n"/>
      <c r="T264" s="749" t="n"/>
      <c r="U264" s="749" t="n"/>
      <c r="V264" s="749" t="n"/>
      <c r="W264" s="749" t="n"/>
      <c r="X264" s="749" t="n"/>
      <c r="Y264" s="749" t="n"/>
      <c r="Z264" s="749" t="n"/>
    </row>
    <row r="265">
      <c r="A265" s="749" t="n"/>
      <c r="B265" s="749" t="n"/>
      <c r="C265" s="749" t="n"/>
      <c r="D265" s="749" t="n"/>
      <c r="E265" s="749" t="n"/>
      <c r="F265" s="749" t="n"/>
      <c r="G265" s="749" t="n"/>
      <c r="H265" s="749" t="n"/>
      <c r="I265" s="749" t="n"/>
      <c r="J265" s="749" t="n"/>
      <c r="K265" s="749" t="n"/>
      <c r="L265" s="749" t="n"/>
      <c r="M265" s="749" t="n"/>
      <c r="N265" s="749" t="n"/>
      <c r="O265" s="749" t="n"/>
      <c r="P265" s="749" t="n"/>
      <c r="Q265" s="749" t="n"/>
      <c r="R265" s="749" t="n"/>
      <c r="S265" s="749" t="n"/>
      <c r="T265" s="749" t="n"/>
      <c r="U265" s="749" t="n"/>
      <c r="V265" s="749" t="n"/>
      <c r="W265" s="749" t="n"/>
      <c r="X265" s="749" t="n"/>
      <c r="Y265" s="749" t="n"/>
      <c r="Z265" s="749" t="n"/>
    </row>
    <row r="266">
      <c r="A266" s="749" t="n"/>
      <c r="B266" s="749" t="n"/>
      <c r="C266" s="749" t="n"/>
      <c r="D266" s="749" t="n"/>
      <c r="E266" s="749" t="n"/>
      <c r="F266" s="749" t="n"/>
      <c r="G266" s="749" t="n"/>
      <c r="H266" s="749" t="n"/>
      <c r="I266" s="749" t="n"/>
      <c r="J266" s="749" t="n"/>
      <c r="K266" s="749" t="n"/>
      <c r="L266" s="749" t="n"/>
      <c r="M266" s="749" t="n"/>
      <c r="N266" s="749" t="n"/>
      <c r="O266" s="749" t="n"/>
      <c r="P266" s="749" t="n"/>
      <c r="Q266" s="749" t="n"/>
      <c r="R266" s="749" t="n"/>
      <c r="S266" s="749" t="n"/>
      <c r="T266" s="749" t="n"/>
      <c r="U266" s="749" t="n"/>
      <c r="V266" s="749" t="n"/>
      <c r="W266" s="749" t="n"/>
      <c r="X266" s="749" t="n"/>
      <c r="Y266" s="749" t="n"/>
      <c r="Z266" s="749" t="n"/>
    </row>
    <row r="267">
      <c r="A267" s="749" t="n"/>
      <c r="B267" s="749" t="n"/>
      <c r="C267" s="749" t="n"/>
      <c r="D267" s="749" t="n"/>
      <c r="E267" s="749" t="n"/>
      <c r="F267" s="749" t="n"/>
      <c r="G267" s="749" t="n"/>
      <c r="H267" s="749" t="n"/>
      <c r="I267" s="749" t="n"/>
      <c r="J267" s="749" t="n"/>
      <c r="K267" s="749" t="n"/>
      <c r="L267" s="749" t="n"/>
      <c r="M267" s="749" t="n"/>
      <c r="N267" s="749" t="n"/>
      <c r="O267" s="749" t="n"/>
      <c r="P267" s="749" t="n"/>
      <c r="Q267" s="749" t="n"/>
      <c r="R267" s="749" t="n"/>
      <c r="S267" s="749" t="n"/>
      <c r="T267" s="749" t="n"/>
      <c r="U267" s="749" t="n"/>
      <c r="V267" s="749" t="n"/>
      <c r="W267" s="749" t="n"/>
      <c r="X267" s="749" t="n"/>
      <c r="Y267" s="749" t="n"/>
      <c r="Z267" s="749" t="n"/>
    </row>
    <row r="268">
      <c r="A268" s="749" t="n"/>
      <c r="B268" s="749" t="n"/>
      <c r="C268" s="749" t="n"/>
      <c r="D268" s="749" t="n"/>
      <c r="E268" s="749" t="n"/>
      <c r="F268" s="749" t="n"/>
      <c r="G268" s="749" t="n"/>
      <c r="H268" s="749" t="n"/>
      <c r="I268" s="749" t="n"/>
      <c r="J268" s="749" t="n"/>
      <c r="K268" s="749" t="n"/>
      <c r="L268" s="749" t="n"/>
      <c r="M268" s="749" t="n"/>
      <c r="N268" s="749" t="n"/>
      <c r="O268" s="749" t="n"/>
      <c r="P268" s="749" t="n"/>
      <c r="Q268" s="749" t="n"/>
      <c r="R268" s="749" t="n"/>
      <c r="S268" s="749" t="n"/>
      <c r="T268" s="749" t="n"/>
      <c r="U268" s="749" t="n"/>
      <c r="V268" s="749" t="n"/>
      <c r="W268" s="749" t="n"/>
      <c r="X268" s="749" t="n"/>
      <c r="Y268" s="749" t="n"/>
      <c r="Z268" s="749" t="n"/>
    </row>
    <row r="269">
      <c r="A269" s="749" t="n"/>
      <c r="B269" s="749" t="n"/>
      <c r="C269" s="749" t="n"/>
      <c r="D269" s="749" t="n"/>
      <c r="E269" s="749" t="n"/>
      <c r="F269" s="749" t="n"/>
      <c r="G269" s="749" t="n"/>
      <c r="H269" s="749" t="n"/>
      <c r="I269" s="749" t="n"/>
      <c r="J269" s="749" t="n"/>
      <c r="K269" s="749" t="n"/>
      <c r="L269" s="749" t="n"/>
      <c r="M269" s="749" t="n"/>
      <c r="N269" s="749" t="n"/>
      <c r="O269" s="749" t="n"/>
      <c r="P269" s="749" t="n"/>
      <c r="Q269" s="749" t="n"/>
      <c r="R269" s="749" t="n"/>
      <c r="S269" s="749" t="n"/>
      <c r="T269" s="749" t="n"/>
      <c r="U269" s="749" t="n"/>
      <c r="V269" s="749" t="n"/>
      <c r="W269" s="749" t="n"/>
      <c r="X269" s="749" t="n"/>
      <c r="Y269" s="749" t="n"/>
      <c r="Z269" s="749" t="n"/>
    </row>
    <row r="270">
      <c r="A270" s="749" t="n"/>
      <c r="B270" s="749" t="n"/>
      <c r="C270" s="749" t="n"/>
      <c r="D270" s="749" t="n"/>
      <c r="E270" s="749" t="n"/>
      <c r="F270" s="749" t="n"/>
      <c r="G270" s="749" t="n"/>
      <c r="H270" s="749" t="n"/>
      <c r="I270" s="749" t="n"/>
      <c r="J270" s="749" t="n"/>
      <c r="K270" s="749" t="n"/>
      <c r="L270" s="749" t="n"/>
      <c r="M270" s="749" t="n"/>
      <c r="N270" s="749" t="n"/>
      <c r="O270" s="749" t="n"/>
      <c r="P270" s="749" t="n"/>
      <c r="Q270" s="749" t="n"/>
      <c r="R270" s="749" t="n"/>
      <c r="S270" s="749" t="n"/>
      <c r="T270" s="749" t="n"/>
      <c r="U270" s="749" t="n"/>
      <c r="V270" s="749" t="n"/>
      <c r="W270" s="749" t="n"/>
      <c r="X270" s="749" t="n"/>
      <c r="Y270" s="749" t="n"/>
      <c r="Z270" s="749" t="n"/>
    </row>
    <row r="271">
      <c r="A271" s="749" t="n"/>
      <c r="B271" s="749" t="n"/>
      <c r="C271" s="749" t="n"/>
      <c r="D271" s="749" t="n"/>
      <c r="E271" s="749" t="n"/>
      <c r="F271" s="749" t="n"/>
      <c r="G271" s="749" t="n"/>
      <c r="H271" s="749" t="n"/>
      <c r="I271" s="749" t="n"/>
      <c r="J271" s="749" t="n"/>
      <c r="K271" s="749" t="n"/>
      <c r="L271" s="749" t="n"/>
      <c r="M271" s="749" t="n"/>
      <c r="N271" s="749" t="n"/>
      <c r="O271" s="749" t="n"/>
      <c r="P271" s="749" t="n"/>
      <c r="Q271" s="749" t="n"/>
      <c r="R271" s="749" t="n"/>
      <c r="S271" s="749" t="n"/>
      <c r="T271" s="749" t="n"/>
      <c r="U271" s="749" t="n"/>
      <c r="V271" s="749" t="n"/>
      <c r="W271" s="749" t="n"/>
      <c r="X271" s="749" t="n"/>
      <c r="Y271" s="749" t="n"/>
      <c r="Z271" s="749" t="n"/>
    </row>
    <row r="272">
      <c r="A272" s="749" t="n"/>
      <c r="B272" s="749" t="n"/>
      <c r="C272" s="749" t="n"/>
      <c r="D272" s="749" t="n"/>
      <c r="E272" s="749" t="n"/>
      <c r="F272" s="749" t="n"/>
      <c r="G272" s="749" t="n"/>
      <c r="H272" s="749" t="n"/>
      <c r="I272" s="749" t="n"/>
      <c r="J272" s="749" t="n"/>
      <c r="K272" s="749" t="n"/>
      <c r="L272" s="749" t="n"/>
      <c r="M272" s="749" t="n"/>
      <c r="N272" s="749" t="n"/>
      <c r="O272" s="749" t="n"/>
      <c r="P272" s="749" t="n"/>
      <c r="Q272" s="749" t="n"/>
      <c r="R272" s="749" t="n"/>
      <c r="S272" s="749" t="n"/>
      <c r="T272" s="749" t="n"/>
      <c r="U272" s="749" t="n"/>
      <c r="V272" s="749" t="n"/>
      <c r="W272" s="749" t="n"/>
      <c r="X272" s="749" t="n"/>
      <c r="Y272" s="749" t="n"/>
      <c r="Z272" s="749" t="n"/>
    </row>
    <row r="273">
      <c r="A273" s="749" t="n"/>
      <c r="B273" s="749" t="n"/>
      <c r="C273" s="749" t="n"/>
      <c r="D273" s="749" t="n"/>
      <c r="E273" s="749" t="n"/>
      <c r="F273" s="749" t="n"/>
      <c r="G273" s="749" t="n"/>
      <c r="H273" s="749" t="n"/>
      <c r="I273" s="749" t="n"/>
      <c r="J273" s="749" t="n"/>
      <c r="K273" s="749" t="n"/>
      <c r="L273" s="749" t="n"/>
      <c r="M273" s="749" t="n"/>
      <c r="N273" s="749" t="n"/>
      <c r="O273" s="749" t="n"/>
      <c r="P273" s="749" t="n"/>
      <c r="Q273" s="749" t="n"/>
      <c r="R273" s="749" t="n"/>
      <c r="S273" s="749" t="n"/>
      <c r="T273" s="749" t="n"/>
      <c r="U273" s="749" t="n"/>
      <c r="V273" s="749" t="n"/>
      <c r="W273" s="749" t="n"/>
      <c r="X273" s="749" t="n"/>
      <c r="Y273" s="749" t="n"/>
      <c r="Z273" s="749" t="n"/>
    </row>
    <row r="274">
      <c r="A274" s="749" t="n"/>
      <c r="B274" s="749" t="n"/>
      <c r="C274" s="749" t="n"/>
      <c r="D274" s="749" t="n"/>
      <c r="E274" s="749" t="n"/>
      <c r="F274" s="749" t="n"/>
      <c r="G274" s="749" t="n"/>
      <c r="H274" s="749" t="n"/>
      <c r="I274" s="749" t="n"/>
      <c r="J274" s="749" t="n"/>
      <c r="K274" s="749" t="n"/>
      <c r="L274" s="749" t="n"/>
      <c r="M274" s="749" t="n"/>
      <c r="N274" s="749" t="n"/>
      <c r="O274" s="749" t="n"/>
      <c r="P274" s="749" t="n"/>
      <c r="Q274" s="749" t="n"/>
      <c r="R274" s="749" t="n"/>
      <c r="S274" s="749" t="n"/>
      <c r="T274" s="749" t="n"/>
      <c r="U274" s="749" t="n"/>
      <c r="V274" s="749" t="n"/>
      <c r="W274" s="749" t="n"/>
      <c r="X274" s="749" t="n"/>
      <c r="Y274" s="749" t="n"/>
      <c r="Z274" s="749" t="n"/>
    </row>
    <row r="275">
      <c r="A275" s="749" t="n"/>
      <c r="B275" s="749" t="n"/>
      <c r="C275" s="749" t="n"/>
      <c r="D275" s="749" t="n"/>
      <c r="E275" s="749" t="n"/>
      <c r="F275" s="749" t="n"/>
      <c r="G275" s="749" t="n"/>
      <c r="H275" s="749" t="n"/>
      <c r="I275" s="749" t="n"/>
      <c r="J275" s="749" t="n"/>
      <c r="K275" s="749" t="n"/>
      <c r="L275" s="749" t="n"/>
      <c r="M275" s="749" t="n"/>
      <c r="N275" s="749" t="n"/>
      <c r="O275" s="749" t="n"/>
      <c r="P275" s="749" t="n"/>
      <c r="Q275" s="749" t="n"/>
      <c r="R275" s="749" t="n"/>
      <c r="S275" s="749" t="n"/>
      <c r="T275" s="749" t="n"/>
      <c r="U275" s="749" t="n"/>
      <c r="V275" s="749" t="n"/>
      <c r="W275" s="749" t="n"/>
      <c r="X275" s="749" t="n"/>
      <c r="Y275" s="749" t="n"/>
      <c r="Z275" s="749" t="n"/>
    </row>
    <row r="276">
      <c r="A276" s="749" t="n"/>
      <c r="B276" s="749" t="n"/>
      <c r="C276" s="749" t="n"/>
      <c r="D276" s="749" t="n"/>
      <c r="E276" s="749" t="n"/>
      <c r="F276" s="749" t="n"/>
      <c r="G276" s="749" t="n"/>
      <c r="H276" s="749" t="n"/>
      <c r="I276" s="749" t="n"/>
      <c r="J276" s="749" t="n"/>
      <c r="K276" s="749" t="n"/>
      <c r="L276" s="749" t="n"/>
      <c r="M276" s="749" t="n"/>
      <c r="N276" s="749" t="n"/>
      <c r="O276" s="749" t="n"/>
      <c r="P276" s="749" t="n"/>
      <c r="Q276" s="749" t="n"/>
      <c r="R276" s="749" t="n"/>
      <c r="S276" s="749" t="n"/>
      <c r="T276" s="749" t="n"/>
      <c r="U276" s="749" t="n"/>
      <c r="V276" s="749" t="n"/>
      <c r="W276" s="749" t="n"/>
      <c r="X276" s="749" t="n"/>
      <c r="Y276" s="749" t="n"/>
      <c r="Z276" s="749" t="n"/>
    </row>
    <row r="277">
      <c r="A277" s="749" t="n"/>
      <c r="B277" s="749" t="n"/>
      <c r="C277" s="749" t="n"/>
      <c r="D277" s="749" t="n"/>
      <c r="E277" s="749" t="n"/>
      <c r="F277" s="749" t="n"/>
      <c r="G277" s="749" t="n"/>
      <c r="H277" s="749" t="n"/>
      <c r="I277" s="749" t="n"/>
      <c r="J277" s="749" t="n"/>
      <c r="K277" s="749" t="n"/>
      <c r="L277" s="749" t="n"/>
      <c r="M277" s="749" t="n"/>
      <c r="N277" s="749" t="n"/>
      <c r="O277" s="749" t="n"/>
      <c r="P277" s="749" t="n"/>
      <c r="Q277" s="749" t="n"/>
      <c r="R277" s="749" t="n"/>
      <c r="S277" s="749" t="n"/>
      <c r="T277" s="749" t="n"/>
      <c r="U277" s="749" t="n"/>
      <c r="V277" s="749" t="n"/>
      <c r="W277" s="749" t="n"/>
      <c r="X277" s="749" t="n"/>
      <c r="Y277" s="749" t="n"/>
      <c r="Z277" s="749" t="n"/>
    </row>
    <row r="278">
      <c r="A278" s="749" t="n"/>
      <c r="B278" s="749" t="n"/>
      <c r="C278" s="749" t="n"/>
      <c r="D278" s="749" t="n"/>
      <c r="E278" s="749" t="n"/>
      <c r="F278" s="749" t="n"/>
      <c r="G278" s="749" t="n"/>
      <c r="H278" s="749" t="n"/>
      <c r="I278" s="749" t="n"/>
      <c r="J278" s="749" t="n"/>
      <c r="K278" s="749" t="n"/>
      <c r="L278" s="749" t="n"/>
      <c r="M278" s="749" t="n"/>
      <c r="N278" s="749" t="n"/>
      <c r="O278" s="749" t="n"/>
      <c r="P278" s="749" t="n"/>
      <c r="Q278" s="749" t="n"/>
      <c r="R278" s="749" t="n"/>
      <c r="S278" s="749" t="n"/>
      <c r="T278" s="749" t="n"/>
      <c r="U278" s="749" t="n"/>
      <c r="V278" s="749" t="n"/>
      <c r="W278" s="749" t="n"/>
      <c r="X278" s="749" t="n"/>
      <c r="Y278" s="749" t="n"/>
      <c r="Z278" s="749" t="n"/>
    </row>
    <row r="279">
      <c r="A279" s="749" t="n"/>
      <c r="B279" s="749" t="n"/>
      <c r="C279" s="749" t="n"/>
      <c r="D279" s="749" t="n"/>
      <c r="E279" s="749" t="n"/>
      <c r="F279" s="749" t="n"/>
      <c r="G279" s="749" t="n"/>
      <c r="H279" s="749" t="n"/>
      <c r="I279" s="749" t="n"/>
      <c r="J279" s="749" t="n"/>
      <c r="K279" s="749" t="n"/>
      <c r="L279" s="749" t="n"/>
      <c r="M279" s="749" t="n"/>
      <c r="N279" s="749" t="n"/>
      <c r="O279" s="749" t="n"/>
      <c r="P279" s="749" t="n"/>
      <c r="Q279" s="749" t="n"/>
      <c r="R279" s="749" t="n"/>
      <c r="S279" s="749" t="n"/>
      <c r="T279" s="749" t="n"/>
      <c r="U279" s="749" t="n"/>
      <c r="V279" s="749" t="n"/>
      <c r="W279" s="749" t="n"/>
      <c r="X279" s="749" t="n"/>
      <c r="Y279" s="749" t="n"/>
      <c r="Z279" s="749" t="n"/>
    </row>
    <row r="280">
      <c r="A280" s="749" t="n"/>
      <c r="B280" s="749" t="n"/>
      <c r="C280" s="749" t="n"/>
      <c r="D280" s="749" t="n"/>
      <c r="E280" s="749" t="n"/>
      <c r="F280" s="749" t="n"/>
      <c r="G280" s="749" t="n"/>
      <c r="H280" s="749" t="n"/>
      <c r="I280" s="749" t="n"/>
      <c r="J280" s="749" t="n"/>
      <c r="K280" s="749" t="n"/>
      <c r="L280" s="749" t="n"/>
      <c r="M280" s="749" t="n"/>
      <c r="N280" s="749" t="n"/>
      <c r="O280" s="749" t="n"/>
      <c r="P280" s="749" t="n"/>
      <c r="Q280" s="749" t="n"/>
      <c r="R280" s="749" t="n"/>
      <c r="S280" s="749" t="n"/>
      <c r="T280" s="749" t="n"/>
      <c r="U280" s="749" t="n"/>
      <c r="V280" s="749" t="n"/>
      <c r="W280" s="749" t="n"/>
      <c r="X280" s="749" t="n"/>
      <c r="Y280" s="749" t="n"/>
      <c r="Z280" s="749" t="n"/>
    </row>
    <row r="281">
      <c r="A281" s="749" t="n"/>
      <c r="B281" s="749" t="n"/>
      <c r="C281" s="749" t="n"/>
      <c r="D281" s="749" t="n"/>
      <c r="E281" s="749" t="n"/>
      <c r="F281" s="749" t="n"/>
      <c r="G281" s="749" t="n"/>
      <c r="H281" s="749" t="n"/>
      <c r="I281" s="749" t="n"/>
      <c r="J281" s="749" t="n"/>
      <c r="K281" s="749" t="n"/>
      <c r="L281" s="749" t="n"/>
      <c r="M281" s="749" t="n"/>
      <c r="N281" s="749" t="n"/>
      <c r="O281" s="749" t="n"/>
      <c r="P281" s="749" t="n"/>
      <c r="Q281" s="749" t="n"/>
      <c r="R281" s="749" t="n"/>
      <c r="S281" s="749" t="n"/>
      <c r="T281" s="749" t="n"/>
      <c r="U281" s="749" t="n"/>
      <c r="V281" s="749" t="n"/>
      <c r="W281" s="749" t="n"/>
      <c r="X281" s="749" t="n"/>
      <c r="Y281" s="749" t="n"/>
      <c r="Z281" s="749" t="n"/>
    </row>
    <row r="282">
      <c r="A282" s="749" t="n"/>
      <c r="B282" s="749" t="n"/>
      <c r="C282" s="749" t="n"/>
      <c r="D282" s="749" t="n"/>
      <c r="E282" s="749" t="n"/>
      <c r="F282" s="749" t="n"/>
      <c r="G282" s="749" t="n"/>
      <c r="H282" s="749" t="n"/>
      <c r="I282" s="749" t="n"/>
      <c r="J282" s="749" t="n"/>
      <c r="K282" s="749" t="n"/>
      <c r="L282" s="749" t="n"/>
      <c r="M282" s="749" t="n"/>
      <c r="N282" s="749" t="n"/>
      <c r="O282" s="749" t="n"/>
      <c r="P282" s="749" t="n"/>
      <c r="Q282" s="749" t="n"/>
      <c r="R282" s="749" t="n"/>
      <c r="S282" s="749" t="n"/>
      <c r="T282" s="749" t="n"/>
      <c r="U282" s="749" t="n"/>
      <c r="V282" s="749" t="n"/>
      <c r="W282" s="749" t="n"/>
      <c r="X282" s="749" t="n"/>
      <c r="Y282" s="749" t="n"/>
      <c r="Z282" s="749" t="n"/>
    </row>
    <row r="283">
      <c r="A283" s="749" t="n"/>
      <c r="B283" s="749" t="n"/>
      <c r="C283" s="749" t="n"/>
      <c r="D283" s="749" t="n"/>
      <c r="E283" s="749" t="n"/>
      <c r="F283" s="749" t="n"/>
      <c r="G283" s="749" t="n"/>
      <c r="H283" s="749" t="n"/>
      <c r="I283" s="749" t="n"/>
      <c r="J283" s="749" t="n"/>
      <c r="K283" s="749" t="n"/>
      <c r="L283" s="749" t="n"/>
      <c r="M283" s="749" t="n"/>
      <c r="N283" s="749" t="n"/>
      <c r="O283" s="749" t="n"/>
      <c r="P283" s="749" t="n"/>
      <c r="Q283" s="749" t="n"/>
      <c r="R283" s="749" t="n"/>
      <c r="S283" s="749" t="n"/>
      <c r="T283" s="749" t="n"/>
      <c r="U283" s="749" t="n"/>
      <c r="V283" s="749" t="n"/>
      <c r="W283" s="749" t="n"/>
      <c r="X283" s="749" t="n"/>
      <c r="Y283" s="749" t="n"/>
      <c r="Z283" s="749" t="n"/>
    </row>
    <row r="284">
      <c r="A284" s="749" t="n"/>
      <c r="B284" s="749" t="n"/>
      <c r="C284" s="749" t="n"/>
      <c r="D284" s="749" t="n"/>
      <c r="E284" s="749" t="n"/>
      <c r="F284" s="749" t="n"/>
      <c r="G284" s="749" t="n"/>
      <c r="H284" s="749" t="n"/>
      <c r="I284" s="749" t="n"/>
      <c r="J284" s="749" t="n"/>
      <c r="K284" s="749" t="n"/>
      <c r="L284" s="749" t="n"/>
      <c r="M284" s="749" t="n"/>
      <c r="N284" s="749" t="n"/>
      <c r="O284" s="749" t="n"/>
      <c r="P284" s="749" t="n"/>
      <c r="Q284" s="749" t="n"/>
      <c r="R284" s="749" t="n"/>
      <c r="S284" s="749" t="n"/>
      <c r="T284" s="749" t="n"/>
      <c r="U284" s="749" t="n"/>
      <c r="V284" s="749" t="n"/>
      <c r="W284" s="749" t="n"/>
      <c r="X284" s="749" t="n"/>
      <c r="Y284" s="749" t="n"/>
      <c r="Z284" s="749" t="n"/>
    </row>
    <row r="285">
      <c r="A285" s="749" t="n"/>
      <c r="B285" s="749" t="n"/>
      <c r="C285" s="749" t="n"/>
      <c r="D285" s="749" t="n"/>
      <c r="E285" s="749" t="n"/>
      <c r="F285" s="749" t="n"/>
      <c r="G285" s="749" t="n"/>
      <c r="H285" s="749" t="n"/>
      <c r="I285" s="749" t="n"/>
      <c r="J285" s="749" t="n"/>
      <c r="K285" s="749" t="n"/>
      <c r="L285" s="749" t="n"/>
      <c r="M285" s="749" t="n"/>
      <c r="N285" s="749" t="n"/>
      <c r="O285" s="749" t="n"/>
      <c r="P285" s="749" t="n"/>
      <c r="Q285" s="749" t="n"/>
      <c r="R285" s="749" t="n"/>
      <c r="S285" s="749" t="n"/>
      <c r="T285" s="749" t="n"/>
      <c r="U285" s="749" t="n"/>
      <c r="V285" s="749" t="n"/>
      <c r="W285" s="749" t="n"/>
      <c r="X285" s="749" t="n"/>
      <c r="Y285" s="749" t="n"/>
      <c r="Z285" s="749" t="n"/>
    </row>
    <row r="286">
      <c r="A286" s="749" t="n"/>
      <c r="B286" s="749" t="n"/>
      <c r="C286" s="749" t="n"/>
      <c r="D286" s="749" t="n"/>
      <c r="E286" s="749" t="n"/>
      <c r="F286" s="749" t="n"/>
      <c r="G286" s="749" t="n"/>
      <c r="H286" s="749" t="n"/>
      <c r="I286" s="749" t="n"/>
      <c r="J286" s="749" t="n"/>
      <c r="K286" s="749" t="n"/>
      <c r="L286" s="749" t="n"/>
      <c r="M286" s="749" t="n"/>
      <c r="N286" s="749" t="n"/>
      <c r="O286" s="749" t="n"/>
      <c r="P286" s="749" t="n"/>
      <c r="Q286" s="749" t="n"/>
      <c r="R286" s="749" t="n"/>
      <c r="S286" s="749" t="n"/>
      <c r="T286" s="749" t="n"/>
      <c r="U286" s="749" t="n"/>
      <c r="V286" s="749" t="n"/>
      <c r="W286" s="749" t="n"/>
      <c r="X286" s="749" t="n"/>
      <c r="Y286" s="749" t="n"/>
      <c r="Z286" s="749" t="n"/>
    </row>
    <row r="287">
      <c r="A287" s="749" t="n"/>
      <c r="B287" s="749" t="n"/>
      <c r="C287" s="749" t="n"/>
      <c r="D287" s="749" t="n"/>
      <c r="E287" s="749" t="n"/>
      <c r="F287" s="749" t="n"/>
      <c r="G287" s="749" t="n"/>
      <c r="H287" s="749" t="n"/>
      <c r="I287" s="749" t="n"/>
      <c r="J287" s="749" t="n"/>
      <c r="K287" s="749" t="n"/>
      <c r="L287" s="749" t="n"/>
      <c r="M287" s="749" t="n"/>
      <c r="N287" s="749" t="n"/>
      <c r="O287" s="749" t="n"/>
      <c r="P287" s="749" t="n"/>
      <c r="Q287" s="749" t="n"/>
      <c r="R287" s="749" t="n"/>
      <c r="S287" s="749" t="n"/>
      <c r="T287" s="749" t="n"/>
      <c r="U287" s="749" t="n"/>
      <c r="V287" s="749" t="n"/>
      <c r="W287" s="749" t="n"/>
      <c r="X287" s="749" t="n"/>
      <c r="Y287" s="749" t="n"/>
      <c r="Z287" s="749" t="n"/>
    </row>
    <row r="288">
      <c r="A288" s="749" t="n"/>
      <c r="B288" s="749" t="n"/>
      <c r="C288" s="749" t="n"/>
      <c r="D288" s="749" t="n"/>
      <c r="E288" s="749" t="n"/>
      <c r="F288" s="749" t="n"/>
      <c r="G288" s="749" t="n"/>
      <c r="H288" s="749" t="n"/>
      <c r="I288" s="749" t="n"/>
      <c r="J288" s="749" t="n"/>
      <c r="K288" s="749" t="n"/>
      <c r="L288" s="749" t="n"/>
      <c r="M288" s="749" t="n"/>
      <c r="N288" s="749" t="n"/>
      <c r="O288" s="749" t="n"/>
      <c r="P288" s="749" t="n"/>
      <c r="Q288" s="749" t="n"/>
      <c r="R288" s="749" t="n"/>
      <c r="S288" s="749" t="n"/>
      <c r="T288" s="749" t="n"/>
      <c r="U288" s="749" t="n"/>
      <c r="V288" s="749" t="n"/>
      <c r="W288" s="749" t="n"/>
      <c r="X288" s="749" t="n"/>
      <c r="Y288" s="749" t="n"/>
      <c r="Z288" s="749" t="n"/>
    </row>
    <row r="289">
      <c r="A289" s="749" t="n"/>
      <c r="B289" s="749" t="n"/>
      <c r="C289" s="749" t="n"/>
      <c r="D289" s="749" t="n"/>
      <c r="E289" s="749" t="n"/>
      <c r="F289" s="749" t="n"/>
      <c r="G289" s="749" t="n"/>
      <c r="H289" s="749" t="n"/>
      <c r="I289" s="749" t="n"/>
      <c r="J289" s="749" t="n"/>
      <c r="K289" s="749" t="n"/>
      <c r="L289" s="749" t="n"/>
      <c r="M289" s="749" t="n"/>
      <c r="N289" s="749" t="n"/>
      <c r="O289" s="749" t="n"/>
      <c r="P289" s="749" t="n"/>
      <c r="Q289" s="749" t="n"/>
      <c r="R289" s="749" t="n"/>
      <c r="S289" s="749" t="n"/>
      <c r="T289" s="749" t="n"/>
      <c r="U289" s="749" t="n"/>
      <c r="V289" s="749" t="n"/>
      <c r="W289" s="749" t="n"/>
      <c r="X289" s="749" t="n"/>
      <c r="Y289" s="749" t="n"/>
      <c r="Z289" s="749" t="n"/>
    </row>
    <row r="290">
      <c r="A290" s="749" t="n"/>
      <c r="B290" s="749" t="n"/>
      <c r="C290" s="749" t="n"/>
      <c r="D290" s="749" t="n"/>
      <c r="E290" s="749" t="n"/>
      <c r="F290" s="749" t="n"/>
      <c r="G290" s="749" t="n"/>
      <c r="H290" s="749" t="n"/>
      <c r="I290" s="749" t="n"/>
      <c r="J290" s="749" t="n"/>
      <c r="K290" s="749" t="n"/>
      <c r="L290" s="749" t="n"/>
      <c r="M290" s="749" t="n"/>
      <c r="N290" s="749" t="n"/>
      <c r="O290" s="749" t="n"/>
      <c r="P290" s="749" t="n"/>
      <c r="Q290" s="749" t="n"/>
      <c r="R290" s="749" t="n"/>
      <c r="S290" s="749" t="n"/>
      <c r="T290" s="749" t="n"/>
      <c r="U290" s="749" t="n"/>
      <c r="V290" s="749" t="n"/>
      <c r="W290" s="749" t="n"/>
      <c r="X290" s="749" t="n"/>
      <c r="Y290" s="749" t="n"/>
      <c r="Z290" s="749" t="n"/>
    </row>
    <row r="291">
      <c r="A291" s="749" t="n"/>
      <c r="B291" s="749" t="n"/>
      <c r="C291" s="749" t="n"/>
      <c r="D291" s="749" t="n"/>
      <c r="E291" s="749" t="n"/>
      <c r="F291" s="749" t="n"/>
      <c r="G291" s="749" t="n"/>
      <c r="H291" s="749" t="n"/>
      <c r="I291" s="749" t="n"/>
      <c r="J291" s="749" t="n"/>
      <c r="K291" s="749" t="n"/>
      <c r="L291" s="749" t="n"/>
      <c r="M291" s="749" t="n"/>
      <c r="N291" s="749" t="n"/>
      <c r="O291" s="749" t="n"/>
      <c r="P291" s="749" t="n"/>
      <c r="Q291" s="749" t="n"/>
      <c r="R291" s="749" t="n"/>
      <c r="S291" s="749" t="n"/>
      <c r="T291" s="749" t="n"/>
      <c r="U291" s="749" t="n"/>
      <c r="V291" s="749" t="n"/>
      <c r="W291" s="749" t="n"/>
      <c r="X291" s="749" t="n"/>
      <c r="Y291" s="749" t="n"/>
      <c r="Z291" s="749" t="n"/>
    </row>
    <row r="292">
      <c r="A292" s="749" t="n"/>
      <c r="B292" s="749" t="n"/>
      <c r="C292" s="749" t="n"/>
      <c r="D292" s="749" t="n"/>
      <c r="E292" s="749" t="n"/>
      <c r="F292" s="749" t="n"/>
      <c r="G292" s="749" t="n"/>
      <c r="H292" s="749" t="n"/>
      <c r="I292" s="749" t="n"/>
      <c r="J292" s="749" t="n"/>
      <c r="K292" s="749" t="n"/>
      <c r="L292" s="749" t="n"/>
      <c r="M292" s="749" t="n"/>
      <c r="N292" s="749" t="n"/>
      <c r="O292" s="749" t="n"/>
      <c r="P292" s="749" t="n"/>
      <c r="Q292" s="749" t="n"/>
      <c r="R292" s="749" t="n"/>
      <c r="S292" s="749" t="n"/>
      <c r="T292" s="749" t="n"/>
      <c r="U292" s="749" t="n"/>
      <c r="V292" s="749" t="n"/>
      <c r="W292" s="749" t="n"/>
      <c r="X292" s="749" t="n"/>
      <c r="Y292" s="749" t="n"/>
      <c r="Z292" s="749" t="n"/>
    </row>
    <row r="293">
      <c r="A293" s="749" t="n"/>
      <c r="B293" s="749" t="n"/>
      <c r="C293" s="749" t="n"/>
      <c r="D293" s="749" t="n"/>
      <c r="E293" s="749" t="n"/>
      <c r="F293" s="749" t="n"/>
      <c r="G293" s="749" t="n"/>
      <c r="H293" s="749" t="n"/>
      <c r="I293" s="749" t="n"/>
      <c r="J293" s="749" t="n"/>
      <c r="K293" s="749" t="n"/>
      <c r="L293" s="749" t="n"/>
      <c r="M293" s="749" t="n"/>
      <c r="N293" s="749" t="n"/>
      <c r="O293" s="749" t="n"/>
      <c r="P293" s="749" t="n"/>
      <c r="Q293" s="749" t="n"/>
      <c r="R293" s="749" t="n"/>
      <c r="S293" s="749" t="n"/>
      <c r="T293" s="749" t="n"/>
      <c r="U293" s="749" t="n"/>
      <c r="V293" s="749" t="n"/>
      <c r="W293" s="749" t="n"/>
      <c r="X293" s="749" t="n"/>
      <c r="Y293" s="749" t="n"/>
      <c r="Z293" s="749" t="n"/>
    </row>
    <row r="294">
      <c r="A294" s="749" t="n"/>
      <c r="B294" s="749" t="n"/>
      <c r="C294" s="749" t="n"/>
      <c r="D294" s="749" t="n"/>
      <c r="E294" s="749" t="n"/>
      <c r="F294" s="749" t="n"/>
      <c r="G294" s="749" t="n"/>
      <c r="H294" s="749" t="n"/>
      <c r="I294" s="749" t="n"/>
      <c r="J294" s="749" t="n"/>
      <c r="K294" s="749" t="n"/>
      <c r="L294" s="749" t="n"/>
      <c r="M294" s="749" t="n"/>
      <c r="N294" s="749" t="n"/>
      <c r="O294" s="749" t="n"/>
      <c r="P294" s="749" t="n"/>
      <c r="Q294" s="749" t="n"/>
      <c r="R294" s="749" t="n"/>
      <c r="S294" s="749" t="n"/>
      <c r="T294" s="749" t="n"/>
      <c r="U294" s="749" t="n"/>
      <c r="V294" s="749" t="n"/>
      <c r="W294" s="749" t="n"/>
      <c r="X294" s="749" t="n"/>
      <c r="Y294" s="749" t="n"/>
      <c r="Z294" s="749" t="n"/>
    </row>
    <row r="295">
      <c r="A295" s="749" t="n"/>
      <c r="B295" s="749" t="n"/>
      <c r="C295" s="749" t="n"/>
      <c r="D295" s="749" t="n"/>
      <c r="E295" s="749" t="n"/>
      <c r="F295" s="749" t="n"/>
      <c r="G295" s="749" t="n"/>
      <c r="H295" s="749" t="n"/>
      <c r="I295" s="749" t="n"/>
      <c r="J295" s="749" t="n"/>
      <c r="K295" s="749" t="n"/>
      <c r="L295" s="749" t="n"/>
      <c r="M295" s="749" t="n"/>
      <c r="N295" s="749" t="n"/>
      <c r="O295" s="749" t="n"/>
      <c r="P295" s="749" t="n"/>
      <c r="Q295" s="749" t="n"/>
      <c r="R295" s="749" t="n"/>
      <c r="S295" s="749" t="n"/>
      <c r="T295" s="749" t="n"/>
      <c r="U295" s="749" t="n"/>
      <c r="V295" s="749" t="n"/>
      <c r="W295" s="749" t="n"/>
      <c r="X295" s="749" t="n"/>
      <c r="Y295" s="749" t="n"/>
      <c r="Z295" s="749" t="n"/>
    </row>
    <row r="296">
      <c r="A296" s="749" t="n"/>
      <c r="B296" s="749" t="n"/>
      <c r="C296" s="749" t="n"/>
      <c r="D296" s="749" t="n"/>
      <c r="E296" s="749" t="n"/>
      <c r="F296" s="749" t="n"/>
      <c r="G296" s="749" t="n"/>
      <c r="H296" s="749" t="n"/>
      <c r="I296" s="749" t="n"/>
      <c r="J296" s="749" t="n"/>
      <c r="K296" s="749" t="n"/>
      <c r="L296" s="749" t="n"/>
      <c r="M296" s="749" t="n"/>
      <c r="N296" s="749" t="n"/>
      <c r="O296" s="749" t="n"/>
      <c r="P296" s="749" t="n"/>
      <c r="Q296" s="749" t="n"/>
      <c r="R296" s="749" t="n"/>
      <c r="S296" s="749" t="n"/>
      <c r="T296" s="749" t="n"/>
      <c r="U296" s="749" t="n"/>
      <c r="V296" s="749" t="n"/>
      <c r="W296" s="749" t="n"/>
      <c r="X296" s="749" t="n"/>
      <c r="Y296" s="749" t="n"/>
      <c r="Z296" s="749" t="n"/>
    </row>
    <row r="297">
      <c r="A297" s="749" t="n"/>
      <c r="B297" s="749" t="n"/>
      <c r="C297" s="749" t="n"/>
      <c r="D297" s="749" t="n"/>
      <c r="E297" s="749" t="n"/>
      <c r="F297" s="749" t="n"/>
      <c r="G297" s="749" t="n"/>
      <c r="H297" s="749" t="n"/>
      <c r="I297" s="749" t="n"/>
      <c r="J297" s="749" t="n"/>
      <c r="K297" s="749" t="n"/>
      <c r="L297" s="749" t="n"/>
      <c r="M297" s="749" t="n"/>
      <c r="N297" s="749" t="n"/>
      <c r="O297" s="749" t="n"/>
      <c r="P297" s="749" t="n"/>
      <c r="Q297" s="749" t="n"/>
      <c r="R297" s="749" t="n"/>
      <c r="S297" s="749" t="n"/>
      <c r="T297" s="749" t="n"/>
      <c r="U297" s="749" t="n"/>
      <c r="V297" s="749" t="n"/>
      <c r="W297" s="749" t="n"/>
      <c r="X297" s="749" t="n"/>
      <c r="Y297" s="749" t="n"/>
      <c r="Z297" s="749" t="n"/>
    </row>
    <row r="298">
      <c r="A298" s="749" t="n"/>
      <c r="B298" s="749" t="n"/>
      <c r="C298" s="749" t="n"/>
      <c r="D298" s="749" t="n"/>
      <c r="E298" s="749" t="n"/>
      <c r="F298" s="749" t="n"/>
      <c r="G298" s="749" t="n"/>
      <c r="H298" s="749" t="n"/>
      <c r="I298" s="749" t="n"/>
      <c r="J298" s="749" t="n"/>
      <c r="K298" s="749" t="n"/>
      <c r="L298" s="749" t="n"/>
      <c r="M298" s="749" t="n"/>
      <c r="N298" s="749" t="n"/>
      <c r="O298" s="749" t="n"/>
      <c r="P298" s="749" t="n"/>
      <c r="Q298" s="749" t="n"/>
      <c r="R298" s="749" t="n"/>
      <c r="S298" s="749" t="n"/>
      <c r="T298" s="749" t="n"/>
      <c r="U298" s="749" t="n"/>
      <c r="V298" s="749" t="n"/>
      <c r="W298" s="749" t="n"/>
      <c r="X298" s="749" t="n"/>
      <c r="Y298" s="749" t="n"/>
      <c r="Z298" s="749" t="n"/>
    </row>
    <row r="299">
      <c r="A299" s="749" t="n"/>
      <c r="B299" s="749" t="n"/>
      <c r="C299" s="749" t="n"/>
      <c r="D299" s="749" t="n"/>
      <c r="E299" s="749" t="n"/>
      <c r="F299" s="749" t="n"/>
      <c r="G299" s="749" t="n"/>
      <c r="H299" s="749" t="n"/>
      <c r="I299" s="749" t="n"/>
      <c r="J299" s="749" t="n"/>
      <c r="K299" s="749" t="n"/>
      <c r="L299" s="749" t="n"/>
      <c r="M299" s="749" t="n"/>
      <c r="N299" s="749" t="n"/>
      <c r="O299" s="749" t="n"/>
      <c r="P299" s="749" t="n"/>
      <c r="Q299" s="749" t="n"/>
      <c r="R299" s="749" t="n"/>
      <c r="S299" s="749" t="n"/>
      <c r="T299" s="749" t="n"/>
      <c r="U299" s="749" t="n"/>
      <c r="V299" s="749" t="n"/>
      <c r="W299" s="749" t="n"/>
      <c r="X299" s="749" t="n"/>
      <c r="Y299" s="749" t="n"/>
      <c r="Z299" s="749" t="n"/>
    </row>
    <row r="300">
      <c r="A300" s="749" t="n"/>
      <c r="B300" s="749" t="n"/>
      <c r="C300" s="749" t="n"/>
      <c r="D300" s="749" t="n"/>
      <c r="E300" s="749" t="n"/>
      <c r="F300" s="749" t="n"/>
      <c r="G300" s="749" t="n"/>
      <c r="H300" s="749" t="n"/>
      <c r="I300" s="749" t="n"/>
      <c r="J300" s="749" t="n"/>
      <c r="K300" s="749" t="n"/>
      <c r="L300" s="749" t="n"/>
      <c r="M300" s="749" t="n"/>
      <c r="N300" s="749" t="n"/>
      <c r="O300" s="749" t="n"/>
      <c r="P300" s="749" t="n"/>
      <c r="Q300" s="749" t="n"/>
      <c r="R300" s="749" t="n"/>
      <c r="S300" s="749" t="n"/>
      <c r="T300" s="749" t="n"/>
      <c r="U300" s="749" t="n"/>
      <c r="V300" s="749" t="n"/>
      <c r="W300" s="749" t="n"/>
      <c r="X300" s="749" t="n"/>
      <c r="Y300" s="749" t="n"/>
      <c r="Z300" s="749" t="n"/>
    </row>
    <row r="301">
      <c r="A301" s="749" t="n"/>
      <c r="B301" s="749" t="n"/>
      <c r="C301" s="749" t="n"/>
      <c r="D301" s="749" t="n"/>
      <c r="E301" s="749" t="n"/>
      <c r="F301" s="749" t="n"/>
      <c r="G301" s="749" t="n"/>
      <c r="H301" s="749" t="n"/>
      <c r="I301" s="749" t="n"/>
      <c r="J301" s="749" t="n"/>
      <c r="K301" s="749" t="n"/>
      <c r="L301" s="749" t="n"/>
      <c r="M301" s="749" t="n"/>
      <c r="N301" s="749" t="n"/>
      <c r="O301" s="749" t="n"/>
      <c r="P301" s="749" t="n"/>
      <c r="Q301" s="749" t="n"/>
      <c r="R301" s="749" t="n"/>
      <c r="S301" s="749" t="n"/>
      <c r="T301" s="749" t="n"/>
      <c r="U301" s="749" t="n"/>
      <c r="V301" s="749" t="n"/>
      <c r="W301" s="749" t="n"/>
      <c r="X301" s="749" t="n"/>
      <c r="Y301" s="749" t="n"/>
      <c r="Z301" s="749" t="n"/>
    </row>
    <row r="302">
      <c r="A302" s="749" t="n"/>
      <c r="B302" s="749" t="n"/>
      <c r="C302" s="749" t="n"/>
      <c r="D302" s="749" t="n"/>
      <c r="E302" s="749" t="n"/>
      <c r="F302" s="749" t="n"/>
      <c r="G302" s="749" t="n"/>
      <c r="H302" s="749" t="n"/>
      <c r="I302" s="749" t="n"/>
      <c r="J302" s="749" t="n"/>
      <c r="K302" s="749" t="n"/>
      <c r="L302" s="749" t="n"/>
      <c r="M302" s="749" t="n"/>
      <c r="N302" s="749" t="n"/>
      <c r="O302" s="749" t="n"/>
      <c r="P302" s="749" t="n"/>
      <c r="Q302" s="749" t="n"/>
      <c r="R302" s="749" t="n"/>
      <c r="S302" s="749" t="n"/>
      <c r="T302" s="749" t="n"/>
      <c r="U302" s="749" t="n"/>
      <c r="V302" s="749" t="n"/>
      <c r="W302" s="749" t="n"/>
      <c r="X302" s="749" t="n"/>
      <c r="Y302" s="749" t="n"/>
      <c r="Z302" s="749" t="n"/>
    </row>
    <row r="303">
      <c r="A303" s="749" t="n"/>
      <c r="B303" s="749" t="n"/>
      <c r="C303" s="749" t="n"/>
      <c r="D303" s="749" t="n"/>
      <c r="E303" s="749" t="n"/>
      <c r="F303" s="749" t="n"/>
      <c r="G303" s="749" t="n"/>
      <c r="H303" s="749" t="n"/>
      <c r="I303" s="749" t="n"/>
      <c r="J303" s="749" t="n"/>
      <c r="K303" s="749" t="n"/>
      <c r="L303" s="749" t="n"/>
      <c r="M303" s="749" t="n"/>
      <c r="N303" s="749" t="n"/>
      <c r="O303" s="749" t="n"/>
      <c r="P303" s="749" t="n"/>
      <c r="Q303" s="749" t="n"/>
      <c r="R303" s="749" t="n"/>
      <c r="S303" s="749" t="n"/>
      <c r="T303" s="749" t="n"/>
      <c r="U303" s="749" t="n"/>
      <c r="V303" s="749" t="n"/>
      <c r="W303" s="749" t="n"/>
      <c r="X303" s="749" t="n"/>
      <c r="Y303" s="749" t="n"/>
      <c r="Z303" s="749" t="n"/>
    </row>
    <row r="304">
      <c r="A304" s="749" t="n"/>
      <c r="B304" s="749" t="n"/>
      <c r="C304" s="749" t="n"/>
      <c r="D304" s="749" t="n"/>
      <c r="E304" s="749" t="n"/>
      <c r="F304" s="749" t="n"/>
      <c r="G304" s="749" t="n"/>
      <c r="H304" s="749" t="n"/>
      <c r="I304" s="749" t="n"/>
      <c r="J304" s="749" t="n"/>
      <c r="K304" s="749" t="n"/>
      <c r="L304" s="749" t="n"/>
      <c r="M304" s="749" t="n"/>
      <c r="N304" s="749" t="n"/>
      <c r="O304" s="749" t="n"/>
      <c r="P304" s="749" t="n"/>
      <c r="Q304" s="749" t="n"/>
      <c r="R304" s="749" t="n"/>
      <c r="S304" s="749" t="n"/>
      <c r="T304" s="749" t="n"/>
      <c r="U304" s="749" t="n"/>
      <c r="V304" s="749" t="n"/>
      <c r="W304" s="749" t="n"/>
      <c r="X304" s="749" t="n"/>
      <c r="Y304" s="749" t="n"/>
      <c r="Z304" s="749" t="n"/>
    </row>
    <row r="305">
      <c r="A305" s="749" t="n"/>
      <c r="B305" s="749" t="n"/>
      <c r="C305" s="749" t="n"/>
      <c r="D305" s="749" t="n"/>
      <c r="E305" s="749" t="n"/>
      <c r="F305" s="749" t="n"/>
      <c r="G305" s="749" t="n"/>
      <c r="H305" s="749" t="n"/>
      <c r="I305" s="749" t="n"/>
      <c r="J305" s="749" t="n"/>
      <c r="K305" s="749" t="n"/>
      <c r="L305" s="749" t="n"/>
      <c r="M305" s="749" t="n"/>
      <c r="N305" s="749" t="n"/>
      <c r="O305" s="749" t="n"/>
      <c r="P305" s="749" t="n"/>
      <c r="Q305" s="749" t="n"/>
      <c r="R305" s="749" t="n"/>
      <c r="S305" s="749" t="n"/>
      <c r="T305" s="749" t="n"/>
      <c r="U305" s="749" t="n"/>
      <c r="V305" s="749" t="n"/>
      <c r="W305" s="749" t="n"/>
      <c r="X305" s="749" t="n"/>
      <c r="Y305" s="749" t="n"/>
      <c r="Z305" s="749" t="n"/>
    </row>
    <row r="306">
      <c r="A306" s="749" t="n"/>
      <c r="B306" s="749" t="n"/>
      <c r="C306" s="749" t="n"/>
      <c r="D306" s="749" t="n"/>
      <c r="E306" s="749" t="n"/>
      <c r="F306" s="749" t="n"/>
      <c r="G306" s="749" t="n"/>
      <c r="H306" s="749" t="n"/>
      <c r="I306" s="749" t="n"/>
      <c r="J306" s="749" t="n"/>
      <c r="K306" s="749" t="n"/>
      <c r="L306" s="749" t="n"/>
      <c r="M306" s="749" t="n"/>
      <c r="N306" s="749" t="n"/>
      <c r="O306" s="749" t="n"/>
      <c r="P306" s="749" t="n"/>
      <c r="Q306" s="749" t="n"/>
      <c r="R306" s="749" t="n"/>
      <c r="S306" s="749" t="n"/>
      <c r="T306" s="749" t="n"/>
      <c r="U306" s="749" t="n"/>
      <c r="V306" s="749" t="n"/>
      <c r="W306" s="749" t="n"/>
      <c r="X306" s="749" t="n"/>
      <c r="Y306" s="749" t="n"/>
      <c r="Z306" s="749" t="n"/>
    </row>
    <row r="307">
      <c r="A307" s="749" t="n"/>
      <c r="B307" s="749" t="n"/>
      <c r="C307" s="749" t="n"/>
      <c r="D307" s="749" t="n"/>
      <c r="E307" s="749" t="n"/>
      <c r="F307" s="749" t="n"/>
      <c r="G307" s="749" t="n"/>
      <c r="H307" s="749" t="n"/>
      <c r="I307" s="749" t="n"/>
      <c r="J307" s="749" t="n"/>
      <c r="K307" s="749" t="n"/>
      <c r="L307" s="749" t="n"/>
      <c r="M307" s="749" t="n"/>
      <c r="N307" s="749" t="n"/>
      <c r="O307" s="749" t="n"/>
      <c r="P307" s="749" t="n"/>
      <c r="Q307" s="749" t="n"/>
      <c r="R307" s="749" t="n"/>
      <c r="S307" s="749" t="n"/>
      <c r="T307" s="749" t="n"/>
      <c r="U307" s="749" t="n"/>
      <c r="V307" s="749" t="n"/>
      <c r="W307" s="749" t="n"/>
      <c r="X307" s="749" t="n"/>
      <c r="Y307" s="749" t="n"/>
      <c r="Z307" s="749" t="n"/>
    </row>
    <row r="308">
      <c r="A308" s="749" t="n"/>
      <c r="B308" s="749" t="n"/>
      <c r="C308" s="749" t="n"/>
      <c r="D308" s="749" t="n"/>
      <c r="E308" s="749" t="n"/>
      <c r="F308" s="749" t="n"/>
      <c r="G308" s="749" t="n"/>
      <c r="H308" s="749" t="n"/>
      <c r="I308" s="749" t="n"/>
      <c r="J308" s="749" t="n"/>
      <c r="K308" s="749" t="n"/>
      <c r="L308" s="749" t="n"/>
      <c r="M308" s="749" t="n"/>
      <c r="N308" s="749" t="n"/>
      <c r="O308" s="749" t="n"/>
      <c r="P308" s="749" t="n"/>
      <c r="Q308" s="749" t="n"/>
      <c r="R308" s="749" t="n"/>
      <c r="S308" s="749" t="n"/>
      <c r="T308" s="749" t="n"/>
      <c r="U308" s="749" t="n"/>
      <c r="V308" s="749" t="n"/>
      <c r="W308" s="749" t="n"/>
      <c r="X308" s="749" t="n"/>
      <c r="Y308" s="749" t="n"/>
      <c r="Z308" s="749" t="n"/>
    </row>
    <row r="309">
      <c r="A309" s="749" t="n"/>
      <c r="B309" s="749" t="n"/>
      <c r="C309" s="749" t="n"/>
      <c r="D309" s="749" t="n"/>
      <c r="E309" s="749" t="n"/>
      <c r="F309" s="749" t="n"/>
      <c r="G309" s="749" t="n"/>
      <c r="H309" s="749" t="n"/>
      <c r="I309" s="749" t="n"/>
      <c r="J309" s="749" t="n"/>
      <c r="K309" s="749" t="n"/>
      <c r="L309" s="749" t="n"/>
      <c r="M309" s="749" t="n"/>
      <c r="N309" s="749" t="n"/>
      <c r="O309" s="749" t="n"/>
      <c r="P309" s="749" t="n"/>
      <c r="Q309" s="749" t="n"/>
      <c r="R309" s="749" t="n"/>
      <c r="S309" s="749" t="n"/>
      <c r="T309" s="749" t="n"/>
      <c r="U309" s="749" t="n"/>
      <c r="V309" s="749" t="n"/>
      <c r="W309" s="749" t="n"/>
      <c r="X309" s="749" t="n"/>
      <c r="Y309" s="749" t="n"/>
      <c r="Z309" s="749" t="n"/>
    </row>
    <row r="310">
      <c r="A310" s="749" t="n"/>
      <c r="B310" s="749" t="n"/>
      <c r="C310" s="749" t="n"/>
      <c r="D310" s="749" t="n"/>
      <c r="E310" s="749" t="n"/>
      <c r="F310" s="749" t="n"/>
      <c r="G310" s="749" t="n"/>
      <c r="H310" s="749" t="n"/>
      <c r="I310" s="749" t="n"/>
      <c r="J310" s="749" t="n"/>
      <c r="K310" s="749" t="n"/>
      <c r="L310" s="749" t="n"/>
      <c r="M310" s="749" t="n"/>
      <c r="N310" s="749" t="n"/>
      <c r="O310" s="749" t="n"/>
      <c r="P310" s="749" t="n"/>
      <c r="Q310" s="749" t="n"/>
      <c r="R310" s="749" t="n"/>
      <c r="S310" s="749" t="n"/>
      <c r="T310" s="749" t="n"/>
      <c r="U310" s="749" t="n"/>
      <c r="V310" s="749" t="n"/>
      <c r="W310" s="749" t="n"/>
      <c r="X310" s="749" t="n"/>
      <c r="Y310" s="749" t="n"/>
      <c r="Z310" s="749" t="n"/>
    </row>
    <row r="311">
      <c r="A311" s="749" t="n"/>
      <c r="B311" s="749" t="n"/>
      <c r="C311" s="749" t="n"/>
      <c r="D311" s="749" t="n"/>
      <c r="E311" s="749" t="n"/>
      <c r="F311" s="749" t="n"/>
      <c r="G311" s="749" t="n"/>
      <c r="H311" s="749" t="n"/>
      <c r="I311" s="749" t="n"/>
      <c r="J311" s="749" t="n"/>
      <c r="K311" s="749" t="n"/>
      <c r="L311" s="749" t="n"/>
      <c r="M311" s="749" t="n"/>
      <c r="N311" s="749" t="n"/>
      <c r="O311" s="749" t="n"/>
      <c r="P311" s="749" t="n"/>
      <c r="Q311" s="749" t="n"/>
      <c r="R311" s="749" t="n"/>
      <c r="S311" s="749" t="n"/>
      <c r="T311" s="749" t="n"/>
      <c r="U311" s="749" t="n"/>
      <c r="V311" s="749" t="n"/>
      <c r="W311" s="749" t="n"/>
      <c r="X311" s="749" t="n"/>
      <c r="Y311" s="749" t="n"/>
      <c r="Z311" s="749" t="n"/>
    </row>
    <row r="312">
      <c r="A312" s="749" t="n"/>
      <c r="B312" s="749" t="n"/>
      <c r="C312" s="749" t="n"/>
      <c r="D312" s="749" t="n"/>
      <c r="E312" s="749" t="n"/>
      <c r="F312" s="749" t="n"/>
      <c r="G312" s="749" t="n"/>
      <c r="H312" s="749" t="n"/>
      <c r="I312" s="749" t="n"/>
      <c r="J312" s="749" t="n"/>
      <c r="K312" s="749" t="n"/>
      <c r="L312" s="749" t="n"/>
      <c r="M312" s="749" t="n"/>
      <c r="N312" s="749" t="n"/>
      <c r="O312" s="749" t="n"/>
      <c r="P312" s="749" t="n"/>
      <c r="Q312" s="749" t="n"/>
      <c r="R312" s="749" t="n"/>
      <c r="S312" s="749" t="n"/>
      <c r="T312" s="749" t="n"/>
      <c r="U312" s="749" t="n"/>
      <c r="V312" s="749" t="n"/>
      <c r="W312" s="749" t="n"/>
      <c r="X312" s="749" t="n"/>
      <c r="Y312" s="749" t="n"/>
      <c r="Z312" s="749" t="n"/>
    </row>
    <row r="313">
      <c r="A313" s="749" t="n"/>
      <c r="B313" s="749" t="n"/>
      <c r="C313" s="749" t="n"/>
      <c r="D313" s="749" t="n"/>
      <c r="E313" s="749" t="n"/>
      <c r="F313" s="749" t="n"/>
      <c r="G313" s="749" t="n"/>
      <c r="H313" s="749" t="n"/>
      <c r="I313" s="749" t="n"/>
      <c r="J313" s="749" t="n"/>
      <c r="K313" s="749" t="n"/>
      <c r="L313" s="749" t="n"/>
      <c r="M313" s="749" t="n"/>
      <c r="N313" s="749" t="n"/>
      <c r="O313" s="749" t="n"/>
      <c r="P313" s="749" t="n"/>
      <c r="Q313" s="749" t="n"/>
      <c r="R313" s="749" t="n"/>
      <c r="S313" s="749" t="n"/>
      <c r="T313" s="749" t="n"/>
      <c r="U313" s="749" t="n"/>
      <c r="V313" s="749" t="n"/>
      <c r="W313" s="749" t="n"/>
      <c r="X313" s="749" t="n"/>
      <c r="Y313" s="749" t="n"/>
      <c r="Z313" s="749" t="n"/>
    </row>
    <row r="314">
      <c r="A314" s="749" t="n"/>
      <c r="B314" s="749" t="n"/>
      <c r="C314" s="749" t="n"/>
      <c r="D314" s="749" t="n"/>
      <c r="E314" s="749" t="n"/>
      <c r="F314" s="749" t="n"/>
      <c r="G314" s="749" t="n"/>
      <c r="H314" s="749" t="n"/>
      <c r="I314" s="749" t="n"/>
      <c r="J314" s="749" t="n"/>
      <c r="K314" s="749" t="n"/>
      <c r="L314" s="749" t="n"/>
      <c r="M314" s="749" t="n"/>
      <c r="N314" s="749" t="n"/>
      <c r="O314" s="749" t="n"/>
      <c r="P314" s="749" t="n"/>
      <c r="Q314" s="749" t="n"/>
      <c r="R314" s="749" t="n"/>
      <c r="S314" s="749" t="n"/>
      <c r="T314" s="749" t="n"/>
      <c r="U314" s="749" t="n"/>
      <c r="V314" s="749" t="n"/>
      <c r="W314" s="749" t="n"/>
      <c r="X314" s="749" t="n"/>
      <c r="Y314" s="749" t="n"/>
      <c r="Z314" s="749" t="n"/>
    </row>
    <row r="315">
      <c r="A315" s="749" t="n"/>
      <c r="B315" s="749" t="n"/>
      <c r="C315" s="749" t="n"/>
      <c r="D315" s="749" t="n"/>
      <c r="E315" s="749" t="n"/>
      <c r="F315" s="749" t="n"/>
      <c r="G315" s="749" t="n"/>
      <c r="H315" s="749" t="n"/>
      <c r="I315" s="749" t="n"/>
      <c r="J315" s="749" t="n"/>
      <c r="K315" s="749" t="n"/>
      <c r="L315" s="749" t="n"/>
      <c r="M315" s="749" t="n"/>
      <c r="N315" s="749" t="n"/>
      <c r="O315" s="749" t="n"/>
      <c r="P315" s="749" t="n"/>
      <c r="Q315" s="749" t="n"/>
      <c r="R315" s="749" t="n"/>
      <c r="S315" s="749" t="n"/>
      <c r="T315" s="749" t="n"/>
      <c r="U315" s="749" t="n"/>
      <c r="V315" s="749" t="n"/>
      <c r="W315" s="749" t="n"/>
      <c r="X315" s="749" t="n"/>
      <c r="Y315" s="749" t="n"/>
      <c r="Z315" s="749" t="n"/>
    </row>
    <row r="316">
      <c r="A316" s="749" t="n"/>
      <c r="B316" s="749" t="n"/>
      <c r="C316" s="749" t="n"/>
      <c r="D316" s="749" t="n"/>
      <c r="E316" s="749" t="n"/>
      <c r="F316" s="749" t="n"/>
      <c r="G316" s="749" t="n"/>
      <c r="H316" s="749" t="n"/>
      <c r="I316" s="749" t="n"/>
      <c r="J316" s="749" t="n"/>
      <c r="K316" s="749" t="n"/>
      <c r="L316" s="749" t="n"/>
      <c r="M316" s="749" t="n"/>
      <c r="N316" s="749" t="n"/>
      <c r="O316" s="749" t="n"/>
      <c r="P316" s="749" t="n"/>
      <c r="Q316" s="749" t="n"/>
      <c r="R316" s="749" t="n"/>
      <c r="S316" s="749" t="n"/>
      <c r="T316" s="749" t="n"/>
      <c r="U316" s="749" t="n"/>
      <c r="V316" s="749" t="n"/>
      <c r="W316" s="749" t="n"/>
      <c r="X316" s="749" t="n"/>
      <c r="Y316" s="749" t="n"/>
      <c r="Z316" s="749" t="n"/>
    </row>
    <row r="317">
      <c r="A317" s="749" t="n"/>
      <c r="B317" s="749" t="n"/>
      <c r="C317" s="749" t="n"/>
      <c r="D317" s="749" t="n"/>
      <c r="E317" s="749" t="n"/>
      <c r="F317" s="749" t="n"/>
      <c r="G317" s="749" t="n"/>
      <c r="H317" s="749" t="n"/>
      <c r="I317" s="749" t="n"/>
      <c r="J317" s="749" t="n"/>
      <c r="K317" s="749" t="n"/>
      <c r="L317" s="749" t="n"/>
      <c r="M317" s="749" t="n"/>
      <c r="N317" s="749" t="n"/>
      <c r="O317" s="749" t="n"/>
      <c r="P317" s="749" t="n"/>
      <c r="Q317" s="749" t="n"/>
      <c r="R317" s="749" t="n"/>
      <c r="S317" s="749" t="n"/>
      <c r="T317" s="749" t="n"/>
      <c r="U317" s="749" t="n"/>
      <c r="V317" s="749" t="n"/>
      <c r="W317" s="749" t="n"/>
      <c r="X317" s="749" t="n"/>
      <c r="Y317" s="749" t="n"/>
      <c r="Z317" s="749" t="n"/>
    </row>
    <row r="318">
      <c r="A318" s="749" t="n"/>
      <c r="B318" s="749" t="n"/>
      <c r="C318" s="749" t="n"/>
      <c r="D318" s="749" t="n"/>
      <c r="E318" s="749" t="n"/>
      <c r="F318" s="749" t="n"/>
      <c r="G318" s="749" t="n"/>
      <c r="H318" s="749" t="n"/>
      <c r="I318" s="749" t="n"/>
      <c r="J318" s="749" t="n"/>
      <c r="K318" s="749" t="n"/>
      <c r="L318" s="749" t="n"/>
      <c r="M318" s="749" t="n"/>
      <c r="N318" s="749" t="n"/>
      <c r="O318" s="749" t="n"/>
      <c r="P318" s="749" t="n"/>
      <c r="Q318" s="749" t="n"/>
      <c r="R318" s="749" t="n"/>
      <c r="S318" s="749" t="n"/>
      <c r="T318" s="749" t="n"/>
      <c r="U318" s="749" t="n"/>
      <c r="V318" s="749" t="n"/>
      <c r="W318" s="749" t="n"/>
      <c r="X318" s="749" t="n"/>
      <c r="Y318" s="749" t="n"/>
      <c r="Z318" s="749" t="n"/>
    </row>
    <row r="319">
      <c r="A319" s="749" t="n"/>
      <c r="B319" s="749" t="n"/>
      <c r="C319" s="749" t="n"/>
      <c r="D319" s="749" t="n"/>
      <c r="E319" s="749" t="n"/>
      <c r="F319" s="749" t="n"/>
      <c r="G319" s="749" t="n"/>
      <c r="H319" s="749" t="n"/>
      <c r="I319" s="749" t="n"/>
      <c r="J319" s="749" t="n"/>
      <c r="K319" s="749" t="n"/>
      <c r="L319" s="749" t="n"/>
      <c r="M319" s="749" t="n"/>
      <c r="N319" s="749" t="n"/>
      <c r="O319" s="749" t="n"/>
      <c r="P319" s="749" t="n"/>
      <c r="Q319" s="749" t="n"/>
      <c r="R319" s="749" t="n"/>
      <c r="S319" s="749" t="n"/>
      <c r="T319" s="749" t="n"/>
      <c r="U319" s="749" t="n"/>
      <c r="V319" s="749" t="n"/>
      <c r="W319" s="749" t="n"/>
      <c r="X319" s="749" t="n"/>
      <c r="Y319" s="749" t="n"/>
      <c r="Z319" s="749" t="n"/>
    </row>
    <row r="320">
      <c r="A320" s="749" t="n"/>
      <c r="B320" s="749" t="n"/>
      <c r="C320" s="749" t="n"/>
      <c r="D320" s="749" t="n"/>
      <c r="E320" s="749" t="n"/>
      <c r="F320" s="749" t="n"/>
      <c r="G320" s="749" t="n"/>
      <c r="H320" s="749" t="n"/>
      <c r="I320" s="749" t="n"/>
      <c r="J320" s="749" t="n"/>
      <c r="K320" s="749" t="n"/>
      <c r="L320" s="749" t="n"/>
      <c r="M320" s="749" t="n"/>
      <c r="N320" s="749" t="n"/>
      <c r="O320" s="749" t="n"/>
      <c r="P320" s="749" t="n"/>
      <c r="Q320" s="749" t="n"/>
      <c r="R320" s="749" t="n"/>
      <c r="S320" s="749" t="n"/>
      <c r="T320" s="749" t="n"/>
      <c r="U320" s="749" t="n"/>
      <c r="V320" s="749" t="n"/>
      <c r="W320" s="749" t="n"/>
      <c r="X320" s="749" t="n"/>
      <c r="Y320" s="749" t="n"/>
      <c r="Z320" s="749" t="n"/>
    </row>
    <row r="321">
      <c r="A321" s="749" t="n"/>
      <c r="B321" s="749" t="n"/>
      <c r="C321" s="749" t="n"/>
      <c r="D321" s="749" t="n"/>
      <c r="E321" s="749" t="n"/>
      <c r="F321" s="749" t="n"/>
      <c r="G321" s="749" t="n"/>
      <c r="H321" s="749" t="n"/>
      <c r="I321" s="749" t="n"/>
      <c r="J321" s="749" t="n"/>
      <c r="K321" s="749" t="n"/>
      <c r="L321" s="749" t="n"/>
      <c r="M321" s="749" t="n"/>
      <c r="N321" s="749" t="n"/>
      <c r="O321" s="749" t="n"/>
      <c r="P321" s="749" t="n"/>
      <c r="Q321" s="749" t="n"/>
      <c r="R321" s="749" t="n"/>
      <c r="S321" s="749" t="n"/>
      <c r="T321" s="749" t="n"/>
      <c r="U321" s="749" t="n"/>
      <c r="V321" s="749" t="n"/>
      <c r="W321" s="749" t="n"/>
      <c r="X321" s="749" t="n"/>
      <c r="Y321" s="749" t="n"/>
      <c r="Z321" s="749" t="n"/>
    </row>
    <row r="322">
      <c r="A322" s="749" t="n"/>
      <c r="B322" s="749" t="n"/>
      <c r="C322" s="749" t="n"/>
      <c r="D322" s="749" t="n"/>
      <c r="E322" s="749" t="n"/>
      <c r="F322" s="749" t="n"/>
      <c r="G322" s="749" t="n"/>
      <c r="H322" s="749" t="n"/>
      <c r="I322" s="749" t="n"/>
      <c r="J322" s="749" t="n"/>
      <c r="K322" s="749" t="n"/>
      <c r="L322" s="749" t="n"/>
      <c r="M322" s="749" t="n"/>
      <c r="N322" s="749" t="n"/>
      <c r="O322" s="749" t="n"/>
      <c r="P322" s="749" t="n"/>
      <c r="Q322" s="749" t="n"/>
      <c r="R322" s="749" t="n"/>
      <c r="S322" s="749" t="n"/>
      <c r="T322" s="749" t="n"/>
      <c r="U322" s="749" t="n"/>
      <c r="V322" s="749" t="n"/>
      <c r="W322" s="749" t="n"/>
      <c r="X322" s="749" t="n"/>
      <c r="Y322" s="749" t="n"/>
      <c r="Z322" s="749" t="n"/>
    </row>
    <row r="323">
      <c r="A323" s="749" t="n"/>
      <c r="B323" s="749" t="n"/>
      <c r="C323" s="749" t="n"/>
      <c r="D323" s="749" t="n"/>
      <c r="E323" s="749" t="n"/>
      <c r="F323" s="749" t="n"/>
      <c r="G323" s="749" t="n"/>
      <c r="H323" s="749" t="n"/>
      <c r="I323" s="749" t="n"/>
      <c r="J323" s="749" t="n"/>
      <c r="K323" s="749" t="n"/>
      <c r="L323" s="749" t="n"/>
      <c r="M323" s="749" t="n"/>
      <c r="N323" s="749" t="n"/>
      <c r="O323" s="749" t="n"/>
      <c r="P323" s="749" t="n"/>
      <c r="Q323" s="749" t="n"/>
      <c r="R323" s="749" t="n"/>
      <c r="S323" s="749" t="n"/>
      <c r="T323" s="749" t="n"/>
      <c r="U323" s="749" t="n"/>
      <c r="V323" s="749" t="n"/>
      <c r="W323" s="749" t="n"/>
      <c r="X323" s="749" t="n"/>
      <c r="Y323" s="749" t="n"/>
      <c r="Z323" s="749" t="n"/>
    </row>
    <row r="324">
      <c r="A324" s="749" t="n"/>
      <c r="B324" s="749" t="n"/>
      <c r="C324" s="749" t="n"/>
      <c r="D324" s="749" t="n"/>
      <c r="E324" s="749" t="n"/>
      <c r="F324" s="749" t="n"/>
      <c r="G324" s="749" t="n"/>
      <c r="H324" s="749" t="n"/>
      <c r="I324" s="749" t="n"/>
      <c r="J324" s="749" t="n"/>
      <c r="K324" s="749" t="n"/>
      <c r="L324" s="749" t="n"/>
      <c r="M324" s="749" t="n"/>
      <c r="N324" s="749" t="n"/>
      <c r="O324" s="749" t="n"/>
      <c r="P324" s="749" t="n"/>
      <c r="Q324" s="749" t="n"/>
      <c r="R324" s="749" t="n"/>
      <c r="S324" s="749" t="n"/>
      <c r="T324" s="749" t="n"/>
      <c r="U324" s="749" t="n"/>
      <c r="V324" s="749" t="n"/>
      <c r="W324" s="749" t="n"/>
      <c r="X324" s="749" t="n"/>
      <c r="Y324" s="749" t="n"/>
      <c r="Z324" s="749" t="n"/>
    </row>
    <row r="325">
      <c r="A325" s="749" t="n"/>
      <c r="B325" s="749" t="n"/>
      <c r="C325" s="749" t="n"/>
      <c r="D325" s="749" t="n"/>
      <c r="E325" s="749" t="n"/>
      <c r="F325" s="749" t="n"/>
      <c r="G325" s="749" t="n"/>
      <c r="H325" s="749" t="n"/>
      <c r="I325" s="749" t="n"/>
      <c r="J325" s="749" t="n"/>
      <c r="K325" s="749" t="n"/>
      <c r="L325" s="749" t="n"/>
      <c r="M325" s="749" t="n"/>
      <c r="N325" s="749" t="n"/>
      <c r="O325" s="749" t="n"/>
      <c r="P325" s="749" t="n"/>
      <c r="Q325" s="749" t="n"/>
      <c r="R325" s="749" t="n"/>
      <c r="S325" s="749" t="n"/>
      <c r="T325" s="749" t="n"/>
      <c r="U325" s="749" t="n"/>
      <c r="V325" s="749" t="n"/>
      <c r="W325" s="749" t="n"/>
      <c r="X325" s="749" t="n"/>
      <c r="Y325" s="749" t="n"/>
      <c r="Z325" s="749" t="n"/>
    </row>
    <row r="326">
      <c r="A326" s="749" t="n"/>
      <c r="B326" s="749" t="n"/>
      <c r="C326" s="749" t="n"/>
      <c r="D326" s="749" t="n"/>
      <c r="E326" s="749" t="n"/>
      <c r="F326" s="749" t="n"/>
      <c r="G326" s="749" t="n"/>
      <c r="H326" s="749" t="n"/>
      <c r="I326" s="749" t="n"/>
      <c r="J326" s="749" t="n"/>
      <c r="K326" s="749" t="n"/>
      <c r="L326" s="749" t="n"/>
      <c r="M326" s="749" t="n"/>
      <c r="N326" s="749" t="n"/>
      <c r="O326" s="749" t="n"/>
      <c r="P326" s="749" t="n"/>
      <c r="Q326" s="749" t="n"/>
      <c r="R326" s="749" t="n"/>
      <c r="S326" s="749" t="n"/>
      <c r="T326" s="749" t="n"/>
      <c r="U326" s="749" t="n"/>
      <c r="V326" s="749" t="n"/>
      <c r="W326" s="749" t="n"/>
      <c r="X326" s="749" t="n"/>
      <c r="Y326" s="749" t="n"/>
      <c r="Z326" s="749" t="n"/>
    </row>
    <row r="327">
      <c r="A327" s="749" t="n"/>
      <c r="B327" s="749" t="n"/>
      <c r="C327" s="749" t="n"/>
      <c r="D327" s="749" t="n"/>
      <c r="E327" s="749" t="n"/>
      <c r="F327" s="749" t="n"/>
      <c r="G327" s="749" t="n"/>
      <c r="H327" s="749" t="n"/>
      <c r="I327" s="749" t="n"/>
      <c r="J327" s="749" t="n"/>
      <c r="K327" s="749" t="n"/>
      <c r="L327" s="749" t="n"/>
      <c r="M327" s="749" t="n"/>
      <c r="N327" s="749" t="n"/>
      <c r="O327" s="749" t="n"/>
      <c r="P327" s="749" t="n"/>
      <c r="Q327" s="749" t="n"/>
      <c r="R327" s="749" t="n"/>
      <c r="S327" s="749" t="n"/>
      <c r="T327" s="749" t="n"/>
      <c r="U327" s="749" t="n"/>
      <c r="V327" s="749" t="n"/>
      <c r="W327" s="749" t="n"/>
      <c r="X327" s="749" t="n"/>
      <c r="Y327" s="749" t="n"/>
      <c r="Z327" s="749" t="n"/>
    </row>
    <row r="328">
      <c r="A328" s="749" t="n"/>
      <c r="B328" s="749" t="n"/>
      <c r="C328" s="749" t="n"/>
      <c r="D328" s="749" t="n"/>
      <c r="E328" s="749" t="n"/>
      <c r="F328" s="749" t="n"/>
      <c r="G328" s="749" t="n"/>
      <c r="H328" s="749" t="n"/>
      <c r="I328" s="749" t="n"/>
      <c r="J328" s="749" t="n"/>
      <c r="K328" s="749" t="n"/>
      <c r="L328" s="749" t="n"/>
      <c r="M328" s="749" t="n"/>
      <c r="N328" s="749" t="n"/>
      <c r="O328" s="749" t="n"/>
      <c r="P328" s="749" t="n"/>
      <c r="Q328" s="749" t="n"/>
      <c r="R328" s="749" t="n"/>
      <c r="S328" s="749" t="n"/>
      <c r="T328" s="749" t="n"/>
      <c r="U328" s="749" t="n"/>
      <c r="V328" s="749" t="n"/>
      <c r="W328" s="749" t="n"/>
      <c r="X328" s="749" t="n"/>
      <c r="Y328" s="749" t="n"/>
      <c r="Z328" s="749" t="n"/>
    </row>
    <row r="329">
      <c r="A329" s="749" t="n"/>
      <c r="B329" s="749" t="n"/>
      <c r="C329" s="749" t="n"/>
      <c r="D329" s="749" t="n"/>
      <c r="E329" s="749" t="n"/>
      <c r="F329" s="749" t="n"/>
      <c r="G329" s="749" t="n"/>
      <c r="H329" s="749" t="n"/>
      <c r="I329" s="749" t="n"/>
      <c r="J329" s="749" t="n"/>
      <c r="K329" s="749" t="n"/>
      <c r="L329" s="749" t="n"/>
      <c r="M329" s="749" t="n"/>
      <c r="N329" s="749" t="n"/>
      <c r="O329" s="749" t="n"/>
      <c r="P329" s="749" t="n"/>
      <c r="Q329" s="749" t="n"/>
      <c r="R329" s="749" t="n"/>
      <c r="S329" s="749" t="n"/>
      <c r="T329" s="749" t="n"/>
      <c r="U329" s="749" t="n"/>
      <c r="V329" s="749" t="n"/>
      <c r="W329" s="749" t="n"/>
      <c r="X329" s="749" t="n"/>
      <c r="Y329" s="749" t="n"/>
      <c r="Z329" s="749" t="n"/>
    </row>
    <row r="330">
      <c r="A330" s="749" t="n"/>
      <c r="B330" s="749" t="n"/>
      <c r="C330" s="749" t="n"/>
      <c r="D330" s="749" t="n"/>
      <c r="E330" s="749" t="n"/>
      <c r="F330" s="749" t="n"/>
      <c r="G330" s="749" t="n"/>
      <c r="H330" s="749" t="n"/>
      <c r="I330" s="749" t="n"/>
      <c r="J330" s="749" t="n"/>
      <c r="K330" s="749" t="n"/>
      <c r="L330" s="749" t="n"/>
      <c r="M330" s="749" t="n"/>
      <c r="N330" s="749" t="n"/>
      <c r="O330" s="749" t="n"/>
      <c r="P330" s="749" t="n"/>
      <c r="Q330" s="749" t="n"/>
      <c r="R330" s="749" t="n"/>
      <c r="S330" s="749" t="n"/>
      <c r="T330" s="749" t="n"/>
      <c r="U330" s="749" t="n"/>
      <c r="V330" s="749" t="n"/>
      <c r="W330" s="749" t="n"/>
      <c r="X330" s="749" t="n"/>
      <c r="Y330" s="749" t="n"/>
      <c r="Z330" s="749" t="n"/>
    </row>
    <row r="331">
      <c r="A331" s="749" t="n"/>
      <c r="B331" s="749" t="n"/>
      <c r="C331" s="749" t="n"/>
      <c r="D331" s="749" t="n"/>
      <c r="E331" s="749" t="n"/>
      <c r="F331" s="749" t="n"/>
      <c r="G331" s="749" t="n"/>
      <c r="H331" s="749" t="n"/>
      <c r="I331" s="749" t="n"/>
      <c r="J331" s="749" t="n"/>
      <c r="K331" s="749" t="n"/>
      <c r="L331" s="749" t="n"/>
      <c r="M331" s="749" t="n"/>
      <c r="N331" s="749" t="n"/>
      <c r="O331" s="749" t="n"/>
      <c r="P331" s="749" t="n"/>
      <c r="Q331" s="749" t="n"/>
      <c r="R331" s="749" t="n"/>
      <c r="S331" s="749" t="n"/>
      <c r="T331" s="749" t="n"/>
      <c r="U331" s="749" t="n"/>
      <c r="V331" s="749" t="n"/>
      <c r="W331" s="749" t="n"/>
      <c r="X331" s="749" t="n"/>
      <c r="Y331" s="749" t="n"/>
      <c r="Z331" s="749" t="n"/>
    </row>
    <row r="332">
      <c r="A332" s="749" t="n"/>
      <c r="B332" s="749" t="n"/>
      <c r="C332" s="749" t="n"/>
      <c r="D332" s="749" t="n"/>
      <c r="E332" s="749" t="n"/>
      <c r="F332" s="749" t="n"/>
      <c r="G332" s="749" t="n"/>
      <c r="H332" s="749" t="n"/>
      <c r="I332" s="749" t="n"/>
      <c r="J332" s="749" t="n"/>
      <c r="K332" s="749" t="n"/>
      <c r="L332" s="749" t="n"/>
      <c r="M332" s="749" t="n"/>
      <c r="N332" s="749" t="n"/>
      <c r="O332" s="749" t="n"/>
      <c r="P332" s="749" t="n"/>
      <c r="Q332" s="749" t="n"/>
      <c r="R332" s="749" t="n"/>
      <c r="S332" s="749" t="n"/>
      <c r="T332" s="749" t="n"/>
      <c r="U332" s="749" t="n"/>
      <c r="V332" s="749" t="n"/>
      <c r="W332" s="749" t="n"/>
      <c r="X332" s="749" t="n"/>
      <c r="Y332" s="749" t="n"/>
      <c r="Z332" s="749" t="n"/>
    </row>
    <row r="333">
      <c r="A333" s="749" t="n"/>
      <c r="B333" s="749" t="n"/>
      <c r="C333" s="749" t="n"/>
      <c r="D333" s="749" t="n"/>
      <c r="E333" s="749" t="n"/>
      <c r="F333" s="749" t="n"/>
      <c r="G333" s="749" t="n"/>
      <c r="H333" s="749" t="n"/>
      <c r="I333" s="749" t="n"/>
      <c r="J333" s="749" t="n"/>
      <c r="K333" s="749" t="n"/>
      <c r="L333" s="749" t="n"/>
      <c r="M333" s="749" t="n"/>
      <c r="N333" s="749" t="n"/>
      <c r="O333" s="749" t="n"/>
      <c r="P333" s="749" t="n"/>
      <c r="Q333" s="749" t="n"/>
      <c r="R333" s="749" t="n"/>
      <c r="S333" s="749" t="n"/>
      <c r="T333" s="749" t="n"/>
      <c r="U333" s="749" t="n"/>
      <c r="V333" s="749" t="n"/>
      <c r="W333" s="749" t="n"/>
      <c r="X333" s="749" t="n"/>
      <c r="Y333" s="749" t="n"/>
      <c r="Z333" s="749" t="n"/>
    </row>
    <row r="334">
      <c r="A334" s="749" t="n"/>
      <c r="B334" s="749" t="n"/>
      <c r="C334" s="749" t="n"/>
      <c r="D334" s="749" t="n"/>
      <c r="E334" s="749" t="n"/>
      <c r="F334" s="749" t="n"/>
      <c r="G334" s="749" t="n"/>
      <c r="H334" s="749" t="n"/>
      <c r="I334" s="749" t="n"/>
      <c r="J334" s="749" t="n"/>
      <c r="K334" s="749" t="n"/>
      <c r="L334" s="749" t="n"/>
      <c r="M334" s="749" t="n"/>
      <c r="N334" s="749" t="n"/>
      <c r="O334" s="749" t="n"/>
      <c r="P334" s="749" t="n"/>
      <c r="Q334" s="749" t="n"/>
      <c r="R334" s="749" t="n"/>
      <c r="S334" s="749" t="n"/>
      <c r="T334" s="749" t="n"/>
      <c r="U334" s="749" t="n"/>
      <c r="V334" s="749" t="n"/>
      <c r="W334" s="749" t="n"/>
      <c r="X334" s="749" t="n"/>
      <c r="Y334" s="749" t="n"/>
      <c r="Z334" s="749" t="n"/>
    </row>
    <row r="335">
      <c r="A335" s="749" t="n"/>
      <c r="B335" s="749" t="n"/>
      <c r="C335" s="749" t="n"/>
      <c r="D335" s="749" t="n"/>
      <c r="E335" s="749" t="n"/>
      <c r="F335" s="749" t="n"/>
      <c r="G335" s="749" t="n"/>
      <c r="H335" s="749" t="n"/>
      <c r="I335" s="749" t="n"/>
      <c r="J335" s="749" t="n"/>
      <c r="K335" s="749" t="n"/>
      <c r="L335" s="749" t="n"/>
      <c r="M335" s="749" t="n"/>
      <c r="N335" s="749" t="n"/>
      <c r="O335" s="749" t="n"/>
      <c r="P335" s="749" t="n"/>
      <c r="Q335" s="749" t="n"/>
      <c r="R335" s="749" t="n"/>
      <c r="S335" s="749" t="n"/>
      <c r="T335" s="749" t="n"/>
      <c r="U335" s="749" t="n"/>
      <c r="V335" s="749" t="n"/>
      <c r="W335" s="749" t="n"/>
      <c r="X335" s="749" t="n"/>
      <c r="Y335" s="749" t="n"/>
      <c r="Z335" s="749" t="n"/>
    </row>
    <row r="336">
      <c r="A336" s="749" t="n"/>
      <c r="B336" s="749" t="n"/>
      <c r="C336" s="749" t="n"/>
      <c r="D336" s="749" t="n"/>
      <c r="E336" s="749" t="n"/>
      <c r="F336" s="749" t="n"/>
      <c r="G336" s="749" t="n"/>
      <c r="H336" s="749" t="n"/>
      <c r="I336" s="749" t="n"/>
      <c r="J336" s="749" t="n"/>
      <c r="K336" s="749" t="n"/>
      <c r="L336" s="749" t="n"/>
      <c r="M336" s="749" t="n"/>
      <c r="N336" s="749" t="n"/>
      <c r="O336" s="749" t="n"/>
      <c r="P336" s="749" t="n"/>
      <c r="Q336" s="749" t="n"/>
      <c r="R336" s="749" t="n"/>
      <c r="S336" s="749" t="n"/>
      <c r="T336" s="749" t="n"/>
      <c r="U336" s="749" t="n"/>
      <c r="V336" s="749" t="n"/>
      <c r="W336" s="749" t="n"/>
      <c r="X336" s="749" t="n"/>
      <c r="Y336" s="749" t="n"/>
      <c r="Z336" s="749" t="n"/>
    </row>
    <row r="337">
      <c r="A337" s="749" t="n"/>
      <c r="B337" s="749" t="n"/>
      <c r="C337" s="749" t="n"/>
      <c r="D337" s="749" t="n"/>
      <c r="E337" s="749" t="n"/>
      <c r="F337" s="749" t="n"/>
      <c r="G337" s="749" t="n"/>
      <c r="H337" s="749" t="n"/>
      <c r="I337" s="749" t="n"/>
      <c r="J337" s="749" t="n"/>
      <c r="K337" s="749" t="n"/>
      <c r="L337" s="749" t="n"/>
      <c r="M337" s="749" t="n"/>
      <c r="N337" s="749" t="n"/>
      <c r="O337" s="749" t="n"/>
      <c r="P337" s="749" t="n"/>
      <c r="Q337" s="749" t="n"/>
      <c r="R337" s="749" t="n"/>
      <c r="S337" s="749" t="n"/>
      <c r="T337" s="749" t="n"/>
      <c r="U337" s="749" t="n"/>
      <c r="V337" s="749" t="n"/>
      <c r="W337" s="749" t="n"/>
      <c r="X337" s="749" t="n"/>
      <c r="Y337" s="749" t="n"/>
      <c r="Z337" s="749" t="n"/>
    </row>
    <row r="338">
      <c r="A338" s="749" t="n"/>
      <c r="B338" s="749" t="n"/>
      <c r="C338" s="749" t="n"/>
      <c r="D338" s="749" t="n"/>
      <c r="E338" s="749" t="n"/>
      <c r="F338" s="749" t="n"/>
      <c r="G338" s="749" t="n"/>
      <c r="H338" s="749" t="n"/>
      <c r="I338" s="749" t="n"/>
      <c r="J338" s="749" t="n"/>
      <c r="K338" s="749" t="n"/>
      <c r="L338" s="749" t="n"/>
      <c r="M338" s="749" t="n"/>
      <c r="N338" s="749" t="n"/>
      <c r="O338" s="749" t="n"/>
      <c r="P338" s="749" t="n"/>
      <c r="Q338" s="749" t="n"/>
      <c r="R338" s="749" t="n"/>
      <c r="S338" s="749" t="n"/>
      <c r="T338" s="749" t="n"/>
      <c r="U338" s="749" t="n"/>
      <c r="V338" s="749" t="n"/>
      <c r="W338" s="749" t="n"/>
      <c r="X338" s="749" t="n"/>
      <c r="Y338" s="749" t="n"/>
      <c r="Z338" s="749" t="n"/>
    </row>
    <row r="339">
      <c r="A339" s="749" t="n"/>
      <c r="B339" s="749" t="n"/>
      <c r="C339" s="749" t="n"/>
      <c r="D339" s="749" t="n"/>
      <c r="E339" s="749" t="n"/>
      <c r="F339" s="749" t="n"/>
      <c r="G339" s="749" t="n"/>
      <c r="H339" s="749" t="n"/>
      <c r="I339" s="749" t="n"/>
      <c r="J339" s="749" t="n"/>
      <c r="K339" s="749" t="n"/>
      <c r="L339" s="749" t="n"/>
      <c r="M339" s="749" t="n"/>
      <c r="N339" s="749" t="n"/>
      <c r="O339" s="749" t="n"/>
      <c r="P339" s="749" t="n"/>
      <c r="Q339" s="749" t="n"/>
      <c r="R339" s="749" t="n"/>
      <c r="S339" s="749" t="n"/>
      <c r="T339" s="749" t="n"/>
      <c r="U339" s="749" t="n"/>
      <c r="V339" s="749" t="n"/>
      <c r="W339" s="749" t="n"/>
      <c r="X339" s="749" t="n"/>
      <c r="Y339" s="749" t="n"/>
      <c r="Z339" s="749" t="n"/>
    </row>
    <row r="340">
      <c r="A340" s="749" t="n"/>
      <c r="B340" s="749" t="n"/>
      <c r="C340" s="749" t="n"/>
      <c r="D340" s="749" t="n"/>
      <c r="E340" s="749" t="n"/>
      <c r="F340" s="749" t="n"/>
      <c r="G340" s="749" t="n"/>
      <c r="H340" s="749" t="n"/>
      <c r="I340" s="749" t="n"/>
      <c r="J340" s="749" t="n"/>
      <c r="K340" s="749" t="n"/>
      <c r="L340" s="749" t="n"/>
      <c r="M340" s="749" t="n"/>
      <c r="N340" s="749" t="n"/>
      <c r="O340" s="749" t="n"/>
      <c r="P340" s="749" t="n"/>
      <c r="Q340" s="749" t="n"/>
      <c r="R340" s="749" t="n"/>
      <c r="S340" s="749" t="n"/>
      <c r="T340" s="749" t="n"/>
      <c r="U340" s="749" t="n"/>
      <c r="V340" s="749" t="n"/>
      <c r="W340" s="749" t="n"/>
      <c r="X340" s="749" t="n"/>
      <c r="Y340" s="749" t="n"/>
      <c r="Z340" s="749" t="n"/>
    </row>
    <row r="341">
      <c r="A341" s="749" t="n"/>
      <c r="B341" s="749" t="n"/>
      <c r="C341" s="749" t="n"/>
      <c r="D341" s="749" t="n"/>
      <c r="E341" s="749" t="n"/>
      <c r="F341" s="749" t="n"/>
      <c r="G341" s="749" t="n"/>
      <c r="H341" s="749" t="n"/>
      <c r="I341" s="749" t="n"/>
      <c r="J341" s="749" t="n"/>
      <c r="K341" s="749" t="n"/>
      <c r="L341" s="749" t="n"/>
      <c r="M341" s="749" t="n"/>
      <c r="N341" s="749" t="n"/>
      <c r="O341" s="749" t="n"/>
      <c r="P341" s="749" t="n"/>
      <c r="Q341" s="749" t="n"/>
      <c r="R341" s="749" t="n"/>
      <c r="S341" s="749" t="n"/>
      <c r="T341" s="749" t="n"/>
      <c r="U341" s="749" t="n"/>
      <c r="V341" s="749" t="n"/>
      <c r="W341" s="749" t="n"/>
      <c r="X341" s="749" t="n"/>
      <c r="Y341" s="749" t="n"/>
      <c r="Z341" s="749" t="n"/>
    </row>
    <row r="342">
      <c r="A342" s="749" t="n"/>
      <c r="B342" s="749" t="n"/>
      <c r="C342" s="749" t="n"/>
      <c r="D342" s="749" t="n"/>
      <c r="E342" s="749" t="n"/>
      <c r="F342" s="749" t="n"/>
      <c r="G342" s="749" t="n"/>
      <c r="H342" s="749" t="n"/>
      <c r="I342" s="749" t="n"/>
      <c r="J342" s="749" t="n"/>
      <c r="K342" s="749" t="n"/>
      <c r="L342" s="749" t="n"/>
      <c r="M342" s="749" t="n"/>
      <c r="N342" s="749" t="n"/>
      <c r="O342" s="749" t="n"/>
      <c r="P342" s="749" t="n"/>
      <c r="Q342" s="749" t="n"/>
      <c r="R342" s="749" t="n"/>
      <c r="S342" s="749" t="n"/>
      <c r="T342" s="749" t="n"/>
      <c r="U342" s="749" t="n"/>
      <c r="V342" s="749" t="n"/>
      <c r="W342" s="749" t="n"/>
      <c r="X342" s="749" t="n"/>
      <c r="Y342" s="749" t="n"/>
      <c r="Z342" s="749" t="n"/>
    </row>
    <row r="343">
      <c r="A343" s="749" t="n"/>
      <c r="B343" s="749" t="n"/>
      <c r="C343" s="749" t="n"/>
      <c r="D343" s="749" t="n"/>
      <c r="E343" s="749" t="n"/>
      <c r="F343" s="749" t="n"/>
      <c r="G343" s="749" t="n"/>
      <c r="H343" s="749" t="n"/>
      <c r="I343" s="749" t="n"/>
      <c r="J343" s="749" t="n"/>
      <c r="K343" s="749" t="n"/>
      <c r="L343" s="749" t="n"/>
      <c r="M343" s="749" t="n"/>
      <c r="N343" s="749" t="n"/>
      <c r="O343" s="749" t="n"/>
      <c r="P343" s="749" t="n"/>
      <c r="Q343" s="749" t="n"/>
      <c r="R343" s="749" t="n"/>
      <c r="S343" s="749" t="n"/>
      <c r="T343" s="749" t="n"/>
      <c r="U343" s="749" t="n"/>
      <c r="V343" s="749" t="n"/>
      <c r="W343" s="749" t="n"/>
      <c r="X343" s="749" t="n"/>
      <c r="Y343" s="749" t="n"/>
      <c r="Z343" s="749" t="n"/>
    </row>
    <row r="344">
      <c r="A344" s="749" t="n"/>
      <c r="B344" s="749" t="n"/>
      <c r="C344" s="749" t="n"/>
      <c r="D344" s="749" t="n"/>
      <c r="E344" s="749" t="n"/>
      <c r="F344" s="749" t="n"/>
      <c r="G344" s="749" t="n"/>
      <c r="H344" s="749" t="n"/>
      <c r="I344" s="749" t="n"/>
      <c r="J344" s="749" t="n"/>
      <c r="K344" s="749" t="n"/>
      <c r="L344" s="749" t="n"/>
      <c r="M344" s="749" t="n"/>
      <c r="N344" s="749" t="n"/>
      <c r="O344" s="749" t="n"/>
      <c r="P344" s="749" t="n"/>
      <c r="Q344" s="749" t="n"/>
      <c r="R344" s="749" t="n"/>
      <c r="S344" s="749" t="n"/>
      <c r="T344" s="749" t="n"/>
      <c r="U344" s="749" t="n"/>
      <c r="V344" s="749" t="n"/>
      <c r="W344" s="749" t="n"/>
      <c r="X344" s="749" t="n"/>
      <c r="Y344" s="749" t="n"/>
      <c r="Z344" s="749" t="n"/>
    </row>
    <row r="345">
      <c r="A345" s="749" t="n"/>
      <c r="B345" s="749" t="n"/>
      <c r="C345" s="749" t="n"/>
      <c r="D345" s="749" t="n"/>
      <c r="E345" s="749" t="n"/>
      <c r="F345" s="749" t="n"/>
      <c r="G345" s="749" t="n"/>
      <c r="H345" s="749" t="n"/>
      <c r="I345" s="749" t="n"/>
      <c r="J345" s="749" t="n"/>
      <c r="K345" s="749" t="n"/>
      <c r="L345" s="749" t="n"/>
      <c r="M345" s="749" t="n"/>
      <c r="N345" s="749" t="n"/>
      <c r="O345" s="749" t="n"/>
      <c r="P345" s="749" t="n"/>
      <c r="Q345" s="749" t="n"/>
      <c r="R345" s="749" t="n"/>
      <c r="S345" s="749" t="n"/>
      <c r="T345" s="749" t="n"/>
      <c r="U345" s="749" t="n"/>
      <c r="V345" s="749" t="n"/>
      <c r="W345" s="749" t="n"/>
      <c r="X345" s="749" t="n"/>
      <c r="Y345" s="749" t="n"/>
      <c r="Z345" s="749" t="n"/>
    </row>
    <row r="346">
      <c r="A346" s="749" t="n"/>
      <c r="B346" s="749" t="n"/>
      <c r="C346" s="749" t="n"/>
      <c r="D346" s="749" t="n"/>
      <c r="E346" s="749" t="n"/>
      <c r="F346" s="749" t="n"/>
      <c r="G346" s="749" t="n"/>
      <c r="H346" s="749" t="n"/>
      <c r="I346" s="749" t="n"/>
      <c r="J346" s="749" t="n"/>
      <c r="K346" s="749" t="n"/>
      <c r="L346" s="749" t="n"/>
      <c r="M346" s="749" t="n"/>
      <c r="N346" s="749" t="n"/>
      <c r="O346" s="749" t="n"/>
      <c r="P346" s="749" t="n"/>
      <c r="Q346" s="749" t="n"/>
      <c r="R346" s="749" t="n"/>
      <c r="S346" s="749" t="n"/>
      <c r="T346" s="749" t="n"/>
      <c r="U346" s="749" t="n"/>
      <c r="V346" s="749" t="n"/>
      <c r="W346" s="749" t="n"/>
      <c r="X346" s="749" t="n"/>
      <c r="Y346" s="749" t="n"/>
      <c r="Z346" s="749" t="n"/>
    </row>
    <row r="347">
      <c r="A347" s="749" t="n"/>
      <c r="B347" s="749" t="n"/>
      <c r="C347" s="749" t="n"/>
      <c r="D347" s="749" t="n"/>
      <c r="E347" s="749" t="n"/>
      <c r="F347" s="749" t="n"/>
      <c r="G347" s="749" t="n"/>
      <c r="H347" s="749" t="n"/>
      <c r="I347" s="749" t="n"/>
      <c r="J347" s="749" t="n"/>
      <c r="K347" s="749" t="n"/>
      <c r="L347" s="749" t="n"/>
      <c r="M347" s="749" t="n"/>
      <c r="N347" s="749" t="n"/>
      <c r="O347" s="749" t="n"/>
      <c r="P347" s="749" t="n"/>
      <c r="Q347" s="749" t="n"/>
      <c r="R347" s="749" t="n"/>
      <c r="S347" s="749" t="n"/>
      <c r="T347" s="749" t="n"/>
      <c r="U347" s="749" t="n"/>
      <c r="V347" s="749" t="n"/>
      <c r="W347" s="749" t="n"/>
      <c r="X347" s="749" t="n"/>
      <c r="Y347" s="749" t="n"/>
      <c r="Z347" s="749" t="n"/>
    </row>
    <row r="348">
      <c r="A348" s="749" t="n"/>
      <c r="B348" s="749" t="n"/>
      <c r="C348" s="749" t="n"/>
      <c r="D348" s="749" t="n"/>
      <c r="E348" s="749" t="n"/>
      <c r="F348" s="749" t="n"/>
      <c r="G348" s="749" t="n"/>
      <c r="H348" s="749" t="n"/>
      <c r="I348" s="749" t="n"/>
      <c r="J348" s="749" t="n"/>
      <c r="K348" s="749" t="n"/>
      <c r="L348" s="749" t="n"/>
      <c r="M348" s="749" t="n"/>
      <c r="N348" s="749" t="n"/>
      <c r="O348" s="749" t="n"/>
      <c r="P348" s="749" t="n"/>
      <c r="Q348" s="749" t="n"/>
      <c r="R348" s="749" t="n"/>
      <c r="S348" s="749" t="n"/>
      <c r="T348" s="749" t="n"/>
      <c r="U348" s="749" t="n"/>
      <c r="V348" s="749" t="n"/>
      <c r="W348" s="749" t="n"/>
      <c r="X348" s="749" t="n"/>
      <c r="Y348" s="749" t="n"/>
      <c r="Z348" s="749" t="n"/>
    </row>
    <row r="349">
      <c r="A349" s="749" t="n"/>
      <c r="B349" s="749" t="n"/>
      <c r="C349" s="749" t="n"/>
      <c r="D349" s="749" t="n"/>
      <c r="E349" s="749" t="n"/>
      <c r="F349" s="749" t="n"/>
      <c r="G349" s="749" t="n"/>
      <c r="H349" s="749" t="n"/>
      <c r="I349" s="749" t="n"/>
      <c r="J349" s="749" t="n"/>
      <c r="K349" s="749" t="n"/>
      <c r="L349" s="749" t="n"/>
      <c r="M349" s="749" t="n"/>
      <c r="N349" s="749" t="n"/>
      <c r="O349" s="749" t="n"/>
      <c r="P349" s="749" t="n"/>
      <c r="Q349" s="749" t="n"/>
      <c r="R349" s="749" t="n"/>
      <c r="S349" s="749" t="n"/>
      <c r="T349" s="749" t="n"/>
      <c r="U349" s="749" t="n"/>
      <c r="V349" s="749" t="n"/>
      <c r="W349" s="749" t="n"/>
      <c r="X349" s="749" t="n"/>
      <c r="Y349" s="749" t="n"/>
      <c r="Z349" s="749" t="n"/>
    </row>
    <row r="350">
      <c r="A350" s="749" t="n"/>
      <c r="B350" s="749" t="n"/>
      <c r="C350" s="749" t="n"/>
      <c r="D350" s="749" t="n"/>
      <c r="E350" s="749" t="n"/>
      <c r="F350" s="749" t="n"/>
      <c r="G350" s="749" t="n"/>
      <c r="H350" s="749" t="n"/>
      <c r="I350" s="749" t="n"/>
      <c r="J350" s="749" t="n"/>
      <c r="K350" s="749" t="n"/>
      <c r="L350" s="749" t="n"/>
      <c r="M350" s="749" t="n"/>
      <c r="N350" s="749" t="n"/>
      <c r="O350" s="749" t="n"/>
      <c r="P350" s="749" t="n"/>
      <c r="Q350" s="749" t="n"/>
      <c r="R350" s="749" t="n"/>
      <c r="S350" s="749" t="n"/>
      <c r="T350" s="749" t="n"/>
      <c r="U350" s="749" t="n"/>
      <c r="V350" s="749" t="n"/>
      <c r="W350" s="749" t="n"/>
      <c r="X350" s="749" t="n"/>
      <c r="Y350" s="749" t="n"/>
      <c r="Z350" s="749" t="n"/>
    </row>
    <row r="351">
      <c r="A351" s="749" t="n"/>
      <c r="B351" s="749" t="n"/>
      <c r="C351" s="749" t="n"/>
      <c r="D351" s="749" t="n"/>
      <c r="E351" s="749" t="n"/>
      <c r="F351" s="749" t="n"/>
      <c r="G351" s="749" t="n"/>
      <c r="H351" s="749" t="n"/>
      <c r="I351" s="749" t="n"/>
      <c r="J351" s="749" t="n"/>
      <c r="K351" s="749" t="n"/>
      <c r="L351" s="749" t="n"/>
      <c r="M351" s="749" t="n"/>
      <c r="N351" s="749" t="n"/>
      <c r="O351" s="749" t="n"/>
      <c r="P351" s="749" t="n"/>
      <c r="Q351" s="749" t="n"/>
      <c r="R351" s="749" t="n"/>
      <c r="S351" s="749" t="n"/>
      <c r="T351" s="749" t="n"/>
      <c r="U351" s="749" t="n"/>
      <c r="V351" s="749" t="n"/>
      <c r="W351" s="749" t="n"/>
      <c r="X351" s="749" t="n"/>
      <c r="Y351" s="749" t="n"/>
      <c r="Z351" s="749" t="n"/>
    </row>
    <row r="352">
      <c r="A352" s="749" t="n"/>
      <c r="B352" s="749" t="n"/>
      <c r="C352" s="749" t="n"/>
      <c r="D352" s="749" t="n"/>
      <c r="E352" s="749" t="n"/>
      <c r="F352" s="749" t="n"/>
      <c r="G352" s="749" t="n"/>
      <c r="H352" s="749" t="n"/>
      <c r="I352" s="749" t="n"/>
      <c r="J352" s="749" t="n"/>
      <c r="K352" s="749" t="n"/>
      <c r="L352" s="749" t="n"/>
      <c r="M352" s="749" t="n"/>
      <c r="N352" s="749" t="n"/>
      <c r="O352" s="749" t="n"/>
      <c r="P352" s="749" t="n"/>
      <c r="Q352" s="749" t="n"/>
      <c r="R352" s="749" t="n"/>
      <c r="S352" s="749" t="n"/>
      <c r="T352" s="749" t="n"/>
      <c r="U352" s="749" t="n"/>
      <c r="V352" s="749" t="n"/>
      <c r="W352" s="749" t="n"/>
      <c r="X352" s="749" t="n"/>
      <c r="Y352" s="749" t="n"/>
      <c r="Z352" s="749" t="n"/>
    </row>
    <row r="353">
      <c r="A353" s="749" t="n"/>
      <c r="B353" s="749" t="n"/>
      <c r="C353" s="749" t="n"/>
      <c r="D353" s="749" t="n"/>
      <c r="E353" s="749" t="n"/>
      <c r="F353" s="749" t="n"/>
      <c r="G353" s="749" t="n"/>
      <c r="H353" s="749" t="n"/>
      <c r="I353" s="749" t="n"/>
      <c r="J353" s="749" t="n"/>
      <c r="K353" s="749" t="n"/>
      <c r="L353" s="749" t="n"/>
      <c r="M353" s="749" t="n"/>
      <c r="N353" s="749" t="n"/>
      <c r="O353" s="749" t="n"/>
      <c r="P353" s="749" t="n"/>
      <c r="Q353" s="749" t="n"/>
      <c r="R353" s="749" t="n"/>
      <c r="S353" s="749" t="n"/>
      <c r="T353" s="749" t="n"/>
      <c r="U353" s="749" t="n"/>
      <c r="V353" s="749" t="n"/>
      <c r="W353" s="749" t="n"/>
      <c r="X353" s="749" t="n"/>
      <c r="Y353" s="749" t="n"/>
      <c r="Z353" s="749" t="n"/>
    </row>
    <row r="354">
      <c r="A354" s="749" t="n"/>
      <c r="B354" s="749" t="n"/>
      <c r="C354" s="749" t="n"/>
      <c r="D354" s="749" t="n"/>
      <c r="E354" s="749" t="n"/>
      <c r="F354" s="749" t="n"/>
      <c r="G354" s="749" t="n"/>
      <c r="H354" s="749" t="n"/>
      <c r="I354" s="749" t="n"/>
      <c r="J354" s="749" t="n"/>
      <c r="K354" s="749" t="n"/>
      <c r="L354" s="749" t="n"/>
      <c r="M354" s="749" t="n"/>
      <c r="N354" s="749" t="n"/>
      <c r="O354" s="749" t="n"/>
      <c r="P354" s="749" t="n"/>
      <c r="Q354" s="749" t="n"/>
      <c r="R354" s="749" t="n"/>
      <c r="S354" s="749" t="n"/>
      <c r="T354" s="749" t="n"/>
      <c r="U354" s="749" t="n"/>
      <c r="V354" s="749" t="n"/>
      <c r="W354" s="749" t="n"/>
      <c r="X354" s="749" t="n"/>
      <c r="Y354" s="749" t="n"/>
      <c r="Z354" s="749" t="n"/>
    </row>
    <row r="355">
      <c r="A355" s="749" t="n"/>
      <c r="B355" s="749" t="n"/>
      <c r="C355" s="749" t="n"/>
      <c r="D355" s="749" t="n"/>
      <c r="E355" s="749" t="n"/>
      <c r="F355" s="749" t="n"/>
      <c r="G355" s="749" t="n"/>
      <c r="H355" s="749" t="n"/>
      <c r="I355" s="749" t="n"/>
      <c r="J355" s="749" t="n"/>
      <c r="K355" s="749" t="n"/>
      <c r="L355" s="749" t="n"/>
      <c r="M355" s="749" t="n"/>
      <c r="N355" s="749" t="n"/>
      <c r="O355" s="749" t="n"/>
      <c r="P355" s="749" t="n"/>
      <c r="Q355" s="749" t="n"/>
      <c r="R355" s="749" t="n"/>
      <c r="S355" s="749" t="n"/>
      <c r="T355" s="749" t="n"/>
      <c r="U355" s="749" t="n"/>
      <c r="V355" s="749" t="n"/>
      <c r="W355" s="749" t="n"/>
      <c r="X355" s="749" t="n"/>
      <c r="Y355" s="749" t="n"/>
      <c r="Z355" s="749" t="n"/>
    </row>
    <row r="356">
      <c r="A356" s="749" t="n"/>
      <c r="B356" s="749" t="n"/>
      <c r="C356" s="749" t="n"/>
      <c r="D356" s="749" t="n"/>
      <c r="E356" s="749" t="n"/>
      <c r="F356" s="749" t="n"/>
      <c r="G356" s="749" t="n"/>
      <c r="H356" s="749" t="n"/>
      <c r="I356" s="749" t="n"/>
      <c r="J356" s="749" t="n"/>
      <c r="K356" s="749" t="n"/>
      <c r="L356" s="749" t="n"/>
      <c r="M356" s="749" t="n"/>
      <c r="N356" s="749" t="n"/>
      <c r="O356" s="749" t="n"/>
      <c r="P356" s="749" t="n"/>
      <c r="Q356" s="749" t="n"/>
      <c r="R356" s="749" t="n"/>
      <c r="S356" s="749" t="n"/>
      <c r="T356" s="749" t="n"/>
      <c r="U356" s="749" t="n"/>
      <c r="V356" s="749" t="n"/>
      <c r="W356" s="749" t="n"/>
      <c r="X356" s="749" t="n"/>
      <c r="Y356" s="749" t="n"/>
      <c r="Z356" s="749" t="n"/>
    </row>
    <row r="357">
      <c r="A357" s="749" t="n"/>
      <c r="B357" s="749" t="n"/>
      <c r="C357" s="749" t="n"/>
      <c r="D357" s="749" t="n"/>
      <c r="E357" s="749" t="n"/>
      <c r="F357" s="749" t="n"/>
      <c r="G357" s="749" t="n"/>
      <c r="H357" s="749" t="n"/>
      <c r="I357" s="749" t="n"/>
      <c r="J357" s="749" t="n"/>
      <c r="K357" s="749" t="n"/>
      <c r="L357" s="749" t="n"/>
      <c r="M357" s="749" t="n"/>
      <c r="N357" s="749" t="n"/>
      <c r="O357" s="749" t="n"/>
      <c r="P357" s="749" t="n"/>
      <c r="Q357" s="749" t="n"/>
      <c r="R357" s="749" t="n"/>
      <c r="S357" s="749" t="n"/>
      <c r="T357" s="749" t="n"/>
      <c r="U357" s="749" t="n"/>
      <c r="V357" s="749" t="n"/>
      <c r="W357" s="749" t="n"/>
      <c r="X357" s="749" t="n"/>
      <c r="Y357" s="749" t="n"/>
      <c r="Z357" s="749" t="n"/>
    </row>
    <row r="358">
      <c r="A358" s="749" t="n"/>
      <c r="B358" s="749" t="n"/>
      <c r="C358" s="749" t="n"/>
      <c r="D358" s="749" t="n"/>
      <c r="E358" s="749" t="n"/>
      <c r="F358" s="749" t="n"/>
      <c r="G358" s="749" t="n"/>
      <c r="H358" s="749" t="n"/>
      <c r="I358" s="749" t="n"/>
      <c r="J358" s="749" t="n"/>
      <c r="K358" s="749" t="n"/>
      <c r="L358" s="749" t="n"/>
      <c r="M358" s="749" t="n"/>
      <c r="N358" s="749" t="n"/>
      <c r="O358" s="749" t="n"/>
      <c r="P358" s="749" t="n"/>
      <c r="Q358" s="749" t="n"/>
      <c r="R358" s="749" t="n"/>
      <c r="S358" s="749" t="n"/>
      <c r="T358" s="749" t="n"/>
      <c r="U358" s="749" t="n"/>
      <c r="V358" s="749" t="n"/>
      <c r="W358" s="749" t="n"/>
      <c r="X358" s="749" t="n"/>
      <c r="Y358" s="749" t="n"/>
      <c r="Z358" s="749" t="n"/>
    </row>
    <row r="359">
      <c r="A359" s="749" t="n"/>
      <c r="B359" s="749" t="n"/>
      <c r="C359" s="749" t="n"/>
      <c r="D359" s="749" t="n"/>
      <c r="E359" s="749" t="n"/>
      <c r="F359" s="749" t="n"/>
      <c r="G359" s="749" t="n"/>
      <c r="H359" s="749" t="n"/>
      <c r="I359" s="749" t="n"/>
      <c r="J359" s="749" t="n"/>
      <c r="K359" s="749" t="n"/>
      <c r="L359" s="749" t="n"/>
      <c r="M359" s="749" t="n"/>
      <c r="N359" s="749" t="n"/>
      <c r="O359" s="749" t="n"/>
      <c r="P359" s="749" t="n"/>
      <c r="Q359" s="749" t="n"/>
      <c r="R359" s="749" t="n"/>
      <c r="S359" s="749" t="n"/>
      <c r="T359" s="749" t="n"/>
      <c r="U359" s="749" t="n"/>
      <c r="V359" s="749" t="n"/>
      <c r="W359" s="749" t="n"/>
      <c r="X359" s="749" t="n"/>
      <c r="Y359" s="749" t="n"/>
      <c r="Z359" s="749" t="n"/>
    </row>
    <row r="360">
      <c r="A360" s="749" t="n"/>
      <c r="B360" s="749" t="n"/>
      <c r="C360" s="749" t="n"/>
      <c r="D360" s="749" t="n"/>
      <c r="E360" s="749" t="n"/>
      <c r="F360" s="749" t="n"/>
      <c r="G360" s="749" t="n"/>
      <c r="H360" s="749" t="n"/>
      <c r="I360" s="749" t="n"/>
      <c r="J360" s="749" t="n"/>
      <c r="K360" s="749" t="n"/>
      <c r="L360" s="749" t="n"/>
      <c r="M360" s="749" t="n"/>
      <c r="N360" s="749" t="n"/>
      <c r="O360" s="749" t="n"/>
      <c r="P360" s="749" t="n"/>
      <c r="Q360" s="749" t="n"/>
      <c r="R360" s="749" t="n"/>
      <c r="S360" s="749" t="n"/>
      <c r="T360" s="749" t="n"/>
      <c r="U360" s="749" t="n"/>
      <c r="V360" s="749" t="n"/>
      <c r="W360" s="749" t="n"/>
      <c r="X360" s="749" t="n"/>
      <c r="Y360" s="749" t="n"/>
      <c r="Z360" s="749" t="n"/>
    </row>
    <row r="361">
      <c r="A361" s="749" t="n"/>
      <c r="B361" s="749" t="n"/>
      <c r="C361" s="749" t="n"/>
      <c r="D361" s="749" t="n"/>
      <c r="E361" s="749" t="n"/>
      <c r="F361" s="749" t="n"/>
      <c r="G361" s="749" t="n"/>
      <c r="H361" s="749" t="n"/>
      <c r="I361" s="749" t="n"/>
      <c r="J361" s="749" t="n"/>
      <c r="K361" s="749" t="n"/>
      <c r="L361" s="749" t="n"/>
      <c r="M361" s="749" t="n"/>
      <c r="N361" s="749" t="n"/>
      <c r="O361" s="749" t="n"/>
      <c r="P361" s="749" t="n"/>
      <c r="Q361" s="749" t="n"/>
      <c r="R361" s="749" t="n"/>
      <c r="S361" s="749" t="n"/>
      <c r="T361" s="749" t="n"/>
      <c r="U361" s="749" t="n"/>
      <c r="V361" s="749" t="n"/>
      <c r="W361" s="749" t="n"/>
      <c r="X361" s="749" t="n"/>
      <c r="Y361" s="749" t="n"/>
      <c r="Z361" s="749" t="n"/>
    </row>
    <row r="362">
      <c r="A362" s="749" t="n"/>
      <c r="B362" s="749" t="n"/>
      <c r="C362" s="749" t="n"/>
      <c r="D362" s="749" t="n"/>
      <c r="E362" s="749" t="n"/>
      <c r="F362" s="749" t="n"/>
      <c r="G362" s="749" t="n"/>
      <c r="H362" s="749" t="n"/>
      <c r="I362" s="749" t="n"/>
      <c r="J362" s="749" t="n"/>
      <c r="K362" s="749" t="n"/>
      <c r="L362" s="749" t="n"/>
      <c r="M362" s="749" t="n"/>
      <c r="N362" s="749" t="n"/>
      <c r="O362" s="749" t="n"/>
      <c r="P362" s="749" t="n"/>
      <c r="Q362" s="749" t="n"/>
      <c r="R362" s="749" t="n"/>
      <c r="S362" s="749" t="n"/>
      <c r="T362" s="749" t="n"/>
      <c r="U362" s="749" t="n"/>
      <c r="V362" s="749" t="n"/>
      <c r="W362" s="749" t="n"/>
      <c r="X362" s="749" t="n"/>
      <c r="Y362" s="749" t="n"/>
      <c r="Z362" s="749" t="n"/>
    </row>
    <row r="363">
      <c r="A363" s="749" t="n"/>
      <c r="B363" s="749" t="n"/>
      <c r="C363" s="749" t="n"/>
      <c r="D363" s="749" t="n"/>
      <c r="E363" s="749" t="n"/>
      <c r="F363" s="749" t="n"/>
      <c r="G363" s="749" t="n"/>
      <c r="H363" s="749" t="n"/>
      <c r="I363" s="749" t="n"/>
      <c r="J363" s="749" t="n"/>
      <c r="K363" s="749" t="n"/>
      <c r="L363" s="749" t="n"/>
      <c r="M363" s="749" t="n"/>
      <c r="N363" s="749" t="n"/>
      <c r="O363" s="749" t="n"/>
      <c r="P363" s="749" t="n"/>
      <c r="Q363" s="749" t="n"/>
      <c r="R363" s="749" t="n"/>
      <c r="S363" s="749" t="n"/>
      <c r="T363" s="749" t="n"/>
      <c r="U363" s="749" t="n"/>
      <c r="V363" s="749" t="n"/>
      <c r="W363" s="749" t="n"/>
      <c r="X363" s="749" t="n"/>
      <c r="Y363" s="749" t="n"/>
      <c r="Z363" s="749" t="n"/>
    </row>
    <row r="364">
      <c r="A364" s="749" t="n"/>
      <c r="B364" s="749" t="n"/>
      <c r="C364" s="749" t="n"/>
      <c r="D364" s="749" t="n"/>
      <c r="E364" s="749" t="n"/>
      <c r="F364" s="749" t="n"/>
      <c r="G364" s="749" t="n"/>
      <c r="H364" s="749" t="n"/>
      <c r="I364" s="749" t="n"/>
      <c r="J364" s="749" t="n"/>
      <c r="K364" s="749" t="n"/>
      <c r="L364" s="749" t="n"/>
      <c r="M364" s="749" t="n"/>
      <c r="N364" s="749" t="n"/>
      <c r="O364" s="749" t="n"/>
      <c r="P364" s="749" t="n"/>
      <c r="Q364" s="749" t="n"/>
      <c r="R364" s="749" t="n"/>
      <c r="S364" s="749" t="n"/>
      <c r="T364" s="749" t="n"/>
      <c r="U364" s="749" t="n"/>
      <c r="V364" s="749" t="n"/>
      <c r="W364" s="749" t="n"/>
      <c r="X364" s="749" t="n"/>
      <c r="Y364" s="749" t="n"/>
      <c r="Z364" s="749" t="n"/>
    </row>
    <row r="365">
      <c r="A365" s="749" t="n"/>
      <c r="B365" s="749" t="n"/>
      <c r="C365" s="749" t="n"/>
      <c r="D365" s="749" t="n"/>
      <c r="E365" s="749" t="n"/>
      <c r="F365" s="749" t="n"/>
      <c r="G365" s="749" t="n"/>
      <c r="H365" s="749" t="n"/>
      <c r="I365" s="749" t="n"/>
      <c r="J365" s="749" t="n"/>
      <c r="K365" s="749" t="n"/>
      <c r="L365" s="749" t="n"/>
      <c r="M365" s="749" t="n"/>
      <c r="N365" s="749" t="n"/>
      <c r="O365" s="749" t="n"/>
      <c r="P365" s="749" t="n"/>
      <c r="Q365" s="749" t="n"/>
      <c r="R365" s="749" t="n"/>
      <c r="S365" s="749" t="n"/>
      <c r="T365" s="749" t="n"/>
      <c r="U365" s="749" t="n"/>
      <c r="V365" s="749" t="n"/>
      <c r="W365" s="749" t="n"/>
      <c r="X365" s="749" t="n"/>
      <c r="Y365" s="749" t="n"/>
      <c r="Z365" s="749" t="n"/>
    </row>
    <row r="366">
      <c r="A366" s="749" t="n"/>
      <c r="B366" s="749" t="n"/>
      <c r="C366" s="749" t="n"/>
      <c r="D366" s="749" t="n"/>
      <c r="E366" s="749" t="n"/>
      <c r="F366" s="749" t="n"/>
      <c r="G366" s="749" t="n"/>
      <c r="H366" s="749" t="n"/>
      <c r="I366" s="749" t="n"/>
      <c r="J366" s="749" t="n"/>
      <c r="K366" s="749" t="n"/>
      <c r="L366" s="749" t="n"/>
      <c r="M366" s="749" t="n"/>
      <c r="N366" s="749" t="n"/>
      <c r="O366" s="749" t="n"/>
      <c r="P366" s="749" t="n"/>
      <c r="Q366" s="749" t="n"/>
      <c r="R366" s="749" t="n"/>
      <c r="S366" s="749" t="n"/>
      <c r="T366" s="749" t="n"/>
      <c r="U366" s="749" t="n"/>
      <c r="V366" s="749" t="n"/>
      <c r="W366" s="749" t="n"/>
      <c r="X366" s="749" t="n"/>
      <c r="Y366" s="749" t="n"/>
      <c r="Z366" s="749" t="n"/>
    </row>
    <row r="367">
      <c r="A367" s="749" t="n"/>
      <c r="B367" s="749" t="n"/>
      <c r="C367" s="749" t="n"/>
      <c r="D367" s="749" t="n"/>
      <c r="E367" s="749" t="n"/>
      <c r="F367" s="749" t="n"/>
      <c r="G367" s="749" t="n"/>
      <c r="H367" s="749" t="n"/>
      <c r="I367" s="749" t="n"/>
      <c r="J367" s="749" t="n"/>
      <c r="K367" s="749" t="n"/>
      <c r="L367" s="749" t="n"/>
      <c r="M367" s="749" t="n"/>
      <c r="N367" s="749" t="n"/>
      <c r="O367" s="749" t="n"/>
      <c r="P367" s="749" t="n"/>
      <c r="Q367" s="749" t="n"/>
      <c r="R367" s="749" t="n"/>
      <c r="S367" s="749" t="n"/>
      <c r="T367" s="749" t="n"/>
      <c r="U367" s="749" t="n"/>
      <c r="V367" s="749" t="n"/>
      <c r="W367" s="749" t="n"/>
      <c r="X367" s="749" t="n"/>
      <c r="Y367" s="749" t="n"/>
      <c r="Z367" s="749" t="n"/>
    </row>
    <row r="368">
      <c r="A368" s="749" t="n"/>
      <c r="B368" s="749" t="n"/>
      <c r="C368" s="749" t="n"/>
      <c r="D368" s="749" t="n"/>
      <c r="E368" s="749" t="n"/>
      <c r="F368" s="749" t="n"/>
      <c r="G368" s="749" t="n"/>
      <c r="H368" s="749" t="n"/>
      <c r="I368" s="749" t="n"/>
      <c r="J368" s="749" t="n"/>
      <c r="K368" s="749" t="n"/>
      <c r="L368" s="749" t="n"/>
      <c r="M368" s="749" t="n"/>
      <c r="N368" s="749" t="n"/>
      <c r="O368" s="749" t="n"/>
      <c r="P368" s="749" t="n"/>
      <c r="Q368" s="749" t="n"/>
      <c r="R368" s="749" t="n"/>
      <c r="S368" s="749" t="n"/>
      <c r="T368" s="749" t="n"/>
      <c r="U368" s="749" t="n"/>
      <c r="V368" s="749" t="n"/>
      <c r="W368" s="749" t="n"/>
      <c r="X368" s="749" t="n"/>
      <c r="Y368" s="749" t="n"/>
      <c r="Z368" s="749" t="n"/>
    </row>
    <row r="369">
      <c r="A369" s="749" t="n"/>
      <c r="B369" s="749" t="n"/>
      <c r="C369" s="749" t="n"/>
      <c r="D369" s="749" t="n"/>
      <c r="E369" s="749" t="n"/>
      <c r="F369" s="749" t="n"/>
      <c r="G369" s="749" t="n"/>
      <c r="H369" s="749" t="n"/>
      <c r="I369" s="749" t="n"/>
      <c r="J369" s="749" t="n"/>
      <c r="K369" s="749" t="n"/>
      <c r="L369" s="749" t="n"/>
      <c r="M369" s="749" t="n"/>
      <c r="N369" s="749" t="n"/>
      <c r="O369" s="749" t="n"/>
      <c r="P369" s="749" t="n"/>
      <c r="Q369" s="749" t="n"/>
      <c r="R369" s="749" t="n"/>
      <c r="S369" s="749" t="n"/>
      <c r="T369" s="749" t="n"/>
      <c r="U369" s="749" t="n"/>
      <c r="V369" s="749" t="n"/>
      <c r="W369" s="749" t="n"/>
      <c r="X369" s="749" t="n"/>
      <c r="Y369" s="749" t="n"/>
      <c r="Z369" s="749" t="n"/>
    </row>
    <row r="370">
      <c r="A370" s="749" t="n"/>
      <c r="B370" s="749" t="n"/>
      <c r="C370" s="749" t="n"/>
      <c r="D370" s="749" t="n"/>
      <c r="E370" s="749" t="n"/>
      <c r="F370" s="749" t="n"/>
      <c r="G370" s="749" t="n"/>
      <c r="H370" s="749" t="n"/>
      <c r="I370" s="749" t="n"/>
      <c r="J370" s="749" t="n"/>
      <c r="K370" s="749" t="n"/>
      <c r="L370" s="749" t="n"/>
      <c r="M370" s="749" t="n"/>
      <c r="N370" s="749" t="n"/>
      <c r="O370" s="749" t="n"/>
      <c r="P370" s="749" t="n"/>
      <c r="Q370" s="749" t="n"/>
      <c r="R370" s="749" t="n"/>
      <c r="S370" s="749" t="n"/>
      <c r="T370" s="749" t="n"/>
      <c r="U370" s="749" t="n"/>
      <c r="V370" s="749" t="n"/>
      <c r="W370" s="749" t="n"/>
      <c r="X370" s="749" t="n"/>
      <c r="Y370" s="749" t="n"/>
      <c r="Z370" s="749" t="n"/>
    </row>
    <row r="371">
      <c r="A371" s="749" t="n"/>
      <c r="B371" s="749" t="n"/>
      <c r="C371" s="749" t="n"/>
      <c r="D371" s="749" t="n"/>
      <c r="E371" s="749" t="n"/>
      <c r="F371" s="749" t="n"/>
      <c r="G371" s="749" t="n"/>
      <c r="H371" s="749" t="n"/>
      <c r="I371" s="749" t="n"/>
      <c r="J371" s="749" t="n"/>
      <c r="K371" s="749" t="n"/>
      <c r="L371" s="749" t="n"/>
      <c r="M371" s="749" t="n"/>
      <c r="N371" s="749" t="n"/>
      <c r="O371" s="749" t="n"/>
      <c r="P371" s="749" t="n"/>
      <c r="Q371" s="749" t="n"/>
      <c r="R371" s="749" t="n"/>
      <c r="S371" s="749" t="n"/>
      <c r="T371" s="749" t="n"/>
      <c r="U371" s="749" t="n"/>
      <c r="V371" s="749" t="n"/>
      <c r="W371" s="749" t="n"/>
      <c r="X371" s="749" t="n"/>
      <c r="Y371" s="749" t="n"/>
      <c r="Z371" s="749" t="n"/>
    </row>
    <row r="372">
      <c r="A372" s="749" t="n"/>
      <c r="B372" s="749" t="n"/>
      <c r="C372" s="749" t="n"/>
      <c r="D372" s="749" t="n"/>
      <c r="E372" s="749" t="n"/>
      <c r="F372" s="749" t="n"/>
      <c r="G372" s="749" t="n"/>
      <c r="H372" s="749" t="n"/>
      <c r="I372" s="749" t="n"/>
      <c r="J372" s="749" t="n"/>
      <c r="K372" s="749" t="n"/>
      <c r="L372" s="749" t="n"/>
      <c r="M372" s="749" t="n"/>
      <c r="N372" s="749" t="n"/>
      <c r="O372" s="749" t="n"/>
      <c r="P372" s="749" t="n"/>
      <c r="Q372" s="749" t="n"/>
      <c r="R372" s="749" t="n"/>
      <c r="S372" s="749" t="n"/>
      <c r="T372" s="749" t="n"/>
      <c r="U372" s="749" t="n"/>
      <c r="V372" s="749" t="n"/>
      <c r="W372" s="749" t="n"/>
      <c r="X372" s="749" t="n"/>
      <c r="Y372" s="749" t="n"/>
      <c r="Z372" s="749" t="n"/>
    </row>
    <row r="373">
      <c r="A373" s="749" t="n"/>
      <c r="B373" s="749" t="n"/>
      <c r="C373" s="749" t="n"/>
      <c r="D373" s="749" t="n"/>
      <c r="E373" s="749" t="n"/>
      <c r="F373" s="749" t="n"/>
      <c r="G373" s="749" t="n"/>
      <c r="H373" s="749" t="n"/>
      <c r="I373" s="749" t="n"/>
      <c r="J373" s="749" t="n"/>
      <c r="K373" s="749" t="n"/>
      <c r="L373" s="749" t="n"/>
      <c r="M373" s="749" t="n"/>
      <c r="N373" s="749" t="n"/>
      <c r="O373" s="749" t="n"/>
      <c r="P373" s="749" t="n"/>
      <c r="Q373" s="749" t="n"/>
      <c r="R373" s="749" t="n"/>
      <c r="S373" s="749" t="n"/>
      <c r="T373" s="749" t="n"/>
      <c r="U373" s="749" t="n"/>
      <c r="V373" s="749" t="n"/>
      <c r="W373" s="749" t="n"/>
      <c r="X373" s="749" t="n"/>
      <c r="Y373" s="749" t="n"/>
      <c r="Z373" s="749" t="n"/>
    </row>
    <row r="374">
      <c r="A374" s="749" t="n"/>
      <c r="B374" s="749" t="n"/>
      <c r="C374" s="749" t="n"/>
      <c r="D374" s="749" t="n"/>
      <c r="E374" s="749" t="n"/>
      <c r="F374" s="749" t="n"/>
      <c r="G374" s="749" t="n"/>
      <c r="H374" s="749" t="n"/>
      <c r="I374" s="749" t="n"/>
      <c r="J374" s="749" t="n"/>
      <c r="K374" s="749" t="n"/>
      <c r="L374" s="749" t="n"/>
      <c r="M374" s="749" t="n"/>
      <c r="N374" s="749" t="n"/>
      <c r="O374" s="749" t="n"/>
      <c r="P374" s="749" t="n"/>
      <c r="Q374" s="749" t="n"/>
      <c r="R374" s="749" t="n"/>
      <c r="S374" s="749" t="n"/>
      <c r="T374" s="749" t="n"/>
      <c r="U374" s="749" t="n"/>
      <c r="V374" s="749" t="n"/>
      <c r="W374" s="749" t="n"/>
      <c r="X374" s="749" t="n"/>
      <c r="Y374" s="749" t="n"/>
      <c r="Z374" s="749" t="n"/>
    </row>
    <row r="375">
      <c r="A375" s="749" t="n"/>
      <c r="B375" s="749" t="n"/>
      <c r="C375" s="749" t="n"/>
      <c r="D375" s="749" t="n"/>
      <c r="E375" s="749" t="n"/>
      <c r="F375" s="749" t="n"/>
      <c r="G375" s="749" t="n"/>
      <c r="H375" s="749" t="n"/>
      <c r="I375" s="749" t="n"/>
      <c r="J375" s="749" t="n"/>
      <c r="K375" s="749" t="n"/>
      <c r="L375" s="749" t="n"/>
      <c r="M375" s="749" t="n"/>
      <c r="N375" s="749" t="n"/>
      <c r="O375" s="749" t="n"/>
      <c r="P375" s="749" t="n"/>
      <c r="Q375" s="749" t="n"/>
      <c r="R375" s="749" t="n"/>
      <c r="S375" s="749" t="n"/>
      <c r="T375" s="749" t="n"/>
      <c r="U375" s="749" t="n"/>
      <c r="V375" s="749" t="n"/>
      <c r="W375" s="749" t="n"/>
      <c r="X375" s="749" t="n"/>
      <c r="Y375" s="749" t="n"/>
      <c r="Z375" s="749" t="n"/>
    </row>
    <row r="376">
      <c r="A376" s="749" t="n"/>
      <c r="B376" s="749" t="n"/>
      <c r="C376" s="749" t="n"/>
      <c r="D376" s="749" t="n"/>
      <c r="E376" s="749" t="n"/>
      <c r="F376" s="749" t="n"/>
      <c r="G376" s="749" t="n"/>
      <c r="H376" s="749" t="n"/>
      <c r="I376" s="749" t="n"/>
      <c r="J376" s="749" t="n"/>
      <c r="K376" s="749" t="n"/>
      <c r="L376" s="749" t="n"/>
      <c r="M376" s="749" t="n"/>
      <c r="N376" s="749" t="n"/>
      <c r="O376" s="749" t="n"/>
      <c r="P376" s="749" t="n"/>
      <c r="Q376" s="749" t="n"/>
      <c r="R376" s="749" t="n"/>
      <c r="S376" s="749" t="n"/>
      <c r="T376" s="749" t="n"/>
      <c r="U376" s="749" t="n"/>
      <c r="V376" s="749" t="n"/>
      <c r="W376" s="749" t="n"/>
      <c r="X376" s="749" t="n"/>
      <c r="Y376" s="749" t="n"/>
      <c r="Z376" s="749" t="n"/>
    </row>
    <row r="377">
      <c r="A377" s="749" t="n"/>
      <c r="B377" s="749" t="n"/>
      <c r="C377" s="749" t="n"/>
      <c r="D377" s="749" t="n"/>
      <c r="E377" s="749" t="n"/>
      <c r="F377" s="749" t="n"/>
      <c r="G377" s="749" t="n"/>
      <c r="H377" s="749" t="n"/>
      <c r="I377" s="749" t="n"/>
      <c r="J377" s="749" t="n"/>
      <c r="K377" s="749" t="n"/>
      <c r="L377" s="749" t="n"/>
      <c r="M377" s="749" t="n"/>
      <c r="N377" s="749" t="n"/>
      <c r="O377" s="749" t="n"/>
      <c r="P377" s="749" t="n"/>
      <c r="Q377" s="749" t="n"/>
      <c r="R377" s="749" t="n"/>
      <c r="S377" s="749" t="n"/>
      <c r="T377" s="749" t="n"/>
      <c r="U377" s="749" t="n"/>
      <c r="V377" s="749" t="n"/>
      <c r="W377" s="749" t="n"/>
      <c r="X377" s="749" t="n"/>
      <c r="Y377" s="749" t="n"/>
      <c r="Z377" s="749" t="n"/>
    </row>
    <row r="378">
      <c r="A378" s="749" t="n"/>
      <c r="B378" s="749" t="n"/>
      <c r="C378" s="749" t="n"/>
      <c r="D378" s="749" t="n"/>
      <c r="E378" s="749" t="n"/>
      <c r="F378" s="749" t="n"/>
      <c r="G378" s="749" t="n"/>
      <c r="H378" s="749" t="n"/>
      <c r="I378" s="749" t="n"/>
      <c r="J378" s="749" t="n"/>
      <c r="K378" s="749" t="n"/>
      <c r="L378" s="749" t="n"/>
      <c r="M378" s="749" t="n"/>
      <c r="N378" s="749" t="n"/>
      <c r="O378" s="749" t="n"/>
      <c r="P378" s="749" t="n"/>
      <c r="Q378" s="749" t="n"/>
      <c r="R378" s="749" t="n"/>
      <c r="S378" s="749" t="n"/>
      <c r="T378" s="749" t="n"/>
      <c r="U378" s="749" t="n"/>
      <c r="V378" s="749" t="n"/>
      <c r="W378" s="749" t="n"/>
      <c r="X378" s="749" t="n"/>
      <c r="Y378" s="749" t="n"/>
      <c r="Z378" s="749" t="n"/>
    </row>
    <row r="379">
      <c r="A379" s="749" t="n"/>
      <c r="B379" s="749" t="n"/>
      <c r="C379" s="749" t="n"/>
      <c r="D379" s="749" t="n"/>
      <c r="E379" s="749" t="n"/>
      <c r="F379" s="749" t="n"/>
      <c r="G379" s="749" t="n"/>
      <c r="H379" s="749" t="n"/>
      <c r="I379" s="749" t="n"/>
      <c r="J379" s="749" t="n"/>
      <c r="K379" s="749" t="n"/>
      <c r="L379" s="749" t="n"/>
      <c r="M379" s="749" t="n"/>
      <c r="N379" s="749" t="n"/>
      <c r="O379" s="749" t="n"/>
      <c r="P379" s="749" t="n"/>
      <c r="Q379" s="749" t="n"/>
      <c r="R379" s="749" t="n"/>
      <c r="S379" s="749" t="n"/>
      <c r="T379" s="749" t="n"/>
      <c r="U379" s="749" t="n"/>
      <c r="V379" s="749" t="n"/>
      <c r="W379" s="749" t="n"/>
      <c r="X379" s="749" t="n"/>
      <c r="Y379" s="749" t="n"/>
      <c r="Z379" s="749" t="n"/>
    </row>
    <row r="380">
      <c r="A380" s="749" t="n"/>
      <c r="B380" s="749" t="n"/>
      <c r="C380" s="749" t="n"/>
      <c r="D380" s="749" t="n"/>
      <c r="E380" s="749" t="n"/>
      <c r="F380" s="749" t="n"/>
      <c r="G380" s="749" t="n"/>
      <c r="H380" s="749" t="n"/>
      <c r="I380" s="749" t="n"/>
      <c r="J380" s="749" t="n"/>
      <c r="K380" s="749" t="n"/>
      <c r="L380" s="749" t="n"/>
      <c r="M380" s="749" t="n"/>
      <c r="N380" s="749" t="n"/>
      <c r="O380" s="749" t="n"/>
      <c r="P380" s="749" t="n"/>
      <c r="Q380" s="749" t="n"/>
      <c r="R380" s="749" t="n"/>
      <c r="S380" s="749" t="n"/>
      <c r="T380" s="749" t="n"/>
      <c r="U380" s="749" t="n"/>
      <c r="V380" s="749" t="n"/>
      <c r="W380" s="749" t="n"/>
      <c r="X380" s="749" t="n"/>
      <c r="Y380" s="749" t="n"/>
      <c r="Z380" s="749" t="n"/>
    </row>
    <row r="381">
      <c r="A381" s="749" t="n"/>
      <c r="B381" s="749" t="n"/>
      <c r="C381" s="749" t="n"/>
      <c r="D381" s="749" t="n"/>
      <c r="E381" s="749" t="n"/>
      <c r="F381" s="749" t="n"/>
      <c r="G381" s="749" t="n"/>
      <c r="H381" s="749" t="n"/>
      <c r="I381" s="749" t="n"/>
      <c r="J381" s="749" t="n"/>
      <c r="K381" s="749" t="n"/>
      <c r="L381" s="749" t="n"/>
      <c r="M381" s="749" t="n"/>
      <c r="N381" s="749" t="n"/>
      <c r="O381" s="749" t="n"/>
      <c r="P381" s="749" t="n"/>
      <c r="Q381" s="749" t="n"/>
      <c r="R381" s="749" t="n"/>
      <c r="S381" s="749" t="n"/>
      <c r="T381" s="749" t="n"/>
      <c r="U381" s="749" t="n"/>
      <c r="V381" s="749" t="n"/>
      <c r="W381" s="749" t="n"/>
      <c r="X381" s="749" t="n"/>
      <c r="Y381" s="749" t="n"/>
      <c r="Z381" s="749" t="n"/>
    </row>
    <row r="382">
      <c r="A382" s="749" t="n"/>
      <c r="B382" s="749" t="n"/>
      <c r="C382" s="749" t="n"/>
      <c r="D382" s="749" t="n"/>
      <c r="E382" s="749" t="n"/>
      <c r="F382" s="749" t="n"/>
      <c r="G382" s="749" t="n"/>
      <c r="H382" s="749" t="n"/>
      <c r="I382" s="749" t="n"/>
      <c r="J382" s="749" t="n"/>
      <c r="K382" s="749" t="n"/>
      <c r="L382" s="749" t="n"/>
      <c r="M382" s="749" t="n"/>
      <c r="N382" s="749" t="n"/>
      <c r="O382" s="749" t="n"/>
      <c r="P382" s="749" t="n"/>
      <c r="Q382" s="749" t="n"/>
      <c r="R382" s="749" t="n"/>
      <c r="S382" s="749" t="n"/>
      <c r="T382" s="749" t="n"/>
      <c r="U382" s="749" t="n"/>
      <c r="V382" s="749" t="n"/>
      <c r="W382" s="749" t="n"/>
      <c r="X382" s="749" t="n"/>
      <c r="Y382" s="749" t="n"/>
      <c r="Z382" s="749" t="n"/>
    </row>
    <row r="383">
      <c r="A383" s="749" t="n"/>
      <c r="B383" s="749" t="n"/>
      <c r="C383" s="749" t="n"/>
      <c r="D383" s="749" t="n"/>
      <c r="E383" s="749" t="n"/>
      <c r="F383" s="749" t="n"/>
      <c r="G383" s="749" t="n"/>
      <c r="H383" s="749" t="n"/>
      <c r="I383" s="749" t="n"/>
      <c r="J383" s="749" t="n"/>
      <c r="K383" s="749" t="n"/>
      <c r="L383" s="749" t="n"/>
      <c r="M383" s="749" t="n"/>
      <c r="N383" s="749" t="n"/>
      <c r="O383" s="749" t="n"/>
      <c r="P383" s="749" t="n"/>
      <c r="Q383" s="749" t="n"/>
      <c r="R383" s="749" t="n"/>
      <c r="S383" s="749" t="n"/>
      <c r="T383" s="749" t="n"/>
      <c r="U383" s="749" t="n"/>
      <c r="V383" s="749" t="n"/>
      <c r="W383" s="749" t="n"/>
      <c r="X383" s="749" t="n"/>
      <c r="Y383" s="749" t="n"/>
      <c r="Z383" s="749" t="n"/>
    </row>
    <row r="384">
      <c r="A384" s="749" t="n"/>
      <c r="B384" s="749" t="n"/>
      <c r="C384" s="749" t="n"/>
      <c r="D384" s="749" t="n"/>
      <c r="E384" s="749" t="n"/>
      <c r="F384" s="749" t="n"/>
      <c r="G384" s="749" t="n"/>
      <c r="H384" s="749" t="n"/>
      <c r="I384" s="749" t="n"/>
      <c r="J384" s="749" t="n"/>
      <c r="K384" s="749" t="n"/>
      <c r="L384" s="749" t="n"/>
      <c r="M384" s="749" t="n"/>
      <c r="N384" s="749" t="n"/>
      <c r="O384" s="749" t="n"/>
      <c r="P384" s="749" t="n"/>
      <c r="Q384" s="749" t="n"/>
      <c r="R384" s="749" t="n"/>
      <c r="S384" s="749" t="n"/>
      <c r="T384" s="749" t="n"/>
      <c r="U384" s="749" t="n"/>
      <c r="V384" s="749" t="n"/>
      <c r="W384" s="749" t="n"/>
      <c r="X384" s="749" t="n"/>
      <c r="Y384" s="749" t="n"/>
      <c r="Z384" s="749" t="n"/>
    </row>
    <row r="385">
      <c r="A385" s="749" t="n"/>
      <c r="B385" s="749" t="n"/>
      <c r="C385" s="749" t="n"/>
      <c r="D385" s="749" t="n"/>
      <c r="E385" s="749" t="n"/>
      <c r="F385" s="749" t="n"/>
      <c r="G385" s="749" t="n"/>
      <c r="H385" s="749" t="n"/>
      <c r="I385" s="749" t="n"/>
      <c r="J385" s="749" t="n"/>
      <c r="K385" s="749" t="n"/>
      <c r="L385" s="749" t="n"/>
      <c r="M385" s="749" t="n"/>
      <c r="N385" s="749" t="n"/>
      <c r="O385" s="749" t="n"/>
      <c r="P385" s="749" t="n"/>
      <c r="Q385" s="749" t="n"/>
      <c r="R385" s="749" t="n"/>
      <c r="S385" s="749" t="n"/>
      <c r="T385" s="749" t="n"/>
      <c r="U385" s="749" t="n"/>
      <c r="V385" s="749" t="n"/>
      <c r="W385" s="749" t="n"/>
      <c r="X385" s="749" t="n"/>
      <c r="Y385" s="749" t="n"/>
      <c r="Z385" s="749" t="n"/>
    </row>
    <row r="386">
      <c r="A386" s="749" t="n"/>
      <c r="B386" s="749" t="n"/>
      <c r="C386" s="749" t="n"/>
      <c r="D386" s="749" t="n"/>
      <c r="E386" s="749" t="n"/>
      <c r="F386" s="749" t="n"/>
      <c r="G386" s="749" t="n"/>
      <c r="H386" s="749" t="n"/>
      <c r="I386" s="749" t="n"/>
      <c r="J386" s="749" t="n"/>
      <c r="K386" s="749" t="n"/>
      <c r="L386" s="749" t="n"/>
      <c r="M386" s="749" t="n"/>
      <c r="N386" s="749" t="n"/>
      <c r="O386" s="749" t="n"/>
      <c r="P386" s="749" t="n"/>
      <c r="Q386" s="749" t="n"/>
      <c r="R386" s="749" t="n"/>
      <c r="S386" s="749" t="n"/>
      <c r="T386" s="749" t="n"/>
      <c r="U386" s="749" t="n"/>
      <c r="V386" s="749" t="n"/>
      <c r="W386" s="749" t="n"/>
      <c r="X386" s="749" t="n"/>
      <c r="Y386" s="749" t="n"/>
      <c r="Z386" s="749" t="n"/>
    </row>
    <row r="387">
      <c r="A387" s="749" t="n"/>
      <c r="B387" s="749" t="n"/>
      <c r="C387" s="749" t="n"/>
      <c r="D387" s="749" t="n"/>
      <c r="E387" s="749" t="n"/>
      <c r="F387" s="749" t="n"/>
      <c r="G387" s="749" t="n"/>
      <c r="H387" s="749" t="n"/>
      <c r="I387" s="749" t="n"/>
      <c r="J387" s="749" t="n"/>
      <c r="K387" s="749" t="n"/>
      <c r="L387" s="749" t="n"/>
      <c r="M387" s="749" t="n"/>
      <c r="N387" s="749" t="n"/>
      <c r="O387" s="749" t="n"/>
      <c r="P387" s="749" t="n"/>
      <c r="Q387" s="749" t="n"/>
      <c r="R387" s="749" t="n"/>
      <c r="S387" s="749" t="n"/>
      <c r="T387" s="749" t="n"/>
      <c r="U387" s="749" t="n"/>
      <c r="V387" s="749" t="n"/>
      <c r="W387" s="749" t="n"/>
      <c r="X387" s="749" t="n"/>
      <c r="Y387" s="749" t="n"/>
      <c r="Z387" s="749" t="n"/>
    </row>
    <row r="388">
      <c r="A388" s="749" t="n"/>
      <c r="B388" s="749" t="n"/>
      <c r="C388" s="749" t="n"/>
      <c r="D388" s="749" t="n"/>
      <c r="E388" s="749" t="n"/>
      <c r="F388" s="749" t="n"/>
      <c r="G388" s="749" t="n"/>
      <c r="H388" s="749" t="n"/>
      <c r="I388" s="749" t="n"/>
      <c r="J388" s="749" t="n"/>
      <c r="K388" s="749" t="n"/>
      <c r="L388" s="749" t="n"/>
      <c r="M388" s="749" t="n"/>
      <c r="N388" s="749" t="n"/>
      <c r="O388" s="749" t="n"/>
      <c r="P388" s="749" t="n"/>
      <c r="Q388" s="749" t="n"/>
      <c r="R388" s="749" t="n"/>
      <c r="S388" s="749" t="n"/>
      <c r="T388" s="749" t="n"/>
      <c r="U388" s="749" t="n"/>
      <c r="V388" s="749" t="n"/>
      <c r="W388" s="749" t="n"/>
      <c r="X388" s="749" t="n"/>
      <c r="Y388" s="749" t="n"/>
      <c r="Z388" s="749" t="n"/>
    </row>
    <row r="389">
      <c r="A389" s="749" t="n"/>
      <c r="B389" s="749" t="n"/>
      <c r="C389" s="749" t="n"/>
      <c r="D389" s="749" t="n"/>
      <c r="E389" s="749" t="n"/>
      <c r="F389" s="749" t="n"/>
      <c r="G389" s="749" t="n"/>
      <c r="H389" s="749" t="n"/>
      <c r="I389" s="749" t="n"/>
      <c r="J389" s="749" t="n"/>
      <c r="K389" s="749" t="n"/>
      <c r="L389" s="749" t="n"/>
      <c r="M389" s="749" t="n"/>
      <c r="N389" s="749" t="n"/>
      <c r="O389" s="749" t="n"/>
      <c r="P389" s="749" t="n"/>
      <c r="Q389" s="749" t="n"/>
      <c r="R389" s="749" t="n"/>
      <c r="S389" s="749" t="n"/>
      <c r="T389" s="749" t="n"/>
      <c r="U389" s="749" t="n"/>
      <c r="V389" s="749" t="n"/>
      <c r="W389" s="749" t="n"/>
      <c r="X389" s="749" t="n"/>
      <c r="Y389" s="749" t="n"/>
      <c r="Z389" s="749" t="n"/>
    </row>
    <row r="390">
      <c r="A390" s="749" t="n"/>
      <c r="B390" s="749" t="n"/>
      <c r="C390" s="749" t="n"/>
      <c r="D390" s="749" t="n"/>
      <c r="E390" s="749" t="n"/>
      <c r="F390" s="749" t="n"/>
      <c r="G390" s="749" t="n"/>
      <c r="H390" s="749" t="n"/>
      <c r="I390" s="749" t="n"/>
      <c r="J390" s="749" t="n"/>
      <c r="K390" s="749" t="n"/>
      <c r="L390" s="749" t="n"/>
      <c r="M390" s="749" t="n"/>
      <c r="N390" s="749" t="n"/>
      <c r="O390" s="749" t="n"/>
      <c r="P390" s="749" t="n"/>
      <c r="Q390" s="749" t="n"/>
      <c r="R390" s="749" t="n"/>
      <c r="S390" s="749" t="n"/>
      <c r="T390" s="749" t="n"/>
      <c r="U390" s="749" t="n"/>
      <c r="V390" s="749" t="n"/>
      <c r="W390" s="749" t="n"/>
      <c r="X390" s="749" t="n"/>
      <c r="Y390" s="749" t="n"/>
      <c r="Z390" s="749" t="n"/>
    </row>
    <row r="391">
      <c r="A391" s="749" t="n"/>
      <c r="B391" s="749" t="n"/>
      <c r="C391" s="749" t="n"/>
      <c r="D391" s="749" t="n"/>
      <c r="E391" s="749" t="n"/>
      <c r="F391" s="749" t="n"/>
      <c r="G391" s="749" t="n"/>
      <c r="H391" s="749" t="n"/>
      <c r="I391" s="749" t="n"/>
      <c r="J391" s="749" t="n"/>
      <c r="K391" s="749" t="n"/>
      <c r="L391" s="749" t="n"/>
      <c r="M391" s="749" t="n"/>
      <c r="N391" s="749" t="n"/>
      <c r="O391" s="749" t="n"/>
      <c r="P391" s="749" t="n"/>
      <c r="Q391" s="749" t="n"/>
      <c r="R391" s="749" t="n"/>
      <c r="S391" s="749" t="n"/>
      <c r="T391" s="749" t="n"/>
      <c r="U391" s="749" t="n"/>
      <c r="V391" s="749" t="n"/>
      <c r="W391" s="749" t="n"/>
      <c r="X391" s="749" t="n"/>
      <c r="Y391" s="749" t="n"/>
      <c r="Z391" s="749" t="n"/>
    </row>
    <row r="392">
      <c r="A392" s="749" t="n"/>
      <c r="B392" s="749" t="n"/>
      <c r="C392" s="749" t="n"/>
      <c r="D392" s="749" t="n"/>
      <c r="E392" s="749" t="n"/>
      <c r="F392" s="749" t="n"/>
      <c r="G392" s="749" t="n"/>
      <c r="H392" s="749" t="n"/>
      <c r="I392" s="749" t="n"/>
      <c r="J392" s="749" t="n"/>
      <c r="K392" s="749" t="n"/>
      <c r="L392" s="749" t="n"/>
      <c r="M392" s="749" t="n"/>
      <c r="N392" s="749" t="n"/>
      <c r="O392" s="749" t="n"/>
      <c r="P392" s="749" t="n"/>
      <c r="Q392" s="749" t="n"/>
      <c r="R392" s="749" t="n"/>
      <c r="S392" s="749" t="n"/>
      <c r="T392" s="749" t="n"/>
      <c r="U392" s="749" t="n"/>
      <c r="V392" s="749" t="n"/>
      <c r="W392" s="749" t="n"/>
      <c r="X392" s="749" t="n"/>
      <c r="Y392" s="749" t="n"/>
      <c r="Z392" s="749" t="n"/>
    </row>
    <row r="393">
      <c r="A393" s="749" t="n"/>
      <c r="B393" s="749" t="n"/>
      <c r="C393" s="749" t="n"/>
      <c r="D393" s="749" t="n"/>
      <c r="E393" s="749" t="n"/>
      <c r="F393" s="749" t="n"/>
      <c r="G393" s="749" t="n"/>
      <c r="H393" s="749" t="n"/>
      <c r="I393" s="749" t="n"/>
      <c r="J393" s="749" t="n"/>
      <c r="K393" s="749" t="n"/>
      <c r="L393" s="749" t="n"/>
      <c r="M393" s="749" t="n"/>
      <c r="N393" s="749" t="n"/>
      <c r="O393" s="749" t="n"/>
      <c r="P393" s="749" t="n"/>
      <c r="Q393" s="749" t="n"/>
      <c r="R393" s="749" t="n"/>
      <c r="S393" s="749" t="n"/>
      <c r="T393" s="749" t="n"/>
      <c r="U393" s="749" t="n"/>
      <c r="V393" s="749" t="n"/>
      <c r="W393" s="749" t="n"/>
      <c r="X393" s="749" t="n"/>
      <c r="Y393" s="749" t="n"/>
      <c r="Z393" s="749" t="n"/>
    </row>
    <row r="394">
      <c r="A394" s="749" t="n"/>
      <c r="B394" s="749" t="n"/>
      <c r="C394" s="749" t="n"/>
      <c r="D394" s="749" t="n"/>
      <c r="E394" s="749" t="n"/>
      <c r="F394" s="749" t="n"/>
      <c r="G394" s="749" t="n"/>
      <c r="H394" s="749" t="n"/>
      <c r="I394" s="749" t="n"/>
      <c r="J394" s="749" t="n"/>
      <c r="K394" s="749" t="n"/>
      <c r="L394" s="749" t="n"/>
      <c r="M394" s="749" t="n"/>
      <c r="N394" s="749" t="n"/>
      <c r="O394" s="749" t="n"/>
      <c r="P394" s="749" t="n"/>
      <c r="Q394" s="749" t="n"/>
      <c r="R394" s="749" t="n"/>
      <c r="S394" s="749" t="n"/>
      <c r="T394" s="749" t="n"/>
      <c r="U394" s="749" t="n"/>
      <c r="V394" s="749" t="n"/>
      <c r="W394" s="749" t="n"/>
      <c r="X394" s="749" t="n"/>
      <c r="Y394" s="749" t="n"/>
      <c r="Z394" s="749" t="n"/>
    </row>
    <row r="395">
      <c r="A395" s="749" t="n"/>
      <c r="B395" s="749" t="n"/>
      <c r="C395" s="749" t="n"/>
      <c r="D395" s="749" t="n"/>
      <c r="E395" s="749" t="n"/>
      <c r="F395" s="749" t="n"/>
      <c r="G395" s="749" t="n"/>
      <c r="H395" s="749" t="n"/>
      <c r="I395" s="749" t="n"/>
      <c r="J395" s="749" t="n"/>
      <c r="K395" s="749" t="n"/>
      <c r="L395" s="749" t="n"/>
      <c r="M395" s="749" t="n"/>
      <c r="N395" s="749" t="n"/>
      <c r="O395" s="749" t="n"/>
      <c r="P395" s="749" t="n"/>
      <c r="Q395" s="749" t="n"/>
      <c r="R395" s="749" t="n"/>
      <c r="S395" s="749" t="n"/>
      <c r="T395" s="749" t="n"/>
      <c r="U395" s="749" t="n"/>
      <c r="V395" s="749" t="n"/>
      <c r="W395" s="749" t="n"/>
      <c r="X395" s="749" t="n"/>
      <c r="Y395" s="749" t="n"/>
      <c r="Z395" s="749" t="n"/>
    </row>
    <row r="396">
      <c r="A396" s="749" t="n"/>
      <c r="B396" s="749" t="n"/>
      <c r="C396" s="749" t="n"/>
      <c r="D396" s="749" t="n"/>
      <c r="E396" s="749" t="n"/>
      <c r="F396" s="749" t="n"/>
      <c r="G396" s="749" t="n"/>
      <c r="H396" s="749" t="n"/>
      <c r="I396" s="749" t="n"/>
      <c r="J396" s="749" t="n"/>
      <c r="K396" s="749" t="n"/>
      <c r="L396" s="749" t="n"/>
      <c r="M396" s="749" t="n"/>
      <c r="N396" s="749" t="n"/>
      <c r="O396" s="749" t="n"/>
      <c r="P396" s="749" t="n"/>
      <c r="Q396" s="749" t="n"/>
      <c r="R396" s="749" t="n"/>
      <c r="S396" s="749" t="n"/>
      <c r="T396" s="749" t="n"/>
      <c r="U396" s="749" t="n"/>
      <c r="V396" s="749" t="n"/>
      <c r="W396" s="749" t="n"/>
      <c r="X396" s="749" t="n"/>
      <c r="Y396" s="749" t="n"/>
      <c r="Z396" s="749" t="n"/>
    </row>
    <row r="397">
      <c r="A397" s="749" t="n"/>
      <c r="B397" s="749" t="n"/>
      <c r="C397" s="749" t="n"/>
      <c r="D397" s="749" t="n"/>
      <c r="E397" s="749" t="n"/>
      <c r="F397" s="749" t="n"/>
      <c r="G397" s="749" t="n"/>
      <c r="H397" s="749" t="n"/>
      <c r="I397" s="749" t="n"/>
      <c r="J397" s="749" t="n"/>
      <c r="K397" s="749" t="n"/>
      <c r="L397" s="749" t="n"/>
      <c r="M397" s="749" t="n"/>
      <c r="N397" s="749" t="n"/>
      <c r="O397" s="749" t="n"/>
      <c r="P397" s="749" t="n"/>
      <c r="Q397" s="749" t="n"/>
      <c r="R397" s="749" t="n"/>
      <c r="S397" s="749" t="n"/>
      <c r="T397" s="749" t="n"/>
      <c r="U397" s="749" t="n"/>
      <c r="V397" s="749" t="n"/>
      <c r="W397" s="749" t="n"/>
      <c r="X397" s="749" t="n"/>
      <c r="Y397" s="749" t="n"/>
      <c r="Z397" s="749" t="n"/>
    </row>
    <row r="398">
      <c r="A398" s="749" t="n"/>
      <c r="B398" s="749" t="n"/>
      <c r="C398" s="749" t="n"/>
      <c r="D398" s="749" t="n"/>
      <c r="E398" s="749" t="n"/>
      <c r="F398" s="749" t="n"/>
      <c r="G398" s="749" t="n"/>
      <c r="H398" s="749" t="n"/>
      <c r="I398" s="749" t="n"/>
      <c r="J398" s="749" t="n"/>
      <c r="K398" s="749" t="n"/>
      <c r="L398" s="749" t="n"/>
      <c r="M398" s="749" t="n"/>
      <c r="N398" s="749" t="n"/>
      <c r="O398" s="749" t="n"/>
      <c r="P398" s="749" t="n"/>
      <c r="Q398" s="749" t="n"/>
      <c r="R398" s="749" t="n"/>
      <c r="S398" s="749" t="n"/>
      <c r="T398" s="749" t="n"/>
      <c r="U398" s="749" t="n"/>
      <c r="V398" s="749" t="n"/>
      <c r="W398" s="749" t="n"/>
      <c r="X398" s="749" t="n"/>
      <c r="Y398" s="749" t="n"/>
      <c r="Z398" s="749" t="n"/>
    </row>
    <row r="399">
      <c r="A399" s="749" t="n"/>
      <c r="B399" s="749" t="n"/>
      <c r="C399" s="749" t="n"/>
      <c r="D399" s="749" t="n"/>
      <c r="E399" s="749" t="n"/>
      <c r="F399" s="749" t="n"/>
      <c r="G399" s="749" t="n"/>
      <c r="H399" s="749" t="n"/>
      <c r="I399" s="749" t="n"/>
      <c r="J399" s="749" t="n"/>
      <c r="K399" s="749" t="n"/>
      <c r="L399" s="749" t="n"/>
      <c r="M399" s="749" t="n"/>
      <c r="N399" s="749" t="n"/>
      <c r="O399" s="749" t="n"/>
      <c r="P399" s="749" t="n"/>
      <c r="Q399" s="749" t="n"/>
      <c r="R399" s="749" t="n"/>
      <c r="S399" s="749" t="n"/>
      <c r="T399" s="749" t="n"/>
      <c r="U399" s="749" t="n"/>
      <c r="V399" s="749" t="n"/>
      <c r="W399" s="749" t="n"/>
      <c r="X399" s="749" t="n"/>
      <c r="Y399" s="749" t="n"/>
      <c r="Z399" s="749" t="n"/>
    </row>
    <row r="400">
      <c r="A400" s="749" t="n"/>
      <c r="B400" s="749" t="n"/>
      <c r="C400" s="749" t="n"/>
      <c r="D400" s="749" t="n"/>
      <c r="E400" s="749" t="n"/>
      <c r="F400" s="749" t="n"/>
      <c r="G400" s="749" t="n"/>
      <c r="H400" s="749" t="n"/>
      <c r="I400" s="749" t="n"/>
      <c r="J400" s="749" t="n"/>
      <c r="K400" s="749" t="n"/>
      <c r="L400" s="749" t="n"/>
      <c r="M400" s="749" t="n"/>
      <c r="N400" s="749" t="n"/>
      <c r="O400" s="749" t="n"/>
      <c r="P400" s="749" t="n"/>
      <c r="Q400" s="749" t="n"/>
      <c r="R400" s="749" t="n"/>
      <c r="S400" s="749" t="n"/>
      <c r="T400" s="749" t="n"/>
      <c r="U400" s="749" t="n"/>
      <c r="V400" s="749" t="n"/>
      <c r="W400" s="749" t="n"/>
      <c r="X400" s="749" t="n"/>
      <c r="Y400" s="749" t="n"/>
      <c r="Z400" s="749" t="n"/>
    </row>
    <row r="401">
      <c r="A401" s="749" t="n"/>
      <c r="B401" s="749" t="n"/>
      <c r="C401" s="749" t="n"/>
      <c r="D401" s="749" t="n"/>
      <c r="E401" s="749" t="n"/>
      <c r="F401" s="749" t="n"/>
      <c r="G401" s="749" t="n"/>
      <c r="H401" s="749" t="n"/>
      <c r="I401" s="749" t="n"/>
      <c r="J401" s="749" t="n"/>
      <c r="K401" s="749" t="n"/>
      <c r="L401" s="749" t="n"/>
      <c r="M401" s="749" t="n"/>
      <c r="N401" s="749" t="n"/>
      <c r="O401" s="749" t="n"/>
      <c r="P401" s="749" t="n"/>
      <c r="Q401" s="749" t="n"/>
      <c r="R401" s="749" t="n"/>
      <c r="S401" s="749" t="n"/>
      <c r="T401" s="749" t="n"/>
      <c r="U401" s="749" t="n"/>
      <c r="V401" s="749" t="n"/>
      <c r="W401" s="749" t="n"/>
      <c r="X401" s="749" t="n"/>
      <c r="Y401" s="749" t="n"/>
      <c r="Z401" s="749" t="n"/>
    </row>
    <row r="402">
      <c r="A402" s="749" t="n"/>
      <c r="B402" s="749" t="n"/>
      <c r="C402" s="749" t="n"/>
      <c r="D402" s="749" t="n"/>
      <c r="E402" s="749" t="n"/>
      <c r="F402" s="749" t="n"/>
      <c r="G402" s="749" t="n"/>
      <c r="H402" s="749" t="n"/>
      <c r="I402" s="749" t="n"/>
      <c r="J402" s="749" t="n"/>
      <c r="K402" s="749" t="n"/>
      <c r="L402" s="749" t="n"/>
      <c r="M402" s="749" t="n"/>
      <c r="N402" s="749" t="n"/>
      <c r="O402" s="749" t="n"/>
      <c r="P402" s="749" t="n"/>
      <c r="Q402" s="749" t="n"/>
      <c r="R402" s="749" t="n"/>
      <c r="S402" s="749" t="n"/>
      <c r="T402" s="749" t="n"/>
      <c r="U402" s="749" t="n"/>
      <c r="V402" s="749" t="n"/>
      <c r="W402" s="749" t="n"/>
      <c r="X402" s="749" t="n"/>
      <c r="Y402" s="749" t="n"/>
      <c r="Z402" s="749" t="n"/>
    </row>
    <row r="403">
      <c r="A403" s="749" t="n"/>
      <c r="B403" s="749" t="n"/>
      <c r="C403" s="749" t="n"/>
      <c r="D403" s="749" t="n"/>
      <c r="E403" s="749" t="n"/>
      <c r="F403" s="749" t="n"/>
      <c r="G403" s="749" t="n"/>
      <c r="H403" s="749" t="n"/>
      <c r="I403" s="749" t="n"/>
      <c r="J403" s="749" t="n"/>
      <c r="K403" s="749" t="n"/>
      <c r="L403" s="749" t="n"/>
      <c r="M403" s="749" t="n"/>
      <c r="N403" s="749" t="n"/>
      <c r="O403" s="749" t="n"/>
      <c r="P403" s="749" t="n"/>
      <c r="Q403" s="749" t="n"/>
      <c r="R403" s="749" t="n"/>
      <c r="S403" s="749" t="n"/>
      <c r="T403" s="749" t="n"/>
      <c r="U403" s="749" t="n"/>
      <c r="V403" s="749" t="n"/>
      <c r="W403" s="749" t="n"/>
      <c r="X403" s="749" t="n"/>
      <c r="Y403" s="749" t="n"/>
      <c r="Z403" s="749" t="n"/>
    </row>
    <row r="404">
      <c r="A404" s="749" t="n"/>
      <c r="B404" s="749" t="n"/>
      <c r="C404" s="749" t="n"/>
      <c r="D404" s="749" t="n"/>
      <c r="E404" s="749" t="n"/>
      <c r="F404" s="749" t="n"/>
      <c r="G404" s="749" t="n"/>
      <c r="H404" s="749" t="n"/>
      <c r="I404" s="749" t="n"/>
      <c r="J404" s="749" t="n"/>
      <c r="K404" s="749" t="n"/>
      <c r="L404" s="749" t="n"/>
      <c r="M404" s="749" t="n"/>
      <c r="N404" s="749" t="n"/>
      <c r="O404" s="749" t="n"/>
      <c r="P404" s="749" t="n"/>
      <c r="Q404" s="749" t="n"/>
      <c r="R404" s="749" t="n"/>
      <c r="S404" s="749" t="n"/>
      <c r="T404" s="749" t="n"/>
      <c r="U404" s="749" t="n"/>
      <c r="V404" s="749" t="n"/>
      <c r="W404" s="749" t="n"/>
      <c r="X404" s="749" t="n"/>
      <c r="Y404" s="749" t="n"/>
      <c r="Z404" s="749" t="n"/>
    </row>
    <row r="405">
      <c r="A405" s="749" t="n"/>
      <c r="B405" s="749" t="n"/>
      <c r="C405" s="749" t="n"/>
      <c r="D405" s="749" t="n"/>
      <c r="E405" s="749" t="n"/>
      <c r="F405" s="749" t="n"/>
      <c r="G405" s="749" t="n"/>
      <c r="H405" s="749" t="n"/>
      <c r="I405" s="749" t="n"/>
      <c r="J405" s="749" t="n"/>
      <c r="K405" s="749" t="n"/>
      <c r="L405" s="749" t="n"/>
      <c r="M405" s="749" t="n"/>
      <c r="N405" s="749" t="n"/>
      <c r="O405" s="749" t="n"/>
      <c r="P405" s="749" t="n"/>
      <c r="Q405" s="749" t="n"/>
      <c r="R405" s="749" t="n"/>
      <c r="S405" s="749" t="n"/>
      <c r="T405" s="749" t="n"/>
      <c r="U405" s="749" t="n"/>
      <c r="V405" s="749" t="n"/>
      <c r="W405" s="749" t="n"/>
      <c r="X405" s="749" t="n"/>
      <c r="Y405" s="749" t="n"/>
      <c r="Z405" s="749" t="n"/>
    </row>
    <row r="406">
      <c r="A406" s="749" t="n"/>
      <c r="B406" s="749" t="n"/>
      <c r="C406" s="749" t="n"/>
      <c r="D406" s="749" t="n"/>
      <c r="E406" s="749" t="n"/>
      <c r="F406" s="749" t="n"/>
      <c r="G406" s="749" t="n"/>
      <c r="H406" s="749" t="n"/>
      <c r="I406" s="749" t="n"/>
      <c r="J406" s="749" t="n"/>
      <c r="K406" s="749" t="n"/>
      <c r="L406" s="749" t="n"/>
      <c r="M406" s="749" t="n"/>
      <c r="N406" s="749" t="n"/>
      <c r="O406" s="749" t="n"/>
      <c r="P406" s="749" t="n"/>
      <c r="Q406" s="749" t="n"/>
      <c r="R406" s="749" t="n"/>
      <c r="S406" s="749" t="n"/>
      <c r="T406" s="749" t="n"/>
      <c r="U406" s="749" t="n"/>
      <c r="V406" s="749" t="n"/>
      <c r="W406" s="749" t="n"/>
      <c r="X406" s="749" t="n"/>
      <c r="Y406" s="749" t="n"/>
      <c r="Z406" s="749" t="n"/>
    </row>
    <row r="407">
      <c r="A407" s="749" t="n"/>
      <c r="B407" s="749" t="n"/>
      <c r="C407" s="749" t="n"/>
      <c r="D407" s="749" t="n"/>
      <c r="E407" s="749" t="n"/>
      <c r="F407" s="749" t="n"/>
      <c r="G407" s="749" t="n"/>
      <c r="H407" s="749" t="n"/>
      <c r="I407" s="749" t="n"/>
      <c r="J407" s="749" t="n"/>
      <c r="K407" s="749" t="n"/>
      <c r="L407" s="749" t="n"/>
      <c r="M407" s="749" t="n"/>
      <c r="N407" s="749" t="n"/>
      <c r="O407" s="749" t="n"/>
      <c r="P407" s="749" t="n"/>
      <c r="Q407" s="749" t="n"/>
      <c r="R407" s="749" t="n"/>
      <c r="S407" s="749" t="n"/>
      <c r="T407" s="749" t="n"/>
      <c r="U407" s="749" t="n"/>
      <c r="V407" s="749" t="n"/>
      <c r="W407" s="749" t="n"/>
      <c r="X407" s="749" t="n"/>
      <c r="Y407" s="749" t="n"/>
      <c r="Z407" s="749" t="n"/>
    </row>
    <row r="408">
      <c r="A408" s="749" t="n"/>
      <c r="B408" s="749" t="n"/>
      <c r="C408" s="749" t="n"/>
      <c r="D408" s="749" t="n"/>
      <c r="E408" s="749" t="n"/>
      <c r="F408" s="749" t="n"/>
      <c r="G408" s="749" t="n"/>
      <c r="H408" s="749" t="n"/>
      <c r="I408" s="749" t="n"/>
      <c r="J408" s="749" t="n"/>
      <c r="K408" s="749" t="n"/>
      <c r="L408" s="749" t="n"/>
      <c r="M408" s="749" t="n"/>
      <c r="N408" s="749" t="n"/>
      <c r="O408" s="749" t="n"/>
      <c r="P408" s="749" t="n"/>
      <c r="Q408" s="749" t="n"/>
      <c r="R408" s="749" t="n"/>
      <c r="S408" s="749" t="n"/>
      <c r="T408" s="749" t="n"/>
      <c r="U408" s="749" t="n"/>
      <c r="V408" s="749" t="n"/>
      <c r="W408" s="749" t="n"/>
      <c r="X408" s="749" t="n"/>
      <c r="Y408" s="749" t="n"/>
      <c r="Z408" s="749" t="n"/>
    </row>
    <row r="409">
      <c r="A409" s="749" t="n"/>
      <c r="B409" s="749" t="n"/>
      <c r="C409" s="749" t="n"/>
      <c r="D409" s="749" t="n"/>
      <c r="E409" s="749" t="n"/>
      <c r="F409" s="749" t="n"/>
      <c r="G409" s="749" t="n"/>
      <c r="H409" s="749" t="n"/>
      <c r="I409" s="749" t="n"/>
      <c r="J409" s="749" t="n"/>
      <c r="K409" s="749" t="n"/>
      <c r="L409" s="749" t="n"/>
      <c r="M409" s="749" t="n"/>
      <c r="N409" s="749" t="n"/>
      <c r="O409" s="749" t="n"/>
      <c r="P409" s="749" t="n"/>
      <c r="Q409" s="749" t="n"/>
      <c r="R409" s="749" t="n"/>
      <c r="S409" s="749" t="n"/>
      <c r="T409" s="749" t="n"/>
      <c r="U409" s="749" t="n"/>
      <c r="V409" s="749" t="n"/>
      <c r="W409" s="749" t="n"/>
      <c r="X409" s="749" t="n"/>
      <c r="Y409" s="749" t="n"/>
      <c r="Z409" s="749" t="n"/>
    </row>
    <row r="410">
      <c r="A410" s="749" t="n"/>
      <c r="B410" s="749" t="n"/>
      <c r="C410" s="749" t="n"/>
      <c r="D410" s="749" t="n"/>
      <c r="E410" s="749" t="n"/>
      <c r="F410" s="749" t="n"/>
      <c r="G410" s="749" t="n"/>
      <c r="H410" s="749" t="n"/>
      <c r="I410" s="749" t="n"/>
      <c r="J410" s="749" t="n"/>
      <c r="K410" s="749" t="n"/>
      <c r="L410" s="749" t="n"/>
      <c r="M410" s="749" t="n"/>
      <c r="N410" s="749" t="n"/>
      <c r="O410" s="749" t="n"/>
      <c r="P410" s="749" t="n"/>
      <c r="Q410" s="749" t="n"/>
      <c r="R410" s="749" t="n"/>
      <c r="S410" s="749" t="n"/>
      <c r="T410" s="749" t="n"/>
      <c r="U410" s="749" t="n"/>
      <c r="V410" s="749" t="n"/>
      <c r="W410" s="749" t="n"/>
      <c r="X410" s="749" t="n"/>
      <c r="Y410" s="749" t="n"/>
      <c r="Z410" s="749" t="n"/>
    </row>
    <row r="411">
      <c r="A411" s="749" t="n"/>
      <c r="B411" s="749" t="n"/>
      <c r="C411" s="749" t="n"/>
      <c r="D411" s="749" t="n"/>
      <c r="E411" s="749" t="n"/>
      <c r="F411" s="749" t="n"/>
      <c r="G411" s="749" t="n"/>
      <c r="H411" s="749" t="n"/>
      <c r="I411" s="749" t="n"/>
      <c r="J411" s="749" t="n"/>
      <c r="K411" s="749" t="n"/>
      <c r="L411" s="749" t="n"/>
      <c r="M411" s="749" t="n"/>
      <c r="N411" s="749" t="n"/>
      <c r="O411" s="749" t="n"/>
      <c r="P411" s="749" t="n"/>
      <c r="Q411" s="749" t="n"/>
      <c r="R411" s="749" t="n"/>
      <c r="S411" s="749" t="n"/>
      <c r="T411" s="749" t="n"/>
      <c r="U411" s="749" t="n"/>
      <c r="V411" s="749" t="n"/>
      <c r="W411" s="749" t="n"/>
      <c r="X411" s="749" t="n"/>
      <c r="Y411" s="749" t="n"/>
      <c r="Z411" s="749" t="n"/>
    </row>
    <row r="412">
      <c r="A412" s="749" t="n"/>
      <c r="B412" s="749" t="n"/>
      <c r="C412" s="749" t="n"/>
      <c r="D412" s="749" t="n"/>
      <c r="E412" s="749" t="n"/>
      <c r="F412" s="749" t="n"/>
      <c r="G412" s="749" t="n"/>
      <c r="H412" s="749" t="n"/>
      <c r="I412" s="749" t="n"/>
      <c r="J412" s="749" t="n"/>
      <c r="K412" s="749" t="n"/>
      <c r="L412" s="749" t="n"/>
      <c r="M412" s="749" t="n"/>
      <c r="N412" s="749" t="n"/>
      <c r="O412" s="749" t="n"/>
      <c r="P412" s="749" t="n"/>
      <c r="Q412" s="749" t="n"/>
      <c r="R412" s="749" t="n"/>
      <c r="S412" s="749" t="n"/>
      <c r="T412" s="749" t="n"/>
      <c r="U412" s="749" t="n"/>
      <c r="V412" s="749" t="n"/>
      <c r="W412" s="749" t="n"/>
      <c r="X412" s="749" t="n"/>
      <c r="Y412" s="749" t="n"/>
      <c r="Z412" s="749" t="n"/>
    </row>
    <row r="413">
      <c r="A413" s="749" t="n"/>
      <c r="B413" s="749" t="n"/>
      <c r="C413" s="749" t="n"/>
      <c r="D413" s="749" t="n"/>
      <c r="E413" s="749" t="n"/>
      <c r="F413" s="749" t="n"/>
      <c r="G413" s="749" t="n"/>
      <c r="H413" s="749" t="n"/>
      <c r="I413" s="749" t="n"/>
      <c r="J413" s="749" t="n"/>
      <c r="K413" s="749" t="n"/>
      <c r="L413" s="749" t="n"/>
      <c r="M413" s="749" t="n"/>
      <c r="N413" s="749" t="n"/>
      <c r="O413" s="749" t="n"/>
      <c r="P413" s="749" t="n"/>
      <c r="Q413" s="749" t="n"/>
      <c r="R413" s="749" t="n"/>
      <c r="S413" s="749" t="n"/>
      <c r="T413" s="749" t="n"/>
      <c r="U413" s="749" t="n"/>
      <c r="V413" s="749" t="n"/>
      <c r="W413" s="749" t="n"/>
      <c r="X413" s="749" t="n"/>
      <c r="Y413" s="749" t="n"/>
      <c r="Z413" s="749" t="n"/>
    </row>
    <row r="414">
      <c r="A414" s="749" t="n"/>
      <c r="B414" s="749" t="n"/>
      <c r="C414" s="749" t="n"/>
      <c r="D414" s="749" t="n"/>
      <c r="E414" s="749" t="n"/>
      <c r="F414" s="749" t="n"/>
      <c r="G414" s="749" t="n"/>
      <c r="H414" s="749" t="n"/>
      <c r="I414" s="749" t="n"/>
      <c r="J414" s="749" t="n"/>
      <c r="K414" s="749" t="n"/>
      <c r="L414" s="749" t="n"/>
      <c r="M414" s="749" t="n"/>
      <c r="N414" s="749" t="n"/>
      <c r="O414" s="749" t="n"/>
      <c r="P414" s="749" t="n"/>
      <c r="Q414" s="749" t="n"/>
      <c r="R414" s="749" t="n"/>
      <c r="S414" s="749" t="n"/>
      <c r="T414" s="749" t="n"/>
      <c r="U414" s="749" t="n"/>
      <c r="V414" s="749" t="n"/>
      <c r="W414" s="749" t="n"/>
      <c r="X414" s="749" t="n"/>
      <c r="Y414" s="749" t="n"/>
      <c r="Z414" s="749" t="n"/>
    </row>
    <row r="415">
      <c r="A415" s="749" t="n"/>
      <c r="B415" s="749" t="n"/>
      <c r="C415" s="749" t="n"/>
      <c r="D415" s="749" t="n"/>
      <c r="E415" s="749" t="n"/>
      <c r="F415" s="749" t="n"/>
      <c r="G415" s="749" t="n"/>
      <c r="H415" s="749" t="n"/>
      <c r="I415" s="749" t="n"/>
      <c r="J415" s="749" t="n"/>
      <c r="K415" s="749" t="n"/>
      <c r="L415" s="749" t="n"/>
      <c r="M415" s="749" t="n"/>
      <c r="N415" s="749" t="n"/>
      <c r="O415" s="749" t="n"/>
      <c r="P415" s="749" t="n"/>
      <c r="Q415" s="749" t="n"/>
      <c r="R415" s="749" t="n"/>
      <c r="S415" s="749" t="n"/>
      <c r="T415" s="749" t="n"/>
      <c r="U415" s="749" t="n"/>
      <c r="V415" s="749" t="n"/>
      <c r="W415" s="749" t="n"/>
      <c r="X415" s="749" t="n"/>
      <c r="Y415" s="749" t="n"/>
      <c r="Z415" s="749" t="n"/>
    </row>
    <row r="416">
      <c r="A416" s="749" t="n"/>
      <c r="B416" s="749" t="n"/>
      <c r="C416" s="749" t="n"/>
      <c r="D416" s="749" t="n"/>
      <c r="E416" s="749" t="n"/>
      <c r="F416" s="749" t="n"/>
      <c r="G416" s="749" t="n"/>
      <c r="H416" s="749" t="n"/>
      <c r="I416" s="749" t="n"/>
      <c r="J416" s="749" t="n"/>
      <c r="K416" s="749" t="n"/>
      <c r="L416" s="749" t="n"/>
      <c r="M416" s="749" t="n"/>
      <c r="N416" s="749" t="n"/>
      <c r="O416" s="749" t="n"/>
      <c r="P416" s="749" t="n"/>
      <c r="Q416" s="749" t="n"/>
      <c r="R416" s="749" t="n"/>
      <c r="S416" s="749" t="n"/>
      <c r="T416" s="749" t="n"/>
      <c r="U416" s="749" t="n"/>
      <c r="V416" s="749" t="n"/>
      <c r="W416" s="749" t="n"/>
      <c r="X416" s="749" t="n"/>
      <c r="Y416" s="749" t="n"/>
      <c r="Z416" s="749" t="n"/>
    </row>
    <row r="417">
      <c r="A417" s="749" t="n"/>
      <c r="B417" s="749" t="n"/>
      <c r="C417" s="749" t="n"/>
      <c r="D417" s="749" t="n"/>
      <c r="E417" s="749" t="n"/>
      <c r="F417" s="749" t="n"/>
      <c r="G417" s="749" t="n"/>
      <c r="H417" s="749" t="n"/>
      <c r="I417" s="749" t="n"/>
      <c r="J417" s="749" t="n"/>
      <c r="K417" s="749" t="n"/>
      <c r="L417" s="749" t="n"/>
      <c r="M417" s="749" t="n"/>
      <c r="N417" s="749" t="n"/>
      <c r="O417" s="749" t="n"/>
      <c r="P417" s="749" t="n"/>
      <c r="Q417" s="749" t="n"/>
      <c r="R417" s="749" t="n"/>
      <c r="S417" s="749" t="n"/>
      <c r="T417" s="749" t="n"/>
      <c r="U417" s="749" t="n"/>
      <c r="V417" s="749" t="n"/>
      <c r="W417" s="749" t="n"/>
      <c r="X417" s="749" t="n"/>
      <c r="Y417" s="749" t="n"/>
      <c r="Z417" s="749" t="n"/>
    </row>
    <row r="418">
      <c r="A418" s="749" t="n"/>
      <c r="B418" s="749" t="n"/>
      <c r="C418" s="749" t="n"/>
      <c r="D418" s="749" t="n"/>
      <c r="E418" s="749" t="n"/>
      <c r="F418" s="749" t="n"/>
      <c r="G418" s="749" t="n"/>
      <c r="H418" s="749" t="n"/>
      <c r="I418" s="749" t="n"/>
      <c r="J418" s="749" t="n"/>
      <c r="K418" s="749" t="n"/>
      <c r="L418" s="749" t="n"/>
      <c r="M418" s="749" t="n"/>
      <c r="N418" s="749" t="n"/>
      <c r="O418" s="749" t="n"/>
      <c r="P418" s="749" t="n"/>
      <c r="Q418" s="749" t="n"/>
      <c r="R418" s="749" t="n"/>
      <c r="S418" s="749" t="n"/>
      <c r="T418" s="749" t="n"/>
      <c r="U418" s="749" t="n"/>
      <c r="V418" s="749" t="n"/>
      <c r="W418" s="749" t="n"/>
      <c r="X418" s="749" t="n"/>
      <c r="Y418" s="749" t="n"/>
      <c r="Z418" s="749" t="n"/>
    </row>
    <row r="419">
      <c r="A419" s="749" t="n"/>
      <c r="B419" s="749" t="n"/>
      <c r="C419" s="749" t="n"/>
      <c r="D419" s="749" t="n"/>
      <c r="E419" s="749" t="n"/>
      <c r="F419" s="749" t="n"/>
      <c r="G419" s="749" t="n"/>
      <c r="H419" s="749" t="n"/>
      <c r="I419" s="749" t="n"/>
      <c r="J419" s="749" t="n"/>
      <c r="K419" s="749" t="n"/>
      <c r="L419" s="749" t="n"/>
      <c r="M419" s="749" t="n"/>
      <c r="N419" s="749" t="n"/>
      <c r="O419" s="749" t="n"/>
      <c r="P419" s="749" t="n"/>
      <c r="Q419" s="749" t="n"/>
      <c r="R419" s="749" t="n"/>
      <c r="S419" s="749" t="n"/>
      <c r="T419" s="749" t="n"/>
      <c r="U419" s="749" t="n"/>
      <c r="V419" s="749" t="n"/>
      <c r="W419" s="749" t="n"/>
      <c r="X419" s="749" t="n"/>
      <c r="Y419" s="749" t="n"/>
      <c r="Z419" s="749" t="n"/>
    </row>
    <row r="420">
      <c r="A420" s="749" t="n"/>
      <c r="B420" s="749" t="n"/>
      <c r="C420" s="749" t="n"/>
      <c r="D420" s="749" t="n"/>
      <c r="E420" s="749" t="n"/>
      <c r="F420" s="749" t="n"/>
      <c r="G420" s="749" t="n"/>
      <c r="H420" s="749" t="n"/>
      <c r="I420" s="749" t="n"/>
      <c r="J420" s="749" t="n"/>
      <c r="K420" s="749" t="n"/>
      <c r="L420" s="749" t="n"/>
      <c r="M420" s="749" t="n"/>
      <c r="N420" s="749" t="n"/>
      <c r="O420" s="749" t="n"/>
      <c r="P420" s="749" t="n"/>
      <c r="Q420" s="749" t="n"/>
      <c r="R420" s="749" t="n"/>
      <c r="S420" s="749" t="n"/>
      <c r="T420" s="749" t="n"/>
      <c r="U420" s="749" t="n"/>
      <c r="V420" s="749" t="n"/>
      <c r="W420" s="749" t="n"/>
      <c r="X420" s="749" t="n"/>
      <c r="Y420" s="749" t="n"/>
      <c r="Z420" s="749" t="n"/>
    </row>
    <row r="421">
      <c r="A421" s="749" t="n"/>
      <c r="B421" s="749" t="n"/>
      <c r="C421" s="749" t="n"/>
      <c r="D421" s="749" t="n"/>
      <c r="E421" s="749" t="n"/>
      <c r="F421" s="749" t="n"/>
      <c r="G421" s="749" t="n"/>
      <c r="H421" s="749" t="n"/>
      <c r="I421" s="749" t="n"/>
      <c r="J421" s="749" t="n"/>
      <c r="K421" s="749" t="n"/>
      <c r="L421" s="749" t="n"/>
      <c r="M421" s="749" t="n"/>
      <c r="N421" s="749" t="n"/>
      <c r="O421" s="749" t="n"/>
      <c r="P421" s="749" t="n"/>
      <c r="Q421" s="749" t="n"/>
      <c r="R421" s="749" t="n"/>
      <c r="S421" s="749" t="n"/>
      <c r="T421" s="749" t="n"/>
      <c r="U421" s="749" t="n"/>
      <c r="V421" s="749" t="n"/>
      <c r="W421" s="749" t="n"/>
      <c r="X421" s="749" t="n"/>
      <c r="Y421" s="749" t="n"/>
      <c r="Z421" s="749" t="n"/>
    </row>
    <row r="422">
      <c r="A422" s="749" t="n"/>
      <c r="B422" s="749" t="n"/>
      <c r="C422" s="749" t="n"/>
      <c r="D422" s="749" t="n"/>
      <c r="E422" s="749" t="n"/>
      <c r="F422" s="749" t="n"/>
      <c r="G422" s="749" t="n"/>
      <c r="H422" s="749" t="n"/>
      <c r="I422" s="749" t="n"/>
      <c r="J422" s="749" t="n"/>
      <c r="K422" s="749" t="n"/>
      <c r="L422" s="749" t="n"/>
      <c r="M422" s="749" t="n"/>
      <c r="N422" s="749" t="n"/>
      <c r="O422" s="749" t="n"/>
      <c r="P422" s="749" t="n"/>
      <c r="Q422" s="749" t="n"/>
      <c r="R422" s="749" t="n"/>
      <c r="S422" s="749" t="n"/>
      <c r="T422" s="749" t="n"/>
      <c r="U422" s="749" t="n"/>
      <c r="V422" s="749" t="n"/>
      <c r="W422" s="749" t="n"/>
      <c r="X422" s="749" t="n"/>
      <c r="Y422" s="749" t="n"/>
      <c r="Z422" s="749" t="n"/>
    </row>
    <row r="423">
      <c r="A423" s="749" t="n"/>
      <c r="B423" s="749" t="n"/>
      <c r="C423" s="749" t="n"/>
      <c r="D423" s="749" t="n"/>
      <c r="E423" s="749" t="n"/>
      <c r="F423" s="749" t="n"/>
      <c r="G423" s="749" t="n"/>
      <c r="H423" s="749" t="n"/>
      <c r="I423" s="749" t="n"/>
      <c r="J423" s="749" t="n"/>
      <c r="K423" s="749" t="n"/>
      <c r="L423" s="749" t="n"/>
      <c r="M423" s="749" t="n"/>
      <c r="N423" s="749" t="n"/>
      <c r="O423" s="749" t="n"/>
      <c r="P423" s="749" t="n"/>
      <c r="Q423" s="749" t="n"/>
      <c r="R423" s="749" t="n"/>
      <c r="S423" s="749" t="n"/>
      <c r="T423" s="749" t="n"/>
      <c r="U423" s="749" t="n"/>
      <c r="V423" s="749" t="n"/>
      <c r="W423" s="749" t="n"/>
      <c r="X423" s="749" t="n"/>
      <c r="Y423" s="749" t="n"/>
      <c r="Z423" s="749" t="n"/>
    </row>
    <row r="424">
      <c r="A424" s="749" t="n"/>
      <c r="B424" s="749" t="n"/>
      <c r="C424" s="749" t="n"/>
      <c r="D424" s="749" t="n"/>
      <c r="E424" s="749" t="n"/>
      <c r="F424" s="749" t="n"/>
      <c r="G424" s="749" t="n"/>
      <c r="H424" s="749" t="n"/>
      <c r="I424" s="749" t="n"/>
      <c r="J424" s="749" t="n"/>
      <c r="K424" s="749" t="n"/>
      <c r="L424" s="749" t="n"/>
      <c r="M424" s="749" t="n"/>
      <c r="N424" s="749" t="n"/>
      <c r="O424" s="749" t="n"/>
      <c r="P424" s="749" t="n"/>
      <c r="Q424" s="749" t="n"/>
      <c r="R424" s="749" t="n"/>
      <c r="S424" s="749" t="n"/>
      <c r="T424" s="749" t="n"/>
      <c r="U424" s="749" t="n"/>
      <c r="V424" s="749" t="n"/>
      <c r="W424" s="749" t="n"/>
      <c r="X424" s="749" t="n"/>
      <c r="Y424" s="749" t="n"/>
      <c r="Z424" s="749" t="n"/>
    </row>
    <row r="425">
      <c r="A425" s="749" t="n"/>
      <c r="B425" s="749" t="n"/>
      <c r="C425" s="749" t="n"/>
      <c r="D425" s="749" t="n"/>
      <c r="E425" s="749" t="n"/>
      <c r="F425" s="749" t="n"/>
      <c r="G425" s="749" t="n"/>
      <c r="H425" s="749" t="n"/>
      <c r="I425" s="749" t="n"/>
      <c r="J425" s="749" t="n"/>
      <c r="K425" s="749" t="n"/>
      <c r="L425" s="749" t="n"/>
      <c r="M425" s="749" t="n"/>
      <c r="N425" s="749" t="n"/>
      <c r="O425" s="749" t="n"/>
      <c r="P425" s="749" t="n"/>
      <c r="Q425" s="749" t="n"/>
      <c r="R425" s="749" t="n"/>
      <c r="S425" s="749" t="n"/>
      <c r="T425" s="749" t="n"/>
      <c r="U425" s="749" t="n"/>
      <c r="V425" s="749" t="n"/>
      <c r="W425" s="749" t="n"/>
      <c r="X425" s="749" t="n"/>
      <c r="Y425" s="749" t="n"/>
      <c r="Z425" s="749" t="n"/>
    </row>
    <row r="426">
      <c r="A426" s="749" t="n"/>
      <c r="B426" s="749" t="n"/>
      <c r="C426" s="749" t="n"/>
      <c r="D426" s="749" t="n"/>
      <c r="E426" s="749" t="n"/>
      <c r="F426" s="749" t="n"/>
      <c r="G426" s="749" t="n"/>
      <c r="H426" s="749" t="n"/>
      <c r="I426" s="749" t="n"/>
      <c r="J426" s="749" t="n"/>
      <c r="K426" s="749" t="n"/>
      <c r="L426" s="749" t="n"/>
      <c r="M426" s="749" t="n"/>
      <c r="N426" s="749" t="n"/>
      <c r="O426" s="749" t="n"/>
      <c r="P426" s="749" t="n"/>
      <c r="Q426" s="749" t="n"/>
      <c r="R426" s="749" t="n"/>
      <c r="S426" s="749" t="n"/>
      <c r="T426" s="749" t="n"/>
      <c r="U426" s="749" t="n"/>
      <c r="V426" s="749" t="n"/>
      <c r="W426" s="749" t="n"/>
      <c r="X426" s="749" t="n"/>
      <c r="Y426" s="749" t="n"/>
      <c r="Z426" s="749" t="n"/>
    </row>
    <row r="427">
      <c r="A427" s="749" t="n"/>
      <c r="B427" s="749" t="n"/>
      <c r="C427" s="749" t="n"/>
      <c r="D427" s="749" t="n"/>
      <c r="E427" s="749" t="n"/>
      <c r="F427" s="749" t="n"/>
      <c r="G427" s="749" t="n"/>
      <c r="H427" s="749" t="n"/>
      <c r="I427" s="749" t="n"/>
      <c r="J427" s="749" t="n"/>
      <c r="K427" s="749" t="n"/>
      <c r="L427" s="749" t="n"/>
      <c r="M427" s="749" t="n"/>
      <c r="N427" s="749" t="n"/>
      <c r="O427" s="749" t="n"/>
      <c r="P427" s="749" t="n"/>
      <c r="Q427" s="749" t="n"/>
      <c r="R427" s="749" t="n"/>
      <c r="S427" s="749" t="n"/>
      <c r="T427" s="749" t="n"/>
      <c r="U427" s="749" t="n"/>
      <c r="V427" s="749" t="n"/>
      <c r="W427" s="749" t="n"/>
      <c r="X427" s="749" t="n"/>
      <c r="Y427" s="749" t="n"/>
      <c r="Z427" s="749" t="n"/>
    </row>
    <row r="428">
      <c r="A428" s="749" t="n"/>
      <c r="B428" s="749" t="n"/>
      <c r="C428" s="749" t="n"/>
      <c r="D428" s="749" t="n"/>
      <c r="E428" s="749" t="n"/>
      <c r="F428" s="749" t="n"/>
      <c r="G428" s="749" t="n"/>
      <c r="H428" s="749" t="n"/>
      <c r="I428" s="749" t="n"/>
      <c r="J428" s="749" t="n"/>
      <c r="K428" s="749" t="n"/>
      <c r="L428" s="749" t="n"/>
      <c r="M428" s="749" t="n"/>
      <c r="N428" s="749" t="n"/>
      <c r="O428" s="749" t="n"/>
      <c r="P428" s="749" t="n"/>
      <c r="Q428" s="749" t="n"/>
      <c r="R428" s="749" t="n"/>
      <c r="S428" s="749" t="n"/>
      <c r="T428" s="749" t="n"/>
      <c r="U428" s="749" t="n"/>
      <c r="V428" s="749" t="n"/>
      <c r="W428" s="749" t="n"/>
      <c r="X428" s="749" t="n"/>
      <c r="Y428" s="749" t="n"/>
      <c r="Z428" s="749" t="n"/>
    </row>
    <row r="429">
      <c r="A429" s="749" t="n"/>
      <c r="B429" s="749" t="n"/>
      <c r="C429" s="749" t="n"/>
      <c r="D429" s="749" t="n"/>
      <c r="E429" s="749" t="n"/>
      <c r="F429" s="749" t="n"/>
      <c r="G429" s="749" t="n"/>
      <c r="H429" s="749" t="n"/>
      <c r="I429" s="749" t="n"/>
      <c r="J429" s="749" t="n"/>
      <c r="K429" s="749" t="n"/>
      <c r="L429" s="749" t="n"/>
      <c r="M429" s="749" t="n"/>
      <c r="N429" s="749" t="n"/>
      <c r="O429" s="749" t="n"/>
      <c r="P429" s="749" t="n"/>
      <c r="Q429" s="749" t="n"/>
      <c r="R429" s="749" t="n"/>
      <c r="S429" s="749" t="n"/>
      <c r="T429" s="749" t="n"/>
      <c r="U429" s="749" t="n"/>
      <c r="V429" s="749" t="n"/>
      <c r="W429" s="749" t="n"/>
      <c r="X429" s="749" t="n"/>
      <c r="Y429" s="749" t="n"/>
      <c r="Z429" s="749" t="n"/>
    </row>
    <row r="430">
      <c r="A430" s="749" t="n"/>
      <c r="B430" s="749" t="n"/>
      <c r="C430" s="749" t="n"/>
      <c r="D430" s="749" t="n"/>
      <c r="E430" s="749" t="n"/>
      <c r="F430" s="749" t="n"/>
      <c r="G430" s="749" t="n"/>
      <c r="H430" s="749" t="n"/>
      <c r="I430" s="749" t="n"/>
      <c r="J430" s="749" t="n"/>
      <c r="K430" s="749" t="n"/>
      <c r="L430" s="749" t="n"/>
      <c r="M430" s="749" t="n"/>
      <c r="N430" s="749" t="n"/>
      <c r="O430" s="749" t="n"/>
      <c r="P430" s="749" t="n"/>
      <c r="Q430" s="749" t="n"/>
      <c r="R430" s="749" t="n"/>
      <c r="S430" s="749" t="n"/>
      <c r="T430" s="749" t="n"/>
      <c r="U430" s="749" t="n"/>
      <c r="V430" s="749" t="n"/>
      <c r="W430" s="749" t="n"/>
      <c r="X430" s="749" t="n"/>
      <c r="Y430" s="749" t="n"/>
      <c r="Z430" s="749" t="n"/>
    </row>
    <row r="431">
      <c r="A431" s="749" t="n"/>
      <c r="B431" s="749" t="n"/>
      <c r="C431" s="749" t="n"/>
      <c r="D431" s="749" t="n"/>
      <c r="E431" s="749" t="n"/>
      <c r="F431" s="749" t="n"/>
      <c r="G431" s="749" t="n"/>
      <c r="H431" s="749" t="n"/>
      <c r="I431" s="749" t="n"/>
      <c r="J431" s="749" t="n"/>
      <c r="K431" s="749" t="n"/>
      <c r="L431" s="749" t="n"/>
      <c r="M431" s="749" t="n"/>
      <c r="N431" s="749" t="n"/>
      <c r="O431" s="749" t="n"/>
      <c r="P431" s="749" t="n"/>
      <c r="Q431" s="749" t="n"/>
      <c r="R431" s="749" t="n"/>
      <c r="S431" s="749" t="n"/>
      <c r="T431" s="749" t="n"/>
      <c r="U431" s="749" t="n"/>
      <c r="V431" s="749" t="n"/>
      <c r="W431" s="749" t="n"/>
      <c r="X431" s="749" t="n"/>
      <c r="Y431" s="749" t="n"/>
      <c r="Z431" s="749" t="n"/>
    </row>
    <row r="432">
      <c r="A432" s="749" t="n"/>
      <c r="B432" s="749" t="n"/>
      <c r="C432" s="749" t="n"/>
      <c r="D432" s="749" t="n"/>
      <c r="E432" s="749" t="n"/>
      <c r="F432" s="749" t="n"/>
      <c r="G432" s="749" t="n"/>
      <c r="H432" s="749" t="n"/>
      <c r="I432" s="749" t="n"/>
      <c r="J432" s="749" t="n"/>
      <c r="K432" s="749" t="n"/>
      <c r="L432" s="749" t="n"/>
      <c r="M432" s="749" t="n"/>
      <c r="N432" s="749" t="n"/>
      <c r="O432" s="749" t="n"/>
      <c r="P432" s="749" t="n"/>
      <c r="Q432" s="749" t="n"/>
      <c r="R432" s="749" t="n"/>
      <c r="S432" s="749" t="n"/>
      <c r="T432" s="749" t="n"/>
      <c r="U432" s="749" t="n"/>
      <c r="V432" s="749" t="n"/>
      <c r="W432" s="749" t="n"/>
      <c r="X432" s="749" t="n"/>
      <c r="Y432" s="749" t="n"/>
      <c r="Z432" s="749" t="n"/>
    </row>
    <row r="433">
      <c r="A433" s="749" t="n"/>
      <c r="B433" s="749" t="n"/>
      <c r="C433" s="749" t="n"/>
      <c r="D433" s="749" t="n"/>
      <c r="E433" s="749" t="n"/>
      <c r="F433" s="749" t="n"/>
      <c r="G433" s="749" t="n"/>
      <c r="H433" s="749" t="n"/>
      <c r="I433" s="749" t="n"/>
      <c r="J433" s="749" t="n"/>
      <c r="K433" s="749" t="n"/>
      <c r="L433" s="749" t="n"/>
      <c r="M433" s="749" t="n"/>
      <c r="N433" s="749" t="n"/>
      <c r="O433" s="749" t="n"/>
      <c r="P433" s="749" t="n"/>
      <c r="Q433" s="749" t="n"/>
      <c r="R433" s="749" t="n"/>
      <c r="S433" s="749" t="n"/>
      <c r="T433" s="749" t="n"/>
      <c r="U433" s="749" t="n"/>
      <c r="V433" s="749" t="n"/>
      <c r="W433" s="749" t="n"/>
      <c r="X433" s="749" t="n"/>
      <c r="Y433" s="749" t="n"/>
      <c r="Z433" s="749" t="n"/>
    </row>
    <row r="434">
      <c r="A434" s="749" t="n"/>
      <c r="B434" s="749" t="n"/>
      <c r="C434" s="749" t="n"/>
      <c r="D434" s="749" t="n"/>
      <c r="E434" s="749" t="n"/>
      <c r="F434" s="749" t="n"/>
      <c r="G434" s="749" t="n"/>
      <c r="H434" s="749" t="n"/>
      <c r="I434" s="749" t="n"/>
      <c r="J434" s="749" t="n"/>
      <c r="K434" s="749" t="n"/>
      <c r="L434" s="749" t="n"/>
      <c r="M434" s="749" t="n"/>
      <c r="N434" s="749" t="n"/>
      <c r="O434" s="749" t="n"/>
      <c r="P434" s="749" t="n"/>
      <c r="Q434" s="749" t="n"/>
      <c r="R434" s="749" t="n"/>
      <c r="S434" s="749" t="n"/>
      <c r="T434" s="749" t="n"/>
      <c r="U434" s="749" t="n"/>
      <c r="V434" s="749" t="n"/>
      <c r="W434" s="749" t="n"/>
      <c r="X434" s="749" t="n"/>
      <c r="Y434" s="749" t="n"/>
      <c r="Z434" s="749" t="n"/>
    </row>
    <row r="435">
      <c r="A435" s="749" t="n"/>
      <c r="B435" s="749" t="n"/>
      <c r="C435" s="749" t="n"/>
      <c r="D435" s="749" t="n"/>
      <c r="E435" s="749" t="n"/>
      <c r="F435" s="749" t="n"/>
      <c r="G435" s="749" t="n"/>
      <c r="H435" s="749" t="n"/>
      <c r="I435" s="749" t="n"/>
      <c r="J435" s="749" t="n"/>
      <c r="K435" s="749" t="n"/>
      <c r="L435" s="749" t="n"/>
      <c r="M435" s="749" t="n"/>
      <c r="N435" s="749" t="n"/>
      <c r="O435" s="749" t="n"/>
      <c r="P435" s="749" t="n"/>
      <c r="Q435" s="749" t="n"/>
      <c r="R435" s="749" t="n"/>
      <c r="S435" s="749" t="n"/>
      <c r="T435" s="749" t="n"/>
      <c r="U435" s="749" t="n"/>
      <c r="V435" s="749" t="n"/>
      <c r="W435" s="749" t="n"/>
      <c r="X435" s="749" t="n"/>
      <c r="Y435" s="749" t="n"/>
      <c r="Z435" s="749" t="n"/>
    </row>
    <row r="436">
      <c r="A436" s="749" t="n"/>
      <c r="B436" s="749" t="n"/>
      <c r="C436" s="749" t="n"/>
      <c r="D436" s="749" t="n"/>
      <c r="E436" s="749" t="n"/>
      <c r="F436" s="749" t="n"/>
      <c r="G436" s="749" t="n"/>
      <c r="H436" s="749" t="n"/>
      <c r="I436" s="749" t="n"/>
      <c r="J436" s="749" t="n"/>
      <c r="K436" s="749" t="n"/>
      <c r="L436" s="749" t="n"/>
      <c r="M436" s="749" t="n"/>
      <c r="N436" s="749" t="n"/>
      <c r="O436" s="749" t="n"/>
      <c r="P436" s="749" t="n"/>
      <c r="Q436" s="749" t="n"/>
      <c r="R436" s="749" t="n"/>
      <c r="S436" s="749" t="n"/>
      <c r="T436" s="749" t="n"/>
      <c r="U436" s="749" t="n"/>
      <c r="V436" s="749" t="n"/>
      <c r="W436" s="749" t="n"/>
      <c r="X436" s="749" t="n"/>
      <c r="Y436" s="749" t="n"/>
      <c r="Z436" s="749" t="n"/>
    </row>
    <row r="437">
      <c r="A437" s="749" t="n"/>
      <c r="B437" s="749" t="n"/>
      <c r="C437" s="749" t="n"/>
      <c r="D437" s="749" t="n"/>
      <c r="E437" s="749" t="n"/>
      <c r="F437" s="749" t="n"/>
      <c r="G437" s="749" t="n"/>
      <c r="H437" s="749" t="n"/>
      <c r="I437" s="749" t="n"/>
      <c r="J437" s="749" t="n"/>
      <c r="K437" s="749" t="n"/>
      <c r="L437" s="749" t="n"/>
      <c r="M437" s="749" t="n"/>
      <c r="N437" s="749" t="n"/>
      <c r="O437" s="749" t="n"/>
      <c r="P437" s="749" t="n"/>
      <c r="Q437" s="749" t="n"/>
      <c r="R437" s="749" t="n"/>
      <c r="S437" s="749" t="n"/>
      <c r="T437" s="749" t="n"/>
      <c r="U437" s="749" t="n"/>
      <c r="V437" s="749" t="n"/>
      <c r="W437" s="749" t="n"/>
      <c r="X437" s="749" t="n"/>
      <c r="Y437" s="749" t="n"/>
      <c r="Z437" s="749" t="n"/>
    </row>
    <row r="438">
      <c r="A438" s="749" t="n"/>
      <c r="B438" s="749" t="n"/>
      <c r="C438" s="749" t="n"/>
      <c r="D438" s="749" t="n"/>
      <c r="E438" s="749" t="n"/>
      <c r="F438" s="749" t="n"/>
      <c r="G438" s="749" t="n"/>
      <c r="H438" s="749" t="n"/>
      <c r="I438" s="749" t="n"/>
      <c r="J438" s="749" t="n"/>
      <c r="K438" s="749" t="n"/>
      <c r="L438" s="749" t="n"/>
      <c r="M438" s="749" t="n"/>
      <c r="N438" s="749" t="n"/>
      <c r="O438" s="749" t="n"/>
      <c r="P438" s="749" t="n"/>
      <c r="Q438" s="749" t="n"/>
      <c r="R438" s="749" t="n"/>
      <c r="S438" s="749" t="n"/>
      <c r="T438" s="749" t="n"/>
      <c r="U438" s="749" t="n"/>
      <c r="V438" s="749" t="n"/>
      <c r="W438" s="749" t="n"/>
      <c r="X438" s="749" t="n"/>
      <c r="Y438" s="749" t="n"/>
      <c r="Z438" s="749" t="n"/>
    </row>
    <row r="439">
      <c r="A439" s="749" t="n"/>
      <c r="B439" s="749" t="n"/>
      <c r="C439" s="749" t="n"/>
      <c r="D439" s="749" t="n"/>
      <c r="E439" s="749" t="n"/>
      <c r="F439" s="749" t="n"/>
      <c r="G439" s="749" t="n"/>
      <c r="H439" s="749" t="n"/>
      <c r="I439" s="749" t="n"/>
      <c r="J439" s="749" t="n"/>
      <c r="K439" s="749" t="n"/>
      <c r="L439" s="749" t="n"/>
      <c r="M439" s="749" t="n"/>
      <c r="N439" s="749" t="n"/>
      <c r="O439" s="749" t="n"/>
      <c r="P439" s="749" t="n"/>
      <c r="Q439" s="749" t="n"/>
      <c r="R439" s="749" t="n"/>
      <c r="S439" s="749" t="n"/>
      <c r="T439" s="749" t="n"/>
      <c r="U439" s="749" t="n"/>
      <c r="V439" s="749" t="n"/>
      <c r="W439" s="749" t="n"/>
      <c r="X439" s="749" t="n"/>
      <c r="Y439" s="749" t="n"/>
      <c r="Z439" s="749" t="n"/>
    </row>
    <row r="440">
      <c r="A440" s="749" t="n"/>
      <c r="B440" s="749" t="n"/>
      <c r="C440" s="749" t="n"/>
      <c r="D440" s="749" t="n"/>
      <c r="E440" s="749" t="n"/>
      <c r="F440" s="749" t="n"/>
      <c r="G440" s="749" t="n"/>
      <c r="H440" s="749" t="n"/>
      <c r="I440" s="749" t="n"/>
      <c r="J440" s="749" t="n"/>
      <c r="K440" s="749" t="n"/>
      <c r="L440" s="749" t="n"/>
      <c r="M440" s="749" t="n"/>
      <c r="N440" s="749" t="n"/>
      <c r="O440" s="749" t="n"/>
      <c r="P440" s="749" t="n"/>
      <c r="Q440" s="749" t="n"/>
      <c r="R440" s="749" t="n"/>
      <c r="S440" s="749" t="n"/>
      <c r="T440" s="749" t="n"/>
      <c r="U440" s="749" t="n"/>
      <c r="V440" s="749" t="n"/>
      <c r="W440" s="749" t="n"/>
      <c r="X440" s="749" t="n"/>
      <c r="Y440" s="749" t="n"/>
      <c r="Z440" s="749" t="n"/>
    </row>
    <row r="441">
      <c r="A441" s="749" t="n"/>
      <c r="B441" s="749" t="n"/>
      <c r="C441" s="749" t="n"/>
      <c r="D441" s="749" t="n"/>
      <c r="E441" s="749" t="n"/>
      <c r="F441" s="749" t="n"/>
      <c r="G441" s="749" t="n"/>
      <c r="H441" s="749" t="n"/>
      <c r="I441" s="749" t="n"/>
      <c r="J441" s="749" t="n"/>
      <c r="K441" s="749" t="n"/>
      <c r="L441" s="749" t="n"/>
      <c r="M441" s="749" t="n"/>
      <c r="N441" s="749" t="n"/>
      <c r="O441" s="749" t="n"/>
      <c r="P441" s="749" t="n"/>
      <c r="Q441" s="749" t="n"/>
      <c r="R441" s="749" t="n"/>
      <c r="S441" s="749" t="n"/>
      <c r="T441" s="749" t="n"/>
      <c r="U441" s="749" t="n"/>
      <c r="V441" s="749" t="n"/>
      <c r="W441" s="749" t="n"/>
      <c r="X441" s="749" t="n"/>
      <c r="Y441" s="749" t="n"/>
      <c r="Z441" s="749" t="n"/>
    </row>
    <row r="442">
      <c r="A442" s="749" t="n"/>
      <c r="B442" s="749" t="n"/>
      <c r="C442" s="749" t="n"/>
      <c r="D442" s="749" t="n"/>
      <c r="E442" s="749" t="n"/>
      <c r="F442" s="749" t="n"/>
      <c r="G442" s="749" t="n"/>
      <c r="H442" s="749" t="n"/>
      <c r="I442" s="749" t="n"/>
      <c r="J442" s="749" t="n"/>
      <c r="K442" s="749" t="n"/>
      <c r="L442" s="749" t="n"/>
      <c r="M442" s="749" t="n"/>
      <c r="N442" s="749" t="n"/>
      <c r="O442" s="749" t="n"/>
      <c r="P442" s="749" t="n"/>
      <c r="Q442" s="749" t="n"/>
      <c r="R442" s="749" t="n"/>
      <c r="S442" s="749" t="n"/>
      <c r="T442" s="749" t="n"/>
      <c r="U442" s="749" t="n"/>
      <c r="V442" s="749" t="n"/>
      <c r="W442" s="749" t="n"/>
      <c r="X442" s="749" t="n"/>
      <c r="Y442" s="749" t="n"/>
      <c r="Z442" s="749" t="n"/>
    </row>
    <row r="443">
      <c r="A443" s="749" t="n"/>
      <c r="B443" s="749" t="n"/>
      <c r="C443" s="749" t="n"/>
      <c r="D443" s="749" t="n"/>
      <c r="E443" s="749" t="n"/>
      <c r="F443" s="749" t="n"/>
      <c r="G443" s="749" t="n"/>
      <c r="H443" s="749" t="n"/>
      <c r="I443" s="749" t="n"/>
      <c r="J443" s="749" t="n"/>
      <c r="K443" s="749" t="n"/>
      <c r="L443" s="749" t="n"/>
      <c r="M443" s="749" t="n"/>
      <c r="N443" s="749" t="n"/>
      <c r="O443" s="749" t="n"/>
      <c r="P443" s="749" t="n"/>
      <c r="Q443" s="749" t="n"/>
      <c r="R443" s="749" t="n"/>
      <c r="S443" s="749" t="n"/>
      <c r="T443" s="749" t="n"/>
      <c r="U443" s="749" t="n"/>
      <c r="V443" s="749" t="n"/>
      <c r="W443" s="749" t="n"/>
      <c r="X443" s="749" t="n"/>
      <c r="Y443" s="749" t="n"/>
      <c r="Z443" s="749" t="n"/>
    </row>
    <row r="444">
      <c r="A444" s="749" t="n"/>
      <c r="B444" s="749" t="n"/>
      <c r="C444" s="749" t="n"/>
      <c r="D444" s="749" t="n"/>
      <c r="E444" s="749" t="n"/>
      <c r="F444" s="749" t="n"/>
      <c r="G444" s="749" t="n"/>
      <c r="H444" s="749" t="n"/>
      <c r="I444" s="749" t="n"/>
      <c r="J444" s="749" t="n"/>
      <c r="K444" s="749" t="n"/>
      <c r="L444" s="749" t="n"/>
      <c r="M444" s="749" t="n"/>
      <c r="N444" s="749" t="n"/>
      <c r="O444" s="749" t="n"/>
      <c r="P444" s="749" t="n"/>
      <c r="Q444" s="749" t="n"/>
      <c r="R444" s="749" t="n"/>
      <c r="S444" s="749" t="n"/>
      <c r="T444" s="749" t="n"/>
      <c r="U444" s="749" t="n"/>
      <c r="V444" s="749" t="n"/>
      <c r="W444" s="749" t="n"/>
      <c r="X444" s="749" t="n"/>
      <c r="Y444" s="749" t="n"/>
      <c r="Z444" s="749" t="n"/>
    </row>
    <row r="445">
      <c r="A445" s="749" t="n"/>
      <c r="B445" s="749" t="n"/>
      <c r="C445" s="749" t="n"/>
      <c r="D445" s="749" t="n"/>
      <c r="E445" s="749" t="n"/>
      <c r="F445" s="749" t="n"/>
      <c r="G445" s="749" t="n"/>
      <c r="H445" s="749" t="n"/>
      <c r="I445" s="749" t="n"/>
      <c r="J445" s="749" t="n"/>
      <c r="K445" s="749" t="n"/>
      <c r="L445" s="749" t="n"/>
      <c r="M445" s="749" t="n"/>
      <c r="N445" s="749" t="n"/>
      <c r="O445" s="749" t="n"/>
      <c r="P445" s="749" t="n"/>
      <c r="Q445" s="749" t="n"/>
      <c r="R445" s="749" t="n"/>
      <c r="S445" s="749" t="n"/>
      <c r="T445" s="749" t="n"/>
      <c r="U445" s="749" t="n"/>
      <c r="V445" s="749" t="n"/>
      <c r="W445" s="749" t="n"/>
      <c r="X445" s="749" t="n"/>
      <c r="Y445" s="749" t="n"/>
      <c r="Z445" s="749" t="n"/>
    </row>
    <row r="446">
      <c r="A446" s="749" t="n"/>
      <c r="B446" s="749" t="n"/>
      <c r="C446" s="749" t="n"/>
      <c r="D446" s="749" t="n"/>
      <c r="E446" s="749" t="n"/>
      <c r="F446" s="749" t="n"/>
      <c r="G446" s="749" t="n"/>
      <c r="H446" s="749" t="n"/>
      <c r="I446" s="749" t="n"/>
      <c r="J446" s="749" t="n"/>
      <c r="K446" s="749" t="n"/>
      <c r="L446" s="749" t="n"/>
      <c r="M446" s="749" t="n"/>
      <c r="N446" s="749" t="n"/>
      <c r="O446" s="749" t="n"/>
      <c r="P446" s="749" t="n"/>
      <c r="Q446" s="749" t="n"/>
      <c r="R446" s="749" t="n"/>
      <c r="S446" s="749" t="n"/>
      <c r="T446" s="749" t="n"/>
      <c r="U446" s="749" t="n"/>
      <c r="V446" s="749" t="n"/>
      <c r="W446" s="749" t="n"/>
      <c r="X446" s="749" t="n"/>
      <c r="Y446" s="749" t="n"/>
      <c r="Z446" s="749" t="n"/>
    </row>
    <row r="447">
      <c r="A447" s="749" t="n"/>
      <c r="B447" s="749" t="n"/>
      <c r="C447" s="749" t="n"/>
      <c r="D447" s="749" t="n"/>
      <c r="E447" s="749" t="n"/>
      <c r="F447" s="749" t="n"/>
      <c r="G447" s="749" t="n"/>
      <c r="H447" s="749" t="n"/>
      <c r="I447" s="749" t="n"/>
      <c r="J447" s="749" t="n"/>
      <c r="K447" s="749" t="n"/>
      <c r="L447" s="749" t="n"/>
      <c r="M447" s="749" t="n"/>
      <c r="N447" s="749" t="n"/>
      <c r="O447" s="749" t="n"/>
      <c r="P447" s="749" t="n"/>
      <c r="Q447" s="749" t="n"/>
      <c r="R447" s="749" t="n"/>
      <c r="S447" s="749" t="n"/>
      <c r="T447" s="749" t="n"/>
      <c r="U447" s="749" t="n"/>
      <c r="V447" s="749" t="n"/>
      <c r="W447" s="749" t="n"/>
      <c r="X447" s="749" t="n"/>
      <c r="Y447" s="749" t="n"/>
      <c r="Z447" s="749" t="n"/>
    </row>
    <row r="448">
      <c r="A448" s="749" t="n"/>
      <c r="B448" s="749" t="n"/>
      <c r="C448" s="749" t="n"/>
      <c r="D448" s="749" t="n"/>
      <c r="E448" s="749" t="n"/>
      <c r="F448" s="749" t="n"/>
      <c r="G448" s="749" t="n"/>
      <c r="H448" s="749" t="n"/>
      <c r="I448" s="749" t="n"/>
      <c r="J448" s="749" t="n"/>
      <c r="K448" s="749" t="n"/>
      <c r="L448" s="749" t="n"/>
      <c r="M448" s="749" t="n"/>
      <c r="N448" s="749" t="n"/>
      <c r="O448" s="749" t="n"/>
      <c r="P448" s="749" t="n"/>
      <c r="Q448" s="749" t="n"/>
      <c r="R448" s="749" t="n"/>
      <c r="S448" s="749" t="n"/>
      <c r="T448" s="749" t="n"/>
      <c r="U448" s="749" t="n"/>
      <c r="V448" s="749" t="n"/>
      <c r="W448" s="749" t="n"/>
      <c r="X448" s="749" t="n"/>
      <c r="Y448" s="749" t="n"/>
      <c r="Z448" s="749" t="n"/>
    </row>
    <row r="449">
      <c r="A449" s="749" t="n"/>
      <c r="B449" s="749" t="n"/>
      <c r="C449" s="749" t="n"/>
      <c r="D449" s="749" t="n"/>
      <c r="E449" s="749" t="n"/>
      <c r="F449" s="749" t="n"/>
      <c r="G449" s="749" t="n"/>
      <c r="H449" s="749" t="n"/>
      <c r="I449" s="749" t="n"/>
      <c r="J449" s="749" t="n"/>
      <c r="K449" s="749" t="n"/>
      <c r="L449" s="749" t="n"/>
      <c r="M449" s="749" t="n"/>
      <c r="N449" s="749" t="n"/>
      <c r="O449" s="749" t="n"/>
      <c r="P449" s="749" t="n"/>
      <c r="Q449" s="749" t="n"/>
      <c r="R449" s="749" t="n"/>
      <c r="S449" s="749" t="n"/>
      <c r="T449" s="749" t="n"/>
      <c r="U449" s="749" t="n"/>
      <c r="V449" s="749" t="n"/>
      <c r="W449" s="749" t="n"/>
      <c r="X449" s="749" t="n"/>
      <c r="Y449" s="749" t="n"/>
      <c r="Z449" s="749" t="n"/>
    </row>
    <row r="450">
      <c r="A450" s="749" t="n"/>
      <c r="B450" s="749" t="n"/>
      <c r="C450" s="749" t="n"/>
      <c r="D450" s="749" t="n"/>
      <c r="E450" s="749" t="n"/>
      <c r="F450" s="749" t="n"/>
      <c r="G450" s="749" t="n"/>
      <c r="H450" s="749" t="n"/>
      <c r="I450" s="749" t="n"/>
      <c r="J450" s="749" t="n"/>
      <c r="K450" s="749" t="n"/>
      <c r="L450" s="749" t="n"/>
      <c r="M450" s="749" t="n"/>
      <c r="N450" s="749" t="n"/>
      <c r="O450" s="749" t="n"/>
      <c r="P450" s="749" t="n"/>
      <c r="Q450" s="749" t="n"/>
      <c r="R450" s="749" t="n"/>
      <c r="S450" s="749" t="n"/>
      <c r="T450" s="749" t="n"/>
      <c r="U450" s="749" t="n"/>
      <c r="V450" s="749" t="n"/>
      <c r="W450" s="749" t="n"/>
      <c r="X450" s="749" t="n"/>
      <c r="Y450" s="749" t="n"/>
      <c r="Z450" s="749" t="n"/>
    </row>
    <row r="451">
      <c r="A451" s="749" t="n"/>
      <c r="B451" s="749" t="n"/>
      <c r="C451" s="749" t="n"/>
      <c r="D451" s="749" t="n"/>
      <c r="E451" s="749" t="n"/>
      <c r="F451" s="749" t="n"/>
      <c r="G451" s="749" t="n"/>
      <c r="H451" s="749" t="n"/>
      <c r="I451" s="749" t="n"/>
      <c r="J451" s="749" t="n"/>
      <c r="K451" s="749" t="n"/>
      <c r="L451" s="749" t="n"/>
      <c r="M451" s="749" t="n"/>
      <c r="N451" s="749" t="n"/>
      <c r="O451" s="749" t="n"/>
      <c r="P451" s="749" t="n"/>
      <c r="Q451" s="749" t="n"/>
      <c r="R451" s="749" t="n"/>
      <c r="S451" s="749" t="n"/>
      <c r="T451" s="749" t="n"/>
      <c r="U451" s="749" t="n"/>
      <c r="V451" s="749" t="n"/>
      <c r="W451" s="749" t="n"/>
      <c r="X451" s="749" t="n"/>
      <c r="Y451" s="749" t="n"/>
      <c r="Z451" s="749" t="n"/>
    </row>
    <row r="452">
      <c r="A452" s="749" t="n"/>
      <c r="B452" s="749" t="n"/>
      <c r="C452" s="749" t="n"/>
      <c r="D452" s="749" t="n"/>
      <c r="E452" s="749" t="n"/>
      <c r="F452" s="749" t="n"/>
      <c r="G452" s="749" t="n"/>
      <c r="H452" s="749" t="n"/>
      <c r="I452" s="749" t="n"/>
      <c r="J452" s="749" t="n"/>
      <c r="K452" s="749" t="n"/>
      <c r="L452" s="749" t="n"/>
      <c r="M452" s="749" t="n"/>
      <c r="N452" s="749" t="n"/>
      <c r="O452" s="749" t="n"/>
      <c r="P452" s="749" t="n"/>
      <c r="Q452" s="749" t="n"/>
      <c r="R452" s="749" t="n"/>
      <c r="S452" s="749" t="n"/>
      <c r="T452" s="749" t="n"/>
      <c r="U452" s="749" t="n"/>
      <c r="V452" s="749" t="n"/>
      <c r="W452" s="749" t="n"/>
      <c r="X452" s="749" t="n"/>
      <c r="Y452" s="749" t="n"/>
      <c r="Z452" s="749" t="n"/>
    </row>
    <row r="453">
      <c r="A453" s="749" t="n"/>
      <c r="B453" s="749" t="n"/>
      <c r="C453" s="749" t="n"/>
      <c r="D453" s="749" t="n"/>
      <c r="E453" s="749" t="n"/>
      <c r="F453" s="749" t="n"/>
      <c r="G453" s="749" t="n"/>
      <c r="H453" s="749" t="n"/>
      <c r="I453" s="749" t="n"/>
      <c r="J453" s="749" t="n"/>
      <c r="K453" s="749" t="n"/>
      <c r="L453" s="749" t="n"/>
      <c r="M453" s="749" t="n"/>
      <c r="N453" s="749" t="n"/>
      <c r="O453" s="749" t="n"/>
      <c r="P453" s="749" t="n"/>
      <c r="Q453" s="749" t="n"/>
      <c r="R453" s="749" t="n"/>
      <c r="S453" s="749" t="n"/>
      <c r="T453" s="749" t="n"/>
      <c r="U453" s="749" t="n"/>
      <c r="V453" s="749" t="n"/>
      <c r="W453" s="749" t="n"/>
      <c r="X453" s="749" t="n"/>
      <c r="Y453" s="749" t="n"/>
      <c r="Z453" s="749" t="n"/>
    </row>
    <row r="454">
      <c r="A454" s="749" t="n"/>
      <c r="B454" s="749" t="n"/>
      <c r="C454" s="749" t="n"/>
      <c r="D454" s="749" t="n"/>
      <c r="E454" s="749" t="n"/>
      <c r="F454" s="749" t="n"/>
      <c r="G454" s="749" t="n"/>
      <c r="H454" s="749" t="n"/>
      <c r="I454" s="749" t="n"/>
      <c r="J454" s="749" t="n"/>
      <c r="K454" s="749" t="n"/>
      <c r="L454" s="749" t="n"/>
      <c r="M454" s="749" t="n"/>
      <c r="N454" s="749" t="n"/>
      <c r="O454" s="749" t="n"/>
      <c r="P454" s="749" t="n"/>
      <c r="Q454" s="749" t="n"/>
      <c r="R454" s="749" t="n"/>
      <c r="S454" s="749" t="n"/>
      <c r="T454" s="749" t="n"/>
      <c r="U454" s="749" t="n"/>
      <c r="V454" s="749" t="n"/>
      <c r="W454" s="749" t="n"/>
      <c r="X454" s="749" t="n"/>
      <c r="Y454" s="749" t="n"/>
      <c r="Z454" s="749" t="n"/>
    </row>
    <row r="455">
      <c r="A455" s="749" t="n"/>
      <c r="B455" s="749" t="n"/>
      <c r="C455" s="749" t="n"/>
      <c r="D455" s="749" t="n"/>
      <c r="E455" s="749" t="n"/>
      <c r="F455" s="749" t="n"/>
      <c r="G455" s="749" t="n"/>
      <c r="H455" s="749" t="n"/>
      <c r="I455" s="749" t="n"/>
      <c r="J455" s="749" t="n"/>
      <c r="K455" s="749" t="n"/>
      <c r="L455" s="749" t="n"/>
      <c r="M455" s="749" t="n"/>
      <c r="N455" s="749" t="n"/>
      <c r="O455" s="749" t="n"/>
      <c r="P455" s="749" t="n"/>
      <c r="Q455" s="749" t="n"/>
      <c r="R455" s="749" t="n"/>
      <c r="S455" s="749" t="n"/>
      <c r="T455" s="749" t="n"/>
      <c r="U455" s="749" t="n"/>
      <c r="V455" s="749" t="n"/>
      <c r="W455" s="749" t="n"/>
      <c r="X455" s="749" t="n"/>
      <c r="Y455" s="749" t="n"/>
      <c r="Z455" s="749" t="n"/>
    </row>
    <row r="456">
      <c r="A456" s="749" t="n"/>
      <c r="B456" s="749" t="n"/>
      <c r="C456" s="749" t="n"/>
      <c r="D456" s="749" t="n"/>
      <c r="E456" s="749" t="n"/>
      <c r="F456" s="749" t="n"/>
      <c r="G456" s="749" t="n"/>
      <c r="H456" s="749" t="n"/>
      <c r="I456" s="749" t="n"/>
      <c r="J456" s="749" t="n"/>
      <c r="K456" s="749" t="n"/>
      <c r="L456" s="749" t="n"/>
      <c r="M456" s="749" t="n"/>
      <c r="N456" s="749" t="n"/>
      <c r="O456" s="749" t="n"/>
      <c r="P456" s="749" t="n"/>
      <c r="Q456" s="749" t="n"/>
      <c r="R456" s="749" t="n"/>
      <c r="S456" s="749" t="n"/>
      <c r="T456" s="749" t="n"/>
      <c r="U456" s="749" t="n"/>
      <c r="V456" s="749" t="n"/>
      <c r="W456" s="749" t="n"/>
      <c r="X456" s="749" t="n"/>
      <c r="Y456" s="749" t="n"/>
      <c r="Z456" s="749" t="n"/>
    </row>
    <row r="457">
      <c r="A457" s="749" t="n"/>
      <c r="B457" s="749" t="n"/>
      <c r="C457" s="749" t="n"/>
      <c r="D457" s="749" t="n"/>
      <c r="E457" s="749" t="n"/>
      <c r="F457" s="749" t="n"/>
      <c r="G457" s="749" t="n"/>
      <c r="H457" s="749" t="n"/>
      <c r="I457" s="749" t="n"/>
      <c r="J457" s="749" t="n"/>
      <c r="K457" s="749" t="n"/>
      <c r="L457" s="749" t="n"/>
      <c r="M457" s="749" t="n"/>
      <c r="N457" s="749" t="n"/>
      <c r="O457" s="749" t="n"/>
      <c r="P457" s="749" t="n"/>
      <c r="Q457" s="749" t="n"/>
      <c r="R457" s="749" t="n"/>
      <c r="S457" s="749" t="n"/>
      <c r="T457" s="749" t="n"/>
      <c r="U457" s="749" t="n"/>
      <c r="V457" s="749" t="n"/>
      <c r="W457" s="749" t="n"/>
      <c r="X457" s="749" t="n"/>
      <c r="Y457" s="749" t="n"/>
      <c r="Z457" s="749" t="n"/>
    </row>
    <row r="458">
      <c r="A458" s="749" t="n"/>
      <c r="B458" s="749" t="n"/>
      <c r="C458" s="749" t="n"/>
      <c r="D458" s="749" t="n"/>
      <c r="E458" s="749" t="n"/>
      <c r="F458" s="749" t="n"/>
      <c r="G458" s="749" t="n"/>
      <c r="H458" s="749" t="n"/>
      <c r="I458" s="749" t="n"/>
      <c r="J458" s="749" t="n"/>
      <c r="K458" s="749" t="n"/>
      <c r="L458" s="749" t="n"/>
      <c r="M458" s="749" t="n"/>
      <c r="N458" s="749" t="n"/>
      <c r="O458" s="749" t="n"/>
      <c r="P458" s="749" t="n"/>
      <c r="Q458" s="749" t="n"/>
      <c r="R458" s="749" t="n"/>
      <c r="S458" s="749" t="n"/>
      <c r="T458" s="749" t="n"/>
      <c r="U458" s="749" t="n"/>
      <c r="V458" s="749" t="n"/>
      <c r="W458" s="749" t="n"/>
      <c r="X458" s="749" t="n"/>
      <c r="Y458" s="749" t="n"/>
      <c r="Z458" s="749" t="n"/>
    </row>
    <row r="459">
      <c r="A459" s="749" t="n"/>
      <c r="B459" s="749" t="n"/>
      <c r="C459" s="749" t="n"/>
      <c r="D459" s="749" t="n"/>
      <c r="E459" s="749" t="n"/>
      <c r="F459" s="749" t="n"/>
      <c r="G459" s="749" t="n"/>
      <c r="H459" s="749" t="n"/>
      <c r="I459" s="749" t="n"/>
      <c r="J459" s="749" t="n"/>
      <c r="K459" s="749" t="n"/>
      <c r="L459" s="749" t="n"/>
      <c r="M459" s="749" t="n"/>
      <c r="N459" s="749" t="n"/>
      <c r="O459" s="749" t="n"/>
      <c r="P459" s="749" t="n"/>
      <c r="Q459" s="749" t="n"/>
      <c r="R459" s="749" t="n"/>
      <c r="S459" s="749" t="n"/>
      <c r="T459" s="749" t="n"/>
      <c r="U459" s="749" t="n"/>
      <c r="V459" s="749" t="n"/>
      <c r="W459" s="749" t="n"/>
      <c r="X459" s="749" t="n"/>
      <c r="Y459" s="749" t="n"/>
      <c r="Z459" s="749" t="n"/>
    </row>
    <row r="460">
      <c r="A460" s="749" t="n"/>
      <c r="B460" s="749" t="n"/>
      <c r="C460" s="749" t="n"/>
      <c r="D460" s="749" t="n"/>
      <c r="E460" s="749" t="n"/>
      <c r="F460" s="749" t="n"/>
      <c r="G460" s="749" t="n"/>
      <c r="H460" s="749" t="n"/>
      <c r="I460" s="749" t="n"/>
      <c r="J460" s="749" t="n"/>
      <c r="K460" s="749" t="n"/>
      <c r="L460" s="749" t="n"/>
      <c r="M460" s="749" t="n"/>
      <c r="N460" s="749" t="n"/>
      <c r="O460" s="749" t="n"/>
      <c r="P460" s="749" t="n"/>
      <c r="Q460" s="749" t="n"/>
      <c r="R460" s="749" t="n"/>
      <c r="S460" s="749" t="n"/>
      <c r="T460" s="749" t="n"/>
      <c r="U460" s="749" t="n"/>
      <c r="V460" s="749" t="n"/>
      <c r="W460" s="749" t="n"/>
      <c r="X460" s="749" t="n"/>
      <c r="Y460" s="749" t="n"/>
      <c r="Z460" s="749" t="n"/>
    </row>
    <row r="461">
      <c r="A461" s="749" t="n"/>
      <c r="B461" s="749" t="n"/>
      <c r="C461" s="749" t="n"/>
      <c r="D461" s="749" t="n"/>
      <c r="E461" s="749" t="n"/>
      <c r="F461" s="749" t="n"/>
      <c r="G461" s="749" t="n"/>
      <c r="H461" s="749" t="n"/>
      <c r="I461" s="749" t="n"/>
      <c r="J461" s="749" t="n"/>
      <c r="K461" s="749" t="n"/>
      <c r="L461" s="749" t="n"/>
      <c r="M461" s="749" t="n"/>
      <c r="N461" s="749" t="n"/>
      <c r="O461" s="749" t="n"/>
      <c r="P461" s="749" t="n"/>
      <c r="Q461" s="749" t="n"/>
      <c r="R461" s="749" t="n"/>
      <c r="S461" s="749" t="n"/>
      <c r="T461" s="749" t="n"/>
      <c r="U461" s="749" t="n"/>
      <c r="V461" s="749" t="n"/>
      <c r="W461" s="749" t="n"/>
      <c r="X461" s="749" t="n"/>
      <c r="Y461" s="749" t="n"/>
      <c r="Z461" s="749" t="n"/>
    </row>
    <row r="462">
      <c r="A462" s="749" t="n"/>
      <c r="B462" s="749" t="n"/>
      <c r="C462" s="749" t="n"/>
      <c r="D462" s="749" t="n"/>
      <c r="E462" s="749" t="n"/>
      <c r="F462" s="749" t="n"/>
      <c r="G462" s="749" t="n"/>
      <c r="H462" s="749" t="n"/>
      <c r="I462" s="749" t="n"/>
      <c r="J462" s="749" t="n"/>
      <c r="K462" s="749" t="n"/>
      <c r="L462" s="749" t="n"/>
      <c r="M462" s="749" t="n"/>
      <c r="N462" s="749" t="n"/>
      <c r="O462" s="749" t="n"/>
      <c r="P462" s="749" t="n"/>
      <c r="Q462" s="749" t="n"/>
      <c r="R462" s="749" t="n"/>
      <c r="S462" s="749" t="n"/>
      <c r="T462" s="749" t="n"/>
      <c r="U462" s="749" t="n"/>
      <c r="V462" s="749" t="n"/>
      <c r="W462" s="749" t="n"/>
      <c r="X462" s="749" t="n"/>
      <c r="Y462" s="749" t="n"/>
      <c r="Z462" s="749" t="n"/>
    </row>
    <row r="463">
      <c r="A463" s="749" t="n"/>
      <c r="B463" s="749" t="n"/>
      <c r="C463" s="749" t="n"/>
      <c r="D463" s="749" t="n"/>
      <c r="E463" s="749" t="n"/>
      <c r="F463" s="749" t="n"/>
      <c r="G463" s="749" t="n"/>
      <c r="H463" s="749" t="n"/>
      <c r="I463" s="749" t="n"/>
      <c r="J463" s="749" t="n"/>
      <c r="K463" s="749" t="n"/>
      <c r="L463" s="749" t="n"/>
      <c r="M463" s="749" t="n"/>
      <c r="N463" s="749" t="n"/>
      <c r="O463" s="749" t="n"/>
      <c r="P463" s="749" t="n"/>
      <c r="Q463" s="749" t="n"/>
      <c r="R463" s="749" t="n"/>
      <c r="S463" s="749" t="n"/>
      <c r="T463" s="749" t="n"/>
      <c r="U463" s="749" t="n"/>
      <c r="V463" s="749" t="n"/>
      <c r="W463" s="749" t="n"/>
      <c r="X463" s="749" t="n"/>
      <c r="Y463" s="749" t="n"/>
      <c r="Z463" s="749" t="n"/>
    </row>
    <row r="464">
      <c r="A464" s="749" t="n"/>
      <c r="B464" s="749" t="n"/>
      <c r="C464" s="749" t="n"/>
      <c r="D464" s="749" t="n"/>
      <c r="E464" s="749" t="n"/>
      <c r="F464" s="749" t="n"/>
      <c r="G464" s="749" t="n"/>
      <c r="H464" s="749" t="n"/>
      <c r="I464" s="749" t="n"/>
      <c r="J464" s="749" t="n"/>
      <c r="K464" s="749" t="n"/>
      <c r="L464" s="749" t="n"/>
      <c r="M464" s="749" t="n"/>
      <c r="N464" s="749" t="n"/>
      <c r="O464" s="749" t="n"/>
      <c r="P464" s="749" t="n"/>
      <c r="Q464" s="749" t="n"/>
      <c r="R464" s="749" t="n"/>
      <c r="S464" s="749" t="n"/>
      <c r="T464" s="749" t="n"/>
      <c r="U464" s="749" t="n"/>
      <c r="V464" s="749" t="n"/>
      <c r="W464" s="749" t="n"/>
      <c r="X464" s="749" t="n"/>
      <c r="Y464" s="749" t="n"/>
      <c r="Z464" s="749" t="n"/>
    </row>
    <row r="465">
      <c r="A465" s="749" t="n"/>
      <c r="B465" s="749" t="n"/>
      <c r="C465" s="749" t="n"/>
      <c r="D465" s="749" t="n"/>
      <c r="E465" s="749" t="n"/>
      <c r="F465" s="749" t="n"/>
      <c r="G465" s="749" t="n"/>
      <c r="H465" s="749" t="n"/>
      <c r="I465" s="749" t="n"/>
      <c r="J465" s="749" t="n"/>
      <c r="K465" s="749" t="n"/>
      <c r="L465" s="749" t="n"/>
      <c r="M465" s="749" t="n"/>
      <c r="N465" s="749" t="n"/>
      <c r="O465" s="749" t="n"/>
      <c r="P465" s="749" t="n"/>
      <c r="Q465" s="749" t="n"/>
      <c r="R465" s="749" t="n"/>
      <c r="S465" s="749" t="n"/>
      <c r="T465" s="749" t="n"/>
      <c r="U465" s="749" t="n"/>
      <c r="V465" s="749" t="n"/>
      <c r="W465" s="749" t="n"/>
      <c r="X465" s="749" t="n"/>
      <c r="Y465" s="749" t="n"/>
      <c r="Z465" s="749" t="n"/>
    </row>
    <row r="466">
      <c r="A466" s="749" t="n"/>
      <c r="B466" s="749" t="n"/>
      <c r="C466" s="749" t="n"/>
      <c r="D466" s="749" t="n"/>
      <c r="E466" s="749" t="n"/>
      <c r="F466" s="749" t="n"/>
      <c r="G466" s="749" t="n"/>
      <c r="H466" s="749" t="n"/>
      <c r="I466" s="749" t="n"/>
      <c r="J466" s="749" t="n"/>
      <c r="K466" s="749" t="n"/>
      <c r="L466" s="749" t="n"/>
      <c r="M466" s="749" t="n"/>
      <c r="N466" s="749" t="n"/>
      <c r="O466" s="749" t="n"/>
      <c r="P466" s="749" t="n"/>
      <c r="Q466" s="749" t="n"/>
      <c r="R466" s="749" t="n"/>
      <c r="S466" s="749" t="n"/>
      <c r="T466" s="749" t="n"/>
      <c r="U466" s="749" t="n"/>
      <c r="V466" s="749" t="n"/>
      <c r="W466" s="749" t="n"/>
      <c r="X466" s="749" t="n"/>
      <c r="Y466" s="749" t="n"/>
      <c r="Z466" s="749" t="n"/>
    </row>
    <row r="467">
      <c r="A467" s="749" t="n"/>
      <c r="B467" s="749" t="n"/>
      <c r="C467" s="749" t="n"/>
      <c r="D467" s="749" t="n"/>
      <c r="E467" s="749" t="n"/>
      <c r="F467" s="749" t="n"/>
      <c r="G467" s="749" t="n"/>
      <c r="H467" s="749" t="n"/>
      <c r="I467" s="749" t="n"/>
      <c r="J467" s="749" t="n"/>
      <c r="K467" s="749" t="n"/>
      <c r="L467" s="749" t="n"/>
      <c r="M467" s="749" t="n"/>
      <c r="N467" s="749" t="n"/>
      <c r="O467" s="749" t="n"/>
      <c r="P467" s="749" t="n"/>
      <c r="Q467" s="749" t="n"/>
      <c r="R467" s="749" t="n"/>
      <c r="S467" s="749" t="n"/>
      <c r="T467" s="749" t="n"/>
      <c r="U467" s="749" t="n"/>
      <c r="V467" s="749" t="n"/>
      <c r="W467" s="749" t="n"/>
      <c r="X467" s="749" t="n"/>
      <c r="Y467" s="749" t="n"/>
      <c r="Z467" s="749" t="n"/>
    </row>
    <row r="468">
      <c r="A468" s="749" t="n"/>
      <c r="B468" s="749" t="n"/>
      <c r="C468" s="749" t="n"/>
      <c r="D468" s="749" t="n"/>
      <c r="E468" s="749" t="n"/>
      <c r="F468" s="749" t="n"/>
      <c r="G468" s="749" t="n"/>
      <c r="H468" s="749" t="n"/>
      <c r="I468" s="749" t="n"/>
      <c r="J468" s="749" t="n"/>
      <c r="K468" s="749" t="n"/>
      <c r="L468" s="749" t="n"/>
      <c r="M468" s="749" t="n"/>
      <c r="N468" s="749" t="n"/>
      <c r="O468" s="749" t="n"/>
      <c r="P468" s="749" t="n"/>
      <c r="Q468" s="749" t="n"/>
      <c r="R468" s="749" t="n"/>
      <c r="S468" s="749" t="n"/>
      <c r="T468" s="749" t="n"/>
      <c r="U468" s="749" t="n"/>
      <c r="V468" s="749" t="n"/>
      <c r="W468" s="749" t="n"/>
      <c r="X468" s="749" t="n"/>
      <c r="Y468" s="749" t="n"/>
      <c r="Z468" s="749" t="n"/>
    </row>
    <row r="469">
      <c r="A469" s="749" t="n"/>
      <c r="B469" s="749" t="n"/>
      <c r="C469" s="749" t="n"/>
      <c r="D469" s="749" t="n"/>
      <c r="E469" s="749" t="n"/>
      <c r="F469" s="749" t="n"/>
      <c r="G469" s="749" t="n"/>
      <c r="H469" s="749" t="n"/>
      <c r="I469" s="749" t="n"/>
      <c r="J469" s="749" t="n"/>
      <c r="K469" s="749" t="n"/>
      <c r="L469" s="749" t="n"/>
      <c r="M469" s="749" t="n"/>
      <c r="N469" s="749" t="n"/>
      <c r="O469" s="749" t="n"/>
      <c r="P469" s="749" t="n"/>
      <c r="Q469" s="749" t="n"/>
      <c r="R469" s="749" t="n"/>
      <c r="S469" s="749" t="n"/>
      <c r="T469" s="749" t="n"/>
      <c r="U469" s="749" t="n"/>
      <c r="V469" s="749" t="n"/>
      <c r="W469" s="749" t="n"/>
      <c r="X469" s="749" t="n"/>
      <c r="Y469" s="749" t="n"/>
      <c r="Z469" s="749" t="n"/>
    </row>
    <row r="470">
      <c r="A470" s="749" t="n"/>
      <c r="B470" s="749" t="n"/>
      <c r="C470" s="749" t="n"/>
      <c r="D470" s="749" t="n"/>
      <c r="E470" s="749" t="n"/>
      <c r="F470" s="749" t="n"/>
      <c r="G470" s="749" t="n"/>
      <c r="H470" s="749" t="n"/>
      <c r="I470" s="749" t="n"/>
      <c r="J470" s="749" t="n"/>
      <c r="K470" s="749" t="n"/>
      <c r="L470" s="749" t="n"/>
      <c r="M470" s="749" t="n"/>
      <c r="N470" s="749" t="n"/>
      <c r="O470" s="749" t="n"/>
      <c r="P470" s="749" t="n"/>
      <c r="Q470" s="749" t="n"/>
      <c r="R470" s="749" t="n"/>
      <c r="S470" s="749" t="n"/>
      <c r="T470" s="749" t="n"/>
      <c r="U470" s="749" t="n"/>
      <c r="V470" s="749" t="n"/>
      <c r="W470" s="749" t="n"/>
      <c r="X470" s="749" t="n"/>
      <c r="Y470" s="749" t="n"/>
      <c r="Z470" s="749" t="n"/>
    </row>
    <row r="471">
      <c r="A471" s="749" t="n"/>
      <c r="B471" s="749" t="n"/>
      <c r="C471" s="749" t="n"/>
      <c r="D471" s="749" t="n"/>
      <c r="E471" s="749" t="n"/>
      <c r="F471" s="749" t="n"/>
      <c r="G471" s="749" t="n"/>
      <c r="H471" s="749" t="n"/>
      <c r="I471" s="749" t="n"/>
      <c r="J471" s="749" t="n"/>
      <c r="K471" s="749" t="n"/>
      <c r="L471" s="749" t="n"/>
      <c r="M471" s="749" t="n"/>
      <c r="N471" s="749" t="n"/>
      <c r="O471" s="749" t="n"/>
      <c r="P471" s="749" t="n"/>
      <c r="Q471" s="749" t="n"/>
      <c r="R471" s="749" t="n"/>
      <c r="S471" s="749" t="n"/>
      <c r="T471" s="749" t="n"/>
      <c r="U471" s="749" t="n"/>
      <c r="V471" s="749" t="n"/>
      <c r="W471" s="749" t="n"/>
      <c r="X471" s="749" t="n"/>
      <c r="Y471" s="749" t="n"/>
      <c r="Z471" s="749" t="n"/>
    </row>
    <row r="472">
      <c r="A472" s="749" t="n"/>
      <c r="B472" s="749" t="n"/>
      <c r="C472" s="749" t="n"/>
      <c r="D472" s="749" t="n"/>
      <c r="E472" s="749" t="n"/>
      <c r="F472" s="749" t="n"/>
      <c r="G472" s="749" t="n"/>
      <c r="H472" s="749" t="n"/>
      <c r="I472" s="749" t="n"/>
      <c r="J472" s="749" t="n"/>
      <c r="K472" s="749" t="n"/>
      <c r="L472" s="749" t="n"/>
      <c r="M472" s="749" t="n"/>
      <c r="N472" s="749" t="n"/>
      <c r="O472" s="749" t="n"/>
      <c r="P472" s="749" t="n"/>
      <c r="Q472" s="749" t="n"/>
      <c r="R472" s="749" t="n"/>
      <c r="S472" s="749" t="n"/>
      <c r="T472" s="749" t="n"/>
      <c r="U472" s="749" t="n"/>
      <c r="V472" s="749" t="n"/>
      <c r="W472" s="749" t="n"/>
      <c r="X472" s="749" t="n"/>
      <c r="Y472" s="749" t="n"/>
      <c r="Z472" s="749" t="n"/>
    </row>
    <row r="473">
      <c r="A473" s="749" t="n"/>
      <c r="B473" s="749" t="n"/>
      <c r="C473" s="749" t="n"/>
      <c r="D473" s="749" t="n"/>
      <c r="E473" s="749" t="n"/>
      <c r="F473" s="749" t="n"/>
      <c r="G473" s="749" t="n"/>
      <c r="H473" s="749" t="n"/>
      <c r="I473" s="749" t="n"/>
      <c r="J473" s="749" t="n"/>
      <c r="K473" s="749" t="n"/>
      <c r="L473" s="749" t="n"/>
      <c r="M473" s="749" t="n"/>
      <c r="N473" s="749" t="n"/>
      <c r="O473" s="749" t="n"/>
      <c r="P473" s="749" t="n"/>
      <c r="Q473" s="749" t="n"/>
      <c r="R473" s="749" t="n"/>
      <c r="S473" s="749" t="n"/>
      <c r="T473" s="749" t="n"/>
      <c r="U473" s="749" t="n"/>
      <c r="V473" s="749" t="n"/>
      <c r="W473" s="749" t="n"/>
      <c r="X473" s="749" t="n"/>
      <c r="Y473" s="749" t="n"/>
      <c r="Z473" s="749" t="n"/>
    </row>
    <row r="474">
      <c r="A474" s="749" t="n"/>
      <c r="B474" s="749" t="n"/>
      <c r="C474" s="749" t="n"/>
      <c r="D474" s="749" t="n"/>
      <c r="E474" s="749" t="n"/>
      <c r="F474" s="749" t="n"/>
      <c r="G474" s="749" t="n"/>
      <c r="H474" s="749" t="n"/>
      <c r="I474" s="749" t="n"/>
      <c r="J474" s="749" t="n"/>
      <c r="K474" s="749" t="n"/>
      <c r="L474" s="749" t="n"/>
      <c r="M474" s="749" t="n"/>
      <c r="N474" s="749" t="n"/>
      <c r="O474" s="749" t="n"/>
      <c r="P474" s="749" t="n"/>
      <c r="Q474" s="749" t="n"/>
      <c r="R474" s="749" t="n"/>
      <c r="S474" s="749" t="n"/>
      <c r="T474" s="749" t="n"/>
      <c r="U474" s="749" t="n"/>
      <c r="V474" s="749" t="n"/>
      <c r="W474" s="749" t="n"/>
      <c r="X474" s="749" t="n"/>
      <c r="Y474" s="749" t="n"/>
      <c r="Z474" s="749" t="n"/>
    </row>
    <row r="475">
      <c r="A475" s="749" t="n"/>
      <c r="B475" s="749" t="n"/>
      <c r="C475" s="749" t="n"/>
      <c r="D475" s="749" t="n"/>
      <c r="E475" s="749" t="n"/>
      <c r="F475" s="749" t="n"/>
      <c r="G475" s="749" t="n"/>
      <c r="H475" s="749" t="n"/>
      <c r="I475" s="749" t="n"/>
      <c r="J475" s="749" t="n"/>
      <c r="K475" s="749" t="n"/>
      <c r="L475" s="749" t="n"/>
      <c r="M475" s="749" t="n"/>
      <c r="N475" s="749" t="n"/>
      <c r="O475" s="749" t="n"/>
      <c r="P475" s="749" t="n"/>
      <c r="Q475" s="749" t="n"/>
      <c r="R475" s="749" t="n"/>
      <c r="S475" s="749" t="n"/>
      <c r="T475" s="749" t="n"/>
      <c r="U475" s="749" t="n"/>
      <c r="V475" s="749" t="n"/>
      <c r="W475" s="749" t="n"/>
      <c r="X475" s="749" t="n"/>
      <c r="Y475" s="749" t="n"/>
      <c r="Z475" s="749" t="n"/>
    </row>
    <row r="476">
      <c r="A476" s="749" t="n"/>
      <c r="B476" s="749" t="n"/>
      <c r="C476" s="749" t="n"/>
      <c r="D476" s="749" t="n"/>
      <c r="E476" s="749" t="n"/>
      <c r="F476" s="749" t="n"/>
      <c r="G476" s="749" t="n"/>
      <c r="H476" s="749" t="n"/>
      <c r="I476" s="749" t="n"/>
      <c r="J476" s="749" t="n"/>
      <c r="K476" s="749" t="n"/>
      <c r="L476" s="749" t="n"/>
      <c r="M476" s="749" t="n"/>
      <c r="N476" s="749" t="n"/>
      <c r="O476" s="749" t="n"/>
      <c r="P476" s="749" t="n"/>
      <c r="Q476" s="749" t="n"/>
      <c r="R476" s="749" t="n"/>
      <c r="S476" s="749" t="n"/>
      <c r="T476" s="749" t="n"/>
      <c r="U476" s="749" t="n"/>
      <c r="V476" s="749" t="n"/>
      <c r="W476" s="749" t="n"/>
      <c r="X476" s="749" t="n"/>
      <c r="Y476" s="749" t="n"/>
      <c r="Z476" s="749" t="n"/>
    </row>
    <row r="477">
      <c r="A477" s="749" t="n"/>
      <c r="B477" s="749" t="n"/>
      <c r="C477" s="749" t="n"/>
      <c r="D477" s="749" t="n"/>
      <c r="E477" s="749" t="n"/>
      <c r="F477" s="749" t="n"/>
      <c r="G477" s="749" t="n"/>
      <c r="H477" s="749" t="n"/>
      <c r="I477" s="749" t="n"/>
      <c r="J477" s="749" t="n"/>
      <c r="K477" s="749" t="n"/>
      <c r="L477" s="749" t="n"/>
      <c r="M477" s="749" t="n"/>
      <c r="N477" s="749" t="n"/>
      <c r="O477" s="749" t="n"/>
      <c r="P477" s="749" t="n"/>
      <c r="Q477" s="749" t="n"/>
      <c r="R477" s="749" t="n"/>
      <c r="S477" s="749" t="n"/>
      <c r="T477" s="749" t="n"/>
      <c r="U477" s="749" t="n"/>
      <c r="V477" s="749" t="n"/>
      <c r="W477" s="749" t="n"/>
      <c r="X477" s="749" t="n"/>
      <c r="Y477" s="749" t="n"/>
      <c r="Z477" s="749" t="n"/>
    </row>
    <row r="478">
      <c r="A478" s="749" t="n"/>
      <c r="B478" s="749" t="n"/>
      <c r="C478" s="749" t="n"/>
      <c r="D478" s="749" t="n"/>
      <c r="E478" s="749" t="n"/>
      <c r="F478" s="749" t="n"/>
      <c r="G478" s="749" t="n"/>
      <c r="H478" s="749" t="n"/>
      <c r="I478" s="749" t="n"/>
      <c r="J478" s="749" t="n"/>
      <c r="K478" s="749" t="n"/>
      <c r="L478" s="749" t="n"/>
      <c r="M478" s="749" t="n"/>
      <c r="N478" s="749" t="n"/>
      <c r="O478" s="749" t="n"/>
      <c r="P478" s="749" t="n"/>
      <c r="Q478" s="749" t="n"/>
      <c r="R478" s="749" t="n"/>
      <c r="S478" s="749" t="n"/>
      <c r="T478" s="749" t="n"/>
      <c r="U478" s="749" t="n"/>
      <c r="V478" s="749" t="n"/>
      <c r="W478" s="749" t="n"/>
      <c r="X478" s="749" t="n"/>
      <c r="Y478" s="749" t="n"/>
      <c r="Z478" s="749" t="n"/>
    </row>
    <row r="479">
      <c r="A479" s="749" t="n"/>
      <c r="B479" s="749" t="n"/>
      <c r="C479" s="749" t="n"/>
      <c r="D479" s="749" t="n"/>
      <c r="E479" s="749" t="n"/>
      <c r="F479" s="749" t="n"/>
      <c r="G479" s="749" t="n"/>
      <c r="H479" s="749" t="n"/>
      <c r="I479" s="749" t="n"/>
      <c r="J479" s="749" t="n"/>
      <c r="K479" s="749" t="n"/>
      <c r="L479" s="749" t="n"/>
      <c r="M479" s="749" t="n"/>
      <c r="N479" s="749" t="n"/>
      <c r="O479" s="749" t="n"/>
      <c r="P479" s="749" t="n"/>
      <c r="Q479" s="749" t="n"/>
      <c r="R479" s="749" t="n"/>
      <c r="S479" s="749" t="n"/>
      <c r="T479" s="749" t="n"/>
      <c r="U479" s="749" t="n"/>
      <c r="V479" s="749" t="n"/>
      <c r="W479" s="749" t="n"/>
      <c r="X479" s="749" t="n"/>
      <c r="Y479" s="749" t="n"/>
      <c r="Z479" s="749" t="n"/>
    </row>
    <row r="480">
      <c r="A480" s="749" t="n"/>
      <c r="B480" s="749" t="n"/>
      <c r="C480" s="749" t="n"/>
      <c r="D480" s="749" t="n"/>
      <c r="E480" s="749" t="n"/>
      <c r="F480" s="749" t="n"/>
      <c r="G480" s="749" t="n"/>
      <c r="H480" s="749" t="n"/>
      <c r="I480" s="749" t="n"/>
      <c r="J480" s="749" t="n"/>
      <c r="K480" s="749" t="n"/>
      <c r="L480" s="749" t="n"/>
      <c r="M480" s="749" t="n"/>
      <c r="N480" s="749" t="n"/>
      <c r="O480" s="749" t="n"/>
      <c r="P480" s="749" t="n"/>
      <c r="Q480" s="749" t="n"/>
      <c r="R480" s="749" t="n"/>
      <c r="S480" s="749" t="n"/>
      <c r="T480" s="749" t="n"/>
      <c r="U480" s="749" t="n"/>
      <c r="V480" s="749" t="n"/>
      <c r="W480" s="749" t="n"/>
      <c r="X480" s="749" t="n"/>
      <c r="Y480" s="749" t="n"/>
      <c r="Z480" s="749" t="n"/>
    </row>
    <row r="481">
      <c r="A481" s="749" t="n"/>
      <c r="B481" s="749" t="n"/>
      <c r="C481" s="749" t="n"/>
      <c r="D481" s="749" t="n"/>
      <c r="E481" s="749" t="n"/>
      <c r="F481" s="749" t="n"/>
      <c r="G481" s="749" t="n"/>
      <c r="H481" s="749" t="n"/>
      <c r="I481" s="749" t="n"/>
      <c r="J481" s="749" t="n"/>
      <c r="K481" s="749" t="n"/>
      <c r="L481" s="749" t="n"/>
      <c r="M481" s="749" t="n"/>
      <c r="N481" s="749" t="n"/>
      <c r="O481" s="749" t="n"/>
      <c r="P481" s="749" t="n"/>
      <c r="Q481" s="749" t="n"/>
      <c r="R481" s="749" t="n"/>
      <c r="S481" s="749" t="n"/>
      <c r="T481" s="749" t="n"/>
      <c r="U481" s="749" t="n"/>
      <c r="V481" s="749" t="n"/>
      <c r="W481" s="749" t="n"/>
      <c r="X481" s="749" t="n"/>
      <c r="Y481" s="749" t="n"/>
      <c r="Z481" s="749" t="n"/>
    </row>
    <row r="482">
      <c r="A482" s="749" t="n"/>
      <c r="B482" s="749" t="n"/>
      <c r="C482" s="749" t="n"/>
      <c r="D482" s="749" t="n"/>
      <c r="E482" s="749" t="n"/>
      <c r="F482" s="749" t="n"/>
      <c r="G482" s="749" t="n"/>
      <c r="H482" s="749" t="n"/>
      <c r="I482" s="749" t="n"/>
      <c r="J482" s="749" t="n"/>
      <c r="K482" s="749" t="n"/>
      <c r="L482" s="749" t="n"/>
      <c r="M482" s="749" t="n"/>
      <c r="N482" s="749" t="n"/>
      <c r="O482" s="749" t="n"/>
      <c r="P482" s="749" t="n"/>
      <c r="Q482" s="749" t="n"/>
      <c r="R482" s="749" t="n"/>
      <c r="S482" s="749" t="n"/>
      <c r="T482" s="749" t="n"/>
      <c r="U482" s="749" t="n"/>
      <c r="V482" s="749" t="n"/>
      <c r="W482" s="749" t="n"/>
      <c r="X482" s="749" t="n"/>
      <c r="Y482" s="749" t="n"/>
      <c r="Z482" s="749" t="n"/>
    </row>
    <row r="483">
      <c r="A483" s="749" t="n"/>
      <c r="B483" s="749" t="n"/>
      <c r="C483" s="749" t="n"/>
      <c r="D483" s="749" t="n"/>
      <c r="E483" s="749" t="n"/>
      <c r="F483" s="749" t="n"/>
      <c r="G483" s="749" t="n"/>
      <c r="H483" s="749" t="n"/>
      <c r="I483" s="749" t="n"/>
      <c r="J483" s="749" t="n"/>
      <c r="K483" s="749" t="n"/>
      <c r="L483" s="749" t="n"/>
      <c r="M483" s="749" t="n"/>
      <c r="N483" s="749" t="n"/>
      <c r="O483" s="749" t="n"/>
      <c r="P483" s="749" t="n"/>
      <c r="Q483" s="749" t="n"/>
      <c r="R483" s="749" t="n"/>
      <c r="S483" s="749" t="n"/>
      <c r="T483" s="749" t="n"/>
      <c r="U483" s="749" t="n"/>
      <c r="V483" s="749" t="n"/>
      <c r="W483" s="749" t="n"/>
      <c r="X483" s="749" t="n"/>
      <c r="Y483" s="749" t="n"/>
      <c r="Z483" s="749" t="n"/>
    </row>
    <row r="484">
      <c r="A484" s="749" t="n"/>
      <c r="B484" s="749" t="n"/>
      <c r="C484" s="749" t="n"/>
      <c r="D484" s="749" t="n"/>
      <c r="E484" s="749" t="n"/>
      <c r="F484" s="749" t="n"/>
      <c r="G484" s="749" t="n"/>
      <c r="H484" s="749" t="n"/>
      <c r="I484" s="749" t="n"/>
      <c r="J484" s="749" t="n"/>
      <c r="K484" s="749" t="n"/>
      <c r="L484" s="749" t="n"/>
      <c r="M484" s="749" t="n"/>
      <c r="N484" s="749" t="n"/>
      <c r="O484" s="749" t="n"/>
      <c r="P484" s="749" t="n"/>
      <c r="Q484" s="749" t="n"/>
      <c r="R484" s="749" t="n"/>
      <c r="S484" s="749" t="n"/>
      <c r="T484" s="749" t="n"/>
      <c r="U484" s="749" t="n"/>
      <c r="V484" s="749" t="n"/>
      <c r="W484" s="749" t="n"/>
      <c r="X484" s="749" t="n"/>
      <c r="Y484" s="749" t="n"/>
      <c r="Z484" s="749" t="n"/>
    </row>
    <row r="485">
      <c r="A485" s="749" t="n"/>
      <c r="B485" s="749" t="n"/>
      <c r="C485" s="749" t="n"/>
      <c r="D485" s="749" t="n"/>
      <c r="E485" s="749" t="n"/>
      <c r="F485" s="749" t="n"/>
      <c r="G485" s="749" t="n"/>
      <c r="H485" s="749" t="n"/>
      <c r="I485" s="749" t="n"/>
      <c r="J485" s="749" t="n"/>
      <c r="K485" s="749" t="n"/>
      <c r="L485" s="749" t="n"/>
      <c r="M485" s="749" t="n"/>
      <c r="N485" s="749" t="n"/>
      <c r="O485" s="749" t="n"/>
      <c r="P485" s="749" t="n"/>
      <c r="Q485" s="749" t="n"/>
      <c r="R485" s="749" t="n"/>
      <c r="S485" s="749" t="n"/>
      <c r="T485" s="749" t="n"/>
      <c r="U485" s="749" t="n"/>
      <c r="V485" s="749" t="n"/>
      <c r="W485" s="749" t="n"/>
      <c r="X485" s="749" t="n"/>
      <c r="Y485" s="749" t="n"/>
      <c r="Z485" s="749" t="n"/>
    </row>
    <row r="486">
      <c r="A486" s="749" t="n"/>
      <c r="B486" s="749" t="n"/>
      <c r="C486" s="749" t="n"/>
      <c r="D486" s="749" t="n"/>
      <c r="E486" s="749" t="n"/>
      <c r="F486" s="749" t="n"/>
      <c r="G486" s="749" t="n"/>
      <c r="H486" s="749" t="n"/>
      <c r="I486" s="749" t="n"/>
      <c r="J486" s="749" t="n"/>
      <c r="K486" s="749" t="n"/>
      <c r="L486" s="749" t="n"/>
      <c r="M486" s="749" t="n"/>
      <c r="N486" s="749" t="n"/>
      <c r="O486" s="749" t="n"/>
      <c r="P486" s="749" t="n"/>
      <c r="Q486" s="749" t="n"/>
      <c r="R486" s="749" t="n"/>
      <c r="S486" s="749" t="n"/>
      <c r="T486" s="749" t="n"/>
      <c r="U486" s="749" t="n"/>
      <c r="V486" s="749" t="n"/>
      <c r="W486" s="749" t="n"/>
      <c r="X486" s="749" t="n"/>
      <c r="Y486" s="749" t="n"/>
      <c r="Z486" s="749" t="n"/>
    </row>
    <row r="487">
      <c r="A487" s="749" t="n"/>
      <c r="B487" s="749" t="n"/>
      <c r="C487" s="749" t="n"/>
      <c r="D487" s="749" t="n"/>
      <c r="E487" s="749" t="n"/>
      <c r="F487" s="749" t="n"/>
      <c r="G487" s="749" t="n"/>
      <c r="H487" s="749" t="n"/>
      <c r="I487" s="749" t="n"/>
      <c r="J487" s="749" t="n"/>
      <c r="K487" s="749" t="n"/>
      <c r="L487" s="749" t="n"/>
      <c r="M487" s="749" t="n"/>
      <c r="N487" s="749" t="n"/>
      <c r="O487" s="749" t="n"/>
      <c r="P487" s="749" t="n"/>
      <c r="Q487" s="749" t="n"/>
      <c r="R487" s="749" t="n"/>
      <c r="S487" s="749" t="n"/>
      <c r="T487" s="749" t="n"/>
      <c r="U487" s="749" t="n"/>
      <c r="V487" s="749" t="n"/>
      <c r="W487" s="749" t="n"/>
      <c r="X487" s="749" t="n"/>
      <c r="Y487" s="749" t="n"/>
      <c r="Z487" s="749" t="n"/>
    </row>
    <row r="488">
      <c r="A488" s="749" t="n"/>
      <c r="B488" s="749" t="n"/>
      <c r="C488" s="749" t="n"/>
      <c r="D488" s="749" t="n"/>
      <c r="E488" s="749" t="n"/>
      <c r="F488" s="749" t="n"/>
      <c r="G488" s="749" t="n"/>
      <c r="H488" s="749" t="n"/>
      <c r="I488" s="749" t="n"/>
      <c r="J488" s="749" t="n"/>
      <c r="K488" s="749" t="n"/>
      <c r="L488" s="749" t="n"/>
      <c r="M488" s="749" t="n"/>
      <c r="N488" s="749" t="n"/>
      <c r="O488" s="749" t="n"/>
      <c r="P488" s="749" t="n"/>
      <c r="Q488" s="749" t="n"/>
      <c r="R488" s="749" t="n"/>
      <c r="S488" s="749" t="n"/>
      <c r="T488" s="749" t="n"/>
      <c r="U488" s="749" t="n"/>
      <c r="V488" s="749" t="n"/>
      <c r="W488" s="749" t="n"/>
      <c r="X488" s="749" t="n"/>
      <c r="Y488" s="749" t="n"/>
      <c r="Z488" s="749" t="n"/>
    </row>
    <row r="489">
      <c r="A489" s="749" t="n"/>
      <c r="B489" s="749" t="n"/>
      <c r="C489" s="749" t="n"/>
      <c r="D489" s="749" t="n"/>
      <c r="E489" s="749" t="n"/>
      <c r="F489" s="749" t="n"/>
      <c r="G489" s="749" t="n"/>
      <c r="H489" s="749" t="n"/>
      <c r="I489" s="749" t="n"/>
      <c r="J489" s="749" t="n"/>
      <c r="K489" s="749" t="n"/>
      <c r="L489" s="749" t="n"/>
      <c r="M489" s="749" t="n"/>
      <c r="N489" s="749" t="n"/>
      <c r="O489" s="749" t="n"/>
      <c r="P489" s="749" t="n"/>
      <c r="Q489" s="749" t="n"/>
      <c r="R489" s="749" t="n"/>
      <c r="S489" s="749" t="n"/>
      <c r="T489" s="749" t="n"/>
      <c r="U489" s="749" t="n"/>
      <c r="V489" s="749" t="n"/>
      <c r="W489" s="749" t="n"/>
      <c r="X489" s="749" t="n"/>
      <c r="Y489" s="749" t="n"/>
      <c r="Z489" s="749" t="n"/>
    </row>
    <row r="490">
      <c r="A490" s="749" t="n"/>
      <c r="B490" s="749" t="n"/>
      <c r="C490" s="749" t="n"/>
      <c r="D490" s="749" t="n"/>
      <c r="E490" s="749" t="n"/>
      <c r="F490" s="749" t="n"/>
      <c r="G490" s="749" t="n"/>
      <c r="H490" s="749" t="n"/>
      <c r="I490" s="749" t="n"/>
      <c r="J490" s="749" t="n"/>
      <c r="K490" s="749" t="n"/>
      <c r="L490" s="749" t="n"/>
      <c r="M490" s="749" t="n"/>
      <c r="N490" s="749" t="n"/>
      <c r="O490" s="749" t="n"/>
      <c r="P490" s="749" t="n"/>
      <c r="Q490" s="749" t="n"/>
      <c r="R490" s="749" t="n"/>
      <c r="S490" s="749" t="n"/>
      <c r="T490" s="749" t="n"/>
      <c r="U490" s="749" t="n"/>
      <c r="V490" s="749" t="n"/>
      <c r="W490" s="749" t="n"/>
      <c r="X490" s="749" t="n"/>
      <c r="Y490" s="749" t="n"/>
      <c r="Z490" s="749" t="n"/>
    </row>
    <row r="491">
      <c r="A491" s="749" t="n"/>
      <c r="B491" s="749" t="n"/>
      <c r="C491" s="749" t="n"/>
      <c r="D491" s="749" t="n"/>
      <c r="E491" s="749" t="n"/>
      <c r="F491" s="749" t="n"/>
      <c r="G491" s="749" t="n"/>
      <c r="H491" s="749" t="n"/>
      <c r="I491" s="749" t="n"/>
      <c r="J491" s="749" t="n"/>
      <c r="K491" s="749" t="n"/>
      <c r="L491" s="749" t="n"/>
      <c r="M491" s="749" t="n"/>
      <c r="N491" s="749" t="n"/>
      <c r="O491" s="749" t="n"/>
      <c r="P491" s="749" t="n"/>
      <c r="Q491" s="749" t="n"/>
      <c r="R491" s="749" t="n"/>
      <c r="S491" s="749" t="n"/>
      <c r="T491" s="749" t="n"/>
      <c r="U491" s="749" t="n"/>
      <c r="V491" s="749" t="n"/>
      <c r="W491" s="749" t="n"/>
      <c r="X491" s="749" t="n"/>
      <c r="Y491" s="749" t="n"/>
      <c r="Z491" s="749" t="n"/>
    </row>
    <row r="492">
      <c r="A492" s="749" t="n"/>
      <c r="B492" s="749" t="n"/>
      <c r="C492" s="749" t="n"/>
      <c r="D492" s="749" t="n"/>
      <c r="E492" s="749" t="n"/>
      <c r="F492" s="749" t="n"/>
      <c r="G492" s="749" t="n"/>
      <c r="H492" s="749" t="n"/>
      <c r="I492" s="749" t="n"/>
      <c r="J492" s="749" t="n"/>
      <c r="K492" s="749" t="n"/>
      <c r="L492" s="749" t="n"/>
      <c r="M492" s="749" t="n"/>
      <c r="N492" s="749" t="n"/>
      <c r="O492" s="749" t="n"/>
      <c r="P492" s="749" t="n"/>
      <c r="Q492" s="749" t="n"/>
      <c r="R492" s="749" t="n"/>
      <c r="S492" s="749" t="n"/>
      <c r="T492" s="749" t="n"/>
      <c r="U492" s="749" t="n"/>
      <c r="V492" s="749" t="n"/>
      <c r="W492" s="749" t="n"/>
      <c r="X492" s="749" t="n"/>
      <c r="Y492" s="749" t="n"/>
      <c r="Z492" s="749" t="n"/>
    </row>
    <row r="493">
      <c r="A493" s="749" t="n"/>
      <c r="B493" s="749" t="n"/>
      <c r="C493" s="749" t="n"/>
      <c r="D493" s="749" t="n"/>
      <c r="E493" s="749" t="n"/>
      <c r="F493" s="749" t="n"/>
      <c r="G493" s="749" t="n"/>
      <c r="H493" s="749" t="n"/>
      <c r="I493" s="749" t="n"/>
      <c r="J493" s="749" t="n"/>
      <c r="K493" s="749" t="n"/>
      <c r="L493" s="749" t="n"/>
      <c r="M493" s="749" t="n"/>
      <c r="N493" s="749" t="n"/>
      <c r="O493" s="749" t="n"/>
      <c r="P493" s="749" t="n"/>
      <c r="Q493" s="749" t="n"/>
      <c r="R493" s="749" t="n"/>
      <c r="S493" s="749" t="n"/>
      <c r="T493" s="749" t="n"/>
      <c r="U493" s="749" t="n"/>
      <c r="V493" s="749" t="n"/>
      <c r="W493" s="749" t="n"/>
      <c r="X493" s="749" t="n"/>
      <c r="Y493" s="749" t="n"/>
      <c r="Z493" s="749" t="n"/>
    </row>
    <row r="494">
      <c r="A494" s="749" t="n"/>
      <c r="B494" s="749" t="n"/>
      <c r="C494" s="749" t="n"/>
      <c r="D494" s="749" t="n"/>
      <c r="E494" s="749" t="n"/>
      <c r="F494" s="749" t="n"/>
      <c r="G494" s="749" t="n"/>
      <c r="H494" s="749" t="n"/>
      <c r="I494" s="749" t="n"/>
      <c r="J494" s="749" t="n"/>
      <c r="K494" s="749" t="n"/>
      <c r="L494" s="749" t="n"/>
      <c r="M494" s="749" t="n"/>
      <c r="N494" s="749" t="n"/>
      <c r="O494" s="749" t="n"/>
      <c r="P494" s="749" t="n"/>
      <c r="Q494" s="749" t="n"/>
      <c r="R494" s="749" t="n"/>
      <c r="S494" s="749" t="n"/>
      <c r="T494" s="749" t="n"/>
      <c r="U494" s="749" t="n"/>
      <c r="V494" s="749" t="n"/>
      <c r="W494" s="749" t="n"/>
      <c r="X494" s="749" t="n"/>
      <c r="Y494" s="749" t="n"/>
      <c r="Z494" s="749" t="n"/>
    </row>
    <row r="495">
      <c r="A495" s="749" t="n"/>
      <c r="B495" s="749" t="n"/>
      <c r="C495" s="749" t="n"/>
      <c r="D495" s="749" t="n"/>
      <c r="E495" s="749" t="n"/>
      <c r="F495" s="749" t="n"/>
      <c r="G495" s="749" t="n"/>
      <c r="H495" s="749" t="n"/>
      <c r="I495" s="749" t="n"/>
      <c r="J495" s="749" t="n"/>
      <c r="K495" s="749" t="n"/>
      <c r="L495" s="749" t="n"/>
      <c r="M495" s="749" t="n"/>
      <c r="N495" s="749" t="n"/>
      <c r="O495" s="749" t="n"/>
      <c r="P495" s="749" t="n"/>
      <c r="Q495" s="749" t="n"/>
      <c r="R495" s="749" t="n"/>
      <c r="S495" s="749" t="n"/>
      <c r="T495" s="749" t="n"/>
      <c r="U495" s="749" t="n"/>
      <c r="V495" s="749" t="n"/>
      <c r="W495" s="749" t="n"/>
      <c r="X495" s="749" t="n"/>
      <c r="Y495" s="749" t="n"/>
      <c r="Z495" s="749" t="n"/>
    </row>
    <row r="496">
      <c r="A496" s="749" t="n"/>
      <c r="B496" s="749" t="n"/>
      <c r="C496" s="749" t="n"/>
      <c r="D496" s="749" t="n"/>
      <c r="E496" s="749" t="n"/>
      <c r="F496" s="749" t="n"/>
      <c r="G496" s="749" t="n"/>
      <c r="H496" s="749" t="n"/>
      <c r="I496" s="749" t="n"/>
      <c r="J496" s="749" t="n"/>
      <c r="K496" s="749" t="n"/>
      <c r="L496" s="749" t="n"/>
      <c r="M496" s="749" t="n"/>
      <c r="N496" s="749" t="n"/>
      <c r="O496" s="749" t="n"/>
      <c r="P496" s="749" t="n"/>
      <c r="Q496" s="749" t="n"/>
      <c r="R496" s="749" t="n"/>
      <c r="S496" s="749" t="n"/>
      <c r="T496" s="749" t="n"/>
      <c r="U496" s="749" t="n"/>
      <c r="V496" s="749" t="n"/>
      <c r="W496" s="749" t="n"/>
      <c r="X496" s="749" t="n"/>
      <c r="Y496" s="749" t="n"/>
      <c r="Z496" s="749" t="n"/>
    </row>
    <row r="497">
      <c r="A497" s="749" t="n"/>
      <c r="B497" s="749" t="n"/>
      <c r="C497" s="749" t="n"/>
      <c r="D497" s="749" t="n"/>
      <c r="E497" s="749" t="n"/>
      <c r="F497" s="749" t="n"/>
      <c r="G497" s="749" t="n"/>
      <c r="H497" s="749" t="n"/>
      <c r="I497" s="749" t="n"/>
      <c r="J497" s="749" t="n"/>
      <c r="K497" s="749" t="n"/>
      <c r="L497" s="749" t="n"/>
      <c r="M497" s="749" t="n"/>
      <c r="N497" s="749" t="n"/>
      <c r="O497" s="749" t="n"/>
      <c r="P497" s="749" t="n"/>
      <c r="Q497" s="749" t="n"/>
      <c r="R497" s="749" t="n"/>
      <c r="S497" s="749" t="n"/>
      <c r="T497" s="749" t="n"/>
      <c r="U497" s="749" t="n"/>
      <c r="V497" s="749" t="n"/>
      <c r="W497" s="749" t="n"/>
      <c r="X497" s="749" t="n"/>
      <c r="Y497" s="749" t="n"/>
      <c r="Z497" s="749" t="n"/>
    </row>
    <row r="498">
      <c r="A498" s="749" t="n"/>
      <c r="B498" s="749" t="n"/>
      <c r="C498" s="749" t="n"/>
      <c r="D498" s="749" t="n"/>
      <c r="E498" s="749" t="n"/>
      <c r="F498" s="749" t="n"/>
      <c r="G498" s="749" t="n"/>
      <c r="H498" s="749" t="n"/>
      <c r="I498" s="749" t="n"/>
      <c r="J498" s="749" t="n"/>
      <c r="K498" s="749" t="n"/>
      <c r="L498" s="749" t="n"/>
      <c r="M498" s="749" t="n"/>
      <c r="N498" s="749" t="n"/>
      <c r="O498" s="749" t="n"/>
      <c r="P498" s="749" t="n"/>
      <c r="Q498" s="749" t="n"/>
      <c r="R498" s="749" t="n"/>
      <c r="S498" s="749" t="n"/>
      <c r="T498" s="749" t="n"/>
      <c r="U498" s="749" t="n"/>
      <c r="V498" s="749" t="n"/>
      <c r="W498" s="749" t="n"/>
      <c r="X498" s="749" t="n"/>
      <c r="Y498" s="749" t="n"/>
      <c r="Z498" s="749" t="n"/>
    </row>
    <row r="499">
      <c r="A499" s="749" t="n"/>
      <c r="B499" s="749" t="n"/>
      <c r="C499" s="749" t="n"/>
      <c r="D499" s="749" t="n"/>
      <c r="E499" s="749" t="n"/>
      <c r="F499" s="749" t="n"/>
      <c r="G499" s="749" t="n"/>
      <c r="H499" s="749" t="n"/>
      <c r="I499" s="749" t="n"/>
      <c r="J499" s="749" t="n"/>
      <c r="K499" s="749" t="n"/>
      <c r="L499" s="749" t="n"/>
      <c r="M499" s="749" t="n"/>
      <c r="N499" s="749" t="n"/>
      <c r="O499" s="749" t="n"/>
      <c r="P499" s="749" t="n"/>
      <c r="Q499" s="749" t="n"/>
      <c r="R499" s="749" t="n"/>
      <c r="S499" s="749" t="n"/>
      <c r="T499" s="749" t="n"/>
      <c r="U499" s="749" t="n"/>
      <c r="V499" s="749" t="n"/>
      <c r="W499" s="749" t="n"/>
      <c r="X499" s="749" t="n"/>
      <c r="Y499" s="749" t="n"/>
      <c r="Z499" s="749" t="n"/>
    </row>
    <row r="500">
      <c r="A500" s="749" t="n"/>
      <c r="B500" s="749" t="n"/>
      <c r="C500" s="749" t="n"/>
      <c r="D500" s="749" t="n"/>
      <c r="E500" s="749" t="n"/>
      <c r="F500" s="749" t="n"/>
      <c r="G500" s="749" t="n"/>
      <c r="H500" s="749" t="n"/>
      <c r="I500" s="749" t="n"/>
      <c r="J500" s="749" t="n"/>
      <c r="K500" s="749" t="n"/>
      <c r="L500" s="749" t="n"/>
      <c r="M500" s="749" t="n"/>
      <c r="N500" s="749" t="n"/>
      <c r="O500" s="749" t="n"/>
      <c r="P500" s="749" t="n"/>
      <c r="Q500" s="749" t="n"/>
      <c r="R500" s="749" t="n"/>
      <c r="S500" s="749" t="n"/>
      <c r="T500" s="749" t="n"/>
      <c r="U500" s="749" t="n"/>
      <c r="V500" s="749" t="n"/>
      <c r="W500" s="749" t="n"/>
      <c r="X500" s="749" t="n"/>
      <c r="Y500" s="749" t="n"/>
      <c r="Z500" s="749" t="n"/>
    </row>
    <row r="501">
      <c r="A501" s="749" t="n"/>
      <c r="B501" s="749" t="n"/>
      <c r="C501" s="749" t="n"/>
      <c r="D501" s="749" t="n"/>
      <c r="E501" s="749" t="n"/>
      <c r="F501" s="749" t="n"/>
      <c r="G501" s="749" t="n"/>
      <c r="H501" s="749" t="n"/>
      <c r="I501" s="749" t="n"/>
      <c r="J501" s="749" t="n"/>
      <c r="K501" s="749" t="n"/>
      <c r="L501" s="749" t="n"/>
      <c r="M501" s="749" t="n"/>
      <c r="N501" s="749" t="n"/>
      <c r="O501" s="749" t="n"/>
      <c r="P501" s="749" t="n"/>
      <c r="Q501" s="749" t="n"/>
      <c r="R501" s="749" t="n"/>
      <c r="S501" s="749" t="n"/>
      <c r="T501" s="749" t="n"/>
      <c r="U501" s="749" t="n"/>
      <c r="V501" s="749" t="n"/>
      <c r="W501" s="749" t="n"/>
      <c r="X501" s="749" t="n"/>
      <c r="Y501" s="749" t="n"/>
      <c r="Z501" s="749" t="n"/>
    </row>
    <row r="502">
      <c r="A502" s="749" t="n"/>
      <c r="B502" s="749" t="n"/>
      <c r="C502" s="749" t="n"/>
      <c r="D502" s="749" t="n"/>
      <c r="E502" s="749" t="n"/>
      <c r="F502" s="749" t="n"/>
      <c r="G502" s="749" t="n"/>
      <c r="H502" s="749" t="n"/>
      <c r="I502" s="749" t="n"/>
      <c r="J502" s="749" t="n"/>
      <c r="K502" s="749" t="n"/>
      <c r="L502" s="749" t="n"/>
      <c r="M502" s="749" t="n"/>
      <c r="N502" s="749" t="n"/>
      <c r="O502" s="749" t="n"/>
      <c r="P502" s="749" t="n"/>
      <c r="Q502" s="749" t="n"/>
      <c r="R502" s="749" t="n"/>
      <c r="S502" s="749" t="n"/>
      <c r="T502" s="749" t="n"/>
      <c r="U502" s="749" t="n"/>
      <c r="V502" s="749" t="n"/>
      <c r="W502" s="749" t="n"/>
      <c r="X502" s="749" t="n"/>
      <c r="Y502" s="749" t="n"/>
      <c r="Z502" s="749" t="n"/>
    </row>
    <row r="503">
      <c r="A503" s="749" t="n"/>
      <c r="B503" s="749" t="n"/>
      <c r="C503" s="749" t="n"/>
      <c r="D503" s="749" t="n"/>
      <c r="E503" s="749" t="n"/>
      <c r="F503" s="749" t="n"/>
      <c r="G503" s="749" t="n"/>
      <c r="H503" s="749" t="n"/>
      <c r="I503" s="749" t="n"/>
      <c r="J503" s="749" t="n"/>
      <c r="K503" s="749" t="n"/>
      <c r="L503" s="749" t="n"/>
      <c r="M503" s="749" t="n"/>
      <c r="N503" s="749" t="n"/>
      <c r="O503" s="749" t="n"/>
      <c r="P503" s="749" t="n"/>
      <c r="Q503" s="749" t="n"/>
      <c r="R503" s="749" t="n"/>
      <c r="S503" s="749" t="n"/>
      <c r="T503" s="749" t="n"/>
      <c r="U503" s="749" t="n"/>
      <c r="V503" s="749" t="n"/>
      <c r="W503" s="749" t="n"/>
      <c r="X503" s="749" t="n"/>
      <c r="Y503" s="749" t="n"/>
      <c r="Z503" s="749" t="n"/>
    </row>
    <row r="504">
      <c r="A504" s="749" t="n"/>
      <c r="B504" s="749" t="n"/>
      <c r="C504" s="749" t="n"/>
      <c r="D504" s="749" t="n"/>
      <c r="E504" s="749" t="n"/>
      <c r="F504" s="749" t="n"/>
      <c r="G504" s="749" t="n"/>
      <c r="H504" s="749" t="n"/>
      <c r="I504" s="749" t="n"/>
      <c r="J504" s="749" t="n"/>
      <c r="K504" s="749" t="n"/>
      <c r="L504" s="749" t="n"/>
      <c r="M504" s="749" t="n"/>
      <c r="N504" s="749" t="n"/>
      <c r="O504" s="749" t="n"/>
      <c r="P504" s="749" t="n"/>
      <c r="Q504" s="749" t="n"/>
      <c r="R504" s="749" t="n"/>
      <c r="S504" s="749" t="n"/>
      <c r="T504" s="749" t="n"/>
      <c r="U504" s="749" t="n"/>
      <c r="V504" s="749" t="n"/>
      <c r="W504" s="749" t="n"/>
      <c r="X504" s="749" t="n"/>
      <c r="Y504" s="749" t="n"/>
      <c r="Z504" s="749" t="n"/>
    </row>
    <row r="505">
      <c r="A505" s="749" t="n"/>
      <c r="B505" s="749" t="n"/>
      <c r="C505" s="749" t="n"/>
      <c r="D505" s="749" t="n"/>
      <c r="E505" s="749" t="n"/>
      <c r="F505" s="749" t="n"/>
      <c r="G505" s="749" t="n"/>
      <c r="H505" s="749" t="n"/>
      <c r="I505" s="749" t="n"/>
      <c r="J505" s="749" t="n"/>
      <c r="K505" s="749" t="n"/>
      <c r="L505" s="749" t="n"/>
      <c r="M505" s="749" t="n"/>
      <c r="N505" s="749" t="n"/>
      <c r="O505" s="749" t="n"/>
      <c r="P505" s="749" t="n"/>
      <c r="Q505" s="749" t="n"/>
      <c r="R505" s="749" t="n"/>
      <c r="S505" s="749" t="n"/>
      <c r="T505" s="749" t="n"/>
      <c r="U505" s="749" t="n"/>
      <c r="V505" s="749" t="n"/>
      <c r="W505" s="749" t="n"/>
      <c r="X505" s="749" t="n"/>
      <c r="Y505" s="749" t="n"/>
      <c r="Z505" s="749" t="n"/>
    </row>
    <row r="506">
      <c r="A506" s="749" t="n"/>
      <c r="B506" s="749" t="n"/>
      <c r="C506" s="749" t="n"/>
      <c r="D506" s="749" t="n"/>
      <c r="E506" s="749" t="n"/>
      <c r="F506" s="749" t="n"/>
      <c r="G506" s="749" t="n"/>
      <c r="H506" s="749" t="n"/>
      <c r="I506" s="749" t="n"/>
      <c r="J506" s="749" t="n"/>
      <c r="K506" s="749" t="n"/>
      <c r="L506" s="749" t="n"/>
      <c r="M506" s="749" t="n"/>
      <c r="N506" s="749" t="n"/>
      <c r="O506" s="749" t="n"/>
      <c r="P506" s="749" t="n"/>
      <c r="Q506" s="749" t="n"/>
      <c r="R506" s="749" t="n"/>
      <c r="S506" s="749" t="n"/>
      <c r="T506" s="749" t="n"/>
      <c r="U506" s="749" t="n"/>
      <c r="V506" s="749" t="n"/>
      <c r="W506" s="749" t="n"/>
      <c r="X506" s="749" t="n"/>
      <c r="Y506" s="749" t="n"/>
      <c r="Z506" s="749" t="n"/>
    </row>
    <row r="507">
      <c r="A507" s="749" t="n"/>
      <c r="B507" s="749" t="n"/>
      <c r="C507" s="749" t="n"/>
      <c r="D507" s="749" t="n"/>
      <c r="E507" s="749" t="n"/>
      <c r="F507" s="749" t="n"/>
      <c r="G507" s="749" t="n"/>
      <c r="H507" s="749" t="n"/>
      <c r="I507" s="749" t="n"/>
      <c r="J507" s="749" t="n"/>
      <c r="K507" s="749" t="n"/>
      <c r="L507" s="749" t="n"/>
      <c r="M507" s="749" t="n"/>
      <c r="N507" s="749" t="n"/>
      <c r="O507" s="749" t="n"/>
      <c r="P507" s="749" t="n"/>
      <c r="Q507" s="749" t="n"/>
      <c r="R507" s="749" t="n"/>
      <c r="S507" s="749" t="n"/>
      <c r="T507" s="749" t="n"/>
      <c r="U507" s="749" t="n"/>
      <c r="V507" s="749" t="n"/>
      <c r="W507" s="749" t="n"/>
      <c r="X507" s="749" t="n"/>
      <c r="Y507" s="749" t="n"/>
      <c r="Z507" s="749" t="n"/>
    </row>
    <row r="508">
      <c r="A508" s="749" t="n"/>
      <c r="B508" s="749" t="n"/>
      <c r="C508" s="749" t="n"/>
      <c r="D508" s="749" t="n"/>
      <c r="E508" s="749" t="n"/>
      <c r="F508" s="749" t="n"/>
      <c r="G508" s="749" t="n"/>
      <c r="H508" s="749" t="n"/>
      <c r="I508" s="749" t="n"/>
      <c r="J508" s="749" t="n"/>
      <c r="K508" s="749" t="n"/>
      <c r="L508" s="749" t="n"/>
      <c r="M508" s="749" t="n"/>
      <c r="N508" s="749" t="n"/>
      <c r="O508" s="749" t="n"/>
      <c r="P508" s="749" t="n"/>
      <c r="Q508" s="749" t="n"/>
      <c r="R508" s="749" t="n"/>
      <c r="S508" s="749" t="n"/>
      <c r="T508" s="749" t="n"/>
      <c r="U508" s="749" t="n"/>
      <c r="V508" s="749" t="n"/>
      <c r="W508" s="749" t="n"/>
      <c r="X508" s="749" t="n"/>
      <c r="Y508" s="749" t="n"/>
      <c r="Z508" s="749" t="n"/>
    </row>
    <row r="509">
      <c r="A509" s="749" t="n"/>
      <c r="B509" s="749" t="n"/>
      <c r="C509" s="749" t="n"/>
      <c r="D509" s="749" t="n"/>
      <c r="E509" s="749" t="n"/>
      <c r="F509" s="749" t="n"/>
      <c r="G509" s="749" t="n"/>
      <c r="H509" s="749" t="n"/>
      <c r="I509" s="749" t="n"/>
      <c r="J509" s="749" t="n"/>
      <c r="K509" s="749" t="n"/>
      <c r="L509" s="749" t="n"/>
      <c r="M509" s="749" t="n"/>
      <c r="N509" s="749" t="n"/>
      <c r="O509" s="749" t="n"/>
      <c r="P509" s="749" t="n"/>
      <c r="Q509" s="749" t="n"/>
      <c r="R509" s="749" t="n"/>
      <c r="S509" s="749" t="n"/>
      <c r="T509" s="749" t="n"/>
      <c r="U509" s="749" t="n"/>
      <c r="V509" s="749" t="n"/>
      <c r="W509" s="749" t="n"/>
      <c r="X509" s="749" t="n"/>
      <c r="Y509" s="749" t="n"/>
      <c r="Z509" s="749" t="n"/>
    </row>
    <row r="510">
      <c r="A510" s="749" t="n"/>
      <c r="B510" s="749" t="n"/>
      <c r="C510" s="749" t="n"/>
      <c r="D510" s="749" t="n"/>
      <c r="E510" s="749" t="n"/>
      <c r="F510" s="749" t="n"/>
      <c r="G510" s="749" t="n"/>
      <c r="H510" s="749" t="n"/>
      <c r="I510" s="749" t="n"/>
      <c r="J510" s="749" t="n"/>
      <c r="K510" s="749" t="n"/>
      <c r="L510" s="749" t="n"/>
      <c r="M510" s="749" t="n"/>
      <c r="N510" s="749" t="n"/>
      <c r="O510" s="749" t="n"/>
      <c r="P510" s="749" t="n"/>
      <c r="Q510" s="749" t="n"/>
      <c r="R510" s="749" t="n"/>
      <c r="S510" s="749" t="n"/>
      <c r="T510" s="749" t="n"/>
      <c r="U510" s="749" t="n"/>
      <c r="V510" s="749" t="n"/>
      <c r="W510" s="749" t="n"/>
      <c r="X510" s="749" t="n"/>
      <c r="Y510" s="749" t="n"/>
      <c r="Z510" s="749" t="n"/>
    </row>
    <row r="511">
      <c r="A511" s="749" t="n"/>
      <c r="B511" s="749" t="n"/>
      <c r="C511" s="749" t="n"/>
      <c r="D511" s="749" t="n"/>
      <c r="E511" s="749" t="n"/>
      <c r="F511" s="749" t="n"/>
      <c r="G511" s="749" t="n"/>
      <c r="H511" s="749" t="n"/>
      <c r="I511" s="749" t="n"/>
      <c r="J511" s="749" t="n"/>
      <c r="K511" s="749" t="n"/>
      <c r="L511" s="749" t="n"/>
      <c r="M511" s="749" t="n"/>
      <c r="N511" s="749" t="n"/>
      <c r="O511" s="749" t="n"/>
      <c r="P511" s="749" t="n"/>
      <c r="Q511" s="749" t="n"/>
      <c r="R511" s="749" t="n"/>
      <c r="S511" s="749" t="n"/>
      <c r="T511" s="749" t="n"/>
      <c r="U511" s="749" t="n"/>
      <c r="V511" s="749" t="n"/>
      <c r="W511" s="749" t="n"/>
      <c r="X511" s="749" t="n"/>
      <c r="Y511" s="749" t="n"/>
      <c r="Z511" s="749" t="n"/>
    </row>
    <row r="512">
      <c r="A512" s="749" t="n"/>
      <c r="B512" s="749" t="n"/>
      <c r="C512" s="749" t="n"/>
      <c r="D512" s="749" t="n"/>
      <c r="E512" s="749" t="n"/>
      <c r="F512" s="749" t="n"/>
      <c r="G512" s="749" t="n"/>
      <c r="H512" s="749" t="n"/>
      <c r="I512" s="749" t="n"/>
      <c r="J512" s="749" t="n"/>
      <c r="K512" s="749" t="n"/>
      <c r="L512" s="749" t="n"/>
      <c r="M512" s="749" t="n"/>
      <c r="N512" s="749" t="n"/>
      <c r="O512" s="749" t="n"/>
      <c r="P512" s="749" t="n"/>
      <c r="Q512" s="749" t="n"/>
      <c r="R512" s="749" t="n"/>
      <c r="S512" s="749" t="n"/>
      <c r="T512" s="749" t="n"/>
      <c r="U512" s="749" t="n"/>
      <c r="V512" s="749" t="n"/>
      <c r="W512" s="749" t="n"/>
      <c r="X512" s="749" t="n"/>
      <c r="Y512" s="749" t="n"/>
      <c r="Z512" s="749" t="n"/>
    </row>
    <row r="513">
      <c r="A513" s="749" t="n"/>
      <c r="B513" s="749" t="n"/>
      <c r="C513" s="749" t="n"/>
      <c r="D513" s="749" t="n"/>
      <c r="E513" s="749" t="n"/>
      <c r="F513" s="749" t="n"/>
      <c r="G513" s="749" t="n"/>
      <c r="H513" s="749" t="n"/>
      <c r="I513" s="749" t="n"/>
      <c r="J513" s="749" t="n"/>
      <c r="K513" s="749" t="n"/>
      <c r="L513" s="749" t="n"/>
      <c r="M513" s="749" t="n"/>
      <c r="N513" s="749" t="n"/>
      <c r="O513" s="749" t="n"/>
      <c r="P513" s="749" t="n"/>
      <c r="Q513" s="749" t="n"/>
      <c r="R513" s="749" t="n"/>
      <c r="S513" s="749" t="n"/>
      <c r="T513" s="749" t="n"/>
      <c r="U513" s="749" t="n"/>
      <c r="V513" s="749" t="n"/>
      <c r="W513" s="749" t="n"/>
      <c r="X513" s="749" t="n"/>
      <c r="Y513" s="749" t="n"/>
      <c r="Z513" s="749" t="n"/>
    </row>
    <row r="514">
      <c r="A514" s="749" t="n"/>
      <c r="B514" s="749" t="n"/>
      <c r="C514" s="749" t="n"/>
      <c r="D514" s="749" t="n"/>
      <c r="E514" s="749" t="n"/>
      <c r="F514" s="749" t="n"/>
      <c r="G514" s="749" t="n"/>
      <c r="H514" s="749" t="n"/>
      <c r="I514" s="749" t="n"/>
      <c r="J514" s="749" t="n"/>
      <c r="K514" s="749" t="n"/>
      <c r="L514" s="749" t="n"/>
      <c r="M514" s="749" t="n"/>
      <c r="N514" s="749" t="n"/>
      <c r="O514" s="749" t="n"/>
      <c r="P514" s="749" t="n"/>
      <c r="Q514" s="749" t="n"/>
      <c r="R514" s="749" t="n"/>
      <c r="S514" s="749" t="n"/>
      <c r="T514" s="749" t="n"/>
      <c r="U514" s="749" t="n"/>
      <c r="V514" s="749" t="n"/>
      <c r="W514" s="749" t="n"/>
      <c r="X514" s="749" t="n"/>
      <c r="Y514" s="749" t="n"/>
      <c r="Z514" s="749" t="n"/>
    </row>
    <row r="515">
      <c r="A515" s="749" t="n"/>
      <c r="B515" s="749" t="n"/>
      <c r="C515" s="749" t="n"/>
      <c r="D515" s="749" t="n"/>
      <c r="E515" s="749" t="n"/>
      <c r="F515" s="749" t="n"/>
      <c r="G515" s="749" t="n"/>
      <c r="H515" s="749" t="n"/>
      <c r="I515" s="749" t="n"/>
      <c r="J515" s="749" t="n"/>
      <c r="K515" s="749" t="n"/>
      <c r="L515" s="749" t="n"/>
      <c r="M515" s="749" t="n"/>
      <c r="N515" s="749" t="n"/>
      <c r="O515" s="749" t="n"/>
      <c r="P515" s="749" t="n"/>
      <c r="Q515" s="749" t="n"/>
      <c r="R515" s="749" t="n"/>
      <c r="S515" s="749" t="n"/>
      <c r="T515" s="749" t="n"/>
      <c r="U515" s="749" t="n"/>
      <c r="V515" s="749" t="n"/>
      <c r="W515" s="749" t="n"/>
      <c r="X515" s="749" t="n"/>
      <c r="Y515" s="749" t="n"/>
      <c r="Z515" s="749" t="n"/>
    </row>
    <row r="516">
      <c r="A516" s="749" t="n"/>
      <c r="B516" s="749" t="n"/>
      <c r="C516" s="749" t="n"/>
      <c r="D516" s="749" t="n"/>
      <c r="E516" s="749" t="n"/>
      <c r="F516" s="749" t="n"/>
      <c r="G516" s="749" t="n"/>
      <c r="H516" s="749" t="n"/>
      <c r="I516" s="749" t="n"/>
      <c r="J516" s="749" t="n"/>
      <c r="K516" s="749" t="n"/>
      <c r="L516" s="749" t="n"/>
      <c r="M516" s="749" t="n"/>
      <c r="N516" s="749" t="n"/>
      <c r="O516" s="749" t="n"/>
      <c r="P516" s="749" t="n"/>
      <c r="Q516" s="749" t="n"/>
      <c r="R516" s="749" t="n"/>
      <c r="S516" s="749" t="n"/>
      <c r="T516" s="749" t="n"/>
      <c r="U516" s="749" t="n"/>
      <c r="V516" s="749" t="n"/>
      <c r="W516" s="749" t="n"/>
      <c r="X516" s="749" t="n"/>
      <c r="Y516" s="749" t="n"/>
      <c r="Z516" s="749" t="n"/>
    </row>
    <row r="517">
      <c r="A517" s="749" t="n"/>
      <c r="B517" s="749" t="n"/>
      <c r="C517" s="749" t="n"/>
      <c r="D517" s="749" t="n"/>
      <c r="E517" s="749" t="n"/>
      <c r="F517" s="749" t="n"/>
      <c r="G517" s="749" t="n"/>
      <c r="H517" s="749" t="n"/>
      <c r="I517" s="749" t="n"/>
      <c r="J517" s="749" t="n"/>
      <c r="K517" s="749" t="n"/>
      <c r="L517" s="749" t="n"/>
      <c r="M517" s="749" t="n"/>
      <c r="N517" s="749" t="n"/>
      <c r="O517" s="749" t="n"/>
      <c r="P517" s="749" t="n"/>
      <c r="Q517" s="749" t="n"/>
      <c r="R517" s="749" t="n"/>
      <c r="S517" s="749" t="n"/>
      <c r="T517" s="749" t="n"/>
      <c r="U517" s="749" t="n"/>
      <c r="V517" s="749" t="n"/>
      <c r="W517" s="749" t="n"/>
      <c r="X517" s="749" t="n"/>
      <c r="Y517" s="749" t="n"/>
      <c r="Z517" s="749" t="n"/>
    </row>
    <row r="518">
      <c r="A518" s="749" t="n"/>
      <c r="B518" s="749" t="n"/>
      <c r="C518" s="749" t="n"/>
      <c r="D518" s="749" t="n"/>
      <c r="E518" s="749" t="n"/>
      <c r="F518" s="749" t="n"/>
      <c r="G518" s="749" t="n"/>
      <c r="H518" s="749" t="n"/>
      <c r="I518" s="749" t="n"/>
      <c r="J518" s="749" t="n"/>
      <c r="K518" s="749" t="n"/>
      <c r="L518" s="749" t="n"/>
      <c r="M518" s="749" t="n"/>
      <c r="N518" s="749" t="n"/>
      <c r="O518" s="749" t="n"/>
      <c r="P518" s="749" t="n"/>
      <c r="Q518" s="749" t="n"/>
      <c r="R518" s="749" t="n"/>
      <c r="S518" s="749" t="n"/>
      <c r="T518" s="749" t="n"/>
      <c r="U518" s="749" t="n"/>
      <c r="V518" s="749" t="n"/>
      <c r="W518" s="749" t="n"/>
      <c r="X518" s="749" t="n"/>
      <c r="Y518" s="749" t="n"/>
      <c r="Z518" s="749" t="n"/>
    </row>
    <row r="519">
      <c r="A519" s="749" t="n"/>
      <c r="B519" s="749" t="n"/>
      <c r="C519" s="749" t="n"/>
      <c r="D519" s="749" t="n"/>
      <c r="E519" s="749" t="n"/>
      <c r="F519" s="749" t="n"/>
      <c r="G519" s="749" t="n"/>
      <c r="H519" s="749" t="n"/>
      <c r="I519" s="749" t="n"/>
      <c r="J519" s="749" t="n"/>
      <c r="K519" s="749" t="n"/>
      <c r="L519" s="749" t="n"/>
      <c r="M519" s="749" t="n"/>
      <c r="N519" s="749" t="n"/>
      <c r="O519" s="749" t="n"/>
      <c r="P519" s="749" t="n"/>
      <c r="Q519" s="749" t="n"/>
      <c r="R519" s="749" t="n"/>
      <c r="S519" s="749" t="n"/>
      <c r="T519" s="749" t="n"/>
      <c r="U519" s="749" t="n"/>
      <c r="V519" s="749" t="n"/>
      <c r="W519" s="749" t="n"/>
      <c r="X519" s="749" t="n"/>
      <c r="Y519" s="749" t="n"/>
      <c r="Z519" s="749" t="n"/>
    </row>
    <row r="520">
      <c r="A520" s="749" t="n"/>
      <c r="B520" s="749" t="n"/>
      <c r="C520" s="749" t="n"/>
      <c r="D520" s="749" t="n"/>
      <c r="E520" s="749" t="n"/>
      <c r="F520" s="749" t="n"/>
      <c r="G520" s="749" t="n"/>
      <c r="H520" s="749" t="n"/>
      <c r="I520" s="749" t="n"/>
      <c r="J520" s="749" t="n"/>
      <c r="K520" s="749" t="n"/>
      <c r="L520" s="749" t="n"/>
      <c r="M520" s="749" t="n"/>
      <c r="N520" s="749" t="n"/>
      <c r="O520" s="749" t="n"/>
      <c r="P520" s="749" t="n"/>
      <c r="Q520" s="749" t="n"/>
      <c r="R520" s="749" t="n"/>
      <c r="S520" s="749" t="n"/>
      <c r="T520" s="749" t="n"/>
      <c r="U520" s="749" t="n"/>
      <c r="V520" s="749" t="n"/>
      <c r="W520" s="749" t="n"/>
      <c r="X520" s="749" t="n"/>
      <c r="Y520" s="749" t="n"/>
      <c r="Z520" s="749" t="n"/>
    </row>
    <row r="521">
      <c r="A521" s="749" t="n"/>
      <c r="B521" s="749" t="n"/>
      <c r="C521" s="749" t="n"/>
      <c r="D521" s="749" t="n"/>
      <c r="E521" s="749" t="n"/>
      <c r="F521" s="749" t="n"/>
      <c r="G521" s="749" t="n"/>
      <c r="H521" s="749" t="n"/>
      <c r="I521" s="749" t="n"/>
      <c r="J521" s="749" t="n"/>
      <c r="K521" s="749" t="n"/>
      <c r="L521" s="749" t="n"/>
      <c r="M521" s="749" t="n"/>
      <c r="N521" s="749" t="n"/>
      <c r="O521" s="749" t="n"/>
      <c r="P521" s="749" t="n"/>
      <c r="Q521" s="749" t="n"/>
      <c r="R521" s="749" t="n"/>
      <c r="S521" s="749" t="n"/>
      <c r="T521" s="749" t="n"/>
      <c r="U521" s="749" t="n"/>
      <c r="V521" s="749" t="n"/>
      <c r="W521" s="749" t="n"/>
      <c r="X521" s="749" t="n"/>
      <c r="Y521" s="749" t="n"/>
      <c r="Z521" s="749" t="n"/>
    </row>
    <row r="522">
      <c r="A522" s="749" t="n"/>
      <c r="B522" s="749" t="n"/>
      <c r="C522" s="749" t="n"/>
      <c r="D522" s="749" t="n"/>
      <c r="E522" s="749" t="n"/>
      <c r="F522" s="749" t="n"/>
      <c r="G522" s="749" t="n"/>
      <c r="H522" s="749" t="n"/>
      <c r="I522" s="749" t="n"/>
      <c r="J522" s="749" t="n"/>
      <c r="K522" s="749" t="n"/>
      <c r="L522" s="749" t="n"/>
      <c r="M522" s="749" t="n"/>
      <c r="N522" s="749" t="n"/>
      <c r="O522" s="749" t="n"/>
      <c r="P522" s="749" t="n"/>
      <c r="Q522" s="749" t="n"/>
      <c r="R522" s="749" t="n"/>
      <c r="S522" s="749" t="n"/>
      <c r="T522" s="749" t="n"/>
      <c r="U522" s="749" t="n"/>
      <c r="V522" s="749" t="n"/>
      <c r="W522" s="749" t="n"/>
      <c r="X522" s="749" t="n"/>
      <c r="Y522" s="749" t="n"/>
      <c r="Z522" s="749" t="n"/>
    </row>
    <row r="523">
      <c r="A523" s="749" t="n"/>
      <c r="B523" s="749" t="n"/>
      <c r="C523" s="749" t="n"/>
      <c r="D523" s="749" t="n"/>
      <c r="E523" s="749" t="n"/>
      <c r="F523" s="749" t="n"/>
      <c r="G523" s="749" t="n"/>
      <c r="H523" s="749" t="n"/>
      <c r="I523" s="749" t="n"/>
      <c r="J523" s="749" t="n"/>
      <c r="K523" s="749" t="n"/>
      <c r="L523" s="749" t="n"/>
      <c r="M523" s="749" t="n"/>
      <c r="N523" s="749" t="n"/>
      <c r="O523" s="749" t="n"/>
      <c r="P523" s="749" t="n"/>
      <c r="Q523" s="749" t="n"/>
      <c r="R523" s="749" t="n"/>
      <c r="S523" s="749" t="n"/>
      <c r="T523" s="749" t="n"/>
      <c r="U523" s="749" t="n"/>
      <c r="V523" s="749" t="n"/>
      <c r="W523" s="749" t="n"/>
      <c r="X523" s="749" t="n"/>
      <c r="Y523" s="749" t="n"/>
      <c r="Z523" s="749" t="n"/>
    </row>
    <row r="524">
      <c r="A524" s="749" t="n"/>
      <c r="B524" s="749" t="n"/>
      <c r="C524" s="749" t="n"/>
      <c r="D524" s="749" t="n"/>
      <c r="E524" s="749" t="n"/>
      <c r="F524" s="749" t="n"/>
      <c r="G524" s="749" t="n"/>
      <c r="H524" s="749" t="n"/>
      <c r="I524" s="749" t="n"/>
      <c r="J524" s="749" t="n"/>
      <c r="K524" s="749" t="n"/>
      <c r="L524" s="749" t="n"/>
      <c r="M524" s="749" t="n"/>
      <c r="N524" s="749" t="n"/>
      <c r="O524" s="749" t="n"/>
      <c r="P524" s="749" t="n"/>
      <c r="Q524" s="749" t="n"/>
      <c r="R524" s="749" t="n"/>
      <c r="S524" s="749" t="n"/>
      <c r="T524" s="749" t="n"/>
      <c r="U524" s="749" t="n"/>
      <c r="V524" s="749" t="n"/>
      <c r="W524" s="749" t="n"/>
      <c r="X524" s="749" t="n"/>
      <c r="Y524" s="749" t="n"/>
      <c r="Z524" s="749" t="n"/>
    </row>
    <row r="525">
      <c r="A525" s="749" t="n"/>
      <c r="B525" s="749" t="n"/>
      <c r="C525" s="749" t="n"/>
      <c r="D525" s="749" t="n"/>
      <c r="E525" s="749" t="n"/>
      <c r="F525" s="749" t="n"/>
      <c r="G525" s="749" t="n"/>
      <c r="H525" s="749" t="n"/>
      <c r="I525" s="749" t="n"/>
      <c r="J525" s="749" t="n"/>
      <c r="K525" s="749" t="n"/>
      <c r="L525" s="749" t="n"/>
      <c r="M525" s="749" t="n"/>
      <c r="N525" s="749" t="n"/>
      <c r="O525" s="749" t="n"/>
      <c r="P525" s="749" t="n"/>
      <c r="Q525" s="749" t="n"/>
      <c r="R525" s="749" t="n"/>
      <c r="S525" s="749" t="n"/>
      <c r="T525" s="749" t="n"/>
      <c r="U525" s="749" t="n"/>
      <c r="V525" s="749" t="n"/>
      <c r="W525" s="749" t="n"/>
      <c r="X525" s="749" t="n"/>
      <c r="Y525" s="749" t="n"/>
      <c r="Z525" s="749" t="n"/>
    </row>
    <row r="526">
      <c r="A526" s="749" t="n"/>
      <c r="B526" s="749" t="n"/>
      <c r="C526" s="749" t="n"/>
      <c r="D526" s="749" t="n"/>
      <c r="E526" s="749" t="n"/>
      <c r="F526" s="749" t="n"/>
      <c r="G526" s="749" t="n"/>
      <c r="H526" s="749" t="n"/>
      <c r="I526" s="749" t="n"/>
      <c r="J526" s="749" t="n"/>
      <c r="K526" s="749" t="n"/>
      <c r="L526" s="749" t="n"/>
      <c r="M526" s="749" t="n"/>
      <c r="N526" s="749" t="n"/>
      <c r="O526" s="749" t="n"/>
      <c r="P526" s="749" t="n"/>
      <c r="Q526" s="749" t="n"/>
      <c r="R526" s="749" t="n"/>
      <c r="S526" s="749" t="n"/>
      <c r="T526" s="749" t="n"/>
      <c r="U526" s="749" t="n"/>
      <c r="V526" s="749" t="n"/>
      <c r="W526" s="749" t="n"/>
      <c r="X526" s="749" t="n"/>
      <c r="Y526" s="749" t="n"/>
      <c r="Z526" s="749" t="n"/>
    </row>
    <row r="527">
      <c r="A527" s="749" t="n"/>
      <c r="B527" s="749" t="n"/>
      <c r="C527" s="749" t="n"/>
      <c r="D527" s="749" t="n"/>
      <c r="E527" s="749" t="n"/>
      <c r="F527" s="749" t="n"/>
      <c r="G527" s="749" t="n"/>
      <c r="H527" s="749" t="n"/>
      <c r="I527" s="749" t="n"/>
      <c r="J527" s="749" t="n"/>
      <c r="K527" s="749" t="n"/>
      <c r="L527" s="749" t="n"/>
      <c r="M527" s="749" t="n"/>
      <c r="N527" s="749" t="n"/>
      <c r="O527" s="749" t="n"/>
      <c r="P527" s="749" t="n"/>
      <c r="Q527" s="749" t="n"/>
      <c r="R527" s="749" t="n"/>
      <c r="S527" s="749" t="n"/>
      <c r="T527" s="749" t="n"/>
      <c r="U527" s="749" t="n"/>
      <c r="V527" s="749" t="n"/>
      <c r="W527" s="749" t="n"/>
      <c r="X527" s="749" t="n"/>
      <c r="Y527" s="749" t="n"/>
      <c r="Z527" s="749" t="n"/>
    </row>
    <row r="528">
      <c r="A528" s="749" t="n"/>
      <c r="B528" s="749" t="n"/>
      <c r="C528" s="749" t="n"/>
      <c r="D528" s="749" t="n"/>
      <c r="E528" s="749" t="n"/>
      <c r="F528" s="749" t="n"/>
      <c r="G528" s="749" t="n"/>
      <c r="H528" s="749" t="n"/>
      <c r="I528" s="749" t="n"/>
      <c r="J528" s="749" t="n"/>
      <c r="K528" s="749" t="n"/>
      <c r="L528" s="749" t="n"/>
      <c r="M528" s="749" t="n"/>
      <c r="N528" s="749" t="n"/>
      <c r="O528" s="749" t="n"/>
      <c r="P528" s="749" t="n"/>
      <c r="Q528" s="749" t="n"/>
      <c r="R528" s="749" t="n"/>
      <c r="S528" s="749" t="n"/>
      <c r="T528" s="749" t="n"/>
      <c r="U528" s="749" t="n"/>
      <c r="V528" s="749" t="n"/>
      <c r="W528" s="749" t="n"/>
      <c r="X528" s="749" t="n"/>
      <c r="Y528" s="749" t="n"/>
      <c r="Z528" s="749" t="n"/>
    </row>
    <row r="529">
      <c r="A529" s="749" t="n"/>
      <c r="B529" s="749" t="n"/>
      <c r="C529" s="749" t="n"/>
      <c r="D529" s="749" t="n"/>
      <c r="E529" s="749" t="n"/>
      <c r="F529" s="749" t="n"/>
      <c r="G529" s="749" t="n"/>
      <c r="H529" s="749" t="n"/>
      <c r="I529" s="749" t="n"/>
      <c r="J529" s="749" t="n"/>
      <c r="K529" s="749" t="n"/>
      <c r="L529" s="749" t="n"/>
      <c r="M529" s="749" t="n"/>
      <c r="N529" s="749" t="n"/>
      <c r="O529" s="749" t="n"/>
      <c r="P529" s="749" t="n"/>
      <c r="Q529" s="749" t="n"/>
      <c r="R529" s="749" t="n"/>
      <c r="S529" s="749" t="n"/>
      <c r="T529" s="749" t="n"/>
      <c r="U529" s="749" t="n"/>
      <c r="V529" s="749" t="n"/>
      <c r="W529" s="749" t="n"/>
      <c r="X529" s="749" t="n"/>
      <c r="Y529" s="749" t="n"/>
      <c r="Z529" s="749" t="n"/>
    </row>
    <row r="530">
      <c r="A530" s="749" t="n"/>
      <c r="B530" s="749" t="n"/>
      <c r="C530" s="749" t="n"/>
      <c r="D530" s="749" t="n"/>
      <c r="E530" s="749" t="n"/>
      <c r="F530" s="749" t="n"/>
      <c r="G530" s="749" t="n"/>
      <c r="H530" s="749" t="n"/>
      <c r="I530" s="749" t="n"/>
      <c r="J530" s="749" t="n"/>
      <c r="K530" s="749" t="n"/>
      <c r="L530" s="749" t="n"/>
      <c r="M530" s="749" t="n"/>
      <c r="N530" s="749" t="n"/>
      <c r="O530" s="749" t="n"/>
      <c r="P530" s="749" t="n"/>
      <c r="Q530" s="749" t="n"/>
      <c r="R530" s="749" t="n"/>
      <c r="S530" s="749" t="n"/>
      <c r="T530" s="749" t="n"/>
      <c r="U530" s="749" t="n"/>
      <c r="V530" s="749" t="n"/>
      <c r="W530" s="749" t="n"/>
      <c r="X530" s="749" t="n"/>
      <c r="Y530" s="749" t="n"/>
      <c r="Z530" s="749" t="n"/>
    </row>
    <row r="531">
      <c r="A531" s="749" t="n"/>
      <c r="B531" s="749" t="n"/>
      <c r="C531" s="749" t="n"/>
      <c r="D531" s="749" t="n"/>
      <c r="E531" s="749" t="n"/>
      <c r="F531" s="749" t="n"/>
      <c r="G531" s="749" t="n"/>
      <c r="H531" s="749" t="n"/>
      <c r="I531" s="749" t="n"/>
      <c r="J531" s="749" t="n"/>
      <c r="K531" s="749" t="n"/>
      <c r="L531" s="749" t="n"/>
      <c r="M531" s="749" t="n"/>
      <c r="N531" s="749" t="n"/>
      <c r="O531" s="749" t="n"/>
      <c r="P531" s="749" t="n"/>
      <c r="Q531" s="749" t="n"/>
      <c r="R531" s="749" t="n"/>
      <c r="S531" s="749" t="n"/>
      <c r="T531" s="749" t="n"/>
      <c r="U531" s="749" t="n"/>
      <c r="V531" s="749" t="n"/>
      <c r="W531" s="749" t="n"/>
      <c r="X531" s="749" t="n"/>
      <c r="Y531" s="749" t="n"/>
      <c r="Z531" s="749" t="n"/>
    </row>
    <row r="532">
      <c r="A532" s="749" t="n"/>
      <c r="B532" s="749" t="n"/>
      <c r="C532" s="749" t="n"/>
      <c r="D532" s="749" t="n"/>
      <c r="E532" s="749" t="n"/>
      <c r="F532" s="749" t="n"/>
      <c r="G532" s="749" t="n"/>
      <c r="H532" s="749" t="n"/>
      <c r="I532" s="749" t="n"/>
      <c r="J532" s="749" t="n"/>
      <c r="K532" s="749" t="n"/>
      <c r="L532" s="749" t="n"/>
      <c r="M532" s="749" t="n"/>
      <c r="N532" s="749" t="n"/>
      <c r="O532" s="749" t="n"/>
      <c r="P532" s="749" t="n"/>
      <c r="Q532" s="749" t="n"/>
      <c r="R532" s="749" t="n"/>
      <c r="S532" s="749" t="n"/>
      <c r="T532" s="749" t="n"/>
      <c r="U532" s="749" t="n"/>
      <c r="V532" s="749" t="n"/>
      <c r="W532" s="749" t="n"/>
      <c r="X532" s="749" t="n"/>
      <c r="Y532" s="749" t="n"/>
      <c r="Z532" s="749" t="n"/>
    </row>
    <row r="533">
      <c r="A533" s="749" t="n"/>
      <c r="B533" s="749" t="n"/>
      <c r="C533" s="749" t="n"/>
      <c r="D533" s="749" t="n"/>
      <c r="E533" s="749" t="n"/>
      <c r="F533" s="749" t="n"/>
      <c r="G533" s="749" t="n"/>
      <c r="H533" s="749" t="n"/>
      <c r="I533" s="749" t="n"/>
      <c r="J533" s="749" t="n"/>
      <c r="K533" s="749" t="n"/>
      <c r="L533" s="749" t="n"/>
      <c r="M533" s="749" t="n"/>
      <c r="N533" s="749" t="n"/>
      <c r="O533" s="749" t="n"/>
      <c r="P533" s="749" t="n"/>
      <c r="Q533" s="749" t="n"/>
      <c r="R533" s="749" t="n"/>
      <c r="S533" s="749" t="n"/>
      <c r="T533" s="749" t="n"/>
      <c r="U533" s="749" t="n"/>
      <c r="V533" s="749" t="n"/>
      <c r="W533" s="749" t="n"/>
      <c r="X533" s="749" t="n"/>
      <c r="Y533" s="749" t="n"/>
      <c r="Z533" s="749" t="n"/>
    </row>
    <row r="534">
      <c r="A534" s="749" t="n"/>
      <c r="B534" s="749" t="n"/>
      <c r="C534" s="749" t="n"/>
      <c r="D534" s="749" t="n"/>
      <c r="E534" s="749" t="n"/>
      <c r="F534" s="749" t="n"/>
      <c r="G534" s="749" t="n"/>
      <c r="H534" s="749" t="n"/>
      <c r="I534" s="749" t="n"/>
      <c r="J534" s="749" t="n"/>
      <c r="K534" s="749" t="n"/>
      <c r="L534" s="749" t="n"/>
      <c r="M534" s="749" t="n"/>
      <c r="N534" s="749" t="n"/>
      <c r="O534" s="749" t="n"/>
      <c r="P534" s="749" t="n"/>
      <c r="Q534" s="749" t="n"/>
      <c r="R534" s="749" t="n"/>
      <c r="S534" s="749" t="n"/>
      <c r="T534" s="749" t="n"/>
      <c r="U534" s="749" t="n"/>
      <c r="V534" s="749" t="n"/>
      <c r="W534" s="749" t="n"/>
      <c r="X534" s="749" t="n"/>
      <c r="Y534" s="749" t="n"/>
      <c r="Z534" s="749" t="n"/>
    </row>
    <row r="535">
      <c r="A535" s="749" t="n"/>
      <c r="B535" s="749" t="n"/>
      <c r="C535" s="749" t="n"/>
      <c r="D535" s="749" t="n"/>
      <c r="E535" s="749" t="n"/>
      <c r="F535" s="749" t="n"/>
      <c r="G535" s="749" t="n"/>
      <c r="H535" s="749" t="n"/>
      <c r="I535" s="749" t="n"/>
      <c r="J535" s="749" t="n"/>
      <c r="K535" s="749" t="n"/>
      <c r="L535" s="749" t="n"/>
      <c r="M535" s="749" t="n"/>
      <c r="N535" s="749" t="n"/>
      <c r="O535" s="749" t="n"/>
      <c r="P535" s="749" t="n"/>
      <c r="Q535" s="749" t="n"/>
      <c r="R535" s="749" t="n"/>
      <c r="S535" s="749" t="n"/>
      <c r="T535" s="749" t="n"/>
      <c r="U535" s="749" t="n"/>
      <c r="V535" s="749" t="n"/>
      <c r="W535" s="749" t="n"/>
      <c r="X535" s="749" t="n"/>
      <c r="Y535" s="749" t="n"/>
      <c r="Z535" s="749" t="n"/>
    </row>
    <row r="536">
      <c r="A536" s="749" t="n"/>
      <c r="B536" s="749" t="n"/>
      <c r="C536" s="749" t="n"/>
      <c r="D536" s="749" t="n"/>
      <c r="E536" s="749" t="n"/>
      <c r="F536" s="749" t="n"/>
      <c r="G536" s="749" t="n"/>
      <c r="H536" s="749" t="n"/>
      <c r="I536" s="749" t="n"/>
      <c r="J536" s="749" t="n"/>
      <c r="K536" s="749" t="n"/>
      <c r="L536" s="749" t="n"/>
      <c r="M536" s="749" t="n"/>
      <c r="N536" s="749" t="n"/>
      <c r="O536" s="749" t="n"/>
      <c r="P536" s="749" t="n"/>
      <c r="Q536" s="749" t="n"/>
      <c r="R536" s="749" t="n"/>
      <c r="S536" s="749" t="n"/>
      <c r="T536" s="749" t="n"/>
      <c r="U536" s="749" t="n"/>
      <c r="V536" s="749" t="n"/>
      <c r="W536" s="749" t="n"/>
      <c r="X536" s="749" t="n"/>
      <c r="Y536" s="749" t="n"/>
      <c r="Z536" s="749" t="n"/>
    </row>
    <row r="537">
      <c r="A537" s="749" t="n"/>
      <c r="B537" s="749" t="n"/>
      <c r="C537" s="749" t="n"/>
      <c r="D537" s="749" t="n"/>
      <c r="E537" s="749" t="n"/>
      <c r="F537" s="749" t="n"/>
      <c r="G537" s="749" t="n"/>
      <c r="H537" s="749" t="n"/>
      <c r="I537" s="749" t="n"/>
      <c r="J537" s="749" t="n"/>
      <c r="K537" s="749" t="n"/>
      <c r="L537" s="749" t="n"/>
      <c r="M537" s="749" t="n"/>
      <c r="N537" s="749" t="n"/>
      <c r="O537" s="749" t="n"/>
      <c r="P537" s="749" t="n"/>
      <c r="Q537" s="749" t="n"/>
      <c r="R537" s="749" t="n"/>
      <c r="S537" s="749" t="n"/>
      <c r="T537" s="749" t="n"/>
      <c r="U537" s="749" t="n"/>
      <c r="V537" s="749" t="n"/>
      <c r="W537" s="749" t="n"/>
      <c r="X537" s="749" t="n"/>
      <c r="Y537" s="749" t="n"/>
      <c r="Z537" s="749" t="n"/>
    </row>
    <row r="538">
      <c r="A538" s="749" t="n"/>
      <c r="B538" s="749" t="n"/>
      <c r="C538" s="749" t="n"/>
      <c r="D538" s="749" t="n"/>
      <c r="E538" s="749" t="n"/>
      <c r="F538" s="749" t="n"/>
      <c r="G538" s="749" t="n"/>
      <c r="H538" s="749" t="n"/>
      <c r="I538" s="749" t="n"/>
      <c r="J538" s="749" t="n"/>
      <c r="K538" s="749" t="n"/>
      <c r="L538" s="749" t="n"/>
      <c r="M538" s="749" t="n"/>
      <c r="N538" s="749" t="n"/>
      <c r="O538" s="749" t="n"/>
      <c r="P538" s="749" t="n"/>
      <c r="Q538" s="749" t="n"/>
      <c r="R538" s="749" t="n"/>
      <c r="S538" s="749" t="n"/>
      <c r="T538" s="749" t="n"/>
      <c r="U538" s="749" t="n"/>
      <c r="V538" s="749" t="n"/>
      <c r="W538" s="749" t="n"/>
      <c r="X538" s="749" t="n"/>
      <c r="Y538" s="749" t="n"/>
      <c r="Z538" s="749" t="n"/>
    </row>
    <row r="539">
      <c r="A539" s="749" t="n"/>
      <c r="B539" s="749" t="n"/>
      <c r="C539" s="749" t="n"/>
      <c r="D539" s="749" t="n"/>
      <c r="E539" s="749" t="n"/>
      <c r="F539" s="749" t="n"/>
      <c r="G539" s="749" t="n"/>
      <c r="H539" s="749" t="n"/>
      <c r="I539" s="749" t="n"/>
      <c r="J539" s="749" t="n"/>
      <c r="K539" s="749" t="n"/>
      <c r="L539" s="749" t="n"/>
      <c r="M539" s="749" t="n"/>
      <c r="N539" s="749" t="n"/>
      <c r="O539" s="749" t="n"/>
      <c r="P539" s="749" t="n"/>
      <c r="Q539" s="749" t="n"/>
      <c r="R539" s="749" t="n"/>
      <c r="S539" s="749" t="n"/>
      <c r="T539" s="749" t="n"/>
      <c r="U539" s="749" t="n"/>
      <c r="V539" s="749" t="n"/>
      <c r="W539" s="749" t="n"/>
      <c r="X539" s="749" t="n"/>
      <c r="Y539" s="749" t="n"/>
      <c r="Z539" s="749" t="n"/>
    </row>
    <row r="540">
      <c r="A540" s="749" t="n"/>
      <c r="B540" s="749" t="n"/>
      <c r="C540" s="749" t="n"/>
      <c r="D540" s="749" t="n"/>
      <c r="E540" s="749" t="n"/>
      <c r="F540" s="749" t="n"/>
      <c r="G540" s="749" t="n"/>
      <c r="H540" s="749" t="n"/>
      <c r="I540" s="749" t="n"/>
      <c r="J540" s="749" t="n"/>
      <c r="K540" s="749" t="n"/>
      <c r="L540" s="749" t="n"/>
      <c r="M540" s="749" t="n"/>
      <c r="N540" s="749" t="n"/>
      <c r="O540" s="749" t="n"/>
      <c r="P540" s="749" t="n"/>
      <c r="Q540" s="749" t="n"/>
      <c r="R540" s="749" t="n"/>
      <c r="S540" s="749" t="n"/>
      <c r="T540" s="749" t="n"/>
      <c r="U540" s="749" t="n"/>
      <c r="V540" s="749" t="n"/>
      <c r="W540" s="749" t="n"/>
      <c r="X540" s="749" t="n"/>
      <c r="Y540" s="749" t="n"/>
      <c r="Z540" s="749" t="n"/>
    </row>
    <row r="541">
      <c r="A541" s="749" t="n"/>
      <c r="B541" s="749" t="n"/>
      <c r="C541" s="749" t="n"/>
      <c r="D541" s="749" t="n"/>
      <c r="E541" s="749" t="n"/>
      <c r="F541" s="749" t="n"/>
      <c r="G541" s="749" t="n"/>
      <c r="H541" s="749" t="n"/>
      <c r="I541" s="749" t="n"/>
      <c r="J541" s="749" t="n"/>
      <c r="K541" s="749" t="n"/>
      <c r="L541" s="749" t="n"/>
      <c r="M541" s="749" t="n"/>
      <c r="N541" s="749" t="n"/>
      <c r="O541" s="749" t="n"/>
      <c r="P541" s="749" t="n"/>
      <c r="Q541" s="749" t="n"/>
      <c r="R541" s="749" t="n"/>
      <c r="S541" s="749" t="n"/>
      <c r="T541" s="749" t="n"/>
      <c r="U541" s="749" t="n"/>
      <c r="V541" s="749" t="n"/>
      <c r="W541" s="749" t="n"/>
      <c r="X541" s="749" t="n"/>
      <c r="Y541" s="749" t="n"/>
      <c r="Z541" s="749" t="n"/>
    </row>
    <row r="542">
      <c r="A542" s="749" t="n"/>
      <c r="B542" s="749" t="n"/>
      <c r="C542" s="749" t="n"/>
      <c r="D542" s="749" t="n"/>
      <c r="E542" s="749" t="n"/>
      <c r="F542" s="749" t="n"/>
      <c r="G542" s="749" t="n"/>
      <c r="H542" s="749" t="n"/>
      <c r="I542" s="749" t="n"/>
      <c r="J542" s="749" t="n"/>
      <c r="K542" s="749" t="n"/>
      <c r="L542" s="749" t="n"/>
      <c r="M542" s="749" t="n"/>
      <c r="N542" s="749" t="n"/>
      <c r="O542" s="749" t="n"/>
      <c r="P542" s="749" t="n"/>
      <c r="Q542" s="749" t="n"/>
      <c r="R542" s="749" t="n"/>
      <c r="S542" s="749" t="n"/>
      <c r="T542" s="749" t="n"/>
      <c r="U542" s="749" t="n"/>
      <c r="V542" s="749" t="n"/>
      <c r="W542" s="749" t="n"/>
      <c r="X542" s="749" t="n"/>
      <c r="Y542" s="749" t="n"/>
      <c r="Z542" s="749" t="n"/>
    </row>
    <row r="543">
      <c r="A543" s="749" t="n"/>
      <c r="B543" s="749" t="n"/>
      <c r="C543" s="749" t="n"/>
      <c r="D543" s="749" t="n"/>
      <c r="E543" s="749" t="n"/>
      <c r="F543" s="749" t="n"/>
      <c r="G543" s="749" t="n"/>
      <c r="H543" s="749" t="n"/>
      <c r="I543" s="749" t="n"/>
      <c r="J543" s="749" t="n"/>
      <c r="K543" s="749" t="n"/>
      <c r="L543" s="749" t="n"/>
      <c r="M543" s="749" t="n"/>
      <c r="N543" s="749" t="n"/>
      <c r="O543" s="749" t="n"/>
      <c r="P543" s="749" t="n"/>
      <c r="Q543" s="749" t="n"/>
      <c r="R543" s="749" t="n"/>
      <c r="S543" s="749" t="n"/>
      <c r="T543" s="749" t="n"/>
      <c r="U543" s="749" t="n"/>
      <c r="V543" s="749" t="n"/>
      <c r="W543" s="749" t="n"/>
      <c r="X543" s="749" t="n"/>
      <c r="Y543" s="749" t="n"/>
      <c r="Z543" s="749" t="n"/>
    </row>
    <row r="544">
      <c r="A544" s="749" t="n"/>
      <c r="B544" s="749" t="n"/>
      <c r="C544" s="749" t="n"/>
      <c r="D544" s="749" t="n"/>
      <c r="E544" s="749" t="n"/>
      <c r="F544" s="749" t="n"/>
      <c r="G544" s="749" t="n"/>
      <c r="H544" s="749" t="n"/>
      <c r="I544" s="749" t="n"/>
      <c r="J544" s="749" t="n"/>
      <c r="K544" s="749" t="n"/>
      <c r="L544" s="749" t="n"/>
      <c r="M544" s="749" t="n"/>
      <c r="N544" s="749" t="n"/>
      <c r="O544" s="749" t="n"/>
      <c r="P544" s="749" t="n"/>
      <c r="Q544" s="749" t="n"/>
      <c r="R544" s="749" t="n"/>
      <c r="S544" s="749" t="n"/>
      <c r="T544" s="749" t="n"/>
      <c r="U544" s="749" t="n"/>
      <c r="V544" s="749" t="n"/>
      <c r="W544" s="749" t="n"/>
      <c r="X544" s="749" t="n"/>
      <c r="Y544" s="749" t="n"/>
      <c r="Z544" s="749" t="n"/>
    </row>
    <row r="545">
      <c r="A545" s="749" t="n"/>
      <c r="B545" s="749" t="n"/>
      <c r="C545" s="749" t="n"/>
      <c r="D545" s="749" t="n"/>
      <c r="E545" s="749" t="n"/>
      <c r="F545" s="749" t="n"/>
      <c r="G545" s="749" t="n"/>
      <c r="H545" s="749" t="n"/>
      <c r="I545" s="749" t="n"/>
      <c r="J545" s="749" t="n"/>
      <c r="K545" s="749" t="n"/>
      <c r="L545" s="749" t="n"/>
      <c r="M545" s="749" t="n"/>
      <c r="N545" s="749" t="n"/>
      <c r="O545" s="749" t="n"/>
      <c r="P545" s="749" t="n"/>
      <c r="Q545" s="749" t="n"/>
      <c r="R545" s="749" t="n"/>
      <c r="S545" s="749" t="n"/>
      <c r="T545" s="749" t="n"/>
      <c r="U545" s="749" t="n"/>
      <c r="V545" s="749" t="n"/>
      <c r="W545" s="749" t="n"/>
      <c r="X545" s="749" t="n"/>
      <c r="Y545" s="749" t="n"/>
      <c r="Z545" s="749" t="n"/>
    </row>
    <row r="546">
      <c r="A546" s="749" t="n"/>
      <c r="B546" s="749" t="n"/>
      <c r="C546" s="749" t="n"/>
      <c r="D546" s="749" t="n"/>
      <c r="E546" s="749" t="n"/>
      <c r="F546" s="749" t="n"/>
      <c r="G546" s="749" t="n"/>
      <c r="H546" s="749" t="n"/>
      <c r="I546" s="749" t="n"/>
      <c r="J546" s="749" t="n"/>
      <c r="K546" s="749" t="n"/>
      <c r="L546" s="749" t="n"/>
      <c r="M546" s="749" t="n"/>
      <c r="N546" s="749" t="n"/>
      <c r="O546" s="749" t="n"/>
      <c r="P546" s="749" t="n"/>
      <c r="Q546" s="749" t="n"/>
      <c r="R546" s="749" t="n"/>
      <c r="S546" s="749" t="n"/>
      <c r="T546" s="749" t="n"/>
      <c r="U546" s="749" t="n"/>
      <c r="V546" s="749" t="n"/>
      <c r="W546" s="749" t="n"/>
      <c r="X546" s="749" t="n"/>
      <c r="Y546" s="749" t="n"/>
      <c r="Z546" s="749" t="n"/>
    </row>
    <row r="547">
      <c r="A547" s="749" t="n"/>
      <c r="B547" s="749" t="n"/>
      <c r="C547" s="749" t="n"/>
      <c r="D547" s="749" t="n"/>
      <c r="E547" s="749" t="n"/>
      <c r="F547" s="749" t="n"/>
      <c r="G547" s="749" t="n"/>
      <c r="H547" s="749" t="n"/>
      <c r="I547" s="749" t="n"/>
      <c r="J547" s="749" t="n"/>
      <c r="K547" s="749" t="n"/>
      <c r="L547" s="749" t="n"/>
      <c r="M547" s="749" t="n"/>
      <c r="N547" s="749" t="n"/>
      <c r="O547" s="749" t="n"/>
      <c r="P547" s="749" t="n"/>
      <c r="Q547" s="749" t="n"/>
      <c r="R547" s="749" t="n"/>
      <c r="S547" s="749" t="n"/>
      <c r="T547" s="749" t="n"/>
      <c r="U547" s="749" t="n"/>
      <c r="V547" s="749" t="n"/>
      <c r="W547" s="749" t="n"/>
      <c r="X547" s="749" t="n"/>
      <c r="Y547" s="749" t="n"/>
      <c r="Z547" s="749" t="n"/>
    </row>
    <row r="548">
      <c r="A548" s="749" t="n"/>
      <c r="B548" s="749" t="n"/>
      <c r="C548" s="749" t="n"/>
      <c r="D548" s="749" t="n"/>
      <c r="E548" s="749" t="n"/>
      <c r="F548" s="749" t="n"/>
      <c r="G548" s="749" t="n"/>
      <c r="H548" s="749" t="n"/>
      <c r="I548" s="749" t="n"/>
      <c r="J548" s="749" t="n"/>
      <c r="K548" s="749" t="n"/>
      <c r="L548" s="749" t="n"/>
      <c r="M548" s="749" t="n"/>
      <c r="N548" s="749" t="n"/>
      <c r="O548" s="749" t="n"/>
      <c r="P548" s="749" t="n"/>
      <c r="Q548" s="749" t="n"/>
      <c r="R548" s="749" t="n"/>
      <c r="S548" s="749" t="n"/>
      <c r="T548" s="749" t="n"/>
      <c r="U548" s="749" t="n"/>
      <c r="V548" s="749" t="n"/>
      <c r="W548" s="749" t="n"/>
      <c r="X548" s="749" t="n"/>
      <c r="Y548" s="749" t="n"/>
      <c r="Z548" s="749" t="n"/>
    </row>
    <row r="549">
      <c r="A549" s="749" t="n"/>
      <c r="B549" s="749" t="n"/>
      <c r="C549" s="749" t="n"/>
      <c r="D549" s="749" t="n"/>
      <c r="E549" s="749" t="n"/>
      <c r="F549" s="749" t="n"/>
      <c r="G549" s="749" t="n"/>
      <c r="H549" s="749" t="n"/>
      <c r="I549" s="749" t="n"/>
      <c r="J549" s="749" t="n"/>
      <c r="K549" s="749" t="n"/>
      <c r="L549" s="749" t="n"/>
      <c r="M549" s="749" t="n"/>
      <c r="N549" s="749" t="n"/>
      <c r="O549" s="749" t="n"/>
      <c r="P549" s="749" t="n"/>
      <c r="Q549" s="749" t="n"/>
      <c r="R549" s="749" t="n"/>
      <c r="S549" s="749" t="n"/>
      <c r="T549" s="749" t="n"/>
      <c r="U549" s="749" t="n"/>
      <c r="V549" s="749" t="n"/>
      <c r="W549" s="749" t="n"/>
      <c r="X549" s="749" t="n"/>
      <c r="Y549" s="749" t="n"/>
      <c r="Z549" s="749" t="n"/>
    </row>
    <row r="550">
      <c r="A550" s="749" t="n"/>
      <c r="B550" s="749" t="n"/>
      <c r="C550" s="749" t="n"/>
      <c r="D550" s="749" t="n"/>
      <c r="E550" s="749" t="n"/>
      <c r="F550" s="749" t="n"/>
      <c r="G550" s="749" t="n"/>
      <c r="H550" s="749" t="n"/>
      <c r="I550" s="749" t="n"/>
      <c r="J550" s="749" t="n"/>
      <c r="K550" s="749" t="n"/>
      <c r="L550" s="749" t="n"/>
      <c r="M550" s="749" t="n"/>
      <c r="N550" s="749" t="n"/>
      <c r="O550" s="749" t="n"/>
      <c r="P550" s="749" t="n"/>
      <c r="Q550" s="749" t="n"/>
      <c r="R550" s="749" t="n"/>
      <c r="S550" s="749" t="n"/>
      <c r="T550" s="749" t="n"/>
      <c r="U550" s="749" t="n"/>
      <c r="V550" s="749" t="n"/>
      <c r="W550" s="749" t="n"/>
      <c r="X550" s="749" t="n"/>
      <c r="Y550" s="749" t="n"/>
      <c r="Z550" s="749" t="n"/>
    </row>
    <row r="551">
      <c r="A551" s="749" t="n"/>
      <c r="B551" s="749" t="n"/>
      <c r="C551" s="749" t="n"/>
      <c r="D551" s="749" t="n"/>
      <c r="E551" s="749" t="n"/>
      <c r="F551" s="749" t="n"/>
      <c r="G551" s="749" t="n"/>
      <c r="H551" s="749" t="n"/>
      <c r="I551" s="749" t="n"/>
      <c r="J551" s="749" t="n"/>
      <c r="K551" s="749" t="n"/>
      <c r="L551" s="749" t="n"/>
      <c r="M551" s="749" t="n"/>
      <c r="N551" s="749" t="n"/>
      <c r="O551" s="749" t="n"/>
      <c r="P551" s="749" t="n"/>
      <c r="Q551" s="749" t="n"/>
      <c r="R551" s="749" t="n"/>
      <c r="S551" s="749" t="n"/>
      <c r="T551" s="749" t="n"/>
      <c r="U551" s="749" t="n"/>
      <c r="V551" s="749" t="n"/>
      <c r="W551" s="749" t="n"/>
      <c r="X551" s="749" t="n"/>
      <c r="Y551" s="749" t="n"/>
      <c r="Z551" s="749" t="n"/>
    </row>
    <row r="552">
      <c r="A552" s="749" t="n"/>
      <c r="B552" s="749" t="n"/>
      <c r="C552" s="749" t="n"/>
      <c r="D552" s="749" t="n"/>
      <c r="E552" s="749" t="n"/>
      <c r="F552" s="749" t="n"/>
      <c r="G552" s="749" t="n"/>
      <c r="H552" s="749" t="n"/>
      <c r="I552" s="749" t="n"/>
      <c r="J552" s="749" t="n"/>
      <c r="K552" s="749" t="n"/>
      <c r="L552" s="749" t="n"/>
      <c r="M552" s="749" t="n"/>
      <c r="N552" s="749" t="n"/>
      <c r="O552" s="749" t="n"/>
      <c r="P552" s="749" t="n"/>
      <c r="Q552" s="749" t="n"/>
      <c r="R552" s="749" t="n"/>
      <c r="S552" s="749" t="n"/>
      <c r="T552" s="749" t="n"/>
      <c r="U552" s="749" t="n"/>
      <c r="V552" s="749" t="n"/>
      <c r="W552" s="749" t="n"/>
      <c r="X552" s="749" t="n"/>
      <c r="Y552" s="749" t="n"/>
      <c r="Z552" s="749" t="n"/>
    </row>
    <row r="553">
      <c r="A553" s="749" t="n"/>
      <c r="B553" s="749" t="n"/>
      <c r="C553" s="749" t="n"/>
      <c r="D553" s="749" t="n"/>
      <c r="E553" s="749" t="n"/>
      <c r="F553" s="749" t="n"/>
      <c r="G553" s="749" t="n"/>
      <c r="H553" s="749" t="n"/>
      <c r="I553" s="749" t="n"/>
      <c r="J553" s="749" t="n"/>
      <c r="K553" s="749" t="n"/>
      <c r="L553" s="749" t="n"/>
      <c r="M553" s="749" t="n"/>
      <c r="N553" s="749" t="n"/>
      <c r="O553" s="749" t="n"/>
      <c r="P553" s="749" t="n"/>
      <c r="Q553" s="749" t="n"/>
      <c r="R553" s="749" t="n"/>
      <c r="S553" s="749" t="n"/>
      <c r="T553" s="749" t="n"/>
      <c r="U553" s="749" t="n"/>
      <c r="V553" s="749" t="n"/>
      <c r="W553" s="749" t="n"/>
      <c r="X553" s="749" t="n"/>
      <c r="Y553" s="749" t="n"/>
      <c r="Z553" s="749" t="n"/>
    </row>
    <row r="554">
      <c r="A554" s="749" t="n"/>
      <c r="B554" s="749" t="n"/>
      <c r="C554" s="749" t="n"/>
      <c r="D554" s="749" t="n"/>
      <c r="E554" s="749" t="n"/>
      <c r="F554" s="749" t="n"/>
      <c r="G554" s="749" t="n"/>
      <c r="H554" s="749" t="n"/>
      <c r="I554" s="749" t="n"/>
      <c r="J554" s="749" t="n"/>
      <c r="K554" s="749" t="n"/>
      <c r="L554" s="749" t="n"/>
      <c r="M554" s="749" t="n"/>
      <c r="N554" s="749" t="n"/>
      <c r="O554" s="749" t="n"/>
      <c r="P554" s="749" t="n"/>
      <c r="Q554" s="749" t="n"/>
      <c r="R554" s="749" t="n"/>
      <c r="S554" s="749" t="n"/>
      <c r="T554" s="749" t="n"/>
      <c r="U554" s="749" t="n"/>
      <c r="V554" s="749" t="n"/>
      <c r="W554" s="749" t="n"/>
      <c r="X554" s="749" t="n"/>
      <c r="Y554" s="749" t="n"/>
      <c r="Z554" s="749" t="n"/>
    </row>
    <row r="555">
      <c r="A555" s="749" t="n"/>
      <c r="B555" s="749" t="n"/>
      <c r="C555" s="749" t="n"/>
      <c r="D555" s="749" t="n"/>
      <c r="E555" s="749" t="n"/>
      <c r="F555" s="749" t="n"/>
      <c r="G555" s="749" t="n"/>
      <c r="H555" s="749" t="n"/>
      <c r="I555" s="749" t="n"/>
      <c r="J555" s="749" t="n"/>
      <c r="K555" s="749" t="n"/>
      <c r="L555" s="749" t="n"/>
      <c r="M555" s="749" t="n"/>
      <c r="N555" s="749" t="n"/>
      <c r="O555" s="749" t="n"/>
      <c r="P555" s="749" t="n"/>
      <c r="Q555" s="749" t="n"/>
      <c r="R555" s="749" t="n"/>
      <c r="S555" s="749" t="n"/>
      <c r="T555" s="749" t="n"/>
      <c r="U555" s="749" t="n"/>
      <c r="V555" s="749" t="n"/>
      <c r="W555" s="749" t="n"/>
      <c r="X555" s="749" t="n"/>
      <c r="Y555" s="749" t="n"/>
      <c r="Z555" s="749" t="n"/>
    </row>
    <row r="556">
      <c r="A556" s="749" t="n"/>
      <c r="B556" s="749" t="n"/>
      <c r="C556" s="749" t="n"/>
      <c r="D556" s="749" t="n"/>
      <c r="E556" s="749" t="n"/>
      <c r="F556" s="749" t="n"/>
      <c r="G556" s="749" t="n"/>
      <c r="H556" s="749" t="n"/>
      <c r="I556" s="749" t="n"/>
      <c r="J556" s="749" t="n"/>
      <c r="K556" s="749" t="n"/>
      <c r="L556" s="749" t="n"/>
      <c r="M556" s="749" t="n"/>
      <c r="N556" s="749" t="n"/>
      <c r="O556" s="749" t="n"/>
      <c r="P556" s="749" t="n"/>
      <c r="Q556" s="749" t="n"/>
      <c r="R556" s="749" t="n"/>
      <c r="S556" s="749" t="n"/>
      <c r="T556" s="749" t="n"/>
      <c r="U556" s="749" t="n"/>
      <c r="V556" s="749" t="n"/>
      <c r="W556" s="749" t="n"/>
      <c r="X556" s="749" t="n"/>
      <c r="Y556" s="749" t="n"/>
      <c r="Z556" s="749" t="n"/>
    </row>
    <row r="557">
      <c r="A557" s="749" t="n"/>
      <c r="B557" s="749" t="n"/>
      <c r="C557" s="749" t="n"/>
      <c r="D557" s="749" t="n"/>
      <c r="E557" s="749" t="n"/>
      <c r="F557" s="749" t="n"/>
      <c r="G557" s="749" t="n"/>
      <c r="H557" s="749" t="n"/>
      <c r="I557" s="749" t="n"/>
      <c r="J557" s="749" t="n"/>
      <c r="K557" s="749" t="n"/>
      <c r="L557" s="749" t="n"/>
      <c r="M557" s="749" t="n"/>
      <c r="N557" s="749" t="n"/>
      <c r="O557" s="749" t="n"/>
      <c r="P557" s="749" t="n"/>
      <c r="Q557" s="749" t="n"/>
      <c r="R557" s="749" t="n"/>
      <c r="S557" s="749" t="n"/>
      <c r="T557" s="749" t="n"/>
      <c r="U557" s="749" t="n"/>
      <c r="V557" s="749" t="n"/>
      <c r="W557" s="749" t="n"/>
      <c r="X557" s="749" t="n"/>
      <c r="Y557" s="749" t="n"/>
      <c r="Z557" s="749" t="n"/>
    </row>
    <row r="558">
      <c r="A558" s="749" t="n"/>
      <c r="B558" s="749" t="n"/>
      <c r="C558" s="749" t="n"/>
      <c r="D558" s="749" t="n"/>
      <c r="E558" s="749" t="n"/>
      <c r="F558" s="749" t="n"/>
      <c r="G558" s="749" t="n"/>
      <c r="H558" s="749" t="n"/>
      <c r="I558" s="749" t="n"/>
      <c r="J558" s="749" t="n"/>
      <c r="K558" s="749" t="n"/>
      <c r="L558" s="749" t="n"/>
      <c r="M558" s="749" t="n"/>
      <c r="N558" s="749" t="n"/>
      <c r="O558" s="749" t="n"/>
      <c r="P558" s="749" t="n"/>
      <c r="Q558" s="749" t="n"/>
      <c r="R558" s="749" t="n"/>
      <c r="S558" s="749" t="n"/>
      <c r="T558" s="749" t="n"/>
      <c r="U558" s="749" t="n"/>
      <c r="V558" s="749" t="n"/>
      <c r="W558" s="749" t="n"/>
      <c r="X558" s="749" t="n"/>
      <c r="Y558" s="749" t="n"/>
      <c r="Z558" s="749" t="n"/>
    </row>
    <row r="559">
      <c r="A559" s="749" t="n"/>
      <c r="B559" s="749" t="n"/>
      <c r="C559" s="749" t="n"/>
      <c r="D559" s="749" t="n"/>
      <c r="E559" s="749" t="n"/>
      <c r="F559" s="749" t="n"/>
      <c r="G559" s="749" t="n"/>
      <c r="H559" s="749" t="n"/>
      <c r="I559" s="749" t="n"/>
      <c r="J559" s="749" t="n"/>
      <c r="K559" s="749" t="n"/>
      <c r="L559" s="749" t="n"/>
      <c r="M559" s="749" t="n"/>
      <c r="N559" s="749" t="n"/>
      <c r="O559" s="749" t="n"/>
      <c r="P559" s="749" t="n"/>
      <c r="Q559" s="749" t="n"/>
      <c r="R559" s="749" t="n"/>
      <c r="S559" s="749" t="n"/>
      <c r="T559" s="749" t="n"/>
      <c r="U559" s="749" t="n"/>
      <c r="V559" s="749" t="n"/>
      <c r="W559" s="749" t="n"/>
      <c r="X559" s="749" t="n"/>
      <c r="Y559" s="749" t="n"/>
      <c r="Z559" s="749" t="n"/>
    </row>
    <row r="560">
      <c r="A560" s="749" t="n"/>
      <c r="B560" s="749" t="n"/>
      <c r="C560" s="749" t="n"/>
      <c r="D560" s="749" t="n"/>
      <c r="E560" s="749" t="n"/>
      <c r="F560" s="749" t="n"/>
      <c r="G560" s="749" t="n"/>
      <c r="H560" s="749" t="n"/>
      <c r="I560" s="749" t="n"/>
      <c r="J560" s="749" t="n"/>
      <c r="K560" s="749" t="n"/>
      <c r="L560" s="749" t="n"/>
      <c r="M560" s="749" t="n"/>
      <c r="N560" s="749" t="n"/>
      <c r="O560" s="749" t="n"/>
      <c r="P560" s="749" t="n"/>
      <c r="Q560" s="749" t="n"/>
      <c r="R560" s="749" t="n"/>
      <c r="S560" s="749" t="n"/>
      <c r="T560" s="749" t="n"/>
      <c r="U560" s="749" t="n"/>
      <c r="V560" s="749" t="n"/>
      <c r="W560" s="749" t="n"/>
      <c r="X560" s="749" t="n"/>
      <c r="Y560" s="749" t="n"/>
      <c r="Z560" s="749" t="n"/>
    </row>
    <row r="561">
      <c r="A561" s="749" t="n"/>
      <c r="B561" s="749" t="n"/>
      <c r="C561" s="749" t="n"/>
      <c r="D561" s="749" t="n"/>
      <c r="E561" s="749" t="n"/>
      <c r="F561" s="749" t="n"/>
      <c r="G561" s="749" t="n"/>
      <c r="H561" s="749" t="n"/>
      <c r="I561" s="749" t="n"/>
      <c r="J561" s="749" t="n"/>
      <c r="K561" s="749" t="n"/>
      <c r="L561" s="749" t="n"/>
      <c r="M561" s="749" t="n"/>
      <c r="N561" s="749" t="n"/>
      <c r="O561" s="749" t="n"/>
      <c r="P561" s="749" t="n"/>
      <c r="Q561" s="749" t="n"/>
      <c r="R561" s="749" t="n"/>
      <c r="S561" s="749" t="n"/>
      <c r="T561" s="749" t="n"/>
      <c r="U561" s="749" t="n"/>
      <c r="V561" s="749" t="n"/>
      <c r="W561" s="749" t="n"/>
      <c r="X561" s="749" t="n"/>
      <c r="Y561" s="749" t="n"/>
      <c r="Z561" s="749" t="n"/>
    </row>
    <row r="562">
      <c r="A562" s="749" t="n"/>
      <c r="B562" s="749" t="n"/>
      <c r="C562" s="749" t="n"/>
      <c r="D562" s="749" t="n"/>
      <c r="E562" s="749" t="n"/>
      <c r="F562" s="749" t="n"/>
      <c r="G562" s="749" t="n"/>
      <c r="H562" s="749" t="n"/>
      <c r="I562" s="749" t="n"/>
      <c r="J562" s="749" t="n"/>
      <c r="K562" s="749" t="n"/>
      <c r="L562" s="749" t="n"/>
      <c r="M562" s="749" t="n"/>
      <c r="N562" s="749" t="n"/>
      <c r="O562" s="749" t="n"/>
      <c r="P562" s="749" t="n"/>
      <c r="Q562" s="749" t="n"/>
      <c r="R562" s="749" t="n"/>
      <c r="S562" s="749" t="n"/>
      <c r="T562" s="749" t="n"/>
      <c r="U562" s="749" t="n"/>
      <c r="V562" s="749" t="n"/>
      <c r="W562" s="749" t="n"/>
      <c r="X562" s="749" t="n"/>
      <c r="Y562" s="749" t="n"/>
      <c r="Z562" s="749" t="n"/>
    </row>
    <row r="563">
      <c r="A563" s="749" t="n"/>
      <c r="B563" s="749" t="n"/>
      <c r="C563" s="749" t="n"/>
      <c r="D563" s="749" t="n"/>
      <c r="E563" s="749" t="n"/>
      <c r="F563" s="749" t="n"/>
      <c r="G563" s="749" t="n"/>
      <c r="H563" s="749" t="n"/>
      <c r="I563" s="749" t="n"/>
      <c r="J563" s="749" t="n"/>
      <c r="K563" s="749" t="n"/>
      <c r="L563" s="749" t="n"/>
      <c r="M563" s="749" t="n"/>
      <c r="N563" s="749" t="n"/>
      <c r="O563" s="749" t="n"/>
      <c r="P563" s="749" t="n"/>
      <c r="Q563" s="749" t="n"/>
      <c r="R563" s="749" t="n"/>
      <c r="S563" s="749" t="n"/>
      <c r="T563" s="749" t="n"/>
      <c r="U563" s="749" t="n"/>
      <c r="V563" s="749" t="n"/>
      <c r="W563" s="749" t="n"/>
      <c r="X563" s="749" t="n"/>
      <c r="Y563" s="749" t="n"/>
      <c r="Z563" s="749" t="n"/>
    </row>
    <row r="564">
      <c r="A564" s="749" t="n"/>
      <c r="B564" s="749" t="n"/>
      <c r="C564" s="749" t="n"/>
      <c r="D564" s="749" t="n"/>
      <c r="E564" s="749" t="n"/>
      <c r="F564" s="749" t="n"/>
      <c r="G564" s="749" t="n"/>
      <c r="H564" s="749" t="n"/>
      <c r="I564" s="749" t="n"/>
      <c r="J564" s="749" t="n"/>
      <c r="K564" s="749" t="n"/>
      <c r="L564" s="749" t="n"/>
      <c r="M564" s="749" t="n"/>
      <c r="N564" s="749" t="n"/>
      <c r="O564" s="749" t="n"/>
      <c r="P564" s="749" t="n"/>
      <c r="Q564" s="749" t="n"/>
      <c r="R564" s="749" t="n"/>
      <c r="S564" s="749" t="n"/>
      <c r="T564" s="749" t="n"/>
      <c r="U564" s="749" t="n"/>
      <c r="V564" s="749" t="n"/>
      <c r="W564" s="749" t="n"/>
      <c r="X564" s="749" t="n"/>
      <c r="Y564" s="749" t="n"/>
      <c r="Z564" s="749" t="n"/>
    </row>
    <row r="565">
      <c r="A565" s="749" t="n"/>
      <c r="B565" s="749" t="n"/>
      <c r="C565" s="749" t="n"/>
      <c r="D565" s="749" t="n"/>
      <c r="E565" s="749" t="n"/>
      <c r="F565" s="749" t="n"/>
      <c r="G565" s="749" t="n"/>
      <c r="H565" s="749" t="n"/>
      <c r="I565" s="749" t="n"/>
      <c r="J565" s="749" t="n"/>
      <c r="K565" s="749" t="n"/>
      <c r="L565" s="749" t="n"/>
      <c r="M565" s="749" t="n"/>
      <c r="N565" s="749" t="n"/>
      <c r="O565" s="749" t="n"/>
      <c r="P565" s="749" t="n"/>
      <c r="Q565" s="749" t="n"/>
      <c r="R565" s="749" t="n"/>
      <c r="S565" s="749" t="n"/>
      <c r="T565" s="749" t="n"/>
      <c r="U565" s="749" t="n"/>
      <c r="V565" s="749" t="n"/>
      <c r="W565" s="749" t="n"/>
      <c r="X565" s="749" t="n"/>
      <c r="Y565" s="749" t="n"/>
      <c r="Z565" s="749" t="n"/>
    </row>
    <row r="566">
      <c r="A566" s="749" t="n"/>
      <c r="B566" s="749" t="n"/>
      <c r="C566" s="749" t="n"/>
      <c r="D566" s="749" t="n"/>
      <c r="E566" s="749" t="n"/>
      <c r="F566" s="749" t="n"/>
      <c r="G566" s="749" t="n"/>
      <c r="H566" s="749" t="n"/>
      <c r="I566" s="749" t="n"/>
      <c r="J566" s="749" t="n"/>
      <c r="K566" s="749" t="n"/>
      <c r="L566" s="749" t="n"/>
      <c r="M566" s="749" t="n"/>
      <c r="N566" s="749" t="n"/>
      <c r="O566" s="749" t="n"/>
      <c r="P566" s="749" t="n"/>
      <c r="Q566" s="749" t="n"/>
      <c r="R566" s="749" t="n"/>
      <c r="S566" s="749" t="n"/>
      <c r="T566" s="749" t="n"/>
      <c r="U566" s="749" t="n"/>
      <c r="V566" s="749" t="n"/>
      <c r="W566" s="749" t="n"/>
      <c r="X566" s="749" t="n"/>
      <c r="Y566" s="749" t="n"/>
      <c r="Z566" s="749" t="n"/>
    </row>
    <row r="567">
      <c r="A567" s="749" t="n"/>
      <c r="B567" s="749" t="n"/>
      <c r="C567" s="749" t="n"/>
      <c r="D567" s="749" t="n"/>
      <c r="E567" s="749" t="n"/>
      <c r="F567" s="749" t="n"/>
      <c r="G567" s="749" t="n"/>
      <c r="H567" s="749" t="n"/>
      <c r="I567" s="749" t="n"/>
      <c r="J567" s="749" t="n"/>
      <c r="K567" s="749" t="n"/>
      <c r="L567" s="749" t="n"/>
      <c r="M567" s="749" t="n"/>
      <c r="N567" s="749" t="n"/>
      <c r="O567" s="749" t="n"/>
      <c r="P567" s="749" t="n"/>
      <c r="Q567" s="749" t="n"/>
      <c r="R567" s="749" t="n"/>
      <c r="S567" s="749" t="n"/>
      <c r="T567" s="749" t="n"/>
      <c r="U567" s="749" t="n"/>
      <c r="V567" s="749" t="n"/>
      <c r="W567" s="749" t="n"/>
      <c r="X567" s="749" t="n"/>
      <c r="Y567" s="749" t="n"/>
      <c r="Z567" s="749" t="n"/>
    </row>
    <row r="568">
      <c r="A568" s="749" t="n"/>
      <c r="B568" s="749" t="n"/>
      <c r="C568" s="749" t="n"/>
      <c r="D568" s="749" t="n"/>
      <c r="E568" s="749" t="n"/>
      <c r="F568" s="749" t="n"/>
      <c r="G568" s="749" t="n"/>
      <c r="H568" s="749" t="n"/>
      <c r="I568" s="749" t="n"/>
      <c r="J568" s="749" t="n"/>
      <c r="K568" s="749" t="n"/>
      <c r="L568" s="749" t="n"/>
      <c r="M568" s="749" t="n"/>
      <c r="N568" s="749" t="n"/>
      <c r="O568" s="749" t="n"/>
      <c r="P568" s="749" t="n"/>
      <c r="Q568" s="749" t="n"/>
      <c r="R568" s="749" t="n"/>
      <c r="S568" s="749" t="n"/>
      <c r="T568" s="749" t="n"/>
      <c r="U568" s="749" t="n"/>
      <c r="V568" s="749" t="n"/>
      <c r="W568" s="749" t="n"/>
      <c r="X568" s="749" t="n"/>
      <c r="Y568" s="749" t="n"/>
      <c r="Z568" s="749" t="n"/>
    </row>
    <row r="569">
      <c r="A569" s="749" t="n"/>
      <c r="B569" s="749" t="n"/>
      <c r="C569" s="749" t="n"/>
      <c r="D569" s="749" t="n"/>
      <c r="E569" s="749" t="n"/>
      <c r="F569" s="749" t="n"/>
      <c r="G569" s="749" t="n"/>
      <c r="H569" s="749" t="n"/>
      <c r="I569" s="749" t="n"/>
      <c r="J569" s="749" t="n"/>
      <c r="K569" s="749" t="n"/>
      <c r="L569" s="749" t="n"/>
      <c r="M569" s="749" t="n"/>
      <c r="N569" s="749" t="n"/>
      <c r="O569" s="749" t="n"/>
      <c r="P569" s="749" t="n"/>
      <c r="Q569" s="749" t="n"/>
      <c r="R569" s="749" t="n"/>
      <c r="S569" s="749" t="n"/>
      <c r="T569" s="749" t="n"/>
      <c r="U569" s="749" t="n"/>
      <c r="V569" s="749" t="n"/>
      <c r="W569" s="749" t="n"/>
      <c r="X569" s="749" t="n"/>
      <c r="Y569" s="749" t="n"/>
      <c r="Z569" s="749" t="n"/>
    </row>
    <row r="570">
      <c r="A570" s="749" t="n"/>
      <c r="B570" s="749" t="n"/>
      <c r="C570" s="749" t="n"/>
      <c r="D570" s="749" t="n"/>
      <c r="E570" s="749" t="n"/>
      <c r="F570" s="749" t="n"/>
      <c r="G570" s="749" t="n"/>
      <c r="H570" s="749" t="n"/>
      <c r="I570" s="749" t="n"/>
      <c r="J570" s="749" t="n"/>
      <c r="K570" s="749" t="n"/>
      <c r="L570" s="749" t="n"/>
      <c r="M570" s="749" t="n"/>
      <c r="N570" s="749" t="n"/>
      <c r="O570" s="749" t="n"/>
      <c r="P570" s="749" t="n"/>
      <c r="Q570" s="749" t="n"/>
      <c r="R570" s="749" t="n"/>
      <c r="S570" s="749" t="n"/>
      <c r="T570" s="749" t="n"/>
      <c r="U570" s="749" t="n"/>
      <c r="V570" s="749" t="n"/>
      <c r="W570" s="749" t="n"/>
      <c r="X570" s="749" t="n"/>
      <c r="Y570" s="749" t="n"/>
      <c r="Z570" s="749" t="n"/>
    </row>
    <row r="571">
      <c r="A571" s="749" t="n"/>
      <c r="B571" s="749" t="n"/>
      <c r="C571" s="749" t="n"/>
      <c r="D571" s="749" t="n"/>
      <c r="E571" s="749" t="n"/>
      <c r="F571" s="749" t="n"/>
      <c r="G571" s="749" t="n"/>
      <c r="H571" s="749" t="n"/>
      <c r="I571" s="749" t="n"/>
      <c r="J571" s="749" t="n"/>
      <c r="K571" s="749" t="n"/>
      <c r="L571" s="749" t="n"/>
      <c r="M571" s="749" t="n"/>
      <c r="N571" s="749" t="n"/>
      <c r="O571" s="749" t="n"/>
      <c r="P571" s="749" t="n"/>
      <c r="Q571" s="749" t="n"/>
      <c r="R571" s="749" t="n"/>
      <c r="S571" s="749" t="n"/>
      <c r="T571" s="749" t="n"/>
      <c r="U571" s="749" t="n"/>
      <c r="V571" s="749" t="n"/>
      <c r="W571" s="749" t="n"/>
      <c r="X571" s="749" t="n"/>
      <c r="Y571" s="749" t="n"/>
      <c r="Z571" s="749" t="n"/>
    </row>
    <row r="572">
      <c r="A572" s="749" t="n"/>
      <c r="B572" s="749" t="n"/>
      <c r="C572" s="749" t="n"/>
      <c r="D572" s="749" t="n"/>
      <c r="E572" s="749" t="n"/>
      <c r="F572" s="749" t="n"/>
      <c r="G572" s="749" t="n"/>
      <c r="H572" s="749" t="n"/>
      <c r="I572" s="749" t="n"/>
      <c r="J572" s="749" t="n"/>
      <c r="K572" s="749" t="n"/>
      <c r="L572" s="749" t="n"/>
      <c r="M572" s="749" t="n"/>
      <c r="N572" s="749" t="n"/>
      <c r="O572" s="749" t="n"/>
      <c r="P572" s="749" t="n"/>
      <c r="Q572" s="749" t="n"/>
      <c r="R572" s="749" t="n"/>
      <c r="S572" s="749" t="n"/>
      <c r="T572" s="749" t="n"/>
      <c r="U572" s="749" t="n"/>
      <c r="V572" s="749" t="n"/>
      <c r="W572" s="749" t="n"/>
      <c r="X572" s="749" t="n"/>
      <c r="Y572" s="749" t="n"/>
      <c r="Z572" s="749" t="n"/>
    </row>
    <row r="573">
      <c r="A573" s="749" t="n"/>
      <c r="B573" s="749" t="n"/>
      <c r="C573" s="749" t="n"/>
      <c r="D573" s="749" t="n"/>
      <c r="E573" s="749" t="n"/>
      <c r="F573" s="749" t="n"/>
      <c r="G573" s="749" t="n"/>
      <c r="H573" s="749" t="n"/>
      <c r="I573" s="749" t="n"/>
      <c r="J573" s="749" t="n"/>
      <c r="K573" s="749" t="n"/>
      <c r="L573" s="749" t="n"/>
      <c r="M573" s="749" t="n"/>
      <c r="N573" s="749" t="n"/>
      <c r="O573" s="749" t="n"/>
      <c r="P573" s="749" t="n"/>
      <c r="Q573" s="749" t="n"/>
      <c r="R573" s="749" t="n"/>
      <c r="S573" s="749" t="n"/>
      <c r="T573" s="749" t="n"/>
      <c r="U573" s="749" t="n"/>
      <c r="V573" s="749" t="n"/>
      <c r="W573" s="749" t="n"/>
      <c r="X573" s="749" t="n"/>
      <c r="Y573" s="749" t="n"/>
      <c r="Z573" s="749" t="n"/>
    </row>
    <row r="574">
      <c r="A574" s="749" t="n"/>
      <c r="B574" s="749" t="n"/>
      <c r="C574" s="749" t="n"/>
      <c r="D574" s="749" t="n"/>
      <c r="E574" s="749" t="n"/>
      <c r="F574" s="749" t="n"/>
      <c r="G574" s="749" t="n"/>
      <c r="H574" s="749" t="n"/>
      <c r="I574" s="749" t="n"/>
      <c r="J574" s="749" t="n"/>
      <c r="K574" s="749" t="n"/>
      <c r="L574" s="749" t="n"/>
      <c r="M574" s="749" t="n"/>
      <c r="N574" s="749" t="n"/>
      <c r="O574" s="749" t="n"/>
      <c r="P574" s="749" t="n"/>
      <c r="Q574" s="749" t="n"/>
      <c r="R574" s="749" t="n"/>
      <c r="S574" s="749" t="n"/>
      <c r="T574" s="749" t="n"/>
      <c r="U574" s="749" t="n"/>
      <c r="V574" s="749" t="n"/>
      <c r="W574" s="749" t="n"/>
      <c r="X574" s="749" t="n"/>
      <c r="Y574" s="749" t="n"/>
      <c r="Z574" s="749" t="n"/>
    </row>
    <row r="575">
      <c r="A575" s="749" t="n"/>
      <c r="B575" s="749" t="n"/>
      <c r="C575" s="749" t="n"/>
      <c r="D575" s="749" t="n"/>
      <c r="E575" s="749" t="n"/>
      <c r="F575" s="749" t="n"/>
      <c r="G575" s="749" t="n"/>
      <c r="H575" s="749" t="n"/>
      <c r="I575" s="749" t="n"/>
      <c r="J575" s="749" t="n"/>
      <c r="K575" s="749" t="n"/>
      <c r="L575" s="749" t="n"/>
      <c r="M575" s="749" t="n"/>
      <c r="N575" s="749" t="n"/>
      <c r="O575" s="749" t="n"/>
      <c r="P575" s="749" t="n"/>
      <c r="Q575" s="749" t="n"/>
      <c r="R575" s="749" t="n"/>
      <c r="S575" s="749" t="n"/>
      <c r="T575" s="749" t="n"/>
      <c r="U575" s="749" t="n"/>
      <c r="V575" s="749" t="n"/>
      <c r="W575" s="749" t="n"/>
      <c r="X575" s="749" t="n"/>
      <c r="Y575" s="749" t="n"/>
      <c r="Z575" s="749" t="n"/>
    </row>
    <row r="576">
      <c r="A576" s="749" t="n"/>
      <c r="B576" s="749" t="n"/>
      <c r="C576" s="749" t="n"/>
      <c r="D576" s="749" t="n"/>
      <c r="E576" s="749" t="n"/>
      <c r="F576" s="749" t="n"/>
      <c r="G576" s="749" t="n"/>
      <c r="H576" s="749" t="n"/>
      <c r="I576" s="749" t="n"/>
      <c r="J576" s="749" t="n"/>
      <c r="K576" s="749" t="n"/>
      <c r="L576" s="749" t="n"/>
      <c r="M576" s="749" t="n"/>
      <c r="N576" s="749" t="n"/>
      <c r="O576" s="749" t="n"/>
      <c r="P576" s="749" t="n"/>
      <c r="Q576" s="749" t="n"/>
      <c r="R576" s="749" t="n"/>
      <c r="S576" s="749" t="n"/>
      <c r="T576" s="749" t="n"/>
      <c r="U576" s="749" t="n"/>
      <c r="V576" s="749" t="n"/>
      <c r="W576" s="749" t="n"/>
      <c r="X576" s="749" t="n"/>
      <c r="Y576" s="749" t="n"/>
      <c r="Z576" s="749" t="n"/>
    </row>
    <row r="577">
      <c r="A577" s="749" t="n"/>
      <c r="B577" s="749" t="n"/>
      <c r="C577" s="749" t="n"/>
      <c r="D577" s="749" t="n"/>
      <c r="E577" s="749" t="n"/>
      <c r="F577" s="749" t="n"/>
      <c r="G577" s="749" t="n"/>
      <c r="H577" s="749" t="n"/>
      <c r="I577" s="749" t="n"/>
      <c r="J577" s="749" t="n"/>
      <c r="K577" s="749" t="n"/>
      <c r="L577" s="749" t="n"/>
      <c r="M577" s="749" t="n"/>
      <c r="N577" s="749" t="n"/>
      <c r="O577" s="749" t="n"/>
      <c r="P577" s="749" t="n"/>
      <c r="Q577" s="749" t="n"/>
      <c r="R577" s="749" t="n"/>
      <c r="S577" s="749" t="n"/>
      <c r="T577" s="749" t="n"/>
      <c r="U577" s="749" t="n"/>
      <c r="V577" s="749" t="n"/>
      <c r="W577" s="749" t="n"/>
      <c r="X577" s="749" t="n"/>
      <c r="Y577" s="749" t="n"/>
      <c r="Z577" s="749" t="n"/>
    </row>
    <row r="578">
      <c r="A578" s="749" t="n"/>
      <c r="B578" s="749" t="n"/>
      <c r="C578" s="749" t="n"/>
      <c r="D578" s="749" t="n"/>
      <c r="E578" s="749" t="n"/>
      <c r="F578" s="749" t="n"/>
      <c r="G578" s="749" t="n"/>
      <c r="H578" s="749" t="n"/>
      <c r="I578" s="749" t="n"/>
      <c r="J578" s="749" t="n"/>
      <c r="K578" s="749" t="n"/>
      <c r="L578" s="749" t="n"/>
      <c r="M578" s="749" t="n"/>
      <c r="N578" s="749" t="n"/>
      <c r="O578" s="749" t="n"/>
      <c r="P578" s="749" t="n"/>
      <c r="Q578" s="749" t="n"/>
      <c r="R578" s="749" t="n"/>
      <c r="S578" s="749" t="n"/>
      <c r="T578" s="749" t="n"/>
      <c r="U578" s="749" t="n"/>
      <c r="V578" s="749" t="n"/>
      <c r="W578" s="749" t="n"/>
      <c r="X578" s="749" t="n"/>
      <c r="Y578" s="749" t="n"/>
      <c r="Z578" s="749" t="n"/>
    </row>
    <row r="579">
      <c r="A579" s="749" t="n"/>
      <c r="B579" s="749" t="n"/>
      <c r="C579" s="749" t="n"/>
      <c r="D579" s="749" t="n"/>
      <c r="E579" s="749" t="n"/>
      <c r="F579" s="749" t="n"/>
      <c r="G579" s="749" t="n"/>
      <c r="H579" s="749" t="n"/>
      <c r="I579" s="749" t="n"/>
      <c r="J579" s="749" t="n"/>
      <c r="K579" s="749" t="n"/>
      <c r="L579" s="749" t="n"/>
      <c r="M579" s="749" t="n"/>
      <c r="N579" s="749" t="n"/>
      <c r="O579" s="749" t="n"/>
      <c r="P579" s="749" t="n"/>
      <c r="Q579" s="749" t="n"/>
      <c r="R579" s="749" t="n"/>
      <c r="S579" s="749" t="n"/>
      <c r="T579" s="749" t="n"/>
      <c r="U579" s="749" t="n"/>
      <c r="V579" s="749" t="n"/>
      <c r="W579" s="749" t="n"/>
      <c r="X579" s="749" t="n"/>
      <c r="Y579" s="749" t="n"/>
      <c r="Z579" s="749" t="n"/>
    </row>
    <row r="580">
      <c r="A580" s="749" t="n"/>
      <c r="B580" s="749" t="n"/>
      <c r="C580" s="749" t="n"/>
      <c r="D580" s="749" t="n"/>
      <c r="E580" s="749" t="n"/>
      <c r="F580" s="749" t="n"/>
      <c r="G580" s="749" t="n"/>
      <c r="H580" s="749" t="n"/>
      <c r="I580" s="749" t="n"/>
      <c r="J580" s="749" t="n"/>
      <c r="K580" s="749" t="n"/>
      <c r="L580" s="749" t="n"/>
      <c r="M580" s="749" t="n"/>
      <c r="N580" s="749" t="n"/>
      <c r="O580" s="749" t="n"/>
      <c r="P580" s="749" t="n"/>
      <c r="Q580" s="749" t="n"/>
      <c r="R580" s="749" t="n"/>
      <c r="S580" s="749" t="n"/>
      <c r="T580" s="749" t="n"/>
      <c r="U580" s="749" t="n"/>
      <c r="V580" s="749" t="n"/>
      <c r="W580" s="749" t="n"/>
      <c r="X580" s="749" t="n"/>
      <c r="Y580" s="749" t="n"/>
      <c r="Z580" s="749" t="n"/>
    </row>
    <row r="581">
      <c r="A581" s="749" t="n"/>
      <c r="B581" s="749" t="n"/>
      <c r="C581" s="749" t="n"/>
      <c r="D581" s="749" t="n"/>
      <c r="E581" s="749" t="n"/>
      <c r="F581" s="749" t="n"/>
      <c r="G581" s="749" t="n"/>
      <c r="H581" s="749" t="n"/>
      <c r="I581" s="749" t="n"/>
      <c r="J581" s="749" t="n"/>
      <c r="K581" s="749" t="n"/>
      <c r="L581" s="749" t="n"/>
      <c r="M581" s="749" t="n"/>
      <c r="N581" s="749" t="n"/>
      <c r="O581" s="749" t="n"/>
      <c r="P581" s="749" t="n"/>
      <c r="Q581" s="749" t="n"/>
      <c r="R581" s="749" t="n"/>
      <c r="S581" s="749" t="n"/>
      <c r="T581" s="749" t="n"/>
      <c r="U581" s="749" t="n"/>
      <c r="V581" s="749" t="n"/>
      <c r="W581" s="749" t="n"/>
      <c r="X581" s="749" t="n"/>
      <c r="Y581" s="749" t="n"/>
      <c r="Z581" s="749" t="n"/>
    </row>
    <row r="582">
      <c r="A582" s="749" t="n"/>
      <c r="B582" s="749" t="n"/>
      <c r="C582" s="749" t="n"/>
      <c r="D582" s="749" t="n"/>
      <c r="E582" s="749" t="n"/>
      <c r="F582" s="749" t="n"/>
      <c r="G582" s="749" t="n"/>
      <c r="H582" s="749" t="n"/>
      <c r="I582" s="749" t="n"/>
      <c r="J582" s="749" t="n"/>
      <c r="K582" s="749" t="n"/>
      <c r="L582" s="749" t="n"/>
      <c r="M582" s="749" t="n"/>
      <c r="N582" s="749" t="n"/>
      <c r="O582" s="749" t="n"/>
      <c r="P582" s="749" t="n"/>
      <c r="Q582" s="749" t="n"/>
      <c r="R582" s="749" t="n"/>
      <c r="S582" s="749" t="n"/>
      <c r="T582" s="749" t="n"/>
      <c r="U582" s="749" t="n"/>
      <c r="V582" s="749" t="n"/>
      <c r="W582" s="749" t="n"/>
      <c r="X582" s="749" t="n"/>
      <c r="Y582" s="749" t="n"/>
      <c r="Z582" s="749" t="n"/>
    </row>
    <row r="583">
      <c r="A583" s="749" t="n"/>
      <c r="B583" s="749" t="n"/>
      <c r="C583" s="749" t="n"/>
      <c r="D583" s="749" t="n"/>
      <c r="E583" s="749" t="n"/>
      <c r="F583" s="749" t="n"/>
      <c r="G583" s="749" t="n"/>
      <c r="H583" s="749" t="n"/>
      <c r="I583" s="749" t="n"/>
      <c r="J583" s="749" t="n"/>
      <c r="K583" s="749" t="n"/>
      <c r="L583" s="749" t="n"/>
      <c r="M583" s="749" t="n"/>
      <c r="N583" s="749" t="n"/>
      <c r="O583" s="749" t="n"/>
      <c r="P583" s="749" t="n"/>
      <c r="Q583" s="749" t="n"/>
      <c r="R583" s="749" t="n"/>
      <c r="S583" s="749" t="n"/>
      <c r="T583" s="749" t="n"/>
      <c r="U583" s="749" t="n"/>
      <c r="V583" s="749" t="n"/>
      <c r="W583" s="749" t="n"/>
      <c r="X583" s="749" t="n"/>
      <c r="Y583" s="749" t="n"/>
      <c r="Z583" s="749" t="n"/>
    </row>
    <row r="584">
      <c r="A584" s="749" t="n"/>
      <c r="B584" s="749" t="n"/>
      <c r="C584" s="749" t="n"/>
      <c r="D584" s="749" t="n"/>
      <c r="E584" s="749" t="n"/>
      <c r="F584" s="749" t="n"/>
      <c r="G584" s="749" t="n"/>
      <c r="H584" s="749" t="n"/>
      <c r="I584" s="749" t="n"/>
      <c r="J584" s="749" t="n"/>
      <c r="K584" s="749" t="n"/>
      <c r="L584" s="749" t="n"/>
      <c r="M584" s="749" t="n"/>
      <c r="N584" s="749" t="n"/>
      <c r="O584" s="749" t="n"/>
      <c r="P584" s="749" t="n"/>
      <c r="Q584" s="749" t="n"/>
      <c r="R584" s="749" t="n"/>
      <c r="S584" s="749" t="n"/>
      <c r="T584" s="749" t="n"/>
      <c r="U584" s="749" t="n"/>
      <c r="V584" s="749" t="n"/>
      <c r="W584" s="749" t="n"/>
      <c r="X584" s="749" t="n"/>
      <c r="Y584" s="749" t="n"/>
      <c r="Z584" s="749" t="n"/>
    </row>
    <row r="585">
      <c r="A585" s="749" t="n"/>
      <c r="B585" s="749" t="n"/>
      <c r="C585" s="749" t="n"/>
      <c r="D585" s="749" t="n"/>
      <c r="E585" s="749" t="n"/>
      <c r="F585" s="749" t="n"/>
      <c r="G585" s="749" t="n"/>
      <c r="H585" s="749" t="n"/>
      <c r="I585" s="749" t="n"/>
      <c r="J585" s="749" t="n"/>
      <c r="K585" s="749" t="n"/>
      <c r="L585" s="749" t="n"/>
      <c r="M585" s="749" t="n"/>
      <c r="N585" s="749" t="n"/>
      <c r="O585" s="749" t="n"/>
      <c r="P585" s="749" t="n"/>
      <c r="Q585" s="749" t="n"/>
      <c r="R585" s="749" t="n"/>
      <c r="S585" s="749" t="n"/>
      <c r="T585" s="749" t="n"/>
      <c r="U585" s="749" t="n"/>
      <c r="V585" s="749" t="n"/>
      <c r="W585" s="749" t="n"/>
      <c r="X585" s="749" t="n"/>
      <c r="Y585" s="749" t="n"/>
      <c r="Z585" s="749" t="n"/>
    </row>
    <row r="586">
      <c r="A586" s="749" t="n"/>
      <c r="B586" s="749" t="n"/>
      <c r="C586" s="749" t="n"/>
      <c r="D586" s="749" t="n"/>
      <c r="E586" s="749" t="n"/>
      <c r="F586" s="749" t="n"/>
      <c r="G586" s="749" t="n"/>
      <c r="H586" s="749" t="n"/>
      <c r="I586" s="749" t="n"/>
      <c r="J586" s="749" t="n"/>
      <c r="K586" s="749" t="n"/>
      <c r="L586" s="749" t="n"/>
      <c r="M586" s="749" t="n"/>
      <c r="N586" s="749" t="n"/>
      <c r="O586" s="749" t="n"/>
      <c r="P586" s="749" t="n"/>
      <c r="Q586" s="749" t="n"/>
      <c r="R586" s="749" t="n"/>
      <c r="S586" s="749" t="n"/>
      <c r="T586" s="749" t="n"/>
      <c r="U586" s="749" t="n"/>
      <c r="V586" s="749" t="n"/>
      <c r="W586" s="749" t="n"/>
      <c r="X586" s="749" t="n"/>
      <c r="Y586" s="749" t="n"/>
      <c r="Z586" s="749" t="n"/>
    </row>
    <row r="587">
      <c r="A587" s="749" t="n"/>
      <c r="B587" s="749" t="n"/>
      <c r="C587" s="749" t="n"/>
      <c r="D587" s="749" t="n"/>
      <c r="E587" s="749" t="n"/>
      <c r="F587" s="749" t="n"/>
      <c r="G587" s="749" t="n"/>
      <c r="H587" s="749" t="n"/>
      <c r="I587" s="749" t="n"/>
      <c r="J587" s="749" t="n"/>
      <c r="K587" s="749" t="n"/>
      <c r="L587" s="749" t="n"/>
      <c r="M587" s="749" t="n"/>
      <c r="N587" s="749" t="n"/>
      <c r="O587" s="749" t="n"/>
      <c r="P587" s="749" t="n"/>
      <c r="Q587" s="749" t="n"/>
      <c r="R587" s="749" t="n"/>
      <c r="S587" s="749" t="n"/>
      <c r="T587" s="749" t="n"/>
      <c r="U587" s="749" t="n"/>
      <c r="V587" s="749" t="n"/>
      <c r="W587" s="749" t="n"/>
      <c r="X587" s="749" t="n"/>
      <c r="Y587" s="749" t="n"/>
      <c r="Z587" s="749" t="n"/>
    </row>
    <row r="588">
      <c r="A588" s="749" t="n"/>
      <c r="B588" s="749" t="n"/>
      <c r="C588" s="749" t="n"/>
      <c r="D588" s="749" t="n"/>
      <c r="E588" s="749" t="n"/>
      <c r="F588" s="749" t="n"/>
      <c r="G588" s="749" t="n"/>
      <c r="H588" s="749" t="n"/>
      <c r="I588" s="749" t="n"/>
      <c r="J588" s="749" t="n"/>
      <c r="K588" s="749" t="n"/>
      <c r="L588" s="749" t="n"/>
      <c r="M588" s="749" t="n"/>
      <c r="N588" s="749" t="n"/>
      <c r="O588" s="749" t="n"/>
      <c r="P588" s="749" t="n"/>
      <c r="Q588" s="749" t="n"/>
      <c r="R588" s="749" t="n"/>
      <c r="S588" s="749" t="n"/>
      <c r="T588" s="749" t="n"/>
      <c r="U588" s="749" t="n"/>
      <c r="V588" s="749" t="n"/>
      <c r="W588" s="749" t="n"/>
      <c r="X588" s="749" t="n"/>
      <c r="Y588" s="749" t="n"/>
      <c r="Z588" s="749" t="n"/>
    </row>
    <row r="589">
      <c r="A589" s="749" t="n"/>
      <c r="B589" s="749" t="n"/>
      <c r="C589" s="749" t="n"/>
      <c r="D589" s="749" t="n"/>
      <c r="E589" s="749" t="n"/>
      <c r="F589" s="749" t="n"/>
      <c r="G589" s="749" t="n"/>
      <c r="H589" s="749" t="n"/>
      <c r="I589" s="749" t="n"/>
      <c r="J589" s="749" t="n"/>
      <c r="K589" s="749" t="n"/>
      <c r="L589" s="749" t="n"/>
      <c r="M589" s="749" t="n"/>
      <c r="N589" s="749" t="n"/>
      <c r="O589" s="749" t="n"/>
      <c r="P589" s="749" t="n"/>
      <c r="Q589" s="749" t="n"/>
      <c r="R589" s="749" t="n"/>
      <c r="S589" s="749" t="n"/>
      <c r="T589" s="749" t="n"/>
      <c r="U589" s="749" t="n"/>
      <c r="V589" s="749" t="n"/>
      <c r="W589" s="749" t="n"/>
      <c r="X589" s="749" t="n"/>
      <c r="Y589" s="749" t="n"/>
      <c r="Z589" s="749" t="n"/>
    </row>
    <row r="590">
      <c r="A590" s="749" t="n"/>
      <c r="B590" s="749" t="n"/>
      <c r="C590" s="749" t="n"/>
      <c r="D590" s="749" t="n"/>
      <c r="E590" s="749" t="n"/>
      <c r="F590" s="749" t="n"/>
      <c r="G590" s="749" t="n"/>
      <c r="H590" s="749" t="n"/>
      <c r="I590" s="749" t="n"/>
      <c r="J590" s="749" t="n"/>
      <c r="K590" s="749" t="n"/>
      <c r="L590" s="749" t="n"/>
      <c r="M590" s="749" t="n"/>
      <c r="N590" s="749" t="n"/>
      <c r="O590" s="749" t="n"/>
      <c r="P590" s="749" t="n"/>
      <c r="Q590" s="749" t="n"/>
      <c r="R590" s="749" t="n"/>
      <c r="S590" s="749" t="n"/>
      <c r="T590" s="749" t="n"/>
      <c r="U590" s="749" t="n"/>
      <c r="V590" s="749" t="n"/>
      <c r="W590" s="749" t="n"/>
      <c r="X590" s="749" t="n"/>
      <c r="Y590" s="749" t="n"/>
      <c r="Z590" s="749" t="n"/>
    </row>
    <row r="591">
      <c r="A591" s="749" t="n"/>
      <c r="B591" s="749" t="n"/>
      <c r="C591" s="749" t="n"/>
      <c r="D591" s="749" t="n"/>
      <c r="E591" s="749" t="n"/>
      <c r="F591" s="749" t="n"/>
      <c r="G591" s="749" t="n"/>
      <c r="H591" s="749" t="n"/>
      <c r="I591" s="749" t="n"/>
      <c r="J591" s="749" t="n"/>
      <c r="K591" s="749" t="n"/>
      <c r="L591" s="749" t="n"/>
      <c r="M591" s="749" t="n"/>
      <c r="N591" s="749" t="n"/>
      <c r="O591" s="749" t="n"/>
      <c r="P591" s="749" t="n"/>
      <c r="Q591" s="749" t="n"/>
      <c r="R591" s="749" t="n"/>
      <c r="S591" s="749" t="n"/>
      <c r="T591" s="749" t="n"/>
      <c r="U591" s="749" t="n"/>
      <c r="V591" s="749" t="n"/>
      <c r="W591" s="749" t="n"/>
      <c r="X591" s="749" t="n"/>
      <c r="Y591" s="749" t="n"/>
      <c r="Z591" s="749" t="n"/>
    </row>
    <row r="592">
      <c r="A592" s="749" t="n"/>
      <c r="B592" s="749" t="n"/>
      <c r="C592" s="749" t="n"/>
      <c r="D592" s="749" t="n"/>
      <c r="E592" s="749" t="n"/>
      <c r="F592" s="749" t="n"/>
      <c r="G592" s="749" t="n"/>
      <c r="H592" s="749" t="n"/>
      <c r="I592" s="749" t="n"/>
      <c r="J592" s="749" t="n"/>
      <c r="K592" s="749" t="n"/>
      <c r="L592" s="749" t="n"/>
      <c r="M592" s="749" t="n"/>
      <c r="N592" s="749" t="n"/>
      <c r="O592" s="749" t="n"/>
      <c r="P592" s="749" t="n"/>
      <c r="Q592" s="749" t="n"/>
      <c r="R592" s="749" t="n"/>
      <c r="S592" s="749" t="n"/>
      <c r="T592" s="749" t="n"/>
      <c r="U592" s="749" t="n"/>
      <c r="V592" s="749" t="n"/>
      <c r="W592" s="749" t="n"/>
      <c r="X592" s="749" t="n"/>
      <c r="Y592" s="749" t="n"/>
      <c r="Z592" s="749" t="n"/>
    </row>
    <row r="593">
      <c r="A593" s="749" t="n"/>
      <c r="B593" s="749" t="n"/>
      <c r="C593" s="749" t="n"/>
      <c r="D593" s="749" t="n"/>
      <c r="E593" s="749" t="n"/>
      <c r="F593" s="749" t="n"/>
      <c r="G593" s="749" t="n"/>
      <c r="H593" s="749" t="n"/>
      <c r="I593" s="749" t="n"/>
      <c r="J593" s="749" t="n"/>
      <c r="K593" s="749" t="n"/>
      <c r="L593" s="749" t="n"/>
      <c r="M593" s="749" t="n"/>
      <c r="N593" s="749" t="n"/>
      <c r="O593" s="749" t="n"/>
      <c r="P593" s="749" t="n"/>
      <c r="Q593" s="749" t="n"/>
      <c r="R593" s="749" t="n"/>
      <c r="S593" s="749" t="n"/>
      <c r="T593" s="749" t="n"/>
      <c r="U593" s="749" t="n"/>
      <c r="V593" s="749" t="n"/>
      <c r="W593" s="749" t="n"/>
      <c r="X593" s="749" t="n"/>
      <c r="Y593" s="749" t="n"/>
      <c r="Z593" s="749" t="n"/>
    </row>
    <row r="594">
      <c r="A594" s="749" t="n"/>
      <c r="B594" s="749" t="n"/>
      <c r="C594" s="749" t="n"/>
      <c r="D594" s="749" t="n"/>
      <c r="E594" s="749" t="n"/>
      <c r="F594" s="749" t="n"/>
      <c r="G594" s="749" t="n"/>
      <c r="H594" s="749" t="n"/>
      <c r="I594" s="749" t="n"/>
      <c r="J594" s="749" t="n"/>
      <c r="K594" s="749" t="n"/>
      <c r="L594" s="749" t="n"/>
      <c r="M594" s="749" t="n"/>
      <c r="N594" s="749" t="n"/>
      <c r="O594" s="749" t="n"/>
      <c r="P594" s="749" t="n"/>
      <c r="Q594" s="749" t="n"/>
      <c r="R594" s="749" t="n"/>
      <c r="S594" s="749" t="n"/>
      <c r="T594" s="749" t="n"/>
      <c r="U594" s="749" t="n"/>
      <c r="V594" s="749" t="n"/>
      <c r="W594" s="749" t="n"/>
      <c r="X594" s="749" t="n"/>
      <c r="Y594" s="749" t="n"/>
      <c r="Z594" s="749" t="n"/>
    </row>
    <row r="595">
      <c r="A595" s="749" t="n"/>
      <c r="B595" s="749" t="n"/>
      <c r="C595" s="749" t="n"/>
      <c r="D595" s="749" t="n"/>
      <c r="E595" s="749" t="n"/>
      <c r="F595" s="749" t="n"/>
      <c r="G595" s="749" t="n"/>
      <c r="H595" s="749" t="n"/>
      <c r="I595" s="749" t="n"/>
      <c r="J595" s="749" t="n"/>
      <c r="K595" s="749" t="n"/>
      <c r="L595" s="749" t="n"/>
      <c r="M595" s="749" t="n"/>
      <c r="N595" s="749" t="n"/>
      <c r="O595" s="749" t="n"/>
      <c r="P595" s="749" t="n"/>
      <c r="Q595" s="749" t="n"/>
      <c r="R595" s="749" t="n"/>
      <c r="S595" s="749" t="n"/>
      <c r="T595" s="749" t="n"/>
      <c r="U595" s="749" t="n"/>
      <c r="V595" s="749" t="n"/>
      <c r="W595" s="749" t="n"/>
      <c r="X595" s="749" t="n"/>
      <c r="Y595" s="749" t="n"/>
      <c r="Z595" s="749" t="n"/>
    </row>
    <row r="596">
      <c r="A596" s="749" t="n"/>
      <c r="B596" s="749" t="n"/>
      <c r="C596" s="749" t="n"/>
      <c r="D596" s="749" t="n"/>
      <c r="E596" s="749" t="n"/>
      <c r="F596" s="749" t="n"/>
      <c r="G596" s="749" t="n"/>
      <c r="H596" s="749" t="n"/>
      <c r="I596" s="749" t="n"/>
      <c r="J596" s="749" t="n"/>
      <c r="K596" s="749" t="n"/>
      <c r="L596" s="749" t="n"/>
      <c r="M596" s="749" t="n"/>
      <c r="N596" s="749" t="n"/>
      <c r="O596" s="749" t="n"/>
      <c r="P596" s="749" t="n"/>
      <c r="Q596" s="749" t="n"/>
      <c r="R596" s="749" t="n"/>
      <c r="S596" s="749" t="n"/>
      <c r="T596" s="749" t="n"/>
      <c r="U596" s="749" t="n"/>
      <c r="V596" s="749" t="n"/>
      <c r="W596" s="749" t="n"/>
      <c r="X596" s="749" t="n"/>
      <c r="Y596" s="749" t="n"/>
      <c r="Z596" s="749" t="n"/>
    </row>
    <row r="597">
      <c r="A597" s="749" t="n"/>
      <c r="B597" s="749" t="n"/>
      <c r="C597" s="749" t="n"/>
      <c r="D597" s="749" t="n"/>
      <c r="E597" s="749" t="n"/>
      <c r="F597" s="749" t="n"/>
      <c r="G597" s="749" t="n"/>
      <c r="H597" s="749" t="n"/>
      <c r="I597" s="749" t="n"/>
      <c r="J597" s="749" t="n"/>
      <c r="K597" s="749" t="n"/>
      <c r="L597" s="749" t="n"/>
      <c r="M597" s="749" t="n"/>
      <c r="N597" s="749" t="n"/>
      <c r="O597" s="749" t="n"/>
      <c r="P597" s="749" t="n"/>
      <c r="Q597" s="749" t="n"/>
      <c r="R597" s="749" t="n"/>
      <c r="S597" s="749" t="n"/>
      <c r="T597" s="749" t="n"/>
      <c r="U597" s="749" t="n"/>
      <c r="V597" s="749" t="n"/>
      <c r="W597" s="749" t="n"/>
      <c r="X597" s="749" t="n"/>
      <c r="Y597" s="749" t="n"/>
      <c r="Z597" s="749" t="n"/>
    </row>
    <row r="598">
      <c r="A598" s="749" t="n"/>
      <c r="B598" s="749" t="n"/>
      <c r="C598" s="749" t="n"/>
      <c r="D598" s="749" t="n"/>
      <c r="E598" s="749" t="n"/>
      <c r="F598" s="749" t="n"/>
      <c r="G598" s="749" t="n"/>
      <c r="H598" s="749" t="n"/>
      <c r="I598" s="749" t="n"/>
      <c r="J598" s="749" t="n"/>
      <c r="K598" s="749" t="n"/>
      <c r="L598" s="749" t="n"/>
      <c r="M598" s="749" t="n"/>
      <c r="N598" s="749" t="n"/>
      <c r="O598" s="749" t="n"/>
      <c r="P598" s="749" t="n"/>
      <c r="Q598" s="749" t="n"/>
      <c r="R598" s="749" t="n"/>
      <c r="S598" s="749" t="n"/>
      <c r="T598" s="749" t="n"/>
      <c r="U598" s="749" t="n"/>
      <c r="V598" s="749" t="n"/>
      <c r="W598" s="749" t="n"/>
      <c r="X598" s="749" t="n"/>
      <c r="Y598" s="749" t="n"/>
      <c r="Z598" s="749" t="n"/>
    </row>
    <row r="599">
      <c r="A599" s="749" t="n"/>
      <c r="B599" s="749" t="n"/>
      <c r="C599" s="749" t="n"/>
      <c r="D599" s="749" t="n"/>
      <c r="E599" s="749" t="n"/>
      <c r="F599" s="749" t="n"/>
      <c r="G599" s="749" t="n"/>
      <c r="H599" s="749" t="n"/>
      <c r="I599" s="749" t="n"/>
      <c r="J599" s="749" t="n"/>
      <c r="K599" s="749" t="n"/>
      <c r="L599" s="749" t="n"/>
      <c r="M599" s="749" t="n"/>
      <c r="N599" s="749" t="n"/>
      <c r="O599" s="749" t="n"/>
      <c r="P599" s="749" t="n"/>
      <c r="Q599" s="749" t="n"/>
      <c r="R599" s="749" t="n"/>
      <c r="S599" s="749" t="n"/>
      <c r="T599" s="749" t="n"/>
      <c r="U599" s="749" t="n"/>
      <c r="V599" s="749" t="n"/>
      <c r="W599" s="749" t="n"/>
      <c r="X599" s="749" t="n"/>
      <c r="Y599" s="749" t="n"/>
      <c r="Z599" s="749" t="n"/>
    </row>
    <row r="600">
      <c r="A600" s="749" t="n"/>
      <c r="B600" s="749" t="n"/>
      <c r="C600" s="749" t="n"/>
      <c r="D600" s="749" t="n"/>
      <c r="E600" s="749" t="n"/>
      <c r="F600" s="749" t="n"/>
      <c r="G600" s="749" t="n"/>
      <c r="H600" s="749" t="n"/>
      <c r="I600" s="749" t="n"/>
      <c r="J600" s="749" t="n"/>
      <c r="K600" s="749" t="n"/>
      <c r="L600" s="749" t="n"/>
      <c r="M600" s="749" t="n"/>
      <c r="N600" s="749" t="n"/>
      <c r="O600" s="749" t="n"/>
      <c r="P600" s="749" t="n"/>
      <c r="Q600" s="749" t="n"/>
      <c r="R600" s="749" t="n"/>
      <c r="S600" s="749" t="n"/>
      <c r="T600" s="749" t="n"/>
      <c r="U600" s="749" t="n"/>
      <c r="V600" s="749" t="n"/>
      <c r="W600" s="749" t="n"/>
      <c r="X600" s="749" t="n"/>
      <c r="Y600" s="749" t="n"/>
      <c r="Z600" s="749" t="n"/>
    </row>
    <row r="601">
      <c r="A601" s="749" t="n"/>
      <c r="B601" s="749" t="n"/>
      <c r="C601" s="749" t="n"/>
      <c r="D601" s="749" t="n"/>
      <c r="E601" s="749" t="n"/>
      <c r="F601" s="749" t="n"/>
      <c r="G601" s="749" t="n"/>
      <c r="H601" s="749" t="n"/>
      <c r="I601" s="749" t="n"/>
      <c r="J601" s="749" t="n"/>
      <c r="K601" s="749" t="n"/>
      <c r="L601" s="749" t="n"/>
      <c r="M601" s="749" t="n"/>
      <c r="N601" s="749" t="n"/>
      <c r="O601" s="749" t="n"/>
      <c r="P601" s="749" t="n"/>
      <c r="Q601" s="749" t="n"/>
      <c r="R601" s="749" t="n"/>
      <c r="S601" s="749" t="n"/>
      <c r="T601" s="749" t="n"/>
      <c r="U601" s="749" t="n"/>
      <c r="V601" s="749" t="n"/>
      <c r="W601" s="749" t="n"/>
      <c r="X601" s="749" t="n"/>
      <c r="Y601" s="749" t="n"/>
      <c r="Z601" s="749" t="n"/>
    </row>
    <row r="602">
      <c r="A602" s="749" t="n"/>
      <c r="B602" s="749" t="n"/>
      <c r="C602" s="749" t="n"/>
      <c r="D602" s="749" t="n"/>
      <c r="E602" s="749" t="n"/>
      <c r="F602" s="749" t="n"/>
      <c r="G602" s="749" t="n"/>
      <c r="H602" s="749" t="n"/>
      <c r="I602" s="749" t="n"/>
      <c r="J602" s="749" t="n"/>
      <c r="K602" s="749" t="n"/>
      <c r="L602" s="749" t="n"/>
      <c r="M602" s="749" t="n"/>
      <c r="N602" s="749" t="n"/>
      <c r="O602" s="749" t="n"/>
      <c r="P602" s="749" t="n"/>
      <c r="Q602" s="749" t="n"/>
      <c r="R602" s="749" t="n"/>
      <c r="S602" s="749" t="n"/>
      <c r="T602" s="749" t="n"/>
      <c r="U602" s="749" t="n"/>
      <c r="V602" s="749" t="n"/>
      <c r="W602" s="749" t="n"/>
      <c r="X602" s="749" t="n"/>
      <c r="Y602" s="749" t="n"/>
      <c r="Z602" s="749" t="n"/>
    </row>
    <row r="603">
      <c r="A603" s="749" t="n"/>
      <c r="B603" s="749" t="n"/>
      <c r="C603" s="749" t="n"/>
      <c r="D603" s="749" t="n"/>
      <c r="E603" s="749" t="n"/>
      <c r="F603" s="749" t="n"/>
      <c r="G603" s="749" t="n"/>
      <c r="H603" s="749" t="n"/>
      <c r="I603" s="749" t="n"/>
      <c r="J603" s="749" t="n"/>
      <c r="K603" s="749" t="n"/>
      <c r="L603" s="749" t="n"/>
      <c r="M603" s="749" t="n"/>
      <c r="N603" s="749" t="n"/>
      <c r="O603" s="749" t="n"/>
      <c r="P603" s="749" t="n"/>
      <c r="Q603" s="749" t="n"/>
      <c r="R603" s="749" t="n"/>
      <c r="S603" s="749" t="n"/>
      <c r="T603" s="749" t="n"/>
      <c r="U603" s="749" t="n"/>
      <c r="V603" s="749" t="n"/>
      <c r="W603" s="749" t="n"/>
      <c r="X603" s="749" t="n"/>
      <c r="Y603" s="749" t="n"/>
      <c r="Z603" s="749" t="n"/>
    </row>
    <row r="604">
      <c r="A604" s="749" t="n"/>
      <c r="B604" s="749" t="n"/>
      <c r="C604" s="749" t="n"/>
      <c r="D604" s="749" t="n"/>
      <c r="E604" s="749" t="n"/>
      <c r="F604" s="749" t="n"/>
      <c r="G604" s="749" t="n"/>
      <c r="H604" s="749" t="n"/>
      <c r="I604" s="749" t="n"/>
      <c r="J604" s="749" t="n"/>
      <c r="K604" s="749" t="n"/>
      <c r="L604" s="749" t="n"/>
      <c r="M604" s="749" t="n"/>
      <c r="N604" s="749" t="n"/>
      <c r="O604" s="749" t="n"/>
      <c r="P604" s="749" t="n"/>
      <c r="Q604" s="749" t="n"/>
      <c r="R604" s="749" t="n"/>
      <c r="S604" s="749" t="n"/>
      <c r="T604" s="749" t="n"/>
      <c r="U604" s="749" t="n"/>
      <c r="V604" s="749" t="n"/>
      <c r="W604" s="749" t="n"/>
      <c r="X604" s="749" t="n"/>
      <c r="Y604" s="749" t="n"/>
      <c r="Z604" s="749" t="n"/>
    </row>
    <row r="605">
      <c r="A605" s="749" t="n"/>
      <c r="B605" s="749" t="n"/>
      <c r="C605" s="749" t="n"/>
      <c r="D605" s="749" t="n"/>
      <c r="E605" s="749" t="n"/>
      <c r="F605" s="749" t="n"/>
      <c r="G605" s="749" t="n"/>
      <c r="H605" s="749" t="n"/>
      <c r="I605" s="749" t="n"/>
      <c r="J605" s="749" t="n"/>
      <c r="K605" s="749" t="n"/>
      <c r="L605" s="749" t="n"/>
      <c r="M605" s="749" t="n"/>
      <c r="N605" s="749" t="n"/>
      <c r="O605" s="749" t="n"/>
      <c r="P605" s="749" t="n"/>
      <c r="Q605" s="749" t="n"/>
      <c r="R605" s="749" t="n"/>
      <c r="S605" s="749" t="n"/>
      <c r="T605" s="749" t="n"/>
      <c r="U605" s="749" t="n"/>
      <c r="V605" s="749" t="n"/>
      <c r="W605" s="749" t="n"/>
      <c r="X605" s="749" t="n"/>
      <c r="Y605" s="749" t="n"/>
      <c r="Z605" s="749" t="n"/>
    </row>
    <row r="606">
      <c r="A606" s="749" t="n"/>
      <c r="B606" s="749" t="n"/>
      <c r="C606" s="749" t="n"/>
      <c r="D606" s="749" t="n"/>
      <c r="E606" s="749" t="n"/>
      <c r="F606" s="749" t="n"/>
      <c r="G606" s="749" t="n"/>
      <c r="H606" s="749" t="n"/>
      <c r="I606" s="749" t="n"/>
      <c r="J606" s="749" t="n"/>
      <c r="K606" s="749" t="n"/>
      <c r="L606" s="749" t="n"/>
      <c r="M606" s="749" t="n"/>
      <c r="N606" s="749" t="n"/>
      <c r="O606" s="749" t="n"/>
      <c r="P606" s="749" t="n"/>
      <c r="Q606" s="749" t="n"/>
      <c r="R606" s="749" t="n"/>
      <c r="S606" s="749" t="n"/>
      <c r="T606" s="749" t="n"/>
      <c r="U606" s="749" t="n"/>
      <c r="V606" s="749" t="n"/>
      <c r="W606" s="749" t="n"/>
      <c r="X606" s="749" t="n"/>
      <c r="Y606" s="749" t="n"/>
      <c r="Z606" s="749" t="n"/>
    </row>
    <row r="607">
      <c r="A607" s="749" t="n"/>
      <c r="B607" s="749" t="n"/>
      <c r="C607" s="749" t="n"/>
      <c r="D607" s="749" t="n"/>
      <c r="E607" s="749" t="n"/>
      <c r="F607" s="749" t="n"/>
      <c r="G607" s="749" t="n"/>
      <c r="H607" s="749" t="n"/>
      <c r="I607" s="749" t="n"/>
      <c r="J607" s="749" t="n"/>
      <c r="K607" s="749" t="n"/>
      <c r="L607" s="749" t="n"/>
      <c r="M607" s="749" t="n"/>
      <c r="N607" s="749" t="n"/>
      <c r="O607" s="749" t="n"/>
      <c r="P607" s="749" t="n"/>
      <c r="Q607" s="749" t="n"/>
      <c r="R607" s="749" t="n"/>
      <c r="S607" s="749" t="n"/>
      <c r="T607" s="749" t="n"/>
      <c r="U607" s="749" t="n"/>
      <c r="V607" s="749" t="n"/>
      <c r="W607" s="749" t="n"/>
      <c r="X607" s="749" t="n"/>
      <c r="Y607" s="749" t="n"/>
      <c r="Z607" s="749" t="n"/>
    </row>
    <row r="608">
      <c r="A608" s="749" t="n"/>
      <c r="B608" s="749" t="n"/>
      <c r="C608" s="749" t="n"/>
      <c r="D608" s="749" t="n"/>
      <c r="E608" s="749" t="n"/>
      <c r="F608" s="749" t="n"/>
      <c r="G608" s="749" t="n"/>
      <c r="H608" s="749" t="n"/>
      <c r="I608" s="749" t="n"/>
      <c r="J608" s="749" t="n"/>
      <c r="K608" s="749" t="n"/>
      <c r="L608" s="749" t="n"/>
      <c r="M608" s="749" t="n"/>
      <c r="N608" s="749" t="n"/>
      <c r="O608" s="749" t="n"/>
      <c r="P608" s="749" t="n"/>
      <c r="Q608" s="749" t="n"/>
      <c r="R608" s="749" t="n"/>
      <c r="S608" s="749" t="n"/>
      <c r="T608" s="749" t="n"/>
      <c r="U608" s="749" t="n"/>
      <c r="V608" s="749" t="n"/>
      <c r="W608" s="749" t="n"/>
      <c r="X608" s="749" t="n"/>
      <c r="Y608" s="749" t="n"/>
      <c r="Z608" s="749" t="n"/>
    </row>
    <row r="609">
      <c r="A609" s="749" t="n"/>
      <c r="B609" s="749" t="n"/>
      <c r="C609" s="749" t="n"/>
      <c r="D609" s="749" t="n"/>
      <c r="E609" s="749" t="n"/>
      <c r="F609" s="749" t="n"/>
      <c r="G609" s="749" t="n"/>
      <c r="H609" s="749" t="n"/>
      <c r="I609" s="749" t="n"/>
      <c r="J609" s="749" t="n"/>
      <c r="K609" s="749" t="n"/>
      <c r="L609" s="749" t="n"/>
      <c r="M609" s="749" t="n"/>
      <c r="N609" s="749" t="n"/>
      <c r="O609" s="749" t="n"/>
      <c r="P609" s="749" t="n"/>
      <c r="Q609" s="749" t="n"/>
      <c r="R609" s="749" t="n"/>
      <c r="S609" s="749" t="n"/>
      <c r="T609" s="749" t="n"/>
      <c r="U609" s="749" t="n"/>
      <c r="V609" s="749" t="n"/>
      <c r="W609" s="749" t="n"/>
      <c r="X609" s="749" t="n"/>
      <c r="Y609" s="749" t="n"/>
      <c r="Z609" s="749" t="n"/>
    </row>
    <row r="610">
      <c r="A610" s="749" t="n"/>
      <c r="B610" s="749" t="n"/>
      <c r="C610" s="749" t="n"/>
      <c r="D610" s="749" t="n"/>
      <c r="E610" s="749" t="n"/>
      <c r="F610" s="749" t="n"/>
      <c r="G610" s="749" t="n"/>
      <c r="H610" s="749" t="n"/>
      <c r="I610" s="749" t="n"/>
      <c r="J610" s="749" t="n"/>
      <c r="K610" s="749" t="n"/>
      <c r="L610" s="749" t="n"/>
      <c r="M610" s="749" t="n"/>
      <c r="N610" s="749" t="n"/>
      <c r="O610" s="749" t="n"/>
      <c r="P610" s="749" t="n"/>
      <c r="Q610" s="749" t="n"/>
      <c r="R610" s="749" t="n"/>
      <c r="S610" s="749" t="n"/>
      <c r="T610" s="749" t="n"/>
      <c r="U610" s="749" t="n"/>
      <c r="V610" s="749" t="n"/>
      <c r="W610" s="749" t="n"/>
      <c r="X610" s="749" t="n"/>
      <c r="Y610" s="749" t="n"/>
      <c r="Z610" s="749" t="n"/>
    </row>
    <row r="611">
      <c r="A611" s="749" t="n"/>
      <c r="B611" s="749" t="n"/>
      <c r="C611" s="749" t="n"/>
      <c r="D611" s="749" t="n"/>
      <c r="E611" s="749" t="n"/>
      <c r="F611" s="749" t="n"/>
      <c r="G611" s="749" t="n"/>
      <c r="H611" s="749" t="n"/>
      <c r="I611" s="749" t="n"/>
      <c r="J611" s="749" t="n"/>
      <c r="K611" s="749" t="n"/>
      <c r="L611" s="749" t="n"/>
      <c r="M611" s="749" t="n"/>
      <c r="N611" s="749" t="n"/>
      <c r="O611" s="749" t="n"/>
      <c r="P611" s="749" t="n"/>
      <c r="Q611" s="749" t="n"/>
      <c r="R611" s="749" t="n"/>
      <c r="S611" s="749" t="n"/>
      <c r="T611" s="749" t="n"/>
      <c r="U611" s="749" t="n"/>
      <c r="V611" s="749" t="n"/>
      <c r="W611" s="749" t="n"/>
      <c r="X611" s="749" t="n"/>
      <c r="Y611" s="749" t="n"/>
      <c r="Z611" s="749" t="n"/>
    </row>
    <row r="612">
      <c r="A612" s="749" t="n"/>
      <c r="B612" s="749" t="n"/>
      <c r="C612" s="749" t="n"/>
      <c r="D612" s="749" t="n"/>
      <c r="E612" s="749" t="n"/>
      <c r="F612" s="749" t="n"/>
      <c r="G612" s="749" t="n"/>
      <c r="H612" s="749" t="n"/>
      <c r="I612" s="749" t="n"/>
      <c r="J612" s="749" t="n"/>
      <c r="K612" s="749" t="n"/>
      <c r="L612" s="749" t="n"/>
      <c r="M612" s="749" t="n"/>
      <c r="N612" s="749" t="n"/>
      <c r="O612" s="749" t="n"/>
      <c r="P612" s="749" t="n"/>
      <c r="Q612" s="749" t="n"/>
      <c r="R612" s="749" t="n"/>
      <c r="S612" s="749" t="n"/>
      <c r="T612" s="749" t="n"/>
      <c r="U612" s="749" t="n"/>
      <c r="V612" s="749" t="n"/>
      <c r="W612" s="749" t="n"/>
      <c r="X612" s="749" t="n"/>
      <c r="Y612" s="749" t="n"/>
      <c r="Z612" s="749" t="n"/>
    </row>
    <row r="613">
      <c r="A613" s="749" t="n"/>
      <c r="B613" s="749" t="n"/>
      <c r="C613" s="749" t="n"/>
      <c r="D613" s="749" t="n"/>
      <c r="E613" s="749" t="n"/>
      <c r="F613" s="749" t="n"/>
      <c r="G613" s="749" t="n"/>
      <c r="H613" s="749" t="n"/>
      <c r="I613" s="749" t="n"/>
      <c r="J613" s="749" t="n"/>
      <c r="K613" s="749" t="n"/>
      <c r="L613" s="749" t="n"/>
      <c r="M613" s="749" t="n"/>
      <c r="N613" s="749" t="n"/>
      <c r="O613" s="749" t="n"/>
      <c r="P613" s="749" t="n"/>
      <c r="Q613" s="749" t="n"/>
      <c r="R613" s="749" t="n"/>
      <c r="S613" s="749" t="n"/>
      <c r="T613" s="749" t="n"/>
      <c r="U613" s="749" t="n"/>
      <c r="V613" s="749" t="n"/>
      <c r="W613" s="749" t="n"/>
      <c r="X613" s="749" t="n"/>
      <c r="Y613" s="749" t="n"/>
      <c r="Z613" s="749" t="n"/>
    </row>
    <row r="614">
      <c r="A614" s="749" t="n"/>
      <c r="B614" s="749" t="n"/>
      <c r="C614" s="749" t="n"/>
      <c r="D614" s="749" t="n"/>
      <c r="E614" s="749" t="n"/>
      <c r="F614" s="749" t="n"/>
      <c r="G614" s="749" t="n"/>
      <c r="H614" s="749" t="n"/>
      <c r="I614" s="749" t="n"/>
      <c r="J614" s="749" t="n"/>
      <c r="K614" s="749" t="n"/>
      <c r="L614" s="749" t="n"/>
      <c r="M614" s="749" t="n"/>
      <c r="N614" s="749" t="n"/>
      <c r="O614" s="749" t="n"/>
      <c r="P614" s="749" t="n"/>
      <c r="Q614" s="749" t="n"/>
      <c r="R614" s="749" t="n"/>
      <c r="S614" s="749" t="n"/>
      <c r="T614" s="749" t="n"/>
      <c r="U614" s="749" t="n"/>
      <c r="V614" s="749" t="n"/>
      <c r="W614" s="749" t="n"/>
      <c r="X614" s="749" t="n"/>
      <c r="Y614" s="749" t="n"/>
      <c r="Z614" s="749" t="n"/>
    </row>
    <row r="615">
      <c r="A615" s="749" t="n"/>
      <c r="B615" s="749" t="n"/>
      <c r="C615" s="749" t="n"/>
      <c r="D615" s="749" t="n"/>
      <c r="E615" s="749" t="n"/>
      <c r="F615" s="749" t="n"/>
      <c r="G615" s="749" t="n"/>
      <c r="H615" s="749" t="n"/>
      <c r="I615" s="749" t="n"/>
      <c r="J615" s="749" t="n"/>
      <c r="K615" s="749" t="n"/>
      <c r="L615" s="749" t="n"/>
      <c r="M615" s="749" t="n"/>
      <c r="N615" s="749" t="n"/>
      <c r="O615" s="749" t="n"/>
      <c r="P615" s="749" t="n"/>
      <c r="Q615" s="749" t="n"/>
      <c r="R615" s="749" t="n"/>
      <c r="S615" s="749" t="n"/>
      <c r="T615" s="749" t="n"/>
      <c r="U615" s="749" t="n"/>
      <c r="V615" s="749" t="n"/>
      <c r="W615" s="749" t="n"/>
      <c r="X615" s="749" t="n"/>
      <c r="Y615" s="749" t="n"/>
      <c r="Z615" s="749" t="n"/>
    </row>
    <row r="616">
      <c r="A616" s="749" t="n"/>
      <c r="B616" s="749" t="n"/>
      <c r="C616" s="749" t="n"/>
      <c r="D616" s="749" t="n"/>
      <c r="E616" s="749" t="n"/>
      <c r="F616" s="749" t="n"/>
      <c r="G616" s="749" t="n"/>
      <c r="H616" s="749" t="n"/>
      <c r="I616" s="749" t="n"/>
      <c r="J616" s="749" t="n"/>
      <c r="K616" s="749" t="n"/>
      <c r="L616" s="749" t="n"/>
      <c r="M616" s="749" t="n"/>
      <c r="N616" s="749" t="n"/>
      <c r="O616" s="749" t="n"/>
      <c r="P616" s="749" t="n"/>
      <c r="Q616" s="749" t="n"/>
      <c r="R616" s="749" t="n"/>
      <c r="S616" s="749" t="n"/>
      <c r="T616" s="749" t="n"/>
      <c r="U616" s="749" t="n"/>
      <c r="V616" s="749" t="n"/>
      <c r="W616" s="749" t="n"/>
      <c r="X616" s="749" t="n"/>
      <c r="Y616" s="749" t="n"/>
      <c r="Z616" s="749" t="n"/>
    </row>
    <row r="617">
      <c r="A617" s="749" t="n"/>
      <c r="B617" s="749" t="n"/>
      <c r="C617" s="749" t="n"/>
      <c r="D617" s="749" t="n"/>
      <c r="E617" s="749" t="n"/>
      <c r="F617" s="749" t="n"/>
      <c r="G617" s="749" t="n"/>
      <c r="H617" s="749" t="n"/>
      <c r="I617" s="749" t="n"/>
      <c r="J617" s="749" t="n"/>
      <c r="K617" s="749" t="n"/>
      <c r="L617" s="749" t="n"/>
      <c r="M617" s="749" t="n"/>
      <c r="N617" s="749" t="n"/>
      <c r="O617" s="749" t="n"/>
      <c r="P617" s="749" t="n"/>
      <c r="Q617" s="749" t="n"/>
      <c r="R617" s="749" t="n"/>
      <c r="S617" s="749" t="n"/>
      <c r="T617" s="749" t="n"/>
      <c r="U617" s="749" t="n"/>
      <c r="V617" s="749" t="n"/>
      <c r="W617" s="749" t="n"/>
      <c r="X617" s="749" t="n"/>
      <c r="Y617" s="749" t="n"/>
      <c r="Z617" s="749" t="n"/>
    </row>
    <row r="618">
      <c r="A618" s="749" t="n"/>
      <c r="B618" s="749" t="n"/>
      <c r="C618" s="749" t="n"/>
      <c r="D618" s="749" t="n"/>
      <c r="E618" s="749" t="n"/>
      <c r="F618" s="749" t="n"/>
      <c r="G618" s="749" t="n"/>
      <c r="H618" s="749" t="n"/>
      <c r="I618" s="749" t="n"/>
      <c r="J618" s="749" t="n"/>
      <c r="K618" s="749" t="n"/>
      <c r="L618" s="749" t="n"/>
      <c r="M618" s="749" t="n"/>
      <c r="N618" s="749" t="n"/>
      <c r="O618" s="749" t="n"/>
      <c r="P618" s="749" t="n"/>
      <c r="Q618" s="749" t="n"/>
      <c r="R618" s="749" t="n"/>
      <c r="S618" s="749" t="n"/>
      <c r="T618" s="749" t="n"/>
      <c r="U618" s="749" t="n"/>
      <c r="V618" s="749" t="n"/>
      <c r="W618" s="749" t="n"/>
      <c r="X618" s="749" t="n"/>
      <c r="Y618" s="749" t="n"/>
      <c r="Z618" s="749" t="n"/>
    </row>
    <row r="619">
      <c r="A619" s="749" t="n"/>
      <c r="B619" s="749" t="n"/>
      <c r="C619" s="749" t="n"/>
      <c r="D619" s="749" t="n"/>
      <c r="E619" s="749" t="n"/>
      <c r="F619" s="749" t="n"/>
      <c r="G619" s="749" t="n"/>
      <c r="H619" s="749" t="n"/>
      <c r="I619" s="749" t="n"/>
      <c r="J619" s="749" t="n"/>
      <c r="K619" s="749" t="n"/>
      <c r="L619" s="749" t="n"/>
      <c r="M619" s="749" t="n"/>
      <c r="N619" s="749" t="n"/>
      <c r="O619" s="749" t="n"/>
      <c r="P619" s="749" t="n"/>
      <c r="Q619" s="749" t="n"/>
      <c r="R619" s="749" t="n"/>
      <c r="S619" s="749" t="n"/>
      <c r="T619" s="749" t="n"/>
      <c r="U619" s="749" t="n"/>
      <c r="V619" s="749" t="n"/>
      <c r="W619" s="749" t="n"/>
      <c r="X619" s="749" t="n"/>
      <c r="Y619" s="749" t="n"/>
      <c r="Z619" s="749" t="n"/>
    </row>
    <row r="620">
      <c r="A620" s="749" t="n"/>
      <c r="B620" s="749" t="n"/>
      <c r="C620" s="749" t="n"/>
      <c r="D620" s="749" t="n"/>
      <c r="E620" s="749" t="n"/>
      <c r="F620" s="749" t="n"/>
      <c r="G620" s="749" t="n"/>
      <c r="H620" s="749" t="n"/>
      <c r="I620" s="749" t="n"/>
      <c r="J620" s="749" t="n"/>
      <c r="K620" s="749" t="n"/>
      <c r="L620" s="749" t="n"/>
      <c r="M620" s="749" t="n"/>
      <c r="N620" s="749" t="n"/>
      <c r="O620" s="749" t="n"/>
      <c r="P620" s="749" t="n"/>
      <c r="Q620" s="749" t="n"/>
      <c r="R620" s="749" t="n"/>
      <c r="S620" s="749" t="n"/>
      <c r="T620" s="749" t="n"/>
      <c r="U620" s="749" t="n"/>
      <c r="V620" s="749" t="n"/>
      <c r="W620" s="749" t="n"/>
      <c r="X620" s="749" t="n"/>
      <c r="Y620" s="749" t="n"/>
      <c r="Z620" s="749" t="n"/>
    </row>
    <row r="621">
      <c r="A621" s="749" t="n"/>
      <c r="B621" s="749" t="n"/>
      <c r="C621" s="749" t="n"/>
      <c r="D621" s="749" t="n"/>
      <c r="E621" s="749" t="n"/>
      <c r="F621" s="749" t="n"/>
      <c r="G621" s="749" t="n"/>
      <c r="H621" s="749" t="n"/>
      <c r="I621" s="749" t="n"/>
      <c r="J621" s="749" t="n"/>
      <c r="K621" s="749" t="n"/>
      <c r="L621" s="749" t="n"/>
      <c r="M621" s="749" t="n"/>
      <c r="N621" s="749" t="n"/>
      <c r="O621" s="749" t="n"/>
      <c r="P621" s="749" t="n"/>
      <c r="Q621" s="749" t="n"/>
      <c r="R621" s="749" t="n"/>
      <c r="S621" s="749" t="n"/>
      <c r="T621" s="749" t="n"/>
      <c r="U621" s="749" t="n"/>
      <c r="V621" s="749" t="n"/>
      <c r="W621" s="749" t="n"/>
      <c r="X621" s="749" t="n"/>
      <c r="Y621" s="749" t="n"/>
      <c r="Z621" s="749" t="n"/>
    </row>
    <row r="622">
      <c r="A622" s="749" t="n"/>
      <c r="B622" s="749" t="n"/>
      <c r="C622" s="749" t="n"/>
      <c r="D622" s="749" t="n"/>
      <c r="E622" s="749" t="n"/>
      <c r="F622" s="749" t="n"/>
      <c r="G622" s="749" t="n"/>
      <c r="H622" s="749" t="n"/>
      <c r="I622" s="749" t="n"/>
      <c r="J622" s="749" t="n"/>
      <c r="K622" s="749" t="n"/>
      <c r="L622" s="749" t="n"/>
      <c r="M622" s="749" t="n"/>
      <c r="N622" s="749" t="n"/>
      <c r="O622" s="749" t="n"/>
      <c r="P622" s="749" t="n"/>
      <c r="Q622" s="749" t="n"/>
      <c r="R622" s="749" t="n"/>
      <c r="S622" s="749" t="n"/>
      <c r="T622" s="749" t="n"/>
      <c r="U622" s="749" t="n"/>
      <c r="V622" s="749" t="n"/>
      <c r="W622" s="749" t="n"/>
      <c r="X622" s="749" t="n"/>
      <c r="Y622" s="749" t="n"/>
      <c r="Z622" s="749" t="n"/>
    </row>
    <row r="623">
      <c r="A623" s="749" t="n"/>
      <c r="B623" s="749" t="n"/>
      <c r="C623" s="749" t="n"/>
      <c r="D623" s="749" t="n"/>
      <c r="E623" s="749" t="n"/>
      <c r="F623" s="749" t="n"/>
      <c r="G623" s="749" t="n"/>
      <c r="H623" s="749" t="n"/>
      <c r="I623" s="749" t="n"/>
      <c r="J623" s="749" t="n"/>
      <c r="K623" s="749" t="n"/>
      <c r="L623" s="749" t="n"/>
      <c r="M623" s="749" t="n"/>
      <c r="N623" s="749" t="n"/>
      <c r="O623" s="749" t="n"/>
      <c r="P623" s="749" t="n"/>
      <c r="Q623" s="749" t="n"/>
      <c r="R623" s="749" t="n"/>
      <c r="S623" s="749" t="n"/>
      <c r="T623" s="749" t="n"/>
      <c r="U623" s="749" t="n"/>
      <c r="V623" s="749" t="n"/>
      <c r="W623" s="749" t="n"/>
      <c r="X623" s="749" t="n"/>
      <c r="Y623" s="749" t="n"/>
      <c r="Z623" s="749" t="n"/>
    </row>
    <row r="624">
      <c r="A624" s="749" t="n"/>
      <c r="B624" s="749" t="n"/>
      <c r="C624" s="749" t="n"/>
      <c r="D624" s="749" t="n"/>
      <c r="E624" s="749" t="n"/>
      <c r="F624" s="749" t="n"/>
      <c r="G624" s="749" t="n"/>
      <c r="H624" s="749" t="n"/>
      <c r="I624" s="749" t="n"/>
      <c r="J624" s="749" t="n"/>
      <c r="K624" s="749" t="n"/>
      <c r="L624" s="749" t="n"/>
      <c r="M624" s="749" t="n"/>
      <c r="N624" s="749" t="n"/>
      <c r="O624" s="749" t="n"/>
      <c r="P624" s="749" t="n"/>
      <c r="Q624" s="749" t="n"/>
      <c r="R624" s="749" t="n"/>
      <c r="S624" s="749" t="n"/>
      <c r="T624" s="749" t="n"/>
      <c r="U624" s="749" t="n"/>
      <c r="V624" s="749" t="n"/>
      <c r="W624" s="749" t="n"/>
      <c r="X624" s="749" t="n"/>
      <c r="Y624" s="749" t="n"/>
      <c r="Z624" s="749" t="n"/>
    </row>
    <row r="625">
      <c r="A625" s="749" t="n"/>
      <c r="B625" s="749" t="n"/>
      <c r="C625" s="749" t="n"/>
      <c r="D625" s="749" t="n"/>
      <c r="E625" s="749" t="n"/>
      <c r="F625" s="749" t="n"/>
      <c r="G625" s="749" t="n"/>
      <c r="H625" s="749" t="n"/>
      <c r="I625" s="749" t="n"/>
      <c r="J625" s="749" t="n"/>
      <c r="K625" s="749" t="n"/>
      <c r="L625" s="749" t="n"/>
      <c r="M625" s="749" t="n"/>
      <c r="N625" s="749" t="n"/>
      <c r="O625" s="749" t="n"/>
      <c r="P625" s="749" t="n"/>
      <c r="Q625" s="749" t="n"/>
      <c r="R625" s="749" t="n"/>
      <c r="S625" s="749" t="n"/>
      <c r="T625" s="749" t="n"/>
      <c r="U625" s="749" t="n"/>
      <c r="V625" s="749" t="n"/>
      <c r="W625" s="749" t="n"/>
      <c r="X625" s="749" t="n"/>
      <c r="Y625" s="749" t="n"/>
      <c r="Z625" s="749" t="n"/>
    </row>
    <row r="626">
      <c r="A626" s="749" t="n"/>
      <c r="B626" s="749" t="n"/>
      <c r="C626" s="749" t="n"/>
      <c r="D626" s="749" t="n"/>
      <c r="E626" s="749" t="n"/>
      <c r="F626" s="749" t="n"/>
      <c r="G626" s="749" t="n"/>
      <c r="H626" s="749" t="n"/>
      <c r="I626" s="749" t="n"/>
      <c r="J626" s="749" t="n"/>
      <c r="K626" s="749" t="n"/>
      <c r="L626" s="749" t="n"/>
      <c r="M626" s="749" t="n"/>
      <c r="N626" s="749" t="n"/>
      <c r="O626" s="749" t="n"/>
      <c r="P626" s="749" t="n"/>
      <c r="Q626" s="749" t="n"/>
      <c r="R626" s="749" t="n"/>
      <c r="S626" s="749" t="n"/>
      <c r="T626" s="749" t="n"/>
      <c r="U626" s="749" t="n"/>
      <c r="V626" s="749" t="n"/>
      <c r="W626" s="749" t="n"/>
      <c r="X626" s="749" t="n"/>
      <c r="Y626" s="749" t="n"/>
      <c r="Z626" s="749" t="n"/>
    </row>
    <row r="627">
      <c r="A627" s="749" t="n"/>
      <c r="B627" s="749" t="n"/>
      <c r="C627" s="749" t="n"/>
      <c r="D627" s="749" t="n"/>
      <c r="E627" s="749" t="n"/>
      <c r="F627" s="749" t="n"/>
      <c r="G627" s="749" t="n"/>
      <c r="H627" s="749" t="n"/>
      <c r="I627" s="749" t="n"/>
      <c r="J627" s="749" t="n"/>
      <c r="K627" s="749" t="n"/>
      <c r="L627" s="749" t="n"/>
      <c r="M627" s="749" t="n"/>
      <c r="N627" s="749" t="n"/>
      <c r="O627" s="749" t="n"/>
      <c r="P627" s="749" t="n"/>
      <c r="Q627" s="749" t="n"/>
      <c r="R627" s="749" t="n"/>
      <c r="S627" s="749" t="n"/>
      <c r="T627" s="749" t="n"/>
      <c r="U627" s="749" t="n"/>
      <c r="V627" s="749" t="n"/>
      <c r="W627" s="749" t="n"/>
      <c r="X627" s="749" t="n"/>
      <c r="Y627" s="749" t="n"/>
      <c r="Z627" s="749" t="n"/>
    </row>
    <row r="628">
      <c r="A628" s="749" t="n"/>
      <c r="B628" s="749" t="n"/>
      <c r="C628" s="749" t="n"/>
      <c r="D628" s="749" t="n"/>
      <c r="E628" s="749" t="n"/>
      <c r="F628" s="749" t="n"/>
      <c r="G628" s="749" t="n"/>
      <c r="H628" s="749" t="n"/>
      <c r="I628" s="749" t="n"/>
      <c r="J628" s="749" t="n"/>
      <c r="K628" s="749" t="n"/>
      <c r="L628" s="749" t="n"/>
      <c r="M628" s="749" t="n"/>
      <c r="N628" s="749" t="n"/>
      <c r="O628" s="749" t="n"/>
      <c r="P628" s="749" t="n"/>
      <c r="Q628" s="749" t="n"/>
      <c r="R628" s="749" t="n"/>
      <c r="S628" s="749" t="n"/>
      <c r="T628" s="749" t="n"/>
      <c r="U628" s="749" t="n"/>
      <c r="V628" s="749" t="n"/>
      <c r="W628" s="749" t="n"/>
      <c r="X628" s="749" t="n"/>
      <c r="Y628" s="749" t="n"/>
      <c r="Z628" s="749" t="n"/>
    </row>
    <row r="629">
      <c r="A629" s="749" t="n"/>
      <c r="B629" s="749" t="n"/>
      <c r="C629" s="749" t="n"/>
      <c r="D629" s="749" t="n"/>
      <c r="E629" s="749" t="n"/>
      <c r="F629" s="749" t="n"/>
      <c r="G629" s="749" t="n"/>
      <c r="H629" s="749" t="n"/>
      <c r="I629" s="749" t="n"/>
      <c r="J629" s="749" t="n"/>
      <c r="K629" s="749" t="n"/>
      <c r="L629" s="749" t="n"/>
      <c r="M629" s="749" t="n"/>
      <c r="N629" s="749" t="n"/>
      <c r="O629" s="749" t="n"/>
      <c r="P629" s="749" t="n"/>
      <c r="Q629" s="749" t="n"/>
      <c r="R629" s="749" t="n"/>
      <c r="S629" s="749" t="n"/>
      <c r="T629" s="749" t="n"/>
      <c r="U629" s="749" t="n"/>
      <c r="V629" s="749" t="n"/>
      <c r="W629" s="749" t="n"/>
      <c r="X629" s="749" t="n"/>
      <c r="Y629" s="749" t="n"/>
      <c r="Z629" s="749" t="n"/>
    </row>
    <row r="630">
      <c r="A630" s="749" t="n"/>
      <c r="B630" s="749" t="n"/>
      <c r="C630" s="749" t="n"/>
      <c r="D630" s="749" t="n"/>
      <c r="E630" s="749" t="n"/>
      <c r="F630" s="749" t="n"/>
      <c r="G630" s="749" t="n"/>
      <c r="H630" s="749" t="n"/>
      <c r="I630" s="749" t="n"/>
      <c r="J630" s="749" t="n"/>
      <c r="K630" s="749" t="n"/>
      <c r="L630" s="749" t="n"/>
      <c r="M630" s="749" t="n"/>
      <c r="N630" s="749" t="n"/>
      <c r="O630" s="749" t="n"/>
      <c r="P630" s="749" t="n"/>
      <c r="Q630" s="749" t="n"/>
      <c r="R630" s="749" t="n"/>
      <c r="S630" s="749" t="n"/>
      <c r="T630" s="749" t="n"/>
      <c r="U630" s="749" t="n"/>
      <c r="V630" s="749" t="n"/>
      <c r="W630" s="749" t="n"/>
      <c r="X630" s="749" t="n"/>
      <c r="Y630" s="749" t="n"/>
      <c r="Z630" s="749" t="n"/>
    </row>
    <row r="631">
      <c r="A631" s="749" t="n"/>
      <c r="B631" s="749" t="n"/>
      <c r="C631" s="749" t="n"/>
      <c r="D631" s="749" t="n"/>
      <c r="E631" s="749" t="n"/>
      <c r="F631" s="749" t="n"/>
      <c r="G631" s="749" t="n"/>
      <c r="H631" s="749" t="n"/>
      <c r="I631" s="749" t="n"/>
      <c r="J631" s="749" t="n"/>
      <c r="K631" s="749" t="n"/>
      <c r="L631" s="749" t="n"/>
      <c r="M631" s="749" t="n"/>
      <c r="N631" s="749" t="n"/>
      <c r="O631" s="749" t="n"/>
      <c r="P631" s="749" t="n"/>
      <c r="Q631" s="749" t="n"/>
      <c r="R631" s="749" t="n"/>
      <c r="S631" s="749" t="n"/>
      <c r="T631" s="749" t="n"/>
      <c r="U631" s="749" t="n"/>
      <c r="V631" s="749" t="n"/>
      <c r="W631" s="749" t="n"/>
      <c r="X631" s="749" t="n"/>
      <c r="Y631" s="749" t="n"/>
      <c r="Z631" s="749" t="n"/>
    </row>
    <row r="632">
      <c r="A632" s="749" t="n"/>
      <c r="B632" s="749" t="n"/>
      <c r="C632" s="749" t="n"/>
      <c r="D632" s="749" t="n"/>
      <c r="E632" s="749" t="n"/>
      <c r="F632" s="749" t="n"/>
      <c r="G632" s="749" t="n"/>
      <c r="H632" s="749" t="n"/>
      <c r="I632" s="749" t="n"/>
      <c r="J632" s="749" t="n"/>
      <c r="K632" s="749" t="n"/>
      <c r="L632" s="749" t="n"/>
      <c r="M632" s="749" t="n"/>
      <c r="N632" s="749" t="n"/>
      <c r="O632" s="749" t="n"/>
      <c r="P632" s="749" t="n"/>
      <c r="Q632" s="749" t="n"/>
      <c r="R632" s="749" t="n"/>
      <c r="S632" s="749" t="n"/>
      <c r="T632" s="749" t="n"/>
      <c r="U632" s="749" t="n"/>
      <c r="V632" s="749" t="n"/>
      <c r="W632" s="749" t="n"/>
      <c r="X632" s="749" t="n"/>
      <c r="Y632" s="749" t="n"/>
      <c r="Z632" s="749" t="n"/>
    </row>
    <row r="633">
      <c r="A633" s="749" t="n"/>
      <c r="B633" s="749" t="n"/>
      <c r="C633" s="749" t="n"/>
      <c r="D633" s="749" t="n"/>
      <c r="E633" s="749" t="n"/>
      <c r="F633" s="749" t="n"/>
      <c r="G633" s="749" t="n"/>
      <c r="H633" s="749" t="n"/>
      <c r="I633" s="749" t="n"/>
      <c r="J633" s="749" t="n"/>
      <c r="K633" s="749" t="n"/>
      <c r="L633" s="749" t="n"/>
      <c r="M633" s="749" t="n"/>
      <c r="N633" s="749" t="n"/>
      <c r="O633" s="749" t="n"/>
      <c r="P633" s="749" t="n"/>
      <c r="Q633" s="749" t="n"/>
      <c r="R633" s="749" t="n"/>
      <c r="S633" s="749" t="n"/>
      <c r="T633" s="749" t="n"/>
      <c r="U633" s="749" t="n"/>
      <c r="V633" s="749" t="n"/>
      <c r="W633" s="749" t="n"/>
      <c r="X633" s="749" t="n"/>
      <c r="Y633" s="749" t="n"/>
      <c r="Z633" s="749" t="n"/>
    </row>
    <row r="634">
      <c r="A634" s="749" t="n"/>
      <c r="B634" s="749" t="n"/>
      <c r="C634" s="749" t="n"/>
      <c r="D634" s="749" t="n"/>
      <c r="E634" s="749" t="n"/>
      <c r="F634" s="749" t="n"/>
      <c r="G634" s="749" t="n"/>
      <c r="H634" s="749" t="n"/>
      <c r="I634" s="749" t="n"/>
      <c r="J634" s="749" t="n"/>
      <c r="K634" s="749" t="n"/>
      <c r="L634" s="749" t="n"/>
      <c r="M634" s="749" t="n"/>
      <c r="N634" s="749" t="n"/>
      <c r="O634" s="749" t="n"/>
      <c r="P634" s="749" t="n"/>
      <c r="Q634" s="749" t="n"/>
      <c r="R634" s="749" t="n"/>
      <c r="S634" s="749" t="n"/>
      <c r="T634" s="749" t="n"/>
      <c r="U634" s="749" t="n"/>
      <c r="V634" s="749" t="n"/>
      <c r="W634" s="749" t="n"/>
      <c r="X634" s="749" t="n"/>
      <c r="Y634" s="749" t="n"/>
      <c r="Z634" s="749" t="n"/>
    </row>
    <row r="635">
      <c r="A635" s="749" t="n"/>
      <c r="B635" s="749" t="n"/>
      <c r="C635" s="749" t="n"/>
      <c r="D635" s="749" t="n"/>
      <c r="E635" s="749" t="n"/>
      <c r="F635" s="749" t="n"/>
      <c r="G635" s="749" t="n"/>
      <c r="H635" s="749" t="n"/>
      <c r="I635" s="749" t="n"/>
      <c r="J635" s="749" t="n"/>
      <c r="K635" s="749" t="n"/>
      <c r="L635" s="749" t="n"/>
      <c r="M635" s="749" t="n"/>
      <c r="N635" s="749" t="n"/>
      <c r="O635" s="749" t="n"/>
      <c r="P635" s="749" t="n"/>
      <c r="Q635" s="749" t="n"/>
      <c r="R635" s="749" t="n"/>
      <c r="S635" s="749" t="n"/>
      <c r="T635" s="749" t="n"/>
      <c r="U635" s="749" t="n"/>
      <c r="V635" s="749" t="n"/>
      <c r="W635" s="749" t="n"/>
      <c r="X635" s="749" t="n"/>
      <c r="Y635" s="749" t="n"/>
      <c r="Z635" s="749" t="n"/>
    </row>
    <row r="636">
      <c r="A636" s="749" t="n"/>
      <c r="B636" s="749" t="n"/>
      <c r="C636" s="749" t="n"/>
      <c r="D636" s="749" t="n"/>
      <c r="E636" s="749" t="n"/>
      <c r="F636" s="749" t="n"/>
      <c r="G636" s="749" t="n"/>
      <c r="H636" s="749" t="n"/>
      <c r="I636" s="749" t="n"/>
      <c r="J636" s="749" t="n"/>
      <c r="K636" s="749" t="n"/>
      <c r="L636" s="749" t="n"/>
      <c r="M636" s="749" t="n"/>
      <c r="N636" s="749" t="n"/>
      <c r="O636" s="749" t="n"/>
      <c r="P636" s="749" t="n"/>
      <c r="Q636" s="749" t="n"/>
      <c r="R636" s="749" t="n"/>
      <c r="S636" s="749" t="n"/>
      <c r="T636" s="749" t="n"/>
      <c r="U636" s="749" t="n"/>
      <c r="V636" s="749" t="n"/>
      <c r="W636" s="749" t="n"/>
      <c r="X636" s="749" t="n"/>
      <c r="Y636" s="749" t="n"/>
      <c r="Z636" s="749" t="n"/>
    </row>
    <row r="637">
      <c r="A637" s="749" t="n"/>
      <c r="B637" s="749" t="n"/>
      <c r="C637" s="749" t="n"/>
      <c r="D637" s="749" t="n"/>
      <c r="E637" s="749" t="n"/>
      <c r="F637" s="749" t="n"/>
      <c r="G637" s="749" t="n"/>
      <c r="H637" s="749" t="n"/>
      <c r="I637" s="749" t="n"/>
      <c r="J637" s="749" t="n"/>
      <c r="K637" s="749" t="n"/>
      <c r="L637" s="749" t="n"/>
      <c r="M637" s="749" t="n"/>
      <c r="N637" s="749" t="n"/>
      <c r="O637" s="749" t="n"/>
      <c r="P637" s="749" t="n"/>
      <c r="Q637" s="749" t="n"/>
      <c r="R637" s="749" t="n"/>
      <c r="S637" s="749" t="n"/>
      <c r="T637" s="749" t="n"/>
      <c r="U637" s="749" t="n"/>
      <c r="V637" s="749" t="n"/>
      <c r="W637" s="749" t="n"/>
      <c r="X637" s="749" t="n"/>
      <c r="Y637" s="749" t="n"/>
      <c r="Z637" s="749" t="n"/>
    </row>
    <row r="638">
      <c r="A638" s="749" t="n"/>
      <c r="B638" s="749" t="n"/>
      <c r="C638" s="749" t="n"/>
      <c r="D638" s="749" t="n"/>
      <c r="E638" s="749" t="n"/>
      <c r="F638" s="749" t="n"/>
      <c r="G638" s="749" t="n"/>
      <c r="H638" s="749" t="n"/>
      <c r="I638" s="749" t="n"/>
      <c r="J638" s="749" t="n"/>
      <c r="K638" s="749" t="n"/>
      <c r="L638" s="749" t="n"/>
      <c r="M638" s="749" t="n"/>
      <c r="N638" s="749" t="n"/>
      <c r="O638" s="749" t="n"/>
      <c r="P638" s="749" t="n"/>
      <c r="Q638" s="749" t="n"/>
      <c r="R638" s="749" t="n"/>
      <c r="S638" s="749" t="n"/>
      <c r="T638" s="749" t="n"/>
      <c r="U638" s="749" t="n"/>
      <c r="V638" s="749" t="n"/>
      <c r="W638" s="749" t="n"/>
      <c r="X638" s="749" t="n"/>
      <c r="Y638" s="749" t="n"/>
      <c r="Z638" s="749" t="n"/>
    </row>
    <row r="639">
      <c r="A639" s="749" t="n"/>
      <c r="B639" s="749" t="n"/>
      <c r="C639" s="749" t="n"/>
      <c r="D639" s="749" t="n"/>
      <c r="E639" s="749" t="n"/>
      <c r="F639" s="749" t="n"/>
      <c r="G639" s="749" t="n"/>
      <c r="H639" s="749" t="n"/>
      <c r="I639" s="749" t="n"/>
      <c r="J639" s="749" t="n"/>
      <c r="K639" s="749" t="n"/>
      <c r="L639" s="749" t="n"/>
      <c r="M639" s="749" t="n"/>
      <c r="N639" s="749" t="n"/>
      <c r="O639" s="749" t="n"/>
      <c r="P639" s="749" t="n"/>
      <c r="Q639" s="749" t="n"/>
      <c r="R639" s="749" t="n"/>
      <c r="S639" s="749" t="n"/>
      <c r="T639" s="749" t="n"/>
      <c r="U639" s="749" t="n"/>
      <c r="V639" s="749" t="n"/>
      <c r="W639" s="749" t="n"/>
      <c r="X639" s="749" t="n"/>
      <c r="Y639" s="749" t="n"/>
      <c r="Z639" s="749" t="n"/>
    </row>
    <row r="640">
      <c r="A640" s="749" t="n"/>
      <c r="B640" s="749" t="n"/>
      <c r="C640" s="749" t="n"/>
      <c r="D640" s="749" t="n"/>
      <c r="E640" s="749" t="n"/>
      <c r="F640" s="749" t="n"/>
      <c r="G640" s="749" t="n"/>
      <c r="H640" s="749" t="n"/>
      <c r="I640" s="749" t="n"/>
      <c r="J640" s="749" t="n"/>
      <c r="K640" s="749" t="n"/>
      <c r="L640" s="749" t="n"/>
      <c r="M640" s="749" t="n"/>
      <c r="N640" s="749" t="n"/>
      <c r="O640" s="749" t="n"/>
      <c r="P640" s="749" t="n"/>
      <c r="Q640" s="749" t="n"/>
      <c r="R640" s="749" t="n"/>
      <c r="S640" s="749" t="n"/>
      <c r="T640" s="749" t="n"/>
      <c r="U640" s="749" t="n"/>
      <c r="V640" s="749" t="n"/>
      <c r="W640" s="749" t="n"/>
      <c r="X640" s="749" t="n"/>
      <c r="Y640" s="749" t="n"/>
      <c r="Z640" s="749" t="n"/>
    </row>
    <row r="641">
      <c r="A641" s="749" t="n"/>
      <c r="B641" s="749" t="n"/>
      <c r="C641" s="749" t="n"/>
      <c r="D641" s="749" t="n"/>
      <c r="E641" s="749" t="n"/>
      <c r="F641" s="749" t="n"/>
      <c r="G641" s="749" t="n"/>
      <c r="H641" s="749" t="n"/>
      <c r="I641" s="749" t="n"/>
      <c r="J641" s="749" t="n"/>
      <c r="K641" s="749" t="n"/>
      <c r="L641" s="749" t="n"/>
      <c r="M641" s="749" t="n"/>
      <c r="N641" s="749" t="n"/>
      <c r="O641" s="749" t="n"/>
      <c r="P641" s="749" t="n"/>
      <c r="Q641" s="749" t="n"/>
      <c r="R641" s="749" t="n"/>
      <c r="S641" s="749" t="n"/>
      <c r="T641" s="749" t="n"/>
      <c r="U641" s="749" t="n"/>
      <c r="V641" s="749" t="n"/>
      <c r="W641" s="749" t="n"/>
      <c r="X641" s="749" t="n"/>
      <c r="Y641" s="749" t="n"/>
      <c r="Z641" s="749" t="n"/>
    </row>
    <row r="642">
      <c r="A642" s="749" t="n"/>
      <c r="B642" s="749" t="n"/>
      <c r="C642" s="749" t="n"/>
      <c r="D642" s="749" t="n"/>
      <c r="E642" s="749" t="n"/>
      <c r="F642" s="749" t="n"/>
      <c r="G642" s="749" t="n"/>
      <c r="H642" s="749" t="n"/>
      <c r="I642" s="749" t="n"/>
      <c r="J642" s="749" t="n"/>
      <c r="K642" s="749" t="n"/>
      <c r="L642" s="749" t="n"/>
      <c r="M642" s="749" t="n"/>
      <c r="N642" s="749" t="n"/>
      <c r="O642" s="749" t="n"/>
      <c r="P642" s="749" t="n"/>
      <c r="Q642" s="749" t="n"/>
      <c r="R642" s="749" t="n"/>
      <c r="S642" s="749" t="n"/>
      <c r="T642" s="749" t="n"/>
      <c r="U642" s="749" t="n"/>
      <c r="V642" s="749" t="n"/>
      <c r="W642" s="749" t="n"/>
      <c r="X642" s="749" t="n"/>
      <c r="Y642" s="749" t="n"/>
      <c r="Z642" s="749" t="n"/>
    </row>
    <row r="643">
      <c r="A643" s="749" t="n"/>
      <c r="B643" s="749" t="n"/>
      <c r="C643" s="749" t="n"/>
      <c r="D643" s="749" t="n"/>
      <c r="E643" s="749" t="n"/>
      <c r="F643" s="749" t="n"/>
      <c r="G643" s="749" t="n"/>
      <c r="H643" s="749" t="n"/>
      <c r="I643" s="749" t="n"/>
      <c r="J643" s="749" t="n"/>
      <c r="K643" s="749" t="n"/>
      <c r="L643" s="749" t="n"/>
      <c r="M643" s="749" t="n"/>
      <c r="N643" s="749" t="n"/>
      <c r="O643" s="749" t="n"/>
      <c r="P643" s="749" t="n"/>
      <c r="Q643" s="749" t="n"/>
      <c r="R643" s="749" t="n"/>
      <c r="S643" s="749" t="n"/>
      <c r="T643" s="749" t="n"/>
      <c r="U643" s="749" t="n"/>
      <c r="V643" s="749" t="n"/>
      <c r="W643" s="749" t="n"/>
      <c r="X643" s="749" t="n"/>
      <c r="Y643" s="749" t="n"/>
      <c r="Z643" s="749" t="n"/>
    </row>
    <row r="644">
      <c r="A644" s="749" t="n"/>
      <c r="B644" s="749" t="n"/>
      <c r="C644" s="749" t="n"/>
      <c r="D644" s="749" t="n"/>
      <c r="E644" s="749" t="n"/>
      <c r="F644" s="749" t="n"/>
      <c r="G644" s="749" t="n"/>
      <c r="H644" s="749" t="n"/>
      <c r="I644" s="749" t="n"/>
      <c r="J644" s="749" t="n"/>
      <c r="K644" s="749" t="n"/>
      <c r="L644" s="749" t="n"/>
      <c r="M644" s="749" t="n"/>
      <c r="N644" s="749" t="n"/>
      <c r="O644" s="749" t="n"/>
      <c r="P644" s="749" t="n"/>
      <c r="Q644" s="749" t="n"/>
      <c r="R644" s="749" t="n"/>
      <c r="S644" s="749" t="n"/>
      <c r="T644" s="749" t="n"/>
      <c r="U644" s="749" t="n"/>
      <c r="V644" s="749" t="n"/>
      <c r="W644" s="749" t="n"/>
      <c r="X644" s="749" t="n"/>
      <c r="Y644" s="749" t="n"/>
      <c r="Z644" s="749" t="n"/>
    </row>
    <row r="645">
      <c r="A645" s="749" t="n"/>
      <c r="B645" s="749" t="n"/>
      <c r="C645" s="749" t="n"/>
      <c r="D645" s="749" t="n"/>
      <c r="E645" s="749" t="n"/>
      <c r="F645" s="749" t="n"/>
      <c r="G645" s="749" t="n"/>
      <c r="H645" s="749" t="n"/>
      <c r="I645" s="749" t="n"/>
      <c r="J645" s="749" t="n"/>
      <c r="K645" s="749" t="n"/>
      <c r="L645" s="749" t="n"/>
      <c r="M645" s="749" t="n"/>
      <c r="N645" s="749" t="n"/>
      <c r="O645" s="749" t="n"/>
      <c r="P645" s="749" t="n"/>
      <c r="Q645" s="749" t="n"/>
      <c r="R645" s="749" t="n"/>
      <c r="S645" s="749" t="n"/>
      <c r="T645" s="749" t="n"/>
      <c r="U645" s="749" t="n"/>
      <c r="V645" s="749" t="n"/>
      <c r="W645" s="749" t="n"/>
      <c r="X645" s="749" t="n"/>
      <c r="Y645" s="749" t="n"/>
      <c r="Z645" s="749" t="n"/>
    </row>
    <row r="646">
      <c r="A646" s="749" t="n"/>
      <c r="B646" s="749" t="n"/>
      <c r="C646" s="749" t="n"/>
      <c r="D646" s="749" t="n"/>
      <c r="E646" s="749" t="n"/>
      <c r="F646" s="749" t="n"/>
      <c r="G646" s="749" t="n"/>
      <c r="H646" s="749" t="n"/>
      <c r="I646" s="749" t="n"/>
      <c r="J646" s="749" t="n"/>
      <c r="K646" s="749" t="n"/>
      <c r="L646" s="749" t="n"/>
      <c r="M646" s="749" t="n"/>
      <c r="N646" s="749" t="n"/>
      <c r="O646" s="749" t="n"/>
      <c r="P646" s="749" t="n"/>
      <c r="Q646" s="749" t="n"/>
      <c r="R646" s="749" t="n"/>
      <c r="S646" s="749" t="n"/>
      <c r="T646" s="749" t="n"/>
      <c r="U646" s="749" t="n"/>
      <c r="V646" s="749" t="n"/>
      <c r="W646" s="749" t="n"/>
      <c r="X646" s="749" t="n"/>
      <c r="Y646" s="749" t="n"/>
      <c r="Z646" s="749" t="n"/>
    </row>
    <row r="647">
      <c r="A647" s="749" t="n"/>
      <c r="B647" s="749" t="n"/>
      <c r="C647" s="749" t="n"/>
      <c r="D647" s="749" t="n"/>
      <c r="E647" s="749" t="n"/>
      <c r="F647" s="749" t="n"/>
      <c r="G647" s="749" t="n"/>
      <c r="H647" s="749" t="n"/>
      <c r="I647" s="749" t="n"/>
      <c r="J647" s="749" t="n"/>
      <c r="K647" s="749" t="n"/>
      <c r="L647" s="749" t="n"/>
      <c r="M647" s="749" t="n"/>
      <c r="N647" s="749" t="n"/>
      <c r="O647" s="749" t="n"/>
      <c r="P647" s="749" t="n"/>
      <c r="Q647" s="749" t="n"/>
      <c r="R647" s="749" t="n"/>
      <c r="S647" s="749" t="n"/>
      <c r="T647" s="749" t="n"/>
      <c r="U647" s="749" t="n"/>
      <c r="V647" s="749" t="n"/>
      <c r="W647" s="749" t="n"/>
      <c r="X647" s="749" t="n"/>
      <c r="Y647" s="749" t="n"/>
      <c r="Z647" s="749" t="n"/>
    </row>
    <row r="648">
      <c r="A648" s="749" t="n"/>
      <c r="B648" s="749" t="n"/>
      <c r="C648" s="749" t="n"/>
      <c r="D648" s="749" t="n"/>
      <c r="E648" s="749" t="n"/>
      <c r="F648" s="749" t="n"/>
      <c r="G648" s="749" t="n"/>
      <c r="H648" s="749" t="n"/>
      <c r="I648" s="749" t="n"/>
      <c r="J648" s="749" t="n"/>
      <c r="K648" s="749" t="n"/>
      <c r="L648" s="749" t="n"/>
      <c r="M648" s="749" t="n"/>
      <c r="N648" s="749" t="n"/>
      <c r="O648" s="749" t="n"/>
      <c r="P648" s="749" t="n"/>
      <c r="Q648" s="749" t="n"/>
      <c r="R648" s="749" t="n"/>
      <c r="S648" s="749" t="n"/>
      <c r="T648" s="749" t="n"/>
      <c r="U648" s="749" t="n"/>
      <c r="V648" s="749" t="n"/>
      <c r="W648" s="749" t="n"/>
      <c r="X648" s="749" t="n"/>
      <c r="Y648" s="749" t="n"/>
      <c r="Z648" s="749" t="n"/>
    </row>
    <row r="649">
      <c r="A649" s="749" t="n"/>
      <c r="B649" s="749" t="n"/>
      <c r="C649" s="749" t="n"/>
      <c r="D649" s="749" t="n"/>
      <c r="E649" s="749" t="n"/>
      <c r="F649" s="749" t="n"/>
      <c r="G649" s="749" t="n"/>
      <c r="H649" s="749" t="n"/>
      <c r="I649" s="749" t="n"/>
      <c r="J649" s="749" t="n"/>
      <c r="K649" s="749" t="n"/>
      <c r="L649" s="749" t="n"/>
      <c r="M649" s="749" t="n"/>
      <c r="N649" s="749" t="n"/>
      <c r="O649" s="749" t="n"/>
      <c r="P649" s="749" t="n"/>
      <c r="Q649" s="749" t="n"/>
      <c r="R649" s="749" t="n"/>
      <c r="S649" s="749" t="n"/>
      <c r="T649" s="749" t="n"/>
      <c r="U649" s="749" t="n"/>
      <c r="V649" s="749" t="n"/>
      <c r="W649" s="749" t="n"/>
      <c r="X649" s="749" t="n"/>
      <c r="Y649" s="749" t="n"/>
      <c r="Z649" s="749" t="n"/>
    </row>
    <row r="650">
      <c r="A650" s="749" t="n"/>
      <c r="B650" s="749" t="n"/>
      <c r="C650" s="749" t="n"/>
      <c r="D650" s="749" t="n"/>
      <c r="E650" s="749" t="n"/>
      <c r="F650" s="749" t="n"/>
      <c r="G650" s="749" t="n"/>
      <c r="H650" s="749" t="n"/>
      <c r="I650" s="749" t="n"/>
      <c r="J650" s="749" t="n"/>
      <c r="K650" s="749" t="n"/>
      <c r="L650" s="749" t="n"/>
      <c r="M650" s="749" t="n"/>
      <c r="N650" s="749" t="n"/>
      <c r="O650" s="749" t="n"/>
      <c r="P650" s="749" t="n"/>
      <c r="Q650" s="749" t="n"/>
      <c r="R650" s="749" t="n"/>
      <c r="S650" s="749" t="n"/>
      <c r="T650" s="749" t="n"/>
      <c r="U650" s="749" t="n"/>
      <c r="V650" s="749" t="n"/>
      <c r="W650" s="749" t="n"/>
      <c r="X650" s="749" t="n"/>
      <c r="Y650" s="749" t="n"/>
      <c r="Z650" s="749" t="n"/>
    </row>
    <row r="651">
      <c r="A651" s="749" t="n"/>
      <c r="B651" s="749" t="n"/>
      <c r="C651" s="749" t="n"/>
      <c r="D651" s="749" t="n"/>
      <c r="E651" s="749" t="n"/>
      <c r="F651" s="749" t="n"/>
      <c r="G651" s="749" t="n"/>
      <c r="H651" s="749" t="n"/>
      <c r="I651" s="749" t="n"/>
      <c r="J651" s="749" t="n"/>
      <c r="K651" s="749" t="n"/>
      <c r="L651" s="749" t="n"/>
      <c r="M651" s="749" t="n"/>
      <c r="N651" s="749" t="n"/>
      <c r="O651" s="749" t="n"/>
      <c r="P651" s="749" t="n"/>
      <c r="Q651" s="749" t="n"/>
      <c r="R651" s="749" t="n"/>
      <c r="S651" s="749" t="n"/>
      <c r="T651" s="749" t="n"/>
      <c r="U651" s="749" t="n"/>
      <c r="V651" s="749" t="n"/>
      <c r="W651" s="749" t="n"/>
      <c r="X651" s="749" t="n"/>
      <c r="Y651" s="749" t="n"/>
      <c r="Z651" s="749" t="n"/>
    </row>
    <row r="652">
      <c r="A652" s="749" t="n"/>
      <c r="B652" s="749" t="n"/>
      <c r="C652" s="749" t="n"/>
      <c r="D652" s="749" t="n"/>
      <c r="E652" s="749" t="n"/>
      <c r="F652" s="749" t="n"/>
      <c r="G652" s="749" t="n"/>
      <c r="H652" s="749" t="n"/>
      <c r="I652" s="749" t="n"/>
      <c r="J652" s="749" t="n"/>
      <c r="K652" s="749" t="n"/>
      <c r="L652" s="749" t="n"/>
      <c r="M652" s="749" t="n"/>
      <c r="N652" s="749" t="n"/>
      <c r="O652" s="749" t="n"/>
      <c r="P652" s="749" t="n"/>
      <c r="Q652" s="749" t="n"/>
      <c r="R652" s="749" t="n"/>
      <c r="S652" s="749" t="n"/>
      <c r="T652" s="749" t="n"/>
      <c r="U652" s="749" t="n"/>
      <c r="V652" s="749" t="n"/>
      <c r="W652" s="749" t="n"/>
      <c r="X652" s="749" t="n"/>
      <c r="Y652" s="749" t="n"/>
      <c r="Z652" s="749" t="n"/>
    </row>
    <row r="653">
      <c r="A653" s="749" t="n"/>
      <c r="B653" s="749" t="n"/>
      <c r="C653" s="749" t="n"/>
      <c r="D653" s="749" t="n"/>
      <c r="E653" s="749" t="n"/>
      <c r="F653" s="749" t="n"/>
      <c r="G653" s="749" t="n"/>
      <c r="H653" s="749" t="n"/>
      <c r="I653" s="749" t="n"/>
      <c r="J653" s="749" t="n"/>
      <c r="K653" s="749" t="n"/>
      <c r="L653" s="749" t="n"/>
      <c r="M653" s="749" t="n"/>
      <c r="N653" s="749" t="n"/>
      <c r="O653" s="749" t="n"/>
      <c r="P653" s="749" t="n"/>
      <c r="Q653" s="749" t="n"/>
      <c r="R653" s="749" t="n"/>
      <c r="S653" s="749" t="n"/>
      <c r="T653" s="749" t="n"/>
      <c r="U653" s="749" t="n"/>
      <c r="V653" s="749" t="n"/>
      <c r="W653" s="749" t="n"/>
      <c r="X653" s="749" t="n"/>
      <c r="Y653" s="749" t="n"/>
      <c r="Z653" s="749" t="n"/>
    </row>
    <row r="654">
      <c r="A654" s="749" t="n"/>
      <c r="B654" s="749" t="n"/>
      <c r="C654" s="749" t="n"/>
      <c r="D654" s="749" t="n"/>
      <c r="E654" s="749" t="n"/>
      <c r="F654" s="749" t="n"/>
      <c r="G654" s="749" t="n"/>
      <c r="H654" s="749" t="n"/>
      <c r="I654" s="749" t="n"/>
      <c r="J654" s="749" t="n"/>
      <c r="K654" s="749" t="n"/>
      <c r="L654" s="749" t="n"/>
      <c r="M654" s="749" t="n"/>
      <c r="N654" s="749" t="n"/>
      <c r="O654" s="749" t="n"/>
      <c r="P654" s="749" t="n"/>
      <c r="Q654" s="749" t="n"/>
      <c r="R654" s="749" t="n"/>
      <c r="S654" s="749" t="n"/>
      <c r="T654" s="749" t="n"/>
      <c r="U654" s="749" t="n"/>
      <c r="V654" s="749" t="n"/>
      <c r="W654" s="749" t="n"/>
      <c r="X654" s="749" t="n"/>
      <c r="Y654" s="749" t="n"/>
      <c r="Z654" s="749" t="n"/>
    </row>
    <row r="655">
      <c r="A655" s="749" t="n"/>
      <c r="B655" s="749" t="n"/>
      <c r="C655" s="749" t="n"/>
      <c r="D655" s="749" t="n"/>
      <c r="E655" s="749" t="n"/>
      <c r="F655" s="749" t="n"/>
      <c r="G655" s="749" t="n"/>
      <c r="H655" s="749" t="n"/>
      <c r="I655" s="749" t="n"/>
      <c r="J655" s="749" t="n"/>
      <c r="K655" s="749" t="n"/>
      <c r="L655" s="749" t="n"/>
      <c r="M655" s="749" t="n"/>
      <c r="N655" s="749" t="n"/>
      <c r="O655" s="749" t="n"/>
      <c r="P655" s="749" t="n"/>
      <c r="Q655" s="749" t="n"/>
      <c r="R655" s="749" t="n"/>
      <c r="S655" s="749" t="n"/>
      <c r="T655" s="749" t="n"/>
      <c r="U655" s="749" t="n"/>
      <c r="V655" s="749" t="n"/>
      <c r="W655" s="749" t="n"/>
      <c r="X655" s="749" t="n"/>
      <c r="Y655" s="749" t="n"/>
      <c r="Z655" s="749" t="n"/>
    </row>
    <row r="656">
      <c r="A656" s="749" t="n"/>
      <c r="B656" s="749" t="n"/>
      <c r="C656" s="749" t="n"/>
      <c r="D656" s="749" t="n"/>
      <c r="E656" s="749" t="n"/>
      <c r="F656" s="749" t="n"/>
      <c r="G656" s="749" t="n"/>
      <c r="H656" s="749" t="n"/>
      <c r="I656" s="749" t="n"/>
      <c r="J656" s="749" t="n"/>
      <c r="K656" s="749" t="n"/>
      <c r="L656" s="749" t="n"/>
      <c r="M656" s="749" t="n"/>
      <c r="N656" s="749" t="n"/>
      <c r="O656" s="749" t="n"/>
      <c r="P656" s="749" t="n"/>
      <c r="Q656" s="749" t="n"/>
      <c r="R656" s="749" t="n"/>
      <c r="S656" s="749" t="n"/>
      <c r="T656" s="749" t="n"/>
      <c r="U656" s="749" t="n"/>
      <c r="V656" s="749" t="n"/>
      <c r="W656" s="749" t="n"/>
      <c r="X656" s="749" t="n"/>
      <c r="Y656" s="749" t="n"/>
      <c r="Z656" s="749" t="n"/>
    </row>
    <row r="657">
      <c r="A657" s="749" t="n"/>
      <c r="B657" s="749" t="n"/>
      <c r="C657" s="749" t="n"/>
      <c r="D657" s="749" t="n"/>
      <c r="E657" s="749" t="n"/>
      <c r="F657" s="749" t="n"/>
      <c r="G657" s="749" t="n"/>
      <c r="H657" s="749" t="n"/>
      <c r="I657" s="749" t="n"/>
      <c r="J657" s="749" t="n"/>
      <c r="K657" s="749" t="n"/>
      <c r="L657" s="749" t="n"/>
      <c r="M657" s="749" t="n"/>
      <c r="N657" s="749" t="n"/>
      <c r="O657" s="749" t="n"/>
      <c r="P657" s="749" t="n"/>
      <c r="Q657" s="749" t="n"/>
      <c r="R657" s="749" t="n"/>
      <c r="S657" s="749" t="n"/>
      <c r="T657" s="749" t="n"/>
      <c r="U657" s="749" t="n"/>
      <c r="V657" s="749" t="n"/>
      <c r="W657" s="749" t="n"/>
      <c r="X657" s="749" t="n"/>
      <c r="Y657" s="749" t="n"/>
      <c r="Z657" s="749" t="n"/>
    </row>
    <row r="658">
      <c r="A658" s="749" t="n"/>
      <c r="B658" s="749" t="n"/>
      <c r="C658" s="749" t="n"/>
      <c r="D658" s="749" t="n"/>
      <c r="E658" s="749" t="n"/>
      <c r="F658" s="749" t="n"/>
      <c r="G658" s="749" t="n"/>
      <c r="H658" s="749" t="n"/>
      <c r="I658" s="749" t="n"/>
      <c r="J658" s="749" t="n"/>
      <c r="K658" s="749" t="n"/>
      <c r="L658" s="749" t="n"/>
      <c r="M658" s="749" t="n"/>
      <c r="N658" s="749" t="n"/>
      <c r="O658" s="749" t="n"/>
      <c r="P658" s="749" t="n"/>
      <c r="Q658" s="749" t="n"/>
      <c r="R658" s="749" t="n"/>
      <c r="S658" s="749" t="n"/>
      <c r="T658" s="749" t="n"/>
      <c r="U658" s="749" t="n"/>
      <c r="V658" s="749" t="n"/>
      <c r="W658" s="749" t="n"/>
      <c r="X658" s="749" t="n"/>
      <c r="Y658" s="749" t="n"/>
      <c r="Z658" s="749" t="n"/>
    </row>
    <row r="659">
      <c r="A659" s="749" t="n"/>
      <c r="B659" s="749" t="n"/>
      <c r="C659" s="749" t="n"/>
      <c r="D659" s="749" t="n"/>
      <c r="E659" s="749" t="n"/>
      <c r="F659" s="749" t="n"/>
      <c r="G659" s="749" t="n"/>
      <c r="H659" s="749" t="n"/>
      <c r="I659" s="749" t="n"/>
      <c r="J659" s="749" t="n"/>
      <c r="K659" s="749" t="n"/>
      <c r="L659" s="749" t="n"/>
      <c r="M659" s="749" t="n"/>
      <c r="N659" s="749" t="n"/>
      <c r="O659" s="749" t="n"/>
      <c r="P659" s="749" t="n"/>
      <c r="Q659" s="749" t="n"/>
      <c r="R659" s="749" t="n"/>
      <c r="S659" s="749" t="n"/>
      <c r="T659" s="749" t="n"/>
      <c r="U659" s="749" t="n"/>
      <c r="V659" s="749" t="n"/>
      <c r="W659" s="749" t="n"/>
      <c r="X659" s="749" t="n"/>
      <c r="Y659" s="749" t="n"/>
      <c r="Z659" s="749" t="n"/>
    </row>
    <row r="660">
      <c r="A660" s="749" t="n"/>
      <c r="B660" s="749" t="n"/>
      <c r="C660" s="749" t="n"/>
      <c r="D660" s="749" t="n"/>
      <c r="E660" s="749" t="n"/>
      <c r="F660" s="749" t="n"/>
      <c r="G660" s="749" t="n"/>
      <c r="H660" s="749" t="n"/>
      <c r="I660" s="749" t="n"/>
      <c r="J660" s="749" t="n"/>
      <c r="K660" s="749" t="n"/>
      <c r="L660" s="749" t="n"/>
      <c r="M660" s="749" t="n"/>
      <c r="N660" s="749" t="n"/>
      <c r="O660" s="749" t="n"/>
      <c r="P660" s="749" t="n"/>
      <c r="Q660" s="749" t="n"/>
      <c r="R660" s="749" t="n"/>
      <c r="S660" s="749" t="n"/>
      <c r="T660" s="749" t="n"/>
      <c r="U660" s="749" t="n"/>
      <c r="V660" s="749" t="n"/>
      <c r="W660" s="749" t="n"/>
      <c r="X660" s="749" t="n"/>
      <c r="Y660" s="749" t="n"/>
      <c r="Z660" s="749" t="n"/>
    </row>
    <row r="661">
      <c r="A661" s="749" t="n"/>
      <c r="B661" s="749" t="n"/>
      <c r="C661" s="749" t="n"/>
      <c r="D661" s="749" t="n"/>
      <c r="E661" s="749" t="n"/>
      <c r="F661" s="749" t="n"/>
      <c r="G661" s="749" t="n"/>
      <c r="H661" s="749" t="n"/>
      <c r="I661" s="749" t="n"/>
      <c r="J661" s="749" t="n"/>
      <c r="K661" s="749" t="n"/>
      <c r="L661" s="749" t="n"/>
      <c r="M661" s="749" t="n"/>
      <c r="N661" s="749" t="n"/>
      <c r="O661" s="749" t="n"/>
      <c r="P661" s="749" t="n"/>
      <c r="Q661" s="749" t="n"/>
      <c r="R661" s="749" t="n"/>
      <c r="S661" s="749" t="n"/>
      <c r="T661" s="749" t="n"/>
      <c r="U661" s="749" t="n"/>
      <c r="V661" s="749" t="n"/>
      <c r="W661" s="749" t="n"/>
      <c r="X661" s="749" t="n"/>
      <c r="Y661" s="749" t="n"/>
      <c r="Z661" s="749" t="n"/>
    </row>
    <row r="662">
      <c r="A662" s="749" t="n"/>
      <c r="B662" s="749" t="n"/>
      <c r="C662" s="749" t="n"/>
      <c r="D662" s="749" t="n"/>
      <c r="E662" s="749" t="n"/>
      <c r="F662" s="749" t="n"/>
      <c r="G662" s="749" t="n"/>
      <c r="H662" s="749" t="n"/>
      <c r="I662" s="749" t="n"/>
      <c r="J662" s="749" t="n"/>
      <c r="K662" s="749" t="n"/>
      <c r="L662" s="749" t="n"/>
      <c r="M662" s="749" t="n"/>
      <c r="N662" s="749" t="n"/>
      <c r="O662" s="749" t="n"/>
      <c r="P662" s="749" t="n"/>
      <c r="Q662" s="749" t="n"/>
      <c r="R662" s="749" t="n"/>
      <c r="S662" s="749" t="n"/>
      <c r="T662" s="749" t="n"/>
      <c r="U662" s="749" t="n"/>
      <c r="V662" s="749" t="n"/>
      <c r="W662" s="749" t="n"/>
      <c r="X662" s="749" t="n"/>
      <c r="Y662" s="749" t="n"/>
      <c r="Z662" s="749" t="n"/>
    </row>
    <row r="663">
      <c r="A663" s="749" t="n"/>
      <c r="B663" s="749" t="n"/>
      <c r="C663" s="749" t="n"/>
      <c r="D663" s="749" t="n"/>
      <c r="E663" s="749" t="n"/>
      <c r="F663" s="749" t="n"/>
      <c r="G663" s="749" t="n"/>
      <c r="H663" s="749" t="n"/>
      <c r="I663" s="749" t="n"/>
      <c r="J663" s="749" t="n"/>
      <c r="K663" s="749" t="n"/>
      <c r="L663" s="749" t="n"/>
      <c r="M663" s="749" t="n"/>
      <c r="N663" s="749" t="n"/>
      <c r="O663" s="749" t="n"/>
      <c r="P663" s="749" t="n"/>
      <c r="Q663" s="749" t="n"/>
      <c r="R663" s="749" t="n"/>
      <c r="S663" s="749" t="n"/>
      <c r="T663" s="749" t="n"/>
      <c r="U663" s="749" t="n"/>
      <c r="V663" s="749" t="n"/>
      <c r="W663" s="749" t="n"/>
      <c r="X663" s="749" t="n"/>
      <c r="Y663" s="749" t="n"/>
      <c r="Z663" s="749" t="n"/>
    </row>
    <row r="664">
      <c r="A664" s="749" t="n"/>
      <c r="B664" s="749" t="n"/>
      <c r="C664" s="749" t="n"/>
      <c r="D664" s="749" t="n"/>
      <c r="E664" s="749" t="n"/>
      <c r="F664" s="749" t="n"/>
      <c r="G664" s="749" t="n"/>
      <c r="H664" s="749" t="n"/>
      <c r="I664" s="749" t="n"/>
      <c r="J664" s="749" t="n"/>
      <c r="K664" s="749" t="n"/>
      <c r="L664" s="749" t="n"/>
      <c r="M664" s="749" t="n"/>
      <c r="N664" s="749" t="n"/>
      <c r="O664" s="749" t="n"/>
      <c r="P664" s="749" t="n"/>
      <c r="Q664" s="749" t="n"/>
      <c r="R664" s="749" t="n"/>
      <c r="S664" s="749" t="n"/>
      <c r="T664" s="749" t="n"/>
      <c r="U664" s="749" t="n"/>
      <c r="V664" s="749" t="n"/>
      <c r="W664" s="749" t="n"/>
      <c r="X664" s="749" t="n"/>
      <c r="Y664" s="749" t="n"/>
      <c r="Z664" s="749" t="n"/>
    </row>
    <row r="665">
      <c r="A665" s="749" t="n"/>
      <c r="B665" s="749" t="n"/>
      <c r="C665" s="749" t="n"/>
      <c r="D665" s="749" t="n"/>
      <c r="E665" s="749" t="n"/>
      <c r="F665" s="749" t="n"/>
      <c r="G665" s="749" t="n"/>
      <c r="H665" s="749" t="n"/>
      <c r="I665" s="749" t="n"/>
      <c r="J665" s="749" t="n"/>
      <c r="K665" s="749" t="n"/>
      <c r="L665" s="749" t="n"/>
      <c r="M665" s="749" t="n"/>
      <c r="N665" s="749" t="n"/>
      <c r="O665" s="749" t="n"/>
      <c r="P665" s="749" t="n"/>
      <c r="Q665" s="749" t="n"/>
      <c r="R665" s="749" t="n"/>
      <c r="S665" s="749" t="n"/>
      <c r="T665" s="749" t="n"/>
      <c r="U665" s="749" t="n"/>
      <c r="V665" s="749" t="n"/>
      <c r="W665" s="749" t="n"/>
      <c r="X665" s="749" t="n"/>
      <c r="Y665" s="749" t="n"/>
      <c r="Z665" s="749" t="n"/>
    </row>
    <row r="666">
      <c r="A666" s="749" t="n"/>
      <c r="B666" s="749" t="n"/>
      <c r="C666" s="749" t="n"/>
      <c r="D666" s="749" t="n"/>
      <c r="E666" s="749" t="n"/>
      <c r="F666" s="749" t="n"/>
      <c r="G666" s="749" t="n"/>
      <c r="H666" s="749" t="n"/>
      <c r="I666" s="749" t="n"/>
      <c r="J666" s="749" t="n"/>
      <c r="K666" s="749" t="n"/>
      <c r="L666" s="749" t="n"/>
      <c r="M666" s="749" t="n"/>
      <c r="N666" s="749" t="n"/>
      <c r="O666" s="749" t="n"/>
      <c r="P666" s="749" t="n"/>
      <c r="Q666" s="749" t="n"/>
      <c r="R666" s="749" t="n"/>
      <c r="S666" s="749" t="n"/>
      <c r="T666" s="749" t="n"/>
      <c r="U666" s="749" t="n"/>
      <c r="V666" s="749" t="n"/>
      <c r="W666" s="749" t="n"/>
      <c r="X666" s="749" t="n"/>
      <c r="Y666" s="749" t="n"/>
      <c r="Z666" s="749" t="n"/>
    </row>
    <row r="667">
      <c r="A667" s="749" t="n"/>
      <c r="B667" s="749" t="n"/>
      <c r="C667" s="749" t="n"/>
      <c r="D667" s="749" t="n"/>
      <c r="E667" s="749" t="n"/>
      <c r="F667" s="749" t="n"/>
      <c r="G667" s="749" t="n"/>
      <c r="H667" s="749" t="n"/>
      <c r="I667" s="749" t="n"/>
      <c r="J667" s="749" t="n"/>
      <c r="K667" s="749" t="n"/>
      <c r="L667" s="749" t="n"/>
      <c r="M667" s="749" t="n"/>
      <c r="N667" s="749" t="n"/>
      <c r="O667" s="749" t="n"/>
      <c r="P667" s="749" t="n"/>
      <c r="Q667" s="749" t="n"/>
      <c r="R667" s="749" t="n"/>
      <c r="S667" s="749" t="n"/>
      <c r="T667" s="749" t="n"/>
      <c r="U667" s="749" t="n"/>
      <c r="V667" s="749" t="n"/>
      <c r="W667" s="749" t="n"/>
      <c r="X667" s="749" t="n"/>
      <c r="Y667" s="749" t="n"/>
      <c r="Z667" s="749" t="n"/>
    </row>
    <row r="668">
      <c r="A668" s="749" t="n"/>
      <c r="B668" s="749" t="n"/>
      <c r="C668" s="749" t="n"/>
      <c r="D668" s="749" t="n"/>
      <c r="E668" s="749" t="n"/>
      <c r="F668" s="749" t="n"/>
      <c r="G668" s="749" t="n"/>
      <c r="H668" s="749" t="n"/>
      <c r="I668" s="749" t="n"/>
      <c r="J668" s="749" t="n"/>
      <c r="K668" s="749" t="n"/>
      <c r="L668" s="749" t="n"/>
      <c r="M668" s="749" t="n"/>
      <c r="N668" s="749" t="n"/>
      <c r="O668" s="749" t="n"/>
      <c r="P668" s="749" t="n"/>
      <c r="Q668" s="749" t="n"/>
      <c r="R668" s="749" t="n"/>
      <c r="S668" s="749" t="n"/>
      <c r="T668" s="749" t="n"/>
      <c r="U668" s="749" t="n"/>
      <c r="V668" s="749" t="n"/>
      <c r="W668" s="749" t="n"/>
      <c r="X668" s="749" t="n"/>
      <c r="Y668" s="749" t="n"/>
      <c r="Z668" s="749" t="n"/>
    </row>
    <row r="669">
      <c r="A669" s="749" t="n"/>
      <c r="B669" s="749" t="n"/>
      <c r="C669" s="749" t="n"/>
      <c r="D669" s="749" t="n"/>
      <c r="E669" s="749" t="n"/>
      <c r="F669" s="749" t="n"/>
      <c r="G669" s="749" t="n"/>
      <c r="H669" s="749" t="n"/>
      <c r="I669" s="749" t="n"/>
      <c r="J669" s="749" t="n"/>
      <c r="K669" s="749" t="n"/>
      <c r="L669" s="749" t="n"/>
      <c r="M669" s="749" t="n"/>
      <c r="N669" s="749" t="n"/>
      <c r="O669" s="749" t="n"/>
      <c r="P669" s="749" t="n"/>
      <c r="Q669" s="749" t="n"/>
      <c r="R669" s="749" t="n"/>
      <c r="S669" s="749" t="n"/>
      <c r="T669" s="749" t="n"/>
      <c r="U669" s="749" t="n"/>
      <c r="V669" s="749" t="n"/>
      <c r="W669" s="749" t="n"/>
      <c r="X669" s="749" t="n"/>
      <c r="Y669" s="749" t="n"/>
      <c r="Z669" s="749" t="n"/>
    </row>
    <row r="670">
      <c r="A670" s="749" t="n"/>
      <c r="B670" s="749" t="n"/>
      <c r="C670" s="749" t="n"/>
      <c r="D670" s="749" t="n"/>
      <c r="E670" s="749" t="n"/>
      <c r="F670" s="749" t="n"/>
      <c r="G670" s="749" t="n"/>
      <c r="H670" s="749" t="n"/>
      <c r="I670" s="749" t="n"/>
      <c r="J670" s="749" t="n"/>
      <c r="K670" s="749" t="n"/>
      <c r="L670" s="749" t="n"/>
      <c r="M670" s="749" t="n"/>
      <c r="N670" s="749" t="n"/>
      <c r="O670" s="749" t="n"/>
      <c r="P670" s="749" t="n"/>
      <c r="Q670" s="749" t="n"/>
      <c r="R670" s="749" t="n"/>
      <c r="S670" s="749" t="n"/>
      <c r="T670" s="749" t="n"/>
      <c r="U670" s="749" t="n"/>
      <c r="V670" s="749" t="n"/>
      <c r="W670" s="749" t="n"/>
      <c r="X670" s="749" t="n"/>
      <c r="Y670" s="749" t="n"/>
      <c r="Z670" s="749" t="n"/>
    </row>
    <row r="671">
      <c r="A671" s="749" t="n"/>
      <c r="B671" s="749" t="n"/>
      <c r="C671" s="749" t="n"/>
      <c r="D671" s="749" t="n"/>
      <c r="E671" s="749" t="n"/>
      <c r="F671" s="749" t="n"/>
      <c r="G671" s="749" t="n"/>
      <c r="H671" s="749" t="n"/>
      <c r="I671" s="749" t="n"/>
      <c r="J671" s="749" t="n"/>
      <c r="K671" s="749" t="n"/>
      <c r="L671" s="749" t="n"/>
      <c r="M671" s="749" t="n"/>
      <c r="N671" s="749" t="n"/>
      <c r="O671" s="749" t="n"/>
      <c r="P671" s="749" t="n"/>
      <c r="Q671" s="749" t="n"/>
      <c r="R671" s="749" t="n"/>
      <c r="S671" s="749" t="n"/>
      <c r="T671" s="749" t="n"/>
      <c r="U671" s="749" t="n"/>
      <c r="V671" s="749" t="n"/>
      <c r="W671" s="749" t="n"/>
      <c r="X671" s="749" t="n"/>
      <c r="Y671" s="749" t="n"/>
      <c r="Z671" s="749" t="n"/>
    </row>
    <row r="672">
      <c r="A672" s="749" t="n"/>
      <c r="B672" s="749" t="n"/>
      <c r="C672" s="749" t="n"/>
      <c r="D672" s="749" t="n"/>
      <c r="E672" s="749" t="n"/>
      <c r="F672" s="749" t="n"/>
      <c r="G672" s="749" t="n"/>
      <c r="H672" s="749" t="n"/>
      <c r="I672" s="749" t="n"/>
      <c r="J672" s="749" t="n"/>
      <c r="K672" s="749" t="n"/>
      <c r="L672" s="749" t="n"/>
      <c r="M672" s="749" t="n"/>
      <c r="N672" s="749" t="n"/>
      <c r="O672" s="749" t="n"/>
      <c r="P672" s="749" t="n"/>
      <c r="Q672" s="749" t="n"/>
      <c r="R672" s="749" t="n"/>
      <c r="S672" s="749" t="n"/>
      <c r="T672" s="749" t="n"/>
      <c r="U672" s="749" t="n"/>
      <c r="V672" s="749" t="n"/>
      <c r="W672" s="749" t="n"/>
      <c r="X672" s="749" t="n"/>
      <c r="Y672" s="749" t="n"/>
      <c r="Z672" s="749" t="n"/>
    </row>
    <row r="673">
      <c r="A673" s="749" t="n"/>
      <c r="B673" s="749" t="n"/>
      <c r="C673" s="749" t="n"/>
      <c r="D673" s="749" t="n"/>
      <c r="E673" s="749" t="n"/>
      <c r="F673" s="749" t="n"/>
      <c r="G673" s="749" t="n"/>
      <c r="H673" s="749" t="n"/>
      <c r="I673" s="749" t="n"/>
      <c r="J673" s="749" t="n"/>
      <c r="K673" s="749" t="n"/>
      <c r="L673" s="749" t="n"/>
      <c r="M673" s="749" t="n"/>
      <c r="N673" s="749" t="n"/>
      <c r="O673" s="749" t="n"/>
      <c r="P673" s="749" t="n"/>
      <c r="Q673" s="749" t="n"/>
      <c r="R673" s="749" t="n"/>
      <c r="S673" s="749" t="n"/>
      <c r="T673" s="749" t="n"/>
      <c r="U673" s="749" t="n"/>
      <c r="V673" s="749" t="n"/>
      <c r="W673" s="749" t="n"/>
      <c r="X673" s="749" t="n"/>
      <c r="Y673" s="749" t="n"/>
      <c r="Z673" s="749" t="n"/>
    </row>
    <row r="674">
      <c r="A674" s="749" t="n"/>
      <c r="B674" s="749" t="n"/>
      <c r="C674" s="749" t="n"/>
      <c r="D674" s="749" t="n"/>
      <c r="E674" s="749" t="n"/>
      <c r="F674" s="749" t="n"/>
      <c r="G674" s="749" t="n"/>
      <c r="H674" s="749" t="n"/>
      <c r="I674" s="749" t="n"/>
      <c r="J674" s="749" t="n"/>
      <c r="K674" s="749" t="n"/>
      <c r="L674" s="749" t="n"/>
      <c r="M674" s="749" t="n"/>
      <c r="N674" s="749" t="n"/>
      <c r="O674" s="749" t="n"/>
      <c r="P674" s="749" t="n"/>
      <c r="Q674" s="749" t="n"/>
      <c r="R674" s="749" t="n"/>
      <c r="S674" s="749" t="n"/>
      <c r="T674" s="749" t="n"/>
      <c r="U674" s="749" t="n"/>
      <c r="V674" s="749" t="n"/>
      <c r="W674" s="749" t="n"/>
      <c r="X674" s="749" t="n"/>
      <c r="Y674" s="749" t="n"/>
      <c r="Z674" s="749" t="n"/>
    </row>
    <row r="675">
      <c r="A675" s="749" t="n"/>
      <c r="B675" s="749" t="n"/>
      <c r="C675" s="749" t="n"/>
      <c r="D675" s="749" t="n"/>
      <c r="E675" s="749" t="n"/>
      <c r="F675" s="749" t="n"/>
      <c r="G675" s="749" t="n"/>
      <c r="H675" s="749" t="n"/>
      <c r="I675" s="749" t="n"/>
      <c r="J675" s="749" t="n"/>
      <c r="K675" s="749" t="n"/>
      <c r="L675" s="749" t="n"/>
      <c r="M675" s="749" t="n"/>
      <c r="N675" s="749" t="n"/>
      <c r="O675" s="749" t="n"/>
      <c r="P675" s="749" t="n"/>
      <c r="Q675" s="749" t="n"/>
      <c r="R675" s="749" t="n"/>
      <c r="S675" s="749" t="n"/>
      <c r="T675" s="749" t="n"/>
      <c r="U675" s="749" t="n"/>
      <c r="V675" s="749" t="n"/>
      <c r="W675" s="749" t="n"/>
      <c r="X675" s="749" t="n"/>
      <c r="Y675" s="749" t="n"/>
      <c r="Z675" s="749" t="n"/>
    </row>
    <row r="676">
      <c r="A676" s="749" t="n"/>
      <c r="B676" s="749" t="n"/>
      <c r="C676" s="749" t="n"/>
      <c r="D676" s="749" t="n"/>
      <c r="E676" s="749" t="n"/>
      <c r="F676" s="749" t="n"/>
      <c r="G676" s="749" t="n"/>
      <c r="H676" s="749" t="n"/>
      <c r="I676" s="749" t="n"/>
      <c r="J676" s="749" t="n"/>
      <c r="K676" s="749" t="n"/>
      <c r="L676" s="749" t="n"/>
      <c r="M676" s="749" t="n"/>
      <c r="N676" s="749" t="n"/>
      <c r="O676" s="749" t="n"/>
      <c r="P676" s="749" t="n"/>
      <c r="Q676" s="749" t="n"/>
      <c r="R676" s="749" t="n"/>
      <c r="S676" s="749" t="n"/>
      <c r="T676" s="749" t="n"/>
      <c r="U676" s="749" t="n"/>
      <c r="V676" s="749" t="n"/>
      <c r="W676" s="749" t="n"/>
      <c r="X676" s="749" t="n"/>
      <c r="Y676" s="749" t="n"/>
      <c r="Z676" s="749" t="n"/>
    </row>
    <row r="677">
      <c r="A677" s="749" t="n"/>
      <c r="B677" s="749" t="n"/>
      <c r="C677" s="749" t="n"/>
      <c r="D677" s="749" t="n"/>
      <c r="E677" s="749" t="n"/>
      <c r="F677" s="749" t="n"/>
      <c r="G677" s="749" t="n"/>
      <c r="H677" s="749" t="n"/>
      <c r="I677" s="749" t="n"/>
      <c r="J677" s="749" t="n"/>
      <c r="K677" s="749" t="n"/>
      <c r="L677" s="749" t="n"/>
      <c r="M677" s="749" t="n"/>
      <c r="N677" s="749" t="n"/>
      <c r="O677" s="749" t="n"/>
      <c r="P677" s="749" t="n"/>
      <c r="Q677" s="749" t="n"/>
      <c r="R677" s="749" t="n"/>
      <c r="S677" s="749" t="n"/>
      <c r="T677" s="749" t="n"/>
      <c r="U677" s="749" t="n"/>
      <c r="V677" s="749" t="n"/>
      <c r="W677" s="749" t="n"/>
      <c r="X677" s="749" t="n"/>
      <c r="Y677" s="749" t="n"/>
      <c r="Z677" s="749" t="n"/>
    </row>
    <row r="678">
      <c r="A678" s="749" t="n"/>
      <c r="B678" s="749" t="n"/>
      <c r="C678" s="749" t="n"/>
      <c r="D678" s="749" t="n"/>
      <c r="E678" s="749" t="n"/>
      <c r="F678" s="749" t="n"/>
      <c r="G678" s="749" t="n"/>
      <c r="H678" s="749" t="n"/>
      <c r="I678" s="749" t="n"/>
      <c r="J678" s="749" t="n"/>
      <c r="K678" s="749" t="n"/>
      <c r="L678" s="749" t="n"/>
      <c r="M678" s="749" t="n"/>
      <c r="N678" s="749" t="n"/>
      <c r="O678" s="749" t="n"/>
      <c r="P678" s="749" t="n"/>
      <c r="Q678" s="749" t="n"/>
      <c r="R678" s="749" t="n"/>
      <c r="S678" s="749" t="n"/>
      <c r="T678" s="749" t="n"/>
      <c r="U678" s="749" t="n"/>
      <c r="V678" s="749" t="n"/>
      <c r="W678" s="749" t="n"/>
      <c r="X678" s="749" t="n"/>
      <c r="Y678" s="749" t="n"/>
      <c r="Z678" s="749" t="n"/>
    </row>
    <row r="679">
      <c r="A679" s="749" t="n"/>
      <c r="B679" s="749" t="n"/>
      <c r="C679" s="749" t="n"/>
      <c r="D679" s="749" t="n"/>
      <c r="E679" s="749" t="n"/>
      <c r="F679" s="749" t="n"/>
      <c r="G679" s="749" t="n"/>
      <c r="H679" s="749" t="n"/>
      <c r="I679" s="749" t="n"/>
      <c r="J679" s="749" t="n"/>
      <c r="K679" s="749" t="n"/>
      <c r="L679" s="749" t="n"/>
      <c r="M679" s="749" t="n"/>
      <c r="N679" s="749" t="n"/>
      <c r="O679" s="749" t="n"/>
      <c r="P679" s="749" t="n"/>
      <c r="Q679" s="749" t="n"/>
      <c r="R679" s="749" t="n"/>
      <c r="S679" s="749" t="n"/>
      <c r="T679" s="749" t="n"/>
      <c r="U679" s="749" t="n"/>
      <c r="V679" s="749" t="n"/>
      <c r="W679" s="749" t="n"/>
      <c r="X679" s="749" t="n"/>
      <c r="Y679" s="749" t="n"/>
      <c r="Z679" s="749" t="n"/>
    </row>
    <row r="680">
      <c r="A680" s="749" t="n"/>
      <c r="B680" s="749" t="n"/>
      <c r="C680" s="749" t="n"/>
      <c r="D680" s="749" t="n"/>
      <c r="E680" s="749" t="n"/>
      <c r="F680" s="749" t="n"/>
      <c r="G680" s="749" t="n"/>
      <c r="H680" s="749" t="n"/>
      <c r="I680" s="749" t="n"/>
      <c r="J680" s="749" t="n"/>
      <c r="K680" s="749" t="n"/>
      <c r="L680" s="749" t="n"/>
      <c r="M680" s="749" t="n"/>
      <c r="N680" s="749" t="n"/>
      <c r="O680" s="749" t="n"/>
      <c r="P680" s="749" t="n"/>
      <c r="Q680" s="749" t="n"/>
      <c r="R680" s="749" t="n"/>
      <c r="S680" s="749" t="n"/>
      <c r="T680" s="749" t="n"/>
      <c r="U680" s="749" t="n"/>
      <c r="V680" s="749" t="n"/>
      <c r="W680" s="749" t="n"/>
      <c r="X680" s="749" t="n"/>
      <c r="Y680" s="749" t="n"/>
      <c r="Z680" s="749" t="n"/>
    </row>
    <row r="681">
      <c r="A681" s="749" t="n"/>
      <c r="B681" s="749" t="n"/>
      <c r="C681" s="749" t="n"/>
      <c r="D681" s="749" t="n"/>
      <c r="E681" s="749" t="n"/>
      <c r="F681" s="749" t="n"/>
      <c r="G681" s="749" t="n"/>
      <c r="H681" s="749" t="n"/>
      <c r="I681" s="749" t="n"/>
      <c r="J681" s="749" t="n"/>
      <c r="K681" s="749" t="n"/>
      <c r="L681" s="749" t="n"/>
      <c r="M681" s="749" t="n"/>
      <c r="N681" s="749" t="n"/>
      <c r="O681" s="749" t="n"/>
      <c r="P681" s="749" t="n"/>
      <c r="Q681" s="749" t="n"/>
      <c r="R681" s="749" t="n"/>
      <c r="S681" s="749" t="n"/>
      <c r="T681" s="749" t="n"/>
      <c r="U681" s="749" t="n"/>
      <c r="V681" s="749" t="n"/>
      <c r="W681" s="749" t="n"/>
      <c r="X681" s="749" t="n"/>
      <c r="Y681" s="749" t="n"/>
      <c r="Z681" s="749" t="n"/>
    </row>
    <row r="682">
      <c r="A682" s="749" t="n"/>
      <c r="B682" s="749" t="n"/>
      <c r="C682" s="749" t="n"/>
      <c r="D682" s="749" t="n"/>
      <c r="E682" s="749" t="n"/>
      <c r="F682" s="749" t="n"/>
      <c r="G682" s="749" t="n"/>
      <c r="H682" s="749" t="n"/>
      <c r="I682" s="749" t="n"/>
      <c r="J682" s="749" t="n"/>
      <c r="K682" s="749" t="n"/>
      <c r="L682" s="749" t="n"/>
      <c r="M682" s="749" t="n"/>
      <c r="N682" s="749" t="n"/>
      <c r="O682" s="749" t="n"/>
      <c r="P682" s="749" t="n"/>
      <c r="Q682" s="749" t="n"/>
      <c r="R682" s="749" t="n"/>
      <c r="S682" s="749" t="n"/>
      <c r="T682" s="749" t="n"/>
      <c r="U682" s="749" t="n"/>
      <c r="V682" s="749" t="n"/>
      <c r="W682" s="749" t="n"/>
      <c r="X682" s="749" t="n"/>
      <c r="Y682" s="749" t="n"/>
      <c r="Z682" s="749" t="n"/>
    </row>
    <row r="683">
      <c r="A683" s="749" t="n"/>
      <c r="B683" s="749" t="n"/>
      <c r="C683" s="749" t="n"/>
      <c r="D683" s="749" t="n"/>
      <c r="E683" s="749" t="n"/>
      <c r="F683" s="749" t="n"/>
      <c r="G683" s="749" t="n"/>
      <c r="H683" s="749" t="n"/>
      <c r="I683" s="749" t="n"/>
      <c r="J683" s="749" t="n"/>
      <c r="K683" s="749" t="n"/>
      <c r="L683" s="749" t="n"/>
      <c r="M683" s="749" t="n"/>
      <c r="N683" s="749" t="n"/>
      <c r="O683" s="749" t="n"/>
      <c r="P683" s="749" t="n"/>
      <c r="Q683" s="749" t="n"/>
      <c r="R683" s="749" t="n"/>
      <c r="S683" s="749" t="n"/>
      <c r="T683" s="749" t="n"/>
      <c r="U683" s="749" t="n"/>
      <c r="V683" s="749" t="n"/>
      <c r="W683" s="749" t="n"/>
      <c r="X683" s="749" t="n"/>
      <c r="Y683" s="749" t="n"/>
      <c r="Z683" s="749" t="n"/>
    </row>
    <row r="684">
      <c r="A684" s="749" t="n"/>
      <c r="B684" s="749" t="n"/>
      <c r="C684" s="749" t="n"/>
      <c r="D684" s="749" t="n"/>
      <c r="E684" s="749" t="n"/>
      <c r="F684" s="749" t="n"/>
      <c r="G684" s="749" t="n"/>
      <c r="H684" s="749" t="n"/>
      <c r="I684" s="749" t="n"/>
      <c r="J684" s="749" t="n"/>
      <c r="K684" s="749" t="n"/>
      <c r="L684" s="749" t="n"/>
      <c r="M684" s="749" t="n"/>
      <c r="N684" s="749" t="n"/>
      <c r="O684" s="749" t="n"/>
      <c r="P684" s="749" t="n"/>
      <c r="Q684" s="749" t="n"/>
      <c r="R684" s="749" t="n"/>
      <c r="S684" s="749" t="n"/>
      <c r="T684" s="749" t="n"/>
      <c r="U684" s="749" t="n"/>
      <c r="V684" s="749" t="n"/>
      <c r="W684" s="749" t="n"/>
      <c r="X684" s="749" t="n"/>
      <c r="Y684" s="749" t="n"/>
      <c r="Z684" s="749" t="n"/>
    </row>
    <row r="685">
      <c r="A685" s="749" t="n"/>
      <c r="B685" s="749" t="n"/>
      <c r="C685" s="749" t="n"/>
      <c r="D685" s="749" t="n"/>
      <c r="E685" s="749" t="n"/>
      <c r="F685" s="749" t="n"/>
      <c r="G685" s="749" t="n"/>
      <c r="H685" s="749" t="n"/>
      <c r="I685" s="749" t="n"/>
      <c r="J685" s="749" t="n"/>
      <c r="K685" s="749" t="n"/>
      <c r="L685" s="749" t="n"/>
      <c r="M685" s="749" t="n"/>
      <c r="N685" s="749" t="n"/>
      <c r="O685" s="749" t="n"/>
      <c r="P685" s="749" t="n"/>
      <c r="Q685" s="749" t="n"/>
      <c r="R685" s="749" t="n"/>
      <c r="S685" s="749" t="n"/>
      <c r="T685" s="749" t="n"/>
      <c r="U685" s="749" t="n"/>
      <c r="V685" s="749" t="n"/>
      <c r="W685" s="749" t="n"/>
      <c r="X685" s="749" t="n"/>
      <c r="Y685" s="749" t="n"/>
      <c r="Z685" s="749" t="n"/>
    </row>
    <row r="686">
      <c r="A686" s="749" t="n"/>
      <c r="B686" s="749" t="n"/>
      <c r="C686" s="749" t="n"/>
      <c r="D686" s="749" t="n"/>
      <c r="E686" s="749" t="n"/>
      <c r="F686" s="749" t="n"/>
      <c r="G686" s="749" t="n"/>
      <c r="H686" s="749" t="n"/>
      <c r="I686" s="749" t="n"/>
      <c r="J686" s="749" t="n"/>
      <c r="K686" s="749" t="n"/>
      <c r="L686" s="749" t="n"/>
      <c r="M686" s="749" t="n"/>
      <c r="N686" s="749" t="n"/>
      <c r="O686" s="749" t="n"/>
      <c r="P686" s="749" t="n"/>
      <c r="Q686" s="749" t="n"/>
      <c r="R686" s="749" t="n"/>
      <c r="S686" s="749" t="n"/>
      <c r="T686" s="749" t="n"/>
      <c r="U686" s="749" t="n"/>
      <c r="V686" s="749" t="n"/>
      <c r="W686" s="749" t="n"/>
      <c r="X686" s="749" t="n"/>
      <c r="Y686" s="749" t="n"/>
      <c r="Z686" s="749" t="n"/>
    </row>
    <row r="687">
      <c r="A687" s="749" t="n"/>
      <c r="B687" s="749" t="n"/>
      <c r="C687" s="749" t="n"/>
      <c r="D687" s="749" t="n"/>
      <c r="E687" s="749" t="n"/>
      <c r="F687" s="749" t="n"/>
      <c r="G687" s="749" t="n"/>
      <c r="H687" s="749" t="n"/>
      <c r="I687" s="749" t="n"/>
      <c r="J687" s="749" t="n"/>
      <c r="K687" s="749" t="n"/>
      <c r="L687" s="749" t="n"/>
      <c r="M687" s="749" t="n"/>
      <c r="N687" s="749" t="n"/>
      <c r="O687" s="749" t="n"/>
      <c r="P687" s="749" t="n"/>
      <c r="Q687" s="749" t="n"/>
      <c r="R687" s="749" t="n"/>
      <c r="S687" s="749" t="n"/>
      <c r="T687" s="749" t="n"/>
      <c r="U687" s="749" t="n"/>
      <c r="V687" s="749" t="n"/>
      <c r="W687" s="749" t="n"/>
      <c r="X687" s="749" t="n"/>
      <c r="Y687" s="749" t="n"/>
      <c r="Z687" s="749" t="n"/>
    </row>
    <row r="688">
      <c r="A688" s="749" t="n"/>
      <c r="B688" s="749" t="n"/>
      <c r="C688" s="749" t="n"/>
      <c r="D688" s="749" t="n"/>
      <c r="E688" s="749" t="n"/>
      <c r="F688" s="749" t="n"/>
      <c r="G688" s="749" t="n"/>
      <c r="H688" s="749" t="n"/>
      <c r="I688" s="749" t="n"/>
      <c r="J688" s="749" t="n"/>
      <c r="K688" s="749" t="n"/>
      <c r="L688" s="749" t="n"/>
      <c r="M688" s="749" t="n"/>
      <c r="N688" s="749" t="n"/>
      <c r="O688" s="749" t="n"/>
      <c r="P688" s="749" t="n"/>
      <c r="Q688" s="749" t="n"/>
      <c r="R688" s="749" t="n"/>
      <c r="S688" s="749" t="n"/>
      <c r="T688" s="749" t="n"/>
      <c r="U688" s="749" t="n"/>
      <c r="V688" s="749" t="n"/>
      <c r="W688" s="749" t="n"/>
      <c r="X688" s="749" t="n"/>
      <c r="Y688" s="749" t="n"/>
      <c r="Z688" s="749" t="n"/>
    </row>
    <row r="689">
      <c r="A689" s="749" t="n"/>
      <c r="B689" s="749" t="n"/>
      <c r="C689" s="749" t="n"/>
      <c r="D689" s="749" t="n"/>
      <c r="E689" s="749" t="n"/>
      <c r="F689" s="749" t="n"/>
      <c r="G689" s="749" t="n"/>
      <c r="H689" s="749" t="n"/>
      <c r="I689" s="749" t="n"/>
      <c r="J689" s="749" t="n"/>
      <c r="K689" s="749" t="n"/>
      <c r="L689" s="749" t="n"/>
      <c r="M689" s="749" t="n"/>
      <c r="N689" s="749" t="n"/>
      <c r="O689" s="749" t="n"/>
      <c r="P689" s="749" t="n"/>
      <c r="Q689" s="749" t="n"/>
      <c r="R689" s="749" t="n"/>
      <c r="S689" s="749" t="n"/>
      <c r="T689" s="749" t="n"/>
      <c r="U689" s="749" t="n"/>
      <c r="V689" s="749" t="n"/>
      <c r="W689" s="749" t="n"/>
      <c r="X689" s="749" t="n"/>
      <c r="Y689" s="749" t="n"/>
      <c r="Z689" s="749" t="n"/>
    </row>
    <row r="690">
      <c r="A690" s="749" t="n"/>
      <c r="B690" s="749" t="n"/>
      <c r="C690" s="749" t="n"/>
      <c r="D690" s="749" t="n"/>
      <c r="E690" s="749" t="n"/>
      <c r="F690" s="749" t="n"/>
      <c r="G690" s="749" t="n"/>
      <c r="H690" s="749" t="n"/>
      <c r="I690" s="749" t="n"/>
      <c r="J690" s="749" t="n"/>
      <c r="K690" s="749" t="n"/>
      <c r="L690" s="749" t="n"/>
      <c r="M690" s="749" t="n"/>
      <c r="N690" s="749" t="n"/>
      <c r="O690" s="749" t="n"/>
      <c r="P690" s="749" t="n"/>
      <c r="Q690" s="749" t="n"/>
      <c r="R690" s="749" t="n"/>
      <c r="S690" s="749" t="n"/>
      <c r="T690" s="749" t="n"/>
      <c r="U690" s="749" t="n"/>
      <c r="V690" s="749" t="n"/>
      <c r="W690" s="749" t="n"/>
      <c r="X690" s="749" t="n"/>
      <c r="Y690" s="749" t="n"/>
      <c r="Z690" s="749" t="n"/>
    </row>
    <row r="691">
      <c r="A691" s="749" t="n"/>
      <c r="B691" s="749" t="n"/>
      <c r="C691" s="749" t="n"/>
      <c r="D691" s="749" t="n"/>
      <c r="E691" s="749" t="n"/>
      <c r="F691" s="749" t="n"/>
      <c r="G691" s="749" t="n"/>
      <c r="H691" s="749" t="n"/>
      <c r="I691" s="749" t="n"/>
      <c r="J691" s="749" t="n"/>
      <c r="K691" s="749" t="n"/>
      <c r="L691" s="749" t="n"/>
      <c r="M691" s="749" t="n"/>
      <c r="N691" s="749" t="n"/>
      <c r="O691" s="749" t="n"/>
      <c r="P691" s="749" t="n"/>
      <c r="Q691" s="749" t="n"/>
      <c r="R691" s="749" t="n"/>
      <c r="S691" s="749" t="n"/>
      <c r="T691" s="749" t="n"/>
      <c r="U691" s="749" t="n"/>
      <c r="V691" s="749" t="n"/>
      <c r="W691" s="749" t="n"/>
      <c r="X691" s="749" t="n"/>
      <c r="Y691" s="749" t="n"/>
      <c r="Z691" s="749" t="n"/>
    </row>
    <row r="692">
      <c r="A692" s="749" t="n"/>
      <c r="B692" s="749" t="n"/>
      <c r="C692" s="749" t="n"/>
      <c r="D692" s="749" t="n"/>
      <c r="E692" s="749" t="n"/>
      <c r="F692" s="749" t="n"/>
      <c r="G692" s="749" t="n"/>
      <c r="H692" s="749" t="n"/>
      <c r="I692" s="749" t="n"/>
      <c r="J692" s="749" t="n"/>
      <c r="K692" s="749" t="n"/>
      <c r="L692" s="749" t="n"/>
      <c r="M692" s="749" t="n"/>
      <c r="N692" s="749" t="n"/>
      <c r="O692" s="749" t="n"/>
      <c r="P692" s="749" t="n"/>
      <c r="Q692" s="749" t="n"/>
      <c r="R692" s="749" t="n"/>
      <c r="S692" s="749" t="n"/>
      <c r="T692" s="749" t="n"/>
      <c r="U692" s="749" t="n"/>
      <c r="V692" s="749" t="n"/>
      <c r="W692" s="749" t="n"/>
      <c r="X692" s="749" t="n"/>
      <c r="Y692" s="749" t="n"/>
      <c r="Z692" s="749" t="n"/>
    </row>
    <row r="693">
      <c r="A693" s="749" t="n"/>
      <c r="B693" s="749" t="n"/>
      <c r="C693" s="749" t="n"/>
      <c r="D693" s="749" t="n"/>
      <c r="E693" s="749" t="n"/>
      <c r="F693" s="749" t="n"/>
      <c r="G693" s="749" t="n"/>
      <c r="H693" s="749" t="n"/>
      <c r="I693" s="749" t="n"/>
      <c r="J693" s="749" t="n"/>
      <c r="K693" s="749" t="n"/>
      <c r="L693" s="749" t="n"/>
      <c r="M693" s="749" t="n"/>
      <c r="N693" s="749" t="n"/>
      <c r="O693" s="749" t="n"/>
      <c r="P693" s="749" t="n"/>
      <c r="Q693" s="749" t="n"/>
      <c r="R693" s="749" t="n"/>
      <c r="S693" s="749" t="n"/>
      <c r="T693" s="749" t="n"/>
      <c r="U693" s="749" t="n"/>
      <c r="V693" s="749" t="n"/>
      <c r="W693" s="749" t="n"/>
      <c r="X693" s="749" t="n"/>
      <c r="Y693" s="749" t="n"/>
      <c r="Z693" s="749" t="n"/>
    </row>
    <row r="694">
      <c r="A694" s="749" t="n"/>
      <c r="B694" s="749" t="n"/>
      <c r="C694" s="749" t="n"/>
      <c r="D694" s="749" t="n"/>
      <c r="E694" s="749" t="n"/>
      <c r="F694" s="749" t="n"/>
      <c r="G694" s="749" t="n"/>
      <c r="H694" s="749" t="n"/>
      <c r="I694" s="749" t="n"/>
      <c r="J694" s="749" t="n"/>
      <c r="K694" s="749" t="n"/>
      <c r="L694" s="749" t="n"/>
      <c r="M694" s="749" t="n"/>
      <c r="N694" s="749" t="n"/>
      <c r="O694" s="749" t="n"/>
      <c r="P694" s="749" t="n"/>
      <c r="Q694" s="749" t="n"/>
      <c r="R694" s="749" t="n"/>
      <c r="S694" s="749" t="n"/>
      <c r="T694" s="749" t="n"/>
      <c r="U694" s="749" t="n"/>
      <c r="V694" s="749" t="n"/>
      <c r="W694" s="749" t="n"/>
      <c r="X694" s="749" t="n"/>
      <c r="Y694" s="749" t="n"/>
      <c r="Z694" s="749" t="n"/>
    </row>
    <row r="695">
      <c r="A695" s="749" t="n"/>
      <c r="B695" s="749" t="n"/>
      <c r="C695" s="749" t="n"/>
      <c r="D695" s="749" t="n"/>
      <c r="E695" s="749" t="n"/>
      <c r="F695" s="749" t="n"/>
      <c r="G695" s="749" t="n"/>
      <c r="H695" s="749" t="n"/>
      <c r="I695" s="749" t="n"/>
      <c r="J695" s="749" t="n"/>
      <c r="K695" s="749" t="n"/>
      <c r="L695" s="749" t="n"/>
      <c r="M695" s="749" t="n"/>
      <c r="N695" s="749" t="n"/>
      <c r="O695" s="749" t="n"/>
      <c r="P695" s="749" t="n"/>
      <c r="Q695" s="749" t="n"/>
      <c r="R695" s="749" t="n"/>
      <c r="S695" s="749" t="n"/>
      <c r="T695" s="749" t="n"/>
      <c r="U695" s="749" t="n"/>
      <c r="V695" s="749" t="n"/>
      <c r="W695" s="749" t="n"/>
      <c r="X695" s="749" t="n"/>
      <c r="Y695" s="749" t="n"/>
      <c r="Z695" s="749" t="n"/>
    </row>
    <row r="696">
      <c r="A696" s="749" t="n"/>
      <c r="B696" s="749" t="n"/>
      <c r="C696" s="749" t="n"/>
      <c r="D696" s="749" t="n"/>
      <c r="E696" s="749" t="n"/>
      <c r="F696" s="749" t="n"/>
      <c r="G696" s="749" t="n"/>
      <c r="H696" s="749" t="n"/>
      <c r="I696" s="749" t="n"/>
      <c r="J696" s="749" t="n"/>
      <c r="K696" s="749" t="n"/>
      <c r="L696" s="749" t="n"/>
      <c r="M696" s="749" t="n"/>
      <c r="N696" s="749" t="n"/>
      <c r="O696" s="749" t="n"/>
      <c r="P696" s="749" t="n"/>
      <c r="Q696" s="749" t="n"/>
      <c r="R696" s="749" t="n"/>
      <c r="S696" s="749" t="n"/>
      <c r="T696" s="749" t="n"/>
      <c r="U696" s="749" t="n"/>
      <c r="V696" s="749" t="n"/>
      <c r="W696" s="749" t="n"/>
      <c r="X696" s="749" t="n"/>
      <c r="Y696" s="749" t="n"/>
      <c r="Z696" s="749" t="n"/>
    </row>
    <row r="697">
      <c r="A697" s="749" t="n"/>
      <c r="B697" s="749" t="n"/>
      <c r="C697" s="749" t="n"/>
      <c r="D697" s="749" t="n"/>
      <c r="E697" s="749" t="n"/>
      <c r="F697" s="749" t="n"/>
      <c r="G697" s="749" t="n"/>
      <c r="H697" s="749" t="n"/>
      <c r="I697" s="749" t="n"/>
      <c r="J697" s="749" t="n"/>
      <c r="K697" s="749" t="n"/>
      <c r="L697" s="749" t="n"/>
      <c r="M697" s="749" t="n"/>
      <c r="N697" s="749" t="n"/>
      <c r="O697" s="749" t="n"/>
      <c r="P697" s="749" t="n"/>
      <c r="Q697" s="749" t="n"/>
      <c r="R697" s="749" t="n"/>
      <c r="S697" s="749" t="n"/>
      <c r="T697" s="749" t="n"/>
      <c r="U697" s="749" t="n"/>
      <c r="V697" s="749" t="n"/>
      <c r="W697" s="749" t="n"/>
      <c r="X697" s="749" t="n"/>
      <c r="Y697" s="749" t="n"/>
      <c r="Z697" s="749" t="n"/>
    </row>
    <row r="698">
      <c r="A698" s="749" t="n"/>
      <c r="B698" s="749" t="n"/>
      <c r="C698" s="749" t="n"/>
      <c r="D698" s="749" t="n"/>
      <c r="E698" s="749" t="n"/>
      <c r="F698" s="749" t="n"/>
      <c r="G698" s="749" t="n"/>
      <c r="H698" s="749" t="n"/>
      <c r="I698" s="749" t="n"/>
      <c r="J698" s="749" t="n"/>
      <c r="K698" s="749" t="n"/>
      <c r="L698" s="749" t="n"/>
      <c r="M698" s="749" t="n"/>
      <c r="N698" s="749" t="n"/>
      <c r="O698" s="749" t="n"/>
      <c r="P698" s="749" t="n"/>
      <c r="Q698" s="749" t="n"/>
      <c r="R698" s="749" t="n"/>
      <c r="S698" s="749" t="n"/>
      <c r="T698" s="749" t="n"/>
      <c r="U698" s="749" t="n"/>
      <c r="V698" s="749" t="n"/>
      <c r="W698" s="749" t="n"/>
      <c r="X698" s="749" t="n"/>
      <c r="Y698" s="749" t="n"/>
      <c r="Z698" s="749" t="n"/>
    </row>
    <row r="699">
      <c r="A699" s="749" t="n"/>
      <c r="B699" s="749" t="n"/>
      <c r="C699" s="749" t="n"/>
      <c r="D699" s="749" t="n"/>
      <c r="E699" s="749" t="n"/>
      <c r="F699" s="749" t="n"/>
      <c r="G699" s="749" t="n"/>
      <c r="H699" s="749" t="n"/>
      <c r="I699" s="749" t="n"/>
      <c r="J699" s="749" t="n"/>
      <c r="K699" s="749" t="n"/>
      <c r="L699" s="749" t="n"/>
      <c r="M699" s="749" t="n"/>
      <c r="N699" s="749" t="n"/>
      <c r="O699" s="749" t="n"/>
      <c r="P699" s="749" t="n"/>
      <c r="Q699" s="749" t="n"/>
      <c r="R699" s="749" t="n"/>
      <c r="S699" s="749" t="n"/>
      <c r="T699" s="749" t="n"/>
      <c r="U699" s="749" t="n"/>
      <c r="V699" s="749" t="n"/>
      <c r="W699" s="749" t="n"/>
      <c r="X699" s="749" t="n"/>
      <c r="Y699" s="749" t="n"/>
      <c r="Z699" s="749" t="n"/>
    </row>
    <row r="700">
      <c r="A700" s="749" t="n"/>
      <c r="B700" s="749" t="n"/>
      <c r="C700" s="749" t="n"/>
      <c r="D700" s="749" t="n"/>
      <c r="E700" s="749" t="n"/>
      <c r="F700" s="749" t="n"/>
      <c r="G700" s="749" t="n"/>
      <c r="H700" s="749" t="n"/>
      <c r="I700" s="749" t="n"/>
      <c r="J700" s="749" t="n"/>
      <c r="K700" s="749" t="n"/>
      <c r="L700" s="749" t="n"/>
      <c r="M700" s="749" t="n"/>
      <c r="N700" s="749" t="n"/>
      <c r="O700" s="749" t="n"/>
      <c r="P700" s="749" t="n"/>
      <c r="Q700" s="749" t="n"/>
      <c r="R700" s="749" t="n"/>
      <c r="S700" s="749" t="n"/>
      <c r="T700" s="749" t="n"/>
      <c r="U700" s="749" t="n"/>
      <c r="V700" s="749" t="n"/>
      <c r="W700" s="749" t="n"/>
      <c r="X700" s="749" t="n"/>
      <c r="Y700" s="749" t="n"/>
      <c r="Z700" s="749" t="n"/>
    </row>
    <row r="701">
      <c r="A701" s="749" t="n"/>
      <c r="B701" s="749" t="n"/>
      <c r="C701" s="749" t="n"/>
      <c r="D701" s="749" t="n"/>
      <c r="E701" s="749" t="n"/>
      <c r="F701" s="749" t="n"/>
      <c r="G701" s="749" t="n"/>
      <c r="H701" s="749" t="n"/>
      <c r="I701" s="749" t="n"/>
      <c r="J701" s="749" t="n"/>
      <c r="K701" s="749" t="n"/>
      <c r="L701" s="749" t="n"/>
      <c r="M701" s="749" t="n"/>
      <c r="N701" s="749" t="n"/>
      <c r="O701" s="749" t="n"/>
      <c r="P701" s="749" t="n"/>
      <c r="Q701" s="749" t="n"/>
      <c r="R701" s="749" t="n"/>
      <c r="S701" s="749" t="n"/>
      <c r="T701" s="749" t="n"/>
      <c r="U701" s="749" t="n"/>
      <c r="V701" s="749" t="n"/>
      <c r="W701" s="749" t="n"/>
      <c r="X701" s="749" t="n"/>
      <c r="Y701" s="749" t="n"/>
      <c r="Z701" s="749" t="n"/>
    </row>
    <row r="702">
      <c r="A702" s="749" t="n"/>
      <c r="B702" s="749" t="n"/>
      <c r="C702" s="749" t="n"/>
      <c r="D702" s="749" t="n"/>
      <c r="E702" s="749" t="n"/>
      <c r="F702" s="749" t="n"/>
      <c r="G702" s="749" t="n"/>
      <c r="H702" s="749" t="n"/>
      <c r="I702" s="749" t="n"/>
      <c r="J702" s="749" t="n"/>
      <c r="K702" s="749" t="n"/>
      <c r="L702" s="749" t="n"/>
      <c r="M702" s="749" t="n"/>
      <c r="N702" s="749" t="n"/>
      <c r="O702" s="749" t="n"/>
      <c r="P702" s="749" t="n"/>
      <c r="Q702" s="749" t="n"/>
      <c r="R702" s="749" t="n"/>
      <c r="S702" s="749" t="n"/>
      <c r="T702" s="749" t="n"/>
      <c r="U702" s="749" t="n"/>
      <c r="V702" s="749" t="n"/>
      <c r="W702" s="749" t="n"/>
      <c r="X702" s="749" t="n"/>
      <c r="Y702" s="749" t="n"/>
      <c r="Z702" s="749" t="n"/>
    </row>
    <row r="703">
      <c r="A703" s="749" t="n"/>
      <c r="B703" s="749" t="n"/>
      <c r="C703" s="749" t="n"/>
      <c r="D703" s="749" t="n"/>
      <c r="E703" s="749" t="n"/>
      <c r="F703" s="749" t="n"/>
      <c r="G703" s="749" t="n"/>
      <c r="H703" s="749" t="n"/>
      <c r="I703" s="749" t="n"/>
      <c r="J703" s="749" t="n"/>
      <c r="K703" s="749" t="n"/>
      <c r="L703" s="749" t="n"/>
      <c r="M703" s="749" t="n"/>
      <c r="N703" s="749" t="n"/>
      <c r="O703" s="749" t="n"/>
      <c r="P703" s="749" t="n"/>
      <c r="Q703" s="749" t="n"/>
      <c r="R703" s="749" t="n"/>
      <c r="S703" s="749" t="n"/>
      <c r="T703" s="749" t="n"/>
      <c r="U703" s="749" t="n"/>
      <c r="V703" s="749" t="n"/>
      <c r="W703" s="749" t="n"/>
      <c r="X703" s="749" t="n"/>
      <c r="Y703" s="749" t="n"/>
      <c r="Z703" s="749" t="n"/>
    </row>
    <row r="704">
      <c r="A704" s="749" t="n"/>
      <c r="B704" s="749" t="n"/>
      <c r="C704" s="749" t="n"/>
      <c r="D704" s="749" t="n"/>
      <c r="E704" s="749" t="n"/>
      <c r="F704" s="749" t="n"/>
      <c r="G704" s="749" t="n"/>
      <c r="H704" s="749" t="n"/>
      <c r="I704" s="749" t="n"/>
      <c r="J704" s="749" t="n"/>
      <c r="K704" s="749" t="n"/>
      <c r="L704" s="749" t="n"/>
      <c r="M704" s="749" t="n"/>
      <c r="N704" s="749" t="n"/>
      <c r="O704" s="749" t="n"/>
      <c r="P704" s="749" t="n"/>
      <c r="Q704" s="749" t="n"/>
      <c r="R704" s="749" t="n"/>
      <c r="S704" s="749" t="n"/>
      <c r="T704" s="749" t="n"/>
      <c r="U704" s="749" t="n"/>
      <c r="V704" s="749" t="n"/>
      <c r="W704" s="749" t="n"/>
      <c r="X704" s="749" t="n"/>
      <c r="Y704" s="749" t="n"/>
      <c r="Z704" s="749" t="n"/>
    </row>
    <row r="705">
      <c r="A705" s="749" t="n"/>
      <c r="B705" s="749" t="n"/>
      <c r="C705" s="749" t="n"/>
      <c r="D705" s="749" t="n"/>
      <c r="E705" s="749" t="n"/>
      <c r="F705" s="749" t="n"/>
      <c r="G705" s="749" t="n"/>
      <c r="H705" s="749" t="n"/>
      <c r="I705" s="749" t="n"/>
      <c r="J705" s="749" t="n"/>
      <c r="K705" s="749" t="n"/>
      <c r="L705" s="749" t="n"/>
      <c r="M705" s="749" t="n"/>
      <c r="N705" s="749" t="n"/>
      <c r="O705" s="749" t="n"/>
      <c r="P705" s="749" t="n"/>
      <c r="Q705" s="749" t="n"/>
      <c r="R705" s="749" t="n"/>
      <c r="S705" s="749" t="n"/>
      <c r="T705" s="749" t="n"/>
      <c r="U705" s="749" t="n"/>
      <c r="V705" s="749" t="n"/>
      <c r="W705" s="749" t="n"/>
      <c r="X705" s="749" t="n"/>
      <c r="Y705" s="749" t="n"/>
      <c r="Z705" s="749" t="n"/>
    </row>
    <row r="706">
      <c r="A706" s="749" t="n"/>
      <c r="B706" s="749" t="n"/>
      <c r="C706" s="749" t="n"/>
      <c r="D706" s="749" t="n"/>
      <c r="E706" s="749" t="n"/>
      <c r="F706" s="749" t="n"/>
      <c r="G706" s="749" t="n"/>
      <c r="H706" s="749" t="n"/>
      <c r="I706" s="749" t="n"/>
      <c r="J706" s="749" t="n"/>
      <c r="K706" s="749" t="n"/>
      <c r="L706" s="749" t="n"/>
      <c r="M706" s="749" t="n"/>
      <c r="N706" s="749" t="n"/>
      <c r="O706" s="749" t="n"/>
      <c r="P706" s="749" t="n"/>
      <c r="Q706" s="749" t="n"/>
      <c r="R706" s="749" t="n"/>
      <c r="S706" s="749" t="n"/>
      <c r="T706" s="749" t="n"/>
      <c r="U706" s="749" t="n"/>
      <c r="V706" s="749" t="n"/>
      <c r="W706" s="749" t="n"/>
      <c r="X706" s="749" t="n"/>
      <c r="Y706" s="749" t="n"/>
      <c r="Z706" s="749" t="n"/>
    </row>
    <row r="707">
      <c r="A707" s="749" t="n"/>
      <c r="B707" s="749" t="n"/>
      <c r="C707" s="749" t="n"/>
      <c r="D707" s="749" t="n"/>
      <c r="E707" s="749" t="n"/>
      <c r="F707" s="749" t="n"/>
      <c r="G707" s="749" t="n"/>
      <c r="H707" s="749" t="n"/>
      <c r="I707" s="749" t="n"/>
      <c r="J707" s="749" t="n"/>
      <c r="K707" s="749" t="n"/>
      <c r="L707" s="749" t="n"/>
      <c r="M707" s="749" t="n"/>
      <c r="N707" s="749" t="n"/>
      <c r="O707" s="749" t="n"/>
      <c r="P707" s="749" t="n"/>
      <c r="Q707" s="749" t="n"/>
      <c r="R707" s="749" t="n"/>
      <c r="S707" s="749" t="n"/>
      <c r="T707" s="749" t="n"/>
      <c r="U707" s="749" t="n"/>
      <c r="V707" s="749" t="n"/>
      <c r="W707" s="749" t="n"/>
      <c r="X707" s="749" t="n"/>
      <c r="Y707" s="749" t="n"/>
      <c r="Z707" s="749" t="n"/>
    </row>
    <row r="708">
      <c r="A708" s="749" t="n"/>
      <c r="B708" s="749" t="n"/>
      <c r="C708" s="749" t="n"/>
      <c r="D708" s="749" t="n"/>
      <c r="E708" s="749" t="n"/>
      <c r="F708" s="749" t="n"/>
      <c r="G708" s="749" t="n"/>
      <c r="H708" s="749" t="n"/>
      <c r="I708" s="749" t="n"/>
      <c r="J708" s="749" t="n"/>
      <c r="K708" s="749" t="n"/>
      <c r="L708" s="749" t="n"/>
      <c r="M708" s="749" t="n"/>
      <c r="N708" s="749" t="n"/>
      <c r="O708" s="749" t="n"/>
      <c r="P708" s="749" t="n"/>
      <c r="Q708" s="749" t="n"/>
      <c r="R708" s="749" t="n"/>
      <c r="S708" s="749" t="n"/>
      <c r="T708" s="749" t="n"/>
      <c r="U708" s="749" t="n"/>
      <c r="V708" s="749" t="n"/>
      <c r="W708" s="749" t="n"/>
      <c r="X708" s="749" t="n"/>
      <c r="Y708" s="749" t="n"/>
      <c r="Z708" s="749" t="n"/>
    </row>
    <row r="709">
      <c r="A709" s="749" t="n"/>
      <c r="B709" s="749" t="n"/>
      <c r="C709" s="749" t="n"/>
      <c r="D709" s="749" t="n"/>
      <c r="E709" s="749" t="n"/>
      <c r="F709" s="749" t="n"/>
      <c r="G709" s="749" t="n"/>
      <c r="H709" s="749" t="n"/>
      <c r="I709" s="749" t="n"/>
      <c r="J709" s="749" t="n"/>
      <c r="K709" s="749" t="n"/>
      <c r="L709" s="749" t="n"/>
      <c r="M709" s="749" t="n"/>
      <c r="N709" s="749" t="n"/>
      <c r="O709" s="749" t="n"/>
      <c r="P709" s="749" t="n"/>
      <c r="Q709" s="749" t="n"/>
      <c r="R709" s="749" t="n"/>
      <c r="S709" s="749" t="n"/>
      <c r="T709" s="749" t="n"/>
      <c r="U709" s="749" t="n"/>
      <c r="V709" s="749" t="n"/>
      <c r="W709" s="749" t="n"/>
      <c r="X709" s="749" t="n"/>
      <c r="Y709" s="749" t="n"/>
      <c r="Z709" s="749" t="n"/>
    </row>
    <row r="710">
      <c r="A710" s="749" t="n"/>
      <c r="B710" s="749" t="n"/>
      <c r="C710" s="749" t="n"/>
      <c r="D710" s="749" t="n"/>
      <c r="E710" s="749" t="n"/>
      <c r="F710" s="749" t="n"/>
      <c r="G710" s="749" t="n"/>
      <c r="H710" s="749" t="n"/>
      <c r="I710" s="749" t="n"/>
      <c r="J710" s="749" t="n"/>
      <c r="K710" s="749" t="n"/>
      <c r="L710" s="749" t="n"/>
      <c r="M710" s="749" t="n"/>
      <c r="N710" s="749" t="n"/>
      <c r="O710" s="749" t="n"/>
      <c r="P710" s="749" t="n"/>
      <c r="Q710" s="749" t="n"/>
      <c r="R710" s="749" t="n"/>
      <c r="S710" s="749" t="n"/>
      <c r="T710" s="749" t="n"/>
      <c r="U710" s="749" t="n"/>
      <c r="V710" s="749" t="n"/>
      <c r="W710" s="749" t="n"/>
      <c r="X710" s="749" t="n"/>
      <c r="Y710" s="749" t="n"/>
      <c r="Z710" s="749" t="n"/>
    </row>
    <row r="711">
      <c r="A711" s="749" t="n"/>
      <c r="B711" s="749" t="n"/>
      <c r="C711" s="749" t="n"/>
      <c r="D711" s="749" t="n"/>
      <c r="E711" s="749" t="n"/>
      <c r="F711" s="749" t="n"/>
      <c r="G711" s="749" t="n"/>
      <c r="H711" s="749" t="n"/>
      <c r="I711" s="749" t="n"/>
      <c r="J711" s="749" t="n"/>
      <c r="K711" s="749" t="n"/>
      <c r="L711" s="749" t="n"/>
      <c r="M711" s="749" t="n"/>
      <c r="N711" s="749" t="n"/>
      <c r="O711" s="749" t="n"/>
      <c r="P711" s="749" t="n"/>
      <c r="Q711" s="749" t="n"/>
      <c r="R711" s="749" t="n"/>
      <c r="S711" s="749" t="n"/>
      <c r="T711" s="749" t="n"/>
      <c r="U711" s="749" t="n"/>
      <c r="V711" s="749" t="n"/>
      <c r="W711" s="749" t="n"/>
      <c r="X711" s="749" t="n"/>
      <c r="Y711" s="749" t="n"/>
      <c r="Z711" s="749" t="n"/>
    </row>
    <row r="712">
      <c r="A712" s="749" t="n"/>
      <c r="B712" s="749" t="n"/>
      <c r="C712" s="749" t="n"/>
      <c r="D712" s="749" t="n"/>
      <c r="E712" s="749" t="n"/>
      <c r="F712" s="749" t="n"/>
      <c r="G712" s="749" t="n"/>
      <c r="H712" s="749" t="n"/>
      <c r="I712" s="749" t="n"/>
      <c r="J712" s="749" t="n"/>
      <c r="K712" s="749" t="n"/>
      <c r="L712" s="749" t="n"/>
      <c r="M712" s="749" t="n"/>
      <c r="N712" s="749" t="n"/>
      <c r="O712" s="749" t="n"/>
      <c r="P712" s="749" t="n"/>
      <c r="Q712" s="749" t="n"/>
      <c r="R712" s="749" t="n"/>
      <c r="S712" s="749" t="n"/>
      <c r="T712" s="749" t="n"/>
      <c r="U712" s="749" t="n"/>
      <c r="V712" s="749" t="n"/>
      <c r="W712" s="749" t="n"/>
      <c r="X712" s="749" t="n"/>
      <c r="Y712" s="749" t="n"/>
      <c r="Z712" s="749" t="n"/>
    </row>
    <row r="713">
      <c r="A713" s="749" t="n"/>
      <c r="B713" s="749" t="n"/>
      <c r="C713" s="749" t="n"/>
      <c r="D713" s="749" t="n"/>
      <c r="E713" s="749" t="n"/>
      <c r="F713" s="749" t="n"/>
      <c r="G713" s="749" t="n"/>
      <c r="H713" s="749" t="n"/>
      <c r="I713" s="749" t="n"/>
      <c r="J713" s="749" t="n"/>
      <c r="K713" s="749" t="n"/>
      <c r="L713" s="749" t="n"/>
      <c r="M713" s="749" t="n"/>
      <c r="N713" s="749" t="n"/>
      <c r="O713" s="749" t="n"/>
      <c r="P713" s="749" t="n"/>
      <c r="Q713" s="749" t="n"/>
      <c r="R713" s="749" t="n"/>
      <c r="S713" s="749" t="n"/>
      <c r="T713" s="749" t="n"/>
      <c r="U713" s="749" t="n"/>
      <c r="V713" s="749" t="n"/>
      <c r="W713" s="749" t="n"/>
      <c r="X713" s="749" t="n"/>
      <c r="Y713" s="749" t="n"/>
      <c r="Z713" s="749" t="n"/>
    </row>
    <row r="714">
      <c r="A714" s="749" t="n"/>
      <c r="B714" s="749" t="n"/>
      <c r="C714" s="749" t="n"/>
      <c r="D714" s="749" t="n"/>
      <c r="E714" s="749" t="n"/>
      <c r="F714" s="749" t="n"/>
      <c r="G714" s="749" t="n"/>
      <c r="H714" s="749" t="n"/>
      <c r="I714" s="749" t="n"/>
      <c r="J714" s="749" t="n"/>
      <c r="K714" s="749" t="n"/>
      <c r="L714" s="749" t="n"/>
      <c r="M714" s="749" t="n"/>
      <c r="N714" s="749" t="n"/>
      <c r="O714" s="749" t="n"/>
      <c r="P714" s="749" t="n"/>
      <c r="Q714" s="749" t="n"/>
      <c r="R714" s="749" t="n"/>
      <c r="S714" s="749" t="n"/>
      <c r="T714" s="749" t="n"/>
      <c r="U714" s="749" t="n"/>
      <c r="V714" s="749" t="n"/>
      <c r="W714" s="749" t="n"/>
      <c r="X714" s="749" t="n"/>
      <c r="Y714" s="749" t="n"/>
      <c r="Z714" s="749" t="n"/>
    </row>
    <row r="715">
      <c r="A715" s="749" t="n"/>
      <c r="B715" s="749" t="n"/>
      <c r="C715" s="749" t="n"/>
      <c r="D715" s="749" t="n"/>
      <c r="E715" s="749" t="n"/>
      <c r="F715" s="749" t="n"/>
      <c r="G715" s="749" t="n"/>
      <c r="H715" s="749" t="n"/>
      <c r="I715" s="749" t="n"/>
      <c r="J715" s="749" t="n"/>
      <c r="K715" s="749" t="n"/>
      <c r="L715" s="749" t="n"/>
      <c r="M715" s="749" t="n"/>
      <c r="N715" s="749" t="n"/>
      <c r="O715" s="749" t="n"/>
      <c r="P715" s="749" t="n"/>
      <c r="Q715" s="749" t="n"/>
      <c r="R715" s="749" t="n"/>
      <c r="S715" s="749" t="n"/>
      <c r="T715" s="749" t="n"/>
      <c r="U715" s="749" t="n"/>
      <c r="V715" s="749" t="n"/>
      <c r="W715" s="749" t="n"/>
      <c r="X715" s="749" t="n"/>
      <c r="Y715" s="749" t="n"/>
      <c r="Z715" s="749" t="n"/>
    </row>
    <row r="716">
      <c r="A716" s="749" t="n"/>
      <c r="B716" s="749" t="n"/>
      <c r="C716" s="749" t="n"/>
      <c r="D716" s="749" t="n"/>
      <c r="E716" s="749" t="n"/>
      <c r="F716" s="749" t="n"/>
      <c r="G716" s="749" t="n"/>
      <c r="H716" s="749" t="n"/>
      <c r="I716" s="749" t="n"/>
      <c r="J716" s="749" t="n"/>
      <c r="K716" s="749" t="n"/>
      <c r="L716" s="749" t="n"/>
      <c r="M716" s="749" t="n"/>
      <c r="N716" s="749" t="n"/>
      <c r="O716" s="749" t="n"/>
      <c r="P716" s="749" t="n"/>
      <c r="Q716" s="749" t="n"/>
      <c r="R716" s="749" t="n"/>
      <c r="S716" s="749" t="n"/>
      <c r="T716" s="749" t="n"/>
      <c r="U716" s="749" t="n"/>
      <c r="V716" s="749" t="n"/>
      <c r="W716" s="749" t="n"/>
      <c r="X716" s="749" t="n"/>
      <c r="Y716" s="749" t="n"/>
      <c r="Z716" s="749" t="n"/>
    </row>
    <row r="717">
      <c r="A717" s="749" t="n"/>
      <c r="B717" s="749" t="n"/>
      <c r="C717" s="749" t="n"/>
      <c r="D717" s="749" t="n"/>
      <c r="E717" s="749" t="n"/>
      <c r="F717" s="749" t="n"/>
      <c r="G717" s="749" t="n"/>
      <c r="H717" s="749" t="n"/>
      <c r="I717" s="749" t="n"/>
      <c r="J717" s="749" t="n"/>
      <c r="K717" s="749" t="n"/>
      <c r="L717" s="749" t="n"/>
      <c r="M717" s="749" t="n"/>
      <c r="N717" s="749" t="n"/>
      <c r="O717" s="749" t="n"/>
      <c r="P717" s="749" t="n"/>
      <c r="Q717" s="749" t="n"/>
      <c r="R717" s="749" t="n"/>
      <c r="S717" s="749" t="n"/>
      <c r="T717" s="749" t="n"/>
      <c r="U717" s="749" t="n"/>
      <c r="V717" s="749" t="n"/>
      <c r="W717" s="749" t="n"/>
      <c r="X717" s="749" t="n"/>
      <c r="Y717" s="749" t="n"/>
      <c r="Z717" s="749" t="n"/>
    </row>
    <row r="718">
      <c r="A718" s="749" t="n"/>
      <c r="B718" s="749" t="n"/>
      <c r="C718" s="749" t="n"/>
      <c r="D718" s="749" t="n"/>
      <c r="E718" s="749" t="n"/>
      <c r="F718" s="749" t="n"/>
      <c r="G718" s="749" t="n"/>
      <c r="H718" s="749" t="n"/>
      <c r="I718" s="749" t="n"/>
      <c r="J718" s="749" t="n"/>
      <c r="K718" s="749" t="n"/>
      <c r="L718" s="749" t="n"/>
      <c r="M718" s="749" t="n"/>
      <c r="N718" s="749" t="n"/>
      <c r="O718" s="749" t="n"/>
      <c r="P718" s="749" t="n"/>
      <c r="Q718" s="749" t="n"/>
      <c r="R718" s="749" t="n"/>
      <c r="S718" s="749" t="n"/>
      <c r="T718" s="749" t="n"/>
      <c r="U718" s="749" t="n"/>
      <c r="V718" s="749" t="n"/>
      <c r="W718" s="749" t="n"/>
      <c r="X718" s="749" t="n"/>
      <c r="Y718" s="749" t="n"/>
      <c r="Z718" s="749" t="n"/>
    </row>
    <row r="719">
      <c r="A719" s="749" t="n"/>
      <c r="B719" s="749" t="n"/>
      <c r="C719" s="749" t="n"/>
      <c r="D719" s="749" t="n"/>
      <c r="E719" s="749" t="n"/>
      <c r="F719" s="749" t="n"/>
      <c r="G719" s="749" t="n"/>
      <c r="H719" s="749" t="n"/>
      <c r="I719" s="749" t="n"/>
      <c r="J719" s="749" t="n"/>
      <c r="K719" s="749" t="n"/>
      <c r="L719" s="749" t="n"/>
      <c r="M719" s="749" t="n"/>
      <c r="N719" s="749" t="n"/>
      <c r="O719" s="749" t="n"/>
      <c r="P719" s="749" t="n"/>
      <c r="Q719" s="749" t="n"/>
      <c r="R719" s="749" t="n"/>
      <c r="S719" s="749" t="n"/>
      <c r="T719" s="749" t="n"/>
      <c r="U719" s="749" t="n"/>
      <c r="V719" s="749" t="n"/>
      <c r="W719" s="749" t="n"/>
      <c r="X719" s="749" t="n"/>
      <c r="Y719" s="749" t="n"/>
      <c r="Z719" s="749" t="n"/>
    </row>
    <row r="720">
      <c r="A720" s="749" t="n"/>
      <c r="B720" s="749" t="n"/>
      <c r="C720" s="749" t="n"/>
      <c r="D720" s="749" t="n"/>
      <c r="E720" s="749" t="n"/>
      <c r="F720" s="749" t="n"/>
      <c r="G720" s="749" t="n"/>
      <c r="H720" s="749" t="n"/>
      <c r="I720" s="749" t="n"/>
      <c r="J720" s="749" t="n"/>
      <c r="K720" s="749" t="n"/>
      <c r="L720" s="749" t="n"/>
      <c r="M720" s="749" t="n"/>
      <c r="N720" s="749" t="n"/>
      <c r="O720" s="749" t="n"/>
      <c r="P720" s="749" t="n"/>
      <c r="Q720" s="749" t="n"/>
      <c r="R720" s="749" t="n"/>
      <c r="S720" s="749" t="n"/>
      <c r="T720" s="749" t="n"/>
      <c r="U720" s="749" t="n"/>
      <c r="V720" s="749" t="n"/>
      <c r="W720" s="749" t="n"/>
      <c r="X720" s="749" t="n"/>
      <c r="Y720" s="749" t="n"/>
      <c r="Z720" s="749" t="n"/>
    </row>
    <row r="721">
      <c r="A721" s="749" t="n"/>
      <c r="B721" s="749" t="n"/>
      <c r="C721" s="749" t="n"/>
      <c r="D721" s="749" t="n"/>
      <c r="E721" s="749" t="n"/>
      <c r="F721" s="749" t="n"/>
      <c r="G721" s="749" t="n"/>
      <c r="H721" s="749" t="n"/>
      <c r="I721" s="749" t="n"/>
      <c r="J721" s="749" t="n"/>
      <c r="K721" s="749" t="n"/>
      <c r="L721" s="749" t="n"/>
      <c r="M721" s="749" t="n"/>
      <c r="N721" s="749" t="n"/>
      <c r="O721" s="749" t="n"/>
      <c r="P721" s="749" t="n"/>
      <c r="Q721" s="749" t="n"/>
      <c r="R721" s="749" t="n"/>
      <c r="S721" s="749" t="n"/>
      <c r="T721" s="749" t="n"/>
      <c r="U721" s="749" t="n"/>
      <c r="V721" s="749" t="n"/>
      <c r="W721" s="749" t="n"/>
      <c r="X721" s="749" t="n"/>
      <c r="Y721" s="749" t="n"/>
      <c r="Z721" s="749" t="n"/>
    </row>
    <row r="722">
      <c r="A722" s="749" t="n"/>
      <c r="B722" s="749" t="n"/>
      <c r="C722" s="749" t="n"/>
      <c r="D722" s="749" t="n"/>
      <c r="E722" s="749" t="n"/>
      <c r="F722" s="749" t="n"/>
      <c r="G722" s="749" t="n"/>
      <c r="H722" s="749" t="n"/>
      <c r="I722" s="749" t="n"/>
      <c r="J722" s="749" t="n"/>
      <c r="K722" s="749" t="n"/>
      <c r="L722" s="749" t="n"/>
      <c r="M722" s="749" t="n"/>
      <c r="N722" s="749" t="n"/>
      <c r="O722" s="749" t="n"/>
      <c r="P722" s="749" t="n"/>
      <c r="Q722" s="749" t="n"/>
      <c r="R722" s="749" t="n"/>
      <c r="S722" s="749" t="n"/>
      <c r="T722" s="749" t="n"/>
      <c r="U722" s="749" t="n"/>
      <c r="V722" s="749" t="n"/>
      <c r="W722" s="749" t="n"/>
      <c r="X722" s="749" t="n"/>
      <c r="Y722" s="749" t="n"/>
      <c r="Z722" s="749" t="n"/>
    </row>
    <row r="723">
      <c r="A723" s="749" t="n"/>
      <c r="B723" s="749" t="n"/>
      <c r="C723" s="749" t="n"/>
      <c r="D723" s="749" t="n"/>
      <c r="E723" s="749" t="n"/>
      <c r="F723" s="749" t="n"/>
      <c r="G723" s="749" t="n"/>
      <c r="H723" s="749" t="n"/>
      <c r="I723" s="749" t="n"/>
      <c r="J723" s="749" t="n"/>
      <c r="K723" s="749" t="n"/>
      <c r="L723" s="749" t="n"/>
      <c r="M723" s="749" t="n"/>
      <c r="N723" s="749" t="n"/>
      <c r="O723" s="749" t="n"/>
      <c r="P723" s="749" t="n"/>
      <c r="Q723" s="749" t="n"/>
      <c r="R723" s="749" t="n"/>
      <c r="S723" s="749" t="n"/>
      <c r="T723" s="749" t="n"/>
      <c r="U723" s="749" t="n"/>
      <c r="V723" s="749" t="n"/>
      <c r="W723" s="749" t="n"/>
      <c r="X723" s="749" t="n"/>
      <c r="Y723" s="749" t="n"/>
      <c r="Z723" s="749" t="n"/>
    </row>
    <row r="724">
      <c r="A724" s="749" t="n"/>
      <c r="B724" s="749" t="n"/>
      <c r="C724" s="749" t="n"/>
      <c r="D724" s="749" t="n"/>
      <c r="E724" s="749" t="n"/>
      <c r="F724" s="749" t="n"/>
      <c r="G724" s="749" t="n"/>
      <c r="H724" s="749" t="n"/>
      <c r="I724" s="749" t="n"/>
      <c r="J724" s="749" t="n"/>
      <c r="K724" s="749" t="n"/>
      <c r="L724" s="749" t="n"/>
      <c r="M724" s="749" t="n"/>
      <c r="N724" s="749" t="n"/>
      <c r="O724" s="749" t="n"/>
      <c r="P724" s="749" t="n"/>
      <c r="Q724" s="749" t="n"/>
      <c r="R724" s="749" t="n"/>
      <c r="S724" s="749" t="n"/>
      <c r="T724" s="749" t="n"/>
      <c r="U724" s="749" t="n"/>
      <c r="V724" s="749" t="n"/>
      <c r="W724" s="749" t="n"/>
      <c r="X724" s="749" t="n"/>
      <c r="Y724" s="749" t="n"/>
      <c r="Z724" s="749" t="n"/>
    </row>
    <row r="725">
      <c r="A725" s="749" t="n"/>
      <c r="B725" s="749" t="n"/>
      <c r="C725" s="749" t="n"/>
      <c r="D725" s="749" t="n"/>
      <c r="E725" s="749" t="n"/>
      <c r="F725" s="749" t="n"/>
      <c r="G725" s="749" t="n"/>
      <c r="H725" s="749" t="n"/>
      <c r="I725" s="749" t="n"/>
      <c r="J725" s="749" t="n"/>
      <c r="K725" s="749" t="n"/>
      <c r="L725" s="749" t="n"/>
      <c r="M725" s="749" t="n"/>
      <c r="N725" s="749" t="n"/>
      <c r="O725" s="749" t="n"/>
      <c r="P725" s="749" t="n"/>
      <c r="Q725" s="749" t="n"/>
      <c r="R725" s="749" t="n"/>
      <c r="S725" s="749" t="n"/>
      <c r="T725" s="749" t="n"/>
      <c r="U725" s="749" t="n"/>
      <c r="V725" s="749" t="n"/>
      <c r="W725" s="749" t="n"/>
      <c r="X725" s="749" t="n"/>
      <c r="Y725" s="749" t="n"/>
      <c r="Z725" s="749" t="n"/>
    </row>
    <row r="726">
      <c r="A726" s="749" t="n"/>
      <c r="B726" s="749" t="n"/>
      <c r="C726" s="749" t="n"/>
      <c r="D726" s="749" t="n"/>
      <c r="E726" s="749" t="n"/>
      <c r="F726" s="749" t="n"/>
      <c r="G726" s="749" t="n"/>
      <c r="H726" s="749" t="n"/>
      <c r="I726" s="749" t="n"/>
      <c r="J726" s="749" t="n"/>
      <c r="K726" s="749" t="n"/>
      <c r="L726" s="749" t="n"/>
      <c r="M726" s="749" t="n"/>
      <c r="N726" s="749" t="n"/>
      <c r="O726" s="749" t="n"/>
      <c r="P726" s="749" t="n"/>
      <c r="Q726" s="749" t="n"/>
      <c r="R726" s="749" t="n"/>
      <c r="S726" s="749" t="n"/>
      <c r="T726" s="749" t="n"/>
      <c r="U726" s="749" t="n"/>
      <c r="V726" s="749" t="n"/>
      <c r="W726" s="749" t="n"/>
      <c r="X726" s="749" t="n"/>
      <c r="Y726" s="749" t="n"/>
      <c r="Z726" s="749" t="n"/>
    </row>
    <row r="727">
      <c r="A727" s="749" t="n"/>
      <c r="B727" s="749" t="n"/>
      <c r="C727" s="749" t="n"/>
      <c r="D727" s="749" t="n"/>
      <c r="E727" s="749" t="n"/>
      <c r="F727" s="749" t="n"/>
      <c r="G727" s="749" t="n"/>
      <c r="H727" s="749" t="n"/>
      <c r="I727" s="749" t="n"/>
      <c r="J727" s="749" t="n"/>
      <c r="K727" s="749" t="n"/>
      <c r="L727" s="749" t="n"/>
      <c r="M727" s="749" t="n"/>
      <c r="N727" s="749" t="n"/>
      <c r="O727" s="749" t="n"/>
      <c r="P727" s="749" t="n"/>
      <c r="Q727" s="749" t="n"/>
      <c r="R727" s="749" t="n"/>
      <c r="S727" s="749" t="n"/>
      <c r="T727" s="749" t="n"/>
      <c r="U727" s="749" t="n"/>
      <c r="V727" s="749" t="n"/>
      <c r="W727" s="749" t="n"/>
      <c r="X727" s="749" t="n"/>
      <c r="Y727" s="749" t="n"/>
      <c r="Z727" s="749" t="n"/>
    </row>
    <row r="728">
      <c r="A728" s="749" t="n"/>
      <c r="B728" s="749" t="n"/>
      <c r="C728" s="749" t="n"/>
      <c r="D728" s="749" t="n"/>
      <c r="E728" s="749" t="n"/>
      <c r="F728" s="749" t="n"/>
      <c r="G728" s="749" t="n"/>
      <c r="H728" s="749" t="n"/>
      <c r="I728" s="749" t="n"/>
      <c r="J728" s="749" t="n"/>
      <c r="K728" s="749" t="n"/>
      <c r="L728" s="749" t="n"/>
      <c r="M728" s="749" t="n"/>
      <c r="N728" s="749" t="n"/>
      <c r="O728" s="749" t="n"/>
      <c r="P728" s="749" t="n"/>
      <c r="Q728" s="749" t="n"/>
      <c r="R728" s="749" t="n"/>
      <c r="S728" s="749" t="n"/>
      <c r="T728" s="749" t="n"/>
      <c r="U728" s="749" t="n"/>
      <c r="V728" s="749" t="n"/>
      <c r="W728" s="749" t="n"/>
      <c r="X728" s="749" t="n"/>
      <c r="Y728" s="749" t="n"/>
      <c r="Z728" s="749" t="n"/>
    </row>
    <row r="729">
      <c r="A729" s="749" t="n"/>
      <c r="B729" s="749" t="n"/>
      <c r="C729" s="749" t="n"/>
      <c r="D729" s="749" t="n"/>
      <c r="E729" s="749" t="n"/>
      <c r="F729" s="749" t="n"/>
      <c r="G729" s="749" t="n"/>
      <c r="H729" s="749" t="n"/>
      <c r="I729" s="749" t="n"/>
      <c r="J729" s="749" t="n"/>
      <c r="K729" s="749" t="n"/>
      <c r="L729" s="749" t="n"/>
      <c r="M729" s="749" t="n"/>
      <c r="N729" s="749" t="n"/>
      <c r="O729" s="749" t="n"/>
      <c r="P729" s="749" t="n"/>
      <c r="Q729" s="749" t="n"/>
      <c r="R729" s="749" t="n"/>
      <c r="S729" s="749" t="n"/>
      <c r="T729" s="749" t="n"/>
      <c r="U729" s="749" t="n"/>
      <c r="V729" s="749" t="n"/>
      <c r="W729" s="749" t="n"/>
      <c r="X729" s="749" t="n"/>
      <c r="Y729" s="749" t="n"/>
      <c r="Z729" s="749" t="n"/>
    </row>
    <row r="730">
      <c r="A730" s="749" t="n"/>
      <c r="B730" s="749" t="n"/>
      <c r="C730" s="749" t="n"/>
      <c r="D730" s="749" t="n"/>
      <c r="E730" s="749" t="n"/>
      <c r="F730" s="749" t="n"/>
      <c r="G730" s="749" t="n"/>
      <c r="H730" s="749" t="n"/>
      <c r="I730" s="749" t="n"/>
      <c r="J730" s="749" t="n"/>
      <c r="K730" s="749" t="n"/>
      <c r="L730" s="749" t="n"/>
      <c r="M730" s="749" t="n"/>
      <c r="N730" s="749" t="n"/>
      <c r="O730" s="749" t="n"/>
      <c r="P730" s="749" t="n"/>
      <c r="Q730" s="749" t="n"/>
      <c r="R730" s="749" t="n"/>
      <c r="S730" s="749" t="n"/>
      <c r="T730" s="749" t="n"/>
      <c r="U730" s="749" t="n"/>
      <c r="V730" s="749" t="n"/>
      <c r="W730" s="749" t="n"/>
      <c r="X730" s="749" t="n"/>
      <c r="Y730" s="749" t="n"/>
      <c r="Z730" s="749" t="n"/>
    </row>
    <row r="731">
      <c r="A731" s="749" t="n"/>
      <c r="B731" s="749" t="n"/>
      <c r="C731" s="749" t="n"/>
      <c r="D731" s="749" t="n"/>
      <c r="E731" s="749" t="n"/>
      <c r="F731" s="749" t="n"/>
      <c r="G731" s="749" t="n"/>
      <c r="H731" s="749" t="n"/>
      <c r="I731" s="749" t="n"/>
      <c r="J731" s="749" t="n"/>
      <c r="K731" s="749" t="n"/>
      <c r="L731" s="749" t="n"/>
      <c r="M731" s="749" t="n"/>
      <c r="N731" s="749" t="n"/>
      <c r="O731" s="749" t="n"/>
      <c r="P731" s="749" t="n"/>
      <c r="Q731" s="749" t="n"/>
      <c r="R731" s="749" t="n"/>
      <c r="S731" s="749" t="n"/>
      <c r="T731" s="749" t="n"/>
      <c r="U731" s="749" t="n"/>
      <c r="V731" s="749" t="n"/>
      <c r="W731" s="749" t="n"/>
      <c r="X731" s="749" t="n"/>
      <c r="Y731" s="749" t="n"/>
      <c r="Z731" s="749" t="n"/>
    </row>
    <row r="732">
      <c r="A732" s="749" t="n"/>
      <c r="B732" s="749" t="n"/>
      <c r="C732" s="749" t="n"/>
      <c r="D732" s="749" t="n"/>
      <c r="E732" s="749" t="n"/>
      <c r="F732" s="749" t="n"/>
      <c r="G732" s="749" t="n"/>
      <c r="H732" s="749" t="n"/>
      <c r="I732" s="749" t="n"/>
      <c r="J732" s="749" t="n"/>
      <c r="K732" s="749" t="n"/>
      <c r="L732" s="749" t="n"/>
      <c r="M732" s="749" t="n"/>
      <c r="N732" s="749" t="n"/>
      <c r="O732" s="749" t="n"/>
      <c r="P732" s="749" t="n"/>
      <c r="Q732" s="749" t="n"/>
      <c r="R732" s="749" t="n"/>
      <c r="S732" s="749" t="n"/>
      <c r="T732" s="749" t="n"/>
      <c r="U732" s="749" t="n"/>
      <c r="V732" s="749" t="n"/>
      <c r="W732" s="749" t="n"/>
      <c r="X732" s="749" t="n"/>
      <c r="Y732" s="749" t="n"/>
      <c r="Z732" s="749" t="n"/>
    </row>
    <row r="733">
      <c r="A733" s="749" t="n"/>
      <c r="B733" s="749" t="n"/>
      <c r="C733" s="749" t="n"/>
      <c r="D733" s="749" t="n"/>
      <c r="E733" s="749" t="n"/>
      <c r="F733" s="749" t="n"/>
      <c r="G733" s="749" t="n"/>
      <c r="H733" s="749" t="n"/>
      <c r="I733" s="749" t="n"/>
      <c r="J733" s="749" t="n"/>
      <c r="K733" s="749" t="n"/>
      <c r="L733" s="749" t="n"/>
      <c r="M733" s="749" t="n"/>
      <c r="N733" s="749" t="n"/>
      <c r="O733" s="749" t="n"/>
      <c r="P733" s="749" t="n"/>
      <c r="Q733" s="749" t="n"/>
      <c r="R733" s="749" t="n"/>
      <c r="S733" s="749" t="n"/>
      <c r="T733" s="749" t="n"/>
      <c r="U733" s="749" t="n"/>
      <c r="V733" s="749" t="n"/>
      <c r="W733" s="749" t="n"/>
      <c r="X733" s="749" t="n"/>
      <c r="Y733" s="749" t="n"/>
      <c r="Z733" s="749" t="n"/>
    </row>
    <row r="734">
      <c r="A734" s="749" t="n"/>
      <c r="B734" s="749" t="n"/>
      <c r="C734" s="749" t="n"/>
      <c r="D734" s="749" t="n"/>
      <c r="E734" s="749" t="n"/>
      <c r="F734" s="749" t="n"/>
      <c r="G734" s="749" t="n"/>
      <c r="H734" s="749" t="n"/>
      <c r="I734" s="749" t="n"/>
      <c r="J734" s="749" t="n"/>
      <c r="K734" s="749" t="n"/>
      <c r="L734" s="749" t="n"/>
      <c r="M734" s="749" t="n"/>
      <c r="N734" s="749" t="n"/>
      <c r="O734" s="749" t="n"/>
      <c r="P734" s="749" t="n"/>
      <c r="Q734" s="749" t="n"/>
      <c r="R734" s="749" t="n"/>
      <c r="S734" s="749" t="n"/>
      <c r="T734" s="749" t="n"/>
      <c r="U734" s="749" t="n"/>
      <c r="V734" s="749" t="n"/>
      <c r="W734" s="749" t="n"/>
      <c r="X734" s="749" t="n"/>
      <c r="Y734" s="749" t="n"/>
      <c r="Z734" s="749" t="n"/>
    </row>
    <row r="735">
      <c r="A735" s="749" t="n"/>
      <c r="B735" s="749" t="n"/>
      <c r="C735" s="749" t="n"/>
      <c r="D735" s="749" t="n"/>
      <c r="E735" s="749" t="n"/>
      <c r="F735" s="749" t="n"/>
      <c r="G735" s="749" t="n"/>
      <c r="H735" s="749" t="n"/>
      <c r="I735" s="749" t="n"/>
      <c r="J735" s="749" t="n"/>
      <c r="K735" s="749" t="n"/>
      <c r="L735" s="749" t="n"/>
      <c r="M735" s="749" t="n"/>
      <c r="N735" s="749" t="n"/>
      <c r="O735" s="749" t="n"/>
      <c r="P735" s="749" t="n"/>
      <c r="Q735" s="749" t="n"/>
      <c r="R735" s="749" t="n"/>
      <c r="S735" s="749" t="n"/>
      <c r="T735" s="749" t="n"/>
      <c r="U735" s="749" t="n"/>
      <c r="V735" s="749" t="n"/>
      <c r="W735" s="749" t="n"/>
      <c r="X735" s="749" t="n"/>
      <c r="Y735" s="749" t="n"/>
      <c r="Z735" s="749" t="n"/>
    </row>
    <row r="736">
      <c r="A736" s="749" t="n"/>
      <c r="B736" s="749" t="n"/>
      <c r="C736" s="749" t="n"/>
      <c r="D736" s="749" t="n"/>
      <c r="E736" s="749" t="n"/>
      <c r="F736" s="749" t="n"/>
      <c r="G736" s="749" t="n"/>
      <c r="H736" s="749" t="n"/>
      <c r="I736" s="749" t="n"/>
      <c r="J736" s="749" t="n"/>
      <c r="K736" s="749" t="n"/>
      <c r="L736" s="749" t="n"/>
      <c r="M736" s="749" t="n"/>
      <c r="N736" s="749" t="n"/>
      <c r="O736" s="749" t="n"/>
      <c r="P736" s="749" t="n"/>
      <c r="Q736" s="749" t="n"/>
      <c r="R736" s="749" t="n"/>
      <c r="S736" s="749" t="n"/>
      <c r="T736" s="749" t="n"/>
      <c r="U736" s="749" t="n"/>
      <c r="V736" s="749" t="n"/>
      <c r="W736" s="749" t="n"/>
      <c r="X736" s="749" t="n"/>
      <c r="Y736" s="749" t="n"/>
      <c r="Z736" s="749" t="n"/>
    </row>
    <row r="737">
      <c r="A737" s="749" t="n"/>
      <c r="B737" s="749" t="n"/>
      <c r="C737" s="749" t="n"/>
      <c r="D737" s="749" t="n"/>
      <c r="E737" s="749" t="n"/>
      <c r="F737" s="749" t="n"/>
      <c r="G737" s="749" t="n"/>
      <c r="H737" s="749" t="n"/>
      <c r="I737" s="749" t="n"/>
      <c r="J737" s="749" t="n"/>
      <c r="K737" s="749" t="n"/>
      <c r="L737" s="749" t="n"/>
      <c r="M737" s="749" t="n"/>
      <c r="N737" s="749" t="n"/>
      <c r="O737" s="749" t="n"/>
      <c r="P737" s="749" t="n"/>
      <c r="Q737" s="749" t="n"/>
      <c r="R737" s="749" t="n"/>
      <c r="S737" s="749" t="n"/>
      <c r="T737" s="749" t="n"/>
      <c r="U737" s="749" t="n"/>
      <c r="V737" s="749" t="n"/>
      <c r="W737" s="749" t="n"/>
      <c r="X737" s="749" t="n"/>
      <c r="Y737" s="749" t="n"/>
      <c r="Z737" s="749" t="n"/>
    </row>
    <row r="738">
      <c r="A738" s="749" t="n"/>
      <c r="B738" s="749" t="n"/>
      <c r="C738" s="749" t="n"/>
      <c r="D738" s="749" t="n"/>
      <c r="E738" s="749" t="n"/>
      <c r="F738" s="749" t="n"/>
      <c r="G738" s="749" t="n"/>
      <c r="H738" s="749" t="n"/>
      <c r="I738" s="749" t="n"/>
      <c r="J738" s="749" t="n"/>
      <c r="K738" s="749" t="n"/>
      <c r="L738" s="749" t="n"/>
      <c r="M738" s="749" t="n"/>
      <c r="N738" s="749" t="n"/>
      <c r="O738" s="749" t="n"/>
      <c r="P738" s="749" t="n"/>
      <c r="Q738" s="749" t="n"/>
      <c r="R738" s="749" t="n"/>
      <c r="S738" s="749" t="n"/>
      <c r="T738" s="749" t="n"/>
      <c r="U738" s="749" t="n"/>
      <c r="V738" s="749" t="n"/>
      <c r="W738" s="749" t="n"/>
      <c r="X738" s="749" t="n"/>
      <c r="Y738" s="749" t="n"/>
      <c r="Z738" s="749" t="n"/>
    </row>
    <row r="739">
      <c r="A739" s="749" t="n"/>
      <c r="B739" s="749" t="n"/>
      <c r="C739" s="749" t="n"/>
      <c r="D739" s="749" t="n"/>
      <c r="E739" s="749" t="n"/>
      <c r="F739" s="749" t="n"/>
      <c r="G739" s="749" t="n"/>
      <c r="H739" s="749" t="n"/>
      <c r="I739" s="749" t="n"/>
      <c r="J739" s="749" t="n"/>
      <c r="K739" s="749" t="n"/>
      <c r="L739" s="749" t="n"/>
      <c r="M739" s="749" t="n"/>
      <c r="N739" s="749" t="n"/>
      <c r="O739" s="749" t="n"/>
      <c r="P739" s="749" t="n"/>
      <c r="Q739" s="749" t="n"/>
      <c r="R739" s="749" t="n"/>
      <c r="S739" s="749" t="n"/>
      <c r="T739" s="749" t="n"/>
      <c r="U739" s="749" t="n"/>
      <c r="V739" s="749" t="n"/>
      <c r="W739" s="749" t="n"/>
      <c r="X739" s="749" t="n"/>
      <c r="Y739" s="749" t="n"/>
      <c r="Z739" s="749" t="n"/>
    </row>
    <row r="740">
      <c r="A740" s="749" t="n"/>
      <c r="B740" s="749" t="n"/>
      <c r="C740" s="749" t="n"/>
      <c r="D740" s="749" t="n"/>
      <c r="E740" s="749" t="n"/>
      <c r="F740" s="749" t="n"/>
      <c r="G740" s="749" t="n"/>
      <c r="H740" s="749" t="n"/>
      <c r="I740" s="749" t="n"/>
      <c r="J740" s="749" t="n"/>
      <c r="K740" s="749" t="n"/>
      <c r="L740" s="749" t="n"/>
      <c r="M740" s="749" t="n"/>
      <c r="N740" s="749" t="n"/>
      <c r="O740" s="749" t="n"/>
      <c r="P740" s="749" t="n"/>
      <c r="Q740" s="749" t="n"/>
      <c r="R740" s="749" t="n"/>
      <c r="S740" s="749" t="n"/>
      <c r="T740" s="749" t="n"/>
      <c r="U740" s="749" t="n"/>
      <c r="V740" s="749" t="n"/>
      <c r="W740" s="749" t="n"/>
      <c r="X740" s="749" t="n"/>
      <c r="Y740" s="749" t="n"/>
      <c r="Z740" s="749" t="n"/>
    </row>
    <row r="741">
      <c r="A741" s="749" t="n"/>
      <c r="B741" s="749" t="n"/>
      <c r="C741" s="749" t="n"/>
      <c r="D741" s="749" t="n"/>
      <c r="E741" s="749" t="n"/>
      <c r="F741" s="749" t="n"/>
      <c r="G741" s="749" t="n"/>
      <c r="H741" s="749" t="n"/>
      <c r="I741" s="749" t="n"/>
      <c r="J741" s="749" t="n"/>
      <c r="K741" s="749" t="n"/>
      <c r="L741" s="749" t="n"/>
      <c r="M741" s="749" t="n"/>
      <c r="N741" s="749" t="n"/>
      <c r="O741" s="749" t="n"/>
      <c r="P741" s="749" t="n"/>
      <c r="Q741" s="749" t="n"/>
      <c r="R741" s="749" t="n"/>
      <c r="S741" s="749" t="n"/>
      <c r="T741" s="749" t="n"/>
      <c r="U741" s="749" t="n"/>
      <c r="V741" s="749" t="n"/>
      <c r="W741" s="749" t="n"/>
      <c r="X741" s="749" t="n"/>
      <c r="Y741" s="749" t="n"/>
      <c r="Z741" s="749" t="n"/>
    </row>
    <row r="742">
      <c r="A742" s="749" t="n"/>
      <c r="B742" s="749" t="n"/>
      <c r="C742" s="749" t="n"/>
      <c r="D742" s="749" t="n"/>
      <c r="E742" s="749" t="n"/>
      <c r="F742" s="749" t="n"/>
      <c r="G742" s="749" t="n"/>
      <c r="H742" s="749" t="n"/>
      <c r="I742" s="749" t="n"/>
      <c r="J742" s="749" t="n"/>
      <c r="K742" s="749" t="n"/>
      <c r="L742" s="749" t="n"/>
      <c r="M742" s="749" t="n"/>
      <c r="N742" s="749" t="n"/>
      <c r="O742" s="749" t="n"/>
      <c r="P742" s="749" t="n"/>
      <c r="Q742" s="749" t="n"/>
      <c r="R742" s="749" t="n"/>
      <c r="S742" s="749" t="n"/>
      <c r="T742" s="749" t="n"/>
      <c r="U742" s="749" t="n"/>
      <c r="V742" s="749" t="n"/>
      <c r="W742" s="749" t="n"/>
      <c r="X742" s="749" t="n"/>
      <c r="Y742" s="749" t="n"/>
      <c r="Z742" s="749" t="n"/>
    </row>
    <row r="743">
      <c r="A743" s="749" t="n"/>
      <c r="B743" s="749" t="n"/>
      <c r="C743" s="749" t="n"/>
      <c r="D743" s="749" t="n"/>
      <c r="E743" s="749" t="n"/>
      <c r="F743" s="749" t="n"/>
      <c r="G743" s="749" t="n"/>
      <c r="H743" s="749" t="n"/>
      <c r="I743" s="749" t="n"/>
      <c r="J743" s="749" t="n"/>
      <c r="K743" s="749" t="n"/>
      <c r="L743" s="749" t="n"/>
      <c r="M743" s="749" t="n"/>
      <c r="N743" s="749" t="n"/>
      <c r="O743" s="749" t="n"/>
      <c r="P743" s="749" t="n"/>
      <c r="Q743" s="749" t="n"/>
      <c r="R743" s="749" t="n"/>
      <c r="S743" s="749" t="n"/>
      <c r="T743" s="749" t="n"/>
      <c r="U743" s="749" t="n"/>
      <c r="V743" s="749" t="n"/>
      <c r="W743" s="749" t="n"/>
      <c r="X743" s="749" t="n"/>
      <c r="Y743" s="749" t="n"/>
      <c r="Z743" s="749" t="n"/>
    </row>
    <row r="744">
      <c r="A744" s="749" t="n"/>
      <c r="B744" s="749" t="n"/>
      <c r="C744" s="749" t="n"/>
      <c r="D744" s="749" t="n"/>
      <c r="E744" s="749" t="n"/>
      <c r="F744" s="749" t="n"/>
      <c r="G744" s="749" t="n"/>
      <c r="H744" s="749" t="n"/>
      <c r="I744" s="749" t="n"/>
      <c r="J744" s="749" t="n"/>
      <c r="K744" s="749" t="n"/>
      <c r="L744" s="749" t="n"/>
      <c r="M744" s="749" t="n"/>
      <c r="N744" s="749" t="n"/>
      <c r="O744" s="749" t="n"/>
      <c r="P744" s="749" t="n"/>
      <c r="Q744" s="749" t="n"/>
      <c r="R744" s="749" t="n"/>
      <c r="S744" s="749" t="n"/>
      <c r="T744" s="749" t="n"/>
      <c r="U744" s="749" t="n"/>
      <c r="V744" s="749" t="n"/>
      <c r="W744" s="749" t="n"/>
      <c r="X744" s="749" t="n"/>
      <c r="Y744" s="749" t="n"/>
      <c r="Z744" s="749" t="n"/>
    </row>
    <row r="745">
      <c r="A745" s="749" t="n"/>
      <c r="B745" s="749" t="n"/>
      <c r="C745" s="749" t="n"/>
      <c r="D745" s="749" t="n"/>
      <c r="E745" s="749" t="n"/>
      <c r="F745" s="749" t="n"/>
      <c r="G745" s="749" t="n"/>
      <c r="H745" s="749" t="n"/>
      <c r="I745" s="749" t="n"/>
      <c r="J745" s="749" t="n"/>
      <c r="K745" s="749" t="n"/>
      <c r="L745" s="749" t="n"/>
      <c r="M745" s="749" t="n"/>
      <c r="N745" s="749" t="n"/>
      <c r="O745" s="749" t="n"/>
      <c r="P745" s="749" t="n"/>
      <c r="Q745" s="749" t="n"/>
      <c r="R745" s="749" t="n"/>
      <c r="S745" s="749" t="n"/>
      <c r="T745" s="749" t="n"/>
      <c r="U745" s="749" t="n"/>
      <c r="V745" s="749" t="n"/>
      <c r="W745" s="749" t="n"/>
      <c r="X745" s="749" t="n"/>
      <c r="Y745" s="749" t="n"/>
      <c r="Z745" s="749" t="n"/>
    </row>
    <row r="746">
      <c r="A746" s="749" t="n"/>
      <c r="B746" s="749" t="n"/>
      <c r="C746" s="749" t="n"/>
      <c r="D746" s="749" t="n"/>
      <c r="E746" s="749" t="n"/>
      <c r="F746" s="749" t="n"/>
      <c r="G746" s="749" t="n"/>
      <c r="H746" s="749" t="n"/>
      <c r="I746" s="749" t="n"/>
      <c r="J746" s="749" t="n"/>
      <c r="K746" s="749" t="n"/>
      <c r="L746" s="749" t="n"/>
      <c r="M746" s="749" t="n"/>
      <c r="N746" s="749" t="n"/>
      <c r="O746" s="749" t="n"/>
      <c r="P746" s="749" t="n"/>
      <c r="Q746" s="749" t="n"/>
      <c r="R746" s="749" t="n"/>
      <c r="S746" s="749" t="n"/>
      <c r="T746" s="749" t="n"/>
      <c r="U746" s="749" t="n"/>
      <c r="V746" s="749" t="n"/>
      <c r="W746" s="749" t="n"/>
      <c r="X746" s="749" t="n"/>
      <c r="Y746" s="749" t="n"/>
      <c r="Z746" s="749" t="n"/>
    </row>
    <row r="747">
      <c r="A747" s="749" t="n"/>
      <c r="B747" s="749" t="n"/>
      <c r="C747" s="749" t="n"/>
      <c r="D747" s="749" t="n"/>
      <c r="E747" s="749" t="n"/>
      <c r="F747" s="749" t="n"/>
      <c r="G747" s="749" t="n"/>
      <c r="H747" s="749" t="n"/>
      <c r="I747" s="749" t="n"/>
      <c r="J747" s="749" t="n"/>
      <c r="K747" s="749" t="n"/>
      <c r="L747" s="749" t="n"/>
      <c r="M747" s="749" t="n"/>
      <c r="N747" s="749" t="n"/>
      <c r="O747" s="749" t="n"/>
      <c r="P747" s="749" t="n"/>
      <c r="Q747" s="749" t="n"/>
      <c r="R747" s="749" t="n"/>
      <c r="S747" s="749" t="n"/>
      <c r="T747" s="749" t="n"/>
      <c r="U747" s="749" t="n"/>
      <c r="V747" s="749" t="n"/>
      <c r="W747" s="749" t="n"/>
      <c r="X747" s="749" t="n"/>
      <c r="Y747" s="749" t="n"/>
      <c r="Z747" s="749" t="n"/>
    </row>
    <row r="748">
      <c r="A748" s="749" t="n"/>
      <c r="B748" s="749" t="n"/>
      <c r="C748" s="749" t="n"/>
      <c r="D748" s="749" t="n"/>
      <c r="E748" s="749" t="n"/>
      <c r="F748" s="749" t="n"/>
      <c r="G748" s="749" t="n"/>
      <c r="H748" s="749" t="n"/>
      <c r="I748" s="749" t="n"/>
      <c r="J748" s="749" t="n"/>
      <c r="K748" s="749" t="n"/>
      <c r="L748" s="749" t="n"/>
      <c r="M748" s="749" t="n"/>
      <c r="N748" s="749" t="n"/>
      <c r="O748" s="749" t="n"/>
      <c r="P748" s="749" t="n"/>
      <c r="Q748" s="749" t="n"/>
      <c r="R748" s="749" t="n"/>
      <c r="S748" s="749" t="n"/>
      <c r="T748" s="749" t="n"/>
      <c r="U748" s="749" t="n"/>
      <c r="V748" s="749" t="n"/>
      <c r="W748" s="749" t="n"/>
      <c r="X748" s="749" t="n"/>
      <c r="Y748" s="749" t="n"/>
      <c r="Z748" s="749" t="n"/>
    </row>
    <row r="749">
      <c r="A749" s="749" t="n"/>
      <c r="B749" s="749" t="n"/>
      <c r="C749" s="749" t="n"/>
      <c r="D749" s="749" t="n"/>
      <c r="E749" s="749" t="n"/>
      <c r="F749" s="749" t="n"/>
      <c r="G749" s="749" t="n"/>
      <c r="H749" s="749" t="n"/>
      <c r="I749" s="749" t="n"/>
      <c r="J749" s="749" t="n"/>
      <c r="K749" s="749" t="n"/>
      <c r="L749" s="749" t="n"/>
      <c r="M749" s="749" t="n"/>
      <c r="N749" s="749" t="n"/>
      <c r="O749" s="749" t="n"/>
      <c r="P749" s="749" t="n"/>
      <c r="Q749" s="749" t="n"/>
      <c r="R749" s="749" t="n"/>
      <c r="S749" s="749" t="n"/>
      <c r="T749" s="749" t="n"/>
      <c r="U749" s="749" t="n"/>
      <c r="V749" s="749" t="n"/>
      <c r="W749" s="749" t="n"/>
      <c r="X749" s="749" t="n"/>
      <c r="Y749" s="749" t="n"/>
      <c r="Z749" s="749" t="n"/>
    </row>
    <row r="750">
      <c r="A750" s="749" t="n"/>
      <c r="B750" s="749" t="n"/>
      <c r="C750" s="749" t="n"/>
      <c r="D750" s="749" t="n"/>
      <c r="E750" s="749" t="n"/>
      <c r="F750" s="749" t="n"/>
      <c r="G750" s="749" t="n"/>
      <c r="H750" s="749" t="n"/>
      <c r="I750" s="749" t="n"/>
      <c r="J750" s="749" t="n"/>
      <c r="K750" s="749" t="n"/>
      <c r="L750" s="749" t="n"/>
      <c r="M750" s="749" t="n"/>
      <c r="N750" s="749" t="n"/>
      <c r="O750" s="749" t="n"/>
      <c r="P750" s="749" t="n"/>
      <c r="Q750" s="749" t="n"/>
      <c r="R750" s="749" t="n"/>
      <c r="S750" s="749" t="n"/>
      <c r="T750" s="749" t="n"/>
      <c r="U750" s="749" t="n"/>
      <c r="V750" s="749" t="n"/>
      <c r="W750" s="749" t="n"/>
      <c r="X750" s="749" t="n"/>
      <c r="Y750" s="749" t="n"/>
      <c r="Z750" s="749" t="n"/>
    </row>
    <row r="751">
      <c r="A751" s="749" t="n"/>
      <c r="B751" s="749" t="n"/>
      <c r="C751" s="749" t="n"/>
      <c r="D751" s="749" t="n"/>
      <c r="E751" s="749" t="n"/>
      <c r="F751" s="749" t="n"/>
      <c r="G751" s="749" t="n"/>
      <c r="H751" s="749" t="n"/>
      <c r="I751" s="749" t="n"/>
      <c r="J751" s="749" t="n"/>
      <c r="K751" s="749" t="n"/>
      <c r="L751" s="749" t="n"/>
      <c r="M751" s="749" t="n"/>
      <c r="N751" s="749" t="n"/>
      <c r="O751" s="749" t="n"/>
      <c r="P751" s="749" t="n"/>
      <c r="Q751" s="749" t="n"/>
      <c r="R751" s="749" t="n"/>
      <c r="S751" s="749" t="n"/>
      <c r="T751" s="749" t="n"/>
      <c r="U751" s="749" t="n"/>
      <c r="V751" s="749" t="n"/>
      <c r="W751" s="749" t="n"/>
      <c r="X751" s="749" t="n"/>
      <c r="Y751" s="749" t="n"/>
      <c r="Z751" s="749" t="n"/>
    </row>
    <row r="752">
      <c r="A752" s="749" t="n"/>
      <c r="B752" s="749" t="n"/>
      <c r="C752" s="749" t="n"/>
      <c r="D752" s="749" t="n"/>
      <c r="E752" s="749" t="n"/>
      <c r="F752" s="749" t="n"/>
      <c r="G752" s="749" t="n"/>
      <c r="H752" s="749" t="n"/>
      <c r="I752" s="749" t="n"/>
      <c r="J752" s="749" t="n"/>
      <c r="K752" s="749" t="n"/>
      <c r="L752" s="749" t="n"/>
      <c r="M752" s="749" t="n"/>
      <c r="N752" s="749" t="n"/>
      <c r="O752" s="749" t="n"/>
      <c r="P752" s="749" t="n"/>
      <c r="Q752" s="749" t="n"/>
      <c r="R752" s="749" t="n"/>
      <c r="S752" s="749" t="n"/>
      <c r="T752" s="749" t="n"/>
      <c r="U752" s="749" t="n"/>
      <c r="V752" s="749" t="n"/>
      <c r="W752" s="749" t="n"/>
      <c r="X752" s="749" t="n"/>
      <c r="Y752" s="749" t="n"/>
      <c r="Z752" s="749" t="n"/>
    </row>
    <row r="753">
      <c r="A753" s="749" t="n"/>
      <c r="B753" s="749" t="n"/>
      <c r="C753" s="749" t="n"/>
      <c r="D753" s="749" t="n"/>
      <c r="E753" s="749" t="n"/>
      <c r="F753" s="749" t="n"/>
      <c r="G753" s="749" t="n"/>
      <c r="H753" s="749" t="n"/>
      <c r="I753" s="749" t="n"/>
      <c r="J753" s="749" t="n"/>
      <c r="K753" s="749" t="n"/>
      <c r="L753" s="749" t="n"/>
      <c r="M753" s="749" t="n"/>
      <c r="N753" s="749" t="n"/>
      <c r="O753" s="749" t="n"/>
      <c r="P753" s="749" t="n"/>
      <c r="Q753" s="749" t="n"/>
      <c r="R753" s="749" t="n"/>
      <c r="S753" s="749" t="n"/>
      <c r="T753" s="749" t="n"/>
      <c r="U753" s="749" t="n"/>
      <c r="V753" s="749" t="n"/>
      <c r="W753" s="749" t="n"/>
      <c r="X753" s="749" t="n"/>
      <c r="Y753" s="749" t="n"/>
      <c r="Z753" s="749" t="n"/>
    </row>
    <row r="754">
      <c r="A754" s="749" t="n"/>
      <c r="B754" s="749" t="n"/>
      <c r="C754" s="749" t="n"/>
      <c r="D754" s="749" t="n"/>
      <c r="E754" s="749" t="n"/>
      <c r="F754" s="749" t="n"/>
      <c r="G754" s="749" t="n"/>
      <c r="H754" s="749" t="n"/>
      <c r="I754" s="749" t="n"/>
      <c r="J754" s="749" t="n"/>
      <c r="K754" s="749" t="n"/>
      <c r="L754" s="749" t="n"/>
      <c r="M754" s="749" t="n"/>
      <c r="N754" s="749" t="n"/>
      <c r="O754" s="749" t="n"/>
      <c r="P754" s="749" t="n"/>
      <c r="Q754" s="749" t="n"/>
      <c r="R754" s="749" t="n"/>
      <c r="S754" s="749" t="n"/>
      <c r="T754" s="749" t="n"/>
      <c r="U754" s="749" t="n"/>
      <c r="V754" s="749" t="n"/>
      <c r="W754" s="749" t="n"/>
      <c r="X754" s="749" t="n"/>
      <c r="Y754" s="749" t="n"/>
      <c r="Z754" s="749" t="n"/>
    </row>
    <row r="755">
      <c r="A755" s="749" t="n"/>
      <c r="B755" s="749" t="n"/>
      <c r="C755" s="749" t="n"/>
      <c r="D755" s="749" t="n"/>
      <c r="E755" s="749" t="n"/>
      <c r="F755" s="749" t="n"/>
      <c r="G755" s="749" t="n"/>
      <c r="H755" s="749" t="n"/>
      <c r="I755" s="749" t="n"/>
      <c r="J755" s="749" t="n"/>
      <c r="K755" s="749" t="n"/>
      <c r="L755" s="749" t="n"/>
      <c r="M755" s="749" t="n"/>
      <c r="N755" s="749" t="n"/>
      <c r="O755" s="749" t="n"/>
      <c r="P755" s="749" t="n"/>
      <c r="Q755" s="749" t="n"/>
      <c r="R755" s="749" t="n"/>
      <c r="S755" s="749" t="n"/>
      <c r="T755" s="749" t="n"/>
      <c r="U755" s="749" t="n"/>
      <c r="V755" s="749" t="n"/>
      <c r="W755" s="749" t="n"/>
      <c r="X755" s="749" t="n"/>
      <c r="Y755" s="749" t="n"/>
      <c r="Z755" s="749" t="n"/>
    </row>
    <row r="756">
      <c r="A756" s="749" t="n"/>
      <c r="B756" s="749" t="n"/>
      <c r="C756" s="749" t="n"/>
      <c r="D756" s="749" t="n"/>
      <c r="E756" s="749" t="n"/>
      <c r="F756" s="749" t="n"/>
      <c r="G756" s="749" t="n"/>
      <c r="H756" s="749" t="n"/>
      <c r="I756" s="749" t="n"/>
      <c r="J756" s="749" t="n"/>
      <c r="K756" s="749" t="n"/>
      <c r="L756" s="749" t="n"/>
      <c r="M756" s="749" t="n"/>
      <c r="N756" s="749" t="n"/>
      <c r="O756" s="749" t="n"/>
      <c r="P756" s="749" t="n"/>
      <c r="Q756" s="749" t="n"/>
      <c r="R756" s="749" t="n"/>
      <c r="S756" s="749" t="n"/>
      <c r="T756" s="749" t="n"/>
      <c r="U756" s="749" t="n"/>
      <c r="V756" s="749" t="n"/>
      <c r="W756" s="749" t="n"/>
      <c r="X756" s="749" t="n"/>
      <c r="Y756" s="749" t="n"/>
      <c r="Z756" s="749" t="n"/>
    </row>
    <row r="757">
      <c r="A757" s="749" t="n"/>
      <c r="B757" s="749" t="n"/>
      <c r="C757" s="749" t="n"/>
      <c r="D757" s="749" t="n"/>
      <c r="E757" s="749" t="n"/>
      <c r="F757" s="749" t="n"/>
      <c r="G757" s="749" t="n"/>
      <c r="H757" s="749" t="n"/>
      <c r="I757" s="749" t="n"/>
      <c r="J757" s="749" t="n"/>
      <c r="K757" s="749" t="n"/>
      <c r="L757" s="749" t="n"/>
      <c r="M757" s="749" t="n"/>
      <c r="N757" s="749" t="n"/>
      <c r="O757" s="749" t="n"/>
      <c r="P757" s="749" t="n"/>
      <c r="Q757" s="749" t="n"/>
      <c r="R757" s="749" t="n"/>
      <c r="S757" s="749" t="n"/>
      <c r="T757" s="749" t="n"/>
      <c r="U757" s="749" t="n"/>
      <c r="V757" s="749" t="n"/>
      <c r="W757" s="749" t="n"/>
      <c r="X757" s="749" t="n"/>
      <c r="Y757" s="749" t="n"/>
      <c r="Z757" s="749" t="n"/>
    </row>
    <row r="758">
      <c r="A758" s="749" t="n"/>
      <c r="B758" s="749" t="n"/>
      <c r="C758" s="749" t="n"/>
      <c r="D758" s="749" t="n"/>
      <c r="E758" s="749" t="n"/>
      <c r="F758" s="749" t="n"/>
      <c r="G758" s="749" t="n"/>
      <c r="H758" s="749" t="n"/>
      <c r="I758" s="749" t="n"/>
      <c r="J758" s="749" t="n"/>
      <c r="K758" s="749" t="n"/>
      <c r="L758" s="749" t="n"/>
      <c r="M758" s="749" t="n"/>
      <c r="N758" s="749" t="n"/>
      <c r="O758" s="749" t="n"/>
      <c r="P758" s="749" t="n"/>
      <c r="Q758" s="749" t="n"/>
      <c r="R758" s="749" t="n"/>
      <c r="S758" s="749" t="n"/>
      <c r="T758" s="749" t="n"/>
      <c r="U758" s="749" t="n"/>
      <c r="V758" s="749" t="n"/>
      <c r="W758" s="749" t="n"/>
      <c r="X758" s="749" t="n"/>
      <c r="Y758" s="749" t="n"/>
      <c r="Z758" s="749" t="n"/>
    </row>
    <row r="759">
      <c r="A759" s="749" t="n"/>
      <c r="B759" s="749" t="n"/>
      <c r="C759" s="749" t="n"/>
      <c r="D759" s="749" t="n"/>
      <c r="E759" s="749" t="n"/>
      <c r="F759" s="749" t="n"/>
      <c r="G759" s="749" t="n"/>
      <c r="H759" s="749" t="n"/>
      <c r="I759" s="749" t="n"/>
      <c r="J759" s="749" t="n"/>
      <c r="K759" s="749" t="n"/>
      <c r="L759" s="749" t="n"/>
      <c r="M759" s="749" t="n"/>
      <c r="N759" s="749" t="n"/>
      <c r="O759" s="749" t="n"/>
      <c r="P759" s="749" t="n"/>
      <c r="Q759" s="749" t="n"/>
      <c r="R759" s="749" t="n"/>
      <c r="S759" s="749" t="n"/>
      <c r="T759" s="749" t="n"/>
      <c r="U759" s="749" t="n"/>
      <c r="V759" s="749" t="n"/>
      <c r="W759" s="749" t="n"/>
      <c r="X759" s="749" t="n"/>
      <c r="Y759" s="749" t="n"/>
      <c r="Z759" s="749" t="n"/>
    </row>
    <row r="760">
      <c r="A760" s="749" t="n"/>
      <c r="B760" s="749" t="n"/>
      <c r="C760" s="749" t="n"/>
      <c r="D760" s="749" t="n"/>
      <c r="E760" s="749" t="n"/>
      <c r="F760" s="749" t="n"/>
      <c r="G760" s="749" t="n"/>
      <c r="H760" s="749" t="n"/>
      <c r="I760" s="749" t="n"/>
      <c r="J760" s="749" t="n"/>
      <c r="K760" s="749" t="n"/>
      <c r="L760" s="749" t="n"/>
      <c r="M760" s="749" t="n"/>
      <c r="N760" s="749" t="n"/>
      <c r="O760" s="749" t="n"/>
      <c r="P760" s="749" t="n"/>
      <c r="Q760" s="749" t="n"/>
      <c r="R760" s="749" t="n"/>
      <c r="S760" s="749" t="n"/>
      <c r="T760" s="749" t="n"/>
      <c r="U760" s="749" t="n"/>
      <c r="V760" s="749" t="n"/>
      <c r="W760" s="749" t="n"/>
      <c r="X760" s="749" t="n"/>
      <c r="Y760" s="749" t="n"/>
      <c r="Z760" s="749" t="n"/>
    </row>
    <row r="761">
      <c r="A761" s="749" t="n"/>
      <c r="B761" s="749" t="n"/>
      <c r="C761" s="749" t="n"/>
      <c r="D761" s="749" t="n"/>
      <c r="E761" s="749" t="n"/>
      <c r="F761" s="749" t="n"/>
      <c r="G761" s="749" t="n"/>
      <c r="H761" s="749" t="n"/>
      <c r="I761" s="749" t="n"/>
      <c r="J761" s="749" t="n"/>
      <c r="K761" s="749" t="n"/>
      <c r="L761" s="749" t="n"/>
      <c r="M761" s="749" t="n"/>
      <c r="N761" s="749" t="n"/>
      <c r="O761" s="749" t="n"/>
      <c r="P761" s="749" t="n"/>
      <c r="Q761" s="749" t="n"/>
      <c r="R761" s="749" t="n"/>
      <c r="S761" s="749" t="n"/>
      <c r="T761" s="749" t="n"/>
      <c r="U761" s="749" t="n"/>
      <c r="V761" s="749" t="n"/>
      <c r="W761" s="749" t="n"/>
      <c r="X761" s="749" t="n"/>
      <c r="Y761" s="749" t="n"/>
      <c r="Z761" s="749" t="n"/>
    </row>
    <row r="762">
      <c r="A762" s="749" t="n"/>
      <c r="B762" s="749" t="n"/>
      <c r="C762" s="749" t="n"/>
      <c r="D762" s="749" t="n"/>
      <c r="E762" s="749" t="n"/>
      <c r="F762" s="749" t="n"/>
      <c r="G762" s="749" t="n"/>
      <c r="H762" s="749" t="n"/>
      <c r="I762" s="749" t="n"/>
      <c r="J762" s="749" t="n"/>
      <c r="K762" s="749" t="n"/>
      <c r="L762" s="749" t="n"/>
      <c r="M762" s="749" t="n"/>
      <c r="N762" s="749" t="n"/>
      <c r="O762" s="749" t="n"/>
      <c r="P762" s="749" t="n"/>
      <c r="Q762" s="749" t="n"/>
      <c r="R762" s="749" t="n"/>
      <c r="S762" s="749" t="n"/>
      <c r="T762" s="749" t="n"/>
      <c r="U762" s="749" t="n"/>
      <c r="V762" s="749" t="n"/>
      <c r="W762" s="749" t="n"/>
      <c r="X762" s="749" t="n"/>
      <c r="Y762" s="749" t="n"/>
      <c r="Z762" s="749" t="n"/>
    </row>
    <row r="763">
      <c r="A763" s="749" t="n"/>
      <c r="B763" s="749" t="n"/>
      <c r="C763" s="749" t="n"/>
      <c r="D763" s="749" t="n"/>
      <c r="E763" s="749" t="n"/>
      <c r="F763" s="749" t="n"/>
      <c r="G763" s="749" t="n"/>
      <c r="H763" s="749" t="n"/>
      <c r="I763" s="749" t="n"/>
      <c r="J763" s="749" t="n"/>
      <c r="K763" s="749" t="n"/>
      <c r="L763" s="749" t="n"/>
      <c r="M763" s="749" t="n"/>
      <c r="N763" s="749" t="n"/>
      <c r="O763" s="749" t="n"/>
      <c r="P763" s="749" t="n"/>
      <c r="Q763" s="749" t="n"/>
      <c r="R763" s="749" t="n"/>
      <c r="S763" s="749" t="n"/>
      <c r="T763" s="749" t="n"/>
      <c r="U763" s="749" t="n"/>
      <c r="V763" s="749" t="n"/>
      <c r="W763" s="749" t="n"/>
      <c r="X763" s="749" t="n"/>
      <c r="Y763" s="749" t="n"/>
      <c r="Z763" s="749" t="n"/>
    </row>
    <row r="764">
      <c r="A764" s="749" t="n"/>
      <c r="B764" s="749" t="n"/>
      <c r="C764" s="749" t="n"/>
      <c r="D764" s="749" t="n"/>
      <c r="E764" s="749" t="n"/>
      <c r="F764" s="749" t="n"/>
      <c r="G764" s="749" t="n"/>
      <c r="H764" s="749" t="n"/>
      <c r="I764" s="749" t="n"/>
      <c r="J764" s="749" t="n"/>
      <c r="K764" s="749" t="n"/>
      <c r="L764" s="749" t="n"/>
      <c r="M764" s="749" t="n"/>
      <c r="N764" s="749" t="n"/>
      <c r="O764" s="749" t="n"/>
      <c r="P764" s="749" t="n"/>
      <c r="Q764" s="749" t="n"/>
      <c r="R764" s="749" t="n"/>
      <c r="S764" s="749" t="n"/>
      <c r="T764" s="749" t="n"/>
      <c r="U764" s="749" t="n"/>
      <c r="V764" s="749" t="n"/>
      <c r="W764" s="749" t="n"/>
      <c r="X764" s="749" t="n"/>
      <c r="Y764" s="749" t="n"/>
      <c r="Z764" s="749" t="n"/>
    </row>
    <row r="765">
      <c r="A765" s="749" t="n"/>
      <c r="B765" s="749" t="n"/>
      <c r="C765" s="749" t="n"/>
      <c r="D765" s="749" t="n"/>
      <c r="E765" s="749" t="n"/>
      <c r="F765" s="749" t="n"/>
      <c r="G765" s="749" t="n"/>
      <c r="H765" s="749" t="n"/>
      <c r="I765" s="749" t="n"/>
      <c r="J765" s="749" t="n"/>
      <c r="K765" s="749" t="n"/>
      <c r="L765" s="749" t="n"/>
      <c r="M765" s="749" t="n"/>
      <c r="N765" s="749" t="n"/>
      <c r="O765" s="749" t="n"/>
      <c r="P765" s="749" t="n"/>
      <c r="Q765" s="749" t="n"/>
      <c r="R765" s="749" t="n"/>
      <c r="S765" s="749" t="n"/>
      <c r="T765" s="749" t="n"/>
      <c r="U765" s="749" t="n"/>
      <c r="V765" s="749" t="n"/>
      <c r="W765" s="749" t="n"/>
      <c r="X765" s="749" t="n"/>
      <c r="Y765" s="749" t="n"/>
      <c r="Z765" s="749" t="n"/>
    </row>
    <row r="766">
      <c r="A766" s="749" t="n"/>
      <c r="B766" s="749" t="n"/>
      <c r="C766" s="749" t="n"/>
      <c r="D766" s="749" t="n"/>
      <c r="E766" s="749" t="n"/>
      <c r="F766" s="749" t="n"/>
      <c r="G766" s="749" t="n"/>
      <c r="H766" s="749" t="n"/>
      <c r="I766" s="749" t="n"/>
      <c r="J766" s="749" t="n"/>
      <c r="K766" s="749" t="n"/>
      <c r="L766" s="749" t="n"/>
      <c r="M766" s="749" t="n"/>
      <c r="N766" s="749" t="n"/>
      <c r="O766" s="749" t="n"/>
      <c r="P766" s="749" t="n"/>
      <c r="Q766" s="749" t="n"/>
      <c r="R766" s="749" t="n"/>
      <c r="S766" s="749" t="n"/>
      <c r="T766" s="749" t="n"/>
      <c r="U766" s="749" t="n"/>
      <c r="V766" s="749" t="n"/>
      <c r="W766" s="749" t="n"/>
      <c r="X766" s="749" t="n"/>
      <c r="Y766" s="749" t="n"/>
      <c r="Z766" s="749" t="n"/>
    </row>
    <row r="767">
      <c r="A767" s="749" t="n"/>
      <c r="B767" s="749" t="n"/>
      <c r="C767" s="749" t="n"/>
      <c r="D767" s="749" t="n"/>
      <c r="E767" s="749" t="n"/>
      <c r="F767" s="749" t="n"/>
      <c r="G767" s="749" t="n"/>
      <c r="H767" s="749" t="n"/>
      <c r="I767" s="749" t="n"/>
      <c r="J767" s="749" t="n"/>
      <c r="K767" s="749" t="n"/>
      <c r="L767" s="749" t="n"/>
      <c r="M767" s="749" t="n"/>
      <c r="N767" s="749" t="n"/>
      <c r="O767" s="749" t="n"/>
      <c r="P767" s="749" t="n"/>
      <c r="Q767" s="749" t="n"/>
      <c r="R767" s="749" t="n"/>
      <c r="S767" s="749" t="n"/>
      <c r="T767" s="749" t="n"/>
      <c r="U767" s="749" t="n"/>
      <c r="V767" s="749" t="n"/>
      <c r="W767" s="749" t="n"/>
      <c r="X767" s="749" t="n"/>
      <c r="Y767" s="749" t="n"/>
      <c r="Z767" s="749" t="n"/>
    </row>
    <row r="768">
      <c r="A768" s="749" t="n"/>
      <c r="B768" s="749" t="n"/>
      <c r="C768" s="749" t="n"/>
      <c r="D768" s="749" t="n"/>
      <c r="E768" s="749" t="n"/>
      <c r="F768" s="749" t="n"/>
      <c r="G768" s="749" t="n"/>
      <c r="H768" s="749" t="n"/>
      <c r="I768" s="749" t="n"/>
      <c r="J768" s="749" t="n"/>
      <c r="K768" s="749" t="n"/>
      <c r="L768" s="749" t="n"/>
      <c r="M768" s="749" t="n"/>
      <c r="N768" s="749" t="n"/>
      <c r="O768" s="749" t="n"/>
      <c r="P768" s="749" t="n"/>
      <c r="Q768" s="749" t="n"/>
      <c r="R768" s="749" t="n"/>
      <c r="S768" s="749" t="n"/>
      <c r="T768" s="749" t="n"/>
      <c r="U768" s="749" t="n"/>
      <c r="V768" s="749" t="n"/>
      <c r="W768" s="749" t="n"/>
      <c r="X768" s="749" t="n"/>
      <c r="Y768" s="749" t="n"/>
      <c r="Z768" s="749" t="n"/>
    </row>
    <row r="769">
      <c r="A769" s="749" t="n"/>
      <c r="B769" s="749" t="n"/>
      <c r="C769" s="749" t="n"/>
      <c r="D769" s="749" t="n"/>
      <c r="E769" s="749" t="n"/>
      <c r="F769" s="749" t="n"/>
      <c r="G769" s="749" t="n"/>
      <c r="H769" s="749" t="n"/>
      <c r="I769" s="749" t="n"/>
      <c r="J769" s="749" t="n"/>
      <c r="K769" s="749" t="n"/>
      <c r="L769" s="749" t="n"/>
      <c r="M769" s="749" t="n"/>
      <c r="N769" s="749" t="n"/>
      <c r="O769" s="749" t="n"/>
      <c r="P769" s="749" t="n"/>
      <c r="Q769" s="749" t="n"/>
      <c r="R769" s="749" t="n"/>
      <c r="S769" s="749" t="n"/>
      <c r="T769" s="749" t="n"/>
      <c r="U769" s="749" t="n"/>
      <c r="V769" s="749" t="n"/>
      <c r="W769" s="749" t="n"/>
      <c r="X769" s="749" t="n"/>
      <c r="Y769" s="749" t="n"/>
      <c r="Z769" s="749" t="n"/>
    </row>
    <row r="770">
      <c r="A770" s="749" t="n"/>
      <c r="B770" s="749" t="n"/>
      <c r="C770" s="749" t="n"/>
      <c r="D770" s="749" t="n"/>
      <c r="E770" s="749" t="n"/>
      <c r="F770" s="749" t="n"/>
      <c r="G770" s="749" t="n"/>
      <c r="H770" s="749" t="n"/>
      <c r="I770" s="749" t="n"/>
      <c r="J770" s="749" t="n"/>
      <c r="K770" s="749" t="n"/>
      <c r="L770" s="749" t="n"/>
      <c r="M770" s="749" t="n"/>
      <c r="N770" s="749" t="n"/>
      <c r="O770" s="749" t="n"/>
      <c r="P770" s="749" t="n"/>
      <c r="Q770" s="749" t="n"/>
      <c r="R770" s="749" t="n"/>
      <c r="S770" s="749" t="n"/>
      <c r="T770" s="749" t="n"/>
      <c r="U770" s="749" t="n"/>
      <c r="V770" s="749" t="n"/>
      <c r="W770" s="749" t="n"/>
      <c r="X770" s="749" t="n"/>
      <c r="Y770" s="749" t="n"/>
      <c r="Z770" s="749" t="n"/>
    </row>
    <row r="771">
      <c r="A771" s="749" t="n"/>
      <c r="B771" s="749" t="n"/>
      <c r="C771" s="749" t="n"/>
      <c r="D771" s="749" t="n"/>
      <c r="E771" s="749" t="n"/>
      <c r="F771" s="749" t="n"/>
      <c r="G771" s="749" t="n"/>
      <c r="H771" s="749" t="n"/>
      <c r="I771" s="749" t="n"/>
      <c r="J771" s="749" t="n"/>
      <c r="K771" s="749" t="n"/>
      <c r="L771" s="749" t="n"/>
      <c r="M771" s="749" t="n"/>
      <c r="N771" s="749" t="n"/>
      <c r="O771" s="749" t="n"/>
      <c r="P771" s="749" t="n"/>
      <c r="Q771" s="749" t="n"/>
      <c r="R771" s="749" t="n"/>
      <c r="S771" s="749" t="n"/>
      <c r="T771" s="749" t="n"/>
      <c r="U771" s="749" t="n"/>
      <c r="V771" s="749" t="n"/>
      <c r="W771" s="749" t="n"/>
      <c r="X771" s="749" t="n"/>
      <c r="Y771" s="749" t="n"/>
      <c r="Z771" s="749" t="n"/>
    </row>
    <row r="772">
      <c r="A772" s="749" t="n"/>
      <c r="B772" s="749" t="n"/>
      <c r="C772" s="749" t="n"/>
      <c r="D772" s="749" t="n"/>
      <c r="E772" s="749" t="n"/>
      <c r="F772" s="749" t="n"/>
      <c r="G772" s="749" t="n"/>
      <c r="H772" s="749" t="n"/>
      <c r="I772" s="749" t="n"/>
      <c r="J772" s="749" t="n"/>
      <c r="K772" s="749" t="n"/>
      <c r="L772" s="749" t="n"/>
      <c r="M772" s="749" t="n"/>
      <c r="N772" s="749" t="n"/>
      <c r="O772" s="749" t="n"/>
      <c r="P772" s="749" t="n"/>
      <c r="Q772" s="749" t="n"/>
      <c r="R772" s="749" t="n"/>
      <c r="S772" s="749" t="n"/>
      <c r="T772" s="749" t="n"/>
      <c r="U772" s="749" t="n"/>
      <c r="V772" s="749" t="n"/>
      <c r="W772" s="749" t="n"/>
      <c r="X772" s="749" t="n"/>
      <c r="Y772" s="749" t="n"/>
      <c r="Z772" s="749" t="n"/>
    </row>
    <row r="773">
      <c r="A773" s="749" t="n"/>
      <c r="B773" s="749" t="n"/>
      <c r="C773" s="749" t="n"/>
      <c r="D773" s="749" t="n"/>
      <c r="E773" s="749" t="n"/>
      <c r="F773" s="749" t="n"/>
      <c r="G773" s="749" t="n"/>
      <c r="H773" s="749" t="n"/>
      <c r="I773" s="749" t="n"/>
      <c r="J773" s="749" t="n"/>
      <c r="K773" s="749" t="n"/>
      <c r="L773" s="749" t="n"/>
      <c r="M773" s="749" t="n"/>
      <c r="N773" s="749" t="n"/>
      <c r="O773" s="749" t="n"/>
      <c r="P773" s="749" t="n"/>
      <c r="Q773" s="749" t="n"/>
      <c r="R773" s="749" t="n"/>
      <c r="S773" s="749" t="n"/>
      <c r="T773" s="749" t="n"/>
      <c r="U773" s="749" t="n"/>
      <c r="V773" s="749" t="n"/>
      <c r="W773" s="749" t="n"/>
      <c r="X773" s="749" t="n"/>
      <c r="Y773" s="749" t="n"/>
      <c r="Z773" s="749" t="n"/>
    </row>
    <row r="774">
      <c r="A774" s="749" t="n"/>
      <c r="B774" s="749" t="n"/>
      <c r="C774" s="749" t="n"/>
      <c r="D774" s="749" t="n"/>
      <c r="E774" s="749" t="n"/>
      <c r="F774" s="749" t="n"/>
      <c r="G774" s="749" t="n"/>
      <c r="H774" s="749" t="n"/>
      <c r="I774" s="749" t="n"/>
      <c r="J774" s="749" t="n"/>
      <c r="K774" s="749" t="n"/>
      <c r="L774" s="749" t="n"/>
      <c r="M774" s="749" t="n"/>
      <c r="N774" s="749" t="n"/>
      <c r="O774" s="749" t="n"/>
      <c r="P774" s="749" t="n"/>
      <c r="Q774" s="749" t="n"/>
      <c r="R774" s="749" t="n"/>
      <c r="S774" s="749" t="n"/>
      <c r="T774" s="749" t="n"/>
      <c r="U774" s="749" t="n"/>
      <c r="V774" s="749" t="n"/>
      <c r="W774" s="749" t="n"/>
      <c r="X774" s="749" t="n"/>
      <c r="Y774" s="749" t="n"/>
      <c r="Z774" s="749" t="n"/>
    </row>
    <row r="775">
      <c r="A775" s="749" t="n"/>
      <c r="B775" s="749" t="n"/>
      <c r="C775" s="749" t="n"/>
      <c r="D775" s="749" t="n"/>
      <c r="E775" s="749" t="n"/>
      <c r="F775" s="749" t="n"/>
      <c r="G775" s="749" t="n"/>
      <c r="H775" s="749" t="n"/>
      <c r="I775" s="749" t="n"/>
      <c r="J775" s="749" t="n"/>
      <c r="K775" s="749" t="n"/>
      <c r="L775" s="749" t="n"/>
      <c r="M775" s="749" t="n"/>
      <c r="N775" s="749" t="n"/>
      <c r="O775" s="749" t="n"/>
      <c r="P775" s="749" t="n"/>
      <c r="Q775" s="749" t="n"/>
      <c r="R775" s="749" t="n"/>
      <c r="S775" s="749" t="n"/>
      <c r="T775" s="749" t="n"/>
      <c r="U775" s="749" t="n"/>
      <c r="V775" s="749" t="n"/>
      <c r="W775" s="749" t="n"/>
      <c r="X775" s="749" t="n"/>
      <c r="Y775" s="749" t="n"/>
      <c r="Z775" s="749" t="n"/>
    </row>
    <row r="776">
      <c r="A776" s="749" t="n"/>
      <c r="B776" s="749" t="n"/>
      <c r="C776" s="749" t="n"/>
      <c r="D776" s="749" t="n"/>
      <c r="E776" s="749" t="n"/>
      <c r="F776" s="749" t="n"/>
      <c r="G776" s="749" t="n"/>
      <c r="H776" s="749" t="n"/>
      <c r="I776" s="749" t="n"/>
      <c r="J776" s="749" t="n"/>
      <c r="K776" s="749" t="n"/>
      <c r="L776" s="749" t="n"/>
      <c r="M776" s="749" t="n"/>
      <c r="N776" s="749" t="n"/>
      <c r="O776" s="749" t="n"/>
      <c r="P776" s="749" t="n"/>
      <c r="Q776" s="749" t="n"/>
      <c r="R776" s="749" t="n"/>
      <c r="S776" s="749" t="n"/>
      <c r="T776" s="749" t="n"/>
      <c r="U776" s="749" t="n"/>
      <c r="V776" s="749" t="n"/>
      <c r="W776" s="749" t="n"/>
      <c r="X776" s="749" t="n"/>
      <c r="Y776" s="749" t="n"/>
      <c r="Z776" s="749" t="n"/>
    </row>
    <row r="777">
      <c r="A777" s="749" t="n"/>
      <c r="B777" s="749" t="n"/>
      <c r="C777" s="749" t="n"/>
      <c r="D777" s="749" t="n"/>
      <c r="E777" s="749" t="n"/>
      <c r="F777" s="749" t="n"/>
      <c r="G777" s="749" t="n"/>
      <c r="H777" s="749" t="n"/>
      <c r="I777" s="749" t="n"/>
      <c r="J777" s="749" t="n"/>
      <c r="K777" s="749" t="n"/>
      <c r="L777" s="749" t="n"/>
      <c r="M777" s="749" t="n"/>
      <c r="N777" s="749" t="n"/>
      <c r="O777" s="749" t="n"/>
      <c r="P777" s="749" t="n"/>
      <c r="Q777" s="749" t="n"/>
      <c r="R777" s="749" t="n"/>
      <c r="S777" s="749" t="n"/>
      <c r="T777" s="749" t="n"/>
      <c r="U777" s="749" t="n"/>
      <c r="V777" s="749" t="n"/>
      <c r="W777" s="749" t="n"/>
      <c r="X777" s="749" t="n"/>
      <c r="Y777" s="749" t="n"/>
      <c r="Z777" s="749" t="n"/>
    </row>
    <row r="778">
      <c r="A778" s="749" t="n"/>
      <c r="B778" s="749" t="n"/>
      <c r="C778" s="749" t="n"/>
      <c r="D778" s="749" t="n"/>
      <c r="E778" s="749" t="n"/>
      <c r="F778" s="749" t="n"/>
      <c r="G778" s="749" t="n"/>
      <c r="H778" s="749" t="n"/>
      <c r="I778" s="749" t="n"/>
      <c r="J778" s="749" t="n"/>
      <c r="K778" s="749" t="n"/>
      <c r="L778" s="749" t="n"/>
      <c r="M778" s="749" t="n"/>
      <c r="N778" s="749" t="n"/>
      <c r="O778" s="749" t="n"/>
      <c r="P778" s="749" t="n"/>
      <c r="Q778" s="749" t="n"/>
      <c r="R778" s="749" t="n"/>
      <c r="S778" s="749" t="n"/>
      <c r="T778" s="749" t="n"/>
      <c r="U778" s="749" t="n"/>
      <c r="V778" s="749" t="n"/>
      <c r="W778" s="749" t="n"/>
      <c r="X778" s="749" t="n"/>
      <c r="Y778" s="749" t="n"/>
      <c r="Z778" s="749" t="n"/>
    </row>
    <row r="779">
      <c r="A779" s="749" t="n"/>
      <c r="B779" s="749" t="n"/>
      <c r="C779" s="749" t="n"/>
      <c r="D779" s="749" t="n"/>
      <c r="E779" s="749" t="n"/>
      <c r="F779" s="749" t="n"/>
      <c r="G779" s="749" t="n"/>
      <c r="H779" s="749" t="n"/>
      <c r="I779" s="749" t="n"/>
      <c r="J779" s="749" t="n"/>
      <c r="K779" s="749" t="n"/>
      <c r="L779" s="749" t="n"/>
      <c r="M779" s="749" t="n"/>
      <c r="N779" s="749" t="n"/>
      <c r="O779" s="749" t="n"/>
      <c r="P779" s="749" t="n"/>
      <c r="Q779" s="749" t="n"/>
      <c r="R779" s="749" t="n"/>
      <c r="S779" s="749" t="n"/>
      <c r="T779" s="749" t="n"/>
      <c r="U779" s="749" t="n"/>
      <c r="V779" s="749" t="n"/>
      <c r="W779" s="749" t="n"/>
      <c r="X779" s="749" t="n"/>
      <c r="Y779" s="749" t="n"/>
      <c r="Z779" s="749" t="n"/>
    </row>
    <row r="780">
      <c r="A780" s="749" t="n"/>
      <c r="B780" s="749" t="n"/>
      <c r="C780" s="749" t="n"/>
      <c r="D780" s="749" t="n"/>
      <c r="E780" s="749" t="n"/>
      <c r="F780" s="749" t="n"/>
      <c r="G780" s="749" t="n"/>
      <c r="H780" s="749" t="n"/>
      <c r="I780" s="749" t="n"/>
      <c r="J780" s="749" t="n"/>
      <c r="K780" s="749" t="n"/>
      <c r="L780" s="749" t="n"/>
      <c r="M780" s="749" t="n"/>
      <c r="N780" s="749" t="n"/>
      <c r="O780" s="749" t="n"/>
      <c r="P780" s="749" t="n"/>
      <c r="Q780" s="749" t="n"/>
      <c r="R780" s="749" t="n"/>
      <c r="S780" s="749" t="n"/>
      <c r="T780" s="749" t="n"/>
      <c r="U780" s="749" t="n"/>
      <c r="V780" s="749" t="n"/>
      <c r="W780" s="749" t="n"/>
      <c r="X780" s="749" t="n"/>
      <c r="Y780" s="749" t="n"/>
      <c r="Z780" s="749" t="n"/>
    </row>
    <row r="781">
      <c r="A781" s="749" t="n"/>
      <c r="B781" s="749" t="n"/>
      <c r="C781" s="749" t="n"/>
      <c r="D781" s="749" t="n"/>
      <c r="E781" s="749" t="n"/>
      <c r="F781" s="749" t="n"/>
      <c r="G781" s="749" t="n"/>
      <c r="H781" s="749" t="n"/>
      <c r="I781" s="749" t="n"/>
      <c r="J781" s="749" t="n"/>
      <c r="K781" s="749" t="n"/>
      <c r="L781" s="749" t="n"/>
      <c r="M781" s="749" t="n"/>
      <c r="N781" s="749" t="n"/>
      <c r="O781" s="749" t="n"/>
      <c r="P781" s="749" t="n"/>
      <c r="Q781" s="749" t="n"/>
      <c r="R781" s="749" t="n"/>
      <c r="S781" s="749" t="n"/>
      <c r="T781" s="749" t="n"/>
      <c r="U781" s="749" t="n"/>
      <c r="V781" s="749" t="n"/>
      <c r="W781" s="749" t="n"/>
      <c r="X781" s="749" t="n"/>
      <c r="Y781" s="749" t="n"/>
      <c r="Z781" s="749" t="n"/>
    </row>
    <row r="782">
      <c r="A782" s="749" t="n"/>
      <c r="B782" s="749" t="n"/>
      <c r="C782" s="749" t="n"/>
      <c r="D782" s="749" t="n"/>
      <c r="E782" s="749" t="n"/>
      <c r="F782" s="749" t="n"/>
      <c r="G782" s="749" t="n"/>
      <c r="H782" s="749" t="n"/>
      <c r="I782" s="749" t="n"/>
      <c r="J782" s="749" t="n"/>
      <c r="K782" s="749" t="n"/>
      <c r="L782" s="749" t="n"/>
      <c r="M782" s="749" t="n"/>
      <c r="N782" s="749" t="n"/>
      <c r="O782" s="749" t="n"/>
      <c r="P782" s="749" t="n"/>
      <c r="Q782" s="749" t="n"/>
      <c r="R782" s="749" t="n"/>
      <c r="S782" s="749" t="n"/>
      <c r="T782" s="749" t="n"/>
      <c r="U782" s="749" t="n"/>
      <c r="V782" s="749" t="n"/>
      <c r="W782" s="749" t="n"/>
      <c r="X782" s="749" t="n"/>
      <c r="Y782" s="749" t="n"/>
      <c r="Z782" s="749" t="n"/>
    </row>
    <row r="783">
      <c r="A783" s="749" t="n"/>
      <c r="B783" s="749" t="n"/>
      <c r="C783" s="749" t="n"/>
      <c r="D783" s="749" t="n"/>
      <c r="E783" s="749" t="n"/>
      <c r="F783" s="749" t="n"/>
      <c r="G783" s="749" t="n"/>
      <c r="H783" s="749" t="n"/>
      <c r="I783" s="749" t="n"/>
      <c r="J783" s="749" t="n"/>
      <c r="K783" s="749" t="n"/>
      <c r="L783" s="749" t="n"/>
      <c r="M783" s="749" t="n"/>
      <c r="N783" s="749" t="n"/>
      <c r="O783" s="749" t="n"/>
      <c r="P783" s="749" t="n"/>
      <c r="Q783" s="749" t="n"/>
      <c r="R783" s="749" t="n"/>
      <c r="S783" s="749" t="n"/>
      <c r="T783" s="749" t="n"/>
      <c r="U783" s="749" t="n"/>
      <c r="V783" s="749" t="n"/>
      <c r="W783" s="749" t="n"/>
      <c r="X783" s="749" t="n"/>
      <c r="Y783" s="749" t="n"/>
      <c r="Z783" s="749" t="n"/>
    </row>
    <row r="784">
      <c r="A784" s="749" t="n"/>
      <c r="B784" s="749" t="n"/>
      <c r="C784" s="749" t="n"/>
      <c r="D784" s="749" t="n"/>
      <c r="E784" s="749" t="n"/>
      <c r="F784" s="749" t="n"/>
      <c r="G784" s="749" t="n"/>
      <c r="H784" s="749" t="n"/>
      <c r="I784" s="749" t="n"/>
      <c r="J784" s="749" t="n"/>
      <c r="K784" s="749" t="n"/>
      <c r="L784" s="749" t="n"/>
      <c r="M784" s="749" t="n"/>
      <c r="N784" s="749" t="n"/>
      <c r="O784" s="749" t="n"/>
      <c r="P784" s="749" t="n"/>
      <c r="Q784" s="749" t="n"/>
      <c r="R784" s="749" t="n"/>
      <c r="S784" s="749" t="n"/>
      <c r="T784" s="749" t="n"/>
      <c r="U784" s="749" t="n"/>
      <c r="V784" s="749" t="n"/>
      <c r="W784" s="749" t="n"/>
      <c r="X784" s="749" t="n"/>
      <c r="Y784" s="749" t="n"/>
      <c r="Z784" s="749" t="n"/>
    </row>
    <row r="785">
      <c r="A785" s="749" t="n"/>
      <c r="B785" s="749" t="n"/>
      <c r="C785" s="749" t="n"/>
      <c r="D785" s="749" t="n"/>
      <c r="E785" s="749" t="n"/>
      <c r="F785" s="749" t="n"/>
      <c r="G785" s="749" t="n"/>
      <c r="H785" s="749" t="n"/>
      <c r="I785" s="749" t="n"/>
      <c r="J785" s="749" t="n"/>
      <c r="K785" s="749" t="n"/>
      <c r="L785" s="749" t="n"/>
      <c r="M785" s="749" t="n"/>
      <c r="N785" s="749" t="n"/>
      <c r="O785" s="749" t="n"/>
      <c r="P785" s="749" t="n"/>
      <c r="Q785" s="749" t="n"/>
      <c r="R785" s="749" t="n"/>
      <c r="S785" s="749" t="n"/>
      <c r="T785" s="749" t="n"/>
      <c r="U785" s="749" t="n"/>
      <c r="V785" s="749" t="n"/>
      <c r="W785" s="749" t="n"/>
      <c r="X785" s="749" t="n"/>
      <c r="Y785" s="749" t="n"/>
      <c r="Z785" s="749" t="n"/>
    </row>
    <row r="786">
      <c r="A786" s="749" t="n"/>
      <c r="B786" s="749" t="n"/>
      <c r="C786" s="749" t="n"/>
      <c r="D786" s="749" t="n"/>
      <c r="E786" s="749" t="n"/>
      <c r="F786" s="749" t="n"/>
      <c r="G786" s="749" t="n"/>
      <c r="H786" s="749" t="n"/>
      <c r="I786" s="749" t="n"/>
      <c r="J786" s="749" t="n"/>
      <c r="K786" s="749" t="n"/>
      <c r="L786" s="749" t="n"/>
      <c r="M786" s="749" t="n"/>
      <c r="N786" s="749" t="n"/>
      <c r="O786" s="749" t="n"/>
      <c r="P786" s="749" t="n"/>
      <c r="Q786" s="749" t="n"/>
      <c r="R786" s="749" t="n"/>
      <c r="S786" s="749" t="n"/>
      <c r="T786" s="749" t="n"/>
      <c r="U786" s="749" t="n"/>
      <c r="V786" s="749" t="n"/>
      <c r="W786" s="749" t="n"/>
      <c r="X786" s="749" t="n"/>
      <c r="Y786" s="749" t="n"/>
      <c r="Z786" s="749" t="n"/>
    </row>
    <row r="787">
      <c r="A787" s="749" t="n"/>
      <c r="B787" s="749" t="n"/>
      <c r="C787" s="749" t="n"/>
      <c r="D787" s="749" t="n"/>
      <c r="E787" s="749" t="n"/>
      <c r="F787" s="749" t="n"/>
      <c r="G787" s="749" t="n"/>
      <c r="H787" s="749" t="n"/>
      <c r="I787" s="749" t="n"/>
      <c r="J787" s="749" t="n"/>
      <c r="K787" s="749" t="n"/>
      <c r="L787" s="749" t="n"/>
      <c r="M787" s="749" t="n"/>
      <c r="N787" s="749" t="n"/>
      <c r="O787" s="749" t="n"/>
      <c r="P787" s="749" t="n"/>
      <c r="Q787" s="749" t="n"/>
      <c r="R787" s="749" t="n"/>
      <c r="S787" s="749" t="n"/>
      <c r="T787" s="749" t="n"/>
      <c r="U787" s="749" t="n"/>
      <c r="V787" s="749" t="n"/>
      <c r="W787" s="749" t="n"/>
      <c r="X787" s="749" t="n"/>
      <c r="Y787" s="749" t="n"/>
      <c r="Z787" s="749" t="n"/>
    </row>
    <row r="788">
      <c r="A788" s="749" t="n"/>
      <c r="B788" s="749" t="n"/>
      <c r="C788" s="749" t="n"/>
      <c r="D788" s="749" t="n"/>
      <c r="E788" s="749" t="n"/>
      <c r="F788" s="749" t="n"/>
      <c r="G788" s="749" t="n"/>
      <c r="H788" s="749" t="n"/>
      <c r="I788" s="749" t="n"/>
      <c r="J788" s="749" t="n"/>
      <c r="K788" s="749" t="n"/>
      <c r="L788" s="749" t="n"/>
      <c r="M788" s="749" t="n"/>
      <c r="N788" s="749" t="n"/>
      <c r="O788" s="749" t="n"/>
      <c r="P788" s="749" t="n"/>
      <c r="Q788" s="749" t="n"/>
      <c r="R788" s="749" t="n"/>
      <c r="S788" s="749" t="n"/>
      <c r="T788" s="749" t="n"/>
      <c r="U788" s="749" t="n"/>
      <c r="V788" s="749" t="n"/>
      <c r="W788" s="749" t="n"/>
      <c r="X788" s="749" t="n"/>
      <c r="Y788" s="749" t="n"/>
      <c r="Z788" s="749" t="n"/>
    </row>
    <row r="789">
      <c r="A789" s="749" t="n"/>
      <c r="B789" s="749" t="n"/>
      <c r="C789" s="749" t="n"/>
      <c r="D789" s="749" t="n"/>
      <c r="E789" s="749" t="n"/>
      <c r="F789" s="749" t="n"/>
      <c r="G789" s="749" t="n"/>
      <c r="H789" s="749" t="n"/>
      <c r="I789" s="749" t="n"/>
      <c r="J789" s="749" t="n"/>
      <c r="K789" s="749" t="n"/>
      <c r="L789" s="749" t="n"/>
      <c r="M789" s="749" t="n"/>
      <c r="N789" s="749" t="n"/>
      <c r="O789" s="749" t="n"/>
      <c r="P789" s="749" t="n"/>
      <c r="Q789" s="749" t="n"/>
      <c r="R789" s="749" t="n"/>
      <c r="S789" s="749" t="n"/>
      <c r="T789" s="749" t="n"/>
      <c r="U789" s="749" t="n"/>
      <c r="V789" s="749" t="n"/>
      <c r="W789" s="749" t="n"/>
      <c r="X789" s="749" t="n"/>
      <c r="Y789" s="749" t="n"/>
      <c r="Z789" s="749" t="n"/>
    </row>
    <row r="790">
      <c r="A790" s="749" t="n"/>
      <c r="B790" s="749" t="n"/>
      <c r="C790" s="749" t="n"/>
      <c r="D790" s="749" t="n"/>
      <c r="E790" s="749" t="n"/>
      <c r="F790" s="749" t="n"/>
      <c r="G790" s="749" t="n"/>
      <c r="H790" s="749" t="n"/>
      <c r="I790" s="749" t="n"/>
      <c r="J790" s="749" t="n"/>
      <c r="K790" s="749" t="n"/>
      <c r="L790" s="749" t="n"/>
      <c r="M790" s="749" t="n"/>
      <c r="N790" s="749" t="n"/>
      <c r="O790" s="749" t="n"/>
      <c r="P790" s="749" t="n"/>
      <c r="Q790" s="749" t="n"/>
      <c r="R790" s="749" t="n"/>
      <c r="S790" s="749" t="n"/>
      <c r="T790" s="749" t="n"/>
      <c r="U790" s="749" t="n"/>
      <c r="V790" s="749" t="n"/>
      <c r="W790" s="749" t="n"/>
      <c r="X790" s="749" t="n"/>
      <c r="Y790" s="749" t="n"/>
      <c r="Z790" s="749" t="n"/>
    </row>
    <row r="791">
      <c r="A791" s="749" t="n"/>
      <c r="B791" s="749" t="n"/>
      <c r="C791" s="749" t="n"/>
      <c r="D791" s="749" t="n"/>
      <c r="E791" s="749" t="n"/>
      <c r="F791" s="749" t="n"/>
      <c r="G791" s="749" t="n"/>
      <c r="H791" s="749" t="n"/>
      <c r="I791" s="749" t="n"/>
      <c r="J791" s="749" t="n"/>
      <c r="K791" s="749" t="n"/>
      <c r="L791" s="749" t="n"/>
      <c r="M791" s="749" t="n"/>
      <c r="N791" s="749" t="n"/>
      <c r="O791" s="749" t="n"/>
      <c r="P791" s="749" t="n"/>
      <c r="Q791" s="749" t="n"/>
      <c r="R791" s="749" t="n"/>
      <c r="S791" s="749" t="n"/>
      <c r="T791" s="749" t="n"/>
      <c r="U791" s="749" t="n"/>
      <c r="V791" s="749" t="n"/>
      <c r="W791" s="749" t="n"/>
      <c r="X791" s="749" t="n"/>
      <c r="Y791" s="749" t="n"/>
      <c r="Z791" s="749" t="n"/>
    </row>
    <row r="792">
      <c r="A792" s="749" t="n"/>
      <c r="B792" s="749" t="n"/>
      <c r="C792" s="749" t="n"/>
      <c r="D792" s="749" t="n"/>
      <c r="E792" s="749" t="n"/>
      <c r="F792" s="749" t="n"/>
      <c r="G792" s="749" t="n"/>
      <c r="H792" s="749" t="n"/>
      <c r="I792" s="749" t="n"/>
      <c r="J792" s="749" t="n"/>
      <c r="K792" s="749" t="n"/>
      <c r="L792" s="749" t="n"/>
      <c r="M792" s="749" t="n"/>
      <c r="N792" s="749" t="n"/>
      <c r="O792" s="749" t="n"/>
      <c r="P792" s="749" t="n"/>
      <c r="Q792" s="749" t="n"/>
      <c r="R792" s="749" t="n"/>
      <c r="S792" s="749" t="n"/>
      <c r="T792" s="749" t="n"/>
      <c r="U792" s="749" t="n"/>
      <c r="V792" s="749" t="n"/>
      <c r="W792" s="749" t="n"/>
      <c r="X792" s="749" t="n"/>
      <c r="Y792" s="749" t="n"/>
      <c r="Z792" s="749" t="n"/>
    </row>
    <row r="793">
      <c r="A793" s="749" t="n"/>
      <c r="B793" s="749" t="n"/>
      <c r="C793" s="749" t="n"/>
      <c r="D793" s="749" t="n"/>
      <c r="E793" s="749" t="n"/>
      <c r="F793" s="749" t="n"/>
      <c r="G793" s="749" t="n"/>
      <c r="H793" s="749" t="n"/>
      <c r="I793" s="749" t="n"/>
      <c r="J793" s="749" t="n"/>
      <c r="K793" s="749" t="n"/>
      <c r="L793" s="749" t="n"/>
      <c r="M793" s="749" t="n"/>
      <c r="N793" s="749" t="n"/>
      <c r="O793" s="749" t="n"/>
      <c r="P793" s="749" t="n"/>
      <c r="Q793" s="749" t="n"/>
      <c r="R793" s="749" t="n"/>
      <c r="S793" s="749" t="n"/>
      <c r="T793" s="749" t="n"/>
      <c r="U793" s="749" t="n"/>
      <c r="V793" s="749" t="n"/>
      <c r="W793" s="749" t="n"/>
      <c r="X793" s="749" t="n"/>
      <c r="Y793" s="749" t="n"/>
      <c r="Z793" s="749" t="n"/>
    </row>
    <row r="794">
      <c r="A794" s="749" t="n"/>
      <c r="B794" s="749" t="n"/>
      <c r="C794" s="749" t="n"/>
      <c r="D794" s="749" t="n"/>
      <c r="E794" s="749" t="n"/>
      <c r="F794" s="749" t="n"/>
      <c r="G794" s="749" t="n"/>
      <c r="H794" s="749" t="n"/>
      <c r="I794" s="749" t="n"/>
      <c r="J794" s="749" t="n"/>
      <c r="K794" s="749" t="n"/>
      <c r="L794" s="749" t="n"/>
      <c r="M794" s="749" t="n"/>
      <c r="N794" s="749" t="n"/>
      <c r="O794" s="749" t="n"/>
      <c r="P794" s="749" t="n"/>
      <c r="Q794" s="749" t="n"/>
      <c r="R794" s="749" t="n"/>
      <c r="S794" s="749" t="n"/>
      <c r="T794" s="749" t="n"/>
      <c r="U794" s="749" t="n"/>
      <c r="V794" s="749" t="n"/>
      <c r="W794" s="749" t="n"/>
      <c r="X794" s="749" t="n"/>
      <c r="Y794" s="749" t="n"/>
      <c r="Z794" s="749" t="n"/>
    </row>
    <row r="795">
      <c r="A795" s="749" t="n"/>
      <c r="B795" s="749" t="n"/>
      <c r="C795" s="749" t="n"/>
      <c r="D795" s="749" t="n"/>
      <c r="E795" s="749" t="n"/>
      <c r="F795" s="749" t="n"/>
      <c r="G795" s="749" t="n"/>
      <c r="H795" s="749" t="n"/>
      <c r="I795" s="749" t="n"/>
      <c r="J795" s="749" t="n"/>
      <c r="K795" s="749" t="n"/>
      <c r="L795" s="749" t="n"/>
      <c r="M795" s="749" t="n"/>
      <c r="N795" s="749" t="n"/>
      <c r="O795" s="749" t="n"/>
      <c r="P795" s="749" t="n"/>
      <c r="Q795" s="749" t="n"/>
      <c r="R795" s="749" t="n"/>
      <c r="S795" s="749" t="n"/>
      <c r="T795" s="749" t="n"/>
      <c r="U795" s="749" t="n"/>
      <c r="V795" s="749" t="n"/>
      <c r="W795" s="749" t="n"/>
      <c r="X795" s="749" t="n"/>
      <c r="Y795" s="749" t="n"/>
      <c r="Z795" s="749" t="n"/>
    </row>
    <row r="796">
      <c r="A796" s="749" t="n"/>
      <c r="B796" s="749" t="n"/>
      <c r="C796" s="749" t="n"/>
      <c r="D796" s="749" t="n"/>
      <c r="E796" s="749" t="n"/>
      <c r="F796" s="749" t="n"/>
      <c r="G796" s="749" t="n"/>
      <c r="H796" s="749" t="n"/>
      <c r="I796" s="749" t="n"/>
      <c r="J796" s="749" t="n"/>
      <c r="K796" s="749" t="n"/>
      <c r="L796" s="749" t="n"/>
      <c r="M796" s="749" t="n"/>
      <c r="N796" s="749" t="n"/>
      <c r="O796" s="749" t="n"/>
      <c r="P796" s="749" t="n"/>
      <c r="Q796" s="749" t="n"/>
      <c r="R796" s="749" t="n"/>
      <c r="S796" s="749" t="n"/>
      <c r="T796" s="749" t="n"/>
      <c r="U796" s="749" t="n"/>
      <c r="V796" s="749" t="n"/>
      <c r="W796" s="749" t="n"/>
      <c r="X796" s="749" t="n"/>
      <c r="Y796" s="749" t="n"/>
      <c r="Z796" s="749" t="n"/>
    </row>
    <row r="797">
      <c r="A797" s="749" t="n"/>
      <c r="B797" s="749" t="n"/>
      <c r="C797" s="749" t="n"/>
      <c r="D797" s="749" t="n"/>
      <c r="E797" s="749" t="n"/>
      <c r="F797" s="749" t="n"/>
      <c r="G797" s="749" t="n"/>
      <c r="H797" s="749" t="n"/>
      <c r="I797" s="749" t="n"/>
      <c r="J797" s="749" t="n"/>
      <c r="K797" s="749" t="n"/>
      <c r="L797" s="749" t="n"/>
      <c r="M797" s="749" t="n"/>
      <c r="N797" s="749" t="n"/>
      <c r="O797" s="749" t="n"/>
      <c r="P797" s="749" t="n"/>
      <c r="Q797" s="749" t="n"/>
      <c r="R797" s="749" t="n"/>
      <c r="S797" s="749" t="n"/>
      <c r="T797" s="749" t="n"/>
      <c r="U797" s="749" t="n"/>
      <c r="V797" s="749" t="n"/>
      <c r="W797" s="749" t="n"/>
      <c r="X797" s="749" t="n"/>
      <c r="Y797" s="749" t="n"/>
      <c r="Z797" s="749" t="n"/>
    </row>
    <row r="798">
      <c r="A798" s="749" t="n"/>
      <c r="B798" s="749" t="n"/>
      <c r="C798" s="749" t="n"/>
      <c r="D798" s="749" t="n"/>
      <c r="E798" s="749" t="n"/>
      <c r="F798" s="749" t="n"/>
      <c r="G798" s="749" t="n"/>
      <c r="H798" s="749" t="n"/>
      <c r="I798" s="749" t="n"/>
      <c r="J798" s="749" t="n"/>
      <c r="K798" s="749" t="n"/>
      <c r="L798" s="749" t="n"/>
      <c r="M798" s="749" t="n"/>
      <c r="N798" s="749" t="n"/>
      <c r="O798" s="749" t="n"/>
      <c r="P798" s="749" t="n"/>
      <c r="Q798" s="749" t="n"/>
      <c r="R798" s="749" t="n"/>
      <c r="S798" s="749" t="n"/>
      <c r="T798" s="749" t="n"/>
      <c r="U798" s="749" t="n"/>
      <c r="V798" s="749" t="n"/>
      <c r="W798" s="749" t="n"/>
      <c r="X798" s="749" t="n"/>
      <c r="Y798" s="749" t="n"/>
      <c r="Z798" s="749" t="n"/>
    </row>
    <row r="799">
      <c r="A799" s="749" t="n"/>
      <c r="B799" s="749" t="n"/>
      <c r="C799" s="749" t="n"/>
      <c r="D799" s="749" t="n"/>
      <c r="E799" s="749" t="n"/>
      <c r="F799" s="749" t="n"/>
      <c r="G799" s="749" t="n"/>
      <c r="H799" s="749" t="n"/>
      <c r="I799" s="749" t="n"/>
      <c r="J799" s="749" t="n"/>
      <c r="K799" s="749" t="n"/>
      <c r="L799" s="749" t="n"/>
      <c r="M799" s="749" t="n"/>
      <c r="N799" s="749" t="n"/>
      <c r="O799" s="749" t="n"/>
      <c r="P799" s="749" t="n"/>
      <c r="Q799" s="749" t="n"/>
      <c r="R799" s="749" t="n"/>
      <c r="S799" s="749" t="n"/>
      <c r="T799" s="749" t="n"/>
      <c r="U799" s="749" t="n"/>
      <c r="V799" s="749" t="n"/>
      <c r="W799" s="749" t="n"/>
      <c r="X799" s="749" t="n"/>
      <c r="Y799" s="749" t="n"/>
      <c r="Z799" s="749" t="n"/>
    </row>
    <row r="800">
      <c r="A800" s="749" t="n"/>
      <c r="B800" s="749" t="n"/>
      <c r="C800" s="749" t="n"/>
      <c r="D800" s="749" t="n"/>
      <c r="E800" s="749" t="n"/>
      <c r="F800" s="749" t="n"/>
      <c r="G800" s="749" t="n"/>
      <c r="H800" s="749" t="n"/>
      <c r="I800" s="749" t="n"/>
      <c r="J800" s="749" t="n"/>
      <c r="K800" s="749" t="n"/>
      <c r="L800" s="749" t="n"/>
      <c r="M800" s="749" t="n"/>
      <c r="N800" s="749" t="n"/>
      <c r="O800" s="749" t="n"/>
      <c r="P800" s="749" t="n"/>
      <c r="Q800" s="749" t="n"/>
      <c r="R800" s="749" t="n"/>
      <c r="S800" s="749" t="n"/>
      <c r="T800" s="749" t="n"/>
      <c r="U800" s="749" t="n"/>
      <c r="V800" s="749" t="n"/>
      <c r="W800" s="749" t="n"/>
      <c r="X800" s="749" t="n"/>
      <c r="Y800" s="749" t="n"/>
      <c r="Z800" s="749" t="n"/>
    </row>
    <row r="801">
      <c r="A801" s="749" t="n"/>
      <c r="B801" s="749" t="n"/>
      <c r="C801" s="749" t="n"/>
      <c r="D801" s="749" t="n"/>
      <c r="E801" s="749" t="n"/>
      <c r="F801" s="749" t="n"/>
      <c r="G801" s="749" t="n"/>
      <c r="H801" s="749" t="n"/>
      <c r="I801" s="749" t="n"/>
      <c r="J801" s="749" t="n"/>
      <c r="K801" s="749" t="n"/>
      <c r="L801" s="749" t="n"/>
      <c r="M801" s="749" t="n"/>
      <c r="N801" s="749" t="n"/>
      <c r="O801" s="749" t="n"/>
      <c r="P801" s="749" t="n"/>
      <c r="Q801" s="749" t="n"/>
      <c r="R801" s="749" t="n"/>
      <c r="S801" s="749" t="n"/>
      <c r="T801" s="749" t="n"/>
      <c r="U801" s="749" t="n"/>
      <c r="V801" s="749" t="n"/>
      <c r="W801" s="749" t="n"/>
      <c r="X801" s="749" t="n"/>
      <c r="Y801" s="749" t="n"/>
      <c r="Z801" s="749" t="n"/>
    </row>
    <row r="802">
      <c r="A802" s="749" t="n"/>
      <c r="B802" s="749" t="n"/>
      <c r="C802" s="749" t="n"/>
      <c r="D802" s="749" t="n"/>
      <c r="E802" s="749" t="n"/>
      <c r="F802" s="749" t="n"/>
      <c r="G802" s="749" t="n"/>
      <c r="H802" s="749" t="n"/>
      <c r="I802" s="749" t="n"/>
      <c r="J802" s="749" t="n"/>
      <c r="K802" s="749" t="n"/>
      <c r="L802" s="749" t="n"/>
      <c r="M802" s="749" t="n"/>
      <c r="N802" s="749" t="n"/>
      <c r="O802" s="749" t="n"/>
      <c r="P802" s="749" t="n"/>
      <c r="Q802" s="749" t="n"/>
      <c r="R802" s="749" t="n"/>
      <c r="S802" s="749" t="n"/>
      <c r="T802" s="749" t="n"/>
      <c r="U802" s="749" t="n"/>
      <c r="V802" s="749" t="n"/>
      <c r="W802" s="749" t="n"/>
      <c r="X802" s="749" t="n"/>
      <c r="Y802" s="749" t="n"/>
      <c r="Z802" s="749" t="n"/>
    </row>
    <row r="803">
      <c r="A803" s="749" t="n"/>
      <c r="B803" s="749" t="n"/>
      <c r="C803" s="749" t="n"/>
      <c r="D803" s="749" t="n"/>
      <c r="E803" s="749" t="n"/>
      <c r="F803" s="749" t="n"/>
      <c r="G803" s="749" t="n"/>
      <c r="H803" s="749" t="n"/>
      <c r="I803" s="749" t="n"/>
      <c r="J803" s="749" t="n"/>
      <c r="K803" s="749" t="n"/>
      <c r="L803" s="749" t="n"/>
      <c r="M803" s="749" t="n"/>
      <c r="N803" s="749" t="n"/>
      <c r="O803" s="749" t="n"/>
      <c r="P803" s="749" t="n"/>
      <c r="Q803" s="749" t="n"/>
      <c r="R803" s="749" t="n"/>
      <c r="S803" s="749" t="n"/>
      <c r="T803" s="749" t="n"/>
      <c r="U803" s="749" t="n"/>
      <c r="V803" s="749" t="n"/>
      <c r="W803" s="749" t="n"/>
      <c r="X803" s="749" t="n"/>
      <c r="Y803" s="749" t="n"/>
      <c r="Z803" s="749" t="n"/>
    </row>
    <row r="804">
      <c r="A804" s="749" t="n"/>
      <c r="B804" s="749" t="n"/>
      <c r="C804" s="749" t="n"/>
      <c r="D804" s="749" t="n"/>
      <c r="E804" s="749" t="n"/>
      <c r="F804" s="749" t="n"/>
      <c r="G804" s="749" t="n"/>
      <c r="H804" s="749" t="n"/>
      <c r="I804" s="749" t="n"/>
      <c r="J804" s="749" t="n"/>
      <c r="K804" s="749" t="n"/>
      <c r="L804" s="749" t="n"/>
      <c r="M804" s="749" t="n"/>
      <c r="N804" s="749" t="n"/>
      <c r="O804" s="749" t="n"/>
      <c r="P804" s="749" t="n"/>
      <c r="Q804" s="749" t="n"/>
      <c r="R804" s="749" t="n"/>
      <c r="S804" s="749" t="n"/>
      <c r="T804" s="749" t="n"/>
      <c r="U804" s="749" t="n"/>
      <c r="V804" s="749" t="n"/>
      <c r="W804" s="749" t="n"/>
      <c r="X804" s="749" t="n"/>
      <c r="Y804" s="749" t="n"/>
      <c r="Z804" s="749" t="n"/>
    </row>
    <row r="805">
      <c r="A805" s="749" t="n"/>
      <c r="B805" s="749" t="n"/>
      <c r="C805" s="749" t="n"/>
      <c r="D805" s="749" t="n"/>
      <c r="E805" s="749" t="n"/>
      <c r="F805" s="749" t="n"/>
      <c r="G805" s="749" t="n"/>
      <c r="H805" s="749" t="n"/>
      <c r="I805" s="749" t="n"/>
      <c r="J805" s="749" t="n"/>
      <c r="K805" s="749" t="n"/>
      <c r="L805" s="749" t="n"/>
      <c r="M805" s="749" t="n"/>
      <c r="N805" s="749" t="n"/>
      <c r="O805" s="749" t="n"/>
      <c r="P805" s="749" t="n"/>
      <c r="Q805" s="749" t="n"/>
      <c r="R805" s="749" t="n"/>
      <c r="S805" s="749" t="n"/>
      <c r="T805" s="749" t="n"/>
      <c r="U805" s="749" t="n"/>
      <c r="V805" s="749" t="n"/>
      <c r="W805" s="749" t="n"/>
      <c r="X805" s="749" t="n"/>
      <c r="Y805" s="749" t="n"/>
      <c r="Z805" s="749" t="n"/>
    </row>
    <row r="806">
      <c r="A806" s="749" t="n"/>
      <c r="B806" s="749" t="n"/>
      <c r="C806" s="749" t="n"/>
      <c r="D806" s="749" t="n"/>
      <c r="E806" s="749" t="n"/>
      <c r="F806" s="749" t="n"/>
      <c r="G806" s="749" t="n"/>
      <c r="H806" s="749" t="n"/>
      <c r="I806" s="749" t="n"/>
      <c r="J806" s="749" t="n"/>
      <c r="K806" s="749" t="n"/>
      <c r="L806" s="749" t="n"/>
      <c r="M806" s="749" t="n"/>
      <c r="N806" s="749" t="n"/>
      <c r="O806" s="749" t="n"/>
      <c r="P806" s="749" t="n"/>
      <c r="Q806" s="749" t="n"/>
      <c r="R806" s="749" t="n"/>
      <c r="S806" s="749" t="n"/>
      <c r="T806" s="749" t="n"/>
      <c r="U806" s="749" t="n"/>
      <c r="V806" s="749" t="n"/>
      <c r="W806" s="749" t="n"/>
      <c r="X806" s="749" t="n"/>
      <c r="Y806" s="749" t="n"/>
      <c r="Z806" s="749" t="n"/>
    </row>
    <row r="807">
      <c r="A807" s="749" t="n"/>
      <c r="B807" s="749" t="n"/>
      <c r="C807" s="749" t="n"/>
      <c r="D807" s="749" t="n"/>
      <c r="E807" s="749" t="n"/>
      <c r="F807" s="749" t="n"/>
      <c r="G807" s="749" t="n"/>
      <c r="H807" s="749" t="n"/>
      <c r="I807" s="749" t="n"/>
      <c r="J807" s="749" t="n"/>
      <c r="K807" s="749" t="n"/>
      <c r="L807" s="749" t="n"/>
      <c r="M807" s="749" t="n"/>
      <c r="N807" s="749" t="n"/>
      <c r="O807" s="749" t="n"/>
      <c r="P807" s="749" t="n"/>
      <c r="Q807" s="749" t="n"/>
      <c r="R807" s="749" t="n"/>
      <c r="S807" s="749" t="n"/>
      <c r="T807" s="749" t="n"/>
      <c r="U807" s="749" t="n"/>
      <c r="V807" s="749" t="n"/>
      <c r="W807" s="749" t="n"/>
      <c r="X807" s="749" t="n"/>
      <c r="Y807" s="749" t="n"/>
      <c r="Z807" s="749" t="n"/>
    </row>
    <row r="808">
      <c r="A808" s="749" t="n"/>
      <c r="B808" s="749" t="n"/>
      <c r="C808" s="749" t="n"/>
      <c r="D808" s="749" t="n"/>
      <c r="E808" s="749" t="n"/>
      <c r="F808" s="749" t="n"/>
      <c r="G808" s="749" t="n"/>
      <c r="H808" s="749" t="n"/>
      <c r="I808" s="749" t="n"/>
      <c r="J808" s="749" t="n"/>
      <c r="K808" s="749" t="n"/>
      <c r="L808" s="749" t="n"/>
      <c r="M808" s="749" t="n"/>
      <c r="N808" s="749" t="n"/>
      <c r="O808" s="749" t="n"/>
      <c r="P808" s="749" t="n"/>
      <c r="Q808" s="749" t="n"/>
      <c r="R808" s="749" t="n"/>
      <c r="S808" s="749" t="n"/>
      <c r="T808" s="749" t="n"/>
      <c r="U808" s="749" t="n"/>
      <c r="V808" s="749" t="n"/>
      <c r="W808" s="749" t="n"/>
      <c r="X808" s="749" t="n"/>
      <c r="Y808" s="749" t="n"/>
      <c r="Z808" s="749" t="n"/>
    </row>
    <row r="809">
      <c r="A809" s="749" t="n"/>
      <c r="B809" s="749" t="n"/>
      <c r="C809" s="749" t="n"/>
      <c r="D809" s="749" t="n"/>
      <c r="E809" s="749" t="n"/>
      <c r="F809" s="749" t="n"/>
      <c r="G809" s="749" t="n"/>
      <c r="H809" s="749" t="n"/>
      <c r="I809" s="749" t="n"/>
      <c r="J809" s="749" t="n"/>
      <c r="K809" s="749" t="n"/>
      <c r="L809" s="749" t="n"/>
      <c r="M809" s="749" t="n"/>
      <c r="N809" s="749" t="n"/>
      <c r="O809" s="749" t="n"/>
      <c r="P809" s="749" t="n"/>
      <c r="Q809" s="749" t="n"/>
      <c r="R809" s="749" t="n"/>
      <c r="S809" s="749" t="n"/>
      <c r="T809" s="749" t="n"/>
      <c r="U809" s="749" t="n"/>
      <c r="V809" s="749" t="n"/>
      <c r="W809" s="749" t="n"/>
      <c r="X809" s="749" t="n"/>
      <c r="Y809" s="749" t="n"/>
      <c r="Z809" s="749" t="n"/>
    </row>
    <row r="810">
      <c r="A810" s="749" t="n"/>
      <c r="B810" s="749" t="n"/>
      <c r="C810" s="749" t="n"/>
      <c r="D810" s="749" t="n"/>
      <c r="E810" s="749" t="n"/>
      <c r="F810" s="749" t="n"/>
      <c r="G810" s="749" t="n"/>
      <c r="H810" s="749" t="n"/>
      <c r="I810" s="749" t="n"/>
      <c r="J810" s="749" t="n"/>
      <c r="K810" s="749" t="n"/>
      <c r="L810" s="749" t="n"/>
      <c r="M810" s="749" t="n"/>
      <c r="N810" s="749" t="n"/>
      <c r="O810" s="749" t="n"/>
      <c r="P810" s="749" t="n"/>
      <c r="Q810" s="749" t="n"/>
      <c r="R810" s="749" t="n"/>
      <c r="S810" s="749" t="n"/>
      <c r="T810" s="749" t="n"/>
      <c r="U810" s="749" t="n"/>
      <c r="V810" s="749" t="n"/>
      <c r="W810" s="749" t="n"/>
      <c r="X810" s="749" t="n"/>
      <c r="Y810" s="749" t="n"/>
      <c r="Z810" s="749" t="n"/>
    </row>
    <row r="811">
      <c r="A811" s="749" t="n"/>
      <c r="B811" s="749" t="n"/>
      <c r="C811" s="749" t="n"/>
      <c r="D811" s="749" t="n"/>
      <c r="E811" s="749" t="n"/>
      <c r="F811" s="749" t="n"/>
      <c r="G811" s="749" t="n"/>
      <c r="H811" s="749" t="n"/>
      <c r="I811" s="749" t="n"/>
      <c r="J811" s="749" t="n"/>
      <c r="K811" s="749" t="n"/>
      <c r="L811" s="749" t="n"/>
      <c r="M811" s="749" t="n"/>
      <c r="N811" s="749" t="n"/>
      <c r="O811" s="749" t="n"/>
      <c r="P811" s="749" t="n"/>
      <c r="Q811" s="749" t="n"/>
      <c r="R811" s="749" t="n"/>
      <c r="S811" s="749" t="n"/>
      <c r="T811" s="749" t="n"/>
      <c r="U811" s="749" t="n"/>
      <c r="V811" s="749" t="n"/>
      <c r="W811" s="749" t="n"/>
      <c r="X811" s="749" t="n"/>
      <c r="Y811" s="749" t="n"/>
      <c r="Z811" s="749" t="n"/>
    </row>
    <row r="812">
      <c r="A812" s="749" t="n"/>
      <c r="B812" s="749" t="n"/>
      <c r="C812" s="749" t="n"/>
      <c r="D812" s="749" t="n"/>
      <c r="E812" s="749" t="n"/>
      <c r="F812" s="749" t="n"/>
      <c r="G812" s="749" t="n"/>
      <c r="H812" s="749" t="n"/>
      <c r="I812" s="749" t="n"/>
      <c r="J812" s="749" t="n"/>
      <c r="K812" s="749" t="n"/>
      <c r="L812" s="749" t="n"/>
      <c r="M812" s="749" t="n"/>
      <c r="N812" s="749" t="n"/>
      <c r="O812" s="749" t="n"/>
      <c r="P812" s="749" t="n"/>
      <c r="Q812" s="749" t="n"/>
      <c r="R812" s="749" t="n"/>
      <c r="S812" s="749" t="n"/>
      <c r="T812" s="749" t="n"/>
      <c r="U812" s="749" t="n"/>
      <c r="V812" s="749" t="n"/>
      <c r="W812" s="749" t="n"/>
      <c r="X812" s="749" t="n"/>
      <c r="Y812" s="749" t="n"/>
      <c r="Z812" s="749" t="n"/>
    </row>
    <row r="813">
      <c r="A813" s="749" t="n"/>
      <c r="B813" s="749" t="n"/>
      <c r="C813" s="749" t="n"/>
      <c r="D813" s="749" t="n"/>
      <c r="E813" s="749" t="n"/>
      <c r="F813" s="749" t="n"/>
      <c r="G813" s="749" t="n"/>
      <c r="H813" s="749" t="n"/>
      <c r="I813" s="749" t="n"/>
      <c r="J813" s="749" t="n"/>
      <c r="K813" s="749" t="n"/>
      <c r="L813" s="749" t="n"/>
      <c r="M813" s="749" t="n"/>
      <c r="N813" s="749" t="n"/>
      <c r="O813" s="749" t="n"/>
      <c r="P813" s="749" t="n"/>
      <c r="Q813" s="749" t="n"/>
      <c r="R813" s="749" t="n"/>
      <c r="S813" s="749" t="n"/>
      <c r="T813" s="749" t="n"/>
      <c r="U813" s="749" t="n"/>
      <c r="V813" s="749" t="n"/>
      <c r="W813" s="749" t="n"/>
      <c r="X813" s="749" t="n"/>
      <c r="Y813" s="749" t="n"/>
      <c r="Z813" s="749" t="n"/>
    </row>
    <row r="814">
      <c r="A814" s="749" t="n"/>
      <c r="B814" s="749" t="n"/>
      <c r="C814" s="749" t="n"/>
      <c r="D814" s="749" t="n"/>
      <c r="E814" s="749" t="n"/>
      <c r="F814" s="749" t="n"/>
      <c r="G814" s="749" t="n"/>
      <c r="H814" s="749" t="n"/>
      <c r="I814" s="749" t="n"/>
      <c r="J814" s="749" t="n"/>
      <c r="K814" s="749" t="n"/>
      <c r="L814" s="749" t="n"/>
      <c r="M814" s="749" t="n"/>
      <c r="N814" s="749" t="n"/>
      <c r="O814" s="749" t="n"/>
      <c r="P814" s="749" t="n"/>
      <c r="Q814" s="749" t="n"/>
      <c r="R814" s="749" t="n"/>
      <c r="S814" s="749" t="n"/>
      <c r="T814" s="749" t="n"/>
      <c r="U814" s="749" t="n"/>
      <c r="V814" s="749" t="n"/>
      <c r="W814" s="749" t="n"/>
      <c r="X814" s="749" t="n"/>
      <c r="Y814" s="749" t="n"/>
      <c r="Z814" s="749" t="n"/>
    </row>
    <row r="815">
      <c r="A815" s="749" t="n"/>
      <c r="B815" s="749" t="n"/>
      <c r="C815" s="749" t="n"/>
      <c r="D815" s="749" t="n"/>
      <c r="E815" s="749" t="n"/>
      <c r="F815" s="749" t="n"/>
      <c r="G815" s="749" t="n"/>
      <c r="H815" s="749" t="n"/>
      <c r="I815" s="749" t="n"/>
      <c r="J815" s="749" t="n"/>
      <c r="K815" s="749" t="n"/>
      <c r="L815" s="749" t="n"/>
      <c r="M815" s="749" t="n"/>
      <c r="N815" s="749" t="n"/>
      <c r="O815" s="749" t="n"/>
      <c r="P815" s="749" t="n"/>
      <c r="Q815" s="749" t="n"/>
      <c r="R815" s="749" t="n"/>
      <c r="S815" s="749" t="n"/>
      <c r="T815" s="749" t="n"/>
      <c r="U815" s="749" t="n"/>
      <c r="V815" s="749" t="n"/>
      <c r="W815" s="749" t="n"/>
      <c r="X815" s="749" t="n"/>
      <c r="Y815" s="749" t="n"/>
      <c r="Z815" s="749" t="n"/>
    </row>
    <row r="816">
      <c r="A816" s="749" t="n"/>
      <c r="B816" s="749" t="n"/>
      <c r="C816" s="749" t="n"/>
      <c r="D816" s="749" t="n"/>
      <c r="E816" s="749" t="n"/>
      <c r="F816" s="749" t="n"/>
      <c r="G816" s="749" t="n"/>
      <c r="H816" s="749" t="n"/>
      <c r="I816" s="749" t="n"/>
      <c r="J816" s="749" t="n"/>
      <c r="K816" s="749" t="n"/>
      <c r="L816" s="749" t="n"/>
      <c r="M816" s="749" t="n"/>
      <c r="N816" s="749" t="n"/>
      <c r="O816" s="749" t="n"/>
      <c r="P816" s="749" t="n"/>
      <c r="Q816" s="749" t="n"/>
      <c r="R816" s="749" t="n"/>
      <c r="S816" s="749" t="n"/>
      <c r="T816" s="749" t="n"/>
      <c r="U816" s="749" t="n"/>
      <c r="V816" s="749" t="n"/>
      <c r="W816" s="749" t="n"/>
      <c r="X816" s="749" t="n"/>
      <c r="Y816" s="749" t="n"/>
      <c r="Z816" s="749" t="n"/>
    </row>
    <row r="817">
      <c r="A817" s="749" t="n"/>
      <c r="B817" s="749" t="n"/>
      <c r="C817" s="749" t="n"/>
      <c r="D817" s="749" t="n"/>
      <c r="E817" s="749" t="n"/>
      <c r="F817" s="749" t="n"/>
      <c r="G817" s="749" t="n"/>
      <c r="H817" s="749" t="n"/>
      <c r="I817" s="749" t="n"/>
      <c r="J817" s="749" t="n"/>
      <c r="K817" s="749" t="n"/>
      <c r="L817" s="749" t="n"/>
      <c r="M817" s="749" t="n"/>
      <c r="N817" s="749" t="n"/>
      <c r="O817" s="749" t="n"/>
      <c r="P817" s="749" t="n"/>
      <c r="Q817" s="749" t="n"/>
      <c r="R817" s="749" t="n"/>
      <c r="S817" s="749" t="n"/>
      <c r="T817" s="749" t="n"/>
      <c r="U817" s="749" t="n"/>
      <c r="V817" s="749" t="n"/>
      <c r="W817" s="749" t="n"/>
      <c r="X817" s="749" t="n"/>
      <c r="Y817" s="749" t="n"/>
      <c r="Z817" s="749" t="n"/>
    </row>
    <row r="818">
      <c r="A818" s="749" t="n"/>
      <c r="B818" s="749" t="n"/>
      <c r="C818" s="749" t="n"/>
      <c r="D818" s="749" t="n"/>
      <c r="E818" s="749" t="n"/>
      <c r="F818" s="749" t="n"/>
      <c r="G818" s="749" t="n"/>
      <c r="H818" s="749" t="n"/>
      <c r="I818" s="749" t="n"/>
      <c r="J818" s="749" t="n"/>
      <c r="K818" s="749" t="n"/>
      <c r="L818" s="749" t="n"/>
      <c r="M818" s="749" t="n"/>
      <c r="N818" s="749" t="n"/>
      <c r="O818" s="749" t="n"/>
      <c r="P818" s="749" t="n"/>
      <c r="Q818" s="749" t="n"/>
      <c r="R818" s="749" t="n"/>
      <c r="S818" s="749" t="n"/>
      <c r="T818" s="749" t="n"/>
      <c r="U818" s="749" t="n"/>
      <c r="V818" s="749" t="n"/>
      <c r="W818" s="749" t="n"/>
      <c r="X818" s="749" t="n"/>
      <c r="Y818" s="749" t="n"/>
      <c r="Z818" s="749" t="n"/>
    </row>
    <row r="819">
      <c r="A819" s="749" t="n"/>
      <c r="B819" s="749" t="n"/>
      <c r="C819" s="749" t="n"/>
      <c r="D819" s="749" t="n"/>
      <c r="E819" s="749" t="n"/>
      <c r="F819" s="749" t="n"/>
      <c r="G819" s="749" t="n"/>
      <c r="H819" s="749" t="n"/>
      <c r="I819" s="749" t="n"/>
      <c r="J819" s="749" t="n"/>
      <c r="K819" s="749" t="n"/>
      <c r="L819" s="749" t="n"/>
      <c r="M819" s="749" t="n"/>
      <c r="N819" s="749" t="n"/>
      <c r="O819" s="749" t="n"/>
      <c r="P819" s="749" t="n"/>
      <c r="Q819" s="749" t="n"/>
      <c r="R819" s="749" t="n"/>
      <c r="S819" s="749" t="n"/>
      <c r="T819" s="749" t="n"/>
      <c r="U819" s="749" t="n"/>
      <c r="V819" s="749" t="n"/>
      <c r="W819" s="749" t="n"/>
      <c r="X819" s="749" t="n"/>
      <c r="Y819" s="749" t="n"/>
      <c r="Z819" s="749" t="n"/>
    </row>
    <row r="820">
      <c r="A820" s="749" t="n"/>
      <c r="B820" s="749" t="n"/>
      <c r="C820" s="749" t="n"/>
      <c r="D820" s="749" t="n"/>
      <c r="E820" s="749" t="n"/>
      <c r="F820" s="749" t="n"/>
      <c r="G820" s="749" t="n"/>
      <c r="H820" s="749" t="n"/>
      <c r="I820" s="749" t="n"/>
      <c r="J820" s="749" t="n"/>
      <c r="K820" s="749" t="n"/>
      <c r="L820" s="749" t="n"/>
      <c r="M820" s="749" t="n"/>
      <c r="N820" s="749" t="n"/>
      <c r="O820" s="749" t="n"/>
      <c r="P820" s="749" t="n"/>
      <c r="Q820" s="749" t="n"/>
      <c r="R820" s="749" t="n"/>
      <c r="S820" s="749" t="n"/>
      <c r="T820" s="749" t="n"/>
      <c r="U820" s="749" t="n"/>
      <c r="V820" s="749" t="n"/>
      <c r="W820" s="749" t="n"/>
      <c r="X820" s="749" t="n"/>
      <c r="Y820" s="749" t="n"/>
      <c r="Z820" s="749" t="n"/>
    </row>
    <row r="821">
      <c r="A821" s="749" t="n"/>
      <c r="B821" s="749" t="n"/>
      <c r="C821" s="749" t="n"/>
      <c r="D821" s="749" t="n"/>
      <c r="E821" s="749" t="n"/>
      <c r="F821" s="749" t="n"/>
      <c r="G821" s="749" t="n"/>
      <c r="H821" s="749" t="n"/>
      <c r="I821" s="749" t="n"/>
      <c r="J821" s="749" t="n"/>
      <c r="K821" s="749" t="n"/>
      <c r="L821" s="749" t="n"/>
      <c r="M821" s="749" t="n"/>
      <c r="N821" s="749" t="n"/>
      <c r="O821" s="749" t="n"/>
      <c r="P821" s="749" t="n"/>
      <c r="Q821" s="749" t="n"/>
      <c r="R821" s="749" t="n"/>
      <c r="S821" s="749" t="n"/>
      <c r="T821" s="749" t="n"/>
      <c r="U821" s="749" t="n"/>
      <c r="V821" s="749" t="n"/>
      <c r="W821" s="749" t="n"/>
      <c r="X821" s="749" t="n"/>
      <c r="Y821" s="749" t="n"/>
      <c r="Z821" s="749" t="n"/>
    </row>
    <row r="822">
      <c r="A822" s="749" t="n"/>
      <c r="B822" s="749" t="n"/>
      <c r="C822" s="749" t="n"/>
      <c r="D822" s="749" t="n"/>
      <c r="E822" s="749" t="n"/>
      <c r="F822" s="749" t="n"/>
      <c r="G822" s="749" t="n"/>
      <c r="H822" s="749" t="n"/>
      <c r="I822" s="749" t="n"/>
      <c r="J822" s="749" t="n"/>
      <c r="K822" s="749" t="n"/>
      <c r="L822" s="749" t="n"/>
      <c r="M822" s="749" t="n"/>
      <c r="N822" s="749" t="n"/>
      <c r="O822" s="749" t="n"/>
      <c r="P822" s="749" t="n"/>
      <c r="Q822" s="749" t="n"/>
      <c r="R822" s="749" t="n"/>
      <c r="S822" s="749" t="n"/>
      <c r="T822" s="749" t="n"/>
      <c r="U822" s="749" t="n"/>
      <c r="V822" s="749" t="n"/>
      <c r="W822" s="749" t="n"/>
      <c r="X822" s="749" t="n"/>
      <c r="Y822" s="749" t="n"/>
      <c r="Z822" s="749" t="n"/>
    </row>
    <row r="823">
      <c r="A823" s="749" t="n"/>
      <c r="B823" s="749" t="n"/>
      <c r="C823" s="749" t="n"/>
      <c r="D823" s="749" t="n"/>
      <c r="E823" s="749" t="n"/>
      <c r="F823" s="749" t="n"/>
      <c r="G823" s="749" t="n"/>
      <c r="H823" s="749" t="n"/>
      <c r="I823" s="749" t="n"/>
      <c r="J823" s="749" t="n"/>
      <c r="K823" s="749" t="n"/>
      <c r="L823" s="749" t="n"/>
      <c r="M823" s="749" t="n"/>
      <c r="N823" s="749" t="n"/>
      <c r="O823" s="749" t="n"/>
      <c r="P823" s="749" t="n"/>
      <c r="Q823" s="749" t="n"/>
      <c r="R823" s="749" t="n"/>
      <c r="S823" s="749" t="n"/>
      <c r="T823" s="749" t="n"/>
      <c r="U823" s="749" t="n"/>
      <c r="V823" s="749" t="n"/>
      <c r="W823" s="749" t="n"/>
      <c r="X823" s="749" t="n"/>
      <c r="Y823" s="749" t="n"/>
      <c r="Z823" s="749" t="n"/>
    </row>
    <row r="824">
      <c r="A824" s="749" t="n"/>
      <c r="B824" s="749" t="n"/>
      <c r="C824" s="749" t="n"/>
      <c r="D824" s="749" t="n"/>
      <c r="E824" s="749" t="n"/>
      <c r="F824" s="749" t="n"/>
      <c r="G824" s="749" t="n"/>
      <c r="H824" s="749" t="n"/>
      <c r="I824" s="749" t="n"/>
      <c r="J824" s="749" t="n"/>
      <c r="K824" s="749" t="n"/>
      <c r="L824" s="749" t="n"/>
      <c r="M824" s="749" t="n"/>
      <c r="N824" s="749" t="n"/>
      <c r="O824" s="749" t="n"/>
      <c r="P824" s="749" t="n"/>
      <c r="Q824" s="749" t="n"/>
      <c r="R824" s="749" t="n"/>
      <c r="S824" s="749" t="n"/>
      <c r="T824" s="749" t="n"/>
      <c r="U824" s="749" t="n"/>
      <c r="V824" s="749" t="n"/>
      <c r="W824" s="749" t="n"/>
      <c r="X824" s="749" t="n"/>
      <c r="Y824" s="749" t="n"/>
      <c r="Z824" s="749" t="n"/>
    </row>
    <row r="825">
      <c r="A825" s="749" t="n"/>
      <c r="B825" s="749" t="n"/>
      <c r="C825" s="749" t="n"/>
      <c r="D825" s="749" t="n"/>
      <c r="E825" s="749" t="n"/>
      <c r="F825" s="749" t="n"/>
      <c r="G825" s="749" t="n"/>
      <c r="H825" s="749" t="n"/>
      <c r="I825" s="749" t="n"/>
      <c r="J825" s="749" t="n"/>
      <c r="K825" s="749" t="n"/>
      <c r="L825" s="749" t="n"/>
      <c r="M825" s="749" t="n"/>
      <c r="N825" s="749" t="n"/>
      <c r="O825" s="749" t="n"/>
      <c r="P825" s="749" t="n"/>
      <c r="Q825" s="749" t="n"/>
      <c r="R825" s="749" t="n"/>
      <c r="S825" s="749" t="n"/>
      <c r="T825" s="749" t="n"/>
      <c r="U825" s="749" t="n"/>
      <c r="V825" s="749" t="n"/>
      <c r="W825" s="749" t="n"/>
      <c r="X825" s="749" t="n"/>
      <c r="Y825" s="749" t="n"/>
      <c r="Z825" s="749" t="n"/>
    </row>
    <row r="826">
      <c r="A826" s="749" t="n"/>
      <c r="B826" s="749" t="n"/>
      <c r="C826" s="749" t="n"/>
      <c r="D826" s="749" t="n"/>
      <c r="E826" s="749" t="n"/>
      <c r="F826" s="749" t="n"/>
      <c r="G826" s="749" t="n"/>
      <c r="H826" s="749" t="n"/>
      <c r="I826" s="749" t="n"/>
      <c r="J826" s="749" t="n"/>
      <c r="K826" s="749" t="n"/>
      <c r="L826" s="749" t="n"/>
      <c r="M826" s="749" t="n"/>
      <c r="N826" s="749" t="n"/>
      <c r="O826" s="749" t="n"/>
      <c r="P826" s="749" t="n"/>
      <c r="Q826" s="749" t="n"/>
      <c r="R826" s="749" t="n"/>
      <c r="S826" s="749" t="n"/>
      <c r="T826" s="749" t="n"/>
      <c r="U826" s="749" t="n"/>
      <c r="V826" s="749" t="n"/>
      <c r="W826" s="749" t="n"/>
      <c r="X826" s="749" t="n"/>
      <c r="Y826" s="749" t="n"/>
      <c r="Z826" s="749" t="n"/>
    </row>
    <row r="827">
      <c r="A827" s="749" t="n"/>
      <c r="B827" s="749" t="n"/>
      <c r="C827" s="749" t="n"/>
      <c r="D827" s="749" t="n"/>
      <c r="E827" s="749" t="n"/>
      <c r="F827" s="749" t="n"/>
      <c r="G827" s="749" t="n"/>
      <c r="H827" s="749" t="n"/>
      <c r="I827" s="749" t="n"/>
      <c r="J827" s="749" t="n"/>
      <c r="K827" s="749" t="n"/>
      <c r="L827" s="749" t="n"/>
      <c r="M827" s="749" t="n"/>
      <c r="N827" s="749" t="n"/>
      <c r="O827" s="749" t="n"/>
      <c r="P827" s="749" t="n"/>
      <c r="Q827" s="749" t="n"/>
      <c r="R827" s="749" t="n"/>
      <c r="S827" s="749" t="n"/>
      <c r="T827" s="749" t="n"/>
      <c r="U827" s="749" t="n"/>
      <c r="V827" s="749" t="n"/>
      <c r="W827" s="749" t="n"/>
      <c r="X827" s="749" t="n"/>
      <c r="Y827" s="749" t="n"/>
      <c r="Z827" s="749" t="n"/>
    </row>
    <row r="828">
      <c r="A828" s="749" t="n"/>
      <c r="B828" s="749" t="n"/>
      <c r="C828" s="749" t="n"/>
      <c r="D828" s="749" t="n"/>
      <c r="E828" s="749" t="n"/>
      <c r="F828" s="749" t="n"/>
      <c r="G828" s="749" t="n"/>
      <c r="H828" s="749" t="n"/>
      <c r="I828" s="749" t="n"/>
      <c r="J828" s="749" t="n"/>
      <c r="K828" s="749" t="n"/>
      <c r="L828" s="749" t="n"/>
      <c r="M828" s="749" t="n"/>
      <c r="N828" s="749" t="n"/>
      <c r="O828" s="749" t="n"/>
      <c r="P828" s="749" t="n"/>
      <c r="Q828" s="749" t="n"/>
      <c r="R828" s="749" t="n"/>
      <c r="S828" s="749" t="n"/>
      <c r="T828" s="749" t="n"/>
      <c r="U828" s="749" t="n"/>
      <c r="V828" s="749" t="n"/>
      <c r="W828" s="749" t="n"/>
      <c r="X828" s="749" t="n"/>
      <c r="Y828" s="749" t="n"/>
      <c r="Z828" s="749" t="n"/>
    </row>
    <row r="829">
      <c r="A829" s="749" t="n"/>
      <c r="B829" s="749" t="n"/>
      <c r="C829" s="749" t="n"/>
      <c r="D829" s="749" t="n"/>
      <c r="E829" s="749" t="n"/>
      <c r="F829" s="749" t="n"/>
      <c r="G829" s="749" t="n"/>
      <c r="H829" s="749" t="n"/>
      <c r="I829" s="749" t="n"/>
      <c r="J829" s="749" t="n"/>
      <c r="K829" s="749" t="n"/>
      <c r="L829" s="749" t="n"/>
      <c r="M829" s="749" t="n"/>
      <c r="N829" s="749" t="n"/>
      <c r="O829" s="749" t="n"/>
      <c r="P829" s="749" t="n"/>
      <c r="Q829" s="749" t="n"/>
      <c r="R829" s="749" t="n"/>
      <c r="S829" s="749" t="n"/>
      <c r="T829" s="749" t="n"/>
      <c r="U829" s="749" t="n"/>
      <c r="V829" s="749" t="n"/>
      <c r="W829" s="749" t="n"/>
      <c r="X829" s="749" t="n"/>
      <c r="Y829" s="749" t="n"/>
      <c r="Z829" s="749" t="n"/>
    </row>
    <row r="830">
      <c r="A830" s="749" t="n"/>
      <c r="B830" s="749" t="n"/>
      <c r="C830" s="749" t="n"/>
      <c r="D830" s="749" t="n"/>
      <c r="E830" s="749" t="n"/>
      <c r="F830" s="749" t="n"/>
      <c r="G830" s="749" t="n"/>
      <c r="H830" s="749" t="n"/>
      <c r="I830" s="749" t="n"/>
      <c r="J830" s="749" t="n"/>
      <c r="K830" s="749" t="n"/>
      <c r="L830" s="749" t="n"/>
      <c r="M830" s="749" t="n"/>
      <c r="N830" s="749" t="n"/>
      <c r="O830" s="749" t="n"/>
      <c r="P830" s="749" t="n"/>
      <c r="Q830" s="749" t="n"/>
      <c r="R830" s="749" t="n"/>
      <c r="S830" s="749" t="n"/>
      <c r="T830" s="749" t="n"/>
      <c r="U830" s="749" t="n"/>
      <c r="V830" s="749" t="n"/>
      <c r="W830" s="749" t="n"/>
      <c r="X830" s="749" t="n"/>
      <c r="Y830" s="749" t="n"/>
      <c r="Z830" s="749" t="n"/>
    </row>
    <row r="831">
      <c r="A831" s="749" t="n"/>
      <c r="B831" s="749" t="n"/>
      <c r="C831" s="749" t="n"/>
      <c r="D831" s="749" t="n"/>
      <c r="E831" s="749" t="n"/>
      <c r="F831" s="749" t="n"/>
      <c r="G831" s="749" t="n"/>
      <c r="H831" s="749" t="n"/>
      <c r="I831" s="749" t="n"/>
      <c r="J831" s="749" t="n"/>
      <c r="K831" s="749" t="n"/>
      <c r="L831" s="749" t="n"/>
      <c r="M831" s="749" t="n"/>
      <c r="N831" s="749" t="n"/>
      <c r="O831" s="749" t="n"/>
      <c r="P831" s="749" t="n"/>
      <c r="Q831" s="749" t="n"/>
      <c r="R831" s="749" t="n"/>
      <c r="S831" s="749" t="n"/>
      <c r="T831" s="749" t="n"/>
      <c r="U831" s="749" t="n"/>
      <c r="V831" s="749" t="n"/>
      <c r="W831" s="749" t="n"/>
      <c r="X831" s="749" t="n"/>
      <c r="Y831" s="749" t="n"/>
      <c r="Z831" s="749" t="n"/>
    </row>
    <row r="832">
      <c r="A832" s="749" t="n"/>
      <c r="B832" s="749" t="n"/>
      <c r="C832" s="749" t="n"/>
      <c r="D832" s="749" t="n"/>
      <c r="E832" s="749" t="n"/>
      <c r="F832" s="749" t="n"/>
      <c r="G832" s="749" t="n"/>
      <c r="H832" s="749" t="n"/>
      <c r="I832" s="749" t="n"/>
      <c r="J832" s="749" t="n"/>
      <c r="K832" s="749" t="n"/>
      <c r="L832" s="749" t="n"/>
      <c r="M832" s="749" t="n"/>
      <c r="N832" s="749" t="n"/>
      <c r="O832" s="749" t="n"/>
      <c r="P832" s="749" t="n"/>
      <c r="Q832" s="749" t="n"/>
      <c r="R832" s="749" t="n"/>
      <c r="S832" s="749" t="n"/>
      <c r="T832" s="749" t="n"/>
      <c r="U832" s="749" t="n"/>
      <c r="V832" s="749" t="n"/>
      <c r="W832" s="749" t="n"/>
      <c r="X832" s="749" t="n"/>
      <c r="Y832" s="749" t="n"/>
      <c r="Z832" s="749" t="n"/>
    </row>
    <row r="833">
      <c r="A833" s="749" t="n"/>
      <c r="B833" s="749" t="n"/>
      <c r="C833" s="749" t="n"/>
      <c r="D833" s="749" t="n"/>
      <c r="E833" s="749" t="n"/>
      <c r="F833" s="749" t="n"/>
      <c r="G833" s="749" t="n"/>
      <c r="H833" s="749" t="n"/>
      <c r="I833" s="749" t="n"/>
      <c r="J833" s="749" t="n"/>
      <c r="K833" s="749" t="n"/>
      <c r="L833" s="749" t="n"/>
      <c r="M833" s="749" t="n"/>
      <c r="N833" s="749" t="n"/>
      <c r="O833" s="749" t="n"/>
      <c r="P833" s="749" t="n"/>
      <c r="Q833" s="749" t="n"/>
      <c r="R833" s="749" t="n"/>
      <c r="S833" s="749" t="n"/>
      <c r="T833" s="749" t="n"/>
      <c r="U833" s="749" t="n"/>
      <c r="V833" s="749" t="n"/>
      <c r="W833" s="749" t="n"/>
      <c r="X833" s="749" t="n"/>
      <c r="Y833" s="749" t="n"/>
      <c r="Z833" s="749" t="n"/>
    </row>
    <row r="834">
      <c r="A834" s="749" t="n"/>
      <c r="B834" s="749" t="n"/>
      <c r="C834" s="749" t="n"/>
      <c r="D834" s="749" t="n"/>
      <c r="E834" s="749" t="n"/>
      <c r="F834" s="749" t="n"/>
      <c r="G834" s="749" t="n"/>
      <c r="H834" s="749" t="n"/>
      <c r="I834" s="749" t="n"/>
      <c r="J834" s="749" t="n"/>
      <c r="K834" s="749" t="n"/>
      <c r="L834" s="749" t="n"/>
      <c r="M834" s="749" t="n"/>
      <c r="N834" s="749" t="n"/>
      <c r="O834" s="749" t="n"/>
      <c r="P834" s="749" t="n"/>
      <c r="Q834" s="749" t="n"/>
      <c r="R834" s="749" t="n"/>
      <c r="S834" s="749" t="n"/>
      <c r="T834" s="749" t="n"/>
      <c r="U834" s="749" t="n"/>
      <c r="V834" s="749" t="n"/>
      <c r="W834" s="749" t="n"/>
      <c r="X834" s="749" t="n"/>
      <c r="Y834" s="749" t="n"/>
      <c r="Z834" s="749" t="n"/>
    </row>
    <row r="835">
      <c r="A835" s="749" t="n"/>
      <c r="B835" s="749" t="n"/>
      <c r="C835" s="749" t="n"/>
      <c r="D835" s="749" t="n"/>
      <c r="E835" s="749" t="n"/>
      <c r="F835" s="749" t="n"/>
      <c r="G835" s="749" t="n"/>
      <c r="H835" s="749" t="n"/>
      <c r="I835" s="749" t="n"/>
      <c r="J835" s="749" t="n"/>
      <c r="K835" s="749" t="n"/>
      <c r="L835" s="749" t="n"/>
      <c r="M835" s="749" t="n"/>
      <c r="N835" s="749" t="n"/>
      <c r="O835" s="749" t="n"/>
      <c r="P835" s="749" t="n"/>
      <c r="Q835" s="749" t="n"/>
      <c r="R835" s="749" t="n"/>
      <c r="S835" s="749" t="n"/>
      <c r="T835" s="749" t="n"/>
      <c r="U835" s="749" t="n"/>
      <c r="V835" s="749" t="n"/>
      <c r="W835" s="749" t="n"/>
      <c r="X835" s="749" t="n"/>
      <c r="Y835" s="749" t="n"/>
      <c r="Z835" s="749" t="n"/>
    </row>
    <row r="836">
      <c r="A836" s="749" t="n"/>
      <c r="B836" s="749" t="n"/>
      <c r="C836" s="749" t="n"/>
      <c r="D836" s="749" t="n"/>
      <c r="E836" s="749" t="n"/>
      <c r="F836" s="749" t="n"/>
      <c r="G836" s="749" t="n"/>
      <c r="H836" s="749" t="n"/>
      <c r="I836" s="749" t="n"/>
      <c r="J836" s="749" t="n"/>
      <c r="K836" s="749" t="n"/>
      <c r="L836" s="749" t="n"/>
      <c r="M836" s="749" t="n"/>
      <c r="N836" s="749" t="n"/>
      <c r="O836" s="749" t="n"/>
      <c r="P836" s="749" t="n"/>
      <c r="Q836" s="749" t="n"/>
      <c r="R836" s="749" t="n"/>
      <c r="S836" s="749" t="n"/>
      <c r="T836" s="749" t="n"/>
      <c r="U836" s="749" t="n"/>
      <c r="V836" s="749" t="n"/>
      <c r="W836" s="749" t="n"/>
      <c r="X836" s="749" t="n"/>
      <c r="Y836" s="749" t="n"/>
      <c r="Z836" s="749" t="n"/>
    </row>
    <row r="837">
      <c r="A837" s="749" t="n"/>
      <c r="B837" s="749" t="n"/>
      <c r="C837" s="749" t="n"/>
      <c r="D837" s="749" t="n"/>
      <c r="E837" s="749" t="n"/>
      <c r="F837" s="749" t="n"/>
      <c r="G837" s="749" t="n"/>
      <c r="H837" s="749" t="n"/>
      <c r="I837" s="749" t="n"/>
      <c r="J837" s="749" t="n"/>
      <c r="K837" s="749" t="n"/>
      <c r="L837" s="749" t="n"/>
      <c r="M837" s="749" t="n"/>
      <c r="N837" s="749" t="n"/>
      <c r="O837" s="749" t="n"/>
      <c r="P837" s="749" t="n"/>
      <c r="Q837" s="749" t="n"/>
      <c r="R837" s="749" t="n"/>
      <c r="S837" s="749" t="n"/>
      <c r="T837" s="749" t="n"/>
      <c r="U837" s="749" t="n"/>
      <c r="V837" s="749" t="n"/>
      <c r="W837" s="749" t="n"/>
      <c r="X837" s="749" t="n"/>
      <c r="Y837" s="749" t="n"/>
      <c r="Z837" s="749" t="n"/>
    </row>
    <row r="838">
      <c r="A838" s="749" t="n"/>
      <c r="B838" s="749" t="n"/>
      <c r="C838" s="749" t="n"/>
      <c r="D838" s="749" t="n"/>
      <c r="E838" s="749" t="n"/>
      <c r="F838" s="749" t="n"/>
      <c r="G838" s="749" t="n"/>
      <c r="H838" s="749" t="n"/>
      <c r="I838" s="749" t="n"/>
      <c r="J838" s="749" t="n"/>
      <c r="K838" s="749" t="n"/>
      <c r="L838" s="749" t="n"/>
      <c r="M838" s="749" t="n"/>
      <c r="N838" s="749" t="n"/>
      <c r="O838" s="749" t="n"/>
      <c r="P838" s="749" t="n"/>
      <c r="Q838" s="749" t="n"/>
      <c r="R838" s="749" t="n"/>
      <c r="S838" s="749" t="n"/>
      <c r="T838" s="749" t="n"/>
      <c r="U838" s="749" t="n"/>
      <c r="V838" s="749" t="n"/>
      <c r="W838" s="749" t="n"/>
      <c r="X838" s="749" t="n"/>
      <c r="Y838" s="749" t="n"/>
      <c r="Z838" s="749" t="n"/>
    </row>
    <row r="839">
      <c r="A839" s="749" t="n"/>
      <c r="B839" s="749" t="n"/>
      <c r="C839" s="749" t="n"/>
      <c r="D839" s="749" t="n"/>
      <c r="E839" s="749" t="n"/>
      <c r="F839" s="749" t="n"/>
      <c r="G839" s="749" t="n"/>
      <c r="H839" s="749" t="n"/>
      <c r="I839" s="749" t="n"/>
      <c r="J839" s="749" t="n"/>
      <c r="K839" s="749" t="n"/>
      <c r="L839" s="749" t="n"/>
      <c r="M839" s="749" t="n"/>
      <c r="N839" s="749" t="n"/>
      <c r="O839" s="749" t="n"/>
      <c r="P839" s="749" t="n"/>
      <c r="Q839" s="749" t="n"/>
      <c r="R839" s="749" t="n"/>
      <c r="S839" s="749" t="n"/>
      <c r="T839" s="749" t="n"/>
      <c r="U839" s="749" t="n"/>
      <c r="V839" s="749" t="n"/>
      <c r="W839" s="749" t="n"/>
      <c r="X839" s="749" t="n"/>
      <c r="Y839" s="749" t="n"/>
      <c r="Z839" s="749" t="n"/>
    </row>
    <row r="840">
      <c r="A840" s="749" t="n"/>
      <c r="B840" s="749" t="n"/>
      <c r="C840" s="749" t="n"/>
      <c r="D840" s="749" t="n"/>
      <c r="E840" s="749" t="n"/>
      <c r="F840" s="749" t="n"/>
      <c r="G840" s="749" t="n"/>
      <c r="H840" s="749" t="n"/>
      <c r="I840" s="749" t="n"/>
      <c r="J840" s="749" t="n"/>
      <c r="K840" s="749" t="n"/>
      <c r="L840" s="749" t="n"/>
      <c r="M840" s="749" t="n"/>
      <c r="N840" s="749" t="n"/>
      <c r="O840" s="749" t="n"/>
      <c r="P840" s="749" t="n"/>
      <c r="Q840" s="749" t="n"/>
      <c r="R840" s="749" t="n"/>
      <c r="S840" s="749" t="n"/>
      <c r="T840" s="749" t="n"/>
      <c r="U840" s="749" t="n"/>
      <c r="V840" s="749" t="n"/>
      <c r="W840" s="749" t="n"/>
      <c r="X840" s="749" t="n"/>
      <c r="Y840" s="749" t="n"/>
      <c r="Z840" s="749" t="n"/>
    </row>
    <row r="841">
      <c r="A841" s="749" t="n"/>
      <c r="B841" s="749" t="n"/>
      <c r="C841" s="749" t="n"/>
      <c r="D841" s="749" t="n"/>
      <c r="E841" s="749" t="n"/>
      <c r="F841" s="749" t="n"/>
      <c r="G841" s="749" t="n"/>
      <c r="H841" s="749" t="n"/>
      <c r="I841" s="749" t="n"/>
      <c r="J841" s="749" t="n"/>
      <c r="K841" s="749" t="n"/>
      <c r="L841" s="749" t="n"/>
      <c r="M841" s="749" t="n"/>
      <c r="N841" s="749" t="n"/>
      <c r="O841" s="749" t="n"/>
      <c r="P841" s="749" t="n"/>
      <c r="Q841" s="749" t="n"/>
      <c r="R841" s="749" t="n"/>
      <c r="S841" s="749" t="n"/>
      <c r="T841" s="749" t="n"/>
      <c r="U841" s="749" t="n"/>
      <c r="V841" s="749" t="n"/>
      <c r="W841" s="749" t="n"/>
      <c r="X841" s="749" t="n"/>
      <c r="Y841" s="749" t="n"/>
      <c r="Z841" s="749" t="n"/>
    </row>
    <row r="842">
      <c r="A842" s="749" t="n"/>
      <c r="B842" s="749" t="n"/>
      <c r="C842" s="749" t="n"/>
      <c r="D842" s="749" t="n"/>
      <c r="E842" s="749" t="n"/>
      <c r="F842" s="749" t="n"/>
      <c r="G842" s="749" t="n"/>
      <c r="H842" s="749" t="n"/>
      <c r="I842" s="749" t="n"/>
      <c r="J842" s="749" t="n"/>
      <c r="K842" s="749" t="n"/>
      <c r="L842" s="749" t="n"/>
      <c r="M842" s="749" t="n"/>
      <c r="N842" s="749" t="n"/>
      <c r="O842" s="749" t="n"/>
      <c r="P842" s="749" t="n"/>
      <c r="Q842" s="749" t="n"/>
      <c r="R842" s="749" t="n"/>
      <c r="S842" s="749" t="n"/>
      <c r="T842" s="749" t="n"/>
      <c r="U842" s="749" t="n"/>
      <c r="V842" s="749" t="n"/>
      <c r="W842" s="749" t="n"/>
      <c r="X842" s="749" t="n"/>
      <c r="Y842" s="749" t="n"/>
      <c r="Z842" s="749" t="n"/>
    </row>
    <row r="843">
      <c r="A843" s="749" t="n"/>
      <c r="B843" s="749" t="n"/>
      <c r="C843" s="749" t="n"/>
      <c r="D843" s="749" t="n"/>
      <c r="E843" s="749" t="n"/>
      <c r="F843" s="749" t="n"/>
      <c r="G843" s="749" t="n"/>
      <c r="H843" s="749" t="n"/>
      <c r="I843" s="749" t="n"/>
      <c r="J843" s="749" t="n"/>
      <c r="K843" s="749" t="n"/>
      <c r="L843" s="749" t="n"/>
      <c r="M843" s="749" t="n"/>
      <c r="N843" s="749" t="n"/>
      <c r="O843" s="749" t="n"/>
      <c r="P843" s="749" t="n"/>
      <c r="Q843" s="749" t="n"/>
      <c r="R843" s="749" t="n"/>
      <c r="S843" s="749" t="n"/>
      <c r="T843" s="749" t="n"/>
      <c r="U843" s="749" t="n"/>
      <c r="V843" s="749" t="n"/>
      <c r="W843" s="749" t="n"/>
      <c r="X843" s="749" t="n"/>
      <c r="Y843" s="749" t="n"/>
      <c r="Z843" s="749" t="n"/>
    </row>
    <row r="844">
      <c r="A844" s="749" t="n"/>
      <c r="B844" s="749" t="n"/>
      <c r="C844" s="749" t="n"/>
      <c r="D844" s="749" t="n"/>
      <c r="E844" s="749" t="n"/>
      <c r="F844" s="749" t="n"/>
      <c r="G844" s="749" t="n"/>
      <c r="H844" s="749" t="n"/>
      <c r="I844" s="749" t="n"/>
      <c r="J844" s="749" t="n"/>
      <c r="K844" s="749" t="n"/>
      <c r="L844" s="749" t="n"/>
      <c r="M844" s="749" t="n"/>
      <c r="N844" s="749" t="n"/>
      <c r="O844" s="749" t="n"/>
      <c r="P844" s="749" t="n"/>
      <c r="Q844" s="749" t="n"/>
      <c r="R844" s="749" t="n"/>
      <c r="S844" s="749" t="n"/>
      <c r="T844" s="749" t="n"/>
      <c r="U844" s="749" t="n"/>
      <c r="V844" s="749" t="n"/>
      <c r="W844" s="749" t="n"/>
      <c r="X844" s="749" t="n"/>
      <c r="Y844" s="749" t="n"/>
      <c r="Z844" s="749" t="n"/>
    </row>
    <row r="845">
      <c r="A845" s="749" t="n"/>
      <c r="B845" s="749" t="n"/>
      <c r="C845" s="749" t="n"/>
      <c r="D845" s="749" t="n"/>
      <c r="E845" s="749" t="n"/>
      <c r="F845" s="749" t="n"/>
      <c r="G845" s="749" t="n"/>
      <c r="H845" s="749" t="n"/>
      <c r="I845" s="749" t="n"/>
      <c r="J845" s="749" t="n"/>
      <c r="K845" s="749" t="n"/>
      <c r="L845" s="749" t="n"/>
      <c r="M845" s="749" t="n"/>
      <c r="N845" s="749" t="n"/>
      <c r="O845" s="749" t="n"/>
      <c r="P845" s="749" t="n"/>
      <c r="Q845" s="749" t="n"/>
      <c r="R845" s="749" t="n"/>
      <c r="S845" s="749" t="n"/>
      <c r="T845" s="749" t="n"/>
      <c r="U845" s="749" t="n"/>
      <c r="V845" s="749" t="n"/>
      <c r="W845" s="749" t="n"/>
      <c r="X845" s="749" t="n"/>
      <c r="Y845" s="749" t="n"/>
      <c r="Z845" s="749" t="n"/>
    </row>
    <row r="846">
      <c r="A846" s="749" t="n"/>
      <c r="B846" s="749" t="n"/>
      <c r="C846" s="749" t="n"/>
      <c r="D846" s="749" t="n"/>
      <c r="E846" s="749" t="n"/>
      <c r="F846" s="749" t="n"/>
      <c r="G846" s="749" t="n"/>
      <c r="H846" s="749" t="n"/>
      <c r="I846" s="749" t="n"/>
      <c r="J846" s="749" t="n"/>
      <c r="K846" s="749" t="n"/>
      <c r="L846" s="749" t="n"/>
      <c r="M846" s="749" t="n"/>
      <c r="N846" s="749" t="n"/>
      <c r="O846" s="749" t="n"/>
      <c r="P846" s="749" t="n"/>
      <c r="Q846" s="749" t="n"/>
      <c r="R846" s="749" t="n"/>
      <c r="S846" s="749" t="n"/>
      <c r="T846" s="749" t="n"/>
      <c r="U846" s="749" t="n"/>
      <c r="V846" s="749" t="n"/>
      <c r="W846" s="749" t="n"/>
      <c r="X846" s="749" t="n"/>
      <c r="Y846" s="749" t="n"/>
      <c r="Z846" s="749" t="n"/>
    </row>
    <row r="847">
      <c r="A847" s="749" t="n"/>
      <c r="B847" s="749" t="n"/>
      <c r="C847" s="749" t="n"/>
      <c r="D847" s="749" t="n"/>
      <c r="E847" s="749" t="n"/>
      <c r="F847" s="749" t="n"/>
      <c r="G847" s="749" t="n"/>
      <c r="H847" s="749" t="n"/>
      <c r="I847" s="749" t="n"/>
      <c r="J847" s="749" t="n"/>
      <c r="K847" s="749" t="n"/>
      <c r="L847" s="749" t="n"/>
      <c r="M847" s="749" t="n"/>
      <c r="N847" s="749" t="n"/>
      <c r="O847" s="749" t="n"/>
      <c r="P847" s="749" t="n"/>
      <c r="Q847" s="749" t="n"/>
      <c r="R847" s="749" t="n"/>
      <c r="S847" s="749" t="n"/>
      <c r="T847" s="749" t="n"/>
      <c r="U847" s="749" t="n"/>
      <c r="V847" s="749" t="n"/>
      <c r="W847" s="749" t="n"/>
      <c r="X847" s="749" t="n"/>
      <c r="Y847" s="749" t="n"/>
      <c r="Z847" s="749" t="n"/>
    </row>
    <row r="848">
      <c r="A848" s="749" t="n"/>
      <c r="B848" s="749" t="n"/>
      <c r="C848" s="749" t="n"/>
      <c r="D848" s="749" t="n"/>
      <c r="E848" s="749" t="n"/>
      <c r="F848" s="749" t="n"/>
      <c r="G848" s="749" t="n"/>
      <c r="H848" s="749" t="n"/>
      <c r="I848" s="749" t="n"/>
      <c r="J848" s="749" t="n"/>
      <c r="K848" s="749" t="n"/>
      <c r="L848" s="749" t="n"/>
      <c r="M848" s="749" t="n"/>
      <c r="N848" s="749" t="n"/>
      <c r="O848" s="749" t="n"/>
      <c r="P848" s="749" t="n"/>
      <c r="Q848" s="749" t="n"/>
      <c r="R848" s="749" t="n"/>
      <c r="S848" s="749" t="n"/>
      <c r="T848" s="749" t="n"/>
      <c r="U848" s="749" t="n"/>
      <c r="V848" s="749" t="n"/>
      <c r="W848" s="749" t="n"/>
      <c r="X848" s="749" t="n"/>
      <c r="Y848" s="749" t="n"/>
      <c r="Z848" s="749" t="n"/>
    </row>
    <row r="849">
      <c r="A849" s="749" t="n"/>
      <c r="B849" s="749" t="n"/>
      <c r="C849" s="749" t="n"/>
      <c r="D849" s="749" t="n"/>
      <c r="E849" s="749" t="n"/>
      <c r="F849" s="749" t="n"/>
      <c r="G849" s="749" t="n"/>
      <c r="H849" s="749" t="n"/>
      <c r="I849" s="749" t="n"/>
      <c r="J849" s="749" t="n"/>
      <c r="K849" s="749" t="n"/>
      <c r="L849" s="749" t="n"/>
      <c r="M849" s="749" t="n"/>
      <c r="N849" s="749" t="n"/>
      <c r="O849" s="749" t="n"/>
      <c r="P849" s="749" t="n"/>
      <c r="Q849" s="749" t="n"/>
      <c r="R849" s="749" t="n"/>
      <c r="S849" s="749" t="n"/>
      <c r="T849" s="749" t="n"/>
      <c r="U849" s="749" t="n"/>
      <c r="V849" s="749" t="n"/>
      <c r="W849" s="749" t="n"/>
      <c r="X849" s="749" t="n"/>
      <c r="Y849" s="749" t="n"/>
      <c r="Z849" s="749" t="n"/>
    </row>
    <row r="850">
      <c r="A850" s="749" t="n"/>
      <c r="B850" s="749" t="n"/>
      <c r="C850" s="749" t="n"/>
      <c r="D850" s="749" t="n"/>
      <c r="E850" s="749" t="n"/>
      <c r="F850" s="749" t="n"/>
      <c r="G850" s="749" t="n"/>
      <c r="H850" s="749" t="n"/>
      <c r="I850" s="749" t="n"/>
      <c r="J850" s="749" t="n"/>
      <c r="K850" s="749" t="n"/>
      <c r="L850" s="749" t="n"/>
      <c r="M850" s="749" t="n"/>
      <c r="N850" s="749" t="n"/>
      <c r="O850" s="749" t="n"/>
      <c r="P850" s="749" t="n"/>
      <c r="Q850" s="749" t="n"/>
      <c r="R850" s="749" t="n"/>
      <c r="S850" s="749" t="n"/>
      <c r="T850" s="749" t="n"/>
      <c r="U850" s="749" t="n"/>
      <c r="V850" s="749" t="n"/>
      <c r="W850" s="749" t="n"/>
      <c r="X850" s="749" t="n"/>
      <c r="Y850" s="749" t="n"/>
      <c r="Z850" s="749" t="n"/>
    </row>
    <row r="851">
      <c r="A851" s="749" t="n"/>
      <c r="B851" s="749" t="n"/>
      <c r="C851" s="749" t="n"/>
      <c r="D851" s="749" t="n"/>
      <c r="E851" s="749" t="n"/>
      <c r="F851" s="749" t="n"/>
      <c r="G851" s="749" t="n"/>
      <c r="H851" s="749" t="n"/>
      <c r="I851" s="749" t="n"/>
      <c r="J851" s="749" t="n"/>
      <c r="K851" s="749" t="n"/>
      <c r="L851" s="749" t="n"/>
      <c r="M851" s="749" t="n"/>
      <c r="N851" s="749" t="n"/>
      <c r="O851" s="749" t="n"/>
      <c r="P851" s="749" t="n"/>
      <c r="Q851" s="749" t="n"/>
      <c r="R851" s="749" t="n"/>
      <c r="S851" s="749" t="n"/>
      <c r="T851" s="749" t="n"/>
      <c r="U851" s="749" t="n"/>
      <c r="V851" s="749" t="n"/>
      <c r="W851" s="749" t="n"/>
      <c r="X851" s="749" t="n"/>
      <c r="Y851" s="749" t="n"/>
      <c r="Z851" s="749" t="n"/>
    </row>
    <row r="852">
      <c r="A852" s="749" t="n"/>
      <c r="B852" s="749" t="n"/>
      <c r="C852" s="749" t="n"/>
      <c r="D852" s="749" t="n"/>
      <c r="E852" s="749" t="n"/>
      <c r="F852" s="749" t="n"/>
      <c r="G852" s="749" t="n"/>
      <c r="H852" s="749" t="n"/>
      <c r="I852" s="749" t="n"/>
      <c r="J852" s="749" t="n"/>
      <c r="K852" s="749" t="n"/>
      <c r="L852" s="749" t="n"/>
      <c r="M852" s="749" t="n"/>
      <c r="N852" s="749" t="n"/>
      <c r="O852" s="749" t="n"/>
      <c r="P852" s="749" t="n"/>
      <c r="Q852" s="749" t="n"/>
      <c r="R852" s="749" t="n"/>
      <c r="S852" s="749" t="n"/>
      <c r="T852" s="749" t="n"/>
      <c r="U852" s="749" t="n"/>
      <c r="V852" s="749" t="n"/>
      <c r="W852" s="749" t="n"/>
      <c r="X852" s="749" t="n"/>
      <c r="Y852" s="749" t="n"/>
      <c r="Z852" s="749" t="n"/>
    </row>
    <row r="853">
      <c r="A853" s="749" t="n"/>
      <c r="B853" s="749" t="n"/>
      <c r="C853" s="749" t="n"/>
      <c r="D853" s="749" t="n"/>
      <c r="E853" s="749" t="n"/>
      <c r="F853" s="749" t="n"/>
      <c r="G853" s="749" t="n"/>
      <c r="H853" s="749" t="n"/>
      <c r="I853" s="749" t="n"/>
      <c r="J853" s="749" t="n"/>
      <c r="K853" s="749" t="n"/>
      <c r="L853" s="749" t="n"/>
      <c r="M853" s="749" t="n"/>
      <c r="N853" s="749" t="n"/>
      <c r="O853" s="749" t="n"/>
      <c r="P853" s="749" t="n"/>
      <c r="Q853" s="749" t="n"/>
      <c r="R853" s="749" t="n"/>
      <c r="S853" s="749" t="n"/>
      <c r="T853" s="749" t="n"/>
      <c r="U853" s="749" t="n"/>
      <c r="V853" s="749" t="n"/>
      <c r="W853" s="749" t="n"/>
      <c r="X853" s="749" t="n"/>
      <c r="Y853" s="749" t="n"/>
      <c r="Z853" s="749" t="n"/>
    </row>
    <row r="854">
      <c r="A854" s="749" t="n"/>
      <c r="B854" s="749" t="n"/>
      <c r="C854" s="749" t="n"/>
      <c r="D854" s="749" t="n"/>
      <c r="E854" s="749" t="n"/>
      <c r="F854" s="749" t="n"/>
      <c r="G854" s="749" t="n"/>
      <c r="H854" s="749" t="n"/>
      <c r="I854" s="749" t="n"/>
      <c r="J854" s="749" t="n"/>
      <c r="K854" s="749" t="n"/>
      <c r="L854" s="749" t="n"/>
      <c r="M854" s="749" t="n"/>
      <c r="N854" s="749" t="n"/>
      <c r="O854" s="749" t="n"/>
      <c r="P854" s="749" t="n"/>
      <c r="Q854" s="749" t="n"/>
      <c r="R854" s="749" t="n"/>
      <c r="S854" s="749" t="n"/>
      <c r="T854" s="749" t="n"/>
      <c r="U854" s="749" t="n"/>
      <c r="V854" s="749" t="n"/>
      <c r="W854" s="749" t="n"/>
      <c r="X854" s="749" t="n"/>
      <c r="Y854" s="749" t="n"/>
      <c r="Z854" s="749" t="n"/>
    </row>
    <row r="855">
      <c r="A855" s="749" t="n"/>
      <c r="B855" s="749" t="n"/>
      <c r="C855" s="749" t="n"/>
      <c r="D855" s="749" t="n"/>
      <c r="E855" s="749" t="n"/>
      <c r="F855" s="749" t="n"/>
      <c r="G855" s="749" t="n"/>
      <c r="H855" s="749" t="n"/>
      <c r="I855" s="749" t="n"/>
      <c r="J855" s="749" t="n"/>
      <c r="K855" s="749" t="n"/>
      <c r="L855" s="749" t="n"/>
      <c r="M855" s="749" t="n"/>
      <c r="N855" s="749" t="n"/>
      <c r="O855" s="749" t="n"/>
      <c r="P855" s="749" t="n"/>
      <c r="Q855" s="749" t="n"/>
      <c r="R855" s="749" t="n"/>
      <c r="S855" s="749" t="n"/>
      <c r="T855" s="749" t="n"/>
      <c r="U855" s="749" t="n"/>
      <c r="V855" s="749" t="n"/>
      <c r="W855" s="749" t="n"/>
      <c r="X855" s="749" t="n"/>
      <c r="Y855" s="749" t="n"/>
      <c r="Z855" s="749" t="n"/>
    </row>
    <row r="856">
      <c r="A856" s="749" t="n"/>
      <c r="B856" s="749" t="n"/>
      <c r="C856" s="749" t="n"/>
      <c r="D856" s="749" t="n"/>
      <c r="E856" s="749" t="n"/>
      <c r="F856" s="749" t="n"/>
      <c r="G856" s="749" t="n"/>
      <c r="H856" s="749" t="n"/>
      <c r="I856" s="749" t="n"/>
      <c r="J856" s="749" t="n"/>
      <c r="K856" s="749" t="n"/>
      <c r="L856" s="749" t="n"/>
      <c r="M856" s="749" t="n"/>
      <c r="N856" s="749" t="n"/>
      <c r="O856" s="749" t="n"/>
      <c r="P856" s="749" t="n"/>
      <c r="Q856" s="749" t="n"/>
      <c r="R856" s="749" t="n"/>
      <c r="S856" s="749" t="n"/>
      <c r="T856" s="749" t="n"/>
      <c r="U856" s="749" t="n"/>
      <c r="V856" s="749" t="n"/>
      <c r="W856" s="749" t="n"/>
      <c r="X856" s="749" t="n"/>
      <c r="Y856" s="749" t="n"/>
      <c r="Z856" s="749" t="n"/>
    </row>
    <row r="857">
      <c r="A857" s="749" t="n"/>
      <c r="B857" s="749" t="n"/>
      <c r="C857" s="749" t="n"/>
      <c r="D857" s="749" t="n"/>
      <c r="E857" s="749" t="n"/>
      <c r="F857" s="749" t="n"/>
      <c r="G857" s="749" t="n"/>
      <c r="H857" s="749" t="n"/>
      <c r="I857" s="749" t="n"/>
      <c r="J857" s="749" t="n"/>
      <c r="K857" s="749" t="n"/>
      <c r="L857" s="749" t="n"/>
      <c r="M857" s="749" t="n"/>
      <c r="N857" s="749" t="n"/>
      <c r="O857" s="749" t="n"/>
      <c r="P857" s="749" t="n"/>
      <c r="Q857" s="749" t="n"/>
      <c r="R857" s="749" t="n"/>
      <c r="S857" s="749" t="n"/>
      <c r="T857" s="749" t="n"/>
      <c r="U857" s="749" t="n"/>
      <c r="V857" s="749" t="n"/>
      <c r="W857" s="749" t="n"/>
      <c r="X857" s="749" t="n"/>
      <c r="Y857" s="749" t="n"/>
      <c r="Z857" s="749" t="n"/>
    </row>
    <row r="858">
      <c r="A858" s="749" t="n"/>
      <c r="B858" s="749" t="n"/>
      <c r="C858" s="749" t="n"/>
      <c r="D858" s="749" t="n"/>
      <c r="E858" s="749" t="n"/>
      <c r="F858" s="749" t="n"/>
      <c r="G858" s="749" t="n"/>
      <c r="H858" s="749" t="n"/>
      <c r="I858" s="749" t="n"/>
      <c r="J858" s="749" t="n"/>
      <c r="K858" s="749" t="n"/>
      <c r="L858" s="749" t="n"/>
      <c r="M858" s="749" t="n"/>
      <c r="N858" s="749" t="n"/>
      <c r="O858" s="749" t="n"/>
      <c r="P858" s="749" t="n"/>
      <c r="Q858" s="749" t="n"/>
      <c r="R858" s="749" t="n"/>
      <c r="S858" s="749" t="n"/>
      <c r="T858" s="749" t="n"/>
      <c r="U858" s="749" t="n"/>
      <c r="V858" s="749" t="n"/>
      <c r="W858" s="749" t="n"/>
      <c r="X858" s="749" t="n"/>
      <c r="Y858" s="749" t="n"/>
      <c r="Z858" s="749" t="n"/>
    </row>
    <row r="859">
      <c r="A859" s="749" t="n"/>
      <c r="B859" s="749" t="n"/>
      <c r="C859" s="749" t="n"/>
      <c r="D859" s="749" t="n"/>
      <c r="E859" s="749" t="n"/>
      <c r="F859" s="749" t="n"/>
      <c r="G859" s="749" t="n"/>
      <c r="H859" s="749" t="n"/>
      <c r="I859" s="749" t="n"/>
      <c r="J859" s="749" t="n"/>
      <c r="K859" s="749" t="n"/>
      <c r="L859" s="749" t="n"/>
      <c r="M859" s="749" t="n"/>
      <c r="N859" s="749" t="n"/>
      <c r="O859" s="749" t="n"/>
      <c r="P859" s="749" t="n"/>
      <c r="Q859" s="749" t="n"/>
      <c r="R859" s="749" t="n"/>
      <c r="S859" s="749" t="n"/>
      <c r="T859" s="749" t="n"/>
      <c r="U859" s="749" t="n"/>
      <c r="V859" s="749" t="n"/>
      <c r="W859" s="749" t="n"/>
      <c r="X859" s="749" t="n"/>
      <c r="Y859" s="749" t="n"/>
      <c r="Z859" s="749" t="n"/>
    </row>
    <row r="860">
      <c r="A860" s="749" t="n"/>
      <c r="B860" s="749" t="n"/>
      <c r="C860" s="749" t="n"/>
      <c r="D860" s="749" t="n"/>
      <c r="E860" s="749" t="n"/>
      <c r="F860" s="749" t="n"/>
      <c r="G860" s="749" t="n"/>
      <c r="H860" s="749" t="n"/>
      <c r="I860" s="749" t="n"/>
      <c r="J860" s="749" t="n"/>
      <c r="K860" s="749" t="n"/>
      <c r="L860" s="749" t="n"/>
      <c r="M860" s="749" t="n"/>
      <c r="N860" s="749" t="n"/>
      <c r="O860" s="749" t="n"/>
      <c r="P860" s="749" t="n"/>
      <c r="Q860" s="749" t="n"/>
      <c r="R860" s="749" t="n"/>
      <c r="S860" s="749" t="n"/>
      <c r="T860" s="749" t="n"/>
      <c r="U860" s="749" t="n"/>
      <c r="V860" s="749" t="n"/>
      <c r="W860" s="749" t="n"/>
      <c r="X860" s="749" t="n"/>
      <c r="Y860" s="749" t="n"/>
      <c r="Z860" s="749" t="n"/>
    </row>
    <row r="861">
      <c r="A861" s="749" t="n"/>
      <c r="B861" s="749" t="n"/>
      <c r="C861" s="749" t="n"/>
      <c r="D861" s="749" t="n"/>
      <c r="E861" s="749" t="n"/>
      <c r="F861" s="749" t="n"/>
      <c r="G861" s="749" t="n"/>
      <c r="H861" s="749" t="n"/>
      <c r="I861" s="749" t="n"/>
      <c r="J861" s="749" t="n"/>
      <c r="K861" s="749" t="n"/>
      <c r="L861" s="749" t="n"/>
      <c r="M861" s="749" t="n"/>
      <c r="N861" s="749" t="n"/>
      <c r="O861" s="749" t="n"/>
      <c r="P861" s="749" t="n"/>
      <c r="Q861" s="749" t="n"/>
      <c r="R861" s="749" t="n"/>
      <c r="S861" s="749" t="n"/>
      <c r="T861" s="749" t="n"/>
      <c r="U861" s="749" t="n"/>
      <c r="V861" s="749" t="n"/>
      <c r="W861" s="749" t="n"/>
      <c r="X861" s="749" t="n"/>
      <c r="Y861" s="749" t="n"/>
      <c r="Z861" s="749" t="n"/>
    </row>
    <row r="862">
      <c r="A862" s="749" t="n"/>
      <c r="B862" s="749" t="n"/>
      <c r="C862" s="749" t="n"/>
      <c r="D862" s="749" t="n"/>
      <c r="E862" s="749" t="n"/>
      <c r="F862" s="749" t="n"/>
      <c r="G862" s="749" t="n"/>
      <c r="H862" s="749" t="n"/>
      <c r="I862" s="749" t="n"/>
      <c r="J862" s="749" t="n"/>
      <c r="K862" s="749" t="n"/>
      <c r="L862" s="749" t="n"/>
      <c r="M862" s="749" t="n"/>
      <c r="N862" s="749" t="n"/>
      <c r="O862" s="749" t="n"/>
      <c r="P862" s="749" t="n"/>
      <c r="Q862" s="749" t="n"/>
      <c r="R862" s="749" t="n"/>
      <c r="S862" s="749" t="n"/>
      <c r="T862" s="749" t="n"/>
      <c r="U862" s="749" t="n"/>
      <c r="V862" s="749" t="n"/>
      <c r="W862" s="749" t="n"/>
      <c r="X862" s="749" t="n"/>
      <c r="Y862" s="749" t="n"/>
      <c r="Z862" s="749" t="n"/>
    </row>
    <row r="863">
      <c r="A863" s="749" t="n"/>
      <c r="B863" s="749" t="n"/>
      <c r="C863" s="749" t="n"/>
      <c r="D863" s="749" t="n"/>
      <c r="E863" s="749" t="n"/>
      <c r="F863" s="749" t="n"/>
      <c r="G863" s="749" t="n"/>
      <c r="H863" s="749" t="n"/>
      <c r="I863" s="749" t="n"/>
      <c r="J863" s="749" t="n"/>
      <c r="K863" s="749" t="n"/>
      <c r="L863" s="749" t="n"/>
      <c r="M863" s="749" t="n"/>
      <c r="N863" s="749" t="n"/>
      <c r="O863" s="749" t="n"/>
      <c r="P863" s="749" t="n"/>
      <c r="Q863" s="749" t="n"/>
      <c r="R863" s="749" t="n"/>
      <c r="S863" s="749" t="n"/>
      <c r="T863" s="749" t="n"/>
      <c r="U863" s="749" t="n"/>
      <c r="V863" s="749" t="n"/>
      <c r="W863" s="749" t="n"/>
      <c r="X863" s="749" t="n"/>
      <c r="Y863" s="749" t="n"/>
      <c r="Z863" s="749" t="n"/>
    </row>
    <row r="864">
      <c r="A864" s="749" t="n"/>
      <c r="B864" s="749" t="n"/>
      <c r="C864" s="749" t="n"/>
      <c r="D864" s="749" t="n"/>
      <c r="E864" s="749" t="n"/>
      <c r="F864" s="749" t="n"/>
      <c r="G864" s="749" t="n"/>
      <c r="H864" s="749" t="n"/>
      <c r="I864" s="749" t="n"/>
      <c r="J864" s="749" t="n"/>
      <c r="K864" s="749" t="n"/>
      <c r="L864" s="749" t="n"/>
      <c r="M864" s="749" t="n"/>
      <c r="N864" s="749" t="n"/>
      <c r="O864" s="749" t="n"/>
      <c r="P864" s="749" t="n"/>
      <c r="Q864" s="749" t="n"/>
      <c r="R864" s="749" t="n"/>
      <c r="S864" s="749" t="n"/>
      <c r="T864" s="749" t="n"/>
      <c r="U864" s="749" t="n"/>
      <c r="V864" s="749" t="n"/>
      <c r="W864" s="749" t="n"/>
      <c r="X864" s="749" t="n"/>
      <c r="Y864" s="749" t="n"/>
      <c r="Z864" s="749" t="n"/>
    </row>
    <row r="865">
      <c r="A865" s="749" t="n"/>
      <c r="B865" s="749" t="n"/>
      <c r="C865" s="749" t="n"/>
      <c r="D865" s="749" t="n"/>
      <c r="E865" s="749" t="n"/>
      <c r="F865" s="749" t="n"/>
      <c r="G865" s="749" t="n"/>
      <c r="H865" s="749" t="n"/>
      <c r="I865" s="749" t="n"/>
      <c r="J865" s="749" t="n"/>
      <c r="K865" s="749" t="n"/>
      <c r="L865" s="749" t="n"/>
      <c r="M865" s="749" t="n"/>
      <c r="N865" s="749" t="n"/>
      <c r="O865" s="749" t="n"/>
      <c r="P865" s="749" t="n"/>
      <c r="Q865" s="749" t="n"/>
      <c r="R865" s="749" t="n"/>
      <c r="S865" s="749" t="n"/>
      <c r="T865" s="749" t="n"/>
      <c r="U865" s="749" t="n"/>
      <c r="V865" s="749" t="n"/>
      <c r="W865" s="749" t="n"/>
      <c r="X865" s="749" t="n"/>
      <c r="Y865" s="749" t="n"/>
      <c r="Z865" s="749" t="n"/>
    </row>
    <row r="866">
      <c r="A866" s="749" t="n"/>
      <c r="B866" s="749" t="n"/>
      <c r="C866" s="749" t="n"/>
      <c r="D866" s="749" t="n"/>
      <c r="E866" s="749" t="n"/>
      <c r="F866" s="749" t="n"/>
      <c r="G866" s="749" t="n"/>
      <c r="H866" s="749" t="n"/>
      <c r="I866" s="749" t="n"/>
      <c r="J866" s="749" t="n"/>
      <c r="K866" s="749" t="n"/>
      <c r="L866" s="749" t="n"/>
      <c r="M866" s="749" t="n"/>
      <c r="N866" s="749" t="n"/>
      <c r="O866" s="749" t="n"/>
      <c r="P866" s="749" t="n"/>
      <c r="Q866" s="749" t="n"/>
      <c r="R866" s="749" t="n"/>
      <c r="S866" s="749" t="n"/>
      <c r="T866" s="749" t="n"/>
      <c r="U866" s="749" t="n"/>
      <c r="V866" s="749" t="n"/>
      <c r="W866" s="749" t="n"/>
      <c r="X866" s="749" t="n"/>
      <c r="Y866" s="749" t="n"/>
      <c r="Z866" s="749" t="n"/>
    </row>
    <row r="867">
      <c r="A867" s="749" t="n"/>
      <c r="B867" s="749" t="n"/>
      <c r="C867" s="749" t="n"/>
      <c r="D867" s="749" t="n"/>
      <c r="E867" s="749" t="n"/>
      <c r="F867" s="749" t="n"/>
      <c r="G867" s="749" t="n"/>
      <c r="H867" s="749" t="n"/>
      <c r="I867" s="749" t="n"/>
      <c r="J867" s="749" t="n"/>
      <c r="K867" s="749" t="n"/>
      <c r="L867" s="749" t="n"/>
      <c r="M867" s="749" t="n"/>
      <c r="N867" s="749" t="n"/>
      <c r="O867" s="749" t="n"/>
      <c r="P867" s="749" t="n"/>
      <c r="Q867" s="749" t="n"/>
      <c r="R867" s="749" t="n"/>
      <c r="S867" s="749" t="n"/>
      <c r="T867" s="749" t="n"/>
      <c r="U867" s="749" t="n"/>
      <c r="V867" s="749" t="n"/>
      <c r="W867" s="749" t="n"/>
      <c r="X867" s="749" t="n"/>
      <c r="Y867" s="749" t="n"/>
      <c r="Z867" s="749" t="n"/>
    </row>
    <row r="868">
      <c r="A868" s="749" t="n"/>
      <c r="B868" s="749" t="n"/>
      <c r="C868" s="749" t="n"/>
      <c r="D868" s="749" t="n"/>
      <c r="E868" s="749" t="n"/>
      <c r="F868" s="749" t="n"/>
      <c r="G868" s="749" t="n"/>
      <c r="H868" s="749" t="n"/>
      <c r="I868" s="749" t="n"/>
      <c r="J868" s="749" t="n"/>
      <c r="K868" s="749" t="n"/>
      <c r="L868" s="749" t="n"/>
      <c r="M868" s="749" t="n"/>
      <c r="N868" s="749" t="n"/>
      <c r="O868" s="749" t="n"/>
      <c r="P868" s="749" t="n"/>
      <c r="Q868" s="749" t="n"/>
      <c r="R868" s="749" t="n"/>
      <c r="S868" s="749" t="n"/>
      <c r="T868" s="749" t="n"/>
      <c r="U868" s="749" t="n"/>
      <c r="V868" s="749" t="n"/>
      <c r="W868" s="749" t="n"/>
      <c r="X868" s="749" t="n"/>
      <c r="Y868" s="749" t="n"/>
      <c r="Z868" s="749" t="n"/>
    </row>
    <row r="869">
      <c r="A869" s="749" t="n"/>
      <c r="B869" s="749" t="n"/>
      <c r="C869" s="749" t="n"/>
      <c r="D869" s="749" t="n"/>
      <c r="E869" s="749" t="n"/>
      <c r="F869" s="749" t="n"/>
      <c r="G869" s="749" t="n"/>
      <c r="H869" s="749" t="n"/>
      <c r="I869" s="749" t="n"/>
      <c r="J869" s="749" t="n"/>
      <c r="K869" s="749" t="n"/>
      <c r="L869" s="749" t="n"/>
      <c r="M869" s="749" t="n"/>
      <c r="N869" s="749" t="n"/>
      <c r="O869" s="749" t="n"/>
      <c r="P869" s="749" t="n"/>
      <c r="Q869" s="749" t="n"/>
      <c r="R869" s="749" t="n"/>
      <c r="S869" s="749" t="n"/>
      <c r="T869" s="749" t="n"/>
      <c r="U869" s="749" t="n"/>
      <c r="V869" s="749" t="n"/>
      <c r="W869" s="749" t="n"/>
      <c r="X869" s="749" t="n"/>
      <c r="Y869" s="749" t="n"/>
      <c r="Z869" s="749" t="n"/>
    </row>
    <row r="870">
      <c r="A870" s="749" t="n"/>
      <c r="B870" s="749" t="n"/>
      <c r="C870" s="749" t="n"/>
      <c r="D870" s="749" t="n"/>
      <c r="E870" s="749" t="n"/>
      <c r="F870" s="749" t="n"/>
      <c r="G870" s="749" t="n"/>
      <c r="H870" s="749" t="n"/>
      <c r="I870" s="749" t="n"/>
      <c r="J870" s="749" t="n"/>
      <c r="K870" s="749" t="n"/>
      <c r="L870" s="749" t="n"/>
      <c r="M870" s="749" t="n"/>
      <c r="N870" s="749" t="n"/>
      <c r="O870" s="749" t="n"/>
      <c r="P870" s="749" t="n"/>
      <c r="Q870" s="749" t="n"/>
      <c r="R870" s="749" t="n"/>
      <c r="S870" s="749" t="n"/>
      <c r="T870" s="749" t="n"/>
      <c r="U870" s="749" t="n"/>
      <c r="V870" s="749" t="n"/>
      <c r="W870" s="749" t="n"/>
      <c r="X870" s="749" t="n"/>
      <c r="Y870" s="749" t="n"/>
      <c r="Z870" s="749" t="n"/>
    </row>
    <row r="871">
      <c r="A871" s="749" t="n"/>
      <c r="B871" s="749" t="n"/>
      <c r="C871" s="749" t="n"/>
      <c r="D871" s="749" t="n"/>
      <c r="E871" s="749" t="n"/>
      <c r="F871" s="749" t="n"/>
      <c r="G871" s="749" t="n"/>
      <c r="H871" s="749" t="n"/>
      <c r="I871" s="749" t="n"/>
      <c r="J871" s="749" t="n"/>
      <c r="K871" s="749" t="n"/>
      <c r="L871" s="749" t="n"/>
      <c r="M871" s="749" t="n"/>
      <c r="N871" s="749" t="n"/>
      <c r="O871" s="749" t="n"/>
      <c r="P871" s="749" t="n"/>
      <c r="Q871" s="749" t="n"/>
      <c r="R871" s="749" t="n"/>
      <c r="S871" s="749" t="n"/>
      <c r="T871" s="749" t="n"/>
      <c r="U871" s="749" t="n"/>
      <c r="V871" s="749" t="n"/>
      <c r="W871" s="749" t="n"/>
      <c r="X871" s="749" t="n"/>
      <c r="Y871" s="749" t="n"/>
      <c r="Z871" s="749" t="n"/>
    </row>
    <row r="872">
      <c r="A872" s="749" t="n"/>
      <c r="B872" s="749" t="n"/>
      <c r="C872" s="749" t="n"/>
      <c r="D872" s="749" t="n"/>
      <c r="E872" s="749" t="n"/>
      <c r="F872" s="749" t="n"/>
      <c r="G872" s="749" t="n"/>
      <c r="H872" s="749" t="n"/>
      <c r="I872" s="749" t="n"/>
      <c r="J872" s="749" t="n"/>
      <c r="K872" s="749" t="n"/>
      <c r="L872" s="749" t="n"/>
      <c r="M872" s="749" t="n"/>
      <c r="N872" s="749" t="n"/>
      <c r="O872" s="749" t="n"/>
      <c r="P872" s="749" t="n"/>
      <c r="Q872" s="749" t="n"/>
      <c r="R872" s="749" t="n"/>
      <c r="S872" s="749" t="n"/>
      <c r="T872" s="749" t="n"/>
      <c r="U872" s="749" t="n"/>
      <c r="V872" s="749" t="n"/>
      <c r="W872" s="749" t="n"/>
      <c r="X872" s="749" t="n"/>
      <c r="Y872" s="749" t="n"/>
      <c r="Z872" s="749" t="n"/>
    </row>
    <row r="873">
      <c r="A873" s="749" t="n"/>
      <c r="B873" s="749" t="n"/>
      <c r="C873" s="749" t="n"/>
      <c r="D873" s="749" t="n"/>
      <c r="E873" s="749" t="n"/>
      <c r="F873" s="749" t="n"/>
      <c r="G873" s="749" t="n"/>
      <c r="H873" s="749" t="n"/>
      <c r="I873" s="749" t="n"/>
      <c r="J873" s="749" t="n"/>
      <c r="K873" s="749" t="n"/>
      <c r="L873" s="749" t="n"/>
      <c r="M873" s="749" t="n"/>
      <c r="N873" s="749" t="n"/>
      <c r="O873" s="749" t="n"/>
      <c r="P873" s="749" t="n"/>
      <c r="Q873" s="749" t="n"/>
      <c r="R873" s="749" t="n"/>
      <c r="S873" s="749" t="n"/>
      <c r="T873" s="749" t="n"/>
      <c r="U873" s="749" t="n"/>
      <c r="V873" s="749" t="n"/>
      <c r="W873" s="749" t="n"/>
      <c r="X873" s="749" t="n"/>
      <c r="Y873" s="749" t="n"/>
      <c r="Z873" s="749" t="n"/>
    </row>
    <row r="874">
      <c r="A874" s="749" t="n"/>
      <c r="B874" s="749" t="n"/>
      <c r="C874" s="749" t="n"/>
      <c r="D874" s="749" t="n"/>
      <c r="E874" s="749" t="n"/>
      <c r="F874" s="749" t="n"/>
      <c r="G874" s="749" t="n"/>
      <c r="H874" s="749" t="n"/>
      <c r="I874" s="749" t="n"/>
      <c r="J874" s="749" t="n"/>
      <c r="K874" s="749" t="n"/>
      <c r="L874" s="749" t="n"/>
      <c r="M874" s="749" t="n"/>
      <c r="N874" s="749" t="n"/>
      <c r="O874" s="749" t="n"/>
      <c r="P874" s="749" t="n"/>
      <c r="Q874" s="749" t="n"/>
      <c r="R874" s="749" t="n"/>
      <c r="S874" s="749" t="n"/>
      <c r="T874" s="749" t="n"/>
      <c r="U874" s="749" t="n"/>
      <c r="V874" s="749" t="n"/>
      <c r="W874" s="749" t="n"/>
      <c r="X874" s="749" t="n"/>
      <c r="Y874" s="749" t="n"/>
      <c r="Z874" s="749" t="n"/>
    </row>
    <row r="875">
      <c r="A875" s="749" t="n"/>
      <c r="B875" s="749" t="n"/>
      <c r="C875" s="749" t="n"/>
      <c r="D875" s="749" t="n"/>
      <c r="E875" s="749" t="n"/>
      <c r="F875" s="749" t="n"/>
      <c r="G875" s="749" t="n"/>
      <c r="H875" s="749" t="n"/>
      <c r="I875" s="749" t="n"/>
      <c r="J875" s="749" t="n"/>
      <c r="K875" s="749" t="n"/>
      <c r="L875" s="749" t="n"/>
      <c r="M875" s="749" t="n"/>
      <c r="N875" s="749" t="n"/>
      <c r="O875" s="749" t="n"/>
      <c r="P875" s="749" t="n"/>
      <c r="Q875" s="749" t="n"/>
      <c r="R875" s="749" t="n"/>
      <c r="S875" s="749" t="n"/>
      <c r="T875" s="749" t="n"/>
      <c r="U875" s="749" t="n"/>
      <c r="V875" s="749" t="n"/>
      <c r="W875" s="749" t="n"/>
      <c r="X875" s="749" t="n"/>
      <c r="Y875" s="749" t="n"/>
      <c r="Z875" s="749" t="n"/>
    </row>
    <row r="876">
      <c r="A876" s="749" t="n"/>
      <c r="B876" s="749" t="n"/>
      <c r="C876" s="749" t="n"/>
      <c r="D876" s="749" t="n"/>
      <c r="E876" s="749" t="n"/>
      <c r="F876" s="749" t="n"/>
      <c r="G876" s="749" t="n"/>
      <c r="H876" s="749" t="n"/>
      <c r="I876" s="749" t="n"/>
      <c r="J876" s="749" t="n"/>
      <c r="K876" s="749" t="n"/>
      <c r="L876" s="749" t="n"/>
      <c r="M876" s="749" t="n"/>
      <c r="N876" s="749" t="n"/>
      <c r="O876" s="749" t="n"/>
      <c r="P876" s="749" t="n"/>
      <c r="Q876" s="749" t="n"/>
      <c r="R876" s="749" t="n"/>
      <c r="S876" s="749" t="n"/>
      <c r="T876" s="749" t="n"/>
      <c r="U876" s="749" t="n"/>
      <c r="V876" s="749" t="n"/>
      <c r="W876" s="749" t="n"/>
      <c r="X876" s="749" t="n"/>
      <c r="Y876" s="749" t="n"/>
      <c r="Z876" s="749" t="n"/>
    </row>
    <row r="877">
      <c r="A877" s="749" t="n"/>
      <c r="B877" s="749" t="n"/>
      <c r="C877" s="749" t="n"/>
      <c r="D877" s="749" t="n"/>
      <c r="E877" s="749" t="n"/>
      <c r="F877" s="749" t="n"/>
      <c r="G877" s="749" t="n"/>
      <c r="H877" s="749" t="n"/>
      <c r="I877" s="749" t="n"/>
      <c r="J877" s="749" t="n"/>
      <c r="K877" s="749" t="n"/>
      <c r="L877" s="749" t="n"/>
      <c r="M877" s="749" t="n"/>
      <c r="N877" s="749" t="n"/>
      <c r="O877" s="749" t="n"/>
      <c r="P877" s="749" t="n"/>
      <c r="Q877" s="749" t="n"/>
      <c r="R877" s="749" t="n"/>
      <c r="S877" s="749" t="n"/>
      <c r="T877" s="749" t="n"/>
      <c r="U877" s="749" t="n"/>
      <c r="V877" s="749" t="n"/>
      <c r="W877" s="749" t="n"/>
      <c r="X877" s="749" t="n"/>
      <c r="Y877" s="749" t="n"/>
      <c r="Z877" s="749" t="n"/>
    </row>
    <row r="878">
      <c r="A878" s="749" t="n"/>
      <c r="B878" s="749" t="n"/>
      <c r="C878" s="749" t="n"/>
      <c r="D878" s="749" t="n"/>
      <c r="E878" s="749" t="n"/>
      <c r="F878" s="749" t="n"/>
      <c r="G878" s="749" t="n"/>
      <c r="H878" s="749" t="n"/>
      <c r="I878" s="749" t="n"/>
      <c r="J878" s="749" t="n"/>
      <c r="K878" s="749" t="n"/>
      <c r="L878" s="749" t="n"/>
      <c r="M878" s="749" t="n"/>
      <c r="N878" s="749" t="n"/>
      <c r="O878" s="749" t="n"/>
      <c r="P878" s="749" t="n"/>
      <c r="Q878" s="749" t="n"/>
      <c r="R878" s="749" t="n"/>
      <c r="S878" s="749" t="n"/>
      <c r="T878" s="749" t="n"/>
      <c r="U878" s="749" t="n"/>
      <c r="V878" s="749" t="n"/>
      <c r="W878" s="749" t="n"/>
      <c r="X878" s="749" t="n"/>
      <c r="Y878" s="749" t="n"/>
      <c r="Z878" s="749" t="n"/>
    </row>
    <row r="879">
      <c r="A879" s="749" t="n"/>
      <c r="B879" s="749" t="n"/>
      <c r="C879" s="749" t="n"/>
      <c r="D879" s="749" t="n"/>
      <c r="E879" s="749" t="n"/>
      <c r="F879" s="749" t="n"/>
      <c r="G879" s="749" t="n"/>
      <c r="H879" s="749" t="n"/>
      <c r="I879" s="749" t="n"/>
      <c r="J879" s="749" t="n"/>
      <c r="K879" s="749" t="n"/>
      <c r="L879" s="749" t="n"/>
      <c r="M879" s="749" t="n"/>
      <c r="N879" s="749" t="n"/>
      <c r="O879" s="749" t="n"/>
      <c r="P879" s="749" t="n"/>
      <c r="Q879" s="749" t="n"/>
      <c r="R879" s="749" t="n"/>
      <c r="S879" s="749" t="n"/>
      <c r="T879" s="749" t="n"/>
      <c r="U879" s="749" t="n"/>
      <c r="V879" s="749" t="n"/>
      <c r="W879" s="749" t="n"/>
      <c r="X879" s="749" t="n"/>
      <c r="Y879" s="749" t="n"/>
      <c r="Z879" s="749" t="n"/>
    </row>
    <row r="880">
      <c r="A880" s="749" t="n"/>
      <c r="B880" s="749" t="n"/>
      <c r="C880" s="749" t="n"/>
      <c r="D880" s="749" t="n"/>
      <c r="E880" s="749" t="n"/>
      <c r="F880" s="749" t="n"/>
      <c r="G880" s="749" t="n"/>
      <c r="H880" s="749" t="n"/>
      <c r="I880" s="749" t="n"/>
      <c r="J880" s="749" t="n"/>
      <c r="K880" s="749" t="n"/>
      <c r="L880" s="749" t="n"/>
      <c r="M880" s="749" t="n"/>
      <c r="N880" s="749" t="n"/>
      <c r="O880" s="749" t="n"/>
      <c r="P880" s="749" t="n"/>
      <c r="Q880" s="749" t="n"/>
      <c r="R880" s="749" t="n"/>
      <c r="S880" s="749" t="n"/>
      <c r="T880" s="749" t="n"/>
      <c r="U880" s="749" t="n"/>
      <c r="V880" s="749" t="n"/>
      <c r="W880" s="749" t="n"/>
      <c r="X880" s="749" t="n"/>
      <c r="Y880" s="749" t="n"/>
      <c r="Z880" s="749" t="n"/>
    </row>
    <row r="881">
      <c r="A881" s="749" t="n"/>
      <c r="B881" s="749" t="n"/>
      <c r="C881" s="749" t="n"/>
      <c r="D881" s="749" t="n"/>
      <c r="E881" s="749" t="n"/>
      <c r="F881" s="749" t="n"/>
      <c r="G881" s="749" t="n"/>
      <c r="H881" s="749" t="n"/>
      <c r="I881" s="749" t="n"/>
      <c r="J881" s="749" t="n"/>
      <c r="K881" s="749" t="n"/>
      <c r="L881" s="749" t="n"/>
      <c r="M881" s="749" t="n"/>
      <c r="N881" s="749" t="n"/>
      <c r="O881" s="749" t="n"/>
      <c r="P881" s="749" t="n"/>
      <c r="Q881" s="749" t="n"/>
      <c r="R881" s="749" t="n"/>
      <c r="S881" s="749" t="n"/>
      <c r="T881" s="749" t="n"/>
      <c r="U881" s="749" t="n"/>
      <c r="V881" s="749" t="n"/>
      <c r="W881" s="749" t="n"/>
      <c r="X881" s="749" t="n"/>
      <c r="Y881" s="749" t="n"/>
      <c r="Z881" s="749" t="n"/>
    </row>
    <row r="882">
      <c r="A882" s="749" t="n"/>
      <c r="B882" s="749" t="n"/>
      <c r="C882" s="749" t="n"/>
      <c r="D882" s="749" t="n"/>
      <c r="E882" s="749" t="n"/>
      <c r="F882" s="749" t="n"/>
      <c r="G882" s="749" t="n"/>
      <c r="H882" s="749" t="n"/>
      <c r="I882" s="749" t="n"/>
      <c r="J882" s="749" t="n"/>
      <c r="K882" s="749" t="n"/>
      <c r="L882" s="749" t="n"/>
      <c r="M882" s="749" t="n"/>
      <c r="N882" s="749" t="n"/>
      <c r="O882" s="749" t="n"/>
      <c r="P882" s="749" t="n"/>
      <c r="Q882" s="749" t="n"/>
      <c r="R882" s="749" t="n"/>
      <c r="S882" s="749" t="n"/>
      <c r="T882" s="749" t="n"/>
      <c r="U882" s="749" t="n"/>
      <c r="V882" s="749" t="n"/>
      <c r="W882" s="749" t="n"/>
      <c r="X882" s="749" t="n"/>
      <c r="Y882" s="749" t="n"/>
      <c r="Z882" s="749" t="n"/>
    </row>
    <row r="883">
      <c r="A883" s="749" t="n"/>
      <c r="B883" s="749" t="n"/>
      <c r="C883" s="749" t="n"/>
      <c r="D883" s="749" t="n"/>
      <c r="E883" s="749" t="n"/>
      <c r="F883" s="749" t="n"/>
      <c r="G883" s="749" t="n"/>
      <c r="H883" s="749" t="n"/>
      <c r="I883" s="749" t="n"/>
      <c r="J883" s="749" t="n"/>
      <c r="K883" s="749" t="n"/>
      <c r="L883" s="749" t="n"/>
      <c r="M883" s="749" t="n"/>
      <c r="N883" s="749" t="n"/>
      <c r="O883" s="749" t="n"/>
      <c r="P883" s="749" t="n"/>
      <c r="Q883" s="749" t="n"/>
      <c r="R883" s="749" t="n"/>
      <c r="S883" s="749" t="n"/>
      <c r="T883" s="749" t="n"/>
      <c r="U883" s="749" t="n"/>
      <c r="V883" s="749" t="n"/>
      <c r="W883" s="749" t="n"/>
      <c r="X883" s="749" t="n"/>
      <c r="Y883" s="749" t="n"/>
      <c r="Z883" s="749" t="n"/>
    </row>
    <row r="884">
      <c r="A884" s="749" t="n"/>
      <c r="B884" s="749" t="n"/>
      <c r="C884" s="749" t="n"/>
      <c r="D884" s="749" t="n"/>
      <c r="E884" s="749" t="n"/>
      <c r="F884" s="749" t="n"/>
      <c r="G884" s="749" t="n"/>
      <c r="H884" s="749" t="n"/>
      <c r="I884" s="749" t="n"/>
      <c r="J884" s="749" t="n"/>
      <c r="K884" s="749" t="n"/>
      <c r="L884" s="749" t="n"/>
      <c r="M884" s="749" t="n"/>
      <c r="N884" s="749" t="n"/>
      <c r="O884" s="749" t="n"/>
      <c r="P884" s="749" t="n"/>
      <c r="Q884" s="749" t="n"/>
      <c r="R884" s="749" t="n"/>
      <c r="S884" s="749" t="n"/>
      <c r="T884" s="749" t="n"/>
      <c r="U884" s="749" t="n"/>
      <c r="V884" s="749" t="n"/>
      <c r="W884" s="749" t="n"/>
      <c r="X884" s="749" t="n"/>
      <c r="Y884" s="749" t="n"/>
      <c r="Z884" s="749" t="n"/>
    </row>
    <row r="885">
      <c r="A885" s="749" t="n"/>
      <c r="B885" s="749" t="n"/>
      <c r="C885" s="749" t="n"/>
      <c r="D885" s="749" t="n"/>
      <c r="E885" s="749" t="n"/>
      <c r="F885" s="749" t="n"/>
      <c r="G885" s="749" t="n"/>
      <c r="H885" s="749" t="n"/>
      <c r="I885" s="749" t="n"/>
      <c r="J885" s="749" t="n"/>
      <c r="K885" s="749" t="n"/>
      <c r="L885" s="749" t="n"/>
      <c r="M885" s="749" t="n"/>
      <c r="N885" s="749" t="n"/>
      <c r="O885" s="749" t="n"/>
      <c r="P885" s="749" t="n"/>
      <c r="Q885" s="749" t="n"/>
      <c r="R885" s="749" t="n"/>
      <c r="S885" s="749" t="n"/>
      <c r="T885" s="749" t="n"/>
      <c r="U885" s="749" t="n"/>
      <c r="V885" s="749" t="n"/>
      <c r="W885" s="749" t="n"/>
      <c r="X885" s="749" t="n"/>
      <c r="Y885" s="749" t="n"/>
      <c r="Z885" s="749" t="n"/>
    </row>
    <row r="886">
      <c r="A886" s="749" t="n"/>
      <c r="B886" s="749" t="n"/>
      <c r="C886" s="749" t="n"/>
      <c r="D886" s="749" t="n"/>
      <c r="E886" s="749" t="n"/>
      <c r="F886" s="749" t="n"/>
      <c r="G886" s="749" t="n"/>
      <c r="H886" s="749" t="n"/>
      <c r="I886" s="749" t="n"/>
      <c r="J886" s="749" t="n"/>
      <c r="K886" s="749" t="n"/>
      <c r="L886" s="749" t="n"/>
      <c r="M886" s="749" t="n"/>
      <c r="N886" s="749" t="n"/>
      <c r="O886" s="749" t="n"/>
      <c r="P886" s="749" t="n"/>
      <c r="Q886" s="749" t="n"/>
      <c r="R886" s="749" t="n"/>
      <c r="S886" s="749" t="n"/>
      <c r="T886" s="749" t="n"/>
      <c r="U886" s="749" t="n"/>
      <c r="V886" s="749" t="n"/>
      <c r="W886" s="749" t="n"/>
      <c r="X886" s="749" t="n"/>
      <c r="Y886" s="749" t="n"/>
      <c r="Z886" s="749" t="n"/>
    </row>
    <row r="887">
      <c r="A887" s="749" t="n"/>
      <c r="B887" s="749" t="n"/>
      <c r="C887" s="749" t="n"/>
      <c r="D887" s="749" t="n"/>
      <c r="E887" s="749" t="n"/>
      <c r="F887" s="749" t="n"/>
      <c r="G887" s="749" t="n"/>
      <c r="H887" s="749" t="n"/>
      <c r="I887" s="749" t="n"/>
      <c r="J887" s="749" t="n"/>
      <c r="K887" s="749" t="n"/>
      <c r="L887" s="749" t="n"/>
      <c r="M887" s="749" t="n"/>
      <c r="N887" s="749" t="n"/>
      <c r="O887" s="749" t="n"/>
      <c r="P887" s="749" t="n"/>
      <c r="Q887" s="749" t="n"/>
      <c r="R887" s="749" t="n"/>
      <c r="S887" s="749" t="n"/>
      <c r="T887" s="749" t="n"/>
      <c r="U887" s="749" t="n"/>
      <c r="V887" s="749" t="n"/>
      <c r="W887" s="749" t="n"/>
      <c r="X887" s="749" t="n"/>
      <c r="Y887" s="749" t="n"/>
      <c r="Z887" s="749" t="n"/>
    </row>
    <row r="888">
      <c r="A888" s="749" t="n"/>
      <c r="B888" s="749" t="n"/>
      <c r="C888" s="749" t="n"/>
      <c r="D888" s="749" t="n"/>
      <c r="E888" s="749" t="n"/>
      <c r="F888" s="749" t="n"/>
      <c r="G888" s="749" t="n"/>
      <c r="H888" s="749" t="n"/>
      <c r="I888" s="749" t="n"/>
      <c r="J888" s="749" t="n"/>
      <c r="K888" s="749" t="n"/>
      <c r="L888" s="749" t="n"/>
      <c r="M888" s="749" t="n"/>
      <c r="N888" s="749" t="n"/>
      <c r="O888" s="749" t="n"/>
      <c r="P888" s="749" t="n"/>
      <c r="Q888" s="749" t="n"/>
      <c r="R888" s="749" t="n"/>
      <c r="S888" s="749" t="n"/>
      <c r="T888" s="749" t="n"/>
      <c r="U888" s="749" t="n"/>
      <c r="V888" s="749" t="n"/>
      <c r="W888" s="749" t="n"/>
      <c r="X888" s="749" t="n"/>
      <c r="Y888" s="749" t="n"/>
      <c r="Z888" s="749" t="n"/>
    </row>
    <row r="889">
      <c r="A889" s="749" t="n"/>
      <c r="B889" s="749" t="n"/>
      <c r="C889" s="749" t="n"/>
      <c r="D889" s="749" t="n"/>
      <c r="E889" s="749" t="n"/>
      <c r="F889" s="749" t="n"/>
      <c r="G889" s="749" t="n"/>
      <c r="H889" s="749" t="n"/>
      <c r="I889" s="749" t="n"/>
      <c r="J889" s="749" t="n"/>
      <c r="K889" s="749" t="n"/>
      <c r="L889" s="749" t="n"/>
      <c r="M889" s="749" t="n"/>
      <c r="N889" s="749" t="n"/>
      <c r="O889" s="749" t="n"/>
      <c r="P889" s="749" t="n"/>
      <c r="Q889" s="749" t="n"/>
      <c r="R889" s="749" t="n"/>
      <c r="S889" s="749" t="n"/>
      <c r="T889" s="749" t="n"/>
      <c r="U889" s="749" t="n"/>
      <c r="V889" s="749" t="n"/>
      <c r="W889" s="749" t="n"/>
      <c r="X889" s="749" t="n"/>
      <c r="Y889" s="749" t="n"/>
      <c r="Z889" s="749" t="n"/>
    </row>
    <row r="890">
      <c r="A890" s="749" t="n"/>
      <c r="B890" s="749" t="n"/>
      <c r="C890" s="749" t="n"/>
      <c r="D890" s="749" t="n"/>
      <c r="E890" s="749" t="n"/>
      <c r="F890" s="749" t="n"/>
      <c r="G890" s="749" t="n"/>
      <c r="H890" s="749" t="n"/>
      <c r="I890" s="749" t="n"/>
      <c r="J890" s="749" t="n"/>
      <c r="K890" s="749" t="n"/>
      <c r="L890" s="749" t="n"/>
      <c r="M890" s="749" t="n"/>
      <c r="N890" s="749" t="n"/>
      <c r="O890" s="749" t="n"/>
      <c r="P890" s="749" t="n"/>
      <c r="Q890" s="749" t="n"/>
      <c r="R890" s="749" t="n"/>
      <c r="S890" s="749" t="n"/>
      <c r="T890" s="749" t="n"/>
      <c r="U890" s="749" t="n"/>
      <c r="V890" s="749" t="n"/>
      <c r="W890" s="749" t="n"/>
      <c r="X890" s="749" t="n"/>
      <c r="Y890" s="749" t="n"/>
      <c r="Z890" s="749" t="n"/>
    </row>
    <row r="891">
      <c r="A891" s="749" t="n"/>
      <c r="B891" s="749" t="n"/>
      <c r="C891" s="749" t="n"/>
      <c r="D891" s="749" t="n"/>
      <c r="E891" s="749" t="n"/>
      <c r="F891" s="749" t="n"/>
      <c r="G891" s="749" t="n"/>
      <c r="H891" s="749" t="n"/>
      <c r="I891" s="749" t="n"/>
      <c r="J891" s="749" t="n"/>
      <c r="K891" s="749" t="n"/>
      <c r="L891" s="749" t="n"/>
      <c r="M891" s="749" t="n"/>
      <c r="N891" s="749" t="n"/>
      <c r="O891" s="749" t="n"/>
      <c r="P891" s="749" t="n"/>
      <c r="Q891" s="749" t="n"/>
      <c r="R891" s="749" t="n"/>
      <c r="S891" s="749" t="n"/>
      <c r="T891" s="749" t="n"/>
      <c r="U891" s="749" t="n"/>
      <c r="V891" s="749" t="n"/>
      <c r="W891" s="749" t="n"/>
      <c r="X891" s="749" t="n"/>
      <c r="Y891" s="749" t="n"/>
      <c r="Z891" s="749" t="n"/>
    </row>
    <row r="892">
      <c r="A892" s="749" t="n"/>
      <c r="B892" s="749" t="n"/>
      <c r="C892" s="749" t="n"/>
      <c r="D892" s="749" t="n"/>
      <c r="E892" s="749" t="n"/>
      <c r="F892" s="749" t="n"/>
      <c r="G892" s="749" t="n"/>
      <c r="H892" s="749" t="n"/>
      <c r="I892" s="749" t="n"/>
      <c r="J892" s="749" t="n"/>
      <c r="K892" s="749" t="n"/>
      <c r="L892" s="749" t="n"/>
      <c r="M892" s="749" t="n"/>
      <c r="N892" s="749" t="n"/>
      <c r="O892" s="749" t="n"/>
      <c r="P892" s="749" t="n"/>
      <c r="Q892" s="749" t="n"/>
      <c r="R892" s="749" t="n"/>
      <c r="S892" s="749" t="n"/>
      <c r="T892" s="749" t="n"/>
      <c r="U892" s="749" t="n"/>
      <c r="V892" s="749" t="n"/>
      <c r="W892" s="749" t="n"/>
      <c r="X892" s="749" t="n"/>
      <c r="Y892" s="749" t="n"/>
      <c r="Z892" s="749" t="n"/>
    </row>
    <row r="893">
      <c r="A893" s="749" t="n"/>
      <c r="B893" s="749" t="n"/>
      <c r="C893" s="749" t="n"/>
      <c r="D893" s="749" t="n"/>
      <c r="E893" s="749" t="n"/>
      <c r="F893" s="749" t="n"/>
      <c r="G893" s="749" t="n"/>
      <c r="H893" s="749" t="n"/>
      <c r="I893" s="749" t="n"/>
      <c r="J893" s="749" t="n"/>
      <c r="K893" s="749" t="n"/>
      <c r="L893" s="749" t="n"/>
      <c r="M893" s="749" t="n"/>
      <c r="N893" s="749" t="n"/>
      <c r="O893" s="749" t="n"/>
      <c r="P893" s="749" t="n"/>
      <c r="Q893" s="749" t="n"/>
      <c r="R893" s="749" t="n"/>
      <c r="S893" s="749" t="n"/>
      <c r="T893" s="749" t="n"/>
      <c r="U893" s="749" t="n"/>
      <c r="V893" s="749" t="n"/>
      <c r="W893" s="749" t="n"/>
      <c r="X893" s="749" t="n"/>
      <c r="Y893" s="749" t="n"/>
      <c r="Z893" s="749" t="n"/>
    </row>
    <row r="894">
      <c r="A894" s="749" t="n"/>
      <c r="B894" s="749" t="n"/>
      <c r="C894" s="749" t="n"/>
      <c r="D894" s="749" t="n"/>
      <c r="E894" s="749" t="n"/>
      <c r="F894" s="749" t="n"/>
      <c r="G894" s="749" t="n"/>
      <c r="H894" s="749" t="n"/>
      <c r="I894" s="749" t="n"/>
      <c r="J894" s="749" t="n"/>
      <c r="K894" s="749" t="n"/>
      <c r="L894" s="749" t="n"/>
      <c r="M894" s="749" t="n"/>
      <c r="N894" s="749" t="n"/>
      <c r="O894" s="749" t="n"/>
      <c r="P894" s="749" t="n"/>
      <c r="Q894" s="749" t="n"/>
      <c r="R894" s="749" t="n"/>
      <c r="S894" s="749" t="n"/>
      <c r="T894" s="749" t="n"/>
      <c r="U894" s="749" t="n"/>
      <c r="V894" s="749" t="n"/>
      <c r="W894" s="749" t="n"/>
      <c r="X894" s="749" t="n"/>
      <c r="Y894" s="749" t="n"/>
      <c r="Z894" s="749" t="n"/>
    </row>
    <row r="895">
      <c r="A895" s="749" t="n"/>
      <c r="B895" s="749" t="n"/>
      <c r="C895" s="749" t="n"/>
      <c r="D895" s="749" t="n"/>
      <c r="E895" s="749" t="n"/>
      <c r="F895" s="749" t="n"/>
      <c r="G895" s="749" t="n"/>
      <c r="H895" s="749" t="n"/>
      <c r="I895" s="749" t="n"/>
      <c r="J895" s="749" t="n"/>
      <c r="K895" s="749" t="n"/>
      <c r="L895" s="749" t="n"/>
      <c r="M895" s="749" t="n"/>
      <c r="N895" s="749" t="n"/>
      <c r="O895" s="749" t="n"/>
      <c r="P895" s="749" t="n"/>
      <c r="Q895" s="749" t="n"/>
      <c r="R895" s="749" t="n"/>
      <c r="S895" s="749" t="n"/>
      <c r="T895" s="749" t="n"/>
      <c r="U895" s="749" t="n"/>
      <c r="V895" s="749" t="n"/>
      <c r="W895" s="749" t="n"/>
      <c r="X895" s="749" t="n"/>
      <c r="Y895" s="749" t="n"/>
      <c r="Z895" s="749" t="n"/>
    </row>
    <row r="896">
      <c r="A896" s="749" t="n"/>
      <c r="B896" s="749" t="n"/>
      <c r="C896" s="749" t="n"/>
      <c r="D896" s="749" t="n"/>
      <c r="E896" s="749" t="n"/>
      <c r="F896" s="749" t="n"/>
      <c r="G896" s="749" t="n"/>
      <c r="H896" s="749" t="n"/>
      <c r="I896" s="749" t="n"/>
      <c r="J896" s="749" t="n"/>
      <c r="K896" s="749" t="n"/>
      <c r="L896" s="749" t="n"/>
      <c r="M896" s="749" t="n"/>
      <c r="N896" s="749" t="n"/>
      <c r="O896" s="749" t="n"/>
      <c r="P896" s="749" t="n"/>
      <c r="Q896" s="749" t="n"/>
      <c r="R896" s="749" t="n"/>
      <c r="S896" s="749" t="n"/>
      <c r="T896" s="749" t="n"/>
      <c r="U896" s="749" t="n"/>
      <c r="V896" s="749" t="n"/>
      <c r="W896" s="749" t="n"/>
      <c r="X896" s="749" t="n"/>
      <c r="Y896" s="749" t="n"/>
      <c r="Z896" s="749" t="n"/>
    </row>
    <row r="897">
      <c r="A897" s="749" t="n"/>
      <c r="B897" s="749" t="n"/>
      <c r="C897" s="749" t="n"/>
      <c r="D897" s="749" t="n"/>
      <c r="E897" s="749" t="n"/>
      <c r="F897" s="749" t="n"/>
      <c r="G897" s="749" t="n"/>
      <c r="H897" s="749" t="n"/>
      <c r="I897" s="749" t="n"/>
      <c r="J897" s="749" t="n"/>
      <c r="K897" s="749" t="n"/>
      <c r="L897" s="749" t="n"/>
      <c r="M897" s="749" t="n"/>
      <c r="N897" s="749" t="n"/>
      <c r="O897" s="749" t="n"/>
      <c r="P897" s="749" t="n"/>
      <c r="Q897" s="749" t="n"/>
      <c r="R897" s="749" t="n"/>
      <c r="S897" s="749" t="n"/>
      <c r="T897" s="749" t="n"/>
      <c r="U897" s="749" t="n"/>
      <c r="V897" s="749" t="n"/>
      <c r="W897" s="749" t="n"/>
      <c r="X897" s="749" t="n"/>
      <c r="Y897" s="749" t="n"/>
      <c r="Z897" s="749" t="n"/>
    </row>
    <row r="898">
      <c r="A898" s="749" t="n"/>
      <c r="B898" s="749" t="n"/>
      <c r="C898" s="749" t="n"/>
      <c r="D898" s="749" t="n"/>
      <c r="E898" s="749" t="n"/>
      <c r="F898" s="749" t="n"/>
      <c r="G898" s="749" t="n"/>
      <c r="H898" s="749" t="n"/>
      <c r="I898" s="749" t="n"/>
      <c r="J898" s="749" t="n"/>
      <c r="K898" s="749" t="n"/>
      <c r="L898" s="749" t="n"/>
      <c r="M898" s="749" t="n"/>
      <c r="N898" s="749" t="n"/>
      <c r="O898" s="749" t="n"/>
      <c r="P898" s="749" t="n"/>
      <c r="Q898" s="749" t="n"/>
      <c r="R898" s="749" t="n"/>
      <c r="S898" s="749" t="n"/>
      <c r="T898" s="749" t="n"/>
      <c r="U898" s="749" t="n"/>
      <c r="V898" s="749" t="n"/>
      <c r="W898" s="749" t="n"/>
      <c r="X898" s="749" t="n"/>
      <c r="Y898" s="749" t="n"/>
      <c r="Z898" s="749" t="n"/>
    </row>
    <row r="899">
      <c r="A899" s="749" t="n"/>
      <c r="B899" s="749" t="n"/>
      <c r="C899" s="749" t="n"/>
      <c r="D899" s="749" t="n"/>
      <c r="E899" s="749" t="n"/>
      <c r="F899" s="749" t="n"/>
      <c r="G899" s="749" t="n"/>
      <c r="H899" s="749" t="n"/>
      <c r="I899" s="749" t="n"/>
      <c r="J899" s="749" t="n"/>
      <c r="K899" s="749" t="n"/>
      <c r="L899" s="749" t="n"/>
      <c r="M899" s="749" t="n"/>
      <c r="N899" s="749" t="n"/>
      <c r="O899" s="749" t="n"/>
      <c r="P899" s="749" t="n"/>
      <c r="Q899" s="749" t="n"/>
      <c r="R899" s="749" t="n"/>
      <c r="S899" s="749" t="n"/>
      <c r="T899" s="749" t="n"/>
      <c r="U899" s="749" t="n"/>
      <c r="V899" s="749" t="n"/>
      <c r="W899" s="749" t="n"/>
      <c r="X899" s="749" t="n"/>
      <c r="Y899" s="749" t="n"/>
      <c r="Z899" s="749" t="n"/>
    </row>
    <row r="900">
      <c r="A900" s="749" t="n"/>
      <c r="B900" s="749" t="n"/>
      <c r="C900" s="749" t="n"/>
      <c r="D900" s="749" t="n"/>
      <c r="E900" s="749" t="n"/>
      <c r="F900" s="749" t="n"/>
      <c r="G900" s="749" t="n"/>
      <c r="H900" s="749" t="n"/>
      <c r="I900" s="749" t="n"/>
      <c r="J900" s="749" t="n"/>
      <c r="K900" s="749" t="n"/>
      <c r="L900" s="749" t="n"/>
      <c r="M900" s="749" t="n"/>
      <c r="N900" s="749" t="n"/>
      <c r="O900" s="749" t="n"/>
      <c r="P900" s="749" t="n"/>
      <c r="Q900" s="749" t="n"/>
      <c r="R900" s="749" t="n"/>
      <c r="S900" s="749" t="n"/>
      <c r="T900" s="749" t="n"/>
      <c r="U900" s="749" t="n"/>
      <c r="V900" s="749" t="n"/>
      <c r="W900" s="749" t="n"/>
      <c r="X900" s="749" t="n"/>
      <c r="Y900" s="749" t="n"/>
      <c r="Z900" s="749" t="n"/>
    </row>
    <row r="901">
      <c r="A901" s="749" t="n"/>
      <c r="B901" s="749" t="n"/>
      <c r="C901" s="749" t="n"/>
      <c r="D901" s="749" t="n"/>
      <c r="E901" s="749" t="n"/>
      <c r="F901" s="749" t="n"/>
      <c r="G901" s="749" t="n"/>
      <c r="H901" s="749" t="n"/>
      <c r="I901" s="749" t="n"/>
      <c r="J901" s="749" t="n"/>
      <c r="K901" s="749" t="n"/>
      <c r="L901" s="749" t="n"/>
      <c r="M901" s="749" t="n"/>
      <c r="N901" s="749" t="n"/>
      <c r="O901" s="749" t="n"/>
      <c r="P901" s="749" t="n"/>
      <c r="Q901" s="749" t="n"/>
      <c r="R901" s="749" t="n"/>
      <c r="S901" s="749" t="n"/>
      <c r="T901" s="749" t="n"/>
      <c r="U901" s="749" t="n"/>
      <c r="V901" s="749" t="n"/>
      <c r="W901" s="749" t="n"/>
      <c r="X901" s="749" t="n"/>
      <c r="Y901" s="749" t="n"/>
      <c r="Z901" s="749" t="n"/>
    </row>
    <row r="902">
      <c r="A902" s="749" t="n"/>
      <c r="B902" s="749" t="n"/>
      <c r="C902" s="749" t="n"/>
      <c r="D902" s="749" t="n"/>
      <c r="E902" s="749" t="n"/>
      <c r="F902" s="749" t="n"/>
      <c r="G902" s="749" t="n"/>
      <c r="H902" s="749" t="n"/>
      <c r="I902" s="749" t="n"/>
      <c r="J902" s="749" t="n"/>
      <c r="K902" s="749" t="n"/>
      <c r="L902" s="749" t="n"/>
      <c r="M902" s="749" t="n"/>
      <c r="N902" s="749" t="n"/>
      <c r="O902" s="749" t="n"/>
      <c r="P902" s="749" t="n"/>
      <c r="Q902" s="749" t="n"/>
      <c r="R902" s="749" t="n"/>
      <c r="S902" s="749" t="n"/>
      <c r="T902" s="749" t="n"/>
      <c r="U902" s="749" t="n"/>
      <c r="V902" s="749" t="n"/>
      <c r="W902" s="749" t="n"/>
      <c r="X902" s="749" t="n"/>
      <c r="Y902" s="749" t="n"/>
      <c r="Z902" s="749" t="n"/>
    </row>
    <row r="903">
      <c r="A903" s="749" t="n"/>
      <c r="B903" s="749" t="n"/>
      <c r="C903" s="749" t="n"/>
      <c r="D903" s="749" t="n"/>
      <c r="E903" s="749" t="n"/>
      <c r="F903" s="749" t="n"/>
      <c r="G903" s="749" t="n"/>
      <c r="H903" s="749" t="n"/>
      <c r="I903" s="749" t="n"/>
      <c r="J903" s="749" t="n"/>
      <c r="K903" s="749" t="n"/>
      <c r="L903" s="749" t="n"/>
      <c r="M903" s="749" t="n"/>
      <c r="N903" s="749" t="n"/>
      <c r="O903" s="749" t="n"/>
      <c r="P903" s="749" t="n"/>
      <c r="Q903" s="749" t="n"/>
      <c r="R903" s="749" t="n"/>
      <c r="S903" s="749" t="n"/>
      <c r="T903" s="749" t="n"/>
      <c r="U903" s="749" t="n"/>
      <c r="V903" s="749" t="n"/>
      <c r="W903" s="749" t="n"/>
      <c r="X903" s="749" t="n"/>
      <c r="Y903" s="749" t="n"/>
      <c r="Z903" s="749" t="n"/>
    </row>
    <row r="904">
      <c r="A904" s="749" t="n"/>
      <c r="B904" s="749" t="n"/>
      <c r="C904" s="749" t="n"/>
      <c r="D904" s="749" t="n"/>
      <c r="E904" s="749" t="n"/>
      <c r="F904" s="749" t="n"/>
      <c r="G904" s="749" t="n"/>
      <c r="H904" s="749" t="n"/>
      <c r="I904" s="749" t="n"/>
      <c r="J904" s="749" t="n"/>
      <c r="K904" s="749" t="n"/>
      <c r="L904" s="749" t="n"/>
      <c r="M904" s="749" t="n"/>
      <c r="N904" s="749" t="n"/>
      <c r="O904" s="749" t="n"/>
      <c r="P904" s="749" t="n"/>
      <c r="Q904" s="749" t="n"/>
      <c r="R904" s="749" t="n"/>
      <c r="S904" s="749" t="n"/>
      <c r="T904" s="749" t="n"/>
      <c r="U904" s="749" t="n"/>
      <c r="V904" s="749" t="n"/>
      <c r="W904" s="749" t="n"/>
      <c r="X904" s="749" t="n"/>
      <c r="Y904" s="749" t="n"/>
      <c r="Z904" s="749" t="n"/>
    </row>
    <row r="905">
      <c r="A905" s="749" t="n"/>
      <c r="B905" s="749" t="n"/>
      <c r="C905" s="749" t="n"/>
      <c r="D905" s="749" t="n"/>
      <c r="E905" s="749" t="n"/>
      <c r="F905" s="749" t="n"/>
      <c r="G905" s="749" t="n"/>
      <c r="H905" s="749" t="n"/>
      <c r="I905" s="749" t="n"/>
      <c r="J905" s="749" t="n"/>
      <c r="K905" s="749" t="n"/>
      <c r="L905" s="749" t="n"/>
      <c r="M905" s="749" t="n"/>
      <c r="N905" s="749" t="n"/>
      <c r="O905" s="749" t="n"/>
      <c r="P905" s="749" t="n"/>
      <c r="Q905" s="749" t="n"/>
      <c r="R905" s="749" t="n"/>
      <c r="S905" s="749" t="n"/>
      <c r="T905" s="749" t="n"/>
      <c r="U905" s="749" t="n"/>
      <c r="V905" s="749" t="n"/>
      <c r="W905" s="749" t="n"/>
      <c r="X905" s="749" t="n"/>
      <c r="Y905" s="749" t="n"/>
      <c r="Z905" s="749" t="n"/>
    </row>
    <row r="906">
      <c r="A906" s="749" t="n"/>
      <c r="B906" s="749" t="n"/>
      <c r="C906" s="749" t="n"/>
      <c r="D906" s="749" t="n"/>
      <c r="E906" s="749" t="n"/>
      <c r="F906" s="749" t="n"/>
      <c r="G906" s="749" t="n"/>
      <c r="H906" s="749" t="n"/>
      <c r="I906" s="749" t="n"/>
      <c r="J906" s="749" t="n"/>
      <c r="K906" s="749" t="n"/>
      <c r="L906" s="749" t="n"/>
      <c r="M906" s="749" t="n"/>
      <c r="N906" s="749" t="n"/>
      <c r="O906" s="749" t="n"/>
      <c r="P906" s="749" t="n"/>
      <c r="Q906" s="749" t="n"/>
      <c r="R906" s="749" t="n"/>
      <c r="S906" s="749" t="n"/>
      <c r="T906" s="749" t="n"/>
      <c r="U906" s="749" t="n"/>
      <c r="V906" s="749" t="n"/>
      <c r="W906" s="749" t="n"/>
      <c r="X906" s="749" t="n"/>
      <c r="Y906" s="749" t="n"/>
      <c r="Z906" s="749" t="n"/>
    </row>
    <row r="907">
      <c r="A907" s="749" t="n"/>
      <c r="B907" s="749" t="n"/>
      <c r="C907" s="749" t="n"/>
      <c r="D907" s="749" t="n"/>
      <c r="E907" s="749" t="n"/>
      <c r="F907" s="749" t="n"/>
      <c r="G907" s="749" t="n"/>
      <c r="H907" s="749" t="n"/>
      <c r="I907" s="749" t="n"/>
      <c r="J907" s="749" t="n"/>
      <c r="K907" s="749" t="n"/>
      <c r="L907" s="749" t="n"/>
      <c r="M907" s="749" t="n"/>
      <c r="N907" s="749" t="n"/>
      <c r="O907" s="749" t="n"/>
      <c r="P907" s="749" t="n"/>
      <c r="Q907" s="749" t="n"/>
      <c r="R907" s="749" t="n"/>
      <c r="S907" s="749" t="n"/>
      <c r="T907" s="749" t="n"/>
      <c r="U907" s="749" t="n"/>
      <c r="V907" s="749" t="n"/>
      <c r="W907" s="749" t="n"/>
      <c r="X907" s="749" t="n"/>
      <c r="Y907" s="749" t="n"/>
      <c r="Z907" s="749" t="n"/>
    </row>
    <row r="908">
      <c r="A908" s="749" t="n"/>
      <c r="B908" s="749" t="n"/>
      <c r="C908" s="749" t="n"/>
      <c r="D908" s="749" t="n"/>
      <c r="E908" s="749" t="n"/>
      <c r="F908" s="749" t="n"/>
      <c r="G908" s="749" t="n"/>
      <c r="H908" s="749" t="n"/>
      <c r="I908" s="749" t="n"/>
      <c r="J908" s="749" t="n"/>
      <c r="K908" s="749" t="n"/>
      <c r="L908" s="749" t="n"/>
      <c r="M908" s="749" t="n"/>
      <c r="N908" s="749" t="n"/>
      <c r="O908" s="749" t="n"/>
      <c r="P908" s="749" t="n"/>
      <c r="Q908" s="749" t="n"/>
      <c r="R908" s="749" t="n"/>
      <c r="S908" s="749" t="n"/>
      <c r="T908" s="749" t="n"/>
      <c r="U908" s="749" t="n"/>
      <c r="V908" s="749" t="n"/>
      <c r="W908" s="749" t="n"/>
      <c r="X908" s="749" t="n"/>
      <c r="Y908" s="749" t="n"/>
      <c r="Z908" s="749" t="n"/>
    </row>
    <row r="909">
      <c r="A909" s="749" t="n"/>
      <c r="B909" s="749" t="n"/>
      <c r="C909" s="749" t="n"/>
      <c r="D909" s="749" t="n"/>
      <c r="E909" s="749" t="n"/>
      <c r="F909" s="749" t="n"/>
      <c r="G909" s="749" t="n"/>
      <c r="H909" s="749" t="n"/>
      <c r="I909" s="749" t="n"/>
      <c r="J909" s="749" t="n"/>
      <c r="K909" s="749" t="n"/>
      <c r="L909" s="749" t="n"/>
      <c r="M909" s="749" t="n"/>
      <c r="N909" s="749" t="n"/>
      <c r="O909" s="749" t="n"/>
      <c r="P909" s="749" t="n"/>
      <c r="Q909" s="749" t="n"/>
      <c r="R909" s="749" t="n"/>
      <c r="S909" s="749" t="n"/>
      <c r="T909" s="749" t="n"/>
      <c r="U909" s="749" t="n"/>
      <c r="V909" s="749" t="n"/>
      <c r="W909" s="749" t="n"/>
      <c r="X909" s="749" t="n"/>
      <c r="Y909" s="749" t="n"/>
      <c r="Z909" s="749" t="n"/>
    </row>
    <row r="910">
      <c r="A910" s="749" t="n"/>
      <c r="B910" s="749" t="n"/>
      <c r="C910" s="749" t="n"/>
      <c r="D910" s="749" t="n"/>
      <c r="E910" s="749" t="n"/>
      <c r="F910" s="749" t="n"/>
      <c r="G910" s="749" t="n"/>
      <c r="H910" s="749" t="n"/>
      <c r="I910" s="749" t="n"/>
      <c r="J910" s="749" t="n"/>
      <c r="K910" s="749" t="n"/>
      <c r="L910" s="749" t="n"/>
      <c r="M910" s="749" t="n"/>
      <c r="N910" s="749" t="n"/>
      <c r="O910" s="749" t="n"/>
      <c r="P910" s="749" t="n"/>
      <c r="Q910" s="749" t="n"/>
      <c r="R910" s="749" t="n"/>
      <c r="S910" s="749" t="n"/>
      <c r="T910" s="749" t="n"/>
      <c r="U910" s="749" t="n"/>
      <c r="V910" s="749" t="n"/>
      <c r="W910" s="749" t="n"/>
      <c r="X910" s="749" t="n"/>
      <c r="Y910" s="749" t="n"/>
      <c r="Z910" s="749" t="n"/>
    </row>
    <row r="911">
      <c r="A911" s="749" t="n"/>
      <c r="B911" s="749" t="n"/>
      <c r="C911" s="749" t="n"/>
      <c r="D911" s="749" t="n"/>
      <c r="E911" s="749" t="n"/>
      <c r="F911" s="749" t="n"/>
      <c r="G911" s="749" t="n"/>
      <c r="H911" s="749" t="n"/>
      <c r="I911" s="749" t="n"/>
      <c r="J911" s="749" t="n"/>
      <c r="K911" s="749" t="n"/>
      <c r="L911" s="749" t="n"/>
      <c r="M911" s="749" t="n"/>
      <c r="N911" s="749" t="n"/>
      <c r="O911" s="749" t="n"/>
      <c r="P911" s="749" t="n"/>
      <c r="Q911" s="749" t="n"/>
      <c r="R911" s="749" t="n"/>
      <c r="S911" s="749" t="n"/>
      <c r="T911" s="749" t="n"/>
      <c r="U911" s="749" t="n"/>
      <c r="V911" s="749" t="n"/>
      <c r="W911" s="749" t="n"/>
      <c r="X911" s="749" t="n"/>
      <c r="Y911" s="749" t="n"/>
      <c r="Z911" s="749" t="n"/>
    </row>
    <row r="912">
      <c r="A912" s="749" t="n"/>
      <c r="B912" s="749" t="n"/>
      <c r="C912" s="749" t="n"/>
      <c r="D912" s="749" t="n"/>
      <c r="E912" s="749" t="n"/>
      <c r="F912" s="749" t="n"/>
      <c r="G912" s="749" t="n"/>
      <c r="H912" s="749" t="n"/>
      <c r="I912" s="749" t="n"/>
      <c r="J912" s="749" t="n"/>
      <c r="K912" s="749" t="n"/>
      <c r="L912" s="749" t="n"/>
      <c r="M912" s="749" t="n"/>
      <c r="N912" s="749" t="n"/>
      <c r="O912" s="749" t="n"/>
      <c r="P912" s="749" t="n"/>
      <c r="Q912" s="749" t="n"/>
      <c r="R912" s="749" t="n"/>
      <c r="S912" s="749" t="n"/>
      <c r="T912" s="749" t="n"/>
      <c r="U912" s="749" t="n"/>
      <c r="V912" s="749" t="n"/>
      <c r="W912" s="749" t="n"/>
      <c r="X912" s="749" t="n"/>
      <c r="Y912" s="749" t="n"/>
      <c r="Z912" s="749" t="n"/>
    </row>
    <row r="913">
      <c r="A913" s="749" t="n"/>
      <c r="B913" s="749" t="n"/>
      <c r="C913" s="749" t="n"/>
      <c r="D913" s="749" t="n"/>
      <c r="E913" s="749" t="n"/>
      <c r="F913" s="749" t="n"/>
      <c r="G913" s="749" t="n"/>
      <c r="H913" s="749" t="n"/>
      <c r="I913" s="749" t="n"/>
      <c r="J913" s="749" t="n"/>
      <c r="K913" s="749" t="n"/>
      <c r="L913" s="749" t="n"/>
      <c r="M913" s="749" t="n"/>
      <c r="N913" s="749" t="n"/>
      <c r="O913" s="749" t="n"/>
      <c r="P913" s="749" t="n"/>
      <c r="Q913" s="749" t="n"/>
      <c r="R913" s="749" t="n"/>
      <c r="S913" s="749" t="n"/>
      <c r="T913" s="749" t="n"/>
      <c r="U913" s="749" t="n"/>
      <c r="V913" s="749" t="n"/>
      <c r="W913" s="749" t="n"/>
      <c r="X913" s="749" t="n"/>
      <c r="Y913" s="749" t="n"/>
      <c r="Z913" s="749" t="n"/>
    </row>
    <row r="914">
      <c r="A914" s="749" t="n"/>
      <c r="B914" s="749" t="n"/>
      <c r="C914" s="749" t="n"/>
      <c r="D914" s="749" t="n"/>
      <c r="E914" s="749" t="n"/>
      <c r="F914" s="749" t="n"/>
      <c r="G914" s="749" t="n"/>
      <c r="H914" s="749" t="n"/>
      <c r="I914" s="749" t="n"/>
      <c r="J914" s="749" t="n"/>
      <c r="K914" s="749" t="n"/>
      <c r="L914" s="749" t="n"/>
      <c r="M914" s="749" t="n"/>
      <c r="N914" s="749" t="n"/>
      <c r="O914" s="749" t="n"/>
      <c r="P914" s="749" t="n"/>
      <c r="Q914" s="749" t="n"/>
      <c r="R914" s="749" t="n"/>
      <c r="S914" s="749" t="n"/>
      <c r="T914" s="749" t="n"/>
      <c r="U914" s="749" t="n"/>
      <c r="V914" s="749" t="n"/>
      <c r="W914" s="749" t="n"/>
      <c r="X914" s="749" t="n"/>
      <c r="Y914" s="749" t="n"/>
      <c r="Z914" s="749" t="n"/>
    </row>
    <row r="915">
      <c r="A915" s="749" t="n"/>
      <c r="B915" s="749" t="n"/>
      <c r="C915" s="749" t="n"/>
      <c r="D915" s="749" t="n"/>
      <c r="E915" s="749" t="n"/>
      <c r="F915" s="749" t="n"/>
      <c r="G915" s="749" t="n"/>
      <c r="H915" s="749" t="n"/>
      <c r="I915" s="749" t="n"/>
      <c r="J915" s="749" t="n"/>
      <c r="K915" s="749" t="n"/>
      <c r="L915" s="749" t="n"/>
      <c r="M915" s="749" t="n"/>
      <c r="N915" s="749" t="n"/>
      <c r="O915" s="749" t="n"/>
      <c r="P915" s="749" t="n"/>
      <c r="Q915" s="749" t="n"/>
      <c r="R915" s="749" t="n"/>
      <c r="S915" s="749" t="n"/>
      <c r="T915" s="749" t="n"/>
      <c r="U915" s="749" t="n"/>
      <c r="V915" s="749" t="n"/>
      <c r="W915" s="749" t="n"/>
      <c r="X915" s="749" t="n"/>
      <c r="Y915" s="749" t="n"/>
      <c r="Z915" s="749" t="n"/>
    </row>
    <row r="916">
      <c r="A916" s="749" t="n"/>
      <c r="B916" s="749" t="n"/>
      <c r="C916" s="749" t="n"/>
      <c r="D916" s="749" t="n"/>
      <c r="E916" s="749" t="n"/>
      <c r="F916" s="749" t="n"/>
      <c r="G916" s="749" t="n"/>
      <c r="H916" s="749" t="n"/>
      <c r="I916" s="749" t="n"/>
      <c r="J916" s="749" t="n"/>
      <c r="K916" s="749" t="n"/>
      <c r="L916" s="749" t="n"/>
      <c r="M916" s="749" t="n"/>
      <c r="N916" s="749" t="n"/>
      <c r="O916" s="749" t="n"/>
      <c r="P916" s="749" t="n"/>
      <c r="Q916" s="749" t="n"/>
      <c r="R916" s="749" t="n"/>
      <c r="S916" s="749" t="n"/>
      <c r="T916" s="749" t="n"/>
      <c r="U916" s="749" t="n"/>
      <c r="V916" s="749" t="n"/>
      <c r="W916" s="749" t="n"/>
      <c r="X916" s="749" t="n"/>
      <c r="Y916" s="749" t="n"/>
      <c r="Z916" s="749" t="n"/>
    </row>
    <row r="917">
      <c r="A917" s="749" t="n"/>
      <c r="B917" s="749" t="n"/>
      <c r="C917" s="749" t="n"/>
      <c r="D917" s="749" t="n"/>
      <c r="E917" s="749" t="n"/>
      <c r="F917" s="749" t="n"/>
      <c r="G917" s="749" t="n"/>
      <c r="H917" s="749" t="n"/>
      <c r="I917" s="749" t="n"/>
      <c r="J917" s="749" t="n"/>
      <c r="K917" s="749" t="n"/>
      <c r="L917" s="749" t="n"/>
      <c r="M917" s="749" t="n"/>
      <c r="N917" s="749" t="n"/>
      <c r="O917" s="749" t="n"/>
      <c r="P917" s="749" t="n"/>
      <c r="Q917" s="749" t="n"/>
      <c r="R917" s="749" t="n"/>
      <c r="S917" s="749" t="n"/>
      <c r="T917" s="749" t="n"/>
      <c r="U917" s="749" t="n"/>
      <c r="V917" s="749" t="n"/>
      <c r="W917" s="749" t="n"/>
      <c r="X917" s="749" t="n"/>
      <c r="Y917" s="749" t="n"/>
      <c r="Z917" s="749" t="n"/>
    </row>
    <row r="918">
      <c r="A918" s="749" t="n"/>
      <c r="B918" s="749" t="n"/>
      <c r="C918" s="749" t="n"/>
      <c r="D918" s="749" t="n"/>
      <c r="E918" s="749" t="n"/>
      <c r="F918" s="749" t="n"/>
      <c r="G918" s="749" t="n"/>
      <c r="H918" s="749" t="n"/>
      <c r="I918" s="749" t="n"/>
      <c r="J918" s="749" t="n"/>
      <c r="K918" s="749" t="n"/>
      <c r="L918" s="749" t="n"/>
      <c r="M918" s="749" t="n"/>
      <c r="N918" s="749" t="n"/>
      <c r="O918" s="749" t="n"/>
      <c r="P918" s="749" t="n"/>
      <c r="Q918" s="749" t="n"/>
      <c r="R918" s="749" t="n"/>
      <c r="S918" s="749" t="n"/>
      <c r="T918" s="749" t="n"/>
      <c r="U918" s="749" t="n"/>
      <c r="V918" s="749" t="n"/>
      <c r="W918" s="749" t="n"/>
      <c r="X918" s="749" t="n"/>
      <c r="Y918" s="749" t="n"/>
      <c r="Z918" s="749" t="n"/>
    </row>
    <row r="919">
      <c r="A919" s="749" t="n"/>
      <c r="B919" s="749" t="n"/>
      <c r="C919" s="749" t="n"/>
      <c r="D919" s="749" t="n"/>
      <c r="E919" s="749" t="n"/>
      <c r="F919" s="749" t="n"/>
      <c r="G919" s="749" t="n"/>
      <c r="H919" s="749" t="n"/>
      <c r="I919" s="749" t="n"/>
      <c r="J919" s="749" t="n"/>
      <c r="K919" s="749" t="n"/>
      <c r="L919" s="749" t="n"/>
      <c r="M919" s="749" t="n"/>
      <c r="N919" s="749" t="n"/>
      <c r="O919" s="749" t="n"/>
      <c r="P919" s="749" t="n"/>
      <c r="Q919" s="749" t="n"/>
      <c r="R919" s="749" t="n"/>
      <c r="S919" s="749" t="n"/>
      <c r="T919" s="749" t="n"/>
      <c r="U919" s="749" t="n"/>
      <c r="V919" s="749" t="n"/>
      <c r="W919" s="749" t="n"/>
      <c r="X919" s="749" t="n"/>
      <c r="Y919" s="749" t="n"/>
      <c r="Z919" s="749" t="n"/>
    </row>
    <row r="920">
      <c r="A920" s="749" t="n"/>
      <c r="B920" s="749" t="n"/>
      <c r="C920" s="749" t="n"/>
      <c r="D920" s="749" t="n"/>
      <c r="E920" s="749" t="n"/>
      <c r="F920" s="749" t="n"/>
      <c r="G920" s="749" t="n"/>
      <c r="H920" s="749" t="n"/>
      <c r="I920" s="749" t="n"/>
      <c r="J920" s="749" t="n"/>
      <c r="K920" s="749" t="n"/>
      <c r="L920" s="749" t="n"/>
      <c r="M920" s="749" t="n"/>
      <c r="N920" s="749" t="n"/>
      <c r="O920" s="749" t="n"/>
      <c r="P920" s="749" t="n"/>
      <c r="Q920" s="749" t="n"/>
      <c r="R920" s="749" t="n"/>
      <c r="S920" s="749" t="n"/>
      <c r="T920" s="749" t="n"/>
      <c r="U920" s="749" t="n"/>
      <c r="V920" s="749" t="n"/>
      <c r="W920" s="749" t="n"/>
      <c r="X920" s="749" t="n"/>
      <c r="Y920" s="749" t="n"/>
      <c r="Z920" s="749" t="n"/>
    </row>
    <row r="921">
      <c r="A921" s="749" t="n"/>
      <c r="B921" s="749" t="n"/>
      <c r="C921" s="749" t="n"/>
      <c r="D921" s="749" t="n"/>
      <c r="E921" s="749" t="n"/>
      <c r="F921" s="749" t="n"/>
      <c r="G921" s="749" t="n"/>
      <c r="H921" s="749" t="n"/>
      <c r="I921" s="749" t="n"/>
      <c r="J921" s="749" t="n"/>
      <c r="K921" s="749" t="n"/>
      <c r="L921" s="749" t="n"/>
      <c r="M921" s="749" t="n"/>
      <c r="N921" s="749" t="n"/>
      <c r="O921" s="749" t="n"/>
      <c r="P921" s="749" t="n"/>
      <c r="Q921" s="749" t="n"/>
      <c r="R921" s="749" t="n"/>
      <c r="S921" s="749" t="n"/>
      <c r="T921" s="749" t="n"/>
      <c r="U921" s="749" t="n"/>
      <c r="V921" s="749" t="n"/>
      <c r="W921" s="749" t="n"/>
      <c r="X921" s="749" t="n"/>
      <c r="Y921" s="749" t="n"/>
      <c r="Z921" s="749" t="n"/>
    </row>
    <row r="922">
      <c r="A922" s="749" t="n"/>
      <c r="B922" s="749" t="n"/>
      <c r="C922" s="749" t="n"/>
      <c r="D922" s="749" t="n"/>
      <c r="E922" s="749" t="n"/>
      <c r="F922" s="749" t="n"/>
      <c r="G922" s="749" t="n"/>
      <c r="H922" s="749" t="n"/>
      <c r="I922" s="749" t="n"/>
      <c r="J922" s="749" t="n"/>
      <c r="K922" s="749" t="n"/>
      <c r="L922" s="749" t="n"/>
      <c r="M922" s="749" t="n"/>
      <c r="N922" s="749" t="n"/>
      <c r="O922" s="749" t="n"/>
      <c r="P922" s="749" t="n"/>
      <c r="Q922" s="749" t="n"/>
      <c r="R922" s="749" t="n"/>
      <c r="S922" s="749" t="n"/>
      <c r="T922" s="749" t="n"/>
      <c r="U922" s="749" t="n"/>
      <c r="V922" s="749" t="n"/>
      <c r="W922" s="749" t="n"/>
      <c r="X922" s="749" t="n"/>
      <c r="Y922" s="749" t="n"/>
      <c r="Z922" s="749" t="n"/>
    </row>
    <row r="923">
      <c r="A923" s="749" t="n"/>
      <c r="B923" s="749" t="n"/>
      <c r="C923" s="749" t="n"/>
      <c r="D923" s="749" t="n"/>
      <c r="E923" s="749" t="n"/>
      <c r="F923" s="749" t="n"/>
      <c r="G923" s="749" t="n"/>
      <c r="H923" s="749" t="n"/>
      <c r="I923" s="749" t="n"/>
      <c r="J923" s="749" t="n"/>
      <c r="K923" s="749" t="n"/>
      <c r="L923" s="749" t="n"/>
      <c r="M923" s="749" t="n"/>
      <c r="N923" s="749" t="n"/>
      <c r="O923" s="749" t="n"/>
      <c r="P923" s="749" t="n"/>
      <c r="Q923" s="749" t="n"/>
      <c r="R923" s="749" t="n"/>
      <c r="S923" s="749" t="n"/>
      <c r="T923" s="749" t="n"/>
      <c r="U923" s="749" t="n"/>
      <c r="V923" s="749" t="n"/>
      <c r="W923" s="749" t="n"/>
      <c r="X923" s="749" t="n"/>
      <c r="Y923" s="749" t="n"/>
      <c r="Z923" s="749" t="n"/>
    </row>
    <row r="924">
      <c r="A924" s="749" t="n"/>
      <c r="B924" s="749" t="n"/>
      <c r="C924" s="749" t="n"/>
      <c r="D924" s="749" t="n"/>
      <c r="E924" s="749" t="n"/>
      <c r="F924" s="749" t="n"/>
      <c r="G924" s="749" t="n"/>
      <c r="H924" s="749" t="n"/>
      <c r="I924" s="749" t="n"/>
      <c r="J924" s="749" t="n"/>
      <c r="K924" s="749" t="n"/>
      <c r="L924" s="749" t="n"/>
      <c r="M924" s="749" t="n"/>
      <c r="N924" s="749" t="n"/>
      <c r="O924" s="749" t="n"/>
      <c r="P924" s="749" t="n"/>
      <c r="Q924" s="749" t="n"/>
      <c r="R924" s="749" t="n"/>
      <c r="S924" s="749" t="n"/>
      <c r="T924" s="749" t="n"/>
      <c r="U924" s="749" t="n"/>
      <c r="V924" s="749" t="n"/>
      <c r="W924" s="749" t="n"/>
      <c r="X924" s="749" t="n"/>
      <c r="Y924" s="749" t="n"/>
      <c r="Z924" s="749" t="n"/>
    </row>
    <row r="925">
      <c r="A925" s="749" t="n"/>
      <c r="B925" s="749" t="n"/>
      <c r="C925" s="749" t="n"/>
      <c r="D925" s="749" t="n"/>
      <c r="E925" s="749" t="n"/>
      <c r="F925" s="749" t="n"/>
      <c r="G925" s="749" t="n"/>
      <c r="H925" s="749" t="n"/>
      <c r="I925" s="749" t="n"/>
      <c r="J925" s="749" t="n"/>
      <c r="K925" s="749" t="n"/>
      <c r="L925" s="749" t="n"/>
      <c r="M925" s="749" t="n"/>
      <c r="N925" s="749" t="n"/>
      <c r="O925" s="749" t="n"/>
      <c r="P925" s="749" t="n"/>
      <c r="Q925" s="749" t="n"/>
      <c r="R925" s="749" t="n"/>
      <c r="S925" s="749" t="n"/>
      <c r="T925" s="749" t="n"/>
      <c r="U925" s="749" t="n"/>
      <c r="V925" s="749" t="n"/>
      <c r="W925" s="749" t="n"/>
      <c r="X925" s="749" t="n"/>
      <c r="Y925" s="749" t="n"/>
      <c r="Z925" s="749" t="n"/>
    </row>
    <row r="926">
      <c r="A926" s="749" t="n"/>
      <c r="B926" s="749" t="n"/>
      <c r="C926" s="749" t="n"/>
      <c r="D926" s="749" t="n"/>
      <c r="E926" s="749" t="n"/>
      <c r="F926" s="749" t="n"/>
      <c r="G926" s="749" t="n"/>
      <c r="H926" s="749" t="n"/>
      <c r="I926" s="749" t="n"/>
      <c r="J926" s="749" t="n"/>
      <c r="K926" s="749" t="n"/>
      <c r="L926" s="749" t="n"/>
      <c r="M926" s="749" t="n"/>
      <c r="N926" s="749" t="n"/>
      <c r="O926" s="749" t="n"/>
      <c r="P926" s="749" t="n"/>
      <c r="Q926" s="749" t="n"/>
      <c r="R926" s="749" t="n"/>
      <c r="S926" s="749" t="n"/>
      <c r="T926" s="749" t="n"/>
      <c r="U926" s="749" t="n"/>
      <c r="V926" s="749" t="n"/>
      <c r="W926" s="749" t="n"/>
      <c r="X926" s="749" t="n"/>
      <c r="Y926" s="749" t="n"/>
      <c r="Z926" s="749" t="n"/>
    </row>
    <row r="927">
      <c r="A927" s="749" t="n"/>
      <c r="B927" s="749" t="n"/>
      <c r="C927" s="749" t="n"/>
      <c r="D927" s="749" t="n"/>
      <c r="E927" s="749" t="n"/>
      <c r="F927" s="749" t="n"/>
      <c r="G927" s="749" t="n"/>
      <c r="H927" s="749" t="n"/>
      <c r="I927" s="749" t="n"/>
      <c r="J927" s="749" t="n"/>
      <c r="K927" s="749" t="n"/>
      <c r="L927" s="749" t="n"/>
      <c r="M927" s="749" t="n"/>
      <c r="N927" s="749" t="n"/>
      <c r="O927" s="749" t="n"/>
      <c r="P927" s="749" t="n"/>
      <c r="Q927" s="749" t="n"/>
      <c r="R927" s="749" t="n"/>
      <c r="S927" s="749" t="n"/>
      <c r="T927" s="749" t="n"/>
      <c r="U927" s="749" t="n"/>
      <c r="V927" s="749" t="n"/>
      <c r="W927" s="749" t="n"/>
      <c r="X927" s="749" t="n"/>
      <c r="Y927" s="749" t="n"/>
      <c r="Z927" s="749" t="n"/>
    </row>
    <row r="928">
      <c r="A928" s="749" t="n"/>
      <c r="B928" s="749" t="n"/>
      <c r="C928" s="749" t="n"/>
      <c r="D928" s="749" t="n"/>
      <c r="E928" s="749" t="n"/>
      <c r="F928" s="749" t="n"/>
      <c r="G928" s="749" t="n"/>
      <c r="H928" s="749" t="n"/>
      <c r="I928" s="749" t="n"/>
      <c r="J928" s="749" t="n"/>
      <c r="K928" s="749" t="n"/>
      <c r="L928" s="749" t="n"/>
      <c r="M928" s="749" t="n"/>
      <c r="N928" s="749" t="n"/>
      <c r="O928" s="749" t="n"/>
      <c r="P928" s="749" t="n"/>
      <c r="Q928" s="749" t="n"/>
      <c r="R928" s="749" t="n"/>
      <c r="S928" s="749" t="n"/>
      <c r="T928" s="749" t="n"/>
      <c r="U928" s="749" t="n"/>
      <c r="V928" s="749" t="n"/>
      <c r="W928" s="749" t="n"/>
      <c r="X928" s="749" t="n"/>
      <c r="Y928" s="749" t="n"/>
      <c r="Z928" s="749" t="n"/>
    </row>
    <row r="929">
      <c r="A929" s="749" t="n"/>
      <c r="B929" s="749" t="n"/>
      <c r="C929" s="749" t="n"/>
      <c r="D929" s="749" t="n"/>
      <c r="E929" s="749" t="n"/>
      <c r="F929" s="749" t="n"/>
      <c r="G929" s="749" t="n"/>
      <c r="H929" s="749" t="n"/>
      <c r="I929" s="749" t="n"/>
      <c r="J929" s="749" t="n"/>
      <c r="K929" s="749" t="n"/>
      <c r="L929" s="749" t="n"/>
      <c r="M929" s="749" t="n"/>
      <c r="N929" s="749" t="n"/>
      <c r="O929" s="749" t="n"/>
      <c r="P929" s="749" t="n"/>
      <c r="Q929" s="749" t="n"/>
      <c r="R929" s="749" t="n"/>
      <c r="S929" s="749" t="n"/>
      <c r="T929" s="749" t="n"/>
      <c r="U929" s="749" t="n"/>
      <c r="V929" s="749" t="n"/>
      <c r="W929" s="749" t="n"/>
      <c r="X929" s="749" t="n"/>
      <c r="Y929" s="749" t="n"/>
      <c r="Z929" s="749" t="n"/>
    </row>
    <row r="930">
      <c r="A930" s="749" t="n"/>
      <c r="B930" s="749" t="n"/>
      <c r="C930" s="749" t="n"/>
      <c r="D930" s="749" t="n"/>
      <c r="E930" s="749" t="n"/>
      <c r="F930" s="749" t="n"/>
      <c r="G930" s="749" t="n"/>
      <c r="H930" s="749" t="n"/>
      <c r="I930" s="749" t="n"/>
      <c r="J930" s="749" t="n"/>
      <c r="K930" s="749" t="n"/>
      <c r="L930" s="749" t="n"/>
      <c r="M930" s="749" t="n"/>
      <c r="N930" s="749" t="n"/>
      <c r="O930" s="749" t="n"/>
      <c r="P930" s="749" t="n"/>
      <c r="Q930" s="749" t="n"/>
      <c r="R930" s="749" t="n"/>
      <c r="S930" s="749" t="n"/>
      <c r="T930" s="749" t="n"/>
      <c r="U930" s="749" t="n"/>
      <c r="V930" s="749" t="n"/>
      <c r="W930" s="749" t="n"/>
      <c r="X930" s="749" t="n"/>
      <c r="Y930" s="749" t="n"/>
      <c r="Z930" s="749" t="n"/>
    </row>
    <row r="931">
      <c r="A931" s="749" t="n"/>
      <c r="B931" s="749" t="n"/>
      <c r="C931" s="749" t="n"/>
      <c r="D931" s="749" t="n"/>
      <c r="E931" s="749" t="n"/>
      <c r="F931" s="749" t="n"/>
      <c r="G931" s="749" t="n"/>
      <c r="H931" s="749" t="n"/>
      <c r="I931" s="749" t="n"/>
      <c r="J931" s="749" t="n"/>
      <c r="K931" s="749" t="n"/>
      <c r="L931" s="749" t="n"/>
      <c r="M931" s="749" t="n"/>
      <c r="N931" s="749" t="n"/>
      <c r="O931" s="749" t="n"/>
      <c r="P931" s="749" t="n"/>
      <c r="Q931" s="749" t="n"/>
      <c r="R931" s="749" t="n"/>
      <c r="S931" s="749" t="n"/>
      <c r="T931" s="749" t="n"/>
      <c r="U931" s="749" t="n"/>
      <c r="V931" s="749" t="n"/>
      <c r="W931" s="749" t="n"/>
      <c r="X931" s="749" t="n"/>
      <c r="Y931" s="749" t="n"/>
      <c r="Z931" s="749" t="n"/>
    </row>
    <row r="932">
      <c r="A932" s="749" t="n"/>
      <c r="B932" s="749" t="n"/>
      <c r="C932" s="749" t="n"/>
      <c r="D932" s="749" t="n"/>
      <c r="E932" s="749" t="n"/>
      <c r="F932" s="749" t="n"/>
      <c r="G932" s="749" t="n"/>
      <c r="H932" s="749" t="n"/>
      <c r="I932" s="749" t="n"/>
      <c r="J932" s="749" t="n"/>
      <c r="K932" s="749" t="n"/>
      <c r="L932" s="749" t="n"/>
      <c r="M932" s="749" t="n"/>
      <c r="N932" s="749" t="n"/>
      <c r="O932" s="749" t="n"/>
      <c r="P932" s="749" t="n"/>
      <c r="Q932" s="749" t="n"/>
      <c r="R932" s="749" t="n"/>
      <c r="S932" s="749" t="n"/>
      <c r="T932" s="749" t="n"/>
      <c r="U932" s="749" t="n"/>
      <c r="V932" s="749" t="n"/>
      <c r="W932" s="749" t="n"/>
      <c r="X932" s="749" t="n"/>
      <c r="Y932" s="749" t="n"/>
      <c r="Z932" s="749" t="n"/>
    </row>
    <row r="933">
      <c r="A933" s="749" t="n"/>
      <c r="B933" s="749" t="n"/>
      <c r="C933" s="749" t="n"/>
      <c r="D933" s="749" t="n"/>
      <c r="E933" s="749" t="n"/>
      <c r="F933" s="749" t="n"/>
      <c r="G933" s="749" t="n"/>
      <c r="H933" s="749" t="n"/>
      <c r="I933" s="749" t="n"/>
      <c r="J933" s="749" t="n"/>
      <c r="K933" s="749" t="n"/>
      <c r="L933" s="749" t="n"/>
      <c r="M933" s="749" t="n"/>
      <c r="N933" s="749" t="n"/>
      <c r="O933" s="749" t="n"/>
      <c r="P933" s="749" t="n"/>
      <c r="Q933" s="749" t="n"/>
      <c r="R933" s="749" t="n"/>
      <c r="S933" s="749" t="n"/>
      <c r="T933" s="749" t="n"/>
      <c r="U933" s="749" t="n"/>
      <c r="V933" s="749" t="n"/>
      <c r="W933" s="749" t="n"/>
      <c r="X933" s="749" t="n"/>
      <c r="Y933" s="749" t="n"/>
      <c r="Z933" s="749" t="n"/>
    </row>
    <row r="934">
      <c r="A934" s="749" t="n"/>
      <c r="B934" s="749" t="n"/>
      <c r="C934" s="749" t="n"/>
      <c r="D934" s="749" t="n"/>
      <c r="E934" s="749" t="n"/>
      <c r="F934" s="749" t="n"/>
      <c r="G934" s="749" t="n"/>
      <c r="H934" s="749" t="n"/>
      <c r="I934" s="749" t="n"/>
      <c r="J934" s="749" t="n"/>
      <c r="K934" s="749" t="n"/>
      <c r="L934" s="749" t="n"/>
      <c r="M934" s="749" t="n"/>
      <c r="N934" s="749" t="n"/>
      <c r="O934" s="749" t="n"/>
      <c r="P934" s="749" t="n"/>
      <c r="Q934" s="749" t="n"/>
      <c r="R934" s="749" t="n"/>
      <c r="S934" s="749" t="n"/>
      <c r="T934" s="749" t="n"/>
      <c r="U934" s="749" t="n"/>
      <c r="V934" s="749" t="n"/>
      <c r="W934" s="749" t="n"/>
      <c r="X934" s="749" t="n"/>
      <c r="Y934" s="749" t="n"/>
      <c r="Z934" s="749" t="n"/>
    </row>
    <row r="935">
      <c r="A935" s="749" t="n"/>
      <c r="B935" s="749" t="n"/>
      <c r="C935" s="749" t="n"/>
      <c r="D935" s="749" t="n"/>
      <c r="E935" s="749" t="n"/>
      <c r="F935" s="749" t="n"/>
      <c r="G935" s="749" t="n"/>
      <c r="H935" s="749" t="n"/>
      <c r="I935" s="749" t="n"/>
      <c r="J935" s="749" t="n"/>
      <c r="K935" s="749" t="n"/>
      <c r="L935" s="749" t="n"/>
      <c r="M935" s="749" t="n"/>
      <c r="N935" s="749" t="n"/>
      <c r="O935" s="749" t="n"/>
      <c r="P935" s="749" t="n"/>
      <c r="Q935" s="749" t="n"/>
      <c r="R935" s="749" t="n"/>
      <c r="S935" s="749" t="n"/>
      <c r="T935" s="749" t="n"/>
      <c r="U935" s="749" t="n"/>
      <c r="V935" s="749" t="n"/>
      <c r="W935" s="749" t="n"/>
      <c r="X935" s="749" t="n"/>
      <c r="Y935" s="749" t="n"/>
      <c r="Z935" s="749" t="n"/>
    </row>
    <row r="936">
      <c r="A936" s="749" t="n"/>
      <c r="B936" s="749" t="n"/>
      <c r="C936" s="749" t="n"/>
      <c r="D936" s="749" t="n"/>
      <c r="E936" s="749" t="n"/>
      <c r="F936" s="749" t="n"/>
      <c r="G936" s="749" t="n"/>
      <c r="H936" s="749" t="n"/>
      <c r="I936" s="749" t="n"/>
      <c r="J936" s="749" t="n"/>
      <c r="K936" s="749" t="n"/>
      <c r="L936" s="749" t="n"/>
      <c r="M936" s="749" t="n"/>
      <c r="N936" s="749" t="n"/>
      <c r="O936" s="749" t="n"/>
      <c r="P936" s="749" t="n"/>
      <c r="Q936" s="749" t="n"/>
      <c r="R936" s="749" t="n"/>
      <c r="S936" s="749" t="n"/>
      <c r="T936" s="749" t="n"/>
      <c r="U936" s="749" t="n"/>
      <c r="V936" s="749" t="n"/>
      <c r="W936" s="749" t="n"/>
      <c r="X936" s="749" t="n"/>
      <c r="Y936" s="749" t="n"/>
      <c r="Z936" s="749" t="n"/>
    </row>
    <row r="937">
      <c r="A937" s="749" t="n"/>
      <c r="B937" s="749" t="n"/>
      <c r="C937" s="749" t="n"/>
      <c r="D937" s="749" t="n"/>
      <c r="E937" s="749" t="n"/>
      <c r="F937" s="749" t="n"/>
      <c r="G937" s="749" t="n"/>
      <c r="H937" s="749" t="n"/>
      <c r="I937" s="749" t="n"/>
      <c r="J937" s="749" t="n"/>
      <c r="K937" s="749" t="n"/>
      <c r="L937" s="749" t="n"/>
      <c r="M937" s="749" t="n"/>
      <c r="N937" s="749" t="n"/>
      <c r="O937" s="749" t="n"/>
      <c r="P937" s="749" t="n"/>
      <c r="Q937" s="749" t="n"/>
      <c r="R937" s="749" t="n"/>
      <c r="S937" s="749" t="n"/>
      <c r="T937" s="749" t="n"/>
      <c r="U937" s="749" t="n"/>
      <c r="V937" s="749" t="n"/>
      <c r="W937" s="749" t="n"/>
      <c r="X937" s="749" t="n"/>
      <c r="Y937" s="749" t="n"/>
      <c r="Z937" s="749" t="n"/>
    </row>
    <row r="938">
      <c r="A938" s="749" t="n"/>
      <c r="B938" s="749" t="n"/>
      <c r="C938" s="749" t="n"/>
      <c r="D938" s="749" t="n"/>
      <c r="E938" s="749" t="n"/>
      <c r="F938" s="749" t="n"/>
      <c r="G938" s="749" t="n"/>
      <c r="H938" s="749" t="n"/>
      <c r="I938" s="749" t="n"/>
      <c r="J938" s="749" t="n"/>
      <c r="K938" s="749" t="n"/>
      <c r="L938" s="749" t="n"/>
      <c r="M938" s="749" t="n"/>
      <c r="N938" s="749" t="n"/>
      <c r="O938" s="749" t="n"/>
      <c r="P938" s="749" t="n"/>
      <c r="Q938" s="749" t="n"/>
      <c r="R938" s="749" t="n"/>
      <c r="S938" s="749" t="n"/>
      <c r="T938" s="749" t="n"/>
      <c r="U938" s="749" t="n"/>
      <c r="V938" s="749" t="n"/>
      <c r="W938" s="749" t="n"/>
      <c r="X938" s="749" t="n"/>
      <c r="Y938" s="749" t="n"/>
      <c r="Z938" s="749" t="n"/>
    </row>
    <row r="939">
      <c r="A939" s="749" t="n"/>
      <c r="B939" s="749" t="n"/>
      <c r="C939" s="749" t="n"/>
      <c r="D939" s="749" t="n"/>
      <c r="E939" s="749" t="n"/>
      <c r="F939" s="749" t="n"/>
      <c r="G939" s="749" t="n"/>
      <c r="H939" s="749" t="n"/>
      <c r="I939" s="749" t="n"/>
      <c r="J939" s="749" t="n"/>
      <c r="K939" s="749" t="n"/>
      <c r="L939" s="749" t="n"/>
      <c r="M939" s="749" t="n"/>
      <c r="N939" s="749" t="n"/>
      <c r="O939" s="749" t="n"/>
      <c r="P939" s="749" t="n"/>
      <c r="Q939" s="749" t="n"/>
      <c r="R939" s="749" t="n"/>
      <c r="S939" s="749" t="n"/>
      <c r="T939" s="749" t="n"/>
      <c r="U939" s="749" t="n"/>
      <c r="V939" s="749" t="n"/>
      <c r="W939" s="749" t="n"/>
      <c r="X939" s="749" t="n"/>
      <c r="Y939" s="749" t="n"/>
      <c r="Z939" s="749" t="n"/>
    </row>
    <row r="940">
      <c r="A940" s="749" t="n"/>
      <c r="B940" s="749" t="n"/>
      <c r="C940" s="749" t="n"/>
      <c r="D940" s="749" t="n"/>
      <c r="E940" s="749" t="n"/>
      <c r="F940" s="749" t="n"/>
      <c r="G940" s="749" t="n"/>
      <c r="H940" s="749" t="n"/>
      <c r="I940" s="749" t="n"/>
      <c r="J940" s="749" t="n"/>
      <c r="K940" s="749" t="n"/>
      <c r="L940" s="749" t="n"/>
      <c r="M940" s="749" t="n"/>
      <c r="N940" s="749" t="n"/>
      <c r="O940" s="749" t="n"/>
      <c r="P940" s="749" t="n"/>
      <c r="Q940" s="749" t="n"/>
      <c r="R940" s="749" t="n"/>
      <c r="S940" s="749" t="n"/>
      <c r="T940" s="749" t="n"/>
      <c r="U940" s="749" t="n"/>
      <c r="V940" s="749" t="n"/>
      <c r="W940" s="749" t="n"/>
      <c r="X940" s="749" t="n"/>
      <c r="Y940" s="749" t="n"/>
      <c r="Z940" s="749" t="n"/>
    </row>
    <row r="941">
      <c r="A941" s="749" t="n"/>
      <c r="B941" s="749" t="n"/>
      <c r="C941" s="749" t="n"/>
      <c r="D941" s="749" t="n"/>
      <c r="E941" s="749" t="n"/>
      <c r="F941" s="749" t="n"/>
      <c r="G941" s="749" t="n"/>
      <c r="H941" s="749" t="n"/>
      <c r="I941" s="749" t="n"/>
      <c r="J941" s="749" t="n"/>
      <c r="K941" s="749" t="n"/>
      <c r="L941" s="749" t="n"/>
      <c r="M941" s="749" t="n"/>
      <c r="N941" s="749" t="n"/>
      <c r="O941" s="749" t="n"/>
      <c r="P941" s="749" t="n"/>
      <c r="Q941" s="749" t="n"/>
      <c r="R941" s="749" t="n"/>
      <c r="S941" s="749" t="n"/>
      <c r="T941" s="749" t="n"/>
      <c r="U941" s="749" t="n"/>
      <c r="V941" s="749" t="n"/>
      <c r="W941" s="749" t="n"/>
      <c r="X941" s="749" t="n"/>
      <c r="Y941" s="749" t="n"/>
      <c r="Z941" s="749" t="n"/>
    </row>
    <row r="942">
      <c r="A942" s="749" t="n"/>
      <c r="B942" s="749" t="n"/>
      <c r="C942" s="749" t="n"/>
      <c r="D942" s="749" t="n"/>
      <c r="E942" s="749" t="n"/>
      <c r="F942" s="749" t="n"/>
      <c r="G942" s="749" t="n"/>
      <c r="H942" s="749" t="n"/>
      <c r="I942" s="749" t="n"/>
      <c r="J942" s="749" t="n"/>
      <c r="K942" s="749" t="n"/>
      <c r="L942" s="749" t="n"/>
      <c r="M942" s="749" t="n"/>
      <c r="N942" s="749" t="n"/>
      <c r="O942" s="749" t="n"/>
      <c r="P942" s="749" t="n"/>
      <c r="Q942" s="749" t="n"/>
      <c r="R942" s="749" t="n"/>
      <c r="S942" s="749" t="n"/>
      <c r="T942" s="749" t="n"/>
      <c r="U942" s="749" t="n"/>
      <c r="V942" s="749" t="n"/>
      <c r="W942" s="749" t="n"/>
      <c r="X942" s="749" t="n"/>
      <c r="Y942" s="749" t="n"/>
      <c r="Z942" s="749" t="n"/>
    </row>
    <row r="943">
      <c r="A943" s="749" t="n"/>
      <c r="B943" s="749" t="n"/>
      <c r="C943" s="749" t="n"/>
      <c r="D943" s="749" t="n"/>
      <c r="E943" s="749" t="n"/>
      <c r="F943" s="749" t="n"/>
      <c r="G943" s="749" t="n"/>
      <c r="H943" s="749" t="n"/>
      <c r="I943" s="749" t="n"/>
      <c r="J943" s="749" t="n"/>
      <c r="K943" s="749" t="n"/>
      <c r="L943" s="749" t="n"/>
      <c r="M943" s="749" t="n"/>
      <c r="N943" s="749" t="n"/>
      <c r="O943" s="749" t="n"/>
      <c r="P943" s="749" t="n"/>
      <c r="Q943" s="749" t="n"/>
      <c r="R943" s="749" t="n"/>
      <c r="S943" s="749" t="n"/>
      <c r="T943" s="749" t="n"/>
      <c r="U943" s="749" t="n"/>
      <c r="V943" s="749" t="n"/>
      <c r="W943" s="749" t="n"/>
      <c r="X943" s="749" t="n"/>
      <c r="Y943" s="749" t="n"/>
      <c r="Z943" s="749" t="n"/>
    </row>
    <row r="944">
      <c r="A944" s="749" t="n"/>
      <c r="B944" s="749" t="n"/>
      <c r="C944" s="749" t="n"/>
      <c r="D944" s="749" t="n"/>
      <c r="E944" s="749" t="n"/>
      <c r="F944" s="749" t="n"/>
      <c r="G944" s="749" t="n"/>
      <c r="H944" s="749" t="n"/>
      <c r="I944" s="749" t="n"/>
      <c r="J944" s="749" t="n"/>
      <c r="K944" s="749" t="n"/>
      <c r="L944" s="749" t="n"/>
      <c r="M944" s="749" t="n"/>
      <c r="N944" s="749" t="n"/>
      <c r="O944" s="749" t="n"/>
      <c r="P944" s="749" t="n"/>
      <c r="Q944" s="749" t="n"/>
      <c r="R944" s="749" t="n"/>
      <c r="S944" s="749" t="n"/>
      <c r="T944" s="749" t="n"/>
      <c r="U944" s="749" t="n"/>
      <c r="V944" s="749" t="n"/>
      <c r="W944" s="749" t="n"/>
      <c r="X944" s="749" t="n"/>
      <c r="Y944" s="749" t="n"/>
      <c r="Z944" s="749" t="n"/>
    </row>
    <row r="945">
      <c r="A945" s="749" t="n"/>
      <c r="B945" s="749" t="n"/>
      <c r="C945" s="749" t="n"/>
      <c r="D945" s="749" t="n"/>
      <c r="E945" s="749" t="n"/>
      <c r="F945" s="749" t="n"/>
      <c r="G945" s="749" t="n"/>
      <c r="H945" s="749" t="n"/>
      <c r="I945" s="749" t="n"/>
      <c r="J945" s="749" t="n"/>
      <c r="K945" s="749" t="n"/>
      <c r="L945" s="749" t="n"/>
      <c r="M945" s="749" t="n"/>
      <c r="N945" s="749" t="n"/>
      <c r="O945" s="749" t="n"/>
      <c r="P945" s="749" t="n"/>
      <c r="Q945" s="749" t="n"/>
      <c r="R945" s="749" t="n"/>
      <c r="S945" s="749" t="n"/>
      <c r="T945" s="749" t="n"/>
      <c r="U945" s="749" t="n"/>
      <c r="V945" s="749" t="n"/>
      <c r="W945" s="749" t="n"/>
      <c r="X945" s="749" t="n"/>
      <c r="Y945" s="749" t="n"/>
      <c r="Z945" s="749" t="n"/>
    </row>
    <row r="946">
      <c r="A946" s="749" t="n"/>
      <c r="B946" s="749" t="n"/>
      <c r="C946" s="749" t="n"/>
      <c r="D946" s="749" t="n"/>
      <c r="E946" s="749" t="n"/>
      <c r="F946" s="749" t="n"/>
      <c r="G946" s="749" t="n"/>
      <c r="H946" s="749" t="n"/>
      <c r="I946" s="749" t="n"/>
      <c r="J946" s="749" t="n"/>
      <c r="K946" s="749" t="n"/>
      <c r="L946" s="749" t="n"/>
      <c r="M946" s="749" t="n"/>
      <c r="N946" s="749" t="n"/>
      <c r="O946" s="749" t="n"/>
      <c r="P946" s="749" t="n"/>
      <c r="Q946" s="749" t="n"/>
      <c r="R946" s="749" t="n"/>
      <c r="S946" s="749" t="n"/>
      <c r="T946" s="749" t="n"/>
      <c r="U946" s="749" t="n"/>
      <c r="V946" s="749" t="n"/>
      <c r="W946" s="749" t="n"/>
      <c r="X946" s="749" t="n"/>
      <c r="Y946" s="749" t="n"/>
      <c r="Z946" s="749" t="n"/>
    </row>
    <row r="947">
      <c r="A947" s="749" t="n"/>
      <c r="B947" s="749" t="n"/>
      <c r="C947" s="749" t="n"/>
      <c r="D947" s="749" t="n"/>
      <c r="E947" s="749" t="n"/>
      <c r="F947" s="749" t="n"/>
      <c r="G947" s="749" t="n"/>
      <c r="H947" s="749" t="n"/>
      <c r="I947" s="749" t="n"/>
      <c r="J947" s="749" t="n"/>
      <c r="K947" s="749" t="n"/>
      <c r="L947" s="749" t="n"/>
      <c r="M947" s="749" t="n"/>
      <c r="N947" s="749" t="n"/>
      <c r="O947" s="749" t="n"/>
      <c r="P947" s="749" t="n"/>
      <c r="Q947" s="749" t="n"/>
      <c r="R947" s="749" t="n"/>
      <c r="S947" s="749" t="n"/>
      <c r="T947" s="749" t="n"/>
      <c r="U947" s="749" t="n"/>
      <c r="V947" s="749" t="n"/>
      <c r="W947" s="749" t="n"/>
      <c r="X947" s="749" t="n"/>
      <c r="Y947" s="749" t="n"/>
      <c r="Z947" s="749" t="n"/>
    </row>
    <row r="948">
      <c r="A948" s="749" t="n"/>
      <c r="B948" s="749" t="n"/>
      <c r="C948" s="749" t="n"/>
      <c r="D948" s="749" t="n"/>
      <c r="E948" s="749" t="n"/>
      <c r="F948" s="749" t="n"/>
      <c r="G948" s="749" t="n"/>
      <c r="H948" s="749" t="n"/>
      <c r="I948" s="749" t="n"/>
      <c r="J948" s="749" t="n"/>
      <c r="K948" s="749" t="n"/>
      <c r="L948" s="749" t="n"/>
      <c r="M948" s="749" t="n"/>
      <c r="N948" s="749" t="n"/>
      <c r="O948" s="749" t="n"/>
      <c r="P948" s="749" t="n"/>
      <c r="Q948" s="749" t="n"/>
      <c r="R948" s="749" t="n"/>
      <c r="S948" s="749" t="n"/>
      <c r="T948" s="749" t="n"/>
      <c r="U948" s="749" t="n"/>
      <c r="V948" s="749" t="n"/>
      <c r="W948" s="749" t="n"/>
      <c r="X948" s="749" t="n"/>
      <c r="Y948" s="749" t="n"/>
      <c r="Z948" s="749" t="n"/>
    </row>
    <row r="949">
      <c r="A949" s="749" t="n"/>
      <c r="B949" s="749" t="n"/>
      <c r="C949" s="749" t="n"/>
      <c r="D949" s="749" t="n"/>
      <c r="E949" s="749" t="n"/>
      <c r="F949" s="749" t="n"/>
      <c r="G949" s="749" t="n"/>
      <c r="H949" s="749" t="n"/>
      <c r="I949" s="749" t="n"/>
      <c r="J949" s="749" t="n"/>
      <c r="K949" s="749" t="n"/>
      <c r="L949" s="749" t="n"/>
      <c r="M949" s="749" t="n"/>
      <c r="N949" s="749" t="n"/>
      <c r="O949" s="749" t="n"/>
      <c r="P949" s="749" t="n"/>
      <c r="Q949" s="749" t="n"/>
      <c r="R949" s="749" t="n"/>
      <c r="S949" s="749" t="n"/>
      <c r="T949" s="749" t="n"/>
      <c r="U949" s="749" t="n"/>
      <c r="V949" s="749" t="n"/>
      <c r="W949" s="749" t="n"/>
      <c r="X949" s="749" t="n"/>
      <c r="Y949" s="749" t="n"/>
      <c r="Z949" s="749" t="n"/>
    </row>
    <row r="950">
      <c r="A950" s="749" t="n"/>
      <c r="B950" s="749" t="n"/>
      <c r="C950" s="749" t="n"/>
      <c r="D950" s="749" t="n"/>
      <c r="E950" s="749" t="n"/>
      <c r="F950" s="749" t="n"/>
      <c r="G950" s="749" t="n"/>
      <c r="H950" s="749" t="n"/>
      <c r="I950" s="749" t="n"/>
      <c r="J950" s="749" t="n"/>
      <c r="K950" s="749" t="n"/>
      <c r="L950" s="749" t="n"/>
      <c r="M950" s="749" t="n"/>
      <c r="N950" s="749" t="n"/>
      <c r="O950" s="749" t="n"/>
      <c r="P950" s="749" t="n"/>
      <c r="Q950" s="749" t="n"/>
      <c r="R950" s="749" t="n"/>
      <c r="S950" s="749" t="n"/>
      <c r="T950" s="749" t="n"/>
      <c r="U950" s="749" t="n"/>
      <c r="V950" s="749" t="n"/>
      <c r="W950" s="749" t="n"/>
      <c r="X950" s="749" t="n"/>
      <c r="Y950" s="749" t="n"/>
      <c r="Z950" s="749" t="n"/>
    </row>
    <row r="951">
      <c r="A951" s="749" t="n"/>
      <c r="B951" s="749" t="n"/>
      <c r="C951" s="749" t="n"/>
      <c r="D951" s="749" t="n"/>
      <c r="E951" s="749" t="n"/>
      <c r="F951" s="749" t="n"/>
      <c r="G951" s="749" t="n"/>
      <c r="H951" s="749" t="n"/>
      <c r="I951" s="749" t="n"/>
      <c r="J951" s="749" t="n"/>
      <c r="K951" s="749" t="n"/>
      <c r="L951" s="749" t="n"/>
      <c r="M951" s="749" t="n"/>
      <c r="N951" s="749" t="n"/>
      <c r="O951" s="749" t="n"/>
      <c r="P951" s="749" t="n"/>
      <c r="Q951" s="749" t="n"/>
      <c r="R951" s="749" t="n"/>
      <c r="S951" s="749" t="n"/>
      <c r="T951" s="749" t="n"/>
      <c r="U951" s="749" t="n"/>
      <c r="V951" s="749" t="n"/>
      <c r="W951" s="749" t="n"/>
      <c r="X951" s="749" t="n"/>
      <c r="Y951" s="749" t="n"/>
      <c r="Z951" s="749" t="n"/>
    </row>
    <row r="952">
      <c r="A952" s="749" t="n"/>
      <c r="B952" s="749" t="n"/>
      <c r="C952" s="749" t="n"/>
      <c r="D952" s="749" t="n"/>
      <c r="E952" s="749" t="n"/>
      <c r="F952" s="749" t="n"/>
      <c r="G952" s="749" t="n"/>
      <c r="H952" s="749" t="n"/>
      <c r="I952" s="749" t="n"/>
      <c r="J952" s="749" t="n"/>
      <c r="K952" s="749" t="n"/>
      <c r="L952" s="749" t="n"/>
      <c r="M952" s="749" t="n"/>
      <c r="N952" s="749" t="n"/>
      <c r="O952" s="749" t="n"/>
      <c r="P952" s="749" t="n"/>
      <c r="Q952" s="749" t="n"/>
      <c r="R952" s="749" t="n"/>
      <c r="S952" s="749" t="n"/>
      <c r="T952" s="749" t="n"/>
      <c r="U952" s="749" t="n"/>
      <c r="V952" s="749" t="n"/>
      <c r="W952" s="749" t="n"/>
      <c r="X952" s="749" t="n"/>
      <c r="Y952" s="749" t="n"/>
      <c r="Z952" s="749" t="n"/>
    </row>
    <row r="953">
      <c r="A953" s="749" t="n"/>
      <c r="B953" s="749" t="n"/>
      <c r="C953" s="749" t="n"/>
      <c r="D953" s="749" t="n"/>
      <c r="E953" s="749" t="n"/>
      <c r="F953" s="749" t="n"/>
      <c r="G953" s="749" t="n"/>
      <c r="H953" s="749" t="n"/>
      <c r="I953" s="749" t="n"/>
      <c r="J953" s="749" t="n"/>
      <c r="K953" s="749" t="n"/>
      <c r="L953" s="749" t="n"/>
      <c r="M953" s="749" t="n"/>
      <c r="N953" s="749" t="n"/>
      <c r="O953" s="749" t="n"/>
      <c r="P953" s="749" t="n"/>
      <c r="Q953" s="749" t="n"/>
      <c r="R953" s="749" t="n"/>
      <c r="S953" s="749" t="n"/>
      <c r="T953" s="749" t="n"/>
      <c r="U953" s="749" t="n"/>
      <c r="V953" s="749" t="n"/>
      <c r="W953" s="749" t="n"/>
      <c r="X953" s="749" t="n"/>
      <c r="Y953" s="749" t="n"/>
      <c r="Z953" s="749" t="n"/>
    </row>
    <row r="954">
      <c r="A954" s="749" t="n"/>
      <c r="B954" s="749" t="n"/>
      <c r="C954" s="749" t="n"/>
      <c r="D954" s="749" t="n"/>
      <c r="E954" s="749" t="n"/>
      <c r="F954" s="749" t="n"/>
      <c r="G954" s="749" t="n"/>
      <c r="H954" s="749" t="n"/>
      <c r="I954" s="749" t="n"/>
      <c r="J954" s="749" t="n"/>
      <c r="K954" s="749" t="n"/>
      <c r="L954" s="749" t="n"/>
      <c r="M954" s="749" t="n"/>
      <c r="N954" s="749" t="n"/>
      <c r="O954" s="749" t="n"/>
      <c r="P954" s="749" t="n"/>
      <c r="Q954" s="749" t="n"/>
      <c r="R954" s="749" t="n"/>
      <c r="S954" s="749" t="n"/>
      <c r="T954" s="749" t="n"/>
      <c r="U954" s="749" t="n"/>
      <c r="V954" s="749" t="n"/>
      <c r="W954" s="749" t="n"/>
      <c r="X954" s="749" t="n"/>
      <c r="Y954" s="749" t="n"/>
      <c r="Z954" s="749" t="n"/>
    </row>
    <row r="955">
      <c r="A955" s="749" t="n"/>
      <c r="B955" s="749" t="n"/>
      <c r="C955" s="749" t="n"/>
      <c r="D955" s="749" t="n"/>
      <c r="E955" s="749" t="n"/>
      <c r="F955" s="749" t="n"/>
      <c r="G955" s="749" t="n"/>
      <c r="H955" s="749" t="n"/>
      <c r="I955" s="749" t="n"/>
      <c r="J955" s="749" t="n"/>
      <c r="K955" s="749" t="n"/>
      <c r="L955" s="749" t="n"/>
      <c r="M955" s="749" t="n"/>
      <c r="N955" s="749" t="n"/>
      <c r="O955" s="749" t="n"/>
      <c r="P955" s="749" t="n"/>
      <c r="Q955" s="749" t="n"/>
      <c r="R955" s="749" t="n"/>
      <c r="S955" s="749" t="n"/>
      <c r="T955" s="749" t="n"/>
      <c r="U955" s="749" t="n"/>
      <c r="V955" s="749" t="n"/>
      <c r="W955" s="749" t="n"/>
      <c r="X955" s="749" t="n"/>
      <c r="Y955" s="749" t="n"/>
      <c r="Z955" s="749" t="n"/>
    </row>
    <row r="956">
      <c r="A956" s="749" t="n"/>
      <c r="B956" s="749" t="n"/>
      <c r="C956" s="749" t="n"/>
      <c r="D956" s="749" t="n"/>
      <c r="E956" s="749" t="n"/>
      <c r="F956" s="749" t="n"/>
      <c r="G956" s="749" t="n"/>
      <c r="H956" s="749" t="n"/>
      <c r="I956" s="749" t="n"/>
      <c r="J956" s="749" t="n"/>
      <c r="K956" s="749" t="n"/>
      <c r="L956" s="749" t="n"/>
      <c r="M956" s="749" t="n"/>
      <c r="N956" s="749" t="n"/>
      <c r="O956" s="749" t="n"/>
      <c r="P956" s="749" t="n"/>
      <c r="Q956" s="749" t="n"/>
      <c r="R956" s="749" t="n"/>
      <c r="S956" s="749" t="n"/>
      <c r="T956" s="749" t="n"/>
      <c r="U956" s="749" t="n"/>
      <c r="V956" s="749" t="n"/>
      <c r="W956" s="749" t="n"/>
      <c r="X956" s="749" t="n"/>
      <c r="Y956" s="749" t="n"/>
      <c r="Z956" s="749" t="n"/>
    </row>
    <row r="957">
      <c r="A957" s="749" t="n"/>
      <c r="B957" s="749" t="n"/>
      <c r="C957" s="749" t="n"/>
      <c r="D957" s="749" t="n"/>
      <c r="E957" s="749" t="n"/>
      <c r="F957" s="749" t="n"/>
      <c r="G957" s="749" t="n"/>
      <c r="H957" s="749" t="n"/>
      <c r="I957" s="749" t="n"/>
      <c r="J957" s="749" t="n"/>
      <c r="K957" s="749" t="n"/>
      <c r="L957" s="749" t="n"/>
      <c r="M957" s="749" t="n"/>
      <c r="N957" s="749" t="n"/>
      <c r="O957" s="749" t="n"/>
      <c r="P957" s="749" t="n"/>
      <c r="Q957" s="749" t="n"/>
      <c r="R957" s="749" t="n"/>
      <c r="S957" s="749" t="n"/>
      <c r="T957" s="749" t="n"/>
      <c r="U957" s="749" t="n"/>
      <c r="V957" s="749" t="n"/>
      <c r="W957" s="749" t="n"/>
      <c r="X957" s="749" t="n"/>
      <c r="Y957" s="749" t="n"/>
      <c r="Z957" s="749" t="n"/>
    </row>
    <row r="958">
      <c r="A958" s="749" t="n"/>
      <c r="B958" s="749" t="n"/>
      <c r="C958" s="749" t="n"/>
      <c r="D958" s="749" t="n"/>
      <c r="E958" s="749" t="n"/>
      <c r="F958" s="749" t="n"/>
      <c r="G958" s="749" t="n"/>
      <c r="H958" s="749" t="n"/>
      <c r="I958" s="749" t="n"/>
      <c r="J958" s="749" t="n"/>
      <c r="K958" s="749" t="n"/>
      <c r="L958" s="749" t="n"/>
      <c r="M958" s="749" t="n"/>
      <c r="N958" s="749" t="n"/>
      <c r="O958" s="749" t="n"/>
      <c r="P958" s="749" t="n"/>
      <c r="Q958" s="749" t="n"/>
      <c r="R958" s="749" t="n"/>
      <c r="S958" s="749" t="n"/>
      <c r="T958" s="749" t="n"/>
      <c r="U958" s="749" t="n"/>
      <c r="V958" s="749" t="n"/>
      <c r="W958" s="749" t="n"/>
      <c r="X958" s="749" t="n"/>
      <c r="Y958" s="749" t="n"/>
      <c r="Z958" s="749" t="n"/>
    </row>
    <row r="959">
      <c r="A959" s="749" t="n"/>
      <c r="B959" s="749" t="n"/>
      <c r="C959" s="749" t="n"/>
      <c r="D959" s="749" t="n"/>
      <c r="E959" s="749" t="n"/>
      <c r="F959" s="749" t="n"/>
      <c r="G959" s="749" t="n"/>
      <c r="H959" s="749" t="n"/>
      <c r="I959" s="749" t="n"/>
      <c r="J959" s="749" t="n"/>
      <c r="K959" s="749" t="n"/>
      <c r="L959" s="749" t="n"/>
      <c r="M959" s="749" t="n"/>
      <c r="N959" s="749" t="n"/>
      <c r="O959" s="749" t="n"/>
      <c r="P959" s="749" t="n"/>
      <c r="Q959" s="749" t="n"/>
      <c r="R959" s="749" t="n"/>
      <c r="S959" s="749" t="n"/>
      <c r="T959" s="749" t="n"/>
      <c r="U959" s="749" t="n"/>
      <c r="V959" s="749" t="n"/>
      <c r="W959" s="749" t="n"/>
      <c r="X959" s="749" t="n"/>
      <c r="Y959" s="749" t="n"/>
      <c r="Z959" s="749" t="n"/>
    </row>
    <row r="960">
      <c r="A960" s="749" t="n"/>
      <c r="B960" s="749" t="n"/>
      <c r="C960" s="749" t="n"/>
      <c r="D960" s="749" t="n"/>
      <c r="E960" s="749" t="n"/>
      <c r="F960" s="749" t="n"/>
      <c r="G960" s="749" t="n"/>
      <c r="H960" s="749" t="n"/>
      <c r="I960" s="749" t="n"/>
      <c r="J960" s="749" t="n"/>
      <c r="K960" s="749" t="n"/>
      <c r="L960" s="749" t="n"/>
      <c r="M960" s="749" t="n"/>
      <c r="N960" s="749" t="n"/>
      <c r="O960" s="749" t="n"/>
      <c r="P960" s="749" t="n"/>
      <c r="Q960" s="749" t="n"/>
      <c r="R960" s="749" t="n"/>
      <c r="S960" s="749" t="n"/>
      <c r="T960" s="749" t="n"/>
      <c r="U960" s="749" t="n"/>
      <c r="V960" s="749" t="n"/>
      <c r="W960" s="749" t="n"/>
      <c r="X960" s="749" t="n"/>
      <c r="Y960" s="749" t="n"/>
      <c r="Z960" s="749" t="n"/>
    </row>
    <row r="961">
      <c r="A961" s="749" t="n"/>
      <c r="B961" s="749" t="n"/>
      <c r="C961" s="749" t="n"/>
      <c r="D961" s="749" t="n"/>
      <c r="E961" s="749" t="n"/>
      <c r="F961" s="749" t="n"/>
      <c r="G961" s="749" t="n"/>
      <c r="H961" s="749" t="n"/>
      <c r="I961" s="749" t="n"/>
      <c r="J961" s="749" t="n"/>
      <c r="K961" s="749" t="n"/>
      <c r="L961" s="749" t="n"/>
      <c r="M961" s="749" t="n"/>
      <c r="N961" s="749" t="n"/>
      <c r="O961" s="749" t="n"/>
      <c r="P961" s="749" t="n"/>
      <c r="Q961" s="749" t="n"/>
      <c r="R961" s="749" t="n"/>
      <c r="S961" s="749" t="n"/>
      <c r="T961" s="749" t="n"/>
      <c r="U961" s="749" t="n"/>
      <c r="V961" s="749" t="n"/>
      <c r="W961" s="749" t="n"/>
      <c r="X961" s="749" t="n"/>
      <c r="Y961" s="749" t="n"/>
      <c r="Z961" s="749" t="n"/>
    </row>
    <row r="962">
      <c r="A962" s="749" t="n"/>
      <c r="B962" s="749" t="n"/>
      <c r="C962" s="749" t="n"/>
      <c r="D962" s="749" t="n"/>
      <c r="E962" s="749" t="n"/>
      <c r="F962" s="749" t="n"/>
      <c r="G962" s="749" t="n"/>
      <c r="H962" s="749" t="n"/>
      <c r="I962" s="749" t="n"/>
      <c r="J962" s="749" t="n"/>
      <c r="K962" s="749" t="n"/>
      <c r="L962" s="749" t="n"/>
      <c r="M962" s="749" t="n"/>
      <c r="N962" s="749" t="n"/>
      <c r="O962" s="749" t="n"/>
      <c r="P962" s="749" t="n"/>
      <c r="Q962" s="749" t="n"/>
      <c r="R962" s="749" t="n"/>
      <c r="S962" s="749" t="n"/>
      <c r="T962" s="749" t="n"/>
      <c r="U962" s="749" t="n"/>
      <c r="V962" s="749" t="n"/>
      <c r="W962" s="749" t="n"/>
      <c r="X962" s="749" t="n"/>
      <c r="Y962" s="749" t="n"/>
      <c r="Z962" s="749" t="n"/>
    </row>
    <row r="963">
      <c r="A963" s="749" t="n"/>
      <c r="B963" s="749" t="n"/>
      <c r="C963" s="749" t="n"/>
      <c r="D963" s="749" t="n"/>
      <c r="E963" s="749" t="n"/>
      <c r="F963" s="749" t="n"/>
      <c r="G963" s="749" t="n"/>
      <c r="H963" s="749" t="n"/>
      <c r="I963" s="749" t="n"/>
      <c r="J963" s="749" t="n"/>
      <c r="K963" s="749" t="n"/>
      <c r="L963" s="749" t="n"/>
      <c r="M963" s="749" t="n"/>
      <c r="N963" s="749" t="n"/>
      <c r="O963" s="749" t="n"/>
      <c r="P963" s="749" t="n"/>
      <c r="Q963" s="749" t="n"/>
      <c r="R963" s="749" t="n"/>
      <c r="S963" s="749" t="n"/>
      <c r="T963" s="749" t="n"/>
      <c r="U963" s="749" t="n"/>
      <c r="V963" s="749" t="n"/>
      <c r="W963" s="749" t="n"/>
      <c r="X963" s="749" t="n"/>
      <c r="Y963" s="749" t="n"/>
      <c r="Z963" s="749" t="n"/>
    </row>
    <row r="964">
      <c r="A964" s="749" t="n"/>
      <c r="B964" s="749" t="n"/>
      <c r="C964" s="749" t="n"/>
      <c r="D964" s="749" t="n"/>
      <c r="E964" s="749" t="n"/>
      <c r="F964" s="749" t="n"/>
      <c r="G964" s="749" t="n"/>
      <c r="H964" s="749" t="n"/>
      <c r="I964" s="749" t="n"/>
      <c r="J964" s="749" t="n"/>
      <c r="K964" s="749" t="n"/>
      <c r="L964" s="749" t="n"/>
      <c r="M964" s="749" t="n"/>
      <c r="N964" s="749" t="n"/>
      <c r="O964" s="749" t="n"/>
      <c r="P964" s="749" t="n"/>
      <c r="Q964" s="749" t="n"/>
      <c r="R964" s="749" t="n"/>
      <c r="S964" s="749" t="n"/>
      <c r="T964" s="749" t="n"/>
      <c r="U964" s="749" t="n"/>
      <c r="V964" s="749" t="n"/>
      <c r="W964" s="749" t="n"/>
      <c r="X964" s="749" t="n"/>
      <c r="Y964" s="749" t="n"/>
      <c r="Z964" s="749" t="n"/>
    </row>
    <row r="965">
      <c r="A965" s="749" t="n"/>
      <c r="B965" s="749" t="n"/>
      <c r="C965" s="749" t="n"/>
      <c r="D965" s="749" t="n"/>
      <c r="E965" s="749" t="n"/>
      <c r="F965" s="749" t="n"/>
      <c r="G965" s="749" t="n"/>
      <c r="H965" s="749" t="n"/>
      <c r="I965" s="749" t="n"/>
      <c r="J965" s="749" t="n"/>
      <c r="K965" s="749" t="n"/>
      <c r="L965" s="749" t="n"/>
      <c r="M965" s="749" t="n"/>
      <c r="N965" s="749" t="n"/>
      <c r="O965" s="749" t="n"/>
      <c r="P965" s="749" t="n"/>
      <c r="Q965" s="749" t="n"/>
      <c r="R965" s="749" t="n"/>
      <c r="S965" s="749" t="n"/>
      <c r="T965" s="749" t="n"/>
      <c r="U965" s="749" t="n"/>
      <c r="V965" s="749" t="n"/>
      <c r="W965" s="749" t="n"/>
      <c r="X965" s="749" t="n"/>
      <c r="Y965" s="749" t="n"/>
      <c r="Z965" s="749" t="n"/>
    </row>
    <row r="966">
      <c r="A966" s="749" t="n"/>
      <c r="B966" s="749" t="n"/>
      <c r="C966" s="749" t="n"/>
      <c r="D966" s="749" t="n"/>
      <c r="E966" s="749" t="n"/>
      <c r="F966" s="749" t="n"/>
      <c r="G966" s="749" t="n"/>
      <c r="H966" s="749" t="n"/>
      <c r="I966" s="749" t="n"/>
      <c r="J966" s="749" t="n"/>
      <c r="K966" s="749" t="n"/>
      <c r="L966" s="749" t="n"/>
      <c r="M966" s="749" t="n"/>
      <c r="N966" s="749" t="n"/>
      <c r="O966" s="749" t="n"/>
      <c r="P966" s="749" t="n"/>
      <c r="Q966" s="749" t="n"/>
      <c r="R966" s="749" t="n"/>
      <c r="S966" s="749" t="n"/>
      <c r="T966" s="749" t="n"/>
      <c r="U966" s="749" t="n"/>
      <c r="V966" s="749" t="n"/>
      <c r="W966" s="749" t="n"/>
      <c r="X966" s="749" t="n"/>
      <c r="Y966" s="749" t="n"/>
      <c r="Z966" s="749" t="n"/>
    </row>
    <row r="967">
      <c r="A967" s="749" t="n"/>
      <c r="B967" s="749" t="n"/>
      <c r="C967" s="749" t="n"/>
      <c r="D967" s="749" t="n"/>
      <c r="E967" s="749" t="n"/>
      <c r="F967" s="749" t="n"/>
      <c r="G967" s="749" t="n"/>
      <c r="H967" s="749" t="n"/>
      <c r="I967" s="749" t="n"/>
      <c r="J967" s="749" t="n"/>
      <c r="K967" s="749" t="n"/>
      <c r="L967" s="749" t="n"/>
      <c r="M967" s="749" t="n"/>
      <c r="N967" s="749" t="n"/>
      <c r="O967" s="749" t="n"/>
      <c r="P967" s="749" t="n"/>
      <c r="Q967" s="749" t="n"/>
      <c r="R967" s="749" t="n"/>
      <c r="S967" s="749" t="n"/>
      <c r="T967" s="749" t="n"/>
      <c r="U967" s="749" t="n"/>
      <c r="V967" s="749" t="n"/>
      <c r="W967" s="749" t="n"/>
      <c r="X967" s="749" t="n"/>
      <c r="Y967" s="749" t="n"/>
      <c r="Z967" s="749" t="n"/>
    </row>
    <row r="968">
      <c r="A968" s="749" t="n"/>
      <c r="B968" s="749" t="n"/>
      <c r="C968" s="749" t="n"/>
      <c r="D968" s="749" t="n"/>
      <c r="E968" s="749" t="n"/>
      <c r="F968" s="749" t="n"/>
      <c r="G968" s="749" t="n"/>
      <c r="H968" s="749" t="n"/>
      <c r="I968" s="749" t="n"/>
      <c r="J968" s="749" t="n"/>
      <c r="K968" s="749" t="n"/>
      <c r="L968" s="749" t="n"/>
      <c r="M968" s="749" t="n"/>
      <c r="N968" s="749" t="n"/>
      <c r="O968" s="749" t="n"/>
      <c r="P968" s="749" t="n"/>
      <c r="Q968" s="749" t="n"/>
      <c r="R968" s="749" t="n"/>
      <c r="S968" s="749" t="n"/>
      <c r="T968" s="749" t="n"/>
      <c r="U968" s="749" t="n"/>
      <c r="V968" s="749" t="n"/>
      <c r="W968" s="749" t="n"/>
      <c r="X968" s="749" t="n"/>
      <c r="Y968" s="749" t="n"/>
      <c r="Z968" s="749" t="n"/>
    </row>
    <row r="969">
      <c r="A969" s="749" t="n"/>
      <c r="B969" s="749" t="n"/>
      <c r="C969" s="749" t="n"/>
      <c r="D969" s="749" t="n"/>
      <c r="E969" s="749" t="n"/>
      <c r="F969" s="749" t="n"/>
      <c r="G969" s="749" t="n"/>
      <c r="H969" s="749" t="n"/>
      <c r="I969" s="749" t="n"/>
      <c r="J969" s="749" t="n"/>
      <c r="K969" s="749" t="n"/>
      <c r="L969" s="749" t="n"/>
      <c r="M969" s="749" t="n"/>
      <c r="N969" s="749" t="n"/>
      <c r="O969" s="749" t="n"/>
      <c r="P969" s="749" t="n"/>
      <c r="Q969" s="749" t="n"/>
      <c r="R969" s="749" t="n"/>
      <c r="S969" s="749" t="n"/>
      <c r="T969" s="749" t="n"/>
      <c r="U969" s="749" t="n"/>
      <c r="V969" s="749" t="n"/>
      <c r="W969" s="749" t="n"/>
      <c r="X969" s="749" t="n"/>
      <c r="Y969" s="749" t="n"/>
      <c r="Z969" s="749" t="n"/>
    </row>
    <row r="970">
      <c r="A970" s="749" t="n"/>
      <c r="B970" s="749" t="n"/>
      <c r="C970" s="749" t="n"/>
      <c r="D970" s="749" t="n"/>
      <c r="E970" s="749" t="n"/>
      <c r="F970" s="749" t="n"/>
      <c r="G970" s="749" t="n"/>
      <c r="H970" s="749" t="n"/>
      <c r="I970" s="749" t="n"/>
      <c r="J970" s="749" t="n"/>
      <c r="K970" s="749" t="n"/>
      <c r="L970" s="749" t="n"/>
      <c r="M970" s="749" t="n"/>
      <c r="N970" s="749" t="n"/>
      <c r="O970" s="749" t="n"/>
      <c r="P970" s="749" t="n"/>
      <c r="Q970" s="749" t="n"/>
      <c r="R970" s="749" t="n"/>
      <c r="S970" s="749" t="n"/>
      <c r="T970" s="749" t="n"/>
      <c r="U970" s="749" t="n"/>
      <c r="V970" s="749" t="n"/>
      <c r="W970" s="749" t="n"/>
      <c r="X970" s="749" t="n"/>
      <c r="Y970" s="749" t="n"/>
      <c r="Z970" s="749" t="n"/>
    </row>
    <row r="971">
      <c r="A971" s="749" t="n"/>
      <c r="B971" s="749" t="n"/>
      <c r="C971" s="749" t="n"/>
      <c r="D971" s="749" t="n"/>
      <c r="E971" s="749" t="n"/>
      <c r="F971" s="749" t="n"/>
      <c r="G971" s="749" t="n"/>
      <c r="H971" s="749" t="n"/>
      <c r="I971" s="749" t="n"/>
      <c r="J971" s="749" t="n"/>
      <c r="K971" s="749" t="n"/>
      <c r="L971" s="749" t="n"/>
      <c r="M971" s="749" t="n"/>
      <c r="N971" s="749" t="n"/>
      <c r="O971" s="749" t="n"/>
      <c r="P971" s="749" t="n"/>
      <c r="Q971" s="749" t="n"/>
      <c r="R971" s="749" t="n"/>
      <c r="S971" s="749" t="n"/>
      <c r="T971" s="749" t="n"/>
      <c r="U971" s="749" t="n"/>
      <c r="V971" s="749" t="n"/>
      <c r="W971" s="749" t="n"/>
      <c r="X971" s="749" t="n"/>
      <c r="Y971" s="749" t="n"/>
      <c r="Z971" s="749" t="n"/>
    </row>
    <row r="972">
      <c r="A972" s="749" t="n"/>
      <c r="B972" s="749" t="n"/>
      <c r="C972" s="749" t="n"/>
      <c r="D972" s="749" t="n"/>
      <c r="E972" s="749" t="n"/>
      <c r="F972" s="749" t="n"/>
      <c r="G972" s="749" t="n"/>
      <c r="H972" s="749" t="n"/>
      <c r="I972" s="749" t="n"/>
      <c r="J972" s="749" t="n"/>
      <c r="K972" s="749" t="n"/>
      <c r="L972" s="749" t="n"/>
      <c r="M972" s="749" t="n"/>
      <c r="N972" s="749" t="n"/>
      <c r="O972" s="749" t="n"/>
      <c r="P972" s="749" t="n"/>
      <c r="Q972" s="749" t="n"/>
      <c r="R972" s="749" t="n"/>
      <c r="S972" s="749" t="n"/>
      <c r="T972" s="749" t="n"/>
      <c r="U972" s="749" t="n"/>
      <c r="V972" s="749" t="n"/>
      <c r="W972" s="749" t="n"/>
      <c r="X972" s="749" t="n"/>
      <c r="Y972" s="749" t="n"/>
      <c r="Z972" s="749" t="n"/>
    </row>
    <row r="973">
      <c r="A973" s="749" t="n"/>
      <c r="B973" s="749" t="n"/>
      <c r="C973" s="749" t="n"/>
      <c r="D973" s="749" t="n"/>
      <c r="E973" s="749" t="n"/>
      <c r="F973" s="749" t="n"/>
      <c r="G973" s="749" t="n"/>
      <c r="H973" s="749" t="n"/>
      <c r="I973" s="749" t="n"/>
      <c r="J973" s="749" t="n"/>
      <c r="K973" s="749" t="n"/>
      <c r="L973" s="749" t="n"/>
      <c r="M973" s="749" t="n"/>
      <c r="N973" s="749" t="n"/>
      <c r="O973" s="749" t="n"/>
      <c r="P973" s="749" t="n"/>
      <c r="Q973" s="749" t="n"/>
      <c r="R973" s="749" t="n"/>
      <c r="S973" s="749" t="n"/>
      <c r="T973" s="749" t="n"/>
      <c r="U973" s="749" t="n"/>
      <c r="V973" s="749" t="n"/>
      <c r="W973" s="749" t="n"/>
      <c r="X973" s="749" t="n"/>
      <c r="Y973" s="749" t="n"/>
      <c r="Z973" s="749" t="n"/>
    </row>
    <row r="974">
      <c r="A974" s="749" t="n"/>
      <c r="B974" s="749" t="n"/>
      <c r="C974" s="749" t="n"/>
      <c r="D974" s="749" t="n"/>
      <c r="E974" s="749" t="n"/>
      <c r="F974" s="749" t="n"/>
      <c r="G974" s="749" t="n"/>
      <c r="H974" s="749" t="n"/>
      <c r="I974" s="749" t="n"/>
      <c r="J974" s="749" t="n"/>
      <c r="K974" s="749" t="n"/>
      <c r="L974" s="749" t="n"/>
      <c r="M974" s="749" t="n"/>
      <c r="N974" s="749" t="n"/>
      <c r="O974" s="749" t="n"/>
      <c r="P974" s="749" t="n"/>
      <c r="Q974" s="749" t="n"/>
      <c r="R974" s="749" t="n"/>
      <c r="S974" s="749" t="n"/>
      <c r="T974" s="749" t="n"/>
      <c r="U974" s="749" t="n"/>
      <c r="V974" s="749" t="n"/>
      <c r="W974" s="749" t="n"/>
      <c r="X974" s="749" t="n"/>
      <c r="Y974" s="749" t="n"/>
      <c r="Z974" s="749" t="n"/>
    </row>
    <row r="975">
      <c r="A975" s="749" t="n"/>
      <c r="B975" s="749" t="n"/>
      <c r="C975" s="749" t="n"/>
      <c r="D975" s="749" t="n"/>
      <c r="E975" s="749" t="n"/>
      <c r="F975" s="749" t="n"/>
      <c r="G975" s="749" t="n"/>
      <c r="H975" s="749" t="n"/>
      <c r="I975" s="749" t="n"/>
      <c r="J975" s="749" t="n"/>
      <c r="K975" s="749" t="n"/>
      <c r="L975" s="749" t="n"/>
      <c r="M975" s="749" t="n"/>
      <c r="N975" s="749" t="n"/>
      <c r="O975" s="749" t="n"/>
      <c r="P975" s="749" t="n"/>
      <c r="Q975" s="749" t="n"/>
      <c r="R975" s="749" t="n"/>
      <c r="S975" s="749" t="n"/>
      <c r="T975" s="749" t="n"/>
      <c r="U975" s="749" t="n"/>
      <c r="V975" s="749" t="n"/>
      <c r="W975" s="749" t="n"/>
      <c r="X975" s="749" t="n"/>
      <c r="Y975" s="749" t="n"/>
      <c r="Z975" s="749" t="n"/>
    </row>
    <row r="976">
      <c r="A976" s="749" t="n"/>
      <c r="B976" s="749" t="n"/>
      <c r="C976" s="749" t="n"/>
      <c r="D976" s="749" t="n"/>
      <c r="E976" s="749" t="n"/>
      <c r="F976" s="749" t="n"/>
      <c r="G976" s="749" t="n"/>
      <c r="H976" s="749" t="n"/>
      <c r="I976" s="749" t="n"/>
      <c r="J976" s="749" t="n"/>
      <c r="K976" s="749" t="n"/>
      <c r="L976" s="749" t="n"/>
      <c r="M976" s="749" t="n"/>
      <c r="N976" s="749" t="n"/>
      <c r="O976" s="749" t="n"/>
      <c r="P976" s="749" t="n"/>
      <c r="Q976" s="749" t="n"/>
      <c r="R976" s="749" t="n"/>
      <c r="S976" s="749" t="n"/>
      <c r="T976" s="749" t="n"/>
      <c r="U976" s="749" t="n"/>
      <c r="V976" s="749" t="n"/>
      <c r="W976" s="749" t="n"/>
      <c r="X976" s="749" t="n"/>
      <c r="Y976" s="749" t="n"/>
      <c r="Z976" s="749" t="n"/>
    </row>
    <row r="977">
      <c r="A977" s="749" t="n"/>
      <c r="B977" s="749" t="n"/>
      <c r="C977" s="749" t="n"/>
      <c r="D977" s="749" t="n"/>
      <c r="E977" s="749" t="n"/>
      <c r="F977" s="749" t="n"/>
      <c r="G977" s="749" t="n"/>
      <c r="H977" s="749" t="n"/>
      <c r="I977" s="749" t="n"/>
      <c r="J977" s="749" t="n"/>
      <c r="K977" s="749" t="n"/>
      <c r="L977" s="749" t="n"/>
      <c r="M977" s="749" t="n"/>
      <c r="N977" s="749" t="n"/>
      <c r="O977" s="749" t="n"/>
      <c r="P977" s="749" t="n"/>
      <c r="Q977" s="749" t="n"/>
      <c r="R977" s="749" t="n"/>
      <c r="S977" s="749" t="n"/>
      <c r="T977" s="749" t="n"/>
      <c r="U977" s="749" t="n"/>
      <c r="V977" s="749" t="n"/>
      <c r="W977" s="749" t="n"/>
      <c r="X977" s="749" t="n"/>
      <c r="Y977" s="749" t="n"/>
      <c r="Z977" s="749" t="n"/>
    </row>
    <row r="978">
      <c r="A978" s="749" t="n"/>
      <c r="B978" s="749" t="n"/>
      <c r="C978" s="749" t="n"/>
      <c r="D978" s="749" t="n"/>
      <c r="E978" s="749" t="n"/>
      <c r="F978" s="749" t="n"/>
      <c r="G978" s="749" t="n"/>
      <c r="H978" s="749" t="n"/>
      <c r="I978" s="749" t="n"/>
      <c r="J978" s="749" t="n"/>
      <c r="K978" s="749" t="n"/>
      <c r="L978" s="749" t="n"/>
      <c r="M978" s="749" t="n"/>
      <c r="N978" s="749" t="n"/>
      <c r="O978" s="749" t="n"/>
      <c r="P978" s="749" t="n"/>
      <c r="Q978" s="749" t="n"/>
      <c r="R978" s="749" t="n"/>
      <c r="S978" s="749" t="n"/>
      <c r="T978" s="749" t="n"/>
      <c r="U978" s="749" t="n"/>
      <c r="V978" s="749" t="n"/>
      <c r="W978" s="749" t="n"/>
      <c r="X978" s="749" t="n"/>
      <c r="Y978" s="749" t="n"/>
      <c r="Z978" s="749" t="n"/>
    </row>
    <row r="979">
      <c r="A979" s="749" t="n"/>
      <c r="B979" s="749" t="n"/>
      <c r="C979" s="749" t="n"/>
      <c r="D979" s="749" t="n"/>
      <c r="E979" s="749" t="n"/>
      <c r="F979" s="749" t="n"/>
      <c r="G979" s="749" t="n"/>
      <c r="H979" s="749" t="n"/>
      <c r="I979" s="749" t="n"/>
      <c r="J979" s="749" t="n"/>
      <c r="K979" s="749" t="n"/>
      <c r="L979" s="749" t="n"/>
      <c r="M979" s="749" t="n"/>
      <c r="N979" s="749" t="n"/>
      <c r="O979" s="749" t="n"/>
      <c r="P979" s="749" t="n"/>
      <c r="Q979" s="749" t="n"/>
      <c r="R979" s="749" t="n"/>
      <c r="S979" s="749" t="n"/>
      <c r="T979" s="749" t="n"/>
      <c r="U979" s="749" t="n"/>
      <c r="V979" s="749" t="n"/>
      <c r="W979" s="749" t="n"/>
      <c r="X979" s="749" t="n"/>
      <c r="Y979" s="749" t="n"/>
      <c r="Z979" s="749" t="n"/>
    </row>
  </sheetData>
  <mergeCells count="5">
    <mergeCell ref="D2:H2"/>
    <mergeCell ref="I2:M2"/>
    <mergeCell ref="N2:R2"/>
    <mergeCell ref="B2:B3"/>
    <mergeCell ref="C2:C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FF00FF00"/>
    <outlinePr summaryBelow="0" summaryRight="0"/>
    <pageSetUpPr/>
  </sheetPr>
  <dimension ref="A1:J125"/>
  <sheetViews>
    <sheetView showGridLines="0" workbookViewId="0">
      <selection activeCell="A1" sqref="A1"/>
    </sheetView>
  </sheetViews>
  <sheetFormatPr baseColWidth="8" defaultColWidth="12.63" defaultRowHeight="15.75" customHeight="1"/>
  <cols>
    <col width="2.38" customWidth="1" style="1068" min="1" max="1"/>
    <col width="14" customWidth="1" style="1068" min="2" max="2"/>
    <col width="24" customWidth="1" style="1068" min="3" max="3"/>
    <col width="20.13" customWidth="1" style="1068" min="4" max="4"/>
    <col width="16.88" customWidth="1" style="1068" min="5" max="5"/>
    <col width="4.25" customWidth="1" style="1068" min="6" max="6"/>
    <col width="12.75" customWidth="1" style="1068" min="8" max="8"/>
    <col width="15.13" customWidth="1" style="1068" min="9" max="9"/>
  </cols>
  <sheetData>
    <row r="1">
      <c r="A1" s="1022" t="n"/>
      <c r="B1" s="1022" t="n"/>
      <c r="C1" s="1022" t="n"/>
      <c r="D1" s="885" t="n"/>
      <c r="E1" s="1022" t="n"/>
      <c r="F1" s="1022" t="n"/>
      <c r="G1" s="1022" t="n"/>
      <c r="H1" s="1022" t="n"/>
      <c r="I1" s="1022" t="n"/>
      <c r="J1" s="1022" t="n"/>
    </row>
    <row r="2">
      <c r="A2" s="1022" t="n"/>
      <c r="B2" s="421" t="inlineStr">
        <is>
          <t>TOTAL WORKING CAPITAL</t>
        </is>
      </c>
      <c r="C2" s="1071" t="n"/>
      <c r="D2" s="1071" t="n"/>
      <c r="E2" s="1069" t="n"/>
      <c r="F2" s="1022" t="n"/>
      <c r="G2" s="421" t="inlineStr">
        <is>
          <t>APPLICATION OF FUNDS</t>
        </is>
      </c>
      <c r="H2" s="1071" t="n"/>
      <c r="I2" s="1069" t="n"/>
      <c r="J2" s="1022" t="n"/>
    </row>
    <row r="3" ht="6.75" customHeight="1" s="1068">
      <c r="A3" s="1022" t="n"/>
      <c r="B3" s="1022" t="n"/>
      <c r="C3" s="1022" t="n"/>
      <c r="D3" s="1022" t="n"/>
      <c r="E3" s="1022" t="n"/>
      <c r="F3" s="1022" t="n"/>
      <c r="G3" s="1022" t="n"/>
      <c r="H3" s="1022" t="n"/>
      <c r="I3" s="1022" t="n"/>
      <c r="J3" s="1022" t="n"/>
    </row>
    <row r="4">
      <c r="A4" s="1022" t="n"/>
      <c r="B4" s="196" t="n"/>
      <c r="C4" s="156" t="inlineStr">
        <is>
          <t xml:space="preserve">Revenue </t>
        </is>
      </c>
      <c r="D4" s="156" t="inlineStr">
        <is>
          <t>Initial Working Capital</t>
        </is>
      </c>
      <c r="E4" s="156" t="inlineStr">
        <is>
          <t>W.C.Rotation</t>
        </is>
      </c>
      <c r="F4" s="1022" t="n"/>
      <c r="G4" s="196" t="n"/>
      <c r="H4" s="156" t="inlineStr">
        <is>
          <t>Production</t>
        </is>
      </c>
      <c r="I4" s="156" t="inlineStr">
        <is>
          <t>Indirect Expense</t>
        </is>
      </c>
      <c r="J4" s="1022" t="n"/>
    </row>
    <row r="5">
      <c r="A5" s="1022" t="n"/>
      <c r="B5" s="854" t="inlineStr">
        <is>
          <t>PP</t>
        </is>
      </c>
      <c r="C5" s="855">
        <f>D35</f>
        <v/>
      </c>
      <c r="D5" s="138">
        <f>D36</f>
        <v/>
      </c>
      <c r="E5" s="198">
        <f>C5/D5</f>
        <v/>
      </c>
      <c r="F5" s="1022" t="n"/>
      <c r="G5" s="854" t="inlineStr">
        <is>
          <t>PP</t>
        </is>
      </c>
      <c r="H5" s="138">
        <f>(D13*D14)*3.5</f>
        <v/>
      </c>
      <c r="I5" s="138">
        <f>D16*3.5</f>
        <v/>
      </c>
      <c r="J5" s="1022" t="n"/>
    </row>
    <row r="6">
      <c r="A6" s="1022" t="n"/>
      <c r="B6" s="858" t="inlineStr">
        <is>
          <t>LP</t>
        </is>
      </c>
      <c r="C6" s="200">
        <f>D64</f>
        <v/>
      </c>
      <c r="D6" s="140">
        <f>D65</f>
        <v/>
      </c>
      <c r="E6" s="201">
        <f>C6/D6</f>
        <v/>
      </c>
      <c r="F6" s="1022" t="n"/>
      <c r="G6" s="858" t="inlineStr">
        <is>
          <t>LP</t>
        </is>
      </c>
      <c r="H6" s="140">
        <f>(D42*D43)*3.5</f>
        <v/>
      </c>
      <c r="I6" s="140">
        <f>D45*3.5</f>
        <v/>
      </c>
      <c r="J6" s="1022" t="n"/>
    </row>
    <row r="7">
      <c r="A7" s="1022" t="n"/>
      <c r="B7" s="858" t="inlineStr">
        <is>
          <t>IFP</t>
        </is>
      </c>
      <c r="C7" s="200">
        <f>D93</f>
        <v/>
      </c>
      <c r="D7" s="140">
        <f>D94</f>
        <v/>
      </c>
      <c r="E7" s="201">
        <f>C7/D7</f>
        <v/>
      </c>
      <c r="F7" s="1022" t="n"/>
      <c r="G7" s="858" t="inlineStr">
        <is>
          <t>IFP</t>
        </is>
      </c>
      <c r="H7" s="140">
        <f>(D71*D72)*3.5</f>
        <v/>
      </c>
      <c r="I7" s="140">
        <f>D74*3.5</f>
        <v/>
      </c>
      <c r="J7" s="1022" t="n"/>
    </row>
    <row r="8">
      <c r="A8" s="1022" t="n"/>
      <c r="B8" s="859" t="inlineStr">
        <is>
          <t>CNP</t>
        </is>
      </c>
      <c r="C8" s="203">
        <f>D122</f>
        <v/>
      </c>
      <c r="D8" s="142">
        <f>D123</f>
        <v/>
      </c>
      <c r="E8" s="204">
        <f>C8/D8</f>
        <v/>
      </c>
      <c r="F8" s="1022" t="n"/>
      <c r="G8" s="859" t="inlineStr">
        <is>
          <t>CNP</t>
        </is>
      </c>
      <c r="H8" s="142">
        <f>(D100*D101)*3.5</f>
        <v/>
      </c>
      <c r="I8" s="142">
        <f>D103*3.5</f>
        <v/>
      </c>
      <c r="J8" s="1022" t="n"/>
    </row>
    <row r="9">
      <c r="A9" s="1022" t="n"/>
      <c r="B9" s="1022" t="n"/>
      <c r="C9" s="1022" t="n"/>
      <c r="D9" s="205">
        <f>sum(D5:D8)</f>
        <v/>
      </c>
      <c r="E9" s="1022" t="n"/>
      <c r="F9" s="1022" t="n"/>
      <c r="G9" s="1022" t="n"/>
      <c r="H9" s="111">
        <f>sum(H5:H8)</f>
        <v/>
      </c>
      <c r="I9" s="111">
        <f>sum(I5:I8)</f>
        <v/>
      </c>
      <c r="J9" s="1022" t="n"/>
    </row>
    <row r="10">
      <c r="A10" s="1022" t="n"/>
      <c r="B10" s="1022" t="n"/>
      <c r="C10" s="1022" t="n"/>
      <c r="D10" s="206" t="n"/>
      <c r="E10" s="1022" t="n"/>
      <c r="F10" s="1022" t="n"/>
      <c r="G10" s="1022" t="n"/>
      <c r="H10" s="270">
        <f>H9+I9</f>
        <v/>
      </c>
      <c r="I10" s="1069" t="n"/>
      <c r="J10" s="1022" t="n"/>
    </row>
    <row r="11">
      <c r="A11" s="1022" t="n"/>
      <c r="B11" s="208" t="inlineStr">
        <is>
          <t>PREGNANCY POWDER</t>
        </is>
      </c>
      <c r="C11" s="1022" t="n"/>
      <c r="D11" s="1022" t="n"/>
      <c r="E11" s="1022" t="n"/>
      <c r="F11" s="1022" t="n"/>
      <c r="G11" s="1022" t="n"/>
      <c r="H11" s="862" t="n"/>
      <c r="I11" s="1022" t="n"/>
      <c r="J11" s="1022" t="n"/>
    </row>
    <row r="12">
      <c r="A12" s="1022" t="n"/>
      <c r="B12" s="1022" t="n"/>
      <c r="C12" s="1022" t="n"/>
      <c r="D12" s="210" t="n"/>
      <c r="E12" s="1022" t="n"/>
      <c r="F12" s="1022" t="n"/>
      <c r="G12" s="1022" t="n"/>
      <c r="H12" s="862" t="n"/>
      <c r="I12" s="1022" t="n"/>
      <c r="J12" s="1022" t="n"/>
    </row>
    <row r="13">
      <c r="A13" s="1022" t="n"/>
      <c r="B13" s="229" t="inlineStr">
        <is>
          <t>Monthly Boxes Produced (in Units)</t>
        </is>
      </c>
      <c r="C13" s="211" t="n"/>
      <c r="D13" s="212">
        <f>'Contract (1 yr)'!C25/12</f>
        <v/>
      </c>
      <c r="E13" s="885" t="n"/>
      <c r="F13" s="1022" t="n"/>
      <c r="G13" s="1022" t="n"/>
      <c r="H13" s="1022" t="n"/>
      <c r="I13" s="1022" t="n"/>
      <c r="J13" s="1022" t="n"/>
    </row>
    <row r="14">
      <c r="A14" s="1022" t="n"/>
      <c r="B14" s="232" t="inlineStr">
        <is>
          <t>Cost/Box (in ₹)</t>
        </is>
      </c>
      <c r="C14" s="213" t="n"/>
      <c r="D14" s="214">
        <f>'Total Production'!C9</f>
        <v/>
      </c>
      <c r="E14" s="1022" t="n"/>
      <c r="F14" s="1022" t="n"/>
      <c r="G14" s="1022" t="n"/>
      <c r="H14" s="1022" t="n"/>
      <c r="I14" s="1022" t="n"/>
      <c r="J14" s="1022" t="n"/>
    </row>
    <row r="15">
      <c r="A15" s="1022" t="n"/>
      <c r="B15" s="232" t="inlineStr">
        <is>
          <t>Revenue/Box (in ₹)</t>
        </is>
      </c>
      <c r="C15" s="213" t="n"/>
      <c r="D15" s="214">
        <f>'Total Production'!C20</f>
        <v/>
      </c>
      <c r="E15" s="1022" t="n"/>
      <c r="F15" s="1022" t="n"/>
      <c r="G15" s="1022" t="n"/>
      <c r="H15" s="1022" t="n"/>
      <c r="I15" s="1022" t="n"/>
      <c r="J15" s="1022" t="n"/>
    </row>
    <row r="16">
      <c r="A16" s="1022" t="n"/>
      <c r="B16" s="215" t="inlineStr">
        <is>
          <t>Monthly Indirect Expense (in ₹)</t>
        </is>
      </c>
      <c r="C16" s="216" t="n"/>
      <c r="D16" s="217">
        <f>(('Indirect Expenses'!E63/12)/4)*10^7</f>
        <v/>
      </c>
      <c r="E16" s="1022" t="n"/>
      <c r="F16" s="1022" t="n"/>
      <c r="H16" s="1022" t="n"/>
      <c r="I16" s="1022" t="n"/>
      <c r="J16" s="1022" t="n"/>
    </row>
    <row r="17">
      <c r="A17" s="1022" t="n"/>
      <c r="B17" s="1022" t="n"/>
      <c r="C17" s="1022" t="n"/>
      <c r="D17" s="1022" t="n"/>
      <c r="E17" s="1022" t="n"/>
      <c r="F17" s="1022" t="n"/>
      <c r="G17" s="218" t="inlineStr">
        <is>
          <t>* The working capital that we are investing in the first month is derived from the cash outflow that is required in the first month</t>
        </is>
      </c>
      <c r="H17" s="1022" t="n"/>
      <c r="I17" s="1022" t="n"/>
      <c r="J17" s="1022" t="n"/>
    </row>
    <row r="18">
      <c r="A18" s="1022" t="n"/>
      <c r="B18" s="219" t="inlineStr">
        <is>
          <t>Month</t>
        </is>
      </c>
      <c r="C18" s="854" t="inlineStr">
        <is>
          <t>Cash Outflow</t>
        </is>
      </c>
      <c r="D18" s="221" t="inlineStr">
        <is>
          <t>Cash Inflow</t>
        </is>
      </c>
      <c r="E18" s="156" t="inlineStr">
        <is>
          <t>Difference (CO-CI)</t>
        </is>
      </c>
      <c r="F18" s="1022" t="n"/>
      <c r="G18" s="168" t="inlineStr">
        <is>
          <t>Opening W.C.</t>
        </is>
      </c>
      <c r="H18" s="156" t="inlineStr">
        <is>
          <t>Net Cash Flow</t>
        </is>
      </c>
      <c r="I18" s="222" t="inlineStr">
        <is>
          <t>Closing W.C.</t>
        </is>
      </c>
      <c r="J18" s="1022" t="n"/>
    </row>
    <row r="19">
      <c r="A19" s="1022" t="n"/>
      <c r="B19" s="223" t="inlineStr">
        <is>
          <t>April</t>
        </is>
      </c>
      <c r="C19" s="138">
        <f>($D$13*$D$14)+$D$16</f>
        <v/>
      </c>
      <c r="D19" s="138">
        <f>$D$13*$D$15</f>
        <v/>
      </c>
      <c r="E19" s="855">
        <f>D19-C19</f>
        <v/>
      </c>
      <c r="F19" s="1022" t="n"/>
      <c r="G19" s="138">
        <f>C19+D33</f>
        <v/>
      </c>
      <c r="H19" s="138">
        <f>E19</f>
        <v/>
      </c>
      <c r="I19" s="138">
        <f>G19+H19</f>
        <v/>
      </c>
      <c r="J19" s="1022" t="n"/>
    </row>
    <row r="20">
      <c r="A20" s="1022" t="n"/>
      <c r="B20" s="881" t="inlineStr">
        <is>
          <t>May</t>
        </is>
      </c>
      <c r="C20" s="140">
        <f>($D$13*$D$14)+$D$16</f>
        <v/>
      </c>
      <c r="D20" s="140">
        <f>$D$13*$D$15</f>
        <v/>
      </c>
      <c r="E20" s="200">
        <f>D20-C20</f>
        <v/>
      </c>
      <c r="F20" s="1022" t="n"/>
      <c r="G20" s="140">
        <f>I19</f>
        <v/>
      </c>
      <c r="H20" s="140">
        <f>E20</f>
        <v/>
      </c>
      <c r="I20" s="140">
        <f>G20+H20</f>
        <v/>
      </c>
      <c r="J20" s="1022" t="n"/>
    </row>
    <row r="21">
      <c r="A21" s="1022" t="n"/>
      <c r="B21" s="881" t="inlineStr">
        <is>
          <t>June</t>
        </is>
      </c>
      <c r="C21" s="140">
        <f>($D$13*$D$14)+$D$16</f>
        <v/>
      </c>
      <c r="D21" s="140">
        <f>$D$13*$D$15</f>
        <v/>
      </c>
      <c r="E21" s="200">
        <f>D21-C21</f>
        <v/>
      </c>
      <c r="F21" s="1022" t="n"/>
      <c r="G21" s="140">
        <f>I20</f>
        <v/>
      </c>
      <c r="H21" s="140">
        <f>E21</f>
        <v/>
      </c>
      <c r="I21" s="140">
        <f>G21+H21</f>
        <v/>
      </c>
      <c r="J21" s="1022" t="n"/>
    </row>
    <row r="22">
      <c r="A22" s="1022" t="n"/>
      <c r="B22" s="881" t="inlineStr">
        <is>
          <t>July</t>
        </is>
      </c>
      <c r="C22" s="140">
        <f>($D$13*$D$14)+$D$16</f>
        <v/>
      </c>
      <c r="D22" s="140">
        <f>$D$13*$D$15</f>
        <v/>
      </c>
      <c r="E22" s="200">
        <f>D22-C22</f>
        <v/>
      </c>
      <c r="F22" s="1022" t="n"/>
      <c r="G22" s="140">
        <f>I21</f>
        <v/>
      </c>
      <c r="H22" s="140">
        <f>E22</f>
        <v/>
      </c>
      <c r="I22" s="140">
        <f>G22+H22</f>
        <v/>
      </c>
      <c r="J22" s="1022" t="n"/>
    </row>
    <row r="23">
      <c r="A23" s="1022" t="n"/>
      <c r="B23" s="881" t="inlineStr">
        <is>
          <t>August</t>
        </is>
      </c>
      <c r="C23" s="140">
        <f>($D$13*$D$14)+$D$16</f>
        <v/>
      </c>
      <c r="D23" s="140">
        <f>$D$13*$D$15</f>
        <v/>
      </c>
      <c r="E23" s="200">
        <f>D23-C23</f>
        <v/>
      </c>
      <c r="F23" s="1022" t="n"/>
      <c r="G23" s="140">
        <f>I22</f>
        <v/>
      </c>
      <c r="H23" s="140">
        <f>E23</f>
        <v/>
      </c>
      <c r="I23" s="140">
        <f>G23+H23</f>
        <v/>
      </c>
      <c r="J23" s="1022" t="n"/>
    </row>
    <row r="24">
      <c r="A24" s="1022" t="n"/>
      <c r="B24" s="881" t="inlineStr">
        <is>
          <t>September</t>
        </is>
      </c>
      <c r="C24" s="140">
        <f>($D$13*$D$14)+$D$16</f>
        <v/>
      </c>
      <c r="D24" s="140">
        <f>$D$13*$D$15</f>
        <v/>
      </c>
      <c r="E24" s="200">
        <f>D24-C24</f>
        <v/>
      </c>
      <c r="F24" s="1022" t="n"/>
      <c r="G24" s="140">
        <f>I23</f>
        <v/>
      </c>
      <c r="H24" s="140">
        <f>E24</f>
        <v/>
      </c>
      <c r="I24" s="140">
        <f>G24+H24</f>
        <v/>
      </c>
      <c r="J24" s="1022" t="n"/>
    </row>
    <row r="25">
      <c r="A25" s="1022" t="n"/>
      <c r="B25" s="881" t="inlineStr">
        <is>
          <t>October</t>
        </is>
      </c>
      <c r="C25" s="140">
        <f>($D$13*$D$14)+$D$16</f>
        <v/>
      </c>
      <c r="D25" s="140">
        <f>$D$13*$D$15</f>
        <v/>
      </c>
      <c r="E25" s="200">
        <f>D25-C25</f>
        <v/>
      </c>
      <c r="F25" s="1022" t="n"/>
      <c r="G25" s="140">
        <f>I24</f>
        <v/>
      </c>
      <c r="H25" s="140">
        <f>E25</f>
        <v/>
      </c>
      <c r="I25" s="140">
        <f>G25+H25</f>
        <v/>
      </c>
      <c r="J25" s="1022" t="n"/>
    </row>
    <row r="26">
      <c r="A26" s="1022" t="n"/>
      <c r="B26" s="881" t="inlineStr">
        <is>
          <t>November</t>
        </is>
      </c>
      <c r="C26" s="140">
        <f>($D$13*$D$14)+$D$16</f>
        <v/>
      </c>
      <c r="D26" s="140">
        <f>$D$13*$D$15</f>
        <v/>
      </c>
      <c r="E26" s="200">
        <f>D26-C26</f>
        <v/>
      </c>
      <c r="F26" s="1022" t="n"/>
      <c r="G26" s="140">
        <f>I25</f>
        <v/>
      </c>
      <c r="H26" s="140">
        <f>E26</f>
        <v/>
      </c>
      <c r="I26" s="140">
        <f>G26+H26</f>
        <v/>
      </c>
      <c r="J26" s="1022" t="n"/>
    </row>
    <row r="27">
      <c r="A27" s="1022" t="n"/>
      <c r="B27" s="881" t="inlineStr">
        <is>
          <t>December</t>
        </is>
      </c>
      <c r="C27" s="140">
        <f>($D$13*$D$14)+$D$16</f>
        <v/>
      </c>
      <c r="D27" s="140">
        <f>$D$13*$D$15</f>
        <v/>
      </c>
      <c r="E27" s="200">
        <f>D27-C27</f>
        <v/>
      </c>
      <c r="F27" s="1022" t="n"/>
      <c r="G27" s="140">
        <f>I26</f>
        <v/>
      </c>
      <c r="H27" s="140">
        <f>E27</f>
        <v/>
      </c>
      <c r="I27" s="140">
        <f>G27+H27</f>
        <v/>
      </c>
      <c r="J27" s="1022" t="n"/>
    </row>
    <row r="28">
      <c r="A28" s="1022" t="n"/>
      <c r="B28" s="881" t="inlineStr">
        <is>
          <t>January</t>
        </is>
      </c>
      <c r="C28" s="140">
        <f>($D$13*$D$14)+$D$16</f>
        <v/>
      </c>
      <c r="D28" s="140">
        <f>$D$13*$D$15</f>
        <v/>
      </c>
      <c r="E28" s="200">
        <f>D28-C28</f>
        <v/>
      </c>
      <c r="F28" s="1022" t="n"/>
      <c r="G28" s="140">
        <f>I27</f>
        <v/>
      </c>
      <c r="H28" s="140">
        <f>E28</f>
        <v/>
      </c>
      <c r="I28" s="140">
        <f>G28+H28</f>
        <v/>
      </c>
      <c r="J28" s="1022" t="n"/>
    </row>
    <row r="29">
      <c r="A29" s="1022" t="n"/>
      <c r="B29" s="881" t="inlineStr">
        <is>
          <t>February</t>
        </is>
      </c>
      <c r="C29" s="140">
        <f>($D$13*$D$14)+$D$16</f>
        <v/>
      </c>
      <c r="D29" s="140">
        <f>$D$13*$D$15</f>
        <v/>
      </c>
      <c r="E29" s="200">
        <f>D29-C29</f>
        <v/>
      </c>
      <c r="F29" s="1022" t="n"/>
      <c r="G29" s="140">
        <f>I28</f>
        <v/>
      </c>
      <c r="H29" s="140">
        <f>E29</f>
        <v/>
      </c>
      <c r="I29" s="140">
        <f>G29+H29</f>
        <v/>
      </c>
      <c r="J29" s="1022" t="n"/>
    </row>
    <row r="30">
      <c r="A30" s="1022" t="n"/>
      <c r="B30" s="225" t="inlineStr">
        <is>
          <t>March</t>
        </is>
      </c>
      <c r="C30" s="142">
        <f>($D$13*$D$14)+$D$16</f>
        <v/>
      </c>
      <c r="D30" s="142">
        <f>$D$13*$D$15</f>
        <v/>
      </c>
      <c r="E30" s="203">
        <f>D30-C30</f>
        <v/>
      </c>
      <c r="F30" s="1022" t="n"/>
      <c r="G30" s="142">
        <f>I29</f>
        <v/>
      </c>
      <c r="H30" s="142">
        <f>E30</f>
        <v/>
      </c>
      <c r="I30" s="142">
        <f>G30+H30</f>
        <v/>
      </c>
      <c r="J30" s="1022" t="n"/>
    </row>
    <row r="31">
      <c r="A31" s="1022" t="n"/>
      <c r="B31" s="1022" t="n"/>
      <c r="C31" s="226">
        <f>SUM(C19:C30)</f>
        <v/>
      </c>
      <c r="D31" s="226">
        <f>SUM(D19:D30)</f>
        <v/>
      </c>
      <c r="E31" s="270">
        <f>D31-C31</f>
        <v/>
      </c>
      <c r="F31" s="1022" t="n"/>
      <c r="G31" s="1022" t="n"/>
      <c r="H31" s="1022" t="n"/>
      <c r="I31" s="1022" t="n"/>
      <c r="J31" s="1022" t="n"/>
    </row>
    <row r="32">
      <c r="A32" s="1022" t="n"/>
      <c r="B32" s="1022" t="n"/>
      <c r="C32" s="1022" t="n"/>
      <c r="D32" s="1022" t="n"/>
      <c r="E32" s="1022" t="n"/>
      <c r="F32" s="1022" t="n"/>
      <c r="G32" s="1022" t="n"/>
      <c r="H32" s="1022" t="n"/>
      <c r="I32" s="1022" t="n"/>
      <c r="J32" s="1022" t="n"/>
    </row>
    <row r="33">
      <c r="A33" s="1022" t="n"/>
      <c r="B33" s="155" t="inlineStr">
        <is>
          <t>Buffer Capital (Production Cost of 2.5 Months)</t>
        </is>
      </c>
      <c r="C33" s="1069" t="n"/>
      <c r="D33" s="228">
        <f>C19*2.5</f>
        <v/>
      </c>
      <c r="E33" s="1022" t="n"/>
      <c r="F33" s="1022" t="n"/>
      <c r="G33" s="1022" t="n"/>
      <c r="H33" s="1022" t="n"/>
      <c r="I33" s="1022" t="n"/>
      <c r="J33" s="1022" t="n"/>
    </row>
    <row r="34">
      <c r="A34" s="1022" t="n"/>
      <c r="B34" s="1022" t="n"/>
      <c r="C34" s="1022" t="n"/>
      <c r="D34" s="1022" t="n"/>
      <c r="E34" s="1022" t="n"/>
      <c r="F34" s="1022" t="n"/>
      <c r="G34" s="1022" t="n"/>
      <c r="H34" s="1022" t="n"/>
      <c r="I34" s="1022" t="n"/>
      <c r="J34" s="1022" t="n"/>
    </row>
    <row r="35">
      <c r="A35" s="1022" t="n"/>
      <c r="B35" s="229" t="inlineStr">
        <is>
          <t>Total Yearly Turnover</t>
        </is>
      </c>
      <c r="C35" s="1074" t="n"/>
      <c r="D35" s="476">
        <f>D31</f>
        <v/>
      </c>
      <c r="E35" s="231" t="n"/>
      <c r="F35" s="1022" t="n"/>
      <c r="G35" s="1022" t="n"/>
      <c r="H35" s="1022" t="n"/>
      <c r="I35" s="1022" t="n"/>
      <c r="J35" s="1022" t="n"/>
    </row>
    <row r="36">
      <c r="A36" s="1022" t="n"/>
      <c r="B36" s="132" t="inlineStr">
        <is>
          <t>Initial Working Capital</t>
        </is>
      </c>
      <c r="C36" s="1076" t="n"/>
      <c r="D36" s="233">
        <f>C19+D33</f>
        <v/>
      </c>
      <c r="E36" s="218" t="inlineStr">
        <is>
          <t xml:space="preserve">* Working Capital Required=Cash outflow for the first month + Contingency fund </t>
        </is>
      </c>
      <c r="F36" s="1022" t="n"/>
      <c r="G36" s="1022" t="n"/>
      <c r="H36" s="1022" t="n"/>
      <c r="I36" s="1022" t="n"/>
      <c r="J36" s="1022" t="n"/>
    </row>
    <row r="37">
      <c r="A37" s="1022" t="n"/>
      <c r="B37" s="133" t="inlineStr">
        <is>
          <t>Working Capital Rotation</t>
        </is>
      </c>
      <c r="C37" s="1077" t="n"/>
      <c r="D37" s="234">
        <f>D35/D36</f>
        <v/>
      </c>
      <c r="E37" s="1022" t="n"/>
      <c r="F37" s="1022" t="n"/>
      <c r="G37" s="1022" t="n"/>
      <c r="H37" s="1022" t="n"/>
      <c r="I37" s="1022" t="n"/>
      <c r="J37" s="1022" t="n"/>
    </row>
    <row r="38">
      <c r="A38" s="1022" t="n"/>
      <c r="B38" s="1022" t="n"/>
      <c r="C38" s="1022" t="n"/>
      <c r="D38" s="235" t="n"/>
      <c r="E38" s="1022" t="n"/>
      <c r="F38" s="1022" t="n"/>
      <c r="G38" s="1022" t="n"/>
      <c r="H38" s="1022" t="n"/>
      <c r="I38" s="1022" t="n"/>
      <c r="J38" s="1022" t="n"/>
    </row>
    <row r="39">
      <c r="A39" s="1022" t="n"/>
      <c r="B39" s="1022" t="n"/>
      <c r="C39" s="1022" t="n"/>
      <c r="D39" s="235" t="n"/>
      <c r="E39" s="1022" t="n"/>
      <c r="F39" s="1022" t="n"/>
      <c r="G39" s="1022" t="n"/>
      <c r="H39" s="1022" t="n"/>
      <c r="I39" s="1022" t="n"/>
      <c r="J39" s="1022" t="n"/>
    </row>
    <row r="40">
      <c r="A40" s="885" t="n"/>
      <c r="B40" s="208" t="inlineStr">
        <is>
          <t>LACTATION POWDER</t>
        </is>
      </c>
      <c r="C40" s="885" t="n"/>
      <c r="D40" s="236" t="n"/>
      <c r="E40" s="885" t="n"/>
      <c r="F40" s="885" t="n"/>
      <c r="G40" s="885" t="n"/>
      <c r="H40" s="885" t="n"/>
      <c r="I40" s="885" t="n"/>
      <c r="J40" s="885" t="n"/>
    </row>
    <row r="41">
      <c r="A41" s="1022" t="n"/>
      <c r="B41" s="1022" t="n"/>
      <c r="C41" s="1022" t="n"/>
      <c r="D41" s="1022" t="n"/>
      <c r="E41" s="1022" t="n"/>
      <c r="F41" s="1022" t="n"/>
      <c r="G41" s="1022" t="n"/>
      <c r="H41" s="1022" t="n"/>
      <c r="I41" s="1022" t="n"/>
      <c r="J41" s="1022" t="n"/>
    </row>
    <row r="42">
      <c r="A42" s="885" t="n"/>
      <c r="B42" s="263" t="inlineStr">
        <is>
          <t>Monthly Boxes Produced (in Units)</t>
        </is>
      </c>
      <c r="C42" s="238" t="n"/>
      <c r="D42" s="239">
        <f>'Contract (1 yr)'!C26/12</f>
        <v/>
      </c>
      <c r="E42" s="885" t="n"/>
      <c r="F42" s="885" t="n"/>
      <c r="G42" s="885" t="n"/>
      <c r="H42" s="885" t="n"/>
      <c r="I42" s="885" t="n"/>
      <c r="J42" s="885" t="n"/>
    </row>
    <row r="43">
      <c r="A43" s="885" t="n"/>
      <c r="B43" s="266" t="inlineStr">
        <is>
          <t>Cost/Box (in ₹)</t>
        </is>
      </c>
      <c r="C43" s="241" t="n"/>
      <c r="D43" s="242">
        <f>'Total Production'!D9</f>
        <v/>
      </c>
      <c r="E43" s="885" t="n"/>
      <c r="F43" s="885" t="n"/>
      <c r="G43" s="885" t="n"/>
      <c r="H43" s="885" t="n"/>
      <c r="I43" s="885" t="n"/>
      <c r="J43" s="885" t="n"/>
    </row>
    <row r="44">
      <c r="A44" s="885" t="n"/>
      <c r="B44" s="266" t="inlineStr">
        <is>
          <t>Revenue/Box (in ₹)</t>
        </is>
      </c>
      <c r="C44" s="241" t="n"/>
      <c r="D44" s="242">
        <f>'Total Production'!C21</f>
        <v/>
      </c>
      <c r="E44" s="885" t="n"/>
      <c r="F44" s="885" t="n"/>
      <c r="G44" s="885" t="n"/>
      <c r="H44" s="885" t="n"/>
      <c r="I44" s="885" t="n"/>
      <c r="J44" s="885" t="n"/>
    </row>
    <row r="45">
      <c r="A45" s="885" t="n"/>
      <c r="B45" s="243" t="inlineStr">
        <is>
          <t>Monthly Indirect Expense (in ₹)</t>
        </is>
      </c>
      <c r="C45" s="244" t="n"/>
      <c r="D45" s="851">
        <f>D16</f>
        <v/>
      </c>
      <c r="E45" s="885" t="n"/>
      <c r="F45" s="885" t="n"/>
      <c r="G45" s="885" t="n"/>
      <c r="H45" s="885" t="n"/>
      <c r="I45" s="885" t="n"/>
      <c r="J45" s="885" t="n"/>
    </row>
    <row r="46">
      <c r="A46" s="1022" t="n"/>
      <c r="B46" s="1022" t="n"/>
      <c r="C46" s="1022" t="n"/>
      <c r="D46" s="1022" t="n"/>
      <c r="E46" s="1022" t="n"/>
      <c r="F46" s="1022" t="n"/>
      <c r="G46" s="245" t="inlineStr">
        <is>
          <t>* The working capital that we are investing in the first month is derived from the cash outflow that is required in the first month</t>
        </is>
      </c>
      <c r="H46" s="1022" t="n"/>
      <c r="I46" s="1022" t="n"/>
      <c r="J46" s="1022" t="n"/>
    </row>
    <row r="47">
      <c r="A47" s="885" t="n"/>
      <c r="B47" s="246" t="inlineStr">
        <is>
          <t>Month</t>
        </is>
      </c>
      <c r="C47" s="247" t="inlineStr">
        <is>
          <t>Cash Outflow</t>
        </is>
      </c>
      <c r="D47" s="248" t="inlineStr">
        <is>
          <t>Cash Inflow</t>
        </is>
      </c>
      <c r="E47" s="249" t="inlineStr">
        <is>
          <t>Difference (CO-CI)</t>
        </is>
      </c>
      <c r="F47" s="885" t="n"/>
      <c r="G47" s="250" t="inlineStr">
        <is>
          <t>Opening W.C.</t>
        </is>
      </c>
      <c r="H47" s="249" t="inlineStr">
        <is>
          <t>Net Cash Flow</t>
        </is>
      </c>
      <c r="I47" s="251" t="inlineStr">
        <is>
          <t>Closing W.C.</t>
        </is>
      </c>
      <c r="J47" s="885" t="n"/>
    </row>
    <row r="48">
      <c r="A48" s="885" t="n"/>
      <c r="B48" s="252" t="inlineStr">
        <is>
          <t>April</t>
        </is>
      </c>
      <c r="C48" s="138">
        <f>($D$42*$D$43)+$D$45</f>
        <v/>
      </c>
      <c r="D48" s="855">
        <f>$D$42*$D$44</f>
        <v/>
      </c>
      <c r="E48" s="253">
        <f>D48-C48</f>
        <v/>
      </c>
      <c r="F48" s="254" t="n"/>
      <c r="G48" s="255">
        <f>C48+D62</f>
        <v/>
      </c>
      <c r="H48" s="255">
        <f>E48</f>
        <v/>
      </c>
      <c r="I48" s="255">
        <f>G48+H48</f>
        <v/>
      </c>
      <c r="J48" s="885" t="n"/>
    </row>
    <row r="49">
      <c r="A49" s="885" t="n"/>
      <c r="B49" s="161" t="inlineStr">
        <is>
          <t>May</t>
        </is>
      </c>
      <c r="C49" s="140">
        <f>($D$42*$D$43)+$D$45</f>
        <v/>
      </c>
      <c r="D49" s="200">
        <f>$D$42*$D$44</f>
        <v/>
      </c>
      <c r="E49" s="256">
        <f>D49-C49</f>
        <v/>
      </c>
      <c r="F49" s="254" t="n"/>
      <c r="G49" s="257">
        <f>I48</f>
        <v/>
      </c>
      <c r="H49" s="257">
        <f>E49</f>
        <v/>
      </c>
      <c r="I49" s="257">
        <f>G49+H49</f>
        <v/>
      </c>
      <c r="J49" s="885" t="n"/>
    </row>
    <row r="50">
      <c r="A50" s="885" t="n"/>
      <c r="B50" s="161" t="inlineStr">
        <is>
          <t>June</t>
        </is>
      </c>
      <c r="C50" s="140">
        <f>($D$42*$D$43)+$D$45</f>
        <v/>
      </c>
      <c r="D50" s="200">
        <f>$D$42*$D$44</f>
        <v/>
      </c>
      <c r="E50" s="256">
        <f>D50-C50</f>
        <v/>
      </c>
      <c r="F50" s="254" t="n"/>
      <c r="G50" s="257">
        <f>I49</f>
        <v/>
      </c>
      <c r="H50" s="257">
        <f>E50</f>
        <v/>
      </c>
      <c r="I50" s="257">
        <f>G50+H50</f>
        <v/>
      </c>
      <c r="J50" s="885" t="n"/>
    </row>
    <row r="51">
      <c r="A51" s="885" t="n"/>
      <c r="B51" s="161" t="inlineStr">
        <is>
          <t>July</t>
        </is>
      </c>
      <c r="C51" s="140">
        <f>($D$42*$D$43)+$D$45</f>
        <v/>
      </c>
      <c r="D51" s="200">
        <f>$D$42*$D$44</f>
        <v/>
      </c>
      <c r="E51" s="256">
        <f>D51-C51</f>
        <v/>
      </c>
      <c r="F51" s="254" t="n"/>
      <c r="G51" s="257">
        <f>I50</f>
        <v/>
      </c>
      <c r="H51" s="257">
        <f>E51</f>
        <v/>
      </c>
      <c r="I51" s="257">
        <f>G51+H51</f>
        <v/>
      </c>
      <c r="J51" s="885" t="n"/>
    </row>
    <row r="52">
      <c r="A52" s="885" t="n"/>
      <c r="B52" s="161" t="inlineStr">
        <is>
          <t>August</t>
        </is>
      </c>
      <c r="C52" s="140">
        <f>($D$42*$D$43)+$D$45</f>
        <v/>
      </c>
      <c r="D52" s="200">
        <f>$D$42*$D$44</f>
        <v/>
      </c>
      <c r="E52" s="256">
        <f>D52-C52</f>
        <v/>
      </c>
      <c r="F52" s="254" t="n"/>
      <c r="G52" s="257">
        <f>I51</f>
        <v/>
      </c>
      <c r="H52" s="257">
        <f>E52</f>
        <v/>
      </c>
      <c r="I52" s="257">
        <f>G52+H52</f>
        <v/>
      </c>
      <c r="J52" s="885" t="n"/>
    </row>
    <row r="53">
      <c r="A53" s="885" t="n"/>
      <c r="B53" s="161" t="inlineStr">
        <is>
          <t>September</t>
        </is>
      </c>
      <c r="C53" s="140">
        <f>($D$42*$D$43)+$D$45</f>
        <v/>
      </c>
      <c r="D53" s="200">
        <f>$D$42*$D$44</f>
        <v/>
      </c>
      <c r="E53" s="256">
        <f>D53-C53</f>
        <v/>
      </c>
      <c r="F53" s="254" t="n"/>
      <c r="G53" s="257">
        <f>I52</f>
        <v/>
      </c>
      <c r="H53" s="257">
        <f>E53</f>
        <v/>
      </c>
      <c r="I53" s="257">
        <f>G53+H53</f>
        <v/>
      </c>
      <c r="J53" s="885" t="n"/>
    </row>
    <row r="54">
      <c r="A54" s="885" t="n"/>
      <c r="B54" s="161" t="inlineStr">
        <is>
          <t>October</t>
        </is>
      </c>
      <c r="C54" s="140">
        <f>($D$42*$D$43)+$D$45</f>
        <v/>
      </c>
      <c r="D54" s="200">
        <f>$D$42*$D$44</f>
        <v/>
      </c>
      <c r="E54" s="256">
        <f>D54-C54</f>
        <v/>
      </c>
      <c r="F54" s="254" t="n"/>
      <c r="G54" s="257">
        <f>I53</f>
        <v/>
      </c>
      <c r="H54" s="257">
        <f>E54</f>
        <v/>
      </c>
      <c r="I54" s="257">
        <f>G54+H54</f>
        <v/>
      </c>
      <c r="J54" s="885" t="n"/>
    </row>
    <row r="55">
      <c r="A55" s="885" t="n"/>
      <c r="B55" s="161" t="inlineStr">
        <is>
          <t>November</t>
        </is>
      </c>
      <c r="C55" s="140">
        <f>($D$42*$D$43)+$D$45</f>
        <v/>
      </c>
      <c r="D55" s="200">
        <f>$D$42*$D$44</f>
        <v/>
      </c>
      <c r="E55" s="256">
        <f>D55-C55</f>
        <v/>
      </c>
      <c r="F55" s="254" t="n"/>
      <c r="G55" s="257">
        <f>I54</f>
        <v/>
      </c>
      <c r="H55" s="257">
        <f>E55</f>
        <v/>
      </c>
      <c r="I55" s="257">
        <f>G55+H55</f>
        <v/>
      </c>
      <c r="J55" s="885" t="n"/>
    </row>
    <row r="56">
      <c r="A56" s="885" t="n"/>
      <c r="B56" s="161" t="inlineStr">
        <is>
          <t>December</t>
        </is>
      </c>
      <c r="C56" s="140">
        <f>($D$42*$D$43)+$D$45</f>
        <v/>
      </c>
      <c r="D56" s="200">
        <f>$D$42*$D$44</f>
        <v/>
      </c>
      <c r="E56" s="256">
        <f>D56-C56</f>
        <v/>
      </c>
      <c r="F56" s="254" t="n"/>
      <c r="G56" s="257">
        <f>I55</f>
        <v/>
      </c>
      <c r="H56" s="257">
        <f>E56</f>
        <v/>
      </c>
      <c r="I56" s="257">
        <f>G56+H56</f>
        <v/>
      </c>
      <c r="J56" s="885" t="n"/>
    </row>
    <row r="57">
      <c r="A57" s="885" t="n"/>
      <c r="B57" s="161" t="inlineStr">
        <is>
          <t>January</t>
        </is>
      </c>
      <c r="C57" s="140">
        <f>($D$42*$D$43)+$D$45</f>
        <v/>
      </c>
      <c r="D57" s="200">
        <f>$D$42*$D$44</f>
        <v/>
      </c>
      <c r="E57" s="256">
        <f>D57-C57</f>
        <v/>
      </c>
      <c r="F57" s="254" t="n"/>
      <c r="G57" s="257">
        <f>I56</f>
        <v/>
      </c>
      <c r="H57" s="257">
        <f>E57</f>
        <v/>
      </c>
      <c r="I57" s="257">
        <f>G57+H57</f>
        <v/>
      </c>
      <c r="J57" s="885" t="n"/>
    </row>
    <row r="58">
      <c r="A58" s="885" t="n"/>
      <c r="B58" s="161" t="inlineStr">
        <is>
          <t>February</t>
        </is>
      </c>
      <c r="C58" s="140">
        <f>($D$42*$D$43)+$D$45</f>
        <v/>
      </c>
      <c r="D58" s="200">
        <f>$D$42*$D$44</f>
        <v/>
      </c>
      <c r="E58" s="256">
        <f>D58-C58</f>
        <v/>
      </c>
      <c r="F58" s="254" t="n"/>
      <c r="G58" s="257">
        <f>I57</f>
        <v/>
      </c>
      <c r="H58" s="257">
        <f>E58</f>
        <v/>
      </c>
      <c r="I58" s="257">
        <f>G58+H58</f>
        <v/>
      </c>
      <c r="J58" s="885" t="n"/>
    </row>
    <row r="59">
      <c r="A59" s="885" t="n"/>
      <c r="B59" s="258" t="inlineStr">
        <is>
          <t>March</t>
        </is>
      </c>
      <c r="C59" s="142">
        <f>($D$42*$D$43)+$D$45</f>
        <v/>
      </c>
      <c r="D59" s="203">
        <f>$D$42*$D$44</f>
        <v/>
      </c>
      <c r="E59" s="259">
        <f>D59-C59</f>
        <v/>
      </c>
      <c r="F59" s="254" t="n"/>
      <c r="G59" s="260">
        <f>I58</f>
        <v/>
      </c>
      <c r="H59" s="260">
        <f>E59</f>
        <v/>
      </c>
      <c r="I59" s="260">
        <f>G59+H59</f>
        <v/>
      </c>
      <c r="J59" s="885" t="n"/>
    </row>
    <row r="60">
      <c r="A60" s="885" t="n"/>
      <c r="B60" s="885" t="n"/>
      <c r="C60" s="261">
        <f>SUM(C48:C59)</f>
        <v/>
      </c>
      <c r="D60" s="261">
        <f>SUM(D48:D59)</f>
        <v/>
      </c>
      <c r="E60" s="262">
        <f>D60-C60</f>
        <v/>
      </c>
      <c r="F60" s="885" t="n"/>
      <c r="G60" s="885" t="n"/>
      <c r="H60" s="885" t="n"/>
      <c r="I60" s="885" t="n"/>
      <c r="J60" s="885" t="n"/>
    </row>
    <row r="61">
      <c r="A61" s="1022" t="n"/>
      <c r="B61" s="1022" t="n"/>
      <c r="C61" s="1022" t="n"/>
      <c r="D61" s="1022" t="n"/>
      <c r="E61" s="1022" t="n"/>
      <c r="F61" s="1022" t="n"/>
      <c r="G61" s="1022" t="n"/>
      <c r="H61" s="1022" t="n"/>
      <c r="I61" s="1022" t="n"/>
      <c r="J61" s="1022" t="n"/>
    </row>
    <row r="62">
      <c r="A62" s="885" t="n"/>
      <c r="B62" s="155" t="inlineStr">
        <is>
          <t>Buffer Capital (Production Cost of 2.5 Months)</t>
        </is>
      </c>
      <c r="C62" s="1069" t="n"/>
      <c r="D62" s="228">
        <f>C48*2.5</f>
        <v/>
      </c>
      <c r="E62" s="885" t="n"/>
      <c r="F62" s="885" t="n"/>
      <c r="G62" s="885" t="n"/>
      <c r="H62" s="885" t="n"/>
      <c r="I62" s="885" t="n"/>
      <c r="J62" s="885" t="n"/>
    </row>
    <row r="63">
      <c r="A63" s="1022" t="n"/>
      <c r="B63" s="1022" t="n"/>
      <c r="C63" s="1022" t="n"/>
      <c r="D63" s="1022" t="n"/>
      <c r="E63" s="1022" t="n"/>
      <c r="F63" s="1022" t="n"/>
      <c r="G63" s="1022" t="n"/>
      <c r="H63" s="1022" t="n"/>
      <c r="I63" s="1022" t="n"/>
      <c r="J63" s="1022" t="n"/>
    </row>
    <row r="64">
      <c r="A64" s="885" t="n"/>
      <c r="B64" s="263" t="inlineStr">
        <is>
          <t>Total Yearly Turnover</t>
        </is>
      </c>
      <c r="C64" s="1074" t="n"/>
      <c r="D64" s="264">
        <f>D60</f>
        <v/>
      </c>
      <c r="E64" s="265" t="n"/>
      <c r="F64" s="885" t="n"/>
      <c r="G64" s="885" t="n"/>
      <c r="H64" s="885" t="n"/>
      <c r="I64" s="885" t="n"/>
      <c r="J64" s="885" t="n"/>
    </row>
    <row r="65">
      <c r="A65" s="885" t="n"/>
      <c r="B65" s="1084" t="inlineStr">
        <is>
          <t>Initial Working Capital</t>
        </is>
      </c>
      <c r="C65" s="1076" t="n"/>
      <c r="D65" s="267">
        <f>C48+D62</f>
        <v/>
      </c>
      <c r="E65" s="245" t="inlineStr">
        <is>
          <t xml:space="preserve">* Working Capital Required=Cash outflow for the first month + Contingency fund </t>
        </is>
      </c>
      <c r="F65" s="885" t="n"/>
      <c r="G65" s="885" t="n"/>
      <c r="H65" s="885" t="n"/>
      <c r="I65" s="885" t="n"/>
      <c r="J65" s="885" t="n"/>
    </row>
    <row r="66">
      <c r="A66" s="885" t="n"/>
      <c r="B66" s="1085" t="inlineStr">
        <is>
          <t>Working Capital Rotation</t>
        </is>
      </c>
      <c r="C66" s="1077" t="n"/>
      <c r="D66" s="268">
        <f>D64/D65</f>
        <v/>
      </c>
      <c r="E66" s="885" t="n"/>
      <c r="F66" s="885" t="n"/>
      <c r="G66" s="885" t="n"/>
      <c r="H66" s="885" t="n"/>
      <c r="I66" s="885" t="n"/>
      <c r="J66" s="885" t="n"/>
    </row>
    <row r="67">
      <c r="A67" s="1022" t="n"/>
      <c r="B67" s="1022" t="n"/>
      <c r="C67" s="1022" t="n"/>
      <c r="D67" s="885" t="n"/>
      <c r="E67" s="1022" t="n"/>
      <c r="F67" s="1022" t="n"/>
      <c r="G67" s="1022" t="n"/>
      <c r="H67" s="1022" t="n"/>
      <c r="I67" s="1022" t="n"/>
      <c r="J67" s="1022" t="n"/>
    </row>
    <row r="68">
      <c r="A68" s="1022" t="n"/>
      <c r="B68" s="1022" t="n"/>
      <c r="C68" s="1022" t="n"/>
      <c r="D68" s="885" t="n"/>
      <c r="E68" s="1022" t="n"/>
      <c r="F68" s="1022" t="n"/>
      <c r="G68" s="1022" t="n"/>
      <c r="H68" s="1022" t="n"/>
      <c r="I68" s="1022" t="n"/>
      <c r="J68" s="1022" t="n"/>
    </row>
    <row r="69">
      <c r="A69" s="1022" t="n"/>
      <c r="B69" s="208" t="inlineStr">
        <is>
          <t>INFANT POWDER</t>
        </is>
      </c>
      <c r="C69" s="1022" t="n"/>
      <c r="D69" s="1022" t="n"/>
      <c r="E69" s="1022" t="n"/>
      <c r="F69" s="1022" t="n"/>
      <c r="G69" s="1022" t="n"/>
      <c r="H69" s="1022" t="n"/>
      <c r="I69" s="1022" t="n"/>
      <c r="J69" s="1022" t="n"/>
    </row>
    <row r="70">
      <c r="A70" s="1022" t="n"/>
      <c r="B70" s="1022" t="n"/>
      <c r="C70" s="1022" t="n"/>
      <c r="D70" s="1022" t="n"/>
      <c r="E70" s="1022" t="n"/>
      <c r="F70" s="1022" t="n"/>
      <c r="G70" s="1022" t="n"/>
      <c r="H70" s="1022" t="n"/>
      <c r="I70" s="1022" t="n"/>
      <c r="J70" s="1022" t="n"/>
    </row>
    <row r="71">
      <c r="A71" s="1022" t="n"/>
      <c r="B71" s="263" t="inlineStr">
        <is>
          <t>Monthly Boxes Produced (in Units)</t>
        </is>
      </c>
      <c r="C71" s="238" t="n"/>
      <c r="D71" s="239">
        <f>'Contract (1 yr)'!C23/12</f>
        <v/>
      </c>
      <c r="E71" s="885" t="n"/>
      <c r="F71" s="1022" t="n"/>
      <c r="G71" s="1022" t="n"/>
      <c r="H71" s="1022" t="n"/>
      <c r="I71" s="1022" t="n"/>
      <c r="J71" s="1022" t="n"/>
    </row>
    <row r="72">
      <c r="A72" s="1022" t="n"/>
      <c r="B72" s="266" t="inlineStr">
        <is>
          <t>Cost/Box (in ₹)</t>
        </is>
      </c>
      <c r="C72" s="241" t="n"/>
      <c r="D72" s="242">
        <f>'Total Production'!E9</f>
        <v/>
      </c>
      <c r="E72" s="885" t="n"/>
      <c r="F72" s="862" t="n"/>
      <c r="G72" s="1022" t="n"/>
      <c r="H72" s="1022" t="n"/>
      <c r="I72" s="1022" t="n"/>
      <c r="J72" s="1022" t="n"/>
    </row>
    <row r="73">
      <c r="A73" s="1022" t="n"/>
      <c r="B73" s="266" t="inlineStr">
        <is>
          <t>Revenue/Box (in ₹)</t>
        </is>
      </c>
      <c r="C73" s="241" t="n"/>
      <c r="D73" s="242">
        <f>'Total Production'!C22</f>
        <v/>
      </c>
      <c r="E73" s="1022" t="n"/>
      <c r="F73" s="1022" t="n"/>
      <c r="G73" s="1022" t="n"/>
      <c r="H73" s="1022" t="n"/>
      <c r="I73" s="1022" t="n"/>
      <c r="J73" s="1022" t="n"/>
    </row>
    <row r="74">
      <c r="A74" s="1022" t="n"/>
      <c r="B74" s="243" t="inlineStr">
        <is>
          <t>Monthly Indirect Expense (in ₹)</t>
        </is>
      </c>
      <c r="C74" s="244" t="n"/>
      <c r="D74" s="851">
        <f>D45</f>
        <v/>
      </c>
      <c r="E74" s="1022" t="n"/>
      <c r="F74" s="1022" t="n"/>
      <c r="G74" s="1022" t="n"/>
      <c r="H74" s="1022" t="n"/>
      <c r="I74" s="1022" t="n"/>
      <c r="J74" s="1022" t="n"/>
    </row>
    <row r="75">
      <c r="A75" s="1022" t="n"/>
      <c r="B75" s="1022" t="n"/>
      <c r="C75" s="1022" t="n"/>
      <c r="D75" s="1022" t="n"/>
      <c r="E75" s="1022" t="n"/>
      <c r="F75" s="1022" t="n"/>
      <c r="G75" s="218" t="inlineStr">
        <is>
          <t>* The working capital that we are investing in the first month is derived from the cash outflow that is required in the first month</t>
        </is>
      </c>
      <c r="H75" s="1022" t="n"/>
      <c r="I75" s="1022" t="n"/>
      <c r="J75" s="1022" t="n"/>
    </row>
    <row r="76">
      <c r="A76" s="1022" t="n"/>
      <c r="B76" s="219" t="inlineStr">
        <is>
          <t>Month</t>
        </is>
      </c>
      <c r="C76" s="854" t="inlineStr">
        <is>
          <t>Cash Outflow</t>
        </is>
      </c>
      <c r="D76" s="221" t="inlineStr">
        <is>
          <t>Cash Inflow</t>
        </is>
      </c>
      <c r="E76" s="156" t="inlineStr">
        <is>
          <t>Difference (CO-CI)</t>
        </is>
      </c>
      <c r="F76" s="1022" t="n"/>
      <c r="G76" s="168" t="inlineStr">
        <is>
          <t>Opening W.C.</t>
        </is>
      </c>
      <c r="H76" s="156" t="inlineStr">
        <is>
          <t>Net Cash Flow</t>
        </is>
      </c>
      <c r="I76" s="222" t="inlineStr">
        <is>
          <t>Closing W.C.</t>
        </is>
      </c>
      <c r="J76" s="1022" t="n"/>
    </row>
    <row r="77">
      <c r="A77" s="1022" t="n"/>
      <c r="B77" s="223" t="inlineStr">
        <is>
          <t>April</t>
        </is>
      </c>
      <c r="C77" s="138">
        <f>($D$71*$D$72)+$D$74</f>
        <v/>
      </c>
      <c r="D77" s="138">
        <f>$D$71*$D$73</f>
        <v/>
      </c>
      <c r="E77" s="855">
        <f>D77-C77</f>
        <v/>
      </c>
      <c r="F77" s="1022" t="n"/>
      <c r="G77" s="138">
        <f>C77+D91</f>
        <v/>
      </c>
      <c r="H77" s="138">
        <f>E77</f>
        <v/>
      </c>
      <c r="I77" s="138">
        <f>G77+H77</f>
        <v/>
      </c>
      <c r="J77" s="1022" t="n"/>
    </row>
    <row r="78">
      <c r="A78" s="1022" t="n"/>
      <c r="B78" s="881" t="inlineStr">
        <is>
          <t>May</t>
        </is>
      </c>
      <c r="C78" s="140">
        <f>($D$71*$D$72)+$D$74</f>
        <v/>
      </c>
      <c r="D78" s="140">
        <f>$D$71*$D$73</f>
        <v/>
      </c>
      <c r="E78" s="200">
        <f>D78-C78</f>
        <v/>
      </c>
      <c r="F78" s="1022" t="n"/>
      <c r="G78" s="140">
        <f>I77</f>
        <v/>
      </c>
      <c r="H78" s="140">
        <f>E78</f>
        <v/>
      </c>
      <c r="I78" s="140">
        <f>G78+H78</f>
        <v/>
      </c>
      <c r="J78" s="1022" t="n"/>
    </row>
    <row r="79">
      <c r="A79" s="1022" t="n"/>
      <c r="B79" s="881" t="inlineStr">
        <is>
          <t>June</t>
        </is>
      </c>
      <c r="C79" s="140">
        <f>($D$71*$D$72)+$D$74</f>
        <v/>
      </c>
      <c r="D79" s="140">
        <f>$D$71*$D$73</f>
        <v/>
      </c>
      <c r="E79" s="200">
        <f>D79-C79</f>
        <v/>
      </c>
      <c r="F79" s="1022" t="n"/>
      <c r="G79" s="140">
        <f>I78</f>
        <v/>
      </c>
      <c r="H79" s="140">
        <f>E79</f>
        <v/>
      </c>
      <c r="I79" s="140">
        <f>G79+H79</f>
        <v/>
      </c>
      <c r="J79" s="1022" t="n"/>
    </row>
    <row r="80">
      <c r="A80" s="1022" t="n"/>
      <c r="B80" s="881" t="inlineStr">
        <is>
          <t>July</t>
        </is>
      </c>
      <c r="C80" s="140">
        <f>($D$71*$D$72)+$D$74</f>
        <v/>
      </c>
      <c r="D80" s="140">
        <f>$D$71*$D$73</f>
        <v/>
      </c>
      <c r="E80" s="200">
        <f>D80-C80</f>
        <v/>
      </c>
      <c r="F80" s="1022" t="n"/>
      <c r="G80" s="140">
        <f>I79</f>
        <v/>
      </c>
      <c r="H80" s="140">
        <f>E80</f>
        <v/>
      </c>
      <c r="I80" s="140">
        <f>G80+H80</f>
        <v/>
      </c>
      <c r="J80" s="1022" t="n"/>
    </row>
    <row r="81">
      <c r="A81" s="1022" t="n"/>
      <c r="B81" s="881" t="inlineStr">
        <is>
          <t>August</t>
        </is>
      </c>
      <c r="C81" s="140">
        <f>($D$71*$D$72)+$D$74</f>
        <v/>
      </c>
      <c r="D81" s="140">
        <f>$D$71*$D$73</f>
        <v/>
      </c>
      <c r="E81" s="200">
        <f>D81-C81</f>
        <v/>
      </c>
      <c r="F81" s="1022" t="n"/>
      <c r="G81" s="140">
        <f>I80</f>
        <v/>
      </c>
      <c r="H81" s="140">
        <f>E81</f>
        <v/>
      </c>
      <c r="I81" s="140">
        <f>G81+H81</f>
        <v/>
      </c>
      <c r="J81" s="1022" t="n"/>
    </row>
    <row r="82">
      <c r="A82" s="1022" t="n"/>
      <c r="B82" s="881" t="inlineStr">
        <is>
          <t>September</t>
        </is>
      </c>
      <c r="C82" s="140">
        <f>($D$71*$D$72)+$D$74</f>
        <v/>
      </c>
      <c r="D82" s="140">
        <f>$D$71*$D$73</f>
        <v/>
      </c>
      <c r="E82" s="200">
        <f>D82-C82</f>
        <v/>
      </c>
      <c r="F82" s="1022" t="n"/>
      <c r="G82" s="140">
        <f>I81</f>
        <v/>
      </c>
      <c r="H82" s="140">
        <f>E82</f>
        <v/>
      </c>
      <c r="I82" s="140">
        <f>G82+H82</f>
        <v/>
      </c>
      <c r="J82" s="1022" t="n"/>
    </row>
    <row r="83">
      <c r="A83" s="1022" t="n"/>
      <c r="B83" s="881" t="inlineStr">
        <is>
          <t>October</t>
        </is>
      </c>
      <c r="C83" s="140">
        <f>($D$71*$D$72)+$D$74</f>
        <v/>
      </c>
      <c r="D83" s="140">
        <f>$D$71*$D$73</f>
        <v/>
      </c>
      <c r="E83" s="200">
        <f>D83-C83</f>
        <v/>
      </c>
      <c r="F83" s="1022" t="n"/>
      <c r="G83" s="140">
        <f>I82</f>
        <v/>
      </c>
      <c r="H83" s="140">
        <f>E83</f>
        <v/>
      </c>
      <c r="I83" s="140">
        <f>G83+H83</f>
        <v/>
      </c>
      <c r="J83" s="1022" t="n"/>
    </row>
    <row r="84">
      <c r="A84" s="1022" t="n"/>
      <c r="B84" s="881" t="inlineStr">
        <is>
          <t>November</t>
        </is>
      </c>
      <c r="C84" s="140">
        <f>($D$71*$D$72)+$D$74</f>
        <v/>
      </c>
      <c r="D84" s="140">
        <f>$D$71*$D$73</f>
        <v/>
      </c>
      <c r="E84" s="200">
        <f>D84-C84</f>
        <v/>
      </c>
      <c r="F84" s="1022" t="n"/>
      <c r="G84" s="140">
        <f>I83</f>
        <v/>
      </c>
      <c r="H84" s="140">
        <f>E84</f>
        <v/>
      </c>
      <c r="I84" s="140">
        <f>G84+H84</f>
        <v/>
      </c>
      <c r="J84" s="1022" t="n"/>
    </row>
    <row r="85">
      <c r="A85" s="1022" t="n"/>
      <c r="B85" s="881" t="inlineStr">
        <is>
          <t>December</t>
        </is>
      </c>
      <c r="C85" s="140">
        <f>($D$71*$D$72)+$D$74</f>
        <v/>
      </c>
      <c r="D85" s="140">
        <f>$D$71*$D$73</f>
        <v/>
      </c>
      <c r="E85" s="200">
        <f>D85-C85</f>
        <v/>
      </c>
      <c r="F85" s="1022" t="n"/>
      <c r="G85" s="140">
        <f>I84</f>
        <v/>
      </c>
      <c r="H85" s="140">
        <f>E85</f>
        <v/>
      </c>
      <c r="I85" s="140">
        <f>G85+H85</f>
        <v/>
      </c>
      <c r="J85" s="1022" t="n"/>
    </row>
    <row r="86">
      <c r="A86" s="1022" t="n"/>
      <c r="B86" s="881" t="inlineStr">
        <is>
          <t>January</t>
        </is>
      </c>
      <c r="C86" s="140">
        <f>($D$71*$D$72)+$D$74</f>
        <v/>
      </c>
      <c r="D86" s="140">
        <f>$D$71*$D$73</f>
        <v/>
      </c>
      <c r="E86" s="200">
        <f>D86-C86</f>
        <v/>
      </c>
      <c r="F86" s="1022" t="n"/>
      <c r="G86" s="140">
        <f>I85</f>
        <v/>
      </c>
      <c r="H86" s="140">
        <f>E86</f>
        <v/>
      </c>
      <c r="I86" s="140">
        <f>G86+H86</f>
        <v/>
      </c>
      <c r="J86" s="1022" t="n"/>
    </row>
    <row r="87">
      <c r="A87" s="1022" t="n"/>
      <c r="B87" s="881" t="inlineStr">
        <is>
          <t>February</t>
        </is>
      </c>
      <c r="C87" s="140">
        <f>($D$71*$D$72)+$D$74</f>
        <v/>
      </c>
      <c r="D87" s="140">
        <f>$D$71*$D$73</f>
        <v/>
      </c>
      <c r="E87" s="200">
        <f>D87-C87</f>
        <v/>
      </c>
      <c r="F87" s="1022" t="n"/>
      <c r="G87" s="140">
        <f>I86</f>
        <v/>
      </c>
      <c r="H87" s="140">
        <f>E87</f>
        <v/>
      </c>
      <c r="I87" s="140">
        <f>G87+H87</f>
        <v/>
      </c>
      <c r="J87" s="1022" t="n"/>
    </row>
    <row r="88">
      <c r="A88" s="1022" t="n"/>
      <c r="B88" s="225" t="inlineStr">
        <is>
          <t>March</t>
        </is>
      </c>
      <c r="C88" s="142">
        <f>($D$71*$D$72)+$D$74</f>
        <v/>
      </c>
      <c r="D88" s="142">
        <f>$D$71*$D$73</f>
        <v/>
      </c>
      <c r="E88" s="203">
        <f>D88-C88</f>
        <v/>
      </c>
      <c r="F88" s="1022" t="n"/>
      <c r="G88" s="142">
        <f>I87</f>
        <v/>
      </c>
      <c r="H88" s="142">
        <f>E88</f>
        <v/>
      </c>
      <c r="I88" s="142">
        <f>G88+H88</f>
        <v/>
      </c>
      <c r="J88" s="1022" t="n"/>
    </row>
    <row r="89">
      <c r="A89" s="1022" t="n"/>
      <c r="B89" s="1022" t="n"/>
      <c r="C89" s="226">
        <f>SUM(C77:C88)</f>
        <v/>
      </c>
      <c r="D89" s="226">
        <f>SUM(D77:D88)</f>
        <v/>
      </c>
      <c r="E89" s="270">
        <f>D89-C89</f>
        <v/>
      </c>
      <c r="F89" s="1022" t="n"/>
      <c r="G89" s="1022" t="n"/>
      <c r="H89" s="1022" t="n"/>
      <c r="I89" s="1022" t="n"/>
      <c r="J89" s="1022" t="n"/>
    </row>
    <row r="90">
      <c r="A90" s="1022" t="n"/>
      <c r="B90" s="1022" t="n"/>
      <c r="C90" s="1022" t="n"/>
      <c r="D90" s="1022" t="n"/>
      <c r="E90" s="1022" t="n"/>
      <c r="F90" s="1022" t="n"/>
      <c r="G90" s="1022" t="n"/>
      <c r="H90" s="1022" t="n"/>
      <c r="I90" s="1022" t="n"/>
      <c r="J90" s="1022" t="n"/>
    </row>
    <row r="91">
      <c r="A91" s="1022" t="n"/>
      <c r="B91" s="155" t="inlineStr">
        <is>
          <t>Buffer Capital (Production Cost of 2.5 Months)</t>
        </is>
      </c>
      <c r="C91" s="1069" t="n"/>
      <c r="D91" s="228">
        <f>C77*2.5</f>
        <v/>
      </c>
      <c r="E91" s="1022" t="n"/>
      <c r="F91" s="1022" t="n"/>
      <c r="G91" s="1022" t="n"/>
      <c r="H91" s="1022" t="n"/>
      <c r="I91" s="1022" t="n"/>
      <c r="J91" s="1022" t="n"/>
    </row>
    <row r="92">
      <c r="A92" s="1022" t="n"/>
      <c r="B92" s="1022" t="n"/>
      <c r="C92" s="1022" t="n"/>
      <c r="D92" s="1022" t="n"/>
      <c r="E92" s="1022" t="n"/>
      <c r="F92" s="1022" t="n"/>
      <c r="G92" s="1022" t="n"/>
      <c r="H92" s="1022" t="n"/>
      <c r="I92" s="1022" t="n"/>
      <c r="J92" s="1022" t="n"/>
    </row>
    <row r="93">
      <c r="A93" s="1022" t="n"/>
      <c r="B93" s="229" t="inlineStr">
        <is>
          <t>Total Yearly Turnover</t>
        </is>
      </c>
      <c r="C93" s="1074" t="n"/>
      <c r="D93" s="476">
        <f>D89</f>
        <v/>
      </c>
      <c r="E93" s="231" t="n"/>
      <c r="F93" s="1022" t="n"/>
      <c r="G93" s="1022" t="n"/>
      <c r="H93" s="1022" t="n"/>
      <c r="I93" s="1022" t="n"/>
      <c r="J93" s="1022" t="n"/>
    </row>
    <row r="94">
      <c r="A94" s="1022" t="n"/>
      <c r="B94" s="132" t="inlineStr">
        <is>
          <t>Initial Working Capital</t>
        </is>
      </c>
      <c r="C94" s="1076" t="n"/>
      <c r="D94" s="233">
        <f>C77+D91</f>
        <v/>
      </c>
      <c r="E94" s="218" t="inlineStr">
        <is>
          <t xml:space="preserve">* Working Capital Required=Cash outflow for the first month + Contingency fund </t>
        </is>
      </c>
      <c r="F94" s="1022" t="n"/>
      <c r="G94" s="1022" t="n"/>
      <c r="H94" s="1022" t="n"/>
      <c r="I94" s="1022" t="n"/>
      <c r="J94" s="1022" t="n"/>
    </row>
    <row r="95">
      <c r="A95" s="1022" t="n"/>
      <c r="B95" s="133" t="inlineStr">
        <is>
          <t>Working Capital Rotation</t>
        </is>
      </c>
      <c r="C95" s="1077" t="n"/>
      <c r="D95" s="234">
        <f>D93/D94</f>
        <v/>
      </c>
      <c r="E95" s="1022" t="n"/>
      <c r="F95" s="1022" t="n"/>
      <c r="G95" s="1022" t="n"/>
      <c r="H95" s="1022" t="n"/>
      <c r="I95" s="1022" t="n"/>
      <c r="J95" s="1022" t="n"/>
    </row>
    <row r="96">
      <c r="A96" s="1022" t="n"/>
      <c r="B96" s="1022" t="n"/>
      <c r="C96" s="1022" t="n"/>
      <c r="D96" s="235" t="n"/>
      <c r="E96" s="1022" t="n"/>
      <c r="F96" s="1022" t="n"/>
      <c r="G96" s="1022" t="n"/>
      <c r="H96" s="1022" t="n"/>
      <c r="I96" s="1022" t="n"/>
      <c r="J96" s="1022" t="n"/>
    </row>
    <row r="97">
      <c r="A97" s="1022" t="n"/>
      <c r="B97" s="1022" t="n"/>
      <c r="C97" s="1022" t="n"/>
      <c r="D97" s="235" t="n"/>
      <c r="E97" s="1022" t="n"/>
      <c r="F97" s="1022" t="n"/>
      <c r="G97" s="1022" t="n"/>
      <c r="H97" s="1022" t="n"/>
      <c r="I97" s="1022" t="n"/>
      <c r="J97" s="1022" t="n"/>
    </row>
    <row r="98">
      <c r="A98" s="885" t="n"/>
      <c r="B98" s="208" t="inlineStr">
        <is>
          <t>CHILDREN POWDER</t>
        </is>
      </c>
      <c r="C98" s="885" t="n"/>
      <c r="D98" s="236" t="n"/>
      <c r="E98" s="885" t="n"/>
      <c r="F98" s="885" t="n"/>
      <c r="G98" s="885" t="n"/>
      <c r="H98" s="885" t="n"/>
      <c r="I98" s="885" t="n"/>
      <c r="J98" s="885" t="n"/>
    </row>
    <row r="99">
      <c r="A99" s="1022" t="n"/>
      <c r="B99" s="1022" t="n"/>
      <c r="C99" s="1022" t="n"/>
      <c r="D99" s="1022" t="n"/>
      <c r="E99" s="1022" t="n"/>
      <c r="F99" s="1022" t="n"/>
      <c r="G99" s="1022" t="n"/>
      <c r="H99" s="1022" t="n"/>
      <c r="I99" s="1022" t="n"/>
      <c r="J99" s="1022" t="n"/>
    </row>
    <row r="100">
      <c r="A100" s="885" t="n"/>
      <c r="B100" s="263" t="inlineStr">
        <is>
          <t>Monthly Boxes Produced (in Units)</t>
        </is>
      </c>
      <c r="C100" s="238" t="n"/>
      <c r="D100" s="239">
        <f>'Contract (1 yr)'!C24/12</f>
        <v/>
      </c>
      <c r="E100" s="885" t="n"/>
      <c r="F100" s="1022" t="n"/>
      <c r="G100" s="1022" t="n"/>
      <c r="H100" s="1022" t="n"/>
      <c r="I100" s="885" t="n"/>
      <c r="J100" s="885" t="n"/>
    </row>
    <row r="101">
      <c r="A101" s="885" t="n"/>
      <c r="B101" s="266" t="inlineStr">
        <is>
          <t>Cost/Box (in ₹)</t>
        </is>
      </c>
      <c r="C101" s="241" t="n"/>
      <c r="D101" s="242">
        <f>'Total Production'!F9</f>
        <v/>
      </c>
      <c r="E101" s="885" t="n"/>
      <c r="F101" s="862" t="n"/>
      <c r="G101" s="1022" t="n"/>
      <c r="H101" s="1022" t="n"/>
      <c r="I101" s="885" t="n"/>
      <c r="J101" s="885" t="n"/>
    </row>
    <row r="102">
      <c r="A102" s="885" t="n"/>
      <c r="B102" s="266" t="inlineStr">
        <is>
          <t>Revenue/Box (in ₹)</t>
        </is>
      </c>
      <c r="C102" s="241" t="n"/>
      <c r="D102" s="242">
        <f>'Total Production'!C23</f>
        <v/>
      </c>
      <c r="E102" s="1022" t="n"/>
      <c r="F102" s="1022" t="n"/>
      <c r="G102" s="1022" t="n"/>
      <c r="H102" s="1022" t="n"/>
      <c r="I102" s="885" t="n"/>
      <c r="J102" s="885" t="n"/>
    </row>
    <row r="103">
      <c r="A103" s="885" t="n"/>
      <c r="B103" s="243" t="inlineStr">
        <is>
          <t>Monthly Indirect Expense (in ₹)</t>
        </is>
      </c>
      <c r="C103" s="244" t="n"/>
      <c r="D103" s="851">
        <f>D74</f>
        <v/>
      </c>
      <c r="E103" s="1022" t="n"/>
      <c r="F103" s="1022" t="n"/>
      <c r="G103" s="1022" t="n"/>
      <c r="H103" s="1022" t="n"/>
      <c r="I103" s="885" t="n"/>
      <c r="J103" s="885" t="n"/>
    </row>
    <row r="104">
      <c r="A104" s="885" t="n"/>
      <c r="B104" s="1022" t="n"/>
      <c r="C104" s="1022" t="n"/>
      <c r="D104" s="1022" t="n"/>
      <c r="E104" s="1022" t="n"/>
      <c r="F104" s="1022" t="n"/>
      <c r="G104" s="218" t="inlineStr">
        <is>
          <t>* The working capital that we are investing in the first month is derived from the cash outflow that is required in the first month</t>
        </is>
      </c>
      <c r="H104" s="1022" t="n"/>
      <c r="I104" s="885" t="n"/>
      <c r="J104" s="885" t="n"/>
    </row>
    <row r="105">
      <c r="A105" s="885" t="n"/>
      <c r="B105" s="246" t="inlineStr">
        <is>
          <t>Month</t>
        </is>
      </c>
      <c r="C105" s="247" t="inlineStr">
        <is>
          <t>Cash Outflow</t>
        </is>
      </c>
      <c r="D105" s="248" t="inlineStr">
        <is>
          <t>Cash Inflow</t>
        </is>
      </c>
      <c r="E105" s="249" t="inlineStr">
        <is>
          <t>Difference (CO-CI)</t>
        </is>
      </c>
      <c r="F105" s="885" t="n"/>
      <c r="G105" s="250" t="inlineStr">
        <is>
          <t>Opening W.C.</t>
        </is>
      </c>
      <c r="H105" s="249" t="inlineStr">
        <is>
          <t>Net Cash Flow</t>
        </is>
      </c>
      <c r="I105" s="251" t="inlineStr">
        <is>
          <t>Closing W.C.</t>
        </is>
      </c>
      <c r="J105" s="885" t="n"/>
    </row>
    <row r="106">
      <c r="A106" s="885" t="n"/>
      <c r="B106" s="252" t="inlineStr">
        <is>
          <t>April</t>
        </is>
      </c>
      <c r="C106" s="255">
        <f>($D$100*$D$101)+$D$103</f>
        <v/>
      </c>
      <c r="D106" s="255">
        <f>$D$100*$D$102</f>
        <v/>
      </c>
      <c r="E106" s="253">
        <f>D106-C106</f>
        <v/>
      </c>
      <c r="F106" s="254" t="n"/>
      <c r="G106" s="255">
        <f>C106+D120</f>
        <v/>
      </c>
      <c r="H106" s="255">
        <f>E106</f>
        <v/>
      </c>
      <c r="I106" s="255">
        <f>G106+H106</f>
        <v/>
      </c>
      <c r="J106" s="885" t="n"/>
    </row>
    <row r="107">
      <c r="A107" s="885" t="n"/>
      <c r="B107" s="161" t="inlineStr">
        <is>
          <t>May</t>
        </is>
      </c>
      <c r="C107" s="257">
        <f>($D$100*$D$101)+$D$103</f>
        <v/>
      </c>
      <c r="D107" s="257">
        <f>$D$100*$D$102</f>
        <v/>
      </c>
      <c r="E107" s="256">
        <f>D107-C107</f>
        <v/>
      </c>
      <c r="F107" s="254" t="n"/>
      <c r="G107" s="257">
        <f>I106</f>
        <v/>
      </c>
      <c r="H107" s="257">
        <f>E107</f>
        <v/>
      </c>
      <c r="I107" s="257">
        <f>G107+H107</f>
        <v/>
      </c>
      <c r="J107" s="885" t="n"/>
    </row>
    <row r="108">
      <c r="A108" s="885" t="n"/>
      <c r="B108" s="161" t="inlineStr">
        <is>
          <t>June</t>
        </is>
      </c>
      <c r="C108" s="257">
        <f>($D$100*$D$101)+$D$103</f>
        <v/>
      </c>
      <c r="D108" s="257">
        <f>$D$100*$D$102</f>
        <v/>
      </c>
      <c r="E108" s="256">
        <f>D108-C108</f>
        <v/>
      </c>
      <c r="F108" s="254" t="n"/>
      <c r="G108" s="257">
        <f>I107</f>
        <v/>
      </c>
      <c r="H108" s="257">
        <f>E108</f>
        <v/>
      </c>
      <c r="I108" s="257">
        <f>G108+H108</f>
        <v/>
      </c>
      <c r="J108" s="885" t="n"/>
    </row>
    <row r="109">
      <c r="A109" s="885" t="n"/>
      <c r="B109" s="161" t="inlineStr">
        <is>
          <t>July</t>
        </is>
      </c>
      <c r="C109" s="257">
        <f>($D$100*$D$101)+$D$103</f>
        <v/>
      </c>
      <c r="D109" s="257">
        <f>$D$100*$D$102</f>
        <v/>
      </c>
      <c r="E109" s="256">
        <f>D109-C109</f>
        <v/>
      </c>
      <c r="F109" s="254" t="n"/>
      <c r="G109" s="257">
        <f>I108</f>
        <v/>
      </c>
      <c r="H109" s="257">
        <f>E109</f>
        <v/>
      </c>
      <c r="I109" s="257">
        <f>G109+H109</f>
        <v/>
      </c>
      <c r="J109" s="885" t="n"/>
    </row>
    <row r="110">
      <c r="A110" s="885" t="n"/>
      <c r="B110" s="161" t="inlineStr">
        <is>
          <t>August</t>
        </is>
      </c>
      <c r="C110" s="257">
        <f>($D$100*$D$101)+$D$103</f>
        <v/>
      </c>
      <c r="D110" s="257">
        <f>$D$100*$D$102</f>
        <v/>
      </c>
      <c r="E110" s="256">
        <f>D110-C110</f>
        <v/>
      </c>
      <c r="F110" s="254" t="n"/>
      <c r="G110" s="257">
        <f>I109</f>
        <v/>
      </c>
      <c r="H110" s="257">
        <f>E110</f>
        <v/>
      </c>
      <c r="I110" s="257">
        <f>G110+H110</f>
        <v/>
      </c>
      <c r="J110" s="885" t="n"/>
    </row>
    <row r="111">
      <c r="A111" s="885" t="n"/>
      <c r="B111" s="161" t="inlineStr">
        <is>
          <t>September</t>
        </is>
      </c>
      <c r="C111" s="257">
        <f>($D$100*$D$101)+$D$103</f>
        <v/>
      </c>
      <c r="D111" s="257">
        <f>$D$100*$D$102</f>
        <v/>
      </c>
      <c r="E111" s="256">
        <f>D111-C111</f>
        <v/>
      </c>
      <c r="F111" s="254" t="n"/>
      <c r="G111" s="257">
        <f>I110</f>
        <v/>
      </c>
      <c r="H111" s="257">
        <f>E111</f>
        <v/>
      </c>
      <c r="I111" s="257">
        <f>G111+H111</f>
        <v/>
      </c>
      <c r="J111" s="885" t="n"/>
    </row>
    <row r="112">
      <c r="A112" s="885" t="n"/>
      <c r="B112" s="161" t="inlineStr">
        <is>
          <t>October</t>
        </is>
      </c>
      <c r="C112" s="257">
        <f>($D$100*$D$101)+$D$103</f>
        <v/>
      </c>
      <c r="D112" s="257">
        <f>$D$100*$D$102</f>
        <v/>
      </c>
      <c r="E112" s="256">
        <f>D112-C112</f>
        <v/>
      </c>
      <c r="F112" s="254" t="n"/>
      <c r="G112" s="257">
        <f>I111</f>
        <v/>
      </c>
      <c r="H112" s="257">
        <f>E112</f>
        <v/>
      </c>
      <c r="I112" s="257">
        <f>G112+H112</f>
        <v/>
      </c>
      <c r="J112" s="885" t="n"/>
    </row>
    <row r="113">
      <c r="A113" s="885" t="n"/>
      <c r="B113" s="161" t="inlineStr">
        <is>
          <t>November</t>
        </is>
      </c>
      <c r="C113" s="257">
        <f>($D$100*$D$101)+$D$103</f>
        <v/>
      </c>
      <c r="D113" s="257">
        <f>$D$100*$D$102</f>
        <v/>
      </c>
      <c r="E113" s="256">
        <f>D113-C113</f>
        <v/>
      </c>
      <c r="F113" s="254" t="n"/>
      <c r="G113" s="257">
        <f>I112</f>
        <v/>
      </c>
      <c r="H113" s="257">
        <f>E113</f>
        <v/>
      </c>
      <c r="I113" s="257">
        <f>G113+H113</f>
        <v/>
      </c>
      <c r="J113" s="885" t="n"/>
    </row>
    <row r="114">
      <c r="A114" s="885" t="n"/>
      <c r="B114" s="161" t="inlineStr">
        <is>
          <t>December</t>
        </is>
      </c>
      <c r="C114" s="257">
        <f>($D$100*$D$101)+$D$103</f>
        <v/>
      </c>
      <c r="D114" s="257">
        <f>$D$100*$D$102</f>
        <v/>
      </c>
      <c r="E114" s="256">
        <f>D114-C114</f>
        <v/>
      </c>
      <c r="F114" s="254" t="n"/>
      <c r="G114" s="257">
        <f>I113</f>
        <v/>
      </c>
      <c r="H114" s="257">
        <f>E114</f>
        <v/>
      </c>
      <c r="I114" s="257">
        <f>G114+H114</f>
        <v/>
      </c>
      <c r="J114" s="885" t="n"/>
    </row>
    <row r="115">
      <c r="A115" s="885" t="n"/>
      <c r="B115" s="161" t="inlineStr">
        <is>
          <t>January</t>
        </is>
      </c>
      <c r="C115" s="257">
        <f>($D$100*$D$101)+$D$103</f>
        <v/>
      </c>
      <c r="D115" s="257">
        <f>$D$100*$D$102</f>
        <v/>
      </c>
      <c r="E115" s="256">
        <f>D115-C115</f>
        <v/>
      </c>
      <c r="F115" s="254" t="n"/>
      <c r="G115" s="257">
        <f>I114</f>
        <v/>
      </c>
      <c r="H115" s="257">
        <f>E115</f>
        <v/>
      </c>
      <c r="I115" s="257">
        <f>G115+H115</f>
        <v/>
      </c>
      <c r="J115" s="885" t="n"/>
    </row>
    <row r="116">
      <c r="A116" s="885" t="n"/>
      <c r="B116" s="161" t="inlineStr">
        <is>
          <t>February</t>
        </is>
      </c>
      <c r="C116" s="257">
        <f>($D$100*$D$101)+$D$103</f>
        <v/>
      </c>
      <c r="D116" s="257">
        <f>$D$100*$D$102</f>
        <v/>
      </c>
      <c r="E116" s="256">
        <f>D116-C116</f>
        <v/>
      </c>
      <c r="F116" s="254" t="n"/>
      <c r="G116" s="257">
        <f>I115</f>
        <v/>
      </c>
      <c r="H116" s="257">
        <f>E116</f>
        <v/>
      </c>
      <c r="I116" s="257">
        <f>G116+H116</f>
        <v/>
      </c>
      <c r="J116" s="885" t="n"/>
    </row>
    <row r="117">
      <c r="A117" s="885" t="n"/>
      <c r="B117" s="258" t="inlineStr">
        <is>
          <t>March</t>
        </is>
      </c>
      <c r="C117" s="260">
        <f>($D$100*$D$101)+$D$103</f>
        <v/>
      </c>
      <c r="D117" s="260">
        <f>$D$100*$D$102</f>
        <v/>
      </c>
      <c r="E117" s="259">
        <f>D117-C117</f>
        <v/>
      </c>
      <c r="F117" s="254" t="n"/>
      <c r="G117" s="260">
        <f>I116</f>
        <v/>
      </c>
      <c r="H117" s="260">
        <f>E117</f>
        <v/>
      </c>
      <c r="I117" s="260">
        <f>G117+H117</f>
        <v/>
      </c>
      <c r="J117" s="885" t="n"/>
    </row>
    <row r="118">
      <c r="A118" s="885" t="n"/>
      <c r="B118" s="885" t="n"/>
      <c r="C118" s="261">
        <f>SUM(C106:C117)</f>
        <v/>
      </c>
      <c r="D118" s="261">
        <f>SUM(D106:D117)</f>
        <v/>
      </c>
      <c r="E118" s="262">
        <f>D118-C118</f>
        <v/>
      </c>
      <c r="F118" s="885" t="n"/>
      <c r="G118" s="885" t="n"/>
      <c r="H118" s="885" t="n"/>
      <c r="I118" s="885" t="n"/>
      <c r="J118" s="885" t="n"/>
    </row>
    <row r="119">
      <c r="A119" s="1022" t="n"/>
      <c r="B119" s="1022" t="n"/>
      <c r="C119" s="1022" t="n"/>
      <c r="D119" s="1022" t="n"/>
      <c r="E119" s="1022" t="n"/>
      <c r="F119" s="1022" t="n"/>
      <c r="G119" s="1022" t="n"/>
      <c r="H119" s="1022" t="n"/>
      <c r="I119" s="1022" t="n"/>
      <c r="J119" s="1022" t="n"/>
    </row>
    <row r="120">
      <c r="A120" s="885" t="n"/>
      <c r="B120" s="155" t="inlineStr">
        <is>
          <t>Buffer Capital (Production Cost of 2.5 Months)</t>
        </is>
      </c>
      <c r="C120" s="1069" t="n"/>
      <c r="D120" s="228">
        <f>C106*2.5</f>
        <v/>
      </c>
      <c r="E120" s="885" t="n"/>
      <c r="F120" s="885" t="n"/>
      <c r="G120" s="885" t="n"/>
      <c r="H120" s="885" t="n"/>
      <c r="I120" s="885" t="n"/>
      <c r="J120" s="885" t="n"/>
    </row>
    <row r="121">
      <c r="A121" s="1022" t="n"/>
      <c r="B121" s="1022" t="n"/>
      <c r="C121" s="1022" t="n"/>
      <c r="D121" s="1022" t="n"/>
      <c r="E121" s="1022" t="n"/>
      <c r="F121" s="1022" t="n"/>
      <c r="G121" s="1022" t="n"/>
      <c r="H121" s="1022" t="n"/>
      <c r="I121" s="1022" t="n"/>
      <c r="J121" s="1022" t="n"/>
    </row>
    <row r="122">
      <c r="A122" s="885" t="n"/>
      <c r="B122" s="263" t="inlineStr">
        <is>
          <t>Total Yearly Turnover</t>
        </is>
      </c>
      <c r="C122" s="1074" t="n"/>
      <c r="D122" s="264">
        <f>D118</f>
        <v/>
      </c>
      <c r="E122" s="265" t="n"/>
      <c r="F122" s="885" t="n"/>
      <c r="G122" s="885" t="n"/>
      <c r="H122" s="885" t="n"/>
      <c r="I122" s="885" t="n"/>
      <c r="J122" s="885" t="n"/>
    </row>
    <row r="123">
      <c r="A123" s="885" t="n"/>
      <c r="B123" s="1084" t="inlineStr">
        <is>
          <t>Initial Working Capital</t>
        </is>
      </c>
      <c r="C123" s="1076" t="n"/>
      <c r="D123" s="267">
        <f>C106+D120</f>
        <v/>
      </c>
      <c r="E123" s="245" t="inlineStr">
        <is>
          <t xml:space="preserve">* Working Capital Required=Cash outflow for the first month + Contingency fund </t>
        </is>
      </c>
      <c r="F123" s="885" t="n"/>
      <c r="G123" s="885" t="n"/>
      <c r="H123" s="885" t="n"/>
      <c r="I123" s="885" t="n"/>
      <c r="J123" s="885" t="n"/>
    </row>
    <row r="124">
      <c r="A124" s="885" t="n"/>
      <c r="B124" s="1085" t="inlineStr">
        <is>
          <t>Working Capital Rotation</t>
        </is>
      </c>
      <c r="C124" s="1077" t="n"/>
      <c r="D124" s="268">
        <f>D122/D123</f>
        <v/>
      </c>
      <c r="E124" s="885" t="n"/>
      <c r="F124" s="885" t="n"/>
      <c r="G124" s="885" t="n"/>
      <c r="H124" s="885" t="n"/>
      <c r="I124" s="885" t="n"/>
      <c r="J124" s="885" t="n"/>
    </row>
    <row r="125">
      <c r="A125" s="885" t="n"/>
      <c r="B125" s="885" t="n"/>
      <c r="C125" s="885" t="n"/>
      <c r="D125" s="236" t="n"/>
      <c r="E125" s="885" t="n"/>
      <c r="F125" s="885" t="n"/>
      <c r="G125" s="885" t="n"/>
      <c r="H125" s="885" t="n"/>
      <c r="I125" s="885" t="n"/>
      <c r="J125" s="885" t="n"/>
    </row>
  </sheetData>
  <mergeCells count="19">
    <mergeCell ref="B91:C91"/>
    <mergeCell ref="B62:C62"/>
    <mergeCell ref="H10:I10"/>
    <mergeCell ref="B66:C66"/>
    <mergeCell ref="B93:C93"/>
    <mergeCell ref="B122:C122"/>
    <mergeCell ref="B120:C120"/>
    <mergeCell ref="B37:C37"/>
    <mergeCell ref="B2:E2"/>
    <mergeCell ref="B65:C65"/>
    <mergeCell ref="G2:I2"/>
    <mergeCell ref="B64:C64"/>
    <mergeCell ref="B33:C33"/>
    <mergeCell ref="B124:C124"/>
    <mergeCell ref="B95:C95"/>
    <mergeCell ref="B123:C123"/>
    <mergeCell ref="B36:C36"/>
    <mergeCell ref="B94:C94"/>
    <mergeCell ref="B35:C35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FF00FF00"/>
    <outlinePr summaryBelow="0" summaryRight="0"/>
    <pageSetUpPr/>
  </sheetPr>
  <dimension ref="A1:J262"/>
  <sheetViews>
    <sheetView showGridLines="0" workbookViewId="0">
      <selection activeCell="A1" sqref="A1"/>
    </sheetView>
  </sheetViews>
  <sheetFormatPr baseColWidth="8" defaultColWidth="12.63" defaultRowHeight="15.75" customHeight="1"/>
  <cols>
    <col width="2.38" customWidth="1" style="1068" min="1" max="1"/>
    <col width="14" customWidth="1" style="1068" min="2" max="2"/>
    <col width="23.63" customWidth="1" style="1068" min="3" max="3"/>
    <col width="20.13" customWidth="1" style="1068" min="4" max="4"/>
    <col width="16.88" customWidth="1" style="1068" min="5" max="5"/>
    <col width="4.25" customWidth="1" style="1068" min="6" max="6"/>
    <col width="15.13" customWidth="1" style="1068" min="9" max="9"/>
  </cols>
  <sheetData>
    <row r="1">
      <c r="A1" s="1022" t="n"/>
      <c r="B1" s="1022" t="n"/>
      <c r="C1" s="1022" t="n"/>
      <c r="D1" s="885" t="n"/>
      <c r="E1" s="1022" t="n"/>
      <c r="F1" s="1022" t="n"/>
      <c r="G1" s="1022" t="n"/>
      <c r="H1" s="1022" t="n"/>
      <c r="I1" s="1022" t="n"/>
      <c r="J1" s="1022" t="n"/>
    </row>
    <row r="2">
      <c r="A2" s="1022" t="n"/>
      <c r="B2" s="421" t="inlineStr">
        <is>
          <t>TOTAL WORKING CAPITAL</t>
        </is>
      </c>
      <c r="C2" s="1071" t="n"/>
      <c r="D2" s="1071" t="n"/>
      <c r="E2" s="1069" t="n"/>
      <c r="F2" s="1022" t="n"/>
      <c r="G2" s="852" t="n"/>
      <c r="H2" s="852" t="n"/>
      <c r="I2" s="852" t="n"/>
      <c r="J2" s="1022" t="n"/>
    </row>
    <row r="3" ht="6.75" customHeight="1" s="1068">
      <c r="A3" s="1022" t="n"/>
      <c r="B3" s="1022" t="n"/>
      <c r="C3" s="1022" t="n"/>
      <c r="D3" s="1022" t="n"/>
      <c r="E3" s="1022" t="n"/>
      <c r="F3" s="1022" t="n"/>
      <c r="G3" s="1022" t="n"/>
      <c r="H3" s="1022" t="n"/>
      <c r="I3" s="1022" t="n"/>
      <c r="J3" s="1022" t="n"/>
    </row>
    <row r="4">
      <c r="A4" s="1022" t="n"/>
      <c r="B4" s="196" t="n"/>
      <c r="C4" s="156" t="inlineStr">
        <is>
          <t xml:space="preserve">Revenue </t>
        </is>
      </c>
      <c r="D4" s="156" t="inlineStr">
        <is>
          <t>Initial Working Capital</t>
        </is>
      </c>
      <c r="E4" s="156" t="inlineStr">
        <is>
          <t>W.C.Rotation</t>
        </is>
      </c>
      <c r="F4" s="1022" t="n"/>
      <c r="G4" s="1022" t="n"/>
      <c r="H4" s="888" t="n"/>
      <c r="I4" s="888" t="n"/>
      <c r="J4" s="1022" t="n"/>
    </row>
    <row r="5">
      <c r="A5" s="1022" t="n"/>
      <c r="B5" s="854" t="inlineStr">
        <is>
          <t>PP (Tier 1)</t>
        </is>
      </c>
      <c r="C5" s="855">
        <f>D42</f>
        <v/>
      </c>
      <c r="D5" s="855">
        <f>D43</f>
        <v/>
      </c>
      <c r="E5" s="856">
        <f>C5/D5</f>
        <v/>
      </c>
      <c r="F5" s="1022" t="n"/>
      <c r="G5" s="888" t="n"/>
      <c r="H5" s="609" t="n"/>
      <c r="I5" s="609" t="n"/>
      <c r="J5" s="1022" t="n"/>
    </row>
    <row r="6">
      <c r="A6" s="1022" t="n"/>
      <c r="B6" s="858" t="inlineStr">
        <is>
          <t>PP (Tier 3)</t>
        </is>
      </c>
      <c r="C6" s="200">
        <f>D73</f>
        <v/>
      </c>
      <c r="D6" s="140">
        <f>D74</f>
        <v/>
      </c>
      <c r="E6" s="867">
        <f>C6/D6</f>
        <v/>
      </c>
      <c r="F6" s="1022" t="n"/>
      <c r="G6" s="888" t="n"/>
      <c r="H6" s="609" t="n"/>
      <c r="I6" s="609" t="n"/>
      <c r="J6" s="1022" t="n"/>
    </row>
    <row r="7">
      <c r="A7" s="1022" t="n"/>
      <c r="B7" s="858" t="inlineStr">
        <is>
          <t>LP (Tier 1)</t>
        </is>
      </c>
      <c r="C7" s="200">
        <f>D104</f>
        <v/>
      </c>
      <c r="D7" s="140">
        <f>D105</f>
        <v/>
      </c>
      <c r="E7" s="867">
        <f>C7/D7</f>
        <v/>
      </c>
      <c r="F7" s="1022" t="n"/>
      <c r="G7" s="888" t="n"/>
      <c r="H7" s="609" t="n"/>
      <c r="I7" s="609" t="n"/>
      <c r="J7" s="1022" t="n"/>
    </row>
    <row r="8">
      <c r="A8" s="1022" t="n"/>
      <c r="B8" s="858" t="inlineStr">
        <is>
          <t>LP (Tier 3)</t>
        </is>
      </c>
      <c r="C8" s="200">
        <f>D135</f>
        <v/>
      </c>
      <c r="D8" s="140">
        <f>D136</f>
        <v/>
      </c>
      <c r="E8" s="867">
        <f>C8/D8</f>
        <v/>
      </c>
      <c r="F8" s="1022" t="n"/>
      <c r="G8" s="888" t="n"/>
      <c r="H8" s="609" t="n"/>
      <c r="I8" s="609" t="n"/>
      <c r="J8" s="1022" t="n"/>
    </row>
    <row r="9">
      <c r="A9" s="1022" t="n"/>
      <c r="B9" s="858" t="inlineStr">
        <is>
          <t>INP (Tier 1)</t>
        </is>
      </c>
      <c r="C9" s="200">
        <f>D166</f>
        <v/>
      </c>
      <c r="D9" s="140">
        <f>D167</f>
        <v/>
      </c>
      <c r="E9" s="867">
        <f>C9/D9</f>
        <v/>
      </c>
      <c r="F9" s="1022" t="n"/>
      <c r="G9" s="888" t="n"/>
      <c r="H9" s="609" t="n"/>
      <c r="I9" s="609" t="n"/>
      <c r="J9" s="1022" t="n"/>
    </row>
    <row r="10">
      <c r="A10" s="1022" t="n"/>
      <c r="B10" s="858" t="inlineStr">
        <is>
          <t>INP (Tier 3)</t>
        </is>
      </c>
      <c r="C10" s="200">
        <f>D197</f>
        <v/>
      </c>
      <c r="D10" s="140">
        <f>D198</f>
        <v/>
      </c>
      <c r="E10" s="867">
        <f>C10/D10</f>
        <v/>
      </c>
      <c r="F10" s="1022" t="n"/>
      <c r="G10" s="888" t="n"/>
      <c r="H10" s="609" t="n"/>
      <c r="I10" s="609" t="n"/>
      <c r="J10" s="1022" t="n"/>
    </row>
    <row r="11">
      <c r="A11" s="1022" t="n"/>
      <c r="B11" s="858" t="inlineStr">
        <is>
          <t>CNP (Tier 1)</t>
        </is>
      </c>
      <c r="C11" s="200">
        <f>D228</f>
        <v/>
      </c>
      <c r="D11" s="140">
        <f>D229</f>
        <v/>
      </c>
      <c r="E11" s="867">
        <f>C11/D11</f>
        <v/>
      </c>
      <c r="F11" s="1022" t="n"/>
      <c r="G11" s="888" t="n"/>
      <c r="H11" s="609" t="n"/>
      <c r="I11" s="609" t="n"/>
      <c r="J11" s="1022" t="n"/>
    </row>
    <row r="12">
      <c r="A12" s="1022" t="n"/>
      <c r="B12" s="859" t="inlineStr">
        <is>
          <t>CNP (Tier 3)</t>
        </is>
      </c>
      <c r="C12" s="203">
        <f>D259</f>
        <v/>
      </c>
      <c r="D12" s="142">
        <f>D260</f>
        <v/>
      </c>
      <c r="E12" s="153">
        <f>C12/D12</f>
        <v/>
      </c>
      <c r="F12" s="1022" t="n"/>
      <c r="G12" s="888" t="n"/>
      <c r="H12" s="609" t="n"/>
      <c r="I12" s="609" t="n"/>
      <c r="J12" s="1022" t="n"/>
    </row>
    <row r="13">
      <c r="A13" s="1022" t="n"/>
      <c r="B13" s="1022" t="n"/>
      <c r="C13" s="1022" t="n"/>
      <c r="D13" s="205">
        <f>sum(D5:D12)</f>
        <v/>
      </c>
      <c r="E13" s="1022" t="n"/>
      <c r="F13" s="1022" t="n"/>
      <c r="G13" s="1022" t="n"/>
      <c r="H13" s="609" t="n"/>
      <c r="I13" s="609" t="n"/>
      <c r="J13" s="1022" t="n"/>
    </row>
    <row r="14">
      <c r="A14" s="1022" t="n"/>
      <c r="B14" s="1022" t="n"/>
      <c r="C14" s="1022" t="n"/>
      <c r="D14" s="206" t="n"/>
      <c r="E14" s="1022" t="n"/>
      <c r="F14" s="1022" t="n"/>
      <c r="G14" s="1022" t="n"/>
      <c r="H14" s="888" t="n"/>
      <c r="J14" s="1022" t="n"/>
    </row>
    <row r="15">
      <c r="A15" s="1022" t="n"/>
      <c r="B15" s="861" t="inlineStr">
        <is>
          <t>PREGNANCY POWDER: TIER 1</t>
        </is>
      </c>
      <c r="C15" s="1022" t="n"/>
      <c r="D15" s="1022" t="n"/>
      <c r="E15" s="1022" t="n"/>
      <c r="F15" s="1022" t="n"/>
      <c r="G15" s="862" t="n"/>
      <c r="H15" s="1022" t="n"/>
      <c r="I15" s="862" t="n"/>
      <c r="J15" s="1022" t="n"/>
    </row>
    <row r="16">
      <c r="A16" s="1022" t="n"/>
      <c r="B16" s="1022" t="n"/>
      <c r="C16" s="1022" t="n"/>
      <c r="D16" s="210" t="n"/>
      <c r="E16" s="1022" t="n"/>
      <c r="F16" s="1022" t="n"/>
      <c r="G16" s="1022" t="n"/>
      <c r="H16" s="1022" t="n"/>
      <c r="I16" s="1022" t="n"/>
      <c r="J16" s="1022" t="n"/>
    </row>
    <row r="17">
      <c r="A17" s="1022" t="n"/>
      <c r="B17" s="229" t="inlineStr">
        <is>
          <t>Monthly Inhouse Boxes Produced (in Units)</t>
        </is>
      </c>
      <c r="C17" s="211" t="n"/>
      <c r="D17" s="212">
        <f>'In-house (2-5yrs)'!D70/12</f>
        <v/>
      </c>
      <c r="E17" s="885" t="n"/>
      <c r="F17" s="1022" t="n"/>
      <c r="G17" s="1022" t="n"/>
      <c r="H17" s="1022" t="n"/>
      <c r="I17" s="1022" t="n"/>
      <c r="J17" s="1022" t="n"/>
    </row>
    <row r="18">
      <c r="A18" s="1022" t="n"/>
      <c r="B18" s="232" t="inlineStr">
        <is>
          <t>Monthly Contract Boxes Produced (in Units)</t>
        </is>
      </c>
      <c r="C18" s="213" t="n"/>
      <c r="D18" s="212">
        <f>'Third Party (2-5yrs)'!D42/12</f>
        <v/>
      </c>
      <c r="E18" s="885" t="n"/>
      <c r="F18" s="1022" t="n"/>
      <c r="G18" s="1022" t="n"/>
      <c r="H18" s="1022" t="n"/>
      <c r="I18" s="1022" t="n"/>
      <c r="J18" s="1022" t="n"/>
    </row>
    <row r="19">
      <c r="A19" s="1022" t="n"/>
      <c r="B19" s="232" t="inlineStr">
        <is>
          <t>Cost/Box for Inhouse Mfg (in ₹)</t>
        </is>
      </c>
      <c r="C19" s="213" t="n"/>
      <c r="D19" s="214">
        <f>'In-house (2-5yrs)'!E91</f>
        <v/>
      </c>
      <c r="E19" s="1022" t="n"/>
      <c r="F19" s="1022" t="n"/>
      <c r="H19" s="1022" t="n"/>
      <c r="I19" s="1022" t="n"/>
      <c r="J19" s="1022" t="n"/>
    </row>
    <row r="20">
      <c r="A20" s="1022" t="n"/>
      <c r="B20" s="232" t="inlineStr">
        <is>
          <t>Cost/Box for Contractual Mfg (in ₹)</t>
        </is>
      </c>
      <c r="C20" s="213" t="n"/>
      <c r="D20" s="214">
        <f>'Third Party (2-5yrs)'!D63</f>
        <v/>
      </c>
      <c r="E20" s="1022" t="n"/>
      <c r="F20" s="1022" t="n"/>
      <c r="H20" s="1022" t="n"/>
      <c r="I20" s="1022" t="n"/>
      <c r="J20" s="1022" t="n"/>
    </row>
    <row r="21">
      <c r="A21" s="1022" t="n"/>
      <c r="B21" s="232" t="inlineStr">
        <is>
          <t>Revenue/Box for Inhouse Mfg (in ₹)</t>
        </is>
      </c>
      <c r="C21" s="213" t="n"/>
      <c r="D21" s="214">
        <f>'In-house (2-5yrs)'!D91</f>
        <v/>
      </c>
      <c r="E21" s="1022" t="n"/>
      <c r="F21" s="1022" t="n"/>
      <c r="H21" s="1022" t="n"/>
      <c r="I21" s="1022" t="n"/>
      <c r="J21" s="1022" t="n"/>
    </row>
    <row r="22">
      <c r="A22" s="1022" t="n"/>
      <c r="B22" s="232" t="inlineStr">
        <is>
          <t>Revenue/Box for Contractual Mfg (in ₹)</t>
        </is>
      </c>
      <c r="C22" s="213" t="n"/>
      <c r="D22" s="214">
        <f>'Third Party (2-5yrs)'!C63</f>
        <v/>
      </c>
      <c r="E22" s="1022" t="n"/>
      <c r="F22" s="1022" t="n"/>
      <c r="G22" s="338" t="n"/>
      <c r="H22" s="1022" t="n"/>
      <c r="I22" s="1022" t="n"/>
      <c r="J22" s="1022" t="n"/>
    </row>
    <row r="23">
      <c r="A23" s="1022" t="n"/>
      <c r="B23" s="215" t="inlineStr">
        <is>
          <t>Monthly Indirect Expense (in ₹)</t>
        </is>
      </c>
      <c r="C23" s="216" t="n"/>
      <c r="D23" s="217">
        <f>((('Indirect Expenses'!$F$63/12)/4)*105%)*10^7</f>
        <v/>
      </c>
      <c r="E23" s="1022" t="n"/>
      <c r="F23" s="1022" t="n"/>
      <c r="H23" s="1022" t="n"/>
      <c r="I23" s="1022" t="n"/>
      <c r="J23" s="1022" t="n"/>
    </row>
    <row r="24">
      <c r="A24" s="1022" t="n"/>
      <c r="B24" s="1022" t="n"/>
      <c r="C24" s="1022" t="n"/>
      <c r="D24" s="1022" t="n"/>
      <c r="E24" s="1022" t="n"/>
      <c r="F24" s="1022" t="n"/>
      <c r="G24" s="218" t="inlineStr">
        <is>
          <t>* The working capital that we are investing in the first month is derived from the cash outflow that is required in the first month</t>
        </is>
      </c>
      <c r="H24" s="1022" t="n"/>
      <c r="I24" s="1022" t="n"/>
      <c r="J24" s="1022" t="n"/>
    </row>
    <row r="25">
      <c r="A25" s="1022" t="n"/>
      <c r="B25" s="219" t="inlineStr">
        <is>
          <t>Month</t>
        </is>
      </c>
      <c r="C25" s="854" t="inlineStr">
        <is>
          <t>Cash Outflow</t>
        </is>
      </c>
      <c r="D25" s="221" t="inlineStr">
        <is>
          <t>Cash Inflow</t>
        </is>
      </c>
      <c r="E25" s="156" t="inlineStr">
        <is>
          <t>Difference (CO-CI)</t>
        </is>
      </c>
      <c r="F25" s="1022" t="n"/>
      <c r="G25" s="168" t="inlineStr">
        <is>
          <t>Opening W.C.</t>
        </is>
      </c>
      <c r="H25" s="156" t="inlineStr">
        <is>
          <t>Net Cash Flow</t>
        </is>
      </c>
      <c r="I25" s="222" t="inlineStr">
        <is>
          <t>Closing W.C.</t>
        </is>
      </c>
      <c r="J25" s="1022" t="n"/>
    </row>
    <row r="26">
      <c r="A26" s="1022" t="n"/>
      <c r="B26" s="223" t="inlineStr">
        <is>
          <t>April</t>
        </is>
      </c>
      <c r="C26" s="138">
        <f>(D$17*D$19)+($D$18*$D$20)+D$23</f>
        <v/>
      </c>
      <c r="D26" s="138">
        <f>($D$17*$D$21)+($D$18*$D$22)</f>
        <v/>
      </c>
      <c r="E26" s="855">
        <f>D26-C26</f>
        <v/>
      </c>
      <c r="F26" s="1022" t="n"/>
      <c r="G26" s="138">
        <f>C26+D40</f>
        <v/>
      </c>
      <c r="H26" s="138">
        <f>E26</f>
        <v/>
      </c>
      <c r="I26" s="138">
        <f>G26+H26</f>
        <v/>
      </c>
      <c r="J26" s="1022" t="n"/>
    </row>
    <row r="27">
      <c r="A27" s="1022" t="n"/>
      <c r="B27" s="881" t="inlineStr">
        <is>
          <t>May</t>
        </is>
      </c>
      <c r="C27" s="140">
        <f>(D$17*D$19)+($D$18*$D$20)+D$23</f>
        <v/>
      </c>
      <c r="D27" s="140">
        <f>($D$17*$D$21)+($D$18*$D$22)</f>
        <v/>
      </c>
      <c r="E27" s="200">
        <f>D27-C27</f>
        <v/>
      </c>
      <c r="F27" s="1022" t="n"/>
      <c r="G27" s="140">
        <f>I26</f>
        <v/>
      </c>
      <c r="H27" s="140">
        <f>E27</f>
        <v/>
      </c>
      <c r="I27" s="140">
        <f>G27+H27</f>
        <v/>
      </c>
      <c r="J27" s="1022" t="n"/>
    </row>
    <row r="28">
      <c r="A28" s="1022" t="n"/>
      <c r="B28" s="881" t="inlineStr">
        <is>
          <t>June</t>
        </is>
      </c>
      <c r="C28" s="140">
        <f>(D$17*D$19)+($D$18*$D$20)+D$23</f>
        <v/>
      </c>
      <c r="D28" s="140">
        <f>($D$17*$D$21)+($D$18*$D$22)</f>
        <v/>
      </c>
      <c r="E28" s="200">
        <f>D28-C28</f>
        <v/>
      </c>
      <c r="F28" s="1022" t="n"/>
      <c r="G28" s="140">
        <f>I27</f>
        <v/>
      </c>
      <c r="H28" s="140">
        <f>E28</f>
        <v/>
      </c>
      <c r="I28" s="140">
        <f>G28+H28</f>
        <v/>
      </c>
      <c r="J28" s="1022" t="n"/>
    </row>
    <row r="29">
      <c r="A29" s="1022" t="n"/>
      <c r="B29" s="881" t="inlineStr">
        <is>
          <t>July</t>
        </is>
      </c>
      <c r="C29" s="140">
        <f>(D$17*D$19)+($D$18*$D$20)+D$23</f>
        <v/>
      </c>
      <c r="D29" s="140">
        <f>($D$17*$D$21)+($D$18*$D$22)</f>
        <v/>
      </c>
      <c r="E29" s="200">
        <f>D29-C29</f>
        <v/>
      </c>
      <c r="F29" s="1022" t="n"/>
      <c r="G29" s="140">
        <f>I28</f>
        <v/>
      </c>
      <c r="H29" s="140">
        <f>E29</f>
        <v/>
      </c>
      <c r="I29" s="140">
        <f>G29+H29</f>
        <v/>
      </c>
      <c r="J29" s="1022" t="n"/>
    </row>
    <row r="30">
      <c r="A30" s="1022" t="n"/>
      <c r="B30" s="881" t="inlineStr">
        <is>
          <t>August</t>
        </is>
      </c>
      <c r="C30" s="140">
        <f>(D$17*D$19)+($D$18*$D$20)+D$23</f>
        <v/>
      </c>
      <c r="D30" s="140">
        <f>($D$17*$D$21)+($D$18*$D$22)</f>
        <v/>
      </c>
      <c r="E30" s="200">
        <f>D30-C30</f>
        <v/>
      </c>
      <c r="F30" s="1022" t="n"/>
      <c r="G30" s="140">
        <f>I29</f>
        <v/>
      </c>
      <c r="H30" s="140">
        <f>E30</f>
        <v/>
      </c>
      <c r="I30" s="140">
        <f>G30+H30</f>
        <v/>
      </c>
      <c r="J30" s="1022" t="n"/>
    </row>
    <row r="31">
      <c r="A31" s="1022" t="n"/>
      <c r="B31" s="881" t="inlineStr">
        <is>
          <t>September</t>
        </is>
      </c>
      <c r="C31" s="140">
        <f>(D$17*D$19)+($D$18*$D$20)+D$23</f>
        <v/>
      </c>
      <c r="D31" s="140">
        <f>($D$17*$D$21)+($D$18*$D$22)</f>
        <v/>
      </c>
      <c r="E31" s="200">
        <f>D31-C31</f>
        <v/>
      </c>
      <c r="F31" s="1022" t="n"/>
      <c r="G31" s="140">
        <f>I30</f>
        <v/>
      </c>
      <c r="H31" s="140">
        <f>E31</f>
        <v/>
      </c>
      <c r="I31" s="140">
        <f>G31+H31</f>
        <v/>
      </c>
      <c r="J31" s="1022" t="n"/>
    </row>
    <row r="32">
      <c r="A32" s="1022" t="n"/>
      <c r="B32" s="881" t="inlineStr">
        <is>
          <t>October</t>
        </is>
      </c>
      <c r="C32" s="140">
        <f>(D$17*D$19)+($D$18*$D$20)+D$23</f>
        <v/>
      </c>
      <c r="D32" s="140">
        <f>($D$17*$D$21)+($D$18*$D$22)</f>
        <v/>
      </c>
      <c r="E32" s="200">
        <f>D32-C32</f>
        <v/>
      </c>
      <c r="F32" s="1022" t="n"/>
      <c r="G32" s="140">
        <f>I31</f>
        <v/>
      </c>
      <c r="H32" s="140">
        <f>E32</f>
        <v/>
      </c>
      <c r="I32" s="140">
        <f>G32+H32</f>
        <v/>
      </c>
      <c r="J32" s="1022" t="n"/>
    </row>
    <row r="33">
      <c r="A33" s="1022" t="n"/>
      <c r="B33" s="881" t="inlineStr">
        <is>
          <t>November</t>
        </is>
      </c>
      <c r="C33" s="140">
        <f>(D$17*D$19)+($D$18*$D$20)+D$23</f>
        <v/>
      </c>
      <c r="D33" s="140">
        <f>($D$17*$D$21)+($D$18*$D$22)</f>
        <v/>
      </c>
      <c r="E33" s="200">
        <f>D33-C33</f>
        <v/>
      </c>
      <c r="F33" s="1022" t="n"/>
      <c r="G33" s="140">
        <f>I32</f>
        <v/>
      </c>
      <c r="H33" s="140">
        <f>E33</f>
        <v/>
      </c>
      <c r="I33" s="140">
        <f>G33+H33</f>
        <v/>
      </c>
      <c r="J33" s="1022" t="n"/>
    </row>
    <row r="34">
      <c r="A34" s="1022" t="n"/>
      <c r="B34" s="881" t="inlineStr">
        <is>
          <t>December</t>
        </is>
      </c>
      <c r="C34" s="140">
        <f>(D$17*D$19)+($D$18*$D$20)+D$23</f>
        <v/>
      </c>
      <c r="D34" s="140">
        <f>($D$17*$D$21)+($D$18*$D$22)</f>
        <v/>
      </c>
      <c r="E34" s="200">
        <f>D34-C34</f>
        <v/>
      </c>
      <c r="F34" s="1022" t="n"/>
      <c r="G34" s="140">
        <f>I33</f>
        <v/>
      </c>
      <c r="H34" s="140">
        <f>E34</f>
        <v/>
      </c>
      <c r="I34" s="140">
        <f>G34+H34</f>
        <v/>
      </c>
      <c r="J34" s="1022" t="n"/>
    </row>
    <row r="35">
      <c r="A35" s="1022" t="n"/>
      <c r="B35" s="881" t="inlineStr">
        <is>
          <t>January</t>
        </is>
      </c>
      <c r="C35" s="140">
        <f>(D$17*D$19)+($D$18*$D$20)+D$23</f>
        <v/>
      </c>
      <c r="D35" s="140">
        <f>($D$17*$D$21)+($D$18*$D$22)</f>
        <v/>
      </c>
      <c r="E35" s="200">
        <f>D35-C35</f>
        <v/>
      </c>
      <c r="F35" s="1022" t="n"/>
      <c r="G35" s="140">
        <f>I34</f>
        <v/>
      </c>
      <c r="H35" s="140">
        <f>E35</f>
        <v/>
      </c>
      <c r="I35" s="140">
        <f>G35+H35</f>
        <v/>
      </c>
      <c r="J35" s="1022" t="n"/>
    </row>
    <row r="36">
      <c r="A36" s="1022" t="n"/>
      <c r="B36" s="881" t="inlineStr">
        <is>
          <t>February</t>
        </is>
      </c>
      <c r="C36" s="140">
        <f>(D$17*D$19)+($D$18*$D$20)+D$23</f>
        <v/>
      </c>
      <c r="D36" s="140">
        <f>($D$17*$D$21)+($D$18*$D$22)</f>
        <v/>
      </c>
      <c r="E36" s="200">
        <f>D36-C36</f>
        <v/>
      </c>
      <c r="F36" s="1022" t="n"/>
      <c r="G36" s="140">
        <f>I35</f>
        <v/>
      </c>
      <c r="H36" s="140">
        <f>E36</f>
        <v/>
      </c>
      <c r="I36" s="140">
        <f>G36+H36</f>
        <v/>
      </c>
      <c r="J36" s="1022" t="n"/>
    </row>
    <row r="37">
      <c r="A37" s="1022" t="n"/>
      <c r="B37" s="225" t="inlineStr">
        <is>
          <t>March</t>
        </is>
      </c>
      <c r="C37" s="142">
        <f>(D$17*D$19)+($D$18*$D$20)+D$23</f>
        <v/>
      </c>
      <c r="D37" s="142">
        <f>($D$17*$D$21)+($D$18*$D$22)</f>
        <v/>
      </c>
      <c r="E37" s="203">
        <f>D37-C37</f>
        <v/>
      </c>
      <c r="F37" s="1022" t="n"/>
      <c r="G37" s="142">
        <f>I36</f>
        <v/>
      </c>
      <c r="H37" s="142">
        <f>E37</f>
        <v/>
      </c>
      <c r="I37" s="142">
        <f>G37+H37</f>
        <v/>
      </c>
      <c r="J37" s="1022" t="n"/>
    </row>
    <row r="38">
      <c r="A38" s="1022" t="n"/>
      <c r="B38" s="1022" t="n"/>
      <c r="C38" s="226">
        <f>SUM(C26:C37)</f>
        <v/>
      </c>
      <c r="D38" s="226">
        <f>SUM(D26:D37)</f>
        <v/>
      </c>
      <c r="E38" s="270">
        <f>D38-C38</f>
        <v/>
      </c>
      <c r="F38" s="1022" t="n"/>
      <c r="G38" s="1022" t="n"/>
      <c r="H38" s="1022" t="n"/>
      <c r="I38" s="1022" t="n"/>
      <c r="J38" s="1022" t="n"/>
    </row>
    <row r="39">
      <c r="A39" s="1022" t="n"/>
      <c r="B39" s="1022" t="n"/>
      <c r="C39" s="1022" t="n"/>
      <c r="D39" s="1022" t="n"/>
      <c r="E39" s="1022" t="n"/>
      <c r="F39" s="1022" t="n"/>
      <c r="G39" s="1022" t="n"/>
      <c r="H39" s="1022" t="n"/>
      <c r="I39" s="1022" t="n"/>
      <c r="J39" s="1022" t="n"/>
    </row>
    <row r="40">
      <c r="A40" s="1022" t="n"/>
      <c r="B40" s="155" t="inlineStr">
        <is>
          <t>Buffer Capital (Production Cost of 1.5 Month)</t>
        </is>
      </c>
      <c r="C40" s="1069" t="n"/>
      <c r="D40" s="228">
        <f>C26*1.5</f>
        <v/>
      </c>
      <c r="E40" s="1022" t="n"/>
      <c r="F40" s="1022" t="n"/>
      <c r="G40" s="1022" t="n"/>
      <c r="H40" s="1022" t="n"/>
      <c r="I40" s="1022" t="n"/>
      <c r="J40" s="1022" t="n"/>
    </row>
    <row r="41">
      <c r="A41" s="1022" t="n"/>
      <c r="B41" s="1022" t="n"/>
      <c r="C41" s="1022" t="n"/>
      <c r="D41" s="1022" t="n"/>
      <c r="E41" s="1022" t="n"/>
      <c r="F41" s="1022" t="n"/>
      <c r="G41" s="1022" t="n"/>
      <c r="H41" s="1022" t="n"/>
      <c r="I41" s="1022" t="n"/>
      <c r="J41" s="1022" t="n"/>
    </row>
    <row r="42">
      <c r="A42" s="1022" t="n"/>
      <c r="B42" s="229" t="inlineStr">
        <is>
          <t>Total Yearly Turnover</t>
        </is>
      </c>
      <c r="C42" s="1074" t="n"/>
      <c r="D42" s="476">
        <f>D38</f>
        <v/>
      </c>
      <c r="E42" s="231" t="n"/>
      <c r="F42" s="1022" t="n"/>
      <c r="G42" s="1022" t="n"/>
      <c r="H42" s="1022" t="n"/>
      <c r="I42" s="1022" t="n"/>
      <c r="J42" s="1022" t="n"/>
    </row>
    <row r="43">
      <c r="A43" s="1022" t="n"/>
      <c r="B43" s="132" t="inlineStr">
        <is>
          <t>Initial Working Capital</t>
        </is>
      </c>
      <c r="C43" s="1076" t="n"/>
      <c r="D43" s="233">
        <f>C26+D40</f>
        <v/>
      </c>
      <c r="E43" s="218" t="inlineStr">
        <is>
          <t xml:space="preserve">* Working Capital Required=Cash outflow for the first month + Contingency fund </t>
        </is>
      </c>
      <c r="F43" s="1022" t="n"/>
      <c r="G43" s="1022" t="n"/>
      <c r="H43" s="1022" t="n"/>
      <c r="I43" s="1022" t="n"/>
      <c r="J43" s="1022" t="n"/>
    </row>
    <row r="44">
      <c r="A44" s="1022" t="n"/>
      <c r="B44" s="133" t="inlineStr">
        <is>
          <t>Working Capital Rotation</t>
        </is>
      </c>
      <c r="C44" s="1077" t="n"/>
      <c r="D44" s="234">
        <f>D42/D43</f>
        <v/>
      </c>
      <c r="E44" s="1022" t="n"/>
      <c r="F44" s="1022" t="n"/>
      <c r="G44" s="1022" t="n"/>
      <c r="H44" s="1022" t="n"/>
      <c r="I44" s="1022" t="n"/>
      <c r="J44" s="1022" t="n"/>
    </row>
    <row r="45">
      <c r="A45" s="1022" t="n"/>
      <c r="B45" s="1022" t="n"/>
      <c r="C45" s="1022" t="n"/>
      <c r="D45" s="235" t="n"/>
      <c r="E45" s="1022" t="n"/>
      <c r="F45" s="1022" t="n"/>
      <c r="G45" s="1022" t="n"/>
      <c r="H45" s="1022" t="n"/>
      <c r="I45" s="1022" t="n"/>
      <c r="J45" s="1022" t="n"/>
    </row>
    <row r="46">
      <c r="A46" s="1022" t="n"/>
      <c r="B46" s="861" t="inlineStr">
        <is>
          <t>PREGNANCY POWDER: TIER 3</t>
        </is>
      </c>
      <c r="C46" s="1022" t="n"/>
      <c r="D46" s="1022" t="n"/>
      <c r="E46" s="1022" t="n"/>
      <c r="F46" s="1022" t="n"/>
      <c r="G46" s="862" t="n"/>
      <c r="H46" s="1022" t="n"/>
      <c r="I46" s="862" t="n"/>
      <c r="J46" s="1022" t="n"/>
    </row>
    <row r="47">
      <c r="A47" s="1022" t="n"/>
      <c r="B47" s="1022" t="n"/>
      <c r="C47" s="1022" t="n"/>
      <c r="D47" s="210" t="n"/>
      <c r="E47" s="1022" t="n"/>
      <c r="F47" s="1022" t="n"/>
      <c r="G47" s="1022" t="n"/>
      <c r="H47" s="1022" t="n"/>
      <c r="I47" s="1022" t="n"/>
      <c r="J47" s="1022" t="n"/>
    </row>
    <row r="48">
      <c r="A48" s="1022" t="n"/>
      <c r="B48" s="229" t="inlineStr">
        <is>
          <t>Monthly Inhouse Boxes Produced (in Units)</t>
        </is>
      </c>
      <c r="C48" s="211" t="n"/>
      <c r="D48" s="212">
        <f>'In-house (2-5yrs)'!D72/12</f>
        <v/>
      </c>
      <c r="E48" s="885" t="n"/>
      <c r="F48" s="1022" t="n"/>
      <c r="G48" s="1022" t="n"/>
      <c r="H48" s="1022" t="n"/>
      <c r="I48" s="1022" t="n"/>
      <c r="J48" s="1022" t="n"/>
    </row>
    <row r="49">
      <c r="A49" s="1022" t="n"/>
      <c r="B49" s="232" t="inlineStr">
        <is>
          <t>Monthly Contract Boxes Produced (in Units)</t>
        </is>
      </c>
      <c r="C49" s="213" t="n"/>
      <c r="D49" s="212">
        <f>'Third Party (2-5yrs)'!D44/12</f>
        <v/>
      </c>
      <c r="E49" s="885" t="n"/>
      <c r="F49" s="1022" t="n"/>
      <c r="G49" s="1022" t="n"/>
      <c r="H49" s="1022" t="n"/>
      <c r="I49" s="1022" t="n"/>
      <c r="J49" s="1022" t="n"/>
    </row>
    <row r="50">
      <c r="A50" s="1022" t="n"/>
      <c r="B50" s="232" t="inlineStr">
        <is>
          <t>Cost/Box for Inhouse Mfg (in ₹)</t>
        </is>
      </c>
      <c r="C50" s="213" t="n"/>
      <c r="D50" s="214">
        <f>'In-house (2-5yrs)'!E93</f>
        <v/>
      </c>
      <c r="E50" s="1022" t="n"/>
      <c r="F50" s="1022" t="n"/>
      <c r="H50" s="1022" t="n"/>
      <c r="I50" s="1022" t="n"/>
      <c r="J50" s="1022" t="n"/>
    </row>
    <row r="51">
      <c r="A51" s="1022" t="n"/>
      <c r="B51" s="232" t="inlineStr">
        <is>
          <t>Cost/Box for Contractual Mfg (in ₹)</t>
        </is>
      </c>
      <c r="C51" s="213" t="n"/>
      <c r="D51" s="214">
        <f>'Third Party (2-5yrs)'!D65</f>
        <v/>
      </c>
      <c r="E51" s="1022" t="n"/>
      <c r="F51" s="1022" t="n"/>
      <c r="H51" s="1022" t="n"/>
      <c r="I51" s="1022" t="n"/>
      <c r="J51" s="1022" t="n"/>
    </row>
    <row r="52">
      <c r="A52" s="1022" t="n"/>
      <c r="B52" s="232" t="inlineStr">
        <is>
          <t>Revenue/Box for Inhouse Mfg (in ₹)</t>
        </is>
      </c>
      <c r="C52" s="213" t="n"/>
      <c r="D52" s="214">
        <f>'In-house (2-5yrs)'!D93</f>
        <v/>
      </c>
      <c r="E52" s="1022" t="n"/>
      <c r="F52" s="1022" t="n"/>
      <c r="H52" s="1022" t="n"/>
      <c r="I52" s="1022" t="n"/>
      <c r="J52" s="1022" t="n"/>
    </row>
    <row r="53">
      <c r="A53" s="1022" t="n"/>
      <c r="B53" s="232" t="inlineStr">
        <is>
          <t>Revenue/Box for Contractual Mfg (in ₹)</t>
        </is>
      </c>
      <c r="C53" s="213" t="n"/>
      <c r="D53" s="214">
        <f>'Third Party (2-5yrs)'!C65</f>
        <v/>
      </c>
      <c r="E53" s="1022" t="n"/>
      <c r="F53" s="1022" t="n"/>
      <c r="H53" s="1022" t="n"/>
      <c r="I53" s="1022" t="n"/>
      <c r="J53" s="1022" t="n"/>
    </row>
    <row r="54">
      <c r="A54" s="1022" t="n"/>
      <c r="B54" s="215" t="inlineStr">
        <is>
          <t>Monthly Indirect Expense (in ₹)</t>
        </is>
      </c>
      <c r="C54" s="216" t="n"/>
      <c r="D54" s="217">
        <f>((('Indirect Expenses'!H63/12)/4)*105%)*10^7</f>
        <v/>
      </c>
      <c r="E54" s="1022" t="n"/>
      <c r="F54" s="1022" t="n"/>
      <c r="H54" s="1022" t="n"/>
      <c r="I54" s="1022" t="n"/>
      <c r="J54" s="1022" t="n"/>
    </row>
    <row r="55">
      <c r="A55" s="1022" t="n"/>
      <c r="B55" s="1022" t="n"/>
      <c r="C55" s="1022" t="n"/>
      <c r="D55" s="1022" t="n"/>
      <c r="E55" s="1022" t="n"/>
      <c r="F55" s="1022" t="n"/>
      <c r="G55" s="218" t="inlineStr">
        <is>
          <t>* The working capital that we are investing in the first month is derived from the cash outflow that is required in the first month</t>
        </is>
      </c>
      <c r="H55" s="1022" t="n"/>
      <c r="I55" s="1022" t="n"/>
      <c r="J55" s="1022" t="n"/>
    </row>
    <row r="56">
      <c r="A56" s="1022" t="n"/>
      <c r="B56" s="219" t="inlineStr">
        <is>
          <t>Month</t>
        </is>
      </c>
      <c r="C56" s="854" t="inlineStr">
        <is>
          <t>Cash Outflow</t>
        </is>
      </c>
      <c r="D56" s="221" t="inlineStr">
        <is>
          <t>Cash Inflow</t>
        </is>
      </c>
      <c r="E56" s="156" t="inlineStr">
        <is>
          <t>Difference (CO-CI)</t>
        </is>
      </c>
      <c r="F56" s="1022" t="n"/>
      <c r="G56" s="168" t="inlineStr">
        <is>
          <t>Opening W.C.</t>
        </is>
      </c>
      <c r="H56" s="156" t="inlineStr">
        <is>
          <t>Net Cash Flow</t>
        </is>
      </c>
      <c r="I56" s="222" t="inlineStr">
        <is>
          <t>Closing W.C.</t>
        </is>
      </c>
      <c r="J56" s="1022" t="n"/>
    </row>
    <row r="57">
      <c r="A57" s="1022" t="n"/>
      <c r="B57" s="223" t="inlineStr">
        <is>
          <t>April</t>
        </is>
      </c>
      <c r="C57" s="138">
        <f>($D$48*$D$50)+$D$54+($D$49*$D$51)</f>
        <v/>
      </c>
      <c r="D57" s="138">
        <f>($D$48*$D$52)+($D$49*$D$53)</f>
        <v/>
      </c>
      <c r="E57" s="855">
        <f>D57-C57</f>
        <v/>
      </c>
      <c r="F57" s="1022" t="n"/>
      <c r="G57" s="138">
        <f>C57+D71</f>
        <v/>
      </c>
      <c r="H57" s="138">
        <f>E57</f>
        <v/>
      </c>
      <c r="I57" s="138">
        <f>G57+H57</f>
        <v/>
      </c>
      <c r="J57" s="1022" t="n"/>
    </row>
    <row r="58">
      <c r="A58" s="1022" t="n"/>
      <c r="B58" s="881" t="inlineStr">
        <is>
          <t>May</t>
        </is>
      </c>
      <c r="C58" s="140">
        <f>($D$48*$D$50)+$D$54+($D$49*$D$51)</f>
        <v/>
      </c>
      <c r="D58" s="140">
        <f>($D$48*$D$52)+($D$49*$D$53)</f>
        <v/>
      </c>
      <c r="E58" s="200">
        <f>D58-C58</f>
        <v/>
      </c>
      <c r="F58" s="1022" t="n"/>
      <c r="G58" s="140">
        <f>I57</f>
        <v/>
      </c>
      <c r="H58" s="140">
        <f>E58</f>
        <v/>
      </c>
      <c r="I58" s="140">
        <f>G58+H58</f>
        <v/>
      </c>
      <c r="J58" s="1022" t="n"/>
    </row>
    <row r="59">
      <c r="A59" s="1022" t="n"/>
      <c r="B59" s="881" t="inlineStr">
        <is>
          <t>June</t>
        </is>
      </c>
      <c r="C59" s="140">
        <f>($D$48*$D$50)+$D$54+($D$49*$D$51)</f>
        <v/>
      </c>
      <c r="D59" s="140">
        <f>($D$48*$D$52)+($D$49*$D$53)</f>
        <v/>
      </c>
      <c r="E59" s="200">
        <f>D59-C59</f>
        <v/>
      </c>
      <c r="F59" s="1022" t="n"/>
      <c r="G59" s="140">
        <f>I58</f>
        <v/>
      </c>
      <c r="H59" s="140">
        <f>E59</f>
        <v/>
      </c>
      <c r="I59" s="140">
        <f>G59+H59</f>
        <v/>
      </c>
      <c r="J59" s="1022" t="n"/>
    </row>
    <row r="60">
      <c r="A60" s="1022" t="n"/>
      <c r="B60" s="881" t="inlineStr">
        <is>
          <t>July</t>
        </is>
      </c>
      <c r="C60" s="140">
        <f>($D$48*$D$50)+$D$54+($D$49*$D$51)</f>
        <v/>
      </c>
      <c r="D60" s="140">
        <f>($D$48*$D$52)+($D$49*$D$53)</f>
        <v/>
      </c>
      <c r="E60" s="200">
        <f>D60-C60</f>
        <v/>
      </c>
      <c r="F60" s="1022" t="n"/>
      <c r="G60" s="140">
        <f>I59</f>
        <v/>
      </c>
      <c r="H60" s="140">
        <f>E60</f>
        <v/>
      </c>
      <c r="I60" s="140">
        <f>G60+H60</f>
        <v/>
      </c>
      <c r="J60" s="1022" t="n"/>
    </row>
    <row r="61">
      <c r="A61" s="1022" t="n"/>
      <c r="B61" s="881" t="inlineStr">
        <is>
          <t>August</t>
        </is>
      </c>
      <c r="C61" s="140">
        <f>($D$48*$D$50)+$D$54+($D$49*$D$51)</f>
        <v/>
      </c>
      <c r="D61" s="140">
        <f>($D$48*$D$52)+($D$49*$D$53)</f>
        <v/>
      </c>
      <c r="E61" s="200">
        <f>D61-C61</f>
        <v/>
      </c>
      <c r="F61" s="1022" t="n"/>
      <c r="G61" s="140">
        <f>I60</f>
        <v/>
      </c>
      <c r="H61" s="140">
        <f>E61</f>
        <v/>
      </c>
      <c r="I61" s="140">
        <f>G61+H61</f>
        <v/>
      </c>
      <c r="J61" s="1022" t="n"/>
    </row>
    <row r="62">
      <c r="A62" s="1022" t="n"/>
      <c r="B62" s="881" t="inlineStr">
        <is>
          <t>September</t>
        </is>
      </c>
      <c r="C62" s="140">
        <f>($D$48*$D$50)+$D$54+($D$49*$D$51)</f>
        <v/>
      </c>
      <c r="D62" s="140">
        <f>($D$48*$D$52)+($D$49*$D$53)</f>
        <v/>
      </c>
      <c r="E62" s="200">
        <f>D62-C62</f>
        <v/>
      </c>
      <c r="F62" s="1022" t="n"/>
      <c r="G62" s="140">
        <f>I61</f>
        <v/>
      </c>
      <c r="H62" s="140">
        <f>E62</f>
        <v/>
      </c>
      <c r="I62" s="140">
        <f>G62+H62</f>
        <v/>
      </c>
      <c r="J62" s="1022" t="n"/>
    </row>
    <row r="63">
      <c r="A63" s="1022" t="n"/>
      <c r="B63" s="881" t="inlineStr">
        <is>
          <t>October</t>
        </is>
      </c>
      <c r="C63" s="140">
        <f>($D$48*$D$50)+$D$54+($D$49*$D$51)</f>
        <v/>
      </c>
      <c r="D63" s="140">
        <f>($D$48*$D$52)+($D$49*$D$53)</f>
        <v/>
      </c>
      <c r="E63" s="200">
        <f>D63-C63</f>
        <v/>
      </c>
      <c r="F63" s="1022" t="n"/>
      <c r="G63" s="140">
        <f>I62</f>
        <v/>
      </c>
      <c r="H63" s="140">
        <f>E63</f>
        <v/>
      </c>
      <c r="I63" s="140">
        <f>G63+H63</f>
        <v/>
      </c>
      <c r="J63" s="1022" t="n"/>
    </row>
    <row r="64">
      <c r="A64" s="1022" t="n"/>
      <c r="B64" s="881" t="inlineStr">
        <is>
          <t>November</t>
        </is>
      </c>
      <c r="C64" s="140">
        <f>($D$48*$D$50)+$D$54+($D$49*$D$51)</f>
        <v/>
      </c>
      <c r="D64" s="140">
        <f>($D$48*$D$52)+($D$49*$D$53)</f>
        <v/>
      </c>
      <c r="E64" s="200">
        <f>D64-C64</f>
        <v/>
      </c>
      <c r="F64" s="1022" t="n"/>
      <c r="G64" s="140">
        <f>I63</f>
        <v/>
      </c>
      <c r="H64" s="140">
        <f>E64</f>
        <v/>
      </c>
      <c r="I64" s="140">
        <f>G64+H64</f>
        <v/>
      </c>
      <c r="J64" s="1022" t="n"/>
    </row>
    <row r="65">
      <c r="A65" s="1022" t="n"/>
      <c r="B65" s="881" t="inlineStr">
        <is>
          <t>December</t>
        </is>
      </c>
      <c r="C65" s="140">
        <f>($D$48*$D$50)+$D$54+($D$49*$D$51)</f>
        <v/>
      </c>
      <c r="D65" s="140">
        <f>($D$48*$D$52)+($D$49*$D$53)</f>
        <v/>
      </c>
      <c r="E65" s="200">
        <f>D65-C65</f>
        <v/>
      </c>
      <c r="F65" s="1022" t="n"/>
      <c r="G65" s="140">
        <f>I64</f>
        <v/>
      </c>
      <c r="H65" s="140">
        <f>E65</f>
        <v/>
      </c>
      <c r="I65" s="140">
        <f>G65+H65</f>
        <v/>
      </c>
      <c r="J65" s="1022" t="n"/>
    </row>
    <row r="66">
      <c r="A66" s="1022" t="n"/>
      <c r="B66" s="881" t="inlineStr">
        <is>
          <t>January</t>
        </is>
      </c>
      <c r="C66" s="140">
        <f>($D$48*$D$50)+$D$54+($D$49*$D$51)</f>
        <v/>
      </c>
      <c r="D66" s="140">
        <f>($D$48*$D$52)+($D$49*$D$53)</f>
        <v/>
      </c>
      <c r="E66" s="200">
        <f>D66-C66</f>
        <v/>
      </c>
      <c r="F66" s="1022" t="n"/>
      <c r="G66" s="140">
        <f>I65</f>
        <v/>
      </c>
      <c r="H66" s="140">
        <f>E66</f>
        <v/>
      </c>
      <c r="I66" s="140">
        <f>G66+H66</f>
        <v/>
      </c>
      <c r="J66" s="1022" t="n"/>
    </row>
    <row r="67">
      <c r="A67" s="1022" t="n"/>
      <c r="B67" s="881" t="inlineStr">
        <is>
          <t>February</t>
        </is>
      </c>
      <c r="C67" s="140">
        <f>($D$48*$D$50)+$D$54+($D$49*$D$51)</f>
        <v/>
      </c>
      <c r="D67" s="140">
        <f>($D$48*$D$52)+($D$49*$D$53)</f>
        <v/>
      </c>
      <c r="E67" s="200">
        <f>D67-C67</f>
        <v/>
      </c>
      <c r="F67" s="1022" t="n"/>
      <c r="G67" s="140">
        <f>I66</f>
        <v/>
      </c>
      <c r="H67" s="140">
        <f>E67</f>
        <v/>
      </c>
      <c r="I67" s="140">
        <f>G67+H67</f>
        <v/>
      </c>
      <c r="J67" s="1022" t="n"/>
    </row>
    <row r="68">
      <c r="A68" s="1022" t="n"/>
      <c r="B68" s="225" t="inlineStr">
        <is>
          <t>March</t>
        </is>
      </c>
      <c r="C68" s="142">
        <f>($D$48*$D$50)+$D$54+($D$49*$D$51)</f>
        <v/>
      </c>
      <c r="D68" s="142">
        <f>($D$48*$D$52)+($D$49*$D$53)</f>
        <v/>
      </c>
      <c r="E68" s="203">
        <f>D68-C68</f>
        <v/>
      </c>
      <c r="F68" s="1022" t="n"/>
      <c r="G68" s="142">
        <f>I67</f>
        <v/>
      </c>
      <c r="H68" s="142">
        <f>E68</f>
        <v/>
      </c>
      <c r="I68" s="142">
        <f>G68+H68</f>
        <v/>
      </c>
      <c r="J68" s="1022" t="n"/>
    </row>
    <row r="69">
      <c r="A69" s="1022" t="n"/>
      <c r="B69" s="1022" t="n"/>
      <c r="C69" s="226">
        <f>SUM(C57:C68)</f>
        <v/>
      </c>
      <c r="D69" s="226">
        <f>SUM(D57:D68)</f>
        <v/>
      </c>
      <c r="E69" s="270">
        <f>D69-C69</f>
        <v/>
      </c>
      <c r="F69" s="1022" t="n"/>
      <c r="G69" s="1022" t="n"/>
      <c r="H69" s="1022" t="n"/>
      <c r="I69" s="1022" t="n"/>
      <c r="J69" s="1022" t="n"/>
    </row>
    <row r="70">
      <c r="A70" s="1022" t="n"/>
      <c r="B70" s="1022" t="n"/>
      <c r="C70" s="1022" t="n"/>
      <c r="D70" s="1022" t="n"/>
      <c r="E70" s="1022" t="n"/>
      <c r="F70" s="1022" t="n"/>
      <c r="G70" s="1022" t="n"/>
      <c r="H70" s="1022" t="n"/>
      <c r="I70" s="1022" t="n"/>
      <c r="J70" s="1022" t="n"/>
    </row>
    <row r="71">
      <c r="A71" s="1022" t="n"/>
      <c r="B71" s="155" t="inlineStr">
        <is>
          <t>Buffer Capital (Production Cost of 1.5 Month)</t>
        </is>
      </c>
      <c r="C71" s="1069" t="n"/>
      <c r="D71" s="228">
        <f>C57*1.5</f>
        <v/>
      </c>
      <c r="E71" s="1022" t="n"/>
      <c r="F71" s="1022" t="n"/>
      <c r="G71" s="1022" t="n"/>
      <c r="H71" s="1022" t="n"/>
      <c r="I71" s="1022" t="n"/>
      <c r="J71" s="1022" t="n"/>
    </row>
    <row r="72">
      <c r="A72" s="1022" t="n"/>
      <c r="B72" s="1022" t="n"/>
      <c r="C72" s="1022" t="n"/>
      <c r="D72" s="1022" t="n"/>
      <c r="E72" s="1022" t="n"/>
      <c r="F72" s="1022" t="n"/>
      <c r="G72" s="1022" t="n"/>
      <c r="H72" s="1022" t="n"/>
      <c r="I72" s="1022" t="n"/>
      <c r="J72" s="1022" t="n"/>
    </row>
    <row r="73">
      <c r="A73" s="1022" t="n"/>
      <c r="B73" s="229" t="inlineStr">
        <is>
          <t>Total Yearly Turnover</t>
        </is>
      </c>
      <c r="C73" s="1074" t="n"/>
      <c r="D73" s="476">
        <f>D69</f>
        <v/>
      </c>
      <c r="E73" s="231" t="n"/>
      <c r="F73" s="1022" t="n"/>
      <c r="G73" s="1022" t="n"/>
      <c r="H73" s="1022" t="n"/>
      <c r="I73" s="1022" t="n"/>
      <c r="J73" s="1022" t="n"/>
    </row>
    <row r="74">
      <c r="A74" s="1022" t="n"/>
      <c r="B74" s="132" t="inlineStr">
        <is>
          <t>Initial Working Capital</t>
        </is>
      </c>
      <c r="C74" s="1076" t="n"/>
      <c r="D74" s="233">
        <f>C57+D71</f>
        <v/>
      </c>
      <c r="E74" s="218" t="inlineStr">
        <is>
          <t xml:space="preserve">* Working Capital Required=Cash outflow for the first month + Contingency fund </t>
        </is>
      </c>
      <c r="F74" s="1022" t="n"/>
      <c r="G74" s="1022" t="n"/>
      <c r="H74" s="1022" t="n"/>
      <c r="I74" s="1022" t="n"/>
      <c r="J74" s="1022" t="n"/>
    </row>
    <row r="75">
      <c r="A75" s="1022" t="n"/>
      <c r="B75" s="133" t="inlineStr">
        <is>
          <t>Working Capital Rotation</t>
        </is>
      </c>
      <c r="C75" s="1077" t="n"/>
      <c r="D75" s="234">
        <f>D73/D74</f>
        <v/>
      </c>
      <c r="E75" s="1022" t="n"/>
      <c r="F75" s="1022" t="n"/>
      <c r="G75" s="1022" t="n"/>
      <c r="H75" s="1022" t="n"/>
      <c r="I75" s="1022" t="n"/>
      <c r="J75" s="1022" t="n"/>
    </row>
    <row r="76">
      <c r="A76" s="1022" t="n"/>
      <c r="B76" s="1022" t="n"/>
      <c r="C76" s="1022" t="n"/>
      <c r="D76" s="235" t="n"/>
      <c r="E76" s="1022" t="n"/>
      <c r="F76" s="1022" t="n"/>
      <c r="G76" s="1022" t="n"/>
      <c r="H76" s="1022" t="n"/>
      <c r="I76" s="1022" t="n"/>
      <c r="J76" s="1022" t="n"/>
    </row>
    <row r="77">
      <c r="A77" s="885" t="n"/>
      <c r="B77" s="861" t="inlineStr">
        <is>
          <t>LACTATION POWDER: TIER 1</t>
        </is>
      </c>
      <c r="C77" s="885" t="n"/>
      <c r="D77" s="236" t="n"/>
      <c r="E77" s="885" t="n"/>
      <c r="F77" s="885" t="n"/>
      <c r="G77" s="885" t="n"/>
      <c r="H77" s="885" t="n"/>
      <c r="I77" s="885" t="n"/>
      <c r="J77" s="885" t="n"/>
    </row>
    <row r="78">
      <c r="A78" s="1022" t="n"/>
      <c r="B78" s="1022" t="n"/>
      <c r="C78" s="1022" t="n"/>
      <c r="D78" s="1022" t="n"/>
      <c r="E78" s="1022" t="n"/>
      <c r="F78" s="1022" t="n"/>
      <c r="G78" s="1022" t="n"/>
      <c r="H78" s="1022" t="n"/>
      <c r="I78" s="1022" t="n"/>
      <c r="J78" s="1022" t="n"/>
    </row>
    <row r="79">
      <c r="A79" s="885" t="n"/>
      <c r="B79" s="229" t="inlineStr">
        <is>
          <t>Monthly Inhouse Boxes Produced (in Units)</t>
        </is>
      </c>
      <c r="C79" s="211" t="n"/>
      <c r="D79" s="239">
        <f> 'In-house (2-5yrs)'!D75/12</f>
        <v/>
      </c>
      <c r="E79" s="885" t="n"/>
      <c r="F79" s="885" t="n"/>
      <c r="G79" s="885" t="n"/>
      <c r="H79" s="885" t="n"/>
      <c r="I79" s="885" t="n"/>
      <c r="J79" s="885" t="n"/>
    </row>
    <row r="80">
      <c r="A80" s="885" t="n"/>
      <c r="B80" s="232" t="inlineStr">
        <is>
          <t>Monthly Contract Boxes Produced (in Units)</t>
        </is>
      </c>
      <c r="C80" s="213" t="n"/>
      <c r="D80" s="863">
        <f>'Third Party (2-5yrs)'!D47/12</f>
        <v/>
      </c>
      <c r="E80" s="885" t="n"/>
      <c r="F80" s="885" t="n"/>
      <c r="G80" s="885" t="n"/>
      <c r="H80" s="885" t="n"/>
      <c r="I80" s="885" t="n"/>
      <c r="J80" s="885" t="n"/>
    </row>
    <row r="81">
      <c r="A81" s="885" t="n"/>
      <c r="B81" s="232" t="inlineStr">
        <is>
          <t>Cost/Box for Inhouse Mfg (in ₹)</t>
        </is>
      </c>
      <c r="C81" s="213" t="n"/>
      <c r="D81" s="242">
        <f>'In-house (2-5yrs)'!E94</f>
        <v/>
      </c>
      <c r="E81" s="885" t="n"/>
      <c r="F81" s="885" t="n"/>
      <c r="G81" s="885" t="n"/>
      <c r="H81" s="885" t="n"/>
      <c r="I81" s="885" t="n"/>
      <c r="J81" s="885" t="n"/>
    </row>
    <row r="82">
      <c r="A82" s="885" t="n"/>
      <c r="B82" s="232" t="inlineStr">
        <is>
          <t>Cost/Box for Contractual Mfg (in ₹)</t>
        </is>
      </c>
      <c r="C82" s="213" t="n"/>
      <c r="D82" s="242">
        <f>'Third Party (2-5yrs)'!D66</f>
        <v/>
      </c>
      <c r="E82" s="885" t="n"/>
      <c r="F82" s="885" t="n"/>
      <c r="G82" s="885" t="n"/>
      <c r="H82" s="885" t="n"/>
      <c r="I82" s="885" t="n"/>
      <c r="J82" s="885" t="n"/>
    </row>
    <row r="83">
      <c r="A83" s="885" t="n"/>
      <c r="B83" s="232" t="inlineStr">
        <is>
          <t>Revenue/Box for Inhouse Mfg (in ₹)</t>
        </is>
      </c>
      <c r="C83" s="213" t="n"/>
      <c r="D83" s="242">
        <f>'In-house (2-5yrs)'!D94</f>
        <v/>
      </c>
      <c r="E83" s="885" t="n"/>
      <c r="F83" s="885" t="n"/>
      <c r="G83" s="885" t="n"/>
      <c r="H83" s="885" t="n"/>
      <c r="I83" s="885" t="n"/>
      <c r="J83" s="885" t="n"/>
    </row>
    <row r="84">
      <c r="A84" s="885" t="n"/>
      <c r="B84" s="232" t="inlineStr">
        <is>
          <t>Revenue/Box for Contractual Mfg (in ₹)</t>
        </is>
      </c>
      <c r="C84" s="213" t="n"/>
      <c r="D84" s="242">
        <f>'Third Party (2-5yrs)'!C66</f>
        <v/>
      </c>
      <c r="E84" s="885" t="n"/>
      <c r="F84" s="885" t="n"/>
      <c r="G84" s="885" t="n"/>
      <c r="H84" s="885" t="n"/>
      <c r="I84" s="885" t="n"/>
      <c r="J84" s="885" t="n"/>
    </row>
    <row r="85">
      <c r="A85" s="885" t="n"/>
      <c r="B85" s="215" t="inlineStr">
        <is>
          <t>Monthly Indirect Expense (in ₹)</t>
        </is>
      </c>
      <c r="C85" s="216" t="n"/>
      <c r="D85" s="217">
        <f>D23</f>
        <v/>
      </c>
      <c r="E85" s="885" t="n"/>
      <c r="F85" s="885" t="n"/>
      <c r="G85" s="885" t="n"/>
      <c r="H85" s="885" t="n"/>
      <c r="I85" s="885" t="n"/>
      <c r="J85" s="885" t="n"/>
    </row>
    <row r="86">
      <c r="A86" s="1022" t="n"/>
      <c r="B86" s="1022" t="n"/>
      <c r="C86" s="1022" t="n"/>
      <c r="D86" s="1022" t="n"/>
      <c r="E86" s="1022" t="n"/>
      <c r="F86" s="1022" t="n"/>
      <c r="G86" s="245" t="inlineStr">
        <is>
          <t>* The working capital that we are investing in the first month is derived from the cash outflow that is required in the first month</t>
        </is>
      </c>
      <c r="H86" s="1022" t="n"/>
      <c r="I86" s="1022" t="n"/>
      <c r="J86" s="1022" t="n"/>
    </row>
    <row r="87">
      <c r="A87" s="885" t="n"/>
      <c r="B87" s="246" t="inlineStr">
        <is>
          <t>Month</t>
        </is>
      </c>
      <c r="C87" s="247" t="inlineStr">
        <is>
          <t>Cash Outflow</t>
        </is>
      </c>
      <c r="D87" s="248" t="inlineStr">
        <is>
          <t>Cash Inflow</t>
        </is>
      </c>
      <c r="E87" s="249" t="inlineStr">
        <is>
          <t>Difference (CO-CI)</t>
        </is>
      </c>
      <c r="F87" s="885" t="n"/>
      <c r="G87" s="250" t="inlineStr">
        <is>
          <t>Opening W.C.</t>
        </is>
      </c>
      <c r="H87" s="249" t="inlineStr">
        <is>
          <t>Net Cash Flow</t>
        </is>
      </c>
      <c r="I87" s="251" t="inlineStr">
        <is>
          <t>Closing W.C.</t>
        </is>
      </c>
      <c r="J87" s="885" t="n"/>
    </row>
    <row r="88">
      <c r="A88" s="885" t="n"/>
      <c r="B88" s="252" t="inlineStr">
        <is>
          <t>April</t>
        </is>
      </c>
      <c r="C88" s="255">
        <f>($D$79*$D$81)+$D$85+($D$80*$D$82)</f>
        <v/>
      </c>
      <c r="D88" s="255">
        <f>($D$79*$D$83)+($D$80*$D$84)</f>
        <v/>
      </c>
      <c r="E88" s="253">
        <f>D88-C88</f>
        <v/>
      </c>
      <c r="F88" s="254" t="n"/>
      <c r="G88" s="255">
        <f>C88+D102</f>
        <v/>
      </c>
      <c r="H88" s="255">
        <f>E88</f>
        <v/>
      </c>
      <c r="I88" s="255">
        <f>G88+H88</f>
        <v/>
      </c>
      <c r="J88" s="885" t="n"/>
    </row>
    <row r="89">
      <c r="A89" s="885" t="n"/>
      <c r="B89" s="161" t="inlineStr">
        <is>
          <t>May</t>
        </is>
      </c>
      <c r="C89" s="257">
        <f>($D$79*$D$81)+$D$85+($D$80*$D$82)</f>
        <v/>
      </c>
      <c r="D89" s="257">
        <f>($D$79*$D$83)+($D$80*$D$84)</f>
        <v/>
      </c>
      <c r="E89" s="256">
        <f>D89-C89</f>
        <v/>
      </c>
      <c r="F89" s="254" t="n"/>
      <c r="G89" s="257">
        <f>I88</f>
        <v/>
      </c>
      <c r="H89" s="257">
        <f>E89</f>
        <v/>
      </c>
      <c r="I89" s="257">
        <f>G89+H89</f>
        <v/>
      </c>
      <c r="J89" s="885" t="n"/>
    </row>
    <row r="90">
      <c r="A90" s="885" t="n"/>
      <c r="B90" s="161" t="inlineStr">
        <is>
          <t>June</t>
        </is>
      </c>
      <c r="C90" s="257">
        <f>($D$79*$D$81)+$D$85+($D$80*$D$82)</f>
        <v/>
      </c>
      <c r="D90" s="257">
        <f>($D$79*$D$83)+($D$80*$D$84)</f>
        <v/>
      </c>
      <c r="E90" s="256">
        <f>D90-C90</f>
        <v/>
      </c>
      <c r="F90" s="254" t="n"/>
      <c r="G90" s="257">
        <f>I89</f>
        <v/>
      </c>
      <c r="H90" s="257">
        <f>E90</f>
        <v/>
      </c>
      <c r="I90" s="257">
        <f>G90+H90</f>
        <v/>
      </c>
      <c r="J90" s="885" t="n"/>
    </row>
    <row r="91">
      <c r="A91" s="885" t="n"/>
      <c r="B91" s="161" t="inlineStr">
        <is>
          <t>July</t>
        </is>
      </c>
      <c r="C91" s="257">
        <f>($D$79*$D$81)+$D$85+($D$80*$D$82)</f>
        <v/>
      </c>
      <c r="D91" s="257">
        <f>($D$79*$D$83)+($D$80*$D$84)</f>
        <v/>
      </c>
      <c r="E91" s="256">
        <f>D91-C91</f>
        <v/>
      </c>
      <c r="F91" s="254" t="n"/>
      <c r="G91" s="257">
        <f>I90</f>
        <v/>
      </c>
      <c r="H91" s="257">
        <f>E91</f>
        <v/>
      </c>
      <c r="I91" s="257">
        <f>G91+H91</f>
        <v/>
      </c>
      <c r="J91" s="885" t="n"/>
    </row>
    <row r="92">
      <c r="A92" s="885" t="n"/>
      <c r="B92" s="161" t="inlineStr">
        <is>
          <t>August</t>
        </is>
      </c>
      <c r="C92" s="257">
        <f>($D$79*$D$81)+$D$85+($D$80*$D$82)</f>
        <v/>
      </c>
      <c r="D92" s="257">
        <f>($D$79*$D$83)+($D$80*$D$84)</f>
        <v/>
      </c>
      <c r="E92" s="256">
        <f>D92-C92</f>
        <v/>
      </c>
      <c r="F92" s="254" t="n"/>
      <c r="G92" s="257">
        <f>I91</f>
        <v/>
      </c>
      <c r="H92" s="257">
        <f>E92</f>
        <v/>
      </c>
      <c r="I92" s="257">
        <f>G92+H92</f>
        <v/>
      </c>
      <c r="J92" s="885" t="n"/>
    </row>
    <row r="93">
      <c r="A93" s="885" t="n"/>
      <c r="B93" s="161" t="inlineStr">
        <is>
          <t>September</t>
        </is>
      </c>
      <c r="C93" s="257">
        <f>($D$79*$D$81)+$D$85+($D$80*$D$82)</f>
        <v/>
      </c>
      <c r="D93" s="257">
        <f>($D$79*$D$83)+($D$80*$D$84)</f>
        <v/>
      </c>
      <c r="E93" s="256">
        <f>D93-C93</f>
        <v/>
      </c>
      <c r="F93" s="254" t="n"/>
      <c r="G93" s="257">
        <f>I92</f>
        <v/>
      </c>
      <c r="H93" s="257">
        <f>E93</f>
        <v/>
      </c>
      <c r="I93" s="257">
        <f>G93+H93</f>
        <v/>
      </c>
      <c r="J93" s="885" t="n"/>
    </row>
    <row r="94">
      <c r="A94" s="885" t="n"/>
      <c r="B94" s="161" t="inlineStr">
        <is>
          <t>October</t>
        </is>
      </c>
      <c r="C94" s="257">
        <f>($D$79*$D$81)+$D$85+($D$80*$D$82)</f>
        <v/>
      </c>
      <c r="D94" s="257">
        <f>($D$79*$D$83)+($D$80*$D$84)</f>
        <v/>
      </c>
      <c r="E94" s="256">
        <f>D94-C94</f>
        <v/>
      </c>
      <c r="F94" s="254" t="n"/>
      <c r="G94" s="257">
        <f>I93</f>
        <v/>
      </c>
      <c r="H94" s="257">
        <f>E94</f>
        <v/>
      </c>
      <c r="I94" s="257">
        <f>G94+H94</f>
        <v/>
      </c>
      <c r="J94" s="885" t="n"/>
    </row>
    <row r="95">
      <c r="A95" s="885" t="n"/>
      <c r="B95" s="161" t="inlineStr">
        <is>
          <t>November</t>
        </is>
      </c>
      <c r="C95" s="257">
        <f>($D$79*$D$81)+$D$85+($D$80*$D$82)</f>
        <v/>
      </c>
      <c r="D95" s="257">
        <f>($D$79*$D$83)+($D$80*$D$84)</f>
        <v/>
      </c>
      <c r="E95" s="256">
        <f>D95-C95</f>
        <v/>
      </c>
      <c r="F95" s="254" t="n"/>
      <c r="G95" s="257">
        <f>I94</f>
        <v/>
      </c>
      <c r="H95" s="257">
        <f>E95</f>
        <v/>
      </c>
      <c r="I95" s="257">
        <f>G95+H95</f>
        <v/>
      </c>
      <c r="J95" s="885" t="n"/>
    </row>
    <row r="96">
      <c r="A96" s="885" t="n"/>
      <c r="B96" s="161" t="inlineStr">
        <is>
          <t>December</t>
        </is>
      </c>
      <c r="C96" s="257">
        <f>($D$79*$D$81)+$D$85+($D$80*$D$82)</f>
        <v/>
      </c>
      <c r="D96" s="257">
        <f>($D$79*$D$83)+($D$80*$D$84)</f>
        <v/>
      </c>
      <c r="E96" s="256">
        <f>D96-C96</f>
        <v/>
      </c>
      <c r="F96" s="254" t="n"/>
      <c r="G96" s="257">
        <f>I95</f>
        <v/>
      </c>
      <c r="H96" s="257">
        <f>E96</f>
        <v/>
      </c>
      <c r="I96" s="257">
        <f>G96+H96</f>
        <v/>
      </c>
      <c r="J96" s="885" t="n"/>
    </row>
    <row r="97">
      <c r="A97" s="885" t="n"/>
      <c r="B97" s="161" t="inlineStr">
        <is>
          <t>January</t>
        </is>
      </c>
      <c r="C97" s="257">
        <f>($D$79*$D$81)+$D$85+($D$80*$D$82)</f>
        <v/>
      </c>
      <c r="D97" s="257">
        <f>($D$79*$D$83)+($D$80*$D$84)</f>
        <v/>
      </c>
      <c r="E97" s="256">
        <f>D97-C97</f>
        <v/>
      </c>
      <c r="F97" s="254" t="n"/>
      <c r="G97" s="257">
        <f>I96</f>
        <v/>
      </c>
      <c r="H97" s="257">
        <f>E97</f>
        <v/>
      </c>
      <c r="I97" s="257">
        <f>G97+H97</f>
        <v/>
      </c>
      <c r="J97" s="885" t="n"/>
    </row>
    <row r="98">
      <c r="A98" s="885" t="n"/>
      <c r="B98" s="161" t="inlineStr">
        <is>
          <t>February</t>
        </is>
      </c>
      <c r="C98" s="257">
        <f>($D$79*$D$81)+$D$85+($D$80*$D$82)</f>
        <v/>
      </c>
      <c r="D98" s="257">
        <f>($D$79*$D$83)+($D$80*$D$84)</f>
        <v/>
      </c>
      <c r="E98" s="256">
        <f>D98-C98</f>
        <v/>
      </c>
      <c r="F98" s="254" t="n"/>
      <c r="G98" s="257">
        <f>I97</f>
        <v/>
      </c>
      <c r="H98" s="257">
        <f>E98</f>
        <v/>
      </c>
      <c r="I98" s="257">
        <f>G98+H98</f>
        <v/>
      </c>
      <c r="J98" s="885" t="n"/>
    </row>
    <row r="99">
      <c r="A99" s="885" t="n"/>
      <c r="B99" s="258" t="inlineStr">
        <is>
          <t>March</t>
        </is>
      </c>
      <c r="C99" s="260">
        <f>($D$79*$D$81)+$D$85+($D$80*$D$82)</f>
        <v/>
      </c>
      <c r="D99" s="260">
        <f>($D$79*$D$83)+($D$80*$D$84)</f>
        <v/>
      </c>
      <c r="E99" s="259">
        <f>D99-C99</f>
        <v/>
      </c>
      <c r="F99" s="254" t="n"/>
      <c r="G99" s="260">
        <f>I98</f>
        <v/>
      </c>
      <c r="H99" s="260">
        <f>E99</f>
        <v/>
      </c>
      <c r="I99" s="260">
        <f>G99+H99</f>
        <v/>
      </c>
      <c r="J99" s="885" t="n"/>
    </row>
    <row r="100">
      <c r="A100" s="885" t="n"/>
      <c r="B100" s="885" t="n"/>
      <c r="C100" s="261">
        <f>SUM(C88:C99)</f>
        <v/>
      </c>
      <c r="D100" s="261">
        <f>SUM(D88:D99)</f>
        <v/>
      </c>
      <c r="E100" s="262">
        <f>D100-C100</f>
        <v/>
      </c>
      <c r="F100" s="885" t="n"/>
      <c r="G100" s="885" t="n"/>
      <c r="H100" s="885" t="n"/>
      <c r="I100" s="885" t="n"/>
      <c r="J100" s="885" t="n"/>
    </row>
    <row r="101">
      <c r="A101" s="1022" t="n"/>
      <c r="B101" s="1022" t="n"/>
      <c r="C101" s="1022" t="n"/>
      <c r="D101" s="1022" t="n"/>
      <c r="E101" s="1022" t="n"/>
      <c r="F101" s="1022" t="n"/>
      <c r="G101" s="1022" t="n"/>
      <c r="H101" s="1022" t="n"/>
      <c r="I101" s="1022" t="n"/>
      <c r="J101" s="1022" t="n"/>
    </row>
    <row r="102">
      <c r="A102" s="885" t="n"/>
      <c r="B102" s="155" t="inlineStr">
        <is>
          <t>Buffer Capital (Production Cost of 1.5 Month)</t>
        </is>
      </c>
      <c r="C102" s="1069" t="n"/>
      <c r="D102" s="228">
        <f>C88*1.5</f>
        <v/>
      </c>
      <c r="E102" s="885" t="n"/>
      <c r="F102" s="885" t="n"/>
      <c r="G102" s="885" t="n"/>
      <c r="H102" s="885" t="n"/>
      <c r="I102" s="885" t="n"/>
      <c r="J102" s="885" t="n"/>
    </row>
    <row r="103">
      <c r="A103" s="1022" t="n"/>
      <c r="B103" s="1022" t="n"/>
      <c r="C103" s="1022" t="n"/>
      <c r="D103" s="1022" t="n"/>
      <c r="E103" s="1022" t="n"/>
      <c r="F103" s="1022" t="n"/>
      <c r="G103" s="1022" t="n"/>
      <c r="H103" s="1022" t="n"/>
      <c r="I103" s="1022" t="n"/>
      <c r="J103" s="1022" t="n"/>
    </row>
    <row r="104">
      <c r="A104" s="885" t="n"/>
      <c r="B104" s="263" t="inlineStr">
        <is>
          <t>Total Yearly Turnover</t>
        </is>
      </c>
      <c r="C104" s="1074" t="n"/>
      <c r="D104" s="264">
        <f>D100</f>
        <v/>
      </c>
      <c r="E104" s="265" t="n"/>
      <c r="F104" s="885" t="n"/>
      <c r="G104" s="885" t="n"/>
      <c r="H104" s="885" t="n"/>
      <c r="I104" s="885" t="n"/>
      <c r="J104" s="885" t="n"/>
    </row>
    <row r="105">
      <c r="A105" s="885" t="n"/>
      <c r="B105" s="1084" t="inlineStr">
        <is>
          <t>Initial Working Capital</t>
        </is>
      </c>
      <c r="C105" s="1076" t="n"/>
      <c r="D105" s="267">
        <f>C88+D102</f>
        <v/>
      </c>
      <c r="E105" s="245" t="inlineStr">
        <is>
          <t xml:space="preserve">* Working Capital Required=Cash outflow for the first month + Contingency fund </t>
        </is>
      </c>
      <c r="F105" s="885" t="n"/>
      <c r="G105" s="885" t="n"/>
      <c r="H105" s="885" t="n"/>
      <c r="I105" s="885" t="n"/>
      <c r="J105" s="885" t="n"/>
    </row>
    <row r="106">
      <c r="A106" s="885" t="n"/>
      <c r="B106" s="1085" t="inlineStr">
        <is>
          <t>Working Capital Rotation</t>
        </is>
      </c>
      <c r="C106" s="1077" t="n"/>
      <c r="D106" s="268">
        <f>D104/D105</f>
        <v/>
      </c>
      <c r="E106" s="885" t="n"/>
      <c r="F106" s="885" t="n"/>
      <c r="G106" s="885" t="n"/>
      <c r="H106" s="885" t="n"/>
      <c r="I106" s="885" t="n"/>
      <c r="J106" s="885" t="n"/>
    </row>
    <row r="107">
      <c r="A107" s="1022" t="n"/>
      <c r="B107" s="1022" t="n"/>
      <c r="C107" s="1022" t="n"/>
      <c r="D107" s="885" t="n"/>
      <c r="E107" s="1022" t="n"/>
      <c r="F107" s="1022" t="n"/>
      <c r="G107" s="1022" t="n"/>
      <c r="H107" s="1022" t="n"/>
      <c r="I107" s="1022" t="n"/>
      <c r="J107" s="1022" t="n"/>
    </row>
    <row r="108">
      <c r="A108" s="885" t="n"/>
      <c r="B108" s="861" t="inlineStr">
        <is>
          <t>LACTATION POWDER: TIER 3</t>
        </is>
      </c>
      <c r="C108" s="885" t="n"/>
      <c r="D108" s="236" t="n"/>
      <c r="E108" s="885" t="n"/>
      <c r="F108" s="885" t="n"/>
      <c r="G108" s="885" t="n"/>
      <c r="H108" s="885" t="n"/>
      <c r="I108" s="885" t="n"/>
      <c r="J108" s="885" t="n"/>
    </row>
    <row r="109">
      <c r="A109" s="1022" t="n"/>
      <c r="B109" s="1022" t="n"/>
      <c r="C109" s="1022" t="n"/>
      <c r="D109" s="1022" t="n"/>
      <c r="E109" s="1022" t="n"/>
      <c r="F109" s="1022" t="n"/>
      <c r="G109" s="1022" t="n"/>
      <c r="H109" s="1022" t="n"/>
      <c r="I109" s="1022" t="n"/>
      <c r="J109" s="1022" t="n"/>
    </row>
    <row r="110">
      <c r="A110" s="885" t="n"/>
      <c r="B110" s="229" t="inlineStr">
        <is>
          <t>Monthly Inhouse Boxes Produced (in Units)</t>
        </is>
      </c>
      <c r="C110" s="211" t="n"/>
      <c r="D110" s="239">
        <f>'In-house (2-5yrs)'!D77/12</f>
        <v/>
      </c>
      <c r="E110" s="885" t="n"/>
      <c r="F110" s="885" t="n"/>
      <c r="G110" s="885" t="n"/>
      <c r="H110" s="885" t="n"/>
      <c r="I110" s="885" t="n"/>
      <c r="J110" s="885" t="n"/>
    </row>
    <row r="111">
      <c r="A111" s="885" t="n"/>
      <c r="B111" s="232" t="inlineStr">
        <is>
          <t>Monthly Contract Boxes Produced (in Units)</t>
        </is>
      </c>
      <c r="C111" s="213" t="n"/>
      <c r="D111" s="863">
        <f>'Third Party (2-5yrs)'!D49/12</f>
        <v/>
      </c>
      <c r="E111" s="885" t="n"/>
      <c r="F111" s="885" t="n"/>
      <c r="G111" s="885" t="n"/>
      <c r="H111" s="885" t="n"/>
      <c r="I111" s="885" t="n"/>
      <c r="J111" s="885" t="n"/>
    </row>
    <row r="112">
      <c r="A112" s="885" t="n"/>
      <c r="B112" s="232" t="inlineStr">
        <is>
          <t>Cost/Box for Inhouse Mfg (in ₹)</t>
        </is>
      </c>
      <c r="C112" s="213" t="n"/>
      <c r="D112" s="242">
        <f>'In-house (2-5yrs)'!E99</f>
        <v/>
      </c>
      <c r="E112" s="885" t="n"/>
      <c r="F112" s="885" t="n"/>
      <c r="G112" s="885" t="n"/>
      <c r="H112" s="885" t="n"/>
      <c r="I112" s="885" t="n"/>
      <c r="J112" s="885" t="n"/>
    </row>
    <row r="113">
      <c r="A113" s="885" t="n"/>
      <c r="B113" s="232" t="inlineStr">
        <is>
          <t>Cost/Box for Contractual Mfg (in ₹)</t>
        </is>
      </c>
      <c r="C113" s="213" t="n"/>
      <c r="D113" s="242">
        <f>'Third Party (2-5yrs)'!D68</f>
        <v/>
      </c>
      <c r="E113" s="885" t="n"/>
      <c r="F113" s="885" t="n"/>
      <c r="G113" s="885" t="n"/>
      <c r="H113" s="885" t="n"/>
      <c r="I113" s="885" t="n"/>
      <c r="J113" s="885" t="n"/>
    </row>
    <row r="114">
      <c r="A114" s="885" t="n"/>
      <c r="B114" s="232" t="inlineStr">
        <is>
          <t>Revenue/Box for Inhouse Mfg (in ₹)</t>
        </is>
      </c>
      <c r="C114" s="213" t="n"/>
      <c r="D114" s="242">
        <f>'In-house (2-5yrs)'!D99</f>
        <v/>
      </c>
      <c r="E114" s="885" t="n"/>
      <c r="F114" s="885" t="n"/>
      <c r="G114" s="885" t="n"/>
      <c r="H114" s="885" t="n"/>
      <c r="I114" s="885" t="n"/>
      <c r="J114" s="885" t="n"/>
    </row>
    <row r="115">
      <c r="A115" s="885" t="n"/>
      <c r="B115" s="232" t="inlineStr">
        <is>
          <t>Revenue/Box for Contractual Mfg (in ₹)</t>
        </is>
      </c>
      <c r="C115" s="213" t="n"/>
      <c r="D115" s="242">
        <f>'Third Party (2-5yrs)'!C68</f>
        <v/>
      </c>
      <c r="E115" s="885" t="n"/>
      <c r="F115" s="885" t="n"/>
      <c r="G115" s="885" t="n"/>
      <c r="H115" s="885" t="n"/>
      <c r="I115" s="885" t="n"/>
      <c r="J115" s="885" t="n"/>
    </row>
    <row r="116">
      <c r="A116" s="885" t="n"/>
      <c r="B116" s="215" t="inlineStr">
        <is>
          <t>Monthly Indirect Expense (in ₹)</t>
        </is>
      </c>
      <c r="C116" s="216" t="n"/>
      <c r="D116" s="217">
        <f>D54</f>
        <v/>
      </c>
      <c r="E116" s="885" t="n"/>
      <c r="F116" s="885" t="n"/>
      <c r="G116" s="885" t="n"/>
      <c r="H116" s="885" t="n"/>
      <c r="I116" s="885" t="n"/>
      <c r="J116" s="885" t="n"/>
    </row>
    <row r="117">
      <c r="A117" s="1022" t="n"/>
      <c r="B117" s="1022" t="n"/>
      <c r="C117" s="1022" t="n"/>
      <c r="D117" s="1022" t="n"/>
      <c r="E117" s="1022" t="n"/>
      <c r="F117" s="1022" t="n"/>
      <c r="G117" s="245" t="inlineStr">
        <is>
          <t>* The working capital that we are investing in the first month is derived from the cash outflow that is required in the first month</t>
        </is>
      </c>
      <c r="H117" s="1022" t="n"/>
      <c r="I117" s="1022" t="n"/>
      <c r="J117" s="1022" t="n"/>
    </row>
    <row r="118">
      <c r="A118" s="885" t="n"/>
      <c r="B118" s="246" t="inlineStr">
        <is>
          <t>Month</t>
        </is>
      </c>
      <c r="C118" s="247" t="inlineStr">
        <is>
          <t>Cash Outflow</t>
        </is>
      </c>
      <c r="D118" s="248" t="inlineStr">
        <is>
          <t>Cash Inflow</t>
        </is>
      </c>
      <c r="E118" s="249" t="inlineStr">
        <is>
          <t>Difference (CO-CI)</t>
        </is>
      </c>
      <c r="F118" s="885" t="n"/>
      <c r="G118" s="250" t="inlineStr">
        <is>
          <t>Opening W.C.</t>
        </is>
      </c>
      <c r="H118" s="249" t="inlineStr">
        <is>
          <t>Net Cash Flow</t>
        </is>
      </c>
      <c r="I118" s="251" t="inlineStr">
        <is>
          <t>Closing W.C.</t>
        </is>
      </c>
      <c r="J118" s="885" t="n"/>
    </row>
    <row r="119">
      <c r="A119" s="885" t="n"/>
      <c r="B119" s="864" t="inlineStr">
        <is>
          <t>April</t>
        </is>
      </c>
      <c r="C119" s="255">
        <f>($D$110*$D$112)+$D$116+($D$111*$D$113)</f>
        <v/>
      </c>
      <c r="D119" s="255">
        <f>($D$110*$D$114)+($D$115*$D$111)</f>
        <v/>
      </c>
      <c r="E119" s="253">
        <f>D119-C119</f>
        <v/>
      </c>
      <c r="F119" s="254" t="n"/>
      <c r="G119" s="255">
        <f>C119+D133</f>
        <v/>
      </c>
      <c r="H119" s="255">
        <f>E119</f>
        <v/>
      </c>
      <c r="I119" s="255">
        <f>G119+H119</f>
        <v/>
      </c>
      <c r="J119" s="885" t="n"/>
    </row>
    <row r="120">
      <c r="A120" s="885" t="n"/>
      <c r="B120" s="865" t="inlineStr">
        <is>
          <t>May</t>
        </is>
      </c>
      <c r="C120" s="257">
        <f>($D$110*$D$112)+$D$116+($D$111*$D$113)</f>
        <v/>
      </c>
      <c r="D120" s="257">
        <f>($D$110*$D$114)+($D$115*$D$111)</f>
        <v/>
      </c>
      <c r="E120" s="256">
        <f>D120-C120</f>
        <v/>
      </c>
      <c r="F120" s="254" t="n"/>
      <c r="G120" s="257">
        <f>I119</f>
        <v/>
      </c>
      <c r="H120" s="257">
        <f>E120</f>
        <v/>
      </c>
      <c r="I120" s="257">
        <f>G120+H120</f>
        <v/>
      </c>
      <c r="J120" s="885" t="n"/>
    </row>
    <row r="121">
      <c r="A121" s="885" t="n"/>
      <c r="B121" s="865" t="inlineStr">
        <is>
          <t>June</t>
        </is>
      </c>
      <c r="C121" s="257">
        <f>($D$110*$D$112)+$D$116+($D$111*$D$113)</f>
        <v/>
      </c>
      <c r="D121" s="257">
        <f>($D$110*$D$114)+($D$115*$D$111)</f>
        <v/>
      </c>
      <c r="E121" s="256">
        <f>D121-C121</f>
        <v/>
      </c>
      <c r="F121" s="254" t="n"/>
      <c r="G121" s="257">
        <f>I120</f>
        <v/>
      </c>
      <c r="H121" s="257">
        <f>E121</f>
        <v/>
      </c>
      <c r="I121" s="257">
        <f>G121+H121</f>
        <v/>
      </c>
      <c r="J121" s="885" t="n"/>
    </row>
    <row r="122">
      <c r="A122" s="885" t="n"/>
      <c r="B122" s="865" t="inlineStr">
        <is>
          <t>July</t>
        </is>
      </c>
      <c r="C122" s="257">
        <f>($D$110*$D$112)+$D$116+($D$111*$D$113)</f>
        <v/>
      </c>
      <c r="D122" s="257">
        <f>($D$110*$D$114)+($D$115*$D$111)</f>
        <v/>
      </c>
      <c r="E122" s="256">
        <f>D122-C122</f>
        <v/>
      </c>
      <c r="F122" s="254" t="n"/>
      <c r="G122" s="257">
        <f>I121</f>
        <v/>
      </c>
      <c r="H122" s="257">
        <f>E122</f>
        <v/>
      </c>
      <c r="I122" s="257">
        <f>G122+H122</f>
        <v/>
      </c>
      <c r="J122" s="885" t="n"/>
    </row>
    <row r="123">
      <c r="A123" s="885" t="n"/>
      <c r="B123" s="865" t="inlineStr">
        <is>
          <t>August</t>
        </is>
      </c>
      <c r="C123" s="257">
        <f>($D$110*$D$112)+$D$116+($D$111*$D$113)</f>
        <v/>
      </c>
      <c r="D123" s="257">
        <f>($D$110*$D$114)+($D$115*$D$111)</f>
        <v/>
      </c>
      <c r="E123" s="256">
        <f>D123-C123</f>
        <v/>
      </c>
      <c r="F123" s="254" t="n"/>
      <c r="G123" s="257">
        <f>I122</f>
        <v/>
      </c>
      <c r="H123" s="257">
        <f>E123</f>
        <v/>
      </c>
      <c r="I123" s="257">
        <f>G123+H123</f>
        <v/>
      </c>
      <c r="J123" s="885" t="n"/>
    </row>
    <row r="124">
      <c r="A124" s="885" t="n"/>
      <c r="B124" s="865" t="inlineStr">
        <is>
          <t>September</t>
        </is>
      </c>
      <c r="C124" s="257">
        <f>($D$110*$D$112)+$D$116+($D$111*$D$113)</f>
        <v/>
      </c>
      <c r="D124" s="257">
        <f>($D$110*$D$114)+($D$115*$D$111)</f>
        <v/>
      </c>
      <c r="E124" s="256">
        <f>D124-C124</f>
        <v/>
      </c>
      <c r="F124" s="254" t="n"/>
      <c r="G124" s="257">
        <f>I123</f>
        <v/>
      </c>
      <c r="H124" s="257">
        <f>E124</f>
        <v/>
      </c>
      <c r="I124" s="257">
        <f>G124+H124</f>
        <v/>
      </c>
      <c r="J124" s="885" t="n"/>
    </row>
    <row r="125">
      <c r="A125" s="885" t="n"/>
      <c r="B125" s="865" t="inlineStr">
        <is>
          <t>October</t>
        </is>
      </c>
      <c r="C125" s="257">
        <f>($D$110*$D$112)+$D$116+($D$111*$D$113)</f>
        <v/>
      </c>
      <c r="D125" s="257">
        <f>($D$110*$D$114)+($D$115*$D$111)</f>
        <v/>
      </c>
      <c r="E125" s="256">
        <f>D125-C125</f>
        <v/>
      </c>
      <c r="F125" s="254" t="n"/>
      <c r="G125" s="257">
        <f>I124</f>
        <v/>
      </c>
      <c r="H125" s="257">
        <f>E125</f>
        <v/>
      </c>
      <c r="I125" s="257">
        <f>G125+H125</f>
        <v/>
      </c>
      <c r="J125" s="885" t="n"/>
    </row>
    <row r="126">
      <c r="A126" s="885" t="n"/>
      <c r="B126" s="865" t="inlineStr">
        <is>
          <t>November</t>
        </is>
      </c>
      <c r="C126" s="257">
        <f>($D$110*$D$112)+$D$116+($D$111*$D$113)</f>
        <v/>
      </c>
      <c r="D126" s="257">
        <f>($D$110*$D$114)+($D$115*$D$111)</f>
        <v/>
      </c>
      <c r="E126" s="256">
        <f>D126-C126</f>
        <v/>
      </c>
      <c r="F126" s="254" t="n"/>
      <c r="G126" s="257">
        <f>I125</f>
        <v/>
      </c>
      <c r="H126" s="257">
        <f>E126</f>
        <v/>
      </c>
      <c r="I126" s="257">
        <f>G126+H126</f>
        <v/>
      </c>
      <c r="J126" s="885" t="n"/>
    </row>
    <row r="127">
      <c r="A127" s="885" t="n"/>
      <c r="B127" s="865" t="inlineStr">
        <is>
          <t>December</t>
        </is>
      </c>
      <c r="C127" s="257">
        <f>($D$110*$D$112)+$D$116+($D$111*$D$113)</f>
        <v/>
      </c>
      <c r="D127" s="257">
        <f>($D$110*$D$114)+($D$115*$D$111)</f>
        <v/>
      </c>
      <c r="E127" s="256">
        <f>D127-C127</f>
        <v/>
      </c>
      <c r="F127" s="254" t="n"/>
      <c r="G127" s="257">
        <f>I126</f>
        <v/>
      </c>
      <c r="H127" s="257">
        <f>E127</f>
        <v/>
      </c>
      <c r="I127" s="257">
        <f>G127+H127</f>
        <v/>
      </c>
      <c r="J127" s="885" t="n"/>
    </row>
    <row r="128">
      <c r="A128" s="885" t="n"/>
      <c r="B128" s="865" t="inlineStr">
        <is>
          <t>January</t>
        </is>
      </c>
      <c r="C128" s="257">
        <f>($D$110*$D$112)+$D$116+($D$111*$D$113)</f>
        <v/>
      </c>
      <c r="D128" s="257">
        <f>($D$110*$D$114)+($D$115*$D$111)</f>
        <v/>
      </c>
      <c r="E128" s="256">
        <f>D128-C128</f>
        <v/>
      </c>
      <c r="F128" s="254" t="n"/>
      <c r="G128" s="257">
        <f>I127</f>
        <v/>
      </c>
      <c r="H128" s="257">
        <f>E128</f>
        <v/>
      </c>
      <c r="I128" s="257">
        <f>G128+H128</f>
        <v/>
      </c>
      <c r="J128" s="885" t="n"/>
    </row>
    <row r="129">
      <c r="A129" s="885" t="n"/>
      <c r="B129" s="865" t="inlineStr">
        <is>
          <t>February</t>
        </is>
      </c>
      <c r="C129" s="257">
        <f>($D$110*$D$112)+$D$116+($D$111*$D$113)</f>
        <v/>
      </c>
      <c r="D129" s="257">
        <f>($D$110*$D$114)+($D$115*$D$111)</f>
        <v/>
      </c>
      <c r="E129" s="256">
        <f>D129-C129</f>
        <v/>
      </c>
      <c r="F129" s="254" t="n"/>
      <c r="G129" s="257">
        <f>I128</f>
        <v/>
      </c>
      <c r="H129" s="257">
        <f>E129</f>
        <v/>
      </c>
      <c r="I129" s="257">
        <f>G129+H129</f>
        <v/>
      </c>
      <c r="J129" s="885" t="n"/>
    </row>
    <row r="130">
      <c r="A130" s="885" t="n"/>
      <c r="B130" s="866" t="inlineStr">
        <is>
          <t>March</t>
        </is>
      </c>
      <c r="C130" s="260">
        <f>($D$110*$D$112)+$D$116+($D$111*$D$113)</f>
        <v/>
      </c>
      <c r="D130" s="260">
        <f>($D$110*$D$114)+($D$115*$D$111)</f>
        <v/>
      </c>
      <c r="E130" s="259">
        <f>D130-C130</f>
        <v/>
      </c>
      <c r="F130" s="254" t="n"/>
      <c r="G130" s="260">
        <f>I129</f>
        <v/>
      </c>
      <c r="H130" s="260">
        <f>E130</f>
        <v/>
      </c>
      <c r="I130" s="260">
        <f>G130+H130</f>
        <v/>
      </c>
      <c r="J130" s="885" t="n"/>
    </row>
    <row r="131">
      <c r="A131" s="885" t="n"/>
      <c r="B131" s="885" t="n"/>
      <c r="C131" s="261">
        <f>SUM(C119:C130)</f>
        <v/>
      </c>
      <c r="D131" s="261">
        <f>SUM(D119:D130)</f>
        <v/>
      </c>
      <c r="E131" s="262">
        <f>D131-C131</f>
        <v/>
      </c>
      <c r="F131" s="885" t="n"/>
      <c r="G131" s="885" t="n"/>
      <c r="H131" s="885" t="n"/>
      <c r="I131" s="885" t="n"/>
      <c r="J131" s="885" t="n"/>
    </row>
    <row r="132">
      <c r="A132" s="1022" t="n"/>
      <c r="B132" s="1022" t="n"/>
      <c r="C132" s="1022" t="n"/>
      <c r="D132" s="1022" t="n"/>
      <c r="E132" s="1022" t="n"/>
      <c r="F132" s="1022" t="n"/>
      <c r="G132" s="1022" t="n"/>
      <c r="H132" s="1022" t="n"/>
      <c r="I132" s="1022" t="n"/>
      <c r="J132" s="1022" t="n"/>
    </row>
    <row r="133">
      <c r="A133" s="885" t="n"/>
      <c r="B133" s="155" t="inlineStr">
        <is>
          <t>Buffer Capital (Production Cost of 1.5 Month)</t>
        </is>
      </c>
      <c r="C133" s="1069" t="n"/>
      <c r="D133" s="228">
        <f>C119*1.5</f>
        <v/>
      </c>
      <c r="E133" s="885" t="n"/>
      <c r="F133" s="885" t="n"/>
      <c r="G133" s="885" t="n"/>
      <c r="H133" s="885" t="n"/>
      <c r="I133" s="885" t="n"/>
      <c r="J133" s="885" t="n"/>
    </row>
    <row r="134">
      <c r="A134" s="1022" t="n"/>
      <c r="B134" s="1022" t="n"/>
      <c r="C134" s="1022" t="n"/>
      <c r="D134" s="1022" t="n"/>
      <c r="E134" s="1022" t="n"/>
      <c r="F134" s="1022" t="n"/>
      <c r="G134" s="1022" t="n"/>
      <c r="H134" s="1022" t="n"/>
      <c r="I134" s="1022" t="n"/>
      <c r="J134" s="1022" t="n"/>
    </row>
    <row r="135">
      <c r="A135" s="885" t="n"/>
      <c r="B135" s="263" t="inlineStr">
        <is>
          <t>Total Yearly Turnover</t>
        </is>
      </c>
      <c r="C135" s="1074" t="n"/>
      <c r="D135" s="264">
        <f>D131</f>
        <v/>
      </c>
      <c r="E135" s="265" t="n"/>
      <c r="F135" s="885" t="n"/>
      <c r="G135" s="885" t="n"/>
      <c r="H135" s="885" t="n"/>
      <c r="I135" s="885" t="n"/>
      <c r="J135" s="885" t="n"/>
    </row>
    <row r="136">
      <c r="A136" s="885" t="n"/>
      <c r="B136" s="1084" t="inlineStr">
        <is>
          <t>Initial Working Capital</t>
        </is>
      </c>
      <c r="C136" s="1076" t="n"/>
      <c r="D136" s="267">
        <f>C119+D133</f>
        <v/>
      </c>
      <c r="E136" s="245" t="inlineStr">
        <is>
          <t xml:space="preserve">* Working Capital Required=Cash outflow for the first month + Contingency fund </t>
        </is>
      </c>
      <c r="F136" s="885" t="n"/>
      <c r="G136" s="885" t="n"/>
      <c r="H136" s="885" t="n"/>
      <c r="I136" s="885" t="n"/>
      <c r="J136" s="885" t="n"/>
    </row>
    <row r="137">
      <c r="A137" s="885" t="n"/>
      <c r="B137" s="1085" t="inlineStr">
        <is>
          <t>Working Capital Rotation</t>
        </is>
      </c>
      <c r="C137" s="1077" t="n"/>
      <c r="D137" s="268">
        <f>D135/D136</f>
        <v/>
      </c>
      <c r="E137" s="885" t="n"/>
      <c r="F137" s="885" t="n"/>
      <c r="G137" s="885" t="n"/>
      <c r="H137" s="885" t="n"/>
      <c r="I137" s="885" t="n"/>
      <c r="J137" s="885" t="n"/>
    </row>
    <row r="138">
      <c r="A138" s="1022" t="n"/>
      <c r="B138" s="1022" t="n"/>
      <c r="C138" s="1022" t="n"/>
      <c r="D138" s="885" t="n"/>
      <c r="E138" s="1022" t="n"/>
      <c r="F138" s="1022" t="n"/>
      <c r="G138" s="1022" t="n"/>
      <c r="H138" s="1022" t="n"/>
      <c r="I138" s="1022" t="n"/>
      <c r="J138" s="1022" t="n"/>
    </row>
    <row r="139">
      <c r="A139" s="1022" t="n"/>
      <c r="B139" s="861" t="inlineStr">
        <is>
          <t>INFANT POWDER: TIER 1</t>
        </is>
      </c>
      <c r="C139" s="1022" t="n"/>
      <c r="D139" s="1022" t="n"/>
      <c r="E139" s="1022" t="n"/>
      <c r="F139" s="1022" t="n"/>
      <c r="G139" s="1022" t="n"/>
      <c r="H139" s="1022" t="n"/>
      <c r="I139" s="1022" t="n"/>
      <c r="J139" s="1022" t="n"/>
    </row>
    <row r="140">
      <c r="A140" s="1022" t="n"/>
      <c r="B140" s="1022" t="n"/>
      <c r="C140" s="1022" t="n"/>
      <c r="D140" s="1022" t="n"/>
      <c r="E140" s="1022" t="n"/>
      <c r="F140" s="1022" t="n"/>
      <c r="G140" s="1022" t="n"/>
      <c r="H140" s="1022" t="n"/>
      <c r="I140" s="1022" t="n"/>
      <c r="J140" s="1022" t="n"/>
    </row>
    <row r="141">
      <c r="A141" s="1022" t="n"/>
      <c r="B141" s="229" t="inlineStr">
        <is>
          <t>Monthly Inhouse Boxes Produced (in Units)</t>
        </is>
      </c>
      <c r="C141" s="211" t="n"/>
      <c r="D141" s="239">
        <f>'In-house (2-5yrs)'!D80/12</f>
        <v/>
      </c>
      <c r="E141" s="885" t="n"/>
      <c r="F141" s="1022" t="n"/>
      <c r="G141" s="1022" t="n"/>
      <c r="H141" s="1022" t="n"/>
      <c r="I141" s="1022" t="n"/>
      <c r="J141" s="1022" t="n"/>
    </row>
    <row r="142">
      <c r="A142" s="1022" t="n"/>
      <c r="B142" s="232" t="inlineStr">
        <is>
          <t>Monthly Contract Boxes Produced (in Units)</t>
        </is>
      </c>
      <c r="C142" s="213" t="n"/>
      <c r="D142" s="863">
        <f>'Third Party (2-5yrs)'!D52/12</f>
        <v/>
      </c>
      <c r="E142" s="885" t="n"/>
      <c r="F142" s="1022" t="n"/>
      <c r="G142" s="1022" t="n"/>
      <c r="H142" s="1022" t="n"/>
      <c r="I142" s="1022" t="n"/>
      <c r="J142" s="1022" t="n"/>
    </row>
    <row r="143">
      <c r="A143" s="1022" t="n"/>
      <c r="B143" s="232" t="inlineStr">
        <is>
          <t>Cost/Box for Inhouse Mfg (in ₹)</t>
        </is>
      </c>
      <c r="C143" s="213" t="n"/>
      <c r="D143" s="242">
        <f>'In-house (2-5yrs)'!E97</f>
        <v/>
      </c>
      <c r="E143" s="885" t="n"/>
      <c r="F143" s="862" t="n"/>
      <c r="G143" s="1022" t="n"/>
      <c r="H143" s="1022" t="n"/>
      <c r="I143" s="1022" t="n"/>
      <c r="J143" s="1022" t="n"/>
    </row>
    <row r="144">
      <c r="A144" s="1022" t="n"/>
      <c r="B144" s="232" t="inlineStr">
        <is>
          <t>Cost/Box for Contractual Mfg (in ₹)</t>
        </is>
      </c>
      <c r="C144" s="213" t="n"/>
      <c r="D144" s="242">
        <f>'Third Party (2-5yrs)'!D69</f>
        <v/>
      </c>
      <c r="E144" s="885" t="n"/>
      <c r="F144" s="862" t="n"/>
      <c r="G144" s="1022" t="n"/>
      <c r="H144" s="1022" t="n"/>
      <c r="I144" s="1022" t="n"/>
      <c r="J144" s="1022" t="n"/>
    </row>
    <row r="145">
      <c r="A145" s="1022" t="n"/>
      <c r="B145" s="232" t="inlineStr">
        <is>
          <t>Revenue/Box for Inhouse Mfg (in ₹)</t>
        </is>
      </c>
      <c r="C145" s="213" t="n"/>
      <c r="D145" s="242">
        <f>'In-house (2-5yrs)'!D97</f>
        <v/>
      </c>
      <c r="E145" s="1022" t="n"/>
      <c r="F145" s="1022" t="n"/>
      <c r="G145" s="1022" t="n"/>
      <c r="H145" s="1022" t="n"/>
      <c r="I145" s="1022" t="n"/>
      <c r="J145" s="1022" t="n"/>
    </row>
    <row r="146">
      <c r="A146" s="1022" t="n"/>
      <c r="B146" s="232" t="inlineStr">
        <is>
          <t>Revenue/Box for Contractual Mfg (in ₹)</t>
        </is>
      </c>
      <c r="C146" s="213" t="n"/>
      <c r="D146" s="242">
        <f>'Third Party (2-5yrs)'!C69</f>
        <v/>
      </c>
      <c r="E146" s="1022" t="n"/>
      <c r="F146" s="1022" t="n"/>
      <c r="G146" s="1022" t="n"/>
      <c r="H146" s="1022" t="n"/>
      <c r="I146" s="1022" t="n"/>
      <c r="J146" s="1022" t="n"/>
    </row>
    <row r="147">
      <c r="A147" s="1022" t="n"/>
      <c r="B147" s="215" t="inlineStr">
        <is>
          <t>Monthly Indirect Expense (in ₹)</t>
        </is>
      </c>
      <c r="C147" s="216" t="n"/>
      <c r="D147" s="217">
        <f>D85</f>
        <v/>
      </c>
      <c r="E147" s="1022" t="n"/>
      <c r="F147" s="1022" t="n"/>
      <c r="G147" s="1022" t="n"/>
      <c r="H147" s="1022" t="n"/>
      <c r="I147" s="1022" t="n"/>
      <c r="J147" s="1022" t="n"/>
    </row>
    <row r="148">
      <c r="A148" s="1022" t="n"/>
      <c r="B148" s="1022" t="n"/>
      <c r="C148" s="1022" t="n"/>
      <c r="D148" s="1022" t="n"/>
      <c r="E148" s="1022" t="n"/>
      <c r="F148" s="1022" t="n"/>
      <c r="G148" s="218" t="inlineStr">
        <is>
          <t>* The working capital that we are investing in the first month is derived from the cash outflow that is required in the first month</t>
        </is>
      </c>
      <c r="H148" s="1022" t="n"/>
      <c r="I148" s="1022" t="n"/>
      <c r="J148" s="1022" t="n"/>
    </row>
    <row r="149">
      <c r="A149" s="1022" t="n"/>
      <c r="B149" s="219" t="inlineStr">
        <is>
          <t>Month</t>
        </is>
      </c>
      <c r="C149" s="854" t="inlineStr">
        <is>
          <t>Cash Outflow</t>
        </is>
      </c>
      <c r="D149" s="221" t="inlineStr">
        <is>
          <t>Cash Inflow</t>
        </is>
      </c>
      <c r="E149" s="156" t="inlineStr">
        <is>
          <t>Difference (CO-CI)</t>
        </is>
      </c>
      <c r="F149" s="1022" t="n"/>
      <c r="G149" s="168" t="inlineStr">
        <is>
          <t>Opening W.C.</t>
        </is>
      </c>
      <c r="H149" s="156" t="inlineStr">
        <is>
          <t>Net Cash Flow</t>
        </is>
      </c>
      <c r="I149" s="222" t="inlineStr">
        <is>
          <t>Closing W.C.</t>
        </is>
      </c>
      <c r="J149" s="1022" t="n"/>
    </row>
    <row r="150">
      <c r="A150" s="1022" t="n"/>
      <c r="B150" s="223" t="inlineStr">
        <is>
          <t>April</t>
        </is>
      </c>
      <c r="C150" s="138">
        <f>($D$141*$D$143)+$D$147+($D$142*$D$144)</f>
        <v/>
      </c>
      <c r="D150" s="138">
        <f>($D$141*$D$145)+($D$142*$D$146)</f>
        <v/>
      </c>
      <c r="E150" s="855">
        <f>D150-C150</f>
        <v/>
      </c>
      <c r="F150" s="1022" t="n"/>
      <c r="G150" s="138">
        <f>C150+D164</f>
        <v/>
      </c>
      <c r="H150" s="138">
        <f>E150</f>
        <v/>
      </c>
      <c r="I150" s="138">
        <f>G150+H150</f>
        <v/>
      </c>
      <c r="J150" s="1022" t="n"/>
    </row>
    <row r="151">
      <c r="A151" s="1022" t="n"/>
      <c r="B151" s="881" t="inlineStr">
        <is>
          <t>May</t>
        </is>
      </c>
      <c r="C151" s="140">
        <f>($D$141*$D$143)+$D$147+($D$142*$D$144)</f>
        <v/>
      </c>
      <c r="D151" s="140">
        <f>($D$141*$D$145)+($D$142*$D$146)</f>
        <v/>
      </c>
      <c r="E151" s="200">
        <f>D151-C151</f>
        <v/>
      </c>
      <c r="F151" s="1022" t="n"/>
      <c r="G151" s="140">
        <f>I150</f>
        <v/>
      </c>
      <c r="H151" s="140">
        <f>E151</f>
        <v/>
      </c>
      <c r="I151" s="140">
        <f>G151+H151</f>
        <v/>
      </c>
      <c r="J151" s="1022" t="n"/>
    </row>
    <row r="152">
      <c r="A152" s="1022" t="n"/>
      <c r="B152" s="881" t="inlineStr">
        <is>
          <t>June</t>
        </is>
      </c>
      <c r="C152" s="140">
        <f>($D$141*$D$143)+$D$147+($D$142*$D$144)</f>
        <v/>
      </c>
      <c r="D152" s="140">
        <f>($D$141*$D$145)+($D$142*$D$146)</f>
        <v/>
      </c>
      <c r="E152" s="200">
        <f>D152-C152</f>
        <v/>
      </c>
      <c r="F152" s="1022" t="n"/>
      <c r="G152" s="140">
        <f>I151</f>
        <v/>
      </c>
      <c r="H152" s="140">
        <f>E152</f>
        <v/>
      </c>
      <c r="I152" s="140">
        <f>G152+H152</f>
        <v/>
      </c>
      <c r="J152" s="1022" t="n"/>
    </row>
    <row r="153">
      <c r="A153" s="1022" t="n"/>
      <c r="B153" s="881" t="inlineStr">
        <is>
          <t>July</t>
        </is>
      </c>
      <c r="C153" s="140">
        <f>($D$141*$D$143)+$D$147+($D$142*$D$144)</f>
        <v/>
      </c>
      <c r="D153" s="140">
        <f>($D$141*$D$145)+($D$142*$D$146)</f>
        <v/>
      </c>
      <c r="E153" s="200">
        <f>D153-C153</f>
        <v/>
      </c>
      <c r="F153" s="1022" t="n"/>
      <c r="G153" s="140">
        <f>I152</f>
        <v/>
      </c>
      <c r="H153" s="140">
        <f>E153</f>
        <v/>
      </c>
      <c r="I153" s="140">
        <f>G153+H153</f>
        <v/>
      </c>
      <c r="J153" s="1022" t="n"/>
    </row>
    <row r="154">
      <c r="A154" s="1022" t="n"/>
      <c r="B154" s="881" t="inlineStr">
        <is>
          <t>August</t>
        </is>
      </c>
      <c r="C154" s="140">
        <f>($D$141*$D$143)+$D$147+($D$142*$D$144)</f>
        <v/>
      </c>
      <c r="D154" s="140">
        <f>($D$141*$D$145)+($D$142*$D$146)</f>
        <v/>
      </c>
      <c r="E154" s="200">
        <f>D154-C154</f>
        <v/>
      </c>
      <c r="F154" s="1022" t="n"/>
      <c r="G154" s="140">
        <f>I153</f>
        <v/>
      </c>
      <c r="H154" s="140">
        <f>E154</f>
        <v/>
      </c>
      <c r="I154" s="140">
        <f>G154+H154</f>
        <v/>
      </c>
      <c r="J154" s="1022" t="n"/>
    </row>
    <row r="155">
      <c r="A155" s="1022" t="n"/>
      <c r="B155" s="881" t="inlineStr">
        <is>
          <t>September</t>
        </is>
      </c>
      <c r="C155" s="140">
        <f>($D$141*$D$143)+$D$147+($D$142*$D$144)</f>
        <v/>
      </c>
      <c r="D155" s="140">
        <f>($D$141*$D$145)+($D$142*$D$146)</f>
        <v/>
      </c>
      <c r="E155" s="200">
        <f>D155-C155</f>
        <v/>
      </c>
      <c r="F155" s="1022" t="n"/>
      <c r="G155" s="140">
        <f>I154</f>
        <v/>
      </c>
      <c r="H155" s="140">
        <f>E155</f>
        <v/>
      </c>
      <c r="I155" s="140">
        <f>G155+H155</f>
        <v/>
      </c>
      <c r="J155" s="1022" t="n"/>
    </row>
    <row r="156">
      <c r="A156" s="1022" t="n"/>
      <c r="B156" s="881" t="inlineStr">
        <is>
          <t>October</t>
        </is>
      </c>
      <c r="C156" s="140">
        <f>($D$141*$D$143)+$D$147+($D$142*$D$144)</f>
        <v/>
      </c>
      <c r="D156" s="140">
        <f>($D$141*$D$145)+($D$142*$D$146)</f>
        <v/>
      </c>
      <c r="E156" s="200">
        <f>D156-C156</f>
        <v/>
      </c>
      <c r="F156" s="1022" t="n"/>
      <c r="G156" s="140">
        <f>I155</f>
        <v/>
      </c>
      <c r="H156" s="140">
        <f>E156</f>
        <v/>
      </c>
      <c r="I156" s="140">
        <f>G156+H156</f>
        <v/>
      </c>
      <c r="J156" s="1022" t="n"/>
    </row>
    <row r="157">
      <c r="A157" s="1022" t="n"/>
      <c r="B157" s="881" t="inlineStr">
        <is>
          <t>November</t>
        </is>
      </c>
      <c r="C157" s="140">
        <f>($D$141*$D$143)+$D$147+($D$142*$D$144)</f>
        <v/>
      </c>
      <c r="D157" s="140">
        <f>($D$141*$D$145)+($D$142*$D$146)</f>
        <v/>
      </c>
      <c r="E157" s="200">
        <f>D157-C157</f>
        <v/>
      </c>
      <c r="F157" s="1022" t="n"/>
      <c r="G157" s="140">
        <f>I156</f>
        <v/>
      </c>
      <c r="H157" s="140">
        <f>E157</f>
        <v/>
      </c>
      <c r="I157" s="140">
        <f>G157+H157</f>
        <v/>
      </c>
      <c r="J157" s="1022" t="n"/>
    </row>
    <row r="158">
      <c r="A158" s="1022" t="n"/>
      <c r="B158" s="881" t="inlineStr">
        <is>
          <t>December</t>
        </is>
      </c>
      <c r="C158" s="140">
        <f>($D$141*$D$143)+$D$147+($D$142*$D$144)</f>
        <v/>
      </c>
      <c r="D158" s="140">
        <f>($D$141*$D$145)+($D$142*$D$146)</f>
        <v/>
      </c>
      <c r="E158" s="200">
        <f>D158-C158</f>
        <v/>
      </c>
      <c r="F158" s="1022" t="n"/>
      <c r="G158" s="140">
        <f>I157</f>
        <v/>
      </c>
      <c r="H158" s="140">
        <f>E158</f>
        <v/>
      </c>
      <c r="I158" s="140">
        <f>G158+H158</f>
        <v/>
      </c>
      <c r="J158" s="1022" t="n"/>
    </row>
    <row r="159">
      <c r="A159" s="1022" t="n"/>
      <c r="B159" s="881" t="inlineStr">
        <is>
          <t>January</t>
        </is>
      </c>
      <c r="C159" s="140">
        <f>($D$141*$D$143)+$D$147+($D$142*$D$144)</f>
        <v/>
      </c>
      <c r="D159" s="140">
        <f>($D$141*$D$145)+($D$142*$D$146)</f>
        <v/>
      </c>
      <c r="E159" s="200">
        <f>D159-C159</f>
        <v/>
      </c>
      <c r="F159" s="1022" t="n"/>
      <c r="G159" s="140">
        <f>I158</f>
        <v/>
      </c>
      <c r="H159" s="140">
        <f>E159</f>
        <v/>
      </c>
      <c r="I159" s="140">
        <f>G159+H159</f>
        <v/>
      </c>
      <c r="J159" s="1022" t="n"/>
    </row>
    <row r="160">
      <c r="A160" s="1022" t="n"/>
      <c r="B160" s="881" t="inlineStr">
        <is>
          <t>February</t>
        </is>
      </c>
      <c r="C160" s="140">
        <f>($D$141*$D$143)+$D$147+($D$142*$D$144)</f>
        <v/>
      </c>
      <c r="D160" s="140">
        <f>($D$141*$D$145)+($D$142*$D$146)</f>
        <v/>
      </c>
      <c r="E160" s="200">
        <f>D160-C160</f>
        <v/>
      </c>
      <c r="F160" s="1022" t="n"/>
      <c r="G160" s="140">
        <f>I159</f>
        <v/>
      </c>
      <c r="H160" s="140">
        <f>E160</f>
        <v/>
      </c>
      <c r="I160" s="140">
        <f>G160+H160</f>
        <v/>
      </c>
      <c r="J160" s="1022" t="n"/>
    </row>
    <row r="161">
      <c r="A161" s="1022" t="n"/>
      <c r="B161" s="225" t="inlineStr">
        <is>
          <t>March</t>
        </is>
      </c>
      <c r="C161" s="142">
        <f>($D$141*$D$143)+$D$147+($D$142*$D$144)</f>
        <v/>
      </c>
      <c r="D161" s="142">
        <f>($D$141*$D$145)+($D$142*$D$146)</f>
        <v/>
      </c>
      <c r="E161" s="203">
        <f>D161-C161</f>
        <v/>
      </c>
      <c r="F161" s="1022" t="n"/>
      <c r="G161" s="142">
        <f>I160</f>
        <v/>
      </c>
      <c r="H161" s="142">
        <f>E161</f>
        <v/>
      </c>
      <c r="I161" s="142">
        <f>G161+H161</f>
        <v/>
      </c>
      <c r="J161" s="1022" t="n"/>
    </row>
    <row r="162">
      <c r="A162" s="1022" t="n"/>
      <c r="B162" s="1022" t="n"/>
      <c r="C162" s="226">
        <f>SUM(C150:C161)</f>
        <v/>
      </c>
      <c r="D162" s="226">
        <f>SUM(D150:D161)</f>
        <v/>
      </c>
      <c r="E162" s="270">
        <f>D162-C162</f>
        <v/>
      </c>
      <c r="F162" s="1022" t="n"/>
      <c r="G162" s="1022" t="n"/>
      <c r="H162" s="1022" t="n"/>
      <c r="I162" s="1022" t="n"/>
      <c r="J162" s="1022" t="n"/>
    </row>
    <row r="163">
      <c r="A163" s="1022" t="n"/>
      <c r="B163" s="1022" t="n"/>
      <c r="C163" s="1022" t="n"/>
      <c r="D163" s="1022" t="n"/>
      <c r="E163" s="1022" t="n"/>
      <c r="F163" s="1022" t="n"/>
      <c r="G163" s="1022" t="n"/>
      <c r="H163" s="1022" t="n"/>
      <c r="I163" s="1022" t="n"/>
      <c r="J163" s="1022" t="n"/>
    </row>
    <row r="164">
      <c r="A164" s="1022" t="n"/>
      <c r="B164" s="155" t="inlineStr">
        <is>
          <t>Buffer Capital (Production Cost of 1.5 Month)</t>
        </is>
      </c>
      <c r="C164" s="1069" t="n"/>
      <c r="D164" s="228">
        <f>C150*1.5</f>
        <v/>
      </c>
      <c r="E164" s="1022" t="n"/>
      <c r="F164" s="1022" t="n"/>
      <c r="G164" s="1022" t="n"/>
      <c r="H164" s="1022" t="n"/>
      <c r="I164" s="1022" t="n"/>
      <c r="J164" s="1022" t="n"/>
    </row>
    <row r="165">
      <c r="A165" s="1022" t="n"/>
      <c r="B165" s="1022" t="n"/>
      <c r="C165" s="1022" t="n"/>
      <c r="D165" s="1022" t="n"/>
      <c r="E165" s="1022" t="n"/>
      <c r="F165" s="1022" t="n"/>
      <c r="G165" s="1022" t="n"/>
      <c r="H165" s="1022" t="n"/>
      <c r="I165" s="1022" t="n"/>
      <c r="J165" s="1022" t="n"/>
    </row>
    <row r="166">
      <c r="A166" s="1022" t="n"/>
      <c r="B166" s="229" t="inlineStr">
        <is>
          <t>Total Yearly Turnover</t>
        </is>
      </c>
      <c r="C166" s="1074" t="n"/>
      <c r="D166" s="476">
        <f>D162</f>
        <v/>
      </c>
      <c r="E166" s="231" t="n"/>
      <c r="F166" s="1022" t="n"/>
      <c r="G166" s="1022" t="n"/>
      <c r="H166" s="1022" t="n"/>
      <c r="I166" s="1022" t="n"/>
      <c r="J166" s="1022" t="n"/>
    </row>
    <row r="167">
      <c r="A167" s="1022" t="n"/>
      <c r="B167" s="132" t="inlineStr">
        <is>
          <t>Initial Working Capital</t>
        </is>
      </c>
      <c r="C167" s="1076" t="n"/>
      <c r="D167" s="233">
        <f>C150+D164</f>
        <v/>
      </c>
      <c r="E167" s="218" t="inlineStr">
        <is>
          <t xml:space="preserve">* Working Capital Required=Cash outflow for the first month + Contingency fund </t>
        </is>
      </c>
      <c r="F167" s="1022" t="n"/>
      <c r="G167" s="1022" t="n"/>
      <c r="H167" s="1022" t="n"/>
      <c r="I167" s="1022" t="n"/>
      <c r="J167" s="1022" t="n"/>
    </row>
    <row r="168">
      <c r="A168" s="1022" t="n"/>
      <c r="B168" s="133" t="inlineStr">
        <is>
          <t>Working Capital Rotation</t>
        </is>
      </c>
      <c r="C168" s="1077" t="n"/>
      <c r="D168" s="234">
        <f>D166/D167</f>
        <v/>
      </c>
      <c r="E168" s="1022" t="n"/>
      <c r="F168" s="1022" t="n"/>
      <c r="G168" s="1022" t="n"/>
      <c r="H168" s="1022" t="n"/>
      <c r="I168" s="1022" t="n"/>
      <c r="J168" s="1022" t="n"/>
    </row>
    <row r="169">
      <c r="A169" s="1022" t="n"/>
      <c r="B169" s="1022" t="n"/>
      <c r="C169" s="1022" t="n"/>
      <c r="D169" s="235" t="n"/>
      <c r="E169" s="1022" t="n"/>
      <c r="F169" s="1022" t="n"/>
      <c r="G169" s="1022" t="n"/>
      <c r="H169" s="1022" t="n"/>
      <c r="I169" s="1022" t="n"/>
      <c r="J169" s="1022" t="n"/>
    </row>
    <row r="170">
      <c r="A170" s="1022" t="n"/>
      <c r="B170" s="861" t="inlineStr">
        <is>
          <t>INFANT POWDER: TIER 3</t>
        </is>
      </c>
      <c r="C170" s="1022" t="n"/>
      <c r="D170" s="1022" t="n"/>
      <c r="E170" s="1022" t="n"/>
      <c r="F170" s="1022" t="n"/>
      <c r="G170" s="1022" t="n"/>
      <c r="H170" s="1022" t="n"/>
      <c r="I170" s="1022" t="n"/>
      <c r="J170" s="1022" t="n"/>
    </row>
    <row r="171">
      <c r="A171" s="1022" t="n"/>
      <c r="B171" s="1022" t="n"/>
      <c r="C171" s="1022" t="n"/>
      <c r="D171" s="1022" t="n"/>
      <c r="E171" s="1022" t="n"/>
      <c r="F171" s="1022" t="n"/>
      <c r="G171" s="1022" t="n"/>
      <c r="H171" s="1022" t="n"/>
      <c r="I171" s="1022" t="n"/>
      <c r="J171" s="1022" t="n"/>
    </row>
    <row r="172">
      <c r="A172" s="1022" t="n"/>
      <c r="B172" s="229" t="inlineStr">
        <is>
          <t>Monthly Inhouse Boxes Produced (in Units)</t>
        </is>
      </c>
      <c r="C172" s="211" t="n"/>
      <c r="D172" s="239">
        <f>'In-house (2-5yrs)'!D82/12</f>
        <v/>
      </c>
      <c r="E172" s="885" t="n"/>
      <c r="F172" s="1022" t="n"/>
      <c r="G172" s="1022" t="n"/>
      <c r="H172" s="1022" t="n"/>
      <c r="I172" s="1022" t="n"/>
      <c r="J172" s="1022" t="n"/>
    </row>
    <row r="173">
      <c r="A173" s="1022" t="n"/>
      <c r="B173" s="232" t="inlineStr">
        <is>
          <t>Monthly Contract Boxes Produced (in Units)</t>
        </is>
      </c>
      <c r="C173" s="213" t="n"/>
      <c r="D173" s="863">
        <f>'Third Party (2-5yrs)'!D54/12</f>
        <v/>
      </c>
      <c r="E173" s="885" t="n"/>
      <c r="F173" s="1022" t="n"/>
      <c r="G173" s="1022" t="n"/>
      <c r="H173" s="1022" t="n"/>
      <c r="I173" s="1022" t="n"/>
      <c r="J173" s="1022" t="n"/>
    </row>
    <row r="174">
      <c r="A174" s="1022" t="n"/>
      <c r="B174" s="232" t="inlineStr">
        <is>
          <t>Cost/Box for Inhouse Mfg (in ₹)</t>
        </is>
      </c>
      <c r="C174" s="213" t="n"/>
      <c r="D174" s="242">
        <f>'In-house (2-5yrs)'!E99</f>
        <v/>
      </c>
      <c r="E174" s="885" t="n"/>
      <c r="F174" s="862" t="n"/>
      <c r="G174" s="1022" t="n"/>
      <c r="H174" s="1022" t="n"/>
      <c r="I174" s="1022" t="n"/>
      <c r="J174" s="1022" t="n"/>
    </row>
    <row r="175">
      <c r="A175" s="1022" t="n"/>
      <c r="B175" s="232" t="inlineStr">
        <is>
          <t>Cost/Box for Contractual Mfg (in ₹)</t>
        </is>
      </c>
      <c r="C175" s="213" t="n"/>
      <c r="D175" s="242">
        <f>'Third Party (2-5yrs)'!D71</f>
        <v/>
      </c>
      <c r="E175" s="885" t="n"/>
      <c r="F175" s="862" t="n"/>
      <c r="G175" s="1022" t="n"/>
      <c r="H175" s="1022" t="n"/>
      <c r="I175" s="1022" t="n"/>
      <c r="J175" s="1022" t="n"/>
    </row>
    <row r="176">
      <c r="A176" s="1022" t="n"/>
      <c r="B176" s="232" t="inlineStr">
        <is>
          <t>Revenue/Box for Inhouse Mfg (in ₹)</t>
        </is>
      </c>
      <c r="C176" s="213" t="n"/>
      <c r="D176" s="242">
        <f>'In-house (2-5yrs)'!D99</f>
        <v/>
      </c>
      <c r="E176" s="1022" t="n"/>
      <c r="F176" s="1022" t="n"/>
      <c r="G176" s="1022" t="n"/>
      <c r="H176" s="1022" t="n"/>
      <c r="I176" s="1022" t="n"/>
      <c r="J176" s="1022" t="n"/>
    </row>
    <row r="177">
      <c r="A177" s="1022" t="n"/>
      <c r="B177" s="232" t="inlineStr">
        <is>
          <t>Revenue/Box for Contractual Mfg (in ₹)</t>
        </is>
      </c>
      <c r="C177" s="213" t="n"/>
      <c r="D177" s="242">
        <f>'Third Party (2-5yrs)'!C71</f>
        <v/>
      </c>
      <c r="E177" s="1022" t="n"/>
      <c r="F177" s="1022" t="n"/>
      <c r="G177" s="1022" t="n"/>
      <c r="H177" s="1022" t="n"/>
      <c r="I177" s="1022" t="n"/>
      <c r="J177" s="1022" t="n"/>
    </row>
    <row r="178">
      <c r="A178" s="1022" t="n"/>
      <c r="B178" s="215" t="inlineStr">
        <is>
          <t>Monthly Indirect Expense (in ₹)</t>
        </is>
      </c>
      <c r="C178" s="216" t="n"/>
      <c r="D178" s="217">
        <f>D116</f>
        <v/>
      </c>
      <c r="E178" s="1022" t="n"/>
      <c r="F178" s="1022" t="n"/>
      <c r="G178" s="1022" t="n"/>
      <c r="H178" s="1022" t="n"/>
      <c r="I178" s="1022" t="n"/>
      <c r="J178" s="1022" t="n"/>
    </row>
    <row r="179">
      <c r="A179" s="1022" t="n"/>
      <c r="B179" s="1022" t="n"/>
      <c r="C179" s="1022" t="n"/>
      <c r="D179" s="1022" t="n"/>
      <c r="E179" s="1022" t="n"/>
      <c r="F179" s="1022" t="n"/>
      <c r="G179" s="218" t="inlineStr">
        <is>
          <t>* The working capital that we are investing in the first month is derived from the cash outflow that is required in the first month</t>
        </is>
      </c>
      <c r="H179" s="1022" t="n"/>
      <c r="I179" s="1022" t="n"/>
      <c r="J179" s="1022" t="n"/>
    </row>
    <row r="180">
      <c r="A180" s="1022" t="n"/>
      <c r="B180" s="219" t="inlineStr">
        <is>
          <t>Month</t>
        </is>
      </c>
      <c r="C180" s="854" t="inlineStr">
        <is>
          <t>Cash Outflow</t>
        </is>
      </c>
      <c r="D180" s="221" t="inlineStr">
        <is>
          <t>Cash Inflow</t>
        </is>
      </c>
      <c r="E180" s="156" t="inlineStr">
        <is>
          <t>Difference (CO-CI)</t>
        </is>
      </c>
      <c r="F180" s="1022" t="n"/>
      <c r="G180" s="168" t="inlineStr">
        <is>
          <t>Opening W.C.</t>
        </is>
      </c>
      <c r="H180" s="156" t="inlineStr">
        <is>
          <t>Net Cash Flow</t>
        </is>
      </c>
      <c r="I180" s="222" t="inlineStr">
        <is>
          <t>Closing W.C.</t>
        </is>
      </c>
      <c r="J180" s="1022" t="n"/>
    </row>
    <row r="181">
      <c r="A181" s="1022" t="n"/>
      <c r="B181" s="223" t="inlineStr">
        <is>
          <t>April</t>
        </is>
      </c>
      <c r="C181" s="138">
        <f>($D$172*$D$174)+$D$178+($D$173*$D$175)</f>
        <v/>
      </c>
      <c r="D181" s="138">
        <f>($D$172*$D$174)+($D$173*$D$177)</f>
        <v/>
      </c>
      <c r="E181" s="855">
        <f>D181-C181</f>
        <v/>
      </c>
      <c r="F181" s="1022" t="n"/>
      <c r="G181" s="138">
        <f>C181+D195</f>
        <v/>
      </c>
      <c r="H181" s="138">
        <f>E181</f>
        <v/>
      </c>
      <c r="I181" s="138">
        <f>G181+H181</f>
        <v/>
      </c>
      <c r="J181" s="1022" t="n"/>
    </row>
    <row r="182">
      <c r="A182" s="1022" t="n"/>
      <c r="B182" s="881" t="inlineStr">
        <is>
          <t>May</t>
        </is>
      </c>
      <c r="C182" s="140">
        <f>($D$172*$D$174)+$D$178+($D$173*$D$175)</f>
        <v/>
      </c>
      <c r="D182" s="140">
        <f>($D$172*$D$174)+($D$173*$D$177)</f>
        <v/>
      </c>
      <c r="E182" s="200">
        <f>D182-C182</f>
        <v/>
      </c>
      <c r="F182" s="1022" t="n"/>
      <c r="G182" s="140">
        <f>I181</f>
        <v/>
      </c>
      <c r="H182" s="140">
        <f>E182</f>
        <v/>
      </c>
      <c r="I182" s="140">
        <f>G182+H182</f>
        <v/>
      </c>
      <c r="J182" s="1022" t="n"/>
    </row>
    <row r="183">
      <c r="A183" s="1022" t="n"/>
      <c r="B183" s="881" t="inlineStr">
        <is>
          <t>June</t>
        </is>
      </c>
      <c r="C183" s="140">
        <f>($D$172*$D$174)+$D$178+($D$173*$D$175)</f>
        <v/>
      </c>
      <c r="D183" s="140">
        <f>($D$172*$D$174)+($D$173*$D$177)</f>
        <v/>
      </c>
      <c r="E183" s="200">
        <f>D183-C183</f>
        <v/>
      </c>
      <c r="F183" s="1022" t="n"/>
      <c r="G183" s="140">
        <f>I182</f>
        <v/>
      </c>
      <c r="H183" s="140">
        <f>E183</f>
        <v/>
      </c>
      <c r="I183" s="140">
        <f>G183+H183</f>
        <v/>
      </c>
      <c r="J183" s="1022" t="n"/>
    </row>
    <row r="184">
      <c r="A184" s="1022" t="n"/>
      <c r="B184" s="881" t="inlineStr">
        <is>
          <t>July</t>
        </is>
      </c>
      <c r="C184" s="140">
        <f>($D$172*$D$174)+$D$178+($D$173*$D$175)</f>
        <v/>
      </c>
      <c r="D184" s="140">
        <f>($D$172*$D$174)+($D$173*$D$177)</f>
        <v/>
      </c>
      <c r="E184" s="200">
        <f>D184-C184</f>
        <v/>
      </c>
      <c r="F184" s="1022" t="n"/>
      <c r="G184" s="140">
        <f>I183</f>
        <v/>
      </c>
      <c r="H184" s="140">
        <f>E184</f>
        <v/>
      </c>
      <c r="I184" s="140">
        <f>G184+H184</f>
        <v/>
      </c>
      <c r="J184" s="1022" t="n"/>
    </row>
    <row r="185">
      <c r="A185" s="1022" t="n"/>
      <c r="B185" s="881" t="inlineStr">
        <is>
          <t>August</t>
        </is>
      </c>
      <c r="C185" s="140">
        <f>($D$172*$D$174)+$D$178+($D$173*$D$175)</f>
        <v/>
      </c>
      <c r="D185" s="140">
        <f>($D$172*$D$174)+($D$173*$D$177)</f>
        <v/>
      </c>
      <c r="E185" s="200">
        <f>D185-C185</f>
        <v/>
      </c>
      <c r="F185" s="1022" t="n"/>
      <c r="G185" s="140">
        <f>I184</f>
        <v/>
      </c>
      <c r="H185" s="140">
        <f>E185</f>
        <v/>
      </c>
      <c r="I185" s="140">
        <f>G185+H185</f>
        <v/>
      </c>
      <c r="J185" s="1022" t="n"/>
    </row>
    <row r="186">
      <c r="A186" s="1022" t="n"/>
      <c r="B186" s="881" t="inlineStr">
        <is>
          <t>September</t>
        </is>
      </c>
      <c r="C186" s="140">
        <f>($D$172*$D$174)+$D$178+($D$173*$D$175)</f>
        <v/>
      </c>
      <c r="D186" s="140">
        <f>($D$172*$D$174)+($D$173*$D$177)</f>
        <v/>
      </c>
      <c r="E186" s="200">
        <f>D186-C186</f>
        <v/>
      </c>
      <c r="F186" s="1022" t="n"/>
      <c r="G186" s="140">
        <f>I185</f>
        <v/>
      </c>
      <c r="H186" s="140">
        <f>E186</f>
        <v/>
      </c>
      <c r="I186" s="140">
        <f>G186+H186</f>
        <v/>
      </c>
      <c r="J186" s="1022" t="n"/>
    </row>
    <row r="187">
      <c r="A187" s="1022" t="n"/>
      <c r="B187" s="881" t="inlineStr">
        <is>
          <t>October</t>
        </is>
      </c>
      <c r="C187" s="140">
        <f>($D$172*$D$174)+$D$178+($D$173*$D$175)</f>
        <v/>
      </c>
      <c r="D187" s="140">
        <f>($D$172*$D$174)+($D$173*$D$177)</f>
        <v/>
      </c>
      <c r="E187" s="200">
        <f>D187-C187</f>
        <v/>
      </c>
      <c r="F187" s="1022" t="n"/>
      <c r="G187" s="140">
        <f>I186</f>
        <v/>
      </c>
      <c r="H187" s="140">
        <f>E187</f>
        <v/>
      </c>
      <c r="I187" s="140">
        <f>G187+H187</f>
        <v/>
      </c>
      <c r="J187" s="1022" t="n"/>
    </row>
    <row r="188">
      <c r="A188" s="1022" t="n"/>
      <c r="B188" s="881" t="inlineStr">
        <is>
          <t>November</t>
        </is>
      </c>
      <c r="C188" s="140">
        <f>($D$172*$D$174)+$D$178+($D$173*$D$175)</f>
        <v/>
      </c>
      <c r="D188" s="140">
        <f>($D$172*$D$174)+($D$173*$D$177)</f>
        <v/>
      </c>
      <c r="E188" s="200">
        <f>D188-C188</f>
        <v/>
      </c>
      <c r="F188" s="1022" t="n"/>
      <c r="G188" s="140">
        <f>I187</f>
        <v/>
      </c>
      <c r="H188" s="140">
        <f>E188</f>
        <v/>
      </c>
      <c r="I188" s="140">
        <f>G188+H188</f>
        <v/>
      </c>
      <c r="J188" s="1022" t="n"/>
    </row>
    <row r="189">
      <c r="A189" s="1022" t="n"/>
      <c r="B189" s="881" t="inlineStr">
        <is>
          <t>December</t>
        </is>
      </c>
      <c r="C189" s="140">
        <f>($D$172*$D$174)+$D$178+($D$173*$D$175)</f>
        <v/>
      </c>
      <c r="D189" s="140">
        <f>($D$172*$D$174)+($D$173*$D$177)</f>
        <v/>
      </c>
      <c r="E189" s="200">
        <f>D189-C189</f>
        <v/>
      </c>
      <c r="F189" s="1022" t="n"/>
      <c r="G189" s="140">
        <f>I188</f>
        <v/>
      </c>
      <c r="H189" s="140">
        <f>E189</f>
        <v/>
      </c>
      <c r="I189" s="140">
        <f>G189+H189</f>
        <v/>
      </c>
      <c r="J189" s="1022" t="n"/>
    </row>
    <row r="190">
      <c r="A190" s="1022" t="n"/>
      <c r="B190" s="881" t="inlineStr">
        <is>
          <t>January</t>
        </is>
      </c>
      <c r="C190" s="140">
        <f>($D$172*$D$174)+$D$178+($D$173*$D$175)</f>
        <v/>
      </c>
      <c r="D190" s="140">
        <f>($D$172*$D$174)+($D$173*$D$177)</f>
        <v/>
      </c>
      <c r="E190" s="200">
        <f>D190-C190</f>
        <v/>
      </c>
      <c r="F190" s="1022" t="n"/>
      <c r="G190" s="140">
        <f>I189</f>
        <v/>
      </c>
      <c r="H190" s="140">
        <f>E190</f>
        <v/>
      </c>
      <c r="I190" s="140">
        <f>G190+H190</f>
        <v/>
      </c>
      <c r="J190" s="1022" t="n"/>
    </row>
    <row r="191">
      <c r="A191" s="1022" t="n"/>
      <c r="B191" s="881" t="inlineStr">
        <is>
          <t>February</t>
        </is>
      </c>
      <c r="C191" s="140">
        <f>($D$172*$D$174)+$D$178+($D$173*$D$175)</f>
        <v/>
      </c>
      <c r="D191" s="140">
        <f>($D$172*$D$174)+($D$173*$D$177)</f>
        <v/>
      </c>
      <c r="E191" s="200">
        <f>D191-C191</f>
        <v/>
      </c>
      <c r="F191" s="1022" t="n"/>
      <c r="G191" s="140">
        <f>I190</f>
        <v/>
      </c>
      <c r="H191" s="140">
        <f>E191</f>
        <v/>
      </c>
      <c r="I191" s="140">
        <f>G191+H191</f>
        <v/>
      </c>
      <c r="J191" s="1022" t="n"/>
    </row>
    <row r="192">
      <c r="A192" s="1022" t="n"/>
      <c r="B192" s="225" t="inlineStr">
        <is>
          <t>March</t>
        </is>
      </c>
      <c r="C192" s="142">
        <f>($D$172*$D$174)+$D$178+($D$173*$D$175)</f>
        <v/>
      </c>
      <c r="D192" s="142">
        <f>($D$172*$D$174)+($D$173*$D$177)</f>
        <v/>
      </c>
      <c r="E192" s="203">
        <f>D192-C192</f>
        <v/>
      </c>
      <c r="F192" s="1022" t="n"/>
      <c r="G192" s="142">
        <f>I191</f>
        <v/>
      </c>
      <c r="H192" s="142">
        <f>E192</f>
        <v/>
      </c>
      <c r="I192" s="142">
        <f>G192+H192</f>
        <v/>
      </c>
      <c r="J192" s="1022" t="n"/>
    </row>
    <row r="193">
      <c r="A193" s="1022" t="n"/>
      <c r="B193" s="1022" t="n"/>
      <c r="C193" s="226">
        <f>SUM(C181:C192)</f>
        <v/>
      </c>
      <c r="D193" s="226">
        <f>SUM(D181:D192)</f>
        <v/>
      </c>
      <c r="E193" s="270">
        <f>D193-C193</f>
        <v/>
      </c>
      <c r="F193" s="1022" t="n"/>
      <c r="G193" s="1022" t="n"/>
      <c r="H193" s="1022" t="n"/>
      <c r="I193" s="1022" t="n"/>
      <c r="J193" s="1022" t="n"/>
    </row>
    <row r="194">
      <c r="A194" s="1022" t="n"/>
      <c r="B194" s="1022" t="n"/>
      <c r="C194" s="1022" t="n"/>
      <c r="D194" s="1022" t="n"/>
      <c r="E194" s="1022" t="n"/>
      <c r="F194" s="1022" t="n"/>
      <c r="G194" s="1022" t="n"/>
      <c r="H194" s="1022" t="n"/>
      <c r="I194" s="1022" t="n"/>
      <c r="J194" s="1022" t="n"/>
    </row>
    <row r="195">
      <c r="A195" s="1022" t="n"/>
      <c r="B195" s="155" t="inlineStr">
        <is>
          <t>Buffer Capital (Production Cost of 1.5 Month)</t>
        </is>
      </c>
      <c r="C195" s="1069" t="n"/>
      <c r="D195" s="228">
        <f>C181*1.5</f>
        <v/>
      </c>
      <c r="E195" s="1022" t="n"/>
      <c r="F195" s="1022" t="n"/>
      <c r="G195" s="1022" t="n"/>
      <c r="H195" s="1022" t="n"/>
      <c r="I195" s="1022" t="n"/>
      <c r="J195" s="1022" t="n"/>
    </row>
    <row r="196">
      <c r="A196" s="1022" t="n"/>
      <c r="B196" s="1022" t="n"/>
      <c r="C196" s="1022" t="n"/>
      <c r="D196" s="1022" t="n"/>
      <c r="E196" s="1022" t="n"/>
      <c r="F196" s="1022" t="n"/>
      <c r="G196" s="1022" t="n"/>
      <c r="H196" s="1022" t="n"/>
      <c r="I196" s="1022" t="n"/>
      <c r="J196" s="1022" t="n"/>
    </row>
    <row r="197">
      <c r="A197" s="1022" t="n"/>
      <c r="B197" s="229" t="inlineStr">
        <is>
          <t>Total Yearly Turnover</t>
        </is>
      </c>
      <c r="C197" s="1074" t="n"/>
      <c r="D197" s="476">
        <f>D193</f>
        <v/>
      </c>
      <c r="E197" s="231" t="n"/>
      <c r="F197" s="1022" t="n"/>
      <c r="G197" s="1022" t="n"/>
      <c r="H197" s="1022" t="n"/>
      <c r="I197" s="1022" t="n"/>
      <c r="J197" s="1022" t="n"/>
    </row>
    <row r="198">
      <c r="A198" s="1022" t="n"/>
      <c r="B198" s="132" t="inlineStr">
        <is>
          <t>Initial Working Capital</t>
        </is>
      </c>
      <c r="C198" s="1076" t="n"/>
      <c r="D198" s="233">
        <f>C181+D195</f>
        <v/>
      </c>
      <c r="E198" s="218" t="inlineStr">
        <is>
          <t xml:space="preserve">* Working Capital Required=Cash outflow for the first month + Contingency fund </t>
        </is>
      </c>
      <c r="F198" s="1022" t="n"/>
      <c r="G198" s="1022" t="n"/>
      <c r="H198" s="1022" t="n"/>
      <c r="I198" s="1022" t="n"/>
      <c r="J198" s="1022" t="n"/>
    </row>
    <row r="199">
      <c r="A199" s="1022" t="n"/>
      <c r="B199" s="133" t="inlineStr">
        <is>
          <t>Working Capital Rotation</t>
        </is>
      </c>
      <c r="C199" s="1077" t="n"/>
      <c r="D199" s="234">
        <f>D197/D198</f>
        <v/>
      </c>
      <c r="E199" s="1022" t="n"/>
      <c r="F199" s="1022" t="n"/>
      <c r="G199" s="1022" t="n"/>
      <c r="H199" s="1022" t="n"/>
      <c r="I199" s="1022" t="n"/>
      <c r="J199" s="1022" t="n"/>
    </row>
    <row r="200">
      <c r="A200" s="1022" t="n"/>
      <c r="B200" s="1022" t="n"/>
      <c r="C200" s="1022" t="n"/>
      <c r="D200" s="235" t="n"/>
      <c r="E200" s="1022" t="n"/>
      <c r="F200" s="1022" t="n"/>
      <c r="G200" s="1022" t="n"/>
      <c r="H200" s="1022" t="n"/>
      <c r="I200" s="1022" t="n"/>
      <c r="J200" s="1022" t="n"/>
    </row>
    <row r="201">
      <c r="A201" s="885" t="n"/>
      <c r="B201" s="208" t="inlineStr">
        <is>
          <t>CHILDREN POWDER: TIER 1</t>
        </is>
      </c>
      <c r="C201" s="885" t="n"/>
      <c r="D201" s="236" t="n"/>
      <c r="E201" s="885" t="n"/>
      <c r="F201" s="885" t="n"/>
      <c r="G201" s="885" t="n"/>
      <c r="H201" s="885" t="n"/>
      <c r="I201" s="885" t="n"/>
      <c r="J201" s="885" t="n"/>
    </row>
    <row r="202">
      <c r="A202" s="1022" t="n"/>
      <c r="B202" s="1022" t="n"/>
      <c r="C202" s="1022" t="n"/>
      <c r="D202" s="1022" t="n"/>
      <c r="E202" s="1022" t="n"/>
      <c r="F202" s="1022" t="n"/>
      <c r="G202" s="1022" t="n"/>
      <c r="H202" s="1022" t="n"/>
      <c r="I202" s="1022" t="n"/>
      <c r="J202" s="1022" t="n"/>
    </row>
    <row r="203">
      <c r="A203" s="885" t="n"/>
      <c r="B203" s="229" t="inlineStr">
        <is>
          <t>Monthly Inhouse Boxes Produced (in Units)</t>
        </is>
      </c>
      <c r="C203" s="211" t="n"/>
      <c r="D203" s="239">
        <f>'In-house (2-5yrs)'!D85/12</f>
        <v/>
      </c>
      <c r="E203" s="885" t="n"/>
      <c r="F203" s="1022" t="n"/>
      <c r="G203" s="1022" t="n"/>
      <c r="H203" s="1022" t="n"/>
      <c r="I203" s="885" t="n"/>
      <c r="J203" s="885" t="n"/>
    </row>
    <row r="204">
      <c r="A204" s="885" t="n"/>
      <c r="B204" s="232" t="inlineStr">
        <is>
          <t>Monthly Contract Boxes Produced (in Units)</t>
        </is>
      </c>
      <c r="C204" s="213" t="n"/>
      <c r="D204" s="863">
        <f>'Third Party (2-5yrs)'!D57/12</f>
        <v/>
      </c>
      <c r="E204" s="885" t="n"/>
      <c r="F204" s="1022" t="n"/>
      <c r="G204" s="1022" t="n"/>
      <c r="H204" s="1022" t="n"/>
      <c r="I204" s="885" t="n"/>
      <c r="J204" s="885" t="n"/>
    </row>
    <row r="205">
      <c r="A205" s="885" t="n"/>
      <c r="B205" s="232" t="inlineStr">
        <is>
          <t>Cost/Box for Inhouse Mfg (in ₹)</t>
        </is>
      </c>
      <c r="C205" s="213" t="n"/>
      <c r="D205" s="242">
        <f>'In-house (2-5yrs)'!E100</f>
        <v/>
      </c>
      <c r="E205" s="885" t="n"/>
      <c r="F205" s="862" t="n"/>
      <c r="G205" s="1022" t="n"/>
      <c r="H205" s="1022" t="n"/>
      <c r="I205" s="885" t="n"/>
      <c r="J205" s="885" t="n"/>
    </row>
    <row r="206">
      <c r="A206" s="885" t="n"/>
      <c r="B206" s="232" t="inlineStr">
        <is>
          <t>Cost/Box for Contractual Mfg (in ₹)</t>
        </is>
      </c>
      <c r="C206" s="213" t="n"/>
      <c r="D206" s="242">
        <f>'Third Party (2-5yrs)'!D72</f>
        <v/>
      </c>
      <c r="E206" s="885" t="n"/>
      <c r="F206" s="862" t="n"/>
      <c r="G206" s="1022" t="n"/>
      <c r="H206" s="1022" t="n"/>
      <c r="I206" s="885" t="n"/>
      <c r="J206" s="885" t="n"/>
    </row>
    <row r="207">
      <c r="A207" s="885" t="n"/>
      <c r="B207" s="232" t="inlineStr">
        <is>
          <t>Revenue/Box for Inhouse Mfg (in ₹)</t>
        </is>
      </c>
      <c r="C207" s="213" t="n"/>
      <c r="D207" s="242">
        <f>'In-house (2-5yrs)'!D100</f>
        <v/>
      </c>
      <c r="E207" s="1022" t="n"/>
      <c r="F207" s="1022" t="n"/>
      <c r="G207" s="1022" t="n"/>
      <c r="H207" s="1022" t="n"/>
      <c r="I207" s="885" t="n"/>
      <c r="J207" s="885" t="n"/>
    </row>
    <row r="208">
      <c r="A208" s="885" t="n"/>
      <c r="B208" s="232" t="inlineStr">
        <is>
          <t>Revenue/Box for Contractual Mfg (in ₹)</t>
        </is>
      </c>
      <c r="C208" s="213" t="n"/>
      <c r="D208" s="242">
        <f>'Third Party (2-5yrs)'!C72</f>
        <v/>
      </c>
      <c r="E208" s="1022" t="n"/>
      <c r="F208" s="1022" t="n"/>
      <c r="G208" s="1022" t="n"/>
      <c r="H208" s="1022" t="n"/>
      <c r="I208" s="885" t="n"/>
      <c r="J208" s="885" t="n"/>
    </row>
    <row r="209">
      <c r="A209" s="885" t="n"/>
      <c r="B209" s="215" t="inlineStr">
        <is>
          <t>Monthly Indirect Expense (in ₹)</t>
        </is>
      </c>
      <c r="C209" s="216" t="n"/>
      <c r="D209" s="217">
        <f>D147</f>
        <v/>
      </c>
      <c r="E209" s="1022" t="n"/>
      <c r="F209" s="1022" t="n"/>
      <c r="G209" s="1022" t="n"/>
      <c r="H209" s="1022" t="n"/>
      <c r="I209" s="885" t="n"/>
      <c r="J209" s="885" t="n"/>
    </row>
    <row r="210">
      <c r="A210" s="885" t="n"/>
      <c r="B210" s="1022" t="n"/>
      <c r="C210" s="1022" t="n"/>
      <c r="D210" s="1022" t="n"/>
      <c r="E210" s="1022" t="n"/>
      <c r="F210" s="1022" t="n"/>
      <c r="G210" s="218" t="inlineStr">
        <is>
          <t>* The working capital that we are investing in the first month is derived from the cash outflow that is required in the first month</t>
        </is>
      </c>
      <c r="H210" s="1022" t="n"/>
      <c r="I210" s="885" t="n"/>
      <c r="J210" s="885" t="n"/>
    </row>
    <row r="211">
      <c r="A211" s="885" t="n"/>
      <c r="B211" s="246" t="inlineStr">
        <is>
          <t>Month</t>
        </is>
      </c>
      <c r="C211" s="247" t="inlineStr">
        <is>
          <t>Cash Outflow</t>
        </is>
      </c>
      <c r="D211" s="248" t="inlineStr">
        <is>
          <t>Cash Inflow</t>
        </is>
      </c>
      <c r="E211" s="249" t="inlineStr">
        <is>
          <t>Difference (CO-CI)</t>
        </is>
      </c>
      <c r="F211" s="885" t="n"/>
      <c r="G211" s="250" t="inlineStr">
        <is>
          <t>Opening W.C.</t>
        </is>
      </c>
      <c r="H211" s="249" t="inlineStr">
        <is>
          <t>Net Cash Flow</t>
        </is>
      </c>
      <c r="I211" s="251" t="inlineStr">
        <is>
          <t>Closing W.C.</t>
        </is>
      </c>
      <c r="J211" s="885" t="n"/>
    </row>
    <row r="212">
      <c r="A212" s="885" t="n"/>
      <c r="B212" s="252" t="inlineStr">
        <is>
          <t>April</t>
        </is>
      </c>
      <c r="C212" s="255">
        <f>($D$203*$D$205)+$D$209+($D$204*$D$206)</f>
        <v/>
      </c>
      <c r="D212" s="255">
        <f>($D$203*$D$207)+($D$204*$D$208)</f>
        <v/>
      </c>
      <c r="E212" s="253">
        <f>D212-C212</f>
        <v/>
      </c>
      <c r="F212" s="254" t="n"/>
      <c r="G212" s="255">
        <f>C212+D226</f>
        <v/>
      </c>
      <c r="H212" s="255">
        <f>E212</f>
        <v/>
      </c>
      <c r="I212" s="255">
        <f>G212+H212</f>
        <v/>
      </c>
      <c r="J212" s="885" t="n"/>
    </row>
    <row r="213">
      <c r="A213" s="885" t="n"/>
      <c r="B213" s="161" t="inlineStr">
        <is>
          <t>May</t>
        </is>
      </c>
      <c r="C213" s="257">
        <f>($D$203*$D$205)+$D$209+($D$204*$D$206)</f>
        <v/>
      </c>
      <c r="D213" s="257">
        <f>($D$203*$D$207)+($D$204*$D$208)</f>
        <v/>
      </c>
      <c r="E213" s="256">
        <f>D213-C213</f>
        <v/>
      </c>
      <c r="F213" s="254" t="n"/>
      <c r="G213" s="257">
        <f>I212</f>
        <v/>
      </c>
      <c r="H213" s="257">
        <f>E213</f>
        <v/>
      </c>
      <c r="I213" s="257">
        <f>G213+H213</f>
        <v/>
      </c>
      <c r="J213" s="885" t="n"/>
    </row>
    <row r="214">
      <c r="A214" s="885" t="n"/>
      <c r="B214" s="161" t="inlineStr">
        <is>
          <t>June</t>
        </is>
      </c>
      <c r="C214" s="257">
        <f>($D$203*$D$205)+$D$209+($D$204*$D$206)</f>
        <v/>
      </c>
      <c r="D214" s="257">
        <f>($D$203*$D$207)+($D$204*$D$208)</f>
        <v/>
      </c>
      <c r="E214" s="256">
        <f>D214-C214</f>
        <v/>
      </c>
      <c r="F214" s="254" t="n"/>
      <c r="G214" s="257">
        <f>I213</f>
        <v/>
      </c>
      <c r="H214" s="257">
        <f>E214</f>
        <v/>
      </c>
      <c r="I214" s="257">
        <f>G214+H214</f>
        <v/>
      </c>
      <c r="J214" s="885" t="n"/>
    </row>
    <row r="215">
      <c r="A215" s="885" t="n"/>
      <c r="B215" s="161" t="inlineStr">
        <is>
          <t>July</t>
        </is>
      </c>
      <c r="C215" s="257">
        <f>($D$203*$D$205)+$D$209+($D$204*$D$206)</f>
        <v/>
      </c>
      <c r="D215" s="257">
        <f>($D$203*$D$207)+($D$204*$D$208)</f>
        <v/>
      </c>
      <c r="E215" s="256">
        <f>D215-C215</f>
        <v/>
      </c>
      <c r="F215" s="254" t="n"/>
      <c r="G215" s="257">
        <f>I214</f>
        <v/>
      </c>
      <c r="H215" s="257">
        <f>E215</f>
        <v/>
      </c>
      <c r="I215" s="257">
        <f>G215+H215</f>
        <v/>
      </c>
      <c r="J215" s="885" t="n"/>
    </row>
    <row r="216">
      <c r="A216" s="885" t="n"/>
      <c r="B216" s="161" t="inlineStr">
        <is>
          <t>August</t>
        </is>
      </c>
      <c r="C216" s="257">
        <f>($D$203*$D$205)+$D$209+($D$204*$D$206)</f>
        <v/>
      </c>
      <c r="D216" s="257">
        <f>($D$203*$D$207)+($D$204*$D$208)</f>
        <v/>
      </c>
      <c r="E216" s="256">
        <f>D216-C216</f>
        <v/>
      </c>
      <c r="F216" s="254" t="n"/>
      <c r="G216" s="257">
        <f>I215</f>
        <v/>
      </c>
      <c r="H216" s="257">
        <f>E216</f>
        <v/>
      </c>
      <c r="I216" s="257">
        <f>G216+H216</f>
        <v/>
      </c>
      <c r="J216" s="885" t="n"/>
    </row>
    <row r="217">
      <c r="A217" s="885" t="n"/>
      <c r="B217" s="161" t="inlineStr">
        <is>
          <t>September</t>
        </is>
      </c>
      <c r="C217" s="257">
        <f>($D$203*$D$205)+$D$209+($D$204*$D$206)</f>
        <v/>
      </c>
      <c r="D217" s="257">
        <f>($D$203*$D$207)+($D$204*$D$208)</f>
        <v/>
      </c>
      <c r="E217" s="256">
        <f>D217-C217</f>
        <v/>
      </c>
      <c r="F217" s="254" t="n"/>
      <c r="G217" s="257">
        <f>I216</f>
        <v/>
      </c>
      <c r="H217" s="257">
        <f>E217</f>
        <v/>
      </c>
      <c r="I217" s="257">
        <f>G217+H217</f>
        <v/>
      </c>
      <c r="J217" s="885" t="n"/>
    </row>
    <row r="218">
      <c r="A218" s="885" t="n"/>
      <c r="B218" s="161" t="inlineStr">
        <is>
          <t>October</t>
        </is>
      </c>
      <c r="C218" s="257">
        <f>($D$203*$D$205)+$D$209+($D$204*$D$206)</f>
        <v/>
      </c>
      <c r="D218" s="257">
        <f>($D$203*$D$207)+($D$204*$D$208)</f>
        <v/>
      </c>
      <c r="E218" s="256">
        <f>D218-C218</f>
        <v/>
      </c>
      <c r="F218" s="254" t="n"/>
      <c r="G218" s="257">
        <f>I217</f>
        <v/>
      </c>
      <c r="H218" s="257">
        <f>E218</f>
        <v/>
      </c>
      <c r="I218" s="257">
        <f>G218+H218</f>
        <v/>
      </c>
      <c r="J218" s="885" t="n"/>
    </row>
    <row r="219">
      <c r="A219" s="885" t="n"/>
      <c r="B219" s="161" t="inlineStr">
        <is>
          <t>November</t>
        </is>
      </c>
      <c r="C219" s="257">
        <f>($D$203*$D$205)+$D$209+($D$204*$D$206)</f>
        <v/>
      </c>
      <c r="D219" s="257">
        <f>($D$203*$D$207)+($D$204*$D$208)</f>
        <v/>
      </c>
      <c r="E219" s="256">
        <f>D219-C219</f>
        <v/>
      </c>
      <c r="F219" s="254" t="n"/>
      <c r="G219" s="257">
        <f>I218</f>
        <v/>
      </c>
      <c r="H219" s="257">
        <f>E219</f>
        <v/>
      </c>
      <c r="I219" s="257">
        <f>G219+H219</f>
        <v/>
      </c>
      <c r="J219" s="885" t="n"/>
    </row>
    <row r="220">
      <c r="A220" s="885" t="n"/>
      <c r="B220" s="161" t="inlineStr">
        <is>
          <t>December</t>
        </is>
      </c>
      <c r="C220" s="257">
        <f>($D$203*$D$205)+$D$209+($D$204*$D$206)</f>
        <v/>
      </c>
      <c r="D220" s="257">
        <f>($D$203*$D$207)+($D$204*$D$208)</f>
        <v/>
      </c>
      <c r="E220" s="256">
        <f>D220-C220</f>
        <v/>
      </c>
      <c r="F220" s="254" t="n"/>
      <c r="G220" s="257">
        <f>I219</f>
        <v/>
      </c>
      <c r="H220" s="257">
        <f>E220</f>
        <v/>
      </c>
      <c r="I220" s="257">
        <f>G220+H220</f>
        <v/>
      </c>
      <c r="J220" s="885" t="n"/>
    </row>
    <row r="221">
      <c r="A221" s="885" t="n"/>
      <c r="B221" s="161" t="inlineStr">
        <is>
          <t>January</t>
        </is>
      </c>
      <c r="C221" s="257">
        <f>($D$203*$D$205)+$D$209+($D$204*$D$206)</f>
        <v/>
      </c>
      <c r="D221" s="257">
        <f>($D$203*$D$207)+($D$204*$D$208)</f>
        <v/>
      </c>
      <c r="E221" s="256">
        <f>D221-C221</f>
        <v/>
      </c>
      <c r="F221" s="254" t="n"/>
      <c r="G221" s="257">
        <f>I220</f>
        <v/>
      </c>
      <c r="H221" s="257">
        <f>E221</f>
        <v/>
      </c>
      <c r="I221" s="257">
        <f>G221+H221</f>
        <v/>
      </c>
      <c r="J221" s="885" t="n"/>
    </row>
    <row r="222">
      <c r="A222" s="885" t="n"/>
      <c r="B222" s="161" t="inlineStr">
        <is>
          <t>February</t>
        </is>
      </c>
      <c r="C222" s="257">
        <f>($D$203*$D$205)+$D$209+($D$204*$D$206)</f>
        <v/>
      </c>
      <c r="D222" s="257">
        <f>($D$203*$D$207)+($D$204*$D$208)</f>
        <v/>
      </c>
      <c r="E222" s="256">
        <f>D222-C222</f>
        <v/>
      </c>
      <c r="F222" s="254" t="n"/>
      <c r="G222" s="257">
        <f>I221</f>
        <v/>
      </c>
      <c r="H222" s="257">
        <f>E222</f>
        <v/>
      </c>
      <c r="I222" s="257">
        <f>G222+H222</f>
        <v/>
      </c>
      <c r="J222" s="885" t="n"/>
    </row>
    <row r="223">
      <c r="A223" s="885" t="n"/>
      <c r="B223" s="258" t="inlineStr">
        <is>
          <t>March</t>
        </is>
      </c>
      <c r="C223" s="260">
        <f>($D$203*$D$205)+$D$209+($D$204*$D$206)</f>
        <v/>
      </c>
      <c r="D223" s="260">
        <f>($D$203*$D$207)+($D$204*$D$208)</f>
        <v/>
      </c>
      <c r="E223" s="259">
        <f>D223-C223</f>
        <v/>
      </c>
      <c r="F223" s="254" t="n"/>
      <c r="G223" s="260">
        <f>I222</f>
        <v/>
      </c>
      <c r="H223" s="260">
        <f>E223</f>
        <v/>
      </c>
      <c r="I223" s="260">
        <f>G223+H223</f>
        <v/>
      </c>
      <c r="J223" s="885" t="n"/>
    </row>
    <row r="224">
      <c r="A224" s="885" t="n"/>
      <c r="B224" s="885" t="n"/>
      <c r="C224" s="261">
        <f>SUM(C212:C223)</f>
        <v/>
      </c>
      <c r="D224" s="261">
        <f>SUM(D212:D223)</f>
        <v/>
      </c>
      <c r="E224" s="262">
        <f>D224-C224</f>
        <v/>
      </c>
      <c r="F224" s="885" t="n"/>
      <c r="G224" s="885" t="n"/>
      <c r="H224" s="885" t="n"/>
      <c r="I224" s="885" t="n"/>
      <c r="J224" s="885" t="n"/>
    </row>
    <row r="225">
      <c r="A225" s="1022" t="n"/>
      <c r="B225" s="1022" t="n"/>
      <c r="C225" s="1022" t="n"/>
      <c r="D225" s="1022" t="n"/>
      <c r="E225" s="1022" t="n"/>
      <c r="F225" s="1022" t="n"/>
      <c r="G225" s="1022" t="n"/>
      <c r="H225" s="1022" t="n"/>
      <c r="I225" s="1022" t="n"/>
      <c r="J225" s="1022" t="n"/>
    </row>
    <row r="226">
      <c r="A226" s="885" t="n"/>
      <c r="B226" s="155" t="inlineStr">
        <is>
          <t>Buffer Capital (Production Cost of 1.5 Month)</t>
        </is>
      </c>
      <c r="C226" s="1069" t="n"/>
      <c r="D226" s="228">
        <f>C212*1.5</f>
        <v/>
      </c>
      <c r="E226" s="885" t="n"/>
      <c r="F226" s="885" t="n"/>
      <c r="G226" s="885" t="n"/>
      <c r="H226" s="885" t="n"/>
      <c r="I226" s="885" t="n"/>
      <c r="J226" s="885" t="n"/>
    </row>
    <row r="227">
      <c r="A227" s="1022" t="n"/>
      <c r="B227" s="1022" t="n"/>
      <c r="C227" s="1022" t="n"/>
      <c r="D227" s="1022" t="n"/>
      <c r="E227" s="1022" t="n"/>
      <c r="F227" s="1022" t="n"/>
      <c r="G227" s="1022" t="n"/>
      <c r="H227" s="1022" t="n"/>
      <c r="I227" s="1022" t="n"/>
      <c r="J227" s="1022" t="n"/>
    </row>
    <row r="228">
      <c r="A228" s="885" t="n"/>
      <c r="B228" s="263" t="inlineStr">
        <is>
          <t>Total Yearly Turnover</t>
        </is>
      </c>
      <c r="C228" s="1074" t="n"/>
      <c r="D228" s="264">
        <f>D224</f>
        <v/>
      </c>
      <c r="E228" s="265" t="n"/>
      <c r="F228" s="885" t="n"/>
      <c r="G228" s="885" t="n"/>
      <c r="H228" s="885" t="n"/>
      <c r="I228" s="885" t="n"/>
      <c r="J228" s="885" t="n"/>
    </row>
    <row r="229">
      <c r="A229" s="885" t="n"/>
      <c r="B229" s="1084" t="inlineStr">
        <is>
          <t>Initial Working Capital</t>
        </is>
      </c>
      <c r="C229" s="1076" t="n"/>
      <c r="D229" s="267">
        <f>C212+D226</f>
        <v/>
      </c>
      <c r="E229" s="245" t="inlineStr">
        <is>
          <t xml:space="preserve">* Working Capital Required=Cash outflow for the first month + Contingency fund </t>
        </is>
      </c>
      <c r="F229" s="885" t="n"/>
      <c r="G229" s="885" t="n"/>
      <c r="H229" s="885" t="n"/>
      <c r="I229" s="885" t="n"/>
      <c r="J229" s="885" t="n"/>
    </row>
    <row r="230">
      <c r="A230" s="885" t="n"/>
      <c r="B230" s="1085" t="inlineStr">
        <is>
          <t>Working Capital Rotation</t>
        </is>
      </c>
      <c r="C230" s="1077" t="n"/>
      <c r="D230" s="268">
        <f>D228/D229</f>
        <v/>
      </c>
      <c r="E230" s="885" t="n"/>
      <c r="F230" s="885" t="n"/>
      <c r="G230" s="885" t="n"/>
      <c r="H230" s="885" t="n"/>
      <c r="I230" s="885" t="n"/>
      <c r="J230" s="885" t="n"/>
    </row>
    <row r="231">
      <c r="A231" s="885" t="n"/>
      <c r="B231" s="885" t="n"/>
      <c r="C231" s="885" t="n"/>
      <c r="D231" s="236" t="n"/>
      <c r="E231" s="885" t="n"/>
      <c r="F231" s="885" t="n"/>
      <c r="G231" s="885" t="n"/>
      <c r="H231" s="885" t="n"/>
      <c r="I231" s="885" t="n"/>
      <c r="J231" s="885" t="n"/>
    </row>
    <row r="232">
      <c r="A232" s="885" t="n"/>
      <c r="B232" s="208" t="inlineStr">
        <is>
          <t>CHILDREN POWDER: TIER 3</t>
        </is>
      </c>
      <c r="C232" s="885" t="n"/>
      <c r="D232" s="236" t="n"/>
      <c r="E232" s="885" t="n"/>
      <c r="F232" s="885" t="n"/>
      <c r="G232" s="885" t="n"/>
      <c r="H232" s="885" t="n"/>
      <c r="I232" s="885" t="n"/>
      <c r="J232" s="885" t="n"/>
    </row>
    <row r="233">
      <c r="A233" s="1022" t="n"/>
      <c r="B233" s="1022" t="n"/>
      <c r="C233" s="1022" t="n"/>
      <c r="D233" s="1022" t="n"/>
      <c r="E233" s="1022" t="n"/>
      <c r="F233" s="1022" t="n"/>
      <c r="G233" s="1022" t="n"/>
      <c r="H233" s="1022" t="n"/>
      <c r="I233" s="1022" t="n"/>
      <c r="J233" s="1022" t="n"/>
    </row>
    <row r="234">
      <c r="A234" s="885" t="n"/>
      <c r="B234" s="229" t="inlineStr">
        <is>
          <t>Monthly Inhouse Boxes Produced (in Units)</t>
        </is>
      </c>
      <c r="C234" s="211" t="n"/>
      <c r="D234" s="239">
        <f>'In-house (2-5yrs)'!D87/12</f>
        <v/>
      </c>
      <c r="E234" s="885" t="n"/>
      <c r="F234" s="1022" t="n"/>
      <c r="G234" s="1022" t="n"/>
      <c r="H234" s="1022" t="n"/>
      <c r="I234" s="885" t="n"/>
      <c r="J234" s="885" t="n"/>
    </row>
    <row r="235">
      <c r="A235" s="885" t="n"/>
      <c r="B235" s="232" t="inlineStr">
        <is>
          <t>Monthly Contract Boxes Produced (in Units)</t>
        </is>
      </c>
      <c r="C235" s="213" t="n"/>
      <c r="D235" s="863">
        <f>'Third Party (2-5yrs)'!D59/12</f>
        <v/>
      </c>
      <c r="E235" s="885" t="n"/>
      <c r="F235" s="1022" t="n"/>
      <c r="G235" s="1022" t="n"/>
      <c r="H235" s="1022" t="n"/>
      <c r="I235" s="885" t="n"/>
      <c r="J235" s="885" t="n"/>
    </row>
    <row r="236">
      <c r="A236" s="885" t="n"/>
      <c r="B236" s="232" t="inlineStr">
        <is>
          <t>Cost/Box for Inhouse Mfg (in ₹)</t>
        </is>
      </c>
      <c r="C236" s="213" t="n"/>
      <c r="D236" s="242">
        <f>'In-house (2-5yrs)'!E102</f>
        <v/>
      </c>
      <c r="E236" s="885" t="n"/>
      <c r="F236" s="862" t="n"/>
      <c r="G236" s="1022" t="n"/>
      <c r="H236" s="1022" t="n"/>
      <c r="I236" s="885" t="n"/>
      <c r="J236" s="885" t="n"/>
    </row>
    <row r="237">
      <c r="A237" s="885" t="n"/>
      <c r="B237" s="232" t="inlineStr">
        <is>
          <t>Cost/Box for Contractual Mfg (in ₹)</t>
        </is>
      </c>
      <c r="C237" s="213" t="n"/>
      <c r="D237" s="242">
        <f>'Third Party (2-5yrs)'!D74</f>
        <v/>
      </c>
      <c r="E237" s="885" t="n"/>
      <c r="F237" s="862" t="n"/>
      <c r="G237" s="1022" t="n"/>
      <c r="H237" s="1022" t="n"/>
      <c r="I237" s="885" t="n"/>
      <c r="J237" s="885" t="n"/>
    </row>
    <row r="238">
      <c r="A238" s="885" t="n"/>
      <c r="B238" s="232" t="inlineStr">
        <is>
          <t>Revenue/Box for Inhouse Mfg (in ₹)</t>
        </is>
      </c>
      <c r="C238" s="213" t="n"/>
      <c r="D238" s="242">
        <f>'In-house (2-5yrs)'!D102</f>
        <v/>
      </c>
      <c r="E238" s="1022" t="n"/>
      <c r="F238" s="1022" t="n"/>
      <c r="G238" s="1022" t="n"/>
      <c r="H238" s="1022" t="n"/>
      <c r="I238" s="885" t="n"/>
      <c r="J238" s="885" t="n"/>
    </row>
    <row r="239">
      <c r="A239" s="885" t="n"/>
      <c r="B239" s="232" t="inlineStr">
        <is>
          <t>Revenue/Box for Contractual Mfg (in ₹)</t>
        </is>
      </c>
      <c r="C239" s="213" t="n"/>
      <c r="D239" s="242">
        <f>'Third Party (2-5yrs)'!C74</f>
        <v/>
      </c>
      <c r="E239" s="1022" t="n"/>
      <c r="F239" s="1022" t="n"/>
      <c r="G239" s="1022" t="n"/>
      <c r="H239" s="1022" t="n"/>
      <c r="I239" s="885" t="n"/>
      <c r="J239" s="885" t="n"/>
    </row>
    <row r="240">
      <c r="A240" s="885" t="n"/>
      <c r="B240" s="215" t="inlineStr">
        <is>
          <t>Monthly Indirect Expense (in ₹)</t>
        </is>
      </c>
      <c r="C240" s="216" t="n"/>
      <c r="D240" s="217">
        <f>D178</f>
        <v/>
      </c>
      <c r="E240" s="1022" t="n"/>
      <c r="F240" s="1022" t="n"/>
      <c r="G240" s="1022" t="n"/>
      <c r="H240" s="1022" t="n"/>
      <c r="I240" s="885" t="n"/>
      <c r="J240" s="885" t="n"/>
    </row>
    <row r="241">
      <c r="A241" s="885" t="n"/>
      <c r="B241" s="1022" t="n"/>
      <c r="C241" s="1022" t="n"/>
      <c r="D241" s="1022" t="n"/>
      <c r="E241" s="1022" t="n"/>
      <c r="F241" s="1022" t="n"/>
      <c r="G241" s="218" t="inlineStr">
        <is>
          <t>* The working capital that we are investing in the first month is derived from the cash outflow that is required in the first month</t>
        </is>
      </c>
      <c r="H241" s="1022" t="n"/>
      <c r="I241" s="885" t="n"/>
      <c r="J241" s="885" t="n"/>
    </row>
    <row r="242">
      <c r="A242" s="885" t="n"/>
      <c r="B242" s="246" t="inlineStr">
        <is>
          <t>Month</t>
        </is>
      </c>
      <c r="C242" s="247" t="inlineStr">
        <is>
          <t>Cash Outflow</t>
        </is>
      </c>
      <c r="D242" s="248" t="inlineStr">
        <is>
          <t>Cash Inflow</t>
        </is>
      </c>
      <c r="E242" s="249" t="inlineStr">
        <is>
          <t>Difference (CO-CI)</t>
        </is>
      </c>
      <c r="F242" s="885" t="n"/>
      <c r="G242" s="250" t="inlineStr">
        <is>
          <t>Opening W.C.</t>
        </is>
      </c>
      <c r="H242" s="249" t="inlineStr">
        <is>
          <t>Net Cash Flow</t>
        </is>
      </c>
      <c r="I242" s="251" t="inlineStr">
        <is>
          <t>Closing W.C.</t>
        </is>
      </c>
      <c r="J242" s="885" t="n"/>
    </row>
    <row r="243">
      <c r="A243" s="885" t="n"/>
      <c r="B243" s="252" t="inlineStr">
        <is>
          <t>April</t>
        </is>
      </c>
      <c r="C243" s="255">
        <f>($D$234*$D$236)+$D$240+($D$235*$D$237)</f>
        <v/>
      </c>
      <c r="D243" s="255">
        <f>($D$234*$D$238)+($D$235*$D$239)</f>
        <v/>
      </c>
      <c r="E243" s="253">
        <f>D243-C243</f>
        <v/>
      </c>
      <c r="F243" s="254" t="n"/>
      <c r="G243" s="255">
        <f>C243+D257</f>
        <v/>
      </c>
      <c r="H243" s="255">
        <f>E243</f>
        <v/>
      </c>
      <c r="I243" s="255">
        <f>G243+H243</f>
        <v/>
      </c>
      <c r="J243" s="885" t="n"/>
    </row>
    <row r="244">
      <c r="A244" s="885" t="n"/>
      <c r="B244" s="161" t="inlineStr">
        <is>
          <t>May</t>
        </is>
      </c>
      <c r="C244" s="257">
        <f>($D$234*$D$236)+$D$240+($D$235*$D$237)</f>
        <v/>
      </c>
      <c r="D244" s="257">
        <f>($D$234*$D$238)+($D$235*$D$239)</f>
        <v/>
      </c>
      <c r="E244" s="256">
        <f>D244-C244</f>
        <v/>
      </c>
      <c r="F244" s="254" t="n"/>
      <c r="G244" s="257">
        <f>I243</f>
        <v/>
      </c>
      <c r="H244" s="257">
        <f>E244</f>
        <v/>
      </c>
      <c r="I244" s="257">
        <f>G244+H244</f>
        <v/>
      </c>
      <c r="J244" s="885" t="n"/>
    </row>
    <row r="245">
      <c r="A245" s="885" t="n"/>
      <c r="B245" s="161" t="inlineStr">
        <is>
          <t>June</t>
        </is>
      </c>
      <c r="C245" s="257">
        <f>($D$234*$D$236)+$D$240+($D$235*$D$237)</f>
        <v/>
      </c>
      <c r="D245" s="257">
        <f>($D$234*$D$238)+($D$235*$D$239)</f>
        <v/>
      </c>
      <c r="E245" s="256">
        <f>D245-C245</f>
        <v/>
      </c>
      <c r="F245" s="254" t="n"/>
      <c r="G245" s="257">
        <f>I244</f>
        <v/>
      </c>
      <c r="H245" s="257">
        <f>E245</f>
        <v/>
      </c>
      <c r="I245" s="257">
        <f>G245+H245</f>
        <v/>
      </c>
      <c r="J245" s="885" t="n"/>
    </row>
    <row r="246">
      <c r="A246" s="885" t="n"/>
      <c r="B246" s="161" t="inlineStr">
        <is>
          <t>July</t>
        </is>
      </c>
      <c r="C246" s="257">
        <f>($D$234*$D$236)+$D$240+($D$235*$D$237)</f>
        <v/>
      </c>
      <c r="D246" s="257">
        <f>($D$234*$D$238)+($D$235*$D$239)</f>
        <v/>
      </c>
      <c r="E246" s="256">
        <f>D246-C246</f>
        <v/>
      </c>
      <c r="F246" s="254" t="n"/>
      <c r="G246" s="257">
        <f>I245</f>
        <v/>
      </c>
      <c r="H246" s="257">
        <f>E246</f>
        <v/>
      </c>
      <c r="I246" s="257">
        <f>G246+H246</f>
        <v/>
      </c>
      <c r="J246" s="885" t="n"/>
    </row>
    <row r="247">
      <c r="A247" s="885" t="n"/>
      <c r="B247" s="161" t="inlineStr">
        <is>
          <t>August</t>
        </is>
      </c>
      <c r="C247" s="257">
        <f>($D$234*$D$236)+$D$240+($D$235*$D$237)</f>
        <v/>
      </c>
      <c r="D247" s="257">
        <f>($D$234*$D$238)+($D$235*$D$239)</f>
        <v/>
      </c>
      <c r="E247" s="256">
        <f>D247-C247</f>
        <v/>
      </c>
      <c r="F247" s="254" t="n"/>
      <c r="G247" s="257">
        <f>I246</f>
        <v/>
      </c>
      <c r="H247" s="257">
        <f>E247</f>
        <v/>
      </c>
      <c r="I247" s="257">
        <f>G247+H247</f>
        <v/>
      </c>
      <c r="J247" s="885" t="n"/>
    </row>
    <row r="248">
      <c r="A248" s="885" t="n"/>
      <c r="B248" s="161" t="inlineStr">
        <is>
          <t>September</t>
        </is>
      </c>
      <c r="C248" s="257">
        <f>($D$234*$D$236)+$D$240+($D$235*$D$237)</f>
        <v/>
      </c>
      <c r="D248" s="257">
        <f>($D$234*$D$238)+($D$235*$D$239)</f>
        <v/>
      </c>
      <c r="E248" s="256">
        <f>D248-C248</f>
        <v/>
      </c>
      <c r="F248" s="254" t="n"/>
      <c r="G248" s="257">
        <f>I247</f>
        <v/>
      </c>
      <c r="H248" s="257">
        <f>E248</f>
        <v/>
      </c>
      <c r="I248" s="257">
        <f>G248+H248</f>
        <v/>
      </c>
      <c r="J248" s="885" t="n"/>
    </row>
    <row r="249">
      <c r="A249" s="885" t="n"/>
      <c r="B249" s="161" t="inlineStr">
        <is>
          <t>October</t>
        </is>
      </c>
      <c r="C249" s="257">
        <f>($D$234*$D$236)+$D$240+($D$235*$D$237)</f>
        <v/>
      </c>
      <c r="D249" s="257">
        <f>($D$234*$D$238)+($D$235*$D$239)</f>
        <v/>
      </c>
      <c r="E249" s="256">
        <f>D249-C249</f>
        <v/>
      </c>
      <c r="F249" s="254" t="n"/>
      <c r="G249" s="257">
        <f>I248</f>
        <v/>
      </c>
      <c r="H249" s="257">
        <f>E249</f>
        <v/>
      </c>
      <c r="I249" s="257">
        <f>G249+H249</f>
        <v/>
      </c>
      <c r="J249" s="885" t="n"/>
    </row>
    <row r="250">
      <c r="A250" s="885" t="n"/>
      <c r="B250" s="161" t="inlineStr">
        <is>
          <t>November</t>
        </is>
      </c>
      <c r="C250" s="257">
        <f>($D$234*$D$236)+$D$240+($D$235*$D$237)</f>
        <v/>
      </c>
      <c r="D250" s="257">
        <f>($D$234*$D$238)+($D$235*$D$239)</f>
        <v/>
      </c>
      <c r="E250" s="256">
        <f>D250-C250</f>
        <v/>
      </c>
      <c r="F250" s="254" t="n"/>
      <c r="G250" s="257">
        <f>I249</f>
        <v/>
      </c>
      <c r="H250" s="257">
        <f>E250</f>
        <v/>
      </c>
      <c r="I250" s="257">
        <f>G250+H250</f>
        <v/>
      </c>
      <c r="J250" s="885" t="n"/>
    </row>
    <row r="251">
      <c r="A251" s="885" t="n"/>
      <c r="B251" s="161" t="inlineStr">
        <is>
          <t>December</t>
        </is>
      </c>
      <c r="C251" s="257">
        <f>($D$234*$D$236)+$D$240+($D$235*$D$237)</f>
        <v/>
      </c>
      <c r="D251" s="257">
        <f>($D$234*$D$238)+($D$235*$D$239)</f>
        <v/>
      </c>
      <c r="E251" s="256">
        <f>D251-C251</f>
        <v/>
      </c>
      <c r="F251" s="254" t="n"/>
      <c r="G251" s="257">
        <f>I250</f>
        <v/>
      </c>
      <c r="H251" s="257">
        <f>E251</f>
        <v/>
      </c>
      <c r="I251" s="257">
        <f>G251+H251</f>
        <v/>
      </c>
      <c r="J251" s="885" t="n"/>
    </row>
    <row r="252">
      <c r="A252" s="885" t="n"/>
      <c r="B252" s="161" t="inlineStr">
        <is>
          <t>January</t>
        </is>
      </c>
      <c r="C252" s="257">
        <f>($D$234*$D$236)+$D$240+($D$235*$D$237)</f>
        <v/>
      </c>
      <c r="D252" s="257">
        <f>($D$234*$D$238)+($D$235*$D$239)</f>
        <v/>
      </c>
      <c r="E252" s="256">
        <f>D252-C252</f>
        <v/>
      </c>
      <c r="F252" s="254" t="n"/>
      <c r="G252" s="257">
        <f>I251</f>
        <v/>
      </c>
      <c r="H252" s="257">
        <f>E252</f>
        <v/>
      </c>
      <c r="I252" s="257">
        <f>G252+H252</f>
        <v/>
      </c>
      <c r="J252" s="885" t="n"/>
    </row>
    <row r="253">
      <c r="A253" s="885" t="n"/>
      <c r="B253" s="161" t="inlineStr">
        <is>
          <t>February</t>
        </is>
      </c>
      <c r="C253" s="257">
        <f>($D$234*$D$236)+$D$240+($D$235*$D$237)</f>
        <v/>
      </c>
      <c r="D253" s="257">
        <f>($D$234*$D$238)+($D$235*$D$239)</f>
        <v/>
      </c>
      <c r="E253" s="256">
        <f>D253-C253</f>
        <v/>
      </c>
      <c r="F253" s="254" t="n"/>
      <c r="G253" s="257">
        <f>I252</f>
        <v/>
      </c>
      <c r="H253" s="257">
        <f>E253</f>
        <v/>
      </c>
      <c r="I253" s="257">
        <f>G253+H253</f>
        <v/>
      </c>
      <c r="J253" s="885" t="n"/>
    </row>
    <row r="254">
      <c r="A254" s="885" t="n"/>
      <c r="B254" s="258" t="inlineStr">
        <is>
          <t>March</t>
        </is>
      </c>
      <c r="C254" s="260">
        <f>($D$234*$D$236)+$D$240+($D$235*$D$237)</f>
        <v/>
      </c>
      <c r="D254" s="260">
        <f>($D$234*$D$238)+($D$235*$D$239)</f>
        <v/>
      </c>
      <c r="E254" s="259">
        <f>D254-C254</f>
        <v/>
      </c>
      <c r="F254" s="254" t="n"/>
      <c r="G254" s="260">
        <f>I253</f>
        <v/>
      </c>
      <c r="H254" s="260">
        <f>E254</f>
        <v/>
      </c>
      <c r="I254" s="260">
        <f>G254+H254</f>
        <v/>
      </c>
      <c r="J254" s="885" t="n"/>
    </row>
    <row r="255">
      <c r="A255" s="885" t="n"/>
      <c r="B255" s="885" t="n"/>
      <c r="C255" s="261">
        <f>SUM(C243:C254)</f>
        <v/>
      </c>
      <c r="D255" s="261">
        <f>SUM(D243:D254)</f>
        <v/>
      </c>
      <c r="E255" s="262">
        <f>D255-C255</f>
        <v/>
      </c>
      <c r="F255" s="885" t="n"/>
      <c r="G255" s="885" t="n"/>
      <c r="H255" s="885" t="n"/>
      <c r="I255" s="885" t="n"/>
      <c r="J255" s="885" t="n"/>
    </row>
    <row r="256">
      <c r="A256" s="1022" t="n"/>
      <c r="B256" s="1022" t="n"/>
      <c r="C256" s="1022" t="n"/>
      <c r="D256" s="1022" t="n"/>
      <c r="E256" s="1022" t="n"/>
      <c r="F256" s="1022" t="n"/>
      <c r="G256" s="1022" t="n"/>
      <c r="H256" s="1022" t="n"/>
      <c r="I256" s="1022" t="n"/>
      <c r="J256" s="1022" t="n"/>
    </row>
    <row r="257">
      <c r="A257" s="885" t="n"/>
      <c r="B257" s="155" t="inlineStr">
        <is>
          <t>Buffer Capital (Production Cost of 1.5 Month)</t>
        </is>
      </c>
      <c r="C257" s="1069" t="n"/>
      <c r="D257" s="228">
        <f>C243*1.5</f>
        <v/>
      </c>
      <c r="E257" s="885" t="n"/>
      <c r="F257" s="885" t="n"/>
      <c r="G257" s="885" t="n"/>
      <c r="H257" s="885" t="n"/>
      <c r="I257" s="885" t="n"/>
      <c r="J257" s="885" t="n"/>
    </row>
    <row r="258">
      <c r="A258" s="1022" t="n"/>
      <c r="B258" s="1022" t="n"/>
      <c r="C258" s="1022" t="n"/>
      <c r="D258" s="1022" t="n"/>
      <c r="E258" s="1022" t="n"/>
      <c r="F258" s="1022" t="n"/>
      <c r="G258" s="1022" t="n"/>
      <c r="H258" s="1022" t="n"/>
      <c r="I258" s="1022" t="n"/>
      <c r="J258" s="1022" t="n"/>
    </row>
    <row r="259">
      <c r="A259" s="885" t="n"/>
      <c r="B259" s="263" t="inlineStr">
        <is>
          <t>Total Yearly Turnover</t>
        </is>
      </c>
      <c r="C259" s="1074" t="n"/>
      <c r="D259" s="264">
        <f>D255</f>
        <v/>
      </c>
      <c r="E259" s="265" t="n"/>
      <c r="F259" s="885" t="n"/>
      <c r="G259" s="885" t="n"/>
      <c r="H259" s="885" t="n"/>
      <c r="I259" s="885" t="n"/>
      <c r="J259" s="885" t="n"/>
    </row>
    <row r="260">
      <c r="A260" s="885" t="n"/>
      <c r="B260" s="1084" t="inlineStr">
        <is>
          <t>Initial Working Capital</t>
        </is>
      </c>
      <c r="C260" s="1076" t="n"/>
      <c r="D260" s="267">
        <f>C243+D257</f>
        <v/>
      </c>
      <c r="E260" s="245" t="inlineStr">
        <is>
          <t xml:space="preserve">* Working Capital Required=Cash outflow for the first month + Contingency fund </t>
        </is>
      </c>
      <c r="F260" s="885" t="n"/>
      <c r="G260" s="885" t="n"/>
      <c r="H260" s="885" t="n"/>
      <c r="I260" s="885" t="n"/>
      <c r="J260" s="885" t="n"/>
    </row>
    <row r="261">
      <c r="A261" s="885" t="n"/>
      <c r="B261" s="1085" t="inlineStr">
        <is>
          <t>Working Capital Rotation</t>
        </is>
      </c>
      <c r="C261" s="1077" t="n"/>
      <c r="D261" s="268">
        <f>D259/D260</f>
        <v/>
      </c>
      <c r="E261" s="885" t="n"/>
      <c r="F261" s="885" t="n"/>
      <c r="G261" s="885" t="n"/>
      <c r="H261" s="885" t="n"/>
      <c r="I261" s="885" t="n"/>
      <c r="J261" s="885" t="n"/>
    </row>
    <row r="262">
      <c r="A262" s="885" t="n"/>
      <c r="B262" s="885" t="n"/>
      <c r="C262" s="885" t="n"/>
      <c r="D262" s="236" t="n"/>
      <c r="E262" s="885" t="n"/>
      <c r="F262" s="885" t="n"/>
      <c r="G262" s="885" t="n"/>
      <c r="H262" s="885" t="n"/>
      <c r="I262" s="885" t="n"/>
      <c r="J262" s="885" t="n"/>
    </row>
  </sheetData>
  <mergeCells count="34">
    <mergeCell ref="B135:C135"/>
    <mergeCell ref="B261:C261"/>
    <mergeCell ref="B199:C199"/>
    <mergeCell ref="B102:C102"/>
    <mergeCell ref="B71:C71"/>
    <mergeCell ref="B105:C105"/>
    <mergeCell ref="B43:C43"/>
    <mergeCell ref="B167:C167"/>
    <mergeCell ref="B228:C228"/>
    <mergeCell ref="B195:C195"/>
    <mergeCell ref="B259:C259"/>
    <mergeCell ref="B136:C136"/>
    <mergeCell ref="B229:C229"/>
    <mergeCell ref="B42:C42"/>
    <mergeCell ref="B166:C166"/>
    <mergeCell ref="B73:C73"/>
    <mergeCell ref="B44:C44"/>
    <mergeCell ref="B230:C230"/>
    <mergeCell ref="B257:C257"/>
    <mergeCell ref="B137:C137"/>
    <mergeCell ref="B168:C168"/>
    <mergeCell ref="B226:C226"/>
    <mergeCell ref="B2:E2"/>
    <mergeCell ref="B40:C40"/>
    <mergeCell ref="B260:C260"/>
    <mergeCell ref="H14:I14"/>
    <mergeCell ref="B74:C74"/>
    <mergeCell ref="B104:C104"/>
    <mergeCell ref="B164:C164"/>
    <mergeCell ref="B133:C133"/>
    <mergeCell ref="B198:C198"/>
    <mergeCell ref="B197:C197"/>
    <mergeCell ref="B106:C106"/>
    <mergeCell ref="B75:C75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FF00FF00"/>
    <outlinePr summaryBelow="0" summaryRight="0"/>
    <pageSetUpPr/>
  </sheetPr>
  <dimension ref="A1:J390"/>
  <sheetViews>
    <sheetView showGridLines="0" workbookViewId="0">
      <selection activeCell="A1" sqref="A1"/>
    </sheetView>
  </sheetViews>
  <sheetFormatPr baseColWidth="8" defaultColWidth="12.63" defaultRowHeight="15.75" customHeight="1"/>
  <cols>
    <col width="2.38" customWidth="1" style="1068" min="1" max="1"/>
    <col width="14" customWidth="1" style="1068" min="2" max="2"/>
    <col width="23.63" customWidth="1" style="1068" min="3" max="3"/>
    <col width="20.13" customWidth="1" style="1068" min="4" max="4"/>
    <col width="16.88" customWidth="1" style="1068" min="5" max="5"/>
    <col width="4.25" customWidth="1" style="1068" min="6" max="6"/>
    <col width="15.13" customWidth="1" style="1068" min="9" max="9"/>
  </cols>
  <sheetData>
    <row r="1">
      <c r="A1" s="1022" t="n"/>
      <c r="B1" s="1022" t="n"/>
      <c r="C1" s="1022" t="n"/>
      <c r="D1" s="885" t="n"/>
      <c r="E1" s="1022" t="n"/>
      <c r="F1" s="1022" t="n"/>
      <c r="G1" s="1022" t="n"/>
      <c r="H1" s="1022" t="n"/>
      <c r="I1" s="1022" t="n"/>
      <c r="J1" s="1022" t="n"/>
    </row>
    <row r="2">
      <c r="A2" s="1022" t="n"/>
      <c r="B2" s="421" t="inlineStr">
        <is>
          <t>TOTAL WORKING CAPITAL</t>
        </is>
      </c>
      <c r="C2" s="1071" t="n"/>
      <c r="D2" s="1071" t="n"/>
      <c r="E2" s="1069" t="n"/>
      <c r="F2" s="1022" t="n"/>
      <c r="G2" s="852" t="n"/>
      <c r="H2" s="852" t="n"/>
      <c r="I2" s="852" t="n"/>
      <c r="J2" s="1022" t="n"/>
    </row>
    <row r="3" ht="6.75" customHeight="1" s="1068">
      <c r="A3" s="1022" t="n"/>
      <c r="B3" s="1022" t="n"/>
      <c r="C3" s="1022" t="n"/>
      <c r="D3" s="1022" t="n"/>
      <c r="E3" s="1022" t="n"/>
      <c r="F3" s="1022" t="n"/>
      <c r="G3" s="1022" t="n"/>
      <c r="H3" s="1022" t="n"/>
      <c r="I3" s="1022" t="n"/>
      <c r="J3" s="1022" t="n"/>
    </row>
    <row r="4">
      <c r="A4" s="1022" t="n"/>
      <c r="B4" s="196" t="n"/>
      <c r="C4" s="156" t="inlineStr">
        <is>
          <t xml:space="preserve">Revenue </t>
        </is>
      </c>
      <c r="D4" s="156" t="inlineStr">
        <is>
          <t>Initial Working Capital</t>
        </is>
      </c>
      <c r="E4" s="156" t="inlineStr">
        <is>
          <t>W.C.Rotation</t>
        </is>
      </c>
      <c r="F4" s="1022" t="n"/>
      <c r="G4" s="1022" t="n"/>
      <c r="H4" s="888" t="n"/>
      <c r="I4" s="888" t="n"/>
      <c r="J4" s="1022" t="n"/>
    </row>
    <row r="5">
      <c r="A5" s="1022" t="n"/>
      <c r="B5" s="854" t="inlineStr">
        <is>
          <t>PP (Tier 1)</t>
        </is>
      </c>
      <c r="C5" s="855">
        <f>D46</f>
        <v/>
      </c>
      <c r="D5" s="855">
        <f>D47</f>
        <v/>
      </c>
      <c r="E5" s="856">
        <f>C5/D5</f>
        <v/>
      </c>
      <c r="F5" s="1022" t="n"/>
      <c r="G5" s="888" t="n"/>
      <c r="H5" s="609" t="n"/>
      <c r="I5" s="609" t="n"/>
      <c r="J5" s="1022" t="n"/>
    </row>
    <row r="6">
      <c r="A6" s="1022" t="n"/>
      <c r="B6" s="858" t="inlineStr">
        <is>
          <t>PP (Tier 2)</t>
        </is>
      </c>
      <c r="C6" s="200">
        <f>D77</f>
        <v/>
      </c>
      <c r="D6" s="140">
        <f>D78</f>
        <v/>
      </c>
      <c r="E6" s="867">
        <f>C6/D6</f>
        <v/>
      </c>
      <c r="F6" s="1022" t="n"/>
      <c r="G6" s="888" t="n"/>
      <c r="H6" s="609" t="n"/>
      <c r="I6" s="609" t="n"/>
      <c r="J6" s="1022" t="n"/>
    </row>
    <row r="7">
      <c r="A7" s="1022" t="n"/>
      <c r="B7" s="858" t="inlineStr">
        <is>
          <t>PP (Tier 3)</t>
        </is>
      </c>
      <c r="C7" s="200">
        <f>D108</f>
        <v/>
      </c>
      <c r="D7" s="140">
        <f>D109</f>
        <v/>
      </c>
      <c r="E7" s="867">
        <f>C7/D7</f>
        <v/>
      </c>
      <c r="F7" s="1022" t="n"/>
      <c r="G7" s="888" t="n"/>
      <c r="H7" s="609" t="n"/>
      <c r="I7" s="609" t="n"/>
      <c r="J7" s="1022" t="n"/>
    </row>
    <row r="8">
      <c r="A8" s="1022" t="n"/>
      <c r="B8" s="858" t="inlineStr">
        <is>
          <t>LP (Tier 1)</t>
        </is>
      </c>
      <c r="C8" s="200">
        <f>D139</f>
        <v/>
      </c>
      <c r="D8" s="140">
        <f>D140</f>
        <v/>
      </c>
      <c r="E8" s="867">
        <f>C8/D8</f>
        <v/>
      </c>
      <c r="F8" s="1022" t="n"/>
      <c r="G8" s="888" t="n"/>
      <c r="H8" s="609" t="n"/>
      <c r="I8" s="609" t="n"/>
      <c r="J8" s="1022" t="n"/>
    </row>
    <row r="9">
      <c r="A9" s="1022" t="n"/>
      <c r="B9" s="858" t="inlineStr">
        <is>
          <t>LP (Tier 2)</t>
        </is>
      </c>
      <c r="C9" s="200">
        <f>D170</f>
        <v/>
      </c>
      <c r="D9" s="140">
        <f>D171</f>
        <v/>
      </c>
      <c r="E9" s="867">
        <f>C9/D9</f>
        <v/>
      </c>
      <c r="F9" s="1022" t="n"/>
      <c r="G9" s="888" t="n"/>
      <c r="H9" s="609" t="n"/>
      <c r="I9" s="609" t="n"/>
      <c r="J9" s="1022" t="n"/>
    </row>
    <row r="10">
      <c r="A10" s="1022" t="n"/>
      <c r="B10" s="858" t="inlineStr">
        <is>
          <t>LP (Tier 3)</t>
        </is>
      </c>
      <c r="C10" s="200">
        <f>D201</f>
        <v/>
      </c>
      <c r="D10" s="140">
        <f>D202</f>
        <v/>
      </c>
      <c r="E10" s="867">
        <f>C10/D10</f>
        <v/>
      </c>
      <c r="F10" s="1022" t="n"/>
      <c r="G10" s="888" t="n"/>
      <c r="H10" s="609" t="n"/>
      <c r="I10" s="609" t="n"/>
      <c r="J10" s="1022" t="n"/>
    </row>
    <row r="11">
      <c r="A11" s="1022" t="n"/>
      <c r="B11" s="858" t="inlineStr">
        <is>
          <t>INP (Tier 1)</t>
        </is>
      </c>
      <c r="C11" s="200">
        <f>D232</f>
        <v/>
      </c>
      <c r="D11" s="140">
        <f>D233</f>
        <v/>
      </c>
      <c r="E11" s="867">
        <f>C11/D11</f>
        <v/>
      </c>
      <c r="F11" s="1022" t="n"/>
      <c r="G11" s="888" t="n"/>
      <c r="H11" s="609" t="n"/>
      <c r="I11" s="609" t="n"/>
      <c r="J11" s="1022" t="n"/>
    </row>
    <row r="12">
      <c r="A12" s="1022" t="n"/>
      <c r="B12" s="858" t="inlineStr">
        <is>
          <t>INP (Tier 2)</t>
        </is>
      </c>
      <c r="C12" s="200">
        <f>D263</f>
        <v/>
      </c>
      <c r="D12" s="140">
        <f>D264</f>
        <v/>
      </c>
      <c r="E12" s="867">
        <f>C12/D12</f>
        <v/>
      </c>
      <c r="F12" s="1022" t="n"/>
      <c r="G12" s="888" t="n"/>
      <c r="H12" s="609" t="n"/>
      <c r="I12" s="609" t="n"/>
      <c r="J12" s="1022" t="n"/>
    </row>
    <row r="13">
      <c r="A13" s="1022" t="n"/>
      <c r="B13" s="858" t="inlineStr">
        <is>
          <t>INP (Tier 3)</t>
        </is>
      </c>
      <c r="C13" s="200">
        <f>D294</f>
        <v/>
      </c>
      <c r="D13" s="140">
        <f>D295</f>
        <v/>
      </c>
      <c r="E13" s="867">
        <f>C13/D13</f>
        <v/>
      </c>
      <c r="F13" s="1022" t="n"/>
      <c r="G13" s="888" t="n"/>
      <c r="H13" s="609" t="n"/>
      <c r="I13" s="609" t="n"/>
      <c r="J13" s="1022" t="n"/>
    </row>
    <row r="14">
      <c r="A14" s="1022" t="n"/>
      <c r="B14" s="858" t="inlineStr">
        <is>
          <t>CNP (Tier 1)</t>
        </is>
      </c>
      <c r="C14" s="200">
        <f>D325</f>
        <v/>
      </c>
      <c r="D14" s="140">
        <f>D326</f>
        <v/>
      </c>
      <c r="E14" s="867">
        <f>C14/D14</f>
        <v/>
      </c>
      <c r="F14" s="1022" t="n"/>
      <c r="G14" s="888" t="n"/>
      <c r="H14" s="609" t="n"/>
      <c r="I14" s="609" t="n"/>
      <c r="J14" s="1022" t="n"/>
    </row>
    <row r="15">
      <c r="A15" s="1022" t="n"/>
      <c r="B15" s="858" t="inlineStr">
        <is>
          <t>CNP (Tier 2)</t>
        </is>
      </c>
      <c r="C15" s="200">
        <f>D356</f>
        <v/>
      </c>
      <c r="D15" s="140">
        <f>D357</f>
        <v/>
      </c>
      <c r="E15" s="867">
        <f>C15/D15</f>
        <v/>
      </c>
      <c r="F15" s="1022" t="n"/>
      <c r="G15" s="888" t="n"/>
      <c r="H15" s="609" t="n"/>
      <c r="I15" s="609" t="n"/>
      <c r="J15" s="1022" t="n"/>
    </row>
    <row r="16">
      <c r="A16" s="1022" t="n"/>
      <c r="B16" s="859" t="inlineStr">
        <is>
          <t>CNP (Tier 3)</t>
        </is>
      </c>
      <c r="C16" s="203">
        <f>D387</f>
        <v/>
      </c>
      <c r="D16" s="142">
        <f>D388</f>
        <v/>
      </c>
      <c r="E16" s="153">
        <f>C16/D16</f>
        <v/>
      </c>
      <c r="F16" s="1022" t="n"/>
      <c r="G16" s="888" t="n"/>
      <c r="H16" s="609" t="n"/>
      <c r="I16" s="609" t="n"/>
      <c r="J16" s="1022" t="n"/>
    </row>
    <row r="17">
      <c r="A17" s="1022" t="n"/>
      <c r="B17" s="1022" t="n"/>
      <c r="C17" s="1022" t="n"/>
      <c r="D17" s="205">
        <f>sum(D5:D16)</f>
        <v/>
      </c>
      <c r="E17" s="1022" t="n"/>
      <c r="F17" s="1022" t="n"/>
      <c r="G17" s="1022" t="n"/>
      <c r="H17" s="609" t="n"/>
      <c r="I17" s="609" t="n"/>
      <c r="J17" s="1022" t="n"/>
    </row>
    <row r="18">
      <c r="A18" s="1022" t="n"/>
      <c r="B18" s="1022" t="n"/>
      <c r="C18" s="1022" t="n"/>
      <c r="D18" s="206" t="n"/>
      <c r="E18" s="1022" t="n"/>
      <c r="F18" s="1022" t="n"/>
      <c r="G18" s="1022" t="n"/>
      <c r="H18" s="888" t="n"/>
      <c r="J18" s="1022" t="n"/>
    </row>
    <row r="19">
      <c r="A19" s="1022" t="n"/>
      <c r="B19" s="861" t="inlineStr">
        <is>
          <t>PREGNANCY POWDER: TIER 1</t>
        </is>
      </c>
      <c r="C19" s="1022" t="n"/>
      <c r="D19" s="1022" t="n"/>
      <c r="E19" s="1022" t="n"/>
      <c r="F19" s="1022" t="n"/>
      <c r="G19" s="862" t="n"/>
      <c r="H19" s="1022" t="n"/>
      <c r="I19" s="862" t="n"/>
      <c r="J19" s="1022" t="n"/>
    </row>
    <row r="20">
      <c r="A20" s="1022" t="n"/>
      <c r="B20" s="1022" t="n"/>
      <c r="C20" s="1022" t="n"/>
      <c r="D20" s="210" t="n"/>
      <c r="E20" s="1022" t="n"/>
      <c r="F20" s="1022" t="n"/>
      <c r="G20" s="1022" t="n"/>
      <c r="H20" s="1022" t="n"/>
      <c r="I20" s="1022" t="n"/>
      <c r="J20" s="1022" t="n"/>
    </row>
    <row r="21">
      <c r="A21" s="1022" t="n"/>
      <c r="B21" s="229" t="inlineStr">
        <is>
          <t>Monthly Inhouse Boxes Produced (in Units)</t>
        </is>
      </c>
      <c r="C21" s="211" t="n"/>
      <c r="D21" s="212">
        <f>'In-house (2-5yrs)'!E70/12</f>
        <v/>
      </c>
      <c r="E21" s="885" t="n"/>
      <c r="F21" s="1022" t="n"/>
      <c r="G21" s="1022" t="n"/>
      <c r="H21" s="1022" t="n"/>
      <c r="I21" s="1022" t="n"/>
      <c r="J21" s="1022" t="n"/>
    </row>
    <row r="22">
      <c r="A22" s="1022" t="n"/>
      <c r="B22" s="232" t="inlineStr">
        <is>
          <t>Monthly Contract Boxes Produced (in Units)</t>
        </is>
      </c>
      <c r="C22" s="213" t="n"/>
      <c r="D22" s="214">
        <f>'Third Party (2-5yrs)'!E42/12</f>
        <v/>
      </c>
      <c r="E22" s="1022" t="n"/>
      <c r="F22" s="1022" t="n"/>
      <c r="H22" s="1022" t="n"/>
      <c r="I22" s="1022" t="n"/>
      <c r="J22" s="1022" t="n"/>
    </row>
    <row r="23">
      <c r="A23" s="1022" t="n"/>
      <c r="B23" s="232" t="inlineStr">
        <is>
          <t>Cost/Box for Inhouse Mfg (in ₹)</t>
        </is>
      </c>
      <c r="C23" s="213" t="n"/>
      <c r="D23" s="214">
        <f>'In-house (2-5yrs)'!E91</f>
        <v/>
      </c>
      <c r="E23" s="1022" t="n"/>
      <c r="F23" s="1022" t="n"/>
      <c r="H23" s="1022" t="n"/>
      <c r="I23" s="1022" t="n"/>
      <c r="J23" s="1022" t="n"/>
    </row>
    <row r="24">
      <c r="A24" s="1022" t="n"/>
      <c r="B24" s="232" t="inlineStr">
        <is>
          <t>Cost/Box for Contractual Mfg (in ₹)</t>
        </is>
      </c>
      <c r="C24" s="213" t="n"/>
      <c r="D24" s="214">
        <f>'Third Party (2-5yrs)'!D63</f>
        <v/>
      </c>
      <c r="E24" s="1022" t="n"/>
      <c r="F24" s="1022" t="n"/>
      <c r="H24" s="1022" t="n"/>
      <c r="I24" s="1022" t="n"/>
      <c r="J24" s="1022" t="n"/>
    </row>
    <row r="25">
      <c r="A25" s="1022" t="n"/>
      <c r="B25" s="232" t="inlineStr">
        <is>
          <t>Revenue/Box for Inhouse Mfg (in ₹)</t>
        </is>
      </c>
      <c r="C25" s="213" t="n"/>
      <c r="D25" s="214">
        <f>'In-house (2-5yrs)'!D91</f>
        <v/>
      </c>
      <c r="E25" s="1022" t="n"/>
      <c r="F25" s="1022" t="n"/>
      <c r="H25" s="1022" t="n"/>
      <c r="I25" s="1022" t="n"/>
      <c r="J25" s="1022" t="n"/>
    </row>
    <row r="26">
      <c r="A26" s="1022" t="n"/>
      <c r="B26" s="232" t="inlineStr">
        <is>
          <t>Revenue/Box for Contractual Mfg (in ₹)</t>
        </is>
      </c>
      <c r="C26" s="213" t="n"/>
      <c r="D26" s="214">
        <f>'Third Party (2-5yrs)'!C63</f>
        <v/>
      </c>
      <c r="E26" s="1022" t="n"/>
      <c r="F26" s="1022" t="n"/>
      <c r="H26" s="1022" t="n"/>
      <c r="I26" s="1022" t="n"/>
      <c r="J26" s="1022" t="n"/>
    </row>
    <row r="27">
      <c r="A27" s="1022" t="n"/>
      <c r="B27" s="215" t="inlineStr">
        <is>
          <t>Monthly Indirect Expense (in ₹)</t>
        </is>
      </c>
      <c r="C27" s="216" t="n"/>
      <c r="D27" s="217">
        <f>((('Indirect Expenses'!I63/4)/12/'In-house (2-5yrs)'!$D$5)*105%)*10^7</f>
        <v/>
      </c>
      <c r="E27" s="1022" t="n"/>
      <c r="F27" s="1022" t="n"/>
      <c r="H27" s="1022" t="n"/>
      <c r="I27" s="1022" t="n"/>
      <c r="J27" s="1022" t="n"/>
    </row>
    <row r="28">
      <c r="A28" s="1022" t="n"/>
      <c r="B28" s="1022" t="n"/>
      <c r="C28" s="1022" t="n"/>
      <c r="D28" s="1022" t="n"/>
      <c r="E28" s="1022" t="n"/>
      <c r="F28" s="1022" t="n"/>
      <c r="G28" s="218" t="inlineStr">
        <is>
          <t>* The working capital that we are investing in the first month is derived from the cash outflow that is required in the first month</t>
        </is>
      </c>
      <c r="H28" s="1022" t="n"/>
      <c r="I28" s="1022" t="n"/>
      <c r="J28" s="1022" t="n"/>
    </row>
    <row r="29">
      <c r="A29" s="1022" t="n"/>
      <c r="B29" s="219" t="inlineStr">
        <is>
          <t>Month</t>
        </is>
      </c>
      <c r="C29" s="854" t="inlineStr">
        <is>
          <t>Cash Outflow</t>
        </is>
      </c>
      <c r="D29" s="221" t="inlineStr">
        <is>
          <t>Cash Inflow</t>
        </is>
      </c>
      <c r="E29" s="156" t="inlineStr">
        <is>
          <t>Difference (CO-CI)</t>
        </is>
      </c>
      <c r="F29" s="1022" t="n"/>
      <c r="G29" s="168" t="inlineStr">
        <is>
          <t>Opening W.C.</t>
        </is>
      </c>
      <c r="H29" s="156" t="inlineStr">
        <is>
          <t>Net Cash Flow</t>
        </is>
      </c>
      <c r="I29" s="222" t="inlineStr">
        <is>
          <t>Closing W.C.</t>
        </is>
      </c>
      <c r="J29" s="1022" t="n"/>
    </row>
    <row r="30">
      <c r="A30" s="1022" t="n"/>
      <c r="B30" s="223" t="inlineStr">
        <is>
          <t>April</t>
        </is>
      </c>
      <c r="C30" s="138">
        <f>($D$21*$D$23)+$D$27+($D$22*$D$24)</f>
        <v/>
      </c>
      <c r="D30" s="138">
        <f>($D$21*$D$25)+($D$22*$D$26)</f>
        <v/>
      </c>
      <c r="E30" s="855">
        <f>D30-C30</f>
        <v/>
      </c>
      <c r="F30" s="1022" t="n"/>
      <c r="G30" s="138">
        <f>C30+D44</f>
        <v/>
      </c>
      <c r="H30" s="138">
        <f>E30</f>
        <v/>
      </c>
      <c r="I30" s="138">
        <f>G30+H30</f>
        <v/>
      </c>
      <c r="J30" s="1022" t="n"/>
    </row>
    <row r="31">
      <c r="A31" s="1022" t="n"/>
      <c r="B31" s="881" t="inlineStr">
        <is>
          <t>May</t>
        </is>
      </c>
      <c r="C31" s="140">
        <f>($D$21*$D$23)+$D$27+($D$22*$D$24)</f>
        <v/>
      </c>
      <c r="D31" s="140">
        <f>($D$21*$D$25)+($D$22*$D$26)</f>
        <v/>
      </c>
      <c r="E31" s="200">
        <f>D31-C31</f>
        <v/>
      </c>
      <c r="F31" s="1022" t="n"/>
      <c r="G31" s="140">
        <f>I30</f>
        <v/>
      </c>
      <c r="H31" s="140">
        <f>E31</f>
        <v/>
      </c>
      <c r="I31" s="140">
        <f>G31+H31</f>
        <v/>
      </c>
      <c r="J31" s="1022" t="n"/>
    </row>
    <row r="32">
      <c r="A32" s="1022" t="n"/>
      <c r="B32" s="881" t="inlineStr">
        <is>
          <t>June</t>
        </is>
      </c>
      <c r="C32" s="140">
        <f>($D$21*$D$23)+$D$27+($D$22*$D$24)</f>
        <v/>
      </c>
      <c r="D32" s="140">
        <f>($D$21*$D$25)+($D$22*$D$26)</f>
        <v/>
      </c>
      <c r="E32" s="200">
        <f>D32-C32</f>
        <v/>
      </c>
      <c r="F32" s="1022" t="n"/>
      <c r="G32" s="140">
        <f>I31</f>
        <v/>
      </c>
      <c r="H32" s="140">
        <f>E32</f>
        <v/>
      </c>
      <c r="I32" s="140">
        <f>G32+H32</f>
        <v/>
      </c>
      <c r="J32" s="1022" t="n"/>
    </row>
    <row r="33">
      <c r="A33" s="1022" t="n"/>
      <c r="B33" s="881" t="inlineStr">
        <is>
          <t>July</t>
        </is>
      </c>
      <c r="C33" s="140">
        <f>($D$21*$D$23)+$D$27+($D$22*$D$24)</f>
        <v/>
      </c>
      <c r="D33" s="140">
        <f>($D$21*$D$25)+($D$22*$D$26)</f>
        <v/>
      </c>
      <c r="E33" s="200">
        <f>D33-C33</f>
        <v/>
      </c>
      <c r="F33" s="1022" t="n"/>
      <c r="G33" s="140">
        <f>I32</f>
        <v/>
      </c>
      <c r="H33" s="140">
        <f>E33</f>
        <v/>
      </c>
      <c r="I33" s="140">
        <f>G33+H33</f>
        <v/>
      </c>
      <c r="J33" s="1022" t="n"/>
    </row>
    <row r="34">
      <c r="A34" s="1022" t="n"/>
      <c r="B34" s="881" t="inlineStr">
        <is>
          <t>August</t>
        </is>
      </c>
      <c r="C34" s="140">
        <f>($D$21*$D$23)+$D$27+($D$22*$D$24)</f>
        <v/>
      </c>
      <c r="D34" s="140">
        <f>($D$21*$D$25)+($D$22*$D$26)</f>
        <v/>
      </c>
      <c r="E34" s="200">
        <f>D34-C34</f>
        <v/>
      </c>
      <c r="F34" s="1022" t="n"/>
      <c r="G34" s="140">
        <f>I33</f>
        <v/>
      </c>
      <c r="H34" s="140">
        <f>E34</f>
        <v/>
      </c>
      <c r="I34" s="140">
        <f>G34+H34</f>
        <v/>
      </c>
      <c r="J34" s="1022" t="n"/>
    </row>
    <row r="35">
      <c r="A35" s="1022" t="n"/>
      <c r="B35" s="881" t="inlineStr">
        <is>
          <t>September</t>
        </is>
      </c>
      <c r="C35" s="140">
        <f>($D$21*$D$23)+$D$27+($D$22*$D$24)</f>
        <v/>
      </c>
      <c r="D35" s="140">
        <f>($D$21*$D$25)+($D$22*$D$26)</f>
        <v/>
      </c>
      <c r="E35" s="200">
        <f>D35-C35</f>
        <v/>
      </c>
      <c r="F35" s="1022" t="n"/>
      <c r="G35" s="140">
        <f>I34</f>
        <v/>
      </c>
      <c r="H35" s="140">
        <f>E35</f>
        <v/>
      </c>
      <c r="I35" s="140">
        <f>G35+H35</f>
        <v/>
      </c>
      <c r="J35" s="1022" t="n"/>
    </row>
    <row r="36">
      <c r="A36" s="1022" t="n"/>
      <c r="B36" s="881" t="inlineStr">
        <is>
          <t>October</t>
        </is>
      </c>
      <c r="C36" s="140">
        <f>($D$21*$D$23)+$D$27+($D$22*$D$24)</f>
        <v/>
      </c>
      <c r="D36" s="140">
        <f>($D$21*$D$25)+($D$22*$D$26)</f>
        <v/>
      </c>
      <c r="E36" s="200">
        <f>D36-C36</f>
        <v/>
      </c>
      <c r="F36" s="1022" t="n"/>
      <c r="G36" s="140">
        <f>I35</f>
        <v/>
      </c>
      <c r="H36" s="140">
        <f>E36</f>
        <v/>
      </c>
      <c r="I36" s="140">
        <f>G36+H36</f>
        <v/>
      </c>
      <c r="J36" s="1022" t="n"/>
    </row>
    <row r="37">
      <c r="A37" s="1022" t="n"/>
      <c r="B37" s="881" t="inlineStr">
        <is>
          <t>November</t>
        </is>
      </c>
      <c r="C37" s="140">
        <f>($D$21*$D$23)+$D$27+($D$22*$D$24)</f>
        <v/>
      </c>
      <c r="D37" s="140">
        <f>($D$21*$D$25)+($D$22*$D$26)</f>
        <v/>
      </c>
      <c r="E37" s="200">
        <f>D37-C37</f>
        <v/>
      </c>
      <c r="F37" s="1022" t="n"/>
      <c r="G37" s="140">
        <f>I36</f>
        <v/>
      </c>
      <c r="H37" s="140">
        <f>E37</f>
        <v/>
      </c>
      <c r="I37" s="140">
        <f>G37+H37</f>
        <v/>
      </c>
      <c r="J37" s="1022" t="n"/>
    </row>
    <row r="38">
      <c r="A38" s="1022" t="n"/>
      <c r="B38" s="881" t="inlineStr">
        <is>
          <t>December</t>
        </is>
      </c>
      <c r="C38" s="140">
        <f>($D$21*$D$23)+$D$27+($D$22*$D$24)</f>
        <v/>
      </c>
      <c r="D38" s="140">
        <f>($D$21*$D$25)+($D$22*$D$26)</f>
        <v/>
      </c>
      <c r="E38" s="200">
        <f>D38-C38</f>
        <v/>
      </c>
      <c r="F38" s="1022" t="n"/>
      <c r="G38" s="140">
        <f>I37</f>
        <v/>
      </c>
      <c r="H38" s="140">
        <f>E38</f>
        <v/>
      </c>
      <c r="I38" s="140">
        <f>G38+H38</f>
        <v/>
      </c>
      <c r="J38" s="1022" t="n"/>
    </row>
    <row r="39">
      <c r="A39" s="1022" t="n"/>
      <c r="B39" s="881" t="inlineStr">
        <is>
          <t>January</t>
        </is>
      </c>
      <c r="C39" s="140">
        <f>($D$21*$D$23)+$D$27+($D$22*$D$24)</f>
        <v/>
      </c>
      <c r="D39" s="140">
        <f>($D$21*$D$25)+($D$22*$D$26)</f>
        <v/>
      </c>
      <c r="E39" s="200">
        <f>D39-C39</f>
        <v/>
      </c>
      <c r="F39" s="1022" t="n"/>
      <c r="G39" s="140">
        <f>I38</f>
        <v/>
      </c>
      <c r="H39" s="140">
        <f>E39</f>
        <v/>
      </c>
      <c r="I39" s="140">
        <f>G39+H39</f>
        <v/>
      </c>
      <c r="J39" s="1022" t="n"/>
    </row>
    <row r="40">
      <c r="A40" s="1022" t="n"/>
      <c r="B40" s="881" t="inlineStr">
        <is>
          <t>February</t>
        </is>
      </c>
      <c r="C40" s="140">
        <f>($D$21*$D$23)+$D$27+($D$22*$D$24)</f>
        <v/>
      </c>
      <c r="D40" s="140">
        <f>($D$21*$D$25)+($D$22*$D$26)</f>
        <v/>
      </c>
      <c r="E40" s="200">
        <f>D40-C40</f>
        <v/>
      </c>
      <c r="F40" s="1022" t="n"/>
      <c r="G40" s="140">
        <f>I39</f>
        <v/>
      </c>
      <c r="H40" s="140">
        <f>E40</f>
        <v/>
      </c>
      <c r="I40" s="140">
        <f>G40+H40</f>
        <v/>
      </c>
      <c r="J40" s="1022" t="n"/>
    </row>
    <row r="41">
      <c r="A41" s="1022" t="n"/>
      <c r="B41" s="225" t="inlineStr">
        <is>
          <t>March</t>
        </is>
      </c>
      <c r="C41" s="142">
        <f>($D$21*$D$23)+$D$27+($D$22*$D$24)</f>
        <v/>
      </c>
      <c r="D41" s="142">
        <f>($D$21*$D$25)+($D$22*$D$26)</f>
        <v/>
      </c>
      <c r="E41" s="203">
        <f>D41-C41</f>
        <v/>
      </c>
      <c r="F41" s="1022" t="n"/>
      <c r="G41" s="142">
        <f>I40</f>
        <v/>
      </c>
      <c r="H41" s="142">
        <f>E41</f>
        <v/>
      </c>
      <c r="I41" s="142">
        <f>G41+H41</f>
        <v/>
      </c>
      <c r="J41" s="1022" t="n"/>
    </row>
    <row r="42">
      <c r="A42" s="1022" t="n"/>
      <c r="B42" s="1022" t="n"/>
      <c r="C42" s="226">
        <f>SUM(C30:C41)</f>
        <v/>
      </c>
      <c r="D42" s="226">
        <f>SUM(D30:D41)</f>
        <v/>
      </c>
      <c r="E42" s="270">
        <f>D42-C42</f>
        <v/>
      </c>
      <c r="F42" s="1022" t="n"/>
      <c r="G42" s="1022" t="n"/>
      <c r="H42" s="1022" t="n"/>
      <c r="I42" s="1022" t="n"/>
      <c r="J42" s="1022" t="n"/>
    </row>
    <row r="43">
      <c r="A43" s="1022" t="n"/>
      <c r="B43" s="1022" t="n"/>
      <c r="C43" s="1022" t="n"/>
      <c r="D43" s="1022" t="n"/>
      <c r="E43" s="1022" t="n"/>
      <c r="F43" s="1022" t="n"/>
      <c r="G43" s="1022" t="n"/>
      <c r="H43" s="1022" t="n"/>
      <c r="I43" s="1022" t="n"/>
      <c r="J43" s="1022" t="n"/>
    </row>
    <row r="44">
      <c r="A44" s="1022" t="n"/>
      <c r="B44" s="155" t="inlineStr">
        <is>
          <t>Buffer Capital (Production Cost of 2 Month)</t>
        </is>
      </c>
      <c r="C44" s="1069" t="n"/>
      <c r="D44" s="228">
        <f>C30*2</f>
        <v/>
      </c>
      <c r="E44" s="1022" t="n"/>
      <c r="F44" s="1022" t="n"/>
      <c r="G44" s="1022" t="n"/>
      <c r="H44" s="1022" t="n"/>
      <c r="I44" s="1022" t="n"/>
      <c r="J44" s="1022" t="n"/>
    </row>
    <row r="45">
      <c r="A45" s="1022" t="n"/>
      <c r="B45" s="1022" t="n"/>
      <c r="C45" s="1022" t="n"/>
      <c r="D45" s="1022" t="n"/>
      <c r="E45" s="1022" t="n"/>
      <c r="F45" s="1022" t="n"/>
      <c r="G45" s="1022" t="n"/>
      <c r="H45" s="1022" t="n"/>
      <c r="I45" s="1022" t="n"/>
      <c r="J45" s="1022" t="n"/>
    </row>
    <row r="46">
      <c r="A46" s="1022" t="n"/>
      <c r="B46" s="229" t="inlineStr">
        <is>
          <t>Total Yearly Turnover</t>
        </is>
      </c>
      <c r="C46" s="1074" t="n"/>
      <c r="D46" s="476">
        <f>D42</f>
        <v/>
      </c>
      <c r="E46" s="231" t="n"/>
      <c r="F46" s="1022" t="n"/>
      <c r="G46" s="1022" t="n"/>
      <c r="H46" s="1022" t="n"/>
      <c r="I46" s="1022" t="n"/>
      <c r="J46" s="1022" t="n"/>
    </row>
    <row r="47">
      <c r="A47" s="1022" t="n"/>
      <c r="B47" s="132" t="inlineStr">
        <is>
          <t>Initial Working Capital</t>
        </is>
      </c>
      <c r="C47" s="1076" t="n"/>
      <c r="D47" s="233">
        <f>C30+D44</f>
        <v/>
      </c>
      <c r="E47" s="218" t="inlineStr">
        <is>
          <t xml:space="preserve">* Working Capital Required=Cash outflow for the first month + Contingency fund </t>
        </is>
      </c>
      <c r="F47" s="1022" t="n"/>
      <c r="G47" s="1022" t="n"/>
      <c r="H47" s="1022" t="n"/>
      <c r="I47" s="1022" t="n"/>
      <c r="J47" s="1022" t="n"/>
    </row>
    <row r="48">
      <c r="A48" s="1022" t="n"/>
      <c r="B48" s="133" t="inlineStr">
        <is>
          <t>Working Capital Rotation</t>
        </is>
      </c>
      <c r="C48" s="1077" t="n"/>
      <c r="D48" s="234">
        <f>D46/D47</f>
        <v/>
      </c>
      <c r="E48" s="1022" t="n"/>
      <c r="F48" s="1022" t="n"/>
      <c r="G48" s="1022" t="n"/>
      <c r="H48" s="1022" t="n"/>
      <c r="I48" s="1022" t="n"/>
      <c r="J48" s="1022" t="n"/>
    </row>
    <row r="49">
      <c r="A49" s="1022" t="n"/>
      <c r="B49" s="1022" t="n"/>
      <c r="C49" s="1022" t="n"/>
      <c r="D49" s="235" t="n"/>
      <c r="E49" s="1022" t="n"/>
      <c r="F49" s="1022" t="n"/>
      <c r="G49" s="1022" t="n"/>
      <c r="H49" s="1022" t="n"/>
      <c r="I49" s="1022" t="n"/>
      <c r="J49" s="1022" t="n"/>
    </row>
    <row r="50">
      <c r="A50" s="1022" t="n"/>
      <c r="B50" s="861" t="inlineStr">
        <is>
          <t>PREGNANCY POWDER: TIER 2</t>
        </is>
      </c>
      <c r="C50" s="1022" t="n"/>
      <c r="D50" s="1022" t="n"/>
      <c r="E50" s="1022" t="n"/>
      <c r="F50" s="1022" t="n"/>
      <c r="G50" s="862" t="n"/>
      <c r="H50" s="1022" t="n"/>
      <c r="I50" s="862" t="n"/>
      <c r="J50" s="1022" t="n"/>
    </row>
    <row r="51">
      <c r="A51" s="1022" t="n"/>
      <c r="B51" s="1022" t="n"/>
      <c r="C51" s="1022" t="n"/>
      <c r="D51" s="210" t="n"/>
      <c r="E51" s="1022" t="n"/>
      <c r="F51" s="1022" t="n"/>
      <c r="G51" s="1022" t="n"/>
      <c r="H51" s="1022" t="n"/>
      <c r="I51" s="1022" t="n"/>
      <c r="J51" s="1022" t="n"/>
    </row>
    <row r="52">
      <c r="A52" s="1022" t="n"/>
      <c r="B52" s="229" t="inlineStr">
        <is>
          <t>Monthly Inhouse Boxes Produced (in Units)</t>
        </is>
      </c>
      <c r="C52" s="211" t="n"/>
      <c r="D52" s="212">
        <f>'In-house (2-5yrs)'!E71/12</f>
        <v/>
      </c>
      <c r="E52" s="885" t="n"/>
      <c r="F52" s="1022" t="n"/>
      <c r="G52" s="1022" t="n"/>
      <c r="H52" s="1022" t="n"/>
      <c r="I52" s="1022" t="n"/>
      <c r="J52" s="1022" t="n"/>
    </row>
    <row r="53">
      <c r="A53" s="1022" t="n"/>
      <c r="B53" s="232" t="inlineStr">
        <is>
          <t>Monthly Contract Boxes Produced (in Units)</t>
        </is>
      </c>
      <c r="C53" s="213" t="n"/>
      <c r="D53" s="214">
        <f>'Third Party (2-5yrs)'!E43/12</f>
        <v/>
      </c>
      <c r="E53" s="1022" t="n"/>
      <c r="F53" s="1022" t="n"/>
      <c r="H53" s="1022" t="n"/>
      <c r="I53" s="1022" t="n"/>
      <c r="J53" s="1022" t="n"/>
    </row>
    <row r="54">
      <c r="A54" s="1022" t="n"/>
      <c r="B54" s="232" t="inlineStr">
        <is>
          <t>Cost/Box for Inhouse Mfg (in ₹)</t>
        </is>
      </c>
      <c r="C54" s="213" t="n"/>
      <c r="D54" s="214">
        <f>'In-house (2-5yrs)'!E92</f>
        <v/>
      </c>
      <c r="E54" s="1022" t="n"/>
      <c r="F54" s="1022" t="n"/>
      <c r="H54" s="1022" t="n"/>
      <c r="I54" s="1022" t="n"/>
      <c r="J54" s="1022" t="n"/>
    </row>
    <row r="55">
      <c r="A55" s="1022" t="n"/>
      <c r="B55" s="232" t="inlineStr">
        <is>
          <t>Cost/Box for Contractual Mfg (in ₹)</t>
        </is>
      </c>
      <c r="C55" s="213" t="n"/>
      <c r="D55" s="214">
        <f>'Third Party (2-5yrs)'!D64</f>
        <v/>
      </c>
      <c r="E55" s="1022" t="n"/>
      <c r="F55" s="1022" t="n"/>
      <c r="H55" s="1022" t="n"/>
      <c r="I55" s="1022" t="n"/>
      <c r="J55" s="1022" t="n"/>
    </row>
    <row r="56">
      <c r="A56" s="1022" t="n"/>
      <c r="B56" s="232" t="inlineStr">
        <is>
          <t>Revenue/Box for Inhouse Mfg (in ₹)</t>
        </is>
      </c>
      <c r="C56" s="213" t="n"/>
      <c r="D56" s="214">
        <f>'In-house (2-5yrs)'!D92</f>
        <v/>
      </c>
      <c r="E56" s="1022" t="n"/>
      <c r="F56" s="1022" t="n"/>
      <c r="H56" s="1022" t="n"/>
      <c r="I56" s="1022" t="n"/>
      <c r="J56" s="1022" t="n"/>
    </row>
    <row r="57">
      <c r="A57" s="1022" t="n"/>
      <c r="B57" s="232" t="inlineStr">
        <is>
          <t>Revenue/Box for Contractual Mfg (in ₹)</t>
        </is>
      </c>
      <c r="C57" s="213" t="n"/>
      <c r="D57" s="214">
        <f>'Third Party (2-5yrs)'!C64</f>
        <v/>
      </c>
      <c r="E57" s="1022" t="n"/>
      <c r="F57" s="1022" t="n"/>
      <c r="H57" s="1022" t="n"/>
      <c r="I57" s="1022" t="n"/>
      <c r="J57" s="1022" t="n"/>
    </row>
    <row r="58">
      <c r="A58" s="1022" t="n"/>
      <c r="B58" s="215" t="inlineStr">
        <is>
          <t>Monthly Indirect Expense (in ₹)</t>
        </is>
      </c>
      <c r="C58" s="216" t="n"/>
      <c r="D58" s="217">
        <f>((('Indirect Expenses'!J63/4)/12/'In-house (2-5yrs)'!$D$5)*105%)*10^7</f>
        <v/>
      </c>
      <c r="E58" s="1022" t="n"/>
      <c r="F58" s="1022" t="n"/>
      <c r="H58" s="1022" t="n"/>
      <c r="I58" s="1022" t="n"/>
      <c r="J58" s="1022" t="n"/>
    </row>
    <row r="59">
      <c r="A59" s="1022" t="n"/>
      <c r="B59" s="1022" t="n"/>
      <c r="C59" s="1022" t="n"/>
      <c r="D59" s="1022" t="n"/>
      <c r="E59" s="1022" t="n"/>
      <c r="F59" s="1022" t="n"/>
      <c r="G59" s="218" t="inlineStr">
        <is>
          <t>* The working capital that we are investing in the first month is derived from the cash outflow that is required in the first month</t>
        </is>
      </c>
      <c r="H59" s="1022" t="n"/>
      <c r="I59" s="1022" t="n"/>
      <c r="J59" s="1022" t="n"/>
    </row>
    <row r="60">
      <c r="A60" s="1022" t="n"/>
      <c r="B60" s="219" t="inlineStr">
        <is>
          <t>Month</t>
        </is>
      </c>
      <c r="C60" s="854" t="inlineStr">
        <is>
          <t>Cash Outflow</t>
        </is>
      </c>
      <c r="D60" s="221" t="inlineStr">
        <is>
          <t>Cash Inflow</t>
        </is>
      </c>
      <c r="E60" s="156" t="inlineStr">
        <is>
          <t>Difference (CO-CI)</t>
        </is>
      </c>
      <c r="F60" s="1022" t="n"/>
      <c r="G60" s="168" t="inlineStr">
        <is>
          <t>Opening W.C.</t>
        </is>
      </c>
      <c r="H60" s="156" t="inlineStr">
        <is>
          <t>Net Cash Flow</t>
        </is>
      </c>
      <c r="I60" s="222" t="inlineStr">
        <is>
          <t>Closing W.C.</t>
        </is>
      </c>
      <c r="J60" s="1022" t="n"/>
    </row>
    <row r="61">
      <c r="A61" s="1022" t="n"/>
      <c r="B61" s="223" t="inlineStr">
        <is>
          <t>April</t>
        </is>
      </c>
      <c r="C61" s="138">
        <f>($D$52*$D$54)+$D$58+($D$53*$D$55)</f>
        <v/>
      </c>
      <c r="D61" s="138">
        <f>($D$52*$D$56)+($D$53*$D$57)</f>
        <v/>
      </c>
      <c r="E61" s="855">
        <f>D61-C61</f>
        <v/>
      </c>
      <c r="F61" s="1022" t="n"/>
      <c r="G61" s="138">
        <f>C61+D75</f>
        <v/>
      </c>
      <c r="H61" s="138">
        <f>E61</f>
        <v/>
      </c>
      <c r="I61" s="138">
        <f>G61+H61</f>
        <v/>
      </c>
      <c r="J61" s="1022" t="n"/>
    </row>
    <row r="62">
      <c r="A62" s="1022" t="n"/>
      <c r="B62" s="881" t="inlineStr">
        <is>
          <t>May</t>
        </is>
      </c>
      <c r="C62" s="140">
        <f>($D$52*$D$54)+$D$58+($D$53*$D$55)</f>
        <v/>
      </c>
      <c r="D62" s="140">
        <f>($D$52*$D$56)+($D$53*$D$57)</f>
        <v/>
      </c>
      <c r="E62" s="200">
        <f>D62-C62</f>
        <v/>
      </c>
      <c r="F62" s="1022" t="n"/>
      <c r="G62" s="140">
        <f>I61</f>
        <v/>
      </c>
      <c r="H62" s="140">
        <f>E62</f>
        <v/>
      </c>
      <c r="I62" s="140">
        <f>G62+H62</f>
        <v/>
      </c>
      <c r="J62" s="1022" t="n"/>
    </row>
    <row r="63">
      <c r="A63" s="1022" t="n"/>
      <c r="B63" s="881" t="inlineStr">
        <is>
          <t>June</t>
        </is>
      </c>
      <c r="C63" s="140">
        <f>($D$52*$D$54)+$D$58+($D$53*$D$55)</f>
        <v/>
      </c>
      <c r="D63" s="140">
        <f>($D$52*$D$56)+($D$53*$D$57)</f>
        <v/>
      </c>
      <c r="E63" s="200">
        <f>D63-C63</f>
        <v/>
      </c>
      <c r="F63" s="1022" t="n"/>
      <c r="G63" s="140">
        <f>I62</f>
        <v/>
      </c>
      <c r="H63" s="140">
        <f>E63</f>
        <v/>
      </c>
      <c r="I63" s="140">
        <f>G63+H63</f>
        <v/>
      </c>
      <c r="J63" s="1022" t="n"/>
    </row>
    <row r="64">
      <c r="A64" s="1022" t="n"/>
      <c r="B64" s="881" t="inlineStr">
        <is>
          <t>July</t>
        </is>
      </c>
      <c r="C64" s="140">
        <f>($D$52*$D$54)+$D$58+($D$53*$D$55)</f>
        <v/>
      </c>
      <c r="D64" s="140">
        <f>($D$52*$D$56)+($D$53*$D$57)</f>
        <v/>
      </c>
      <c r="E64" s="200">
        <f>D64-C64</f>
        <v/>
      </c>
      <c r="F64" s="1022" t="n"/>
      <c r="G64" s="140">
        <f>I63</f>
        <v/>
      </c>
      <c r="H64" s="140">
        <f>E64</f>
        <v/>
      </c>
      <c r="I64" s="140">
        <f>G64+H64</f>
        <v/>
      </c>
      <c r="J64" s="1022" t="n"/>
    </row>
    <row r="65">
      <c r="A65" s="1022" t="n"/>
      <c r="B65" s="881" t="inlineStr">
        <is>
          <t>August</t>
        </is>
      </c>
      <c r="C65" s="140">
        <f>($D$52*$D$54)+$D$58+($D$53*$D$55)</f>
        <v/>
      </c>
      <c r="D65" s="140">
        <f>($D$52*$D$56)+($D$53*$D$57)</f>
        <v/>
      </c>
      <c r="E65" s="200">
        <f>D65-C65</f>
        <v/>
      </c>
      <c r="F65" s="1022" t="n"/>
      <c r="G65" s="140">
        <f>I64</f>
        <v/>
      </c>
      <c r="H65" s="140">
        <f>E65</f>
        <v/>
      </c>
      <c r="I65" s="140">
        <f>G65+H65</f>
        <v/>
      </c>
      <c r="J65" s="1022" t="n"/>
    </row>
    <row r="66">
      <c r="A66" s="1022" t="n"/>
      <c r="B66" s="881" t="inlineStr">
        <is>
          <t>September</t>
        </is>
      </c>
      <c r="C66" s="140">
        <f>($D$52*$D$54)+$D$58+($D$53*$D$55)</f>
        <v/>
      </c>
      <c r="D66" s="140">
        <f>($D$52*$D$56)+($D$53*$D$57)</f>
        <v/>
      </c>
      <c r="E66" s="200">
        <f>D66-C66</f>
        <v/>
      </c>
      <c r="F66" s="1022" t="n"/>
      <c r="G66" s="140">
        <f>I65</f>
        <v/>
      </c>
      <c r="H66" s="140">
        <f>E66</f>
        <v/>
      </c>
      <c r="I66" s="140">
        <f>G66+H66</f>
        <v/>
      </c>
      <c r="J66" s="1022" t="n"/>
    </row>
    <row r="67">
      <c r="A67" s="1022" t="n"/>
      <c r="B67" s="881" t="inlineStr">
        <is>
          <t>October</t>
        </is>
      </c>
      <c r="C67" s="140">
        <f>($D$52*$D$54)+$D$58+($D$53*$D$55)</f>
        <v/>
      </c>
      <c r="D67" s="140">
        <f>($D$52*$D$56)+($D$53*$D$57)</f>
        <v/>
      </c>
      <c r="E67" s="200">
        <f>D67-C67</f>
        <v/>
      </c>
      <c r="F67" s="1022" t="n"/>
      <c r="G67" s="140">
        <f>I66</f>
        <v/>
      </c>
      <c r="H67" s="140">
        <f>E67</f>
        <v/>
      </c>
      <c r="I67" s="140">
        <f>G67+H67</f>
        <v/>
      </c>
      <c r="J67" s="1022" t="n"/>
    </row>
    <row r="68">
      <c r="A68" s="1022" t="n"/>
      <c r="B68" s="881" t="inlineStr">
        <is>
          <t>November</t>
        </is>
      </c>
      <c r="C68" s="140">
        <f>($D$52*$D$54)+$D$58+($D$53*$D$55)</f>
        <v/>
      </c>
      <c r="D68" s="140">
        <f>($D$52*$D$56)+($D$53*$D$57)</f>
        <v/>
      </c>
      <c r="E68" s="200">
        <f>D68-C68</f>
        <v/>
      </c>
      <c r="F68" s="1022" t="n"/>
      <c r="G68" s="140">
        <f>I67</f>
        <v/>
      </c>
      <c r="H68" s="140">
        <f>E68</f>
        <v/>
      </c>
      <c r="I68" s="140">
        <f>G68+H68</f>
        <v/>
      </c>
      <c r="J68" s="1022" t="n"/>
    </row>
    <row r="69">
      <c r="A69" s="1022" t="n"/>
      <c r="B69" s="881" t="inlineStr">
        <is>
          <t>December</t>
        </is>
      </c>
      <c r="C69" s="140">
        <f>($D$52*$D$54)+$D$58+($D$53*$D$55)</f>
        <v/>
      </c>
      <c r="D69" s="140">
        <f>($D$52*$D$56)+($D$53*$D$57)</f>
        <v/>
      </c>
      <c r="E69" s="200">
        <f>D69-C69</f>
        <v/>
      </c>
      <c r="F69" s="1022" t="n"/>
      <c r="G69" s="140">
        <f>I68</f>
        <v/>
      </c>
      <c r="H69" s="140">
        <f>E69</f>
        <v/>
      </c>
      <c r="I69" s="140">
        <f>G69+H69</f>
        <v/>
      </c>
      <c r="J69" s="1022" t="n"/>
    </row>
    <row r="70">
      <c r="A70" s="1022" t="n"/>
      <c r="B70" s="881" t="inlineStr">
        <is>
          <t>January</t>
        </is>
      </c>
      <c r="C70" s="140">
        <f>($D$52*$D$54)+$D$58+($D$53*$D$55)</f>
        <v/>
      </c>
      <c r="D70" s="140">
        <f>($D$52*$D$56)+($D$53*$D$57)</f>
        <v/>
      </c>
      <c r="E70" s="200">
        <f>D70-C70</f>
        <v/>
      </c>
      <c r="F70" s="1022" t="n"/>
      <c r="G70" s="140">
        <f>I69</f>
        <v/>
      </c>
      <c r="H70" s="140">
        <f>E70</f>
        <v/>
      </c>
      <c r="I70" s="140">
        <f>G70+H70</f>
        <v/>
      </c>
      <c r="J70" s="1022" t="n"/>
    </row>
    <row r="71">
      <c r="A71" s="1022" t="n"/>
      <c r="B71" s="881" t="inlineStr">
        <is>
          <t>February</t>
        </is>
      </c>
      <c r="C71" s="140">
        <f>($D$52*$D$54)+$D$58+($D$53*$D$55)</f>
        <v/>
      </c>
      <c r="D71" s="140">
        <f>($D$52*$D$56)+($D$53*$D$57)</f>
        <v/>
      </c>
      <c r="E71" s="200">
        <f>D71-C71</f>
        <v/>
      </c>
      <c r="F71" s="1022" t="n"/>
      <c r="G71" s="140">
        <f>I70</f>
        <v/>
      </c>
      <c r="H71" s="140">
        <f>E71</f>
        <v/>
      </c>
      <c r="I71" s="140">
        <f>G71+H71</f>
        <v/>
      </c>
      <c r="J71" s="1022" t="n"/>
    </row>
    <row r="72">
      <c r="A72" s="1022" t="n"/>
      <c r="B72" s="225" t="inlineStr">
        <is>
          <t>March</t>
        </is>
      </c>
      <c r="C72" s="142">
        <f>($D$52*$D$54)+$D$58+($D$53*$D$55)</f>
        <v/>
      </c>
      <c r="D72" s="142">
        <f>($D$52*$D$56)+($D$53*$D$57)</f>
        <v/>
      </c>
      <c r="E72" s="203">
        <f>D72-C72</f>
        <v/>
      </c>
      <c r="F72" s="1022" t="n"/>
      <c r="G72" s="142">
        <f>I71</f>
        <v/>
      </c>
      <c r="H72" s="142">
        <f>E72</f>
        <v/>
      </c>
      <c r="I72" s="142">
        <f>G72+H72</f>
        <v/>
      </c>
      <c r="J72" s="1022" t="n"/>
    </row>
    <row r="73">
      <c r="A73" s="1022" t="n"/>
      <c r="B73" s="1022" t="n"/>
      <c r="C73" s="226">
        <f>SUM(C61:C72)</f>
        <v/>
      </c>
      <c r="D73" s="226">
        <f>SUM(D61:D72)</f>
        <v/>
      </c>
      <c r="E73" s="270">
        <f>D73-C73</f>
        <v/>
      </c>
      <c r="F73" s="1022" t="n"/>
      <c r="G73" s="1022" t="n"/>
      <c r="H73" s="1022" t="n"/>
      <c r="I73" s="1022" t="n"/>
      <c r="J73" s="1022" t="n"/>
    </row>
    <row r="74">
      <c r="A74" s="1022" t="n"/>
      <c r="B74" s="1022" t="n"/>
      <c r="C74" s="1022" t="n"/>
      <c r="D74" s="1022" t="n"/>
      <c r="E74" s="1022" t="n"/>
      <c r="F74" s="1022" t="n"/>
      <c r="G74" s="1022" t="n"/>
      <c r="H74" s="1022" t="n"/>
      <c r="I74" s="1022" t="n"/>
      <c r="J74" s="1022" t="n"/>
    </row>
    <row r="75">
      <c r="A75" s="1022" t="n"/>
      <c r="B75" s="155" t="inlineStr">
        <is>
          <t>Buffer Capital (Production Cost of 2 Month)</t>
        </is>
      </c>
      <c r="C75" s="1069" t="n"/>
      <c r="D75" s="228">
        <f>C61*2</f>
        <v/>
      </c>
      <c r="E75" s="1022" t="n"/>
      <c r="F75" s="1022" t="n"/>
      <c r="G75" s="1022" t="n"/>
      <c r="H75" s="1022" t="n"/>
      <c r="I75" s="1022" t="n"/>
      <c r="J75" s="1022" t="n"/>
    </row>
    <row r="76">
      <c r="A76" s="1022" t="n"/>
      <c r="B76" s="1022" t="n"/>
      <c r="C76" s="1022" t="n"/>
      <c r="D76" s="1022" t="n"/>
      <c r="E76" s="1022" t="n"/>
      <c r="F76" s="1022" t="n"/>
      <c r="G76" s="1022" t="n"/>
      <c r="H76" s="1022" t="n"/>
      <c r="I76" s="1022" t="n"/>
      <c r="J76" s="1022" t="n"/>
    </row>
    <row r="77">
      <c r="A77" s="1022" t="n"/>
      <c r="B77" s="229" t="inlineStr">
        <is>
          <t>Total Yearly Turnover</t>
        </is>
      </c>
      <c r="C77" s="1074" t="n"/>
      <c r="D77" s="476">
        <f>D73</f>
        <v/>
      </c>
      <c r="E77" s="231" t="n"/>
      <c r="F77" s="1022" t="n"/>
      <c r="G77" s="1022" t="n"/>
      <c r="H77" s="1022" t="n"/>
      <c r="I77" s="1022" t="n"/>
      <c r="J77" s="1022" t="n"/>
    </row>
    <row r="78">
      <c r="A78" s="1022" t="n"/>
      <c r="B78" s="132" t="inlineStr">
        <is>
          <t>Initial Working Capital</t>
        </is>
      </c>
      <c r="C78" s="1076" t="n"/>
      <c r="D78" s="233">
        <f>C61+D75</f>
        <v/>
      </c>
      <c r="E78" s="218" t="inlineStr">
        <is>
          <t xml:space="preserve">* Working Capital Required=Cash outflow for the first month + Contingency fund </t>
        </is>
      </c>
      <c r="F78" s="1022" t="n"/>
      <c r="G78" s="1022" t="n"/>
      <c r="H78" s="1022" t="n"/>
      <c r="I78" s="1022" t="n"/>
      <c r="J78" s="1022" t="n"/>
    </row>
    <row r="79">
      <c r="A79" s="1022" t="n"/>
      <c r="B79" s="133" t="inlineStr">
        <is>
          <t>Working Capital Rotation</t>
        </is>
      </c>
      <c r="C79" s="1077" t="n"/>
      <c r="D79" s="234">
        <f>D77/D78</f>
        <v/>
      </c>
      <c r="E79" s="1022" t="n"/>
      <c r="F79" s="1022" t="n"/>
      <c r="G79" s="1022" t="n"/>
      <c r="H79" s="1022" t="n"/>
      <c r="I79" s="1022" t="n"/>
      <c r="J79" s="1022" t="n"/>
    </row>
    <row r="80">
      <c r="A80" s="1022" t="n"/>
      <c r="B80" s="1022" t="n"/>
      <c r="C80" s="1022" t="n"/>
      <c r="D80" s="235" t="n"/>
      <c r="E80" s="1022" t="n"/>
      <c r="F80" s="1022" t="n"/>
      <c r="G80" s="1022" t="n"/>
      <c r="H80" s="1022" t="n"/>
      <c r="I80" s="1022" t="n"/>
      <c r="J80" s="1022" t="n"/>
    </row>
    <row r="81">
      <c r="A81" s="1022" t="n"/>
      <c r="B81" s="861" t="inlineStr">
        <is>
          <t>PREGNANCY POWDER: TIER 3</t>
        </is>
      </c>
      <c r="C81" s="1022" t="n"/>
      <c r="D81" s="1022" t="n"/>
      <c r="E81" s="1022" t="n"/>
      <c r="F81" s="1022" t="n"/>
      <c r="G81" s="862" t="n"/>
      <c r="H81" s="1022" t="n"/>
      <c r="I81" s="862" t="n"/>
      <c r="J81" s="1022" t="n"/>
    </row>
    <row r="82">
      <c r="A82" s="1022" t="n"/>
      <c r="B82" s="1022" t="n"/>
      <c r="C82" s="1022" t="n"/>
      <c r="D82" s="210" t="n"/>
      <c r="E82" s="1022" t="n"/>
      <c r="F82" s="1022" t="n"/>
      <c r="G82" s="1022" t="n"/>
      <c r="H82" s="1022" t="n"/>
      <c r="I82" s="1022" t="n"/>
      <c r="J82" s="1022" t="n"/>
    </row>
    <row r="83">
      <c r="A83" s="1022" t="n"/>
      <c r="B83" s="229" t="inlineStr">
        <is>
          <t>Monthly Inhouse Boxes Produced (in Units)</t>
        </is>
      </c>
      <c r="C83" s="211" t="n"/>
      <c r="D83" s="212">
        <f>'In-house (2-5yrs)'!E72/12</f>
        <v/>
      </c>
      <c r="E83" s="885" t="n"/>
      <c r="F83" s="1022" t="n"/>
      <c r="G83" s="1022" t="n"/>
      <c r="H83" s="1022" t="n"/>
      <c r="I83" s="1022" t="n"/>
      <c r="J83" s="1022" t="n"/>
    </row>
    <row r="84">
      <c r="A84" s="1022" t="n"/>
      <c r="B84" s="232" t="inlineStr">
        <is>
          <t>Monthly Contract Boxes Produced (in Units)</t>
        </is>
      </c>
      <c r="C84" s="213" t="n"/>
      <c r="D84" s="214">
        <f>'Third Party (2-5yrs)'!E44/12</f>
        <v/>
      </c>
      <c r="E84" s="1022" t="n"/>
      <c r="F84" s="1022" t="n"/>
      <c r="H84" s="1022" t="n"/>
      <c r="I84" s="1022" t="n"/>
      <c r="J84" s="1022" t="n"/>
    </row>
    <row r="85">
      <c r="A85" s="1022" t="n"/>
      <c r="B85" s="232" t="inlineStr">
        <is>
          <t>Cost/Box for Inhouse Mfg (in ₹)</t>
        </is>
      </c>
      <c r="C85" s="213" t="n"/>
      <c r="D85" s="214">
        <f>'In-house (2-5yrs)'!E93</f>
        <v/>
      </c>
      <c r="E85" s="1022" t="n"/>
      <c r="F85" s="1022" t="n"/>
      <c r="H85" s="1022" t="n"/>
      <c r="I85" s="1022" t="n"/>
      <c r="J85" s="1022" t="n"/>
    </row>
    <row r="86">
      <c r="A86" s="1022" t="n"/>
      <c r="B86" s="232" t="inlineStr">
        <is>
          <t>Cost/Box for Contractual Mfg (in ₹)</t>
        </is>
      </c>
      <c r="C86" s="213" t="n"/>
      <c r="D86" s="214">
        <f>'Third Party (2-5yrs)'!D65</f>
        <v/>
      </c>
      <c r="E86" s="1022" t="n"/>
      <c r="F86" s="1022" t="n"/>
      <c r="H86" s="1022" t="n"/>
      <c r="I86" s="1022" t="n"/>
      <c r="J86" s="1022" t="n"/>
    </row>
    <row r="87">
      <c r="A87" s="1022" t="n"/>
      <c r="B87" s="232" t="inlineStr">
        <is>
          <t>Revenue/Box for Inhouse Mfg (in ₹)</t>
        </is>
      </c>
      <c r="C87" s="213" t="n"/>
      <c r="D87" s="214">
        <f>'In-house (2-5yrs)'!D93</f>
        <v/>
      </c>
      <c r="E87" s="1022" t="n"/>
      <c r="F87" s="1022" t="n"/>
      <c r="H87" s="1022" t="n"/>
      <c r="I87" s="1022" t="n"/>
      <c r="J87" s="1022" t="n"/>
    </row>
    <row r="88">
      <c r="A88" s="1022" t="n"/>
      <c r="B88" s="232" t="inlineStr">
        <is>
          <t>Revenue/Box for Contractual Mfg (in ₹)</t>
        </is>
      </c>
      <c r="C88" s="213" t="n"/>
      <c r="D88" s="214">
        <f>'Third Party (2-5yrs)'!C65</f>
        <v/>
      </c>
      <c r="E88" s="1022" t="n"/>
      <c r="F88" s="1022" t="n"/>
      <c r="H88" s="1022" t="n"/>
      <c r="I88" s="1022" t="n"/>
      <c r="J88" s="1022" t="n"/>
    </row>
    <row r="89">
      <c r="A89" s="1022" t="n"/>
      <c r="B89" s="215" t="inlineStr">
        <is>
          <t>Monthly Indirect Expense (in ₹)</t>
        </is>
      </c>
      <c r="C89" s="216" t="n"/>
      <c r="D89" s="217">
        <f>((('Indirect Expenses'!K63/4)/12/'In-house (2-5yrs)'!$D$5)*105%)*10^7</f>
        <v/>
      </c>
      <c r="E89" s="1022" t="n"/>
      <c r="F89" s="1022" t="n"/>
      <c r="H89" s="1022" t="n"/>
      <c r="I89" s="1022" t="n"/>
      <c r="J89" s="1022" t="n"/>
    </row>
    <row r="90">
      <c r="A90" s="1022" t="n"/>
      <c r="B90" s="1022" t="n"/>
      <c r="C90" s="1022" t="n"/>
      <c r="D90" s="1022" t="n"/>
      <c r="E90" s="1022" t="n"/>
      <c r="F90" s="1022" t="n"/>
      <c r="G90" s="218" t="inlineStr">
        <is>
          <t>* The working capital that we are investing in the first month is derived from the cash outflow that is required in the first month</t>
        </is>
      </c>
      <c r="H90" s="1022" t="n"/>
      <c r="I90" s="1022" t="n"/>
      <c r="J90" s="1022" t="n"/>
    </row>
    <row r="91">
      <c r="A91" s="1022" t="n"/>
      <c r="B91" s="219" t="inlineStr">
        <is>
          <t>Month</t>
        </is>
      </c>
      <c r="C91" s="854" t="inlineStr">
        <is>
          <t>Cash Outflow</t>
        </is>
      </c>
      <c r="D91" s="221" t="inlineStr">
        <is>
          <t>Cash Inflow</t>
        </is>
      </c>
      <c r="E91" s="156" t="inlineStr">
        <is>
          <t>Difference (CO-CI)</t>
        </is>
      </c>
      <c r="F91" s="1022" t="n"/>
      <c r="G91" s="168" t="inlineStr">
        <is>
          <t>Opening W.C.</t>
        </is>
      </c>
      <c r="H91" s="156" t="inlineStr">
        <is>
          <t>Net Cash Flow</t>
        </is>
      </c>
      <c r="I91" s="222" t="inlineStr">
        <is>
          <t>Closing W.C.</t>
        </is>
      </c>
      <c r="J91" s="1022" t="n"/>
    </row>
    <row r="92">
      <c r="A92" s="1022" t="n"/>
      <c r="B92" s="223" t="inlineStr">
        <is>
          <t>April</t>
        </is>
      </c>
      <c r="C92" s="138">
        <f>($D$83*$D$85)+$D$89+($D$84*$D$86)</f>
        <v/>
      </c>
      <c r="D92" s="138">
        <f>($D$83*$D$87)+($D$84*$D$88)</f>
        <v/>
      </c>
      <c r="E92" s="855">
        <f>D92-C92</f>
        <v/>
      </c>
      <c r="F92" s="1022" t="n"/>
      <c r="G92" s="138">
        <f>C92+D106</f>
        <v/>
      </c>
      <c r="H92" s="138">
        <f>E92</f>
        <v/>
      </c>
      <c r="I92" s="138">
        <f>G92+H92</f>
        <v/>
      </c>
      <c r="J92" s="1022" t="n"/>
    </row>
    <row r="93">
      <c r="A93" s="1022" t="n"/>
      <c r="B93" s="881" t="inlineStr">
        <is>
          <t>May</t>
        </is>
      </c>
      <c r="C93" s="140">
        <f>($D$83*$D$85)+$D$89+($D$84*$D$86)</f>
        <v/>
      </c>
      <c r="D93" s="140">
        <f>($D$83*$D$87)+($D$84*$D$88)</f>
        <v/>
      </c>
      <c r="E93" s="200">
        <f>D93-C93</f>
        <v/>
      </c>
      <c r="F93" s="1022" t="n"/>
      <c r="G93" s="140">
        <f>I92</f>
        <v/>
      </c>
      <c r="H93" s="140">
        <f>E93</f>
        <v/>
      </c>
      <c r="I93" s="140">
        <f>G93+H93</f>
        <v/>
      </c>
      <c r="J93" s="1022" t="n"/>
    </row>
    <row r="94">
      <c r="A94" s="1022" t="n"/>
      <c r="B94" s="881" t="inlineStr">
        <is>
          <t>June</t>
        </is>
      </c>
      <c r="C94" s="140">
        <f>($D$83*$D$85)+$D$89+($D$84*$D$86)</f>
        <v/>
      </c>
      <c r="D94" s="140">
        <f>($D$83*$D$87)+($D$84*$D$88)</f>
        <v/>
      </c>
      <c r="E94" s="200">
        <f>D94-C94</f>
        <v/>
      </c>
      <c r="F94" s="1022" t="n"/>
      <c r="G94" s="140">
        <f>I93</f>
        <v/>
      </c>
      <c r="H94" s="140">
        <f>E94</f>
        <v/>
      </c>
      <c r="I94" s="140">
        <f>G94+H94</f>
        <v/>
      </c>
      <c r="J94" s="1022" t="n"/>
    </row>
    <row r="95">
      <c r="A95" s="1022" t="n"/>
      <c r="B95" s="881" t="inlineStr">
        <is>
          <t>July</t>
        </is>
      </c>
      <c r="C95" s="140">
        <f>($D$83*$D$85)+$D$89+($D$84*$D$86)</f>
        <v/>
      </c>
      <c r="D95" s="140">
        <f>($D$83*$D$87)+($D$84*$D$88)</f>
        <v/>
      </c>
      <c r="E95" s="200">
        <f>D95-C95</f>
        <v/>
      </c>
      <c r="F95" s="1022" t="n"/>
      <c r="G95" s="140">
        <f>I94</f>
        <v/>
      </c>
      <c r="H95" s="140">
        <f>E95</f>
        <v/>
      </c>
      <c r="I95" s="140">
        <f>G95+H95</f>
        <v/>
      </c>
      <c r="J95" s="1022" t="n"/>
    </row>
    <row r="96">
      <c r="A96" s="1022" t="n"/>
      <c r="B96" s="881" t="inlineStr">
        <is>
          <t>August</t>
        </is>
      </c>
      <c r="C96" s="140">
        <f>($D$83*$D$85)+$D$89+($D$84*$D$86)</f>
        <v/>
      </c>
      <c r="D96" s="140">
        <f>($D$83*$D$87)+($D$84*$D$88)</f>
        <v/>
      </c>
      <c r="E96" s="200">
        <f>D96-C96</f>
        <v/>
      </c>
      <c r="F96" s="1022" t="n"/>
      <c r="G96" s="140">
        <f>I95</f>
        <v/>
      </c>
      <c r="H96" s="140">
        <f>E96</f>
        <v/>
      </c>
      <c r="I96" s="140">
        <f>G96+H96</f>
        <v/>
      </c>
      <c r="J96" s="1022" t="n"/>
    </row>
    <row r="97">
      <c r="A97" s="1022" t="n"/>
      <c r="B97" s="881" t="inlineStr">
        <is>
          <t>September</t>
        </is>
      </c>
      <c r="C97" s="140">
        <f>($D$83*$D$85)+$D$89+($D$84*$D$86)</f>
        <v/>
      </c>
      <c r="D97" s="140">
        <f>($D$83*$D$87)+($D$84*$D$88)</f>
        <v/>
      </c>
      <c r="E97" s="200">
        <f>D97-C97</f>
        <v/>
      </c>
      <c r="F97" s="1022" t="n"/>
      <c r="G97" s="140">
        <f>I96</f>
        <v/>
      </c>
      <c r="H97" s="140">
        <f>E97</f>
        <v/>
      </c>
      <c r="I97" s="140">
        <f>G97+H97</f>
        <v/>
      </c>
      <c r="J97" s="1022" t="n"/>
    </row>
    <row r="98">
      <c r="A98" s="1022" t="n"/>
      <c r="B98" s="881" t="inlineStr">
        <is>
          <t>October</t>
        </is>
      </c>
      <c r="C98" s="140">
        <f>($D$83*$D$85)+$D$89+($D$84*$D$86)</f>
        <v/>
      </c>
      <c r="D98" s="140">
        <f>($D$83*$D$87)+($D$84*$D$88)</f>
        <v/>
      </c>
      <c r="E98" s="200">
        <f>D98-C98</f>
        <v/>
      </c>
      <c r="F98" s="1022" t="n"/>
      <c r="G98" s="140">
        <f>I97</f>
        <v/>
      </c>
      <c r="H98" s="140">
        <f>E98</f>
        <v/>
      </c>
      <c r="I98" s="140">
        <f>G98+H98</f>
        <v/>
      </c>
      <c r="J98" s="1022" t="n"/>
    </row>
    <row r="99">
      <c r="A99" s="1022" t="n"/>
      <c r="B99" s="881" t="inlineStr">
        <is>
          <t>November</t>
        </is>
      </c>
      <c r="C99" s="140">
        <f>($D$83*$D$85)+$D$89+($D$84*$D$86)</f>
        <v/>
      </c>
      <c r="D99" s="140">
        <f>($D$83*$D$87)+($D$84*$D$88)</f>
        <v/>
      </c>
      <c r="E99" s="200">
        <f>D99-C99</f>
        <v/>
      </c>
      <c r="F99" s="1022" t="n"/>
      <c r="G99" s="140">
        <f>I98</f>
        <v/>
      </c>
      <c r="H99" s="140">
        <f>E99</f>
        <v/>
      </c>
      <c r="I99" s="140">
        <f>G99+H99</f>
        <v/>
      </c>
      <c r="J99" s="1022" t="n"/>
    </row>
    <row r="100">
      <c r="A100" s="1022" t="n"/>
      <c r="B100" s="881" t="inlineStr">
        <is>
          <t>December</t>
        </is>
      </c>
      <c r="C100" s="140">
        <f>($D$83*$D$85)+$D$89+($D$84*$D$86)</f>
        <v/>
      </c>
      <c r="D100" s="140">
        <f>($D$83*$D$87)+($D$84*$D$88)</f>
        <v/>
      </c>
      <c r="E100" s="200">
        <f>D100-C100</f>
        <v/>
      </c>
      <c r="F100" s="1022" t="n"/>
      <c r="G100" s="140">
        <f>I99</f>
        <v/>
      </c>
      <c r="H100" s="140">
        <f>E100</f>
        <v/>
      </c>
      <c r="I100" s="140">
        <f>G100+H100</f>
        <v/>
      </c>
      <c r="J100" s="1022" t="n"/>
    </row>
    <row r="101">
      <c r="A101" s="1022" t="n"/>
      <c r="B101" s="881" t="inlineStr">
        <is>
          <t>January</t>
        </is>
      </c>
      <c r="C101" s="140">
        <f>($D$83*$D$85)+$D$89+($D$84*$D$86)</f>
        <v/>
      </c>
      <c r="D101" s="140">
        <f>($D$83*$D$87)+($D$84*$D$88)</f>
        <v/>
      </c>
      <c r="E101" s="200">
        <f>D101-C101</f>
        <v/>
      </c>
      <c r="F101" s="1022" t="n"/>
      <c r="G101" s="140">
        <f>I100</f>
        <v/>
      </c>
      <c r="H101" s="140">
        <f>E101</f>
        <v/>
      </c>
      <c r="I101" s="140">
        <f>G101+H101</f>
        <v/>
      </c>
      <c r="J101" s="1022" t="n"/>
    </row>
    <row r="102">
      <c r="A102" s="1022" t="n"/>
      <c r="B102" s="881" t="inlineStr">
        <is>
          <t>February</t>
        </is>
      </c>
      <c r="C102" s="140">
        <f>($D$83*$D$85)+$D$89+($D$84*$D$86)</f>
        <v/>
      </c>
      <c r="D102" s="140">
        <f>($D$83*$D$87)+($D$84*$D$88)</f>
        <v/>
      </c>
      <c r="E102" s="200">
        <f>D102-C102</f>
        <v/>
      </c>
      <c r="F102" s="1022" t="n"/>
      <c r="G102" s="140">
        <f>I101</f>
        <v/>
      </c>
      <c r="H102" s="140">
        <f>E102</f>
        <v/>
      </c>
      <c r="I102" s="140">
        <f>G102+H102</f>
        <v/>
      </c>
      <c r="J102" s="1022" t="n"/>
    </row>
    <row r="103">
      <c r="A103" s="1022" t="n"/>
      <c r="B103" s="225" t="inlineStr">
        <is>
          <t>March</t>
        </is>
      </c>
      <c r="C103" s="142">
        <f>($D$83*$D$85)+$D$89+($D$84*$D$86)</f>
        <v/>
      </c>
      <c r="D103" s="142">
        <f>($D$83*$D$87)+($D$84*$D$88)</f>
        <v/>
      </c>
      <c r="E103" s="203">
        <f>D103-C103</f>
        <v/>
      </c>
      <c r="F103" s="1022" t="n"/>
      <c r="G103" s="142">
        <f>I102</f>
        <v/>
      </c>
      <c r="H103" s="142">
        <f>E103</f>
        <v/>
      </c>
      <c r="I103" s="142">
        <f>G103+H103</f>
        <v/>
      </c>
      <c r="J103" s="1022" t="n"/>
    </row>
    <row r="104">
      <c r="A104" s="1022" t="n"/>
      <c r="B104" s="1022" t="n"/>
      <c r="C104" s="226">
        <f>SUM(C92:C103)</f>
        <v/>
      </c>
      <c r="D104" s="226">
        <f>SUM(D92:D103)</f>
        <v/>
      </c>
      <c r="E104" s="270">
        <f>D104-C104</f>
        <v/>
      </c>
      <c r="F104" s="1022" t="n"/>
      <c r="G104" s="1022" t="n"/>
      <c r="H104" s="1022" t="n"/>
      <c r="I104" s="1022" t="n"/>
      <c r="J104" s="1022" t="n"/>
    </row>
    <row r="105">
      <c r="A105" s="1022" t="n"/>
      <c r="B105" s="1022" t="n"/>
      <c r="C105" s="1022" t="n"/>
      <c r="D105" s="1022" t="n"/>
      <c r="E105" s="1022" t="n"/>
      <c r="F105" s="1022" t="n"/>
      <c r="G105" s="1022" t="n"/>
      <c r="H105" s="1022" t="n"/>
      <c r="I105" s="1022" t="n"/>
      <c r="J105" s="1022" t="n"/>
    </row>
    <row r="106">
      <c r="A106" s="1022" t="n"/>
      <c r="B106" s="155" t="inlineStr">
        <is>
          <t>Buffer Capital (Production Cost of 2 Month)</t>
        </is>
      </c>
      <c r="C106" s="1069" t="n"/>
      <c r="D106" s="228">
        <f>C92*2</f>
        <v/>
      </c>
      <c r="E106" s="1022" t="n"/>
      <c r="F106" s="1022" t="n"/>
      <c r="G106" s="1022" t="n"/>
      <c r="H106" s="1022" t="n"/>
      <c r="I106" s="1022" t="n"/>
      <c r="J106" s="1022" t="n"/>
    </row>
    <row r="107">
      <c r="A107" s="1022" t="n"/>
      <c r="B107" s="1022" t="n"/>
      <c r="C107" s="1022" t="n"/>
      <c r="D107" s="1022" t="n"/>
      <c r="E107" s="1022" t="n"/>
      <c r="F107" s="1022" t="n"/>
      <c r="G107" s="1022" t="n"/>
      <c r="H107" s="1022" t="n"/>
      <c r="I107" s="1022" t="n"/>
      <c r="J107" s="1022" t="n"/>
    </row>
    <row r="108">
      <c r="A108" s="1022" t="n"/>
      <c r="B108" s="229" t="inlineStr">
        <is>
          <t>Total Yearly Turnover</t>
        </is>
      </c>
      <c r="C108" s="1074" t="n"/>
      <c r="D108" s="476">
        <f>D104</f>
        <v/>
      </c>
      <c r="E108" s="231" t="n"/>
      <c r="F108" s="1022" t="n"/>
      <c r="G108" s="1022" t="n"/>
      <c r="H108" s="1022" t="n"/>
      <c r="I108" s="1022" t="n"/>
      <c r="J108" s="1022" t="n"/>
    </row>
    <row r="109">
      <c r="A109" s="1022" t="n"/>
      <c r="B109" s="132" t="inlineStr">
        <is>
          <t>Initial Working Capital</t>
        </is>
      </c>
      <c r="C109" s="1076" t="n"/>
      <c r="D109" s="233">
        <f>C92+D106</f>
        <v/>
      </c>
      <c r="E109" s="218" t="inlineStr">
        <is>
          <t xml:space="preserve">* Working Capital Required=Cash outflow for the first month + Contingency fund </t>
        </is>
      </c>
      <c r="F109" s="1022" t="n"/>
      <c r="G109" s="1022" t="n"/>
      <c r="H109" s="1022" t="n"/>
      <c r="I109" s="1022" t="n"/>
      <c r="J109" s="1022" t="n"/>
    </row>
    <row r="110">
      <c r="A110" s="1022" t="n"/>
      <c r="B110" s="133" t="inlineStr">
        <is>
          <t>Working Capital Rotation</t>
        </is>
      </c>
      <c r="C110" s="1077" t="n"/>
      <c r="D110" s="234">
        <f>D108/D109</f>
        <v/>
      </c>
      <c r="E110" s="1022" t="n"/>
      <c r="F110" s="1022" t="n"/>
      <c r="G110" s="1022" t="n"/>
      <c r="H110" s="1022" t="n"/>
      <c r="I110" s="1022" t="n"/>
      <c r="J110" s="1022" t="n"/>
    </row>
    <row r="111">
      <c r="A111" s="1022" t="n"/>
      <c r="B111" s="1022" t="n"/>
      <c r="C111" s="1022" t="n"/>
      <c r="D111" s="235" t="n"/>
      <c r="E111" s="1022" t="n"/>
      <c r="F111" s="1022" t="n"/>
      <c r="G111" s="1022" t="n"/>
      <c r="H111" s="1022" t="n"/>
      <c r="I111" s="1022" t="n"/>
      <c r="J111" s="1022" t="n"/>
    </row>
    <row r="112">
      <c r="A112" s="885" t="n"/>
      <c r="B112" s="861" t="inlineStr">
        <is>
          <t>LACTATION POWDER: TIER 1</t>
        </is>
      </c>
      <c r="C112" s="885" t="n"/>
      <c r="D112" s="236" t="n"/>
      <c r="E112" s="885" t="n"/>
      <c r="F112" s="885" t="n"/>
      <c r="G112" s="885" t="n"/>
      <c r="H112" s="885" t="n"/>
      <c r="I112" s="885" t="n"/>
      <c r="J112" s="885" t="n"/>
    </row>
    <row r="113">
      <c r="A113" s="1022" t="n"/>
      <c r="B113" s="1022" t="n"/>
      <c r="C113" s="1022" t="n"/>
      <c r="D113" s="1022" t="n"/>
      <c r="E113" s="1022" t="n"/>
      <c r="F113" s="1022" t="n"/>
      <c r="G113" s="1022" t="n"/>
      <c r="H113" s="1022" t="n"/>
      <c r="I113" s="1022" t="n"/>
      <c r="J113" s="1022" t="n"/>
    </row>
    <row r="114">
      <c r="A114" s="885" t="n"/>
      <c r="B114" s="229" t="inlineStr">
        <is>
          <t>Monthly Inhouse Boxes Produced (in Units)</t>
        </is>
      </c>
      <c r="C114" s="211" t="n"/>
      <c r="D114" s="239">
        <f> 'In-house (2-5yrs)'!E75/12</f>
        <v/>
      </c>
      <c r="E114" s="885" t="n"/>
      <c r="F114" s="885" t="n"/>
      <c r="G114" s="885" t="n"/>
      <c r="H114" s="885" t="n"/>
      <c r="I114" s="885" t="n"/>
      <c r="J114" s="885" t="n"/>
    </row>
    <row r="115">
      <c r="A115" s="885" t="n"/>
      <c r="B115" s="232" t="inlineStr">
        <is>
          <t>Monthly Contract Boxes Produced (in Units)</t>
        </is>
      </c>
      <c r="C115" s="213" t="n"/>
      <c r="D115" s="242">
        <f>'Third Party (2-5yrs)'!E47/12</f>
        <v/>
      </c>
      <c r="E115" s="885" t="n"/>
      <c r="F115" s="885" t="n"/>
      <c r="G115" s="885" t="n"/>
      <c r="H115" s="885" t="n"/>
      <c r="I115" s="885" t="n"/>
      <c r="J115" s="885" t="n"/>
    </row>
    <row r="116">
      <c r="A116" s="885" t="n"/>
      <c r="B116" s="232" t="inlineStr">
        <is>
          <t>Cost/Box for Inhouse Mfg (in ₹)</t>
        </is>
      </c>
      <c r="C116" s="213" t="n"/>
      <c r="D116" s="242">
        <f>'In-house (2-5yrs)'!E94</f>
        <v/>
      </c>
      <c r="E116" s="885" t="n"/>
      <c r="F116" s="885" t="n"/>
      <c r="G116" s="885" t="n"/>
      <c r="H116" s="885" t="n"/>
      <c r="I116" s="885" t="n"/>
      <c r="J116" s="885" t="n"/>
    </row>
    <row r="117">
      <c r="A117" s="885" t="n"/>
      <c r="B117" s="232" t="inlineStr">
        <is>
          <t>Cost/Box for Contractual Mfg (in ₹)</t>
        </is>
      </c>
      <c r="C117" s="213" t="n"/>
      <c r="D117" s="242">
        <f>'Third Party (2-5yrs)'!D66</f>
        <v/>
      </c>
      <c r="E117" s="885" t="n"/>
      <c r="F117" s="885" t="n"/>
      <c r="G117" s="885" t="n"/>
      <c r="H117" s="885" t="n"/>
      <c r="I117" s="885" t="n"/>
      <c r="J117" s="885" t="n"/>
    </row>
    <row r="118">
      <c r="A118" s="885" t="n"/>
      <c r="B118" s="232" t="inlineStr">
        <is>
          <t>Revenue/Box for Inhouse Mfg (in ₹)</t>
        </is>
      </c>
      <c r="C118" s="213" t="n"/>
      <c r="D118" s="242">
        <f>'In-house (2-5yrs)'!D94</f>
        <v/>
      </c>
      <c r="E118" s="885" t="n"/>
      <c r="F118" s="885" t="n"/>
      <c r="G118" s="885" t="n"/>
      <c r="H118" s="885" t="n"/>
      <c r="I118" s="885" t="n"/>
      <c r="J118" s="885" t="n"/>
    </row>
    <row r="119">
      <c r="A119" s="885" t="n"/>
      <c r="B119" s="232" t="inlineStr">
        <is>
          <t>Revenue/Box for Contractual Mfg (in ₹)</t>
        </is>
      </c>
      <c r="C119" s="213" t="n"/>
      <c r="D119" s="242">
        <f>'Third Party (2-5yrs)'!C66</f>
        <v/>
      </c>
      <c r="E119" s="885" t="n"/>
      <c r="F119" s="885" t="n"/>
      <c r="G119" s="885" t="n"/>
      <c r="H119" s="885" t="n"/>
      <c r="I119" s="885" t="n"/>
      <c r="J119" s="885" t="n"/>
    </row>
    <row r="120">
      <c r="A120" s="885" t="n"/>
      <c r="B120" s="215" t="inlineStr">
        <is>
          <t>Monthly Indirect Expense (in ₹)</t>
        </is>
      </c>
      <c r="C120" s="216" t="n"/>
      <c r="D120" s="217">
        <f>D27</f>
        <v/>
      </c>
      <c r="E120" s="885" t="n"/>
      <c r="F120" s="885" t="n"/>
      <c r="G120" s="885" t="n"/>
      <c r="H120" s="885" t="n"/>
      <c r="I120" s="885" t="n"/>
      <c r="J120" s="885" t="n"/>
    </row>
    <row r="121">
      <c r="A121" s="1022" t="n"/>
      <c r="B121" s="1022" t="n"/>
      <c r="C121" s="1022" t="n"/>
      <c r="D121" s="1022" t="n"/>
      <c r="E121" s="1022" t="n"/>
      <c r="F121" s="1022" t="n"/>
      <c r="G121" s="245" t="inlineStr">
        <is>
          <t>* The working capital that we are investing in the first month is derived from the cash outflow that is required in the first month</t>
        </is>
      </c>
      <c r="H121" s="1022" t="n"/>
      <c r="I121" s="1022" t="n"/>
      <c r="J121" s="1022" t="n"/>
    </row>
    <row r="122">
      <c r="A122" s="885" t="n"/>
      <c r="B122" s="246" t="inlineStr">
        <is>
          <t>Month</t>
        </is>
      </c>
      <c r="C122" s="247" t="inlineStr">
        <is>
          <t>Cash Outflow</t>
        </is>
      </c>
      <c r="D122" s="248" t="inlineStr">
        <is>
          <t>Cash Inflow</t>
        </is>
      </c>
      <c r="E122" s="249" t="inlineStr">
        <is>
          <t>Difference (CO-CI)</t>
        </is>
      </c>
      <c r="F122" s="885" t="n"/>
      <c r="G122" s="250" t="inlineStr">
        <is>
          <t>Opening W.C.</t>
        </is>
      </c>
      <c r="H122" s="249" t="inlineStr">
        <is>
          <t>Net Cash Flow</t>
        </is>
      </c>
      <c r="I122" s="251" t="inlineStr">
        <is>
          <t>Closing W.C.</t>
        </is>
      </c>
      <c r="J122" s="885" t="n"/>
    </row>
    <row r="123">
      <c r="A123" s="885" t="n"/>
      <c r="B123" s="252" t="inlineStr">
        <is>
          <t>April</t>
        </is>
      </c>
      <c r="C123" s="138">
        <f>($D$114*$D$116)+$D$120+($D$115*$D$117)</f>
        <v/>
      </c>
      <c r="D123" s="138">
        <f>($D$114*$D$118)+($D$115*$D$119)</f>
        <v/>
      </c>
      <c r="E123" s="253">
        <f>D123-C123</f>
        <v/>
      </c>
      <c r="F123" s="254" t="n"/>
      <c r="G123" s="255">
        <f>C123+D137</f>
        <v/>
      </c>
      <c r="H123" s="255">
        <f>E123</f>
        <v/>
      </c>
      <c r="I123" s="255">
        <f>G123+H123</f>
        <v/>
      </c>
      <c r="J123" s="885" t="n"/>
    </row>
    <row r="124">
      <c r="A124" s="885" t="n"/>
      <c r="B124" s="161" t="inlineStr">
        <is>
          <t>May</t>
        </is>
      </c>
      <c r="C124" s="140">
        <f>($D$114*$D$116)+$D$120+($D$115*$D$117)</f>
        <v/>
      </c>
      <c r="D124" s="140">
        <f>($D$114*$D$118)+($D$115*$D$119)</f>
        <v/>
      </c>
      <c r="E124" s="256">
        <f>D124-C124</f>
        <v/>
      </c>
      <c r="F124" s="254" t="n"/>
      <c r="G124" s="257">
        <f>I123</f>
        <v/>
      </c>
      <c r="H124" s="257">
        <f>E124</f>
        <v/>
      </c>
      <c r="I124" s="257">
        <f>G124+H124</f>
        <v/>
      </c>
      <c r="J124" s="885" t="n"/>
    </row>
    <row r="125">
      <c r="A125" s="885" t="n"/>
      <c r="B125" s="161" t="inlineStr">
        <is>
          <t>June</t>
        </is>
      </c>
      <c r="C125" s="140">
        <f>($D$114*$D$116)+$D$120+($D$115*$D$117)</f>
        <v/>
      </c>
      <c r="D125" s="140">
        <f>($D$114*$D$118)+($D$115*$D$119)</f>
        <v/>
      </c>
      <c r="E125" s="256">
        <f>D125-C125</f>
        <v/>
      </c>
      <c r="F125" s="254" t="n"/>
      <c r="G125" s="257">
        <f>I124</f>
        <v/>
      </c>
      <c r="H125" s="257">
        <f>E125</f>
        <v/>
      </c>
      <c r="I125" s="257">
        <f>G125+H125</f>
        <v/>
      </c>
      <c r="J125" s="885" t="n"/>
    </row>
    <row r="126">
      <c r="A126" s="885" t="n"/>
      <c r="B126" s="161" t="inlineStr">
        <is>
          <t>July</t>
        </is>
      </c>
      <c r="C126" s="140">
        <f>($D$114*$D$116)+$D$120+($D$115*$D$117)</f>
        <v/>
      </c>
      <c r="D126" s="140">
        <f>($D$114*$D$118)+($D$115*$D$119)</f>
        <v/>
      </c>
      <c r="E126" s="256">
        <f>D126-C126</f>
        <v/>
      </c>
      <c r="F126" s="254" t="n"/>
      <c r="G126" s="257">
        <f>I125</f>
        <v/>
      </c>
      <c r="H126" s="257">
        <f>E126</f>
        <v/>
      </c>
      <c r="I126" s="257">
        <f>G126+H126</f>
        <v/>
      </c>
      <c r="J126" s="885" t="n"/>
    </row>
    <row r="127">
      <c r="A127" s="885" t="n"/>
      <c r="B127" s="161" t="inlineStr">
        <is>
          <t>August</t>
        </is>
      </c>
      <c r="C127" s="140">
        <f>($D$114*$D$116)+$D$120+($D$115*$D$117)</f>
        <v/>
      </c>
      <c r="D127" s="140">
        <f>($D$114*$D$118)+($D$115*$D$119)</f>
        <v/>
      </c>
      <c r="E127" s="256">
        <f>D127-C127</f>
        <v/>
      </c>
      <c r="F127" s="254" t="n"/>
      <c r="G127" s="257">
        <f>I126</f>
        <v/>
      </c>
      <c r="H127" s="257">
        <f>E127</f>
        <v/>
      </c>
      <c r="I127" s="257">
        <f>G127+H127</f>
        <v/>
      </c>
      <c r="J127" s="885" t="n"/>
    </row>
    <row r="128">
      <c r="A128" s="885" t="n"/>
      <c r="B128" s="161" t="inlineStr">
        <is>
          <t>September</t>
        </is>
      </c>
      <c r="C128" s="140">
        <f>($D$114*$D$116)+$D$120+($D$115*$D$117)</f>
        <v/>
      </c>
      <c r="D128" s="140">
        <f>($D$114*$D$118)+($D$115*$D$119)</f>
        <v/>
      </c>
      <c r="E128" s="256">
        <f>D128-C128</f>
        <v/>
      </c>
      <c r="F128" s="254" t="n"/>
      <c r="G128" s="257">
        <f>I127</f>
        <v/>
      </c>
      <c r="H128" s="257">
        <f>E128</f>
        <v/>
      </c>
      <c r="I128" s="257">
        <f>G128+H128</f>
        <v/>
      </c>
      <c r="J128" s="885" t="n"/>
    </row>
    <row r="129">
      <c r="A129" s="885" t="n"/>
      <c r="B129" s="161" t="inlineStr">
        <is>
          <t>October</t>
        </is>
      </c>
      <c r="C129" s="140">
        <f>($D$114*$D$116)+$D$120+($D$115*$D$117)</f>
        <v/>
      </c>
      <c r="D129" s="140">
        <f>($D$114*$D$118)+($D$115*$D$119)</f>
        <v/>
      </c>
      <c r="E129" s="256">
        <f>D129-C129</f>
        <v/>
      </c>
      <c r="F129" s="254" t="n"/>
      <c r="G129" s="257">
        <f>I128</f>
        <v/>
      </c>
      <c r="H129" s="257">
        <f>E129</f>
        <v/>
      </c>
      <c r="I129" s="257">
        <f>G129+H129</f>
        <v/>
      </c>
      <c r="J129" s="885" t="n"/>
    </row>
    <row r="130">
      <c r="A130" s="885" t="n"/>
      <c r="B130" s="161" t="inlineStr">
        <is>
          <t>November</t>
        </is>
      </c>
      <c r="C130" s="140">
        <f>($D$114*$D$116)+$D$120+($D$115*$D$117)</f>
        <v/>
      </c>
      <c r="D130" s="140">
        <f>($D$114*$D$118)+($D$115*$D$119)</f>
        <v/>
      </c>
      <c r="E130" s="256">
        <f>D130-C130</f>
        <v/>
      </c>
      <c r="F130" s="254" t="n"/>
      <c r="G130" s="257">
        <f>I129</f>
        <v/>
      </c>
      <c r="H130" s="257">
        <f>E130</f>
        <v/>
      </c>
      <c r="I130" s="257">
        <f>G130+H130</f>
        <v/>
      </c>
      <c r="J130" s="885" t="n"/>
    </row>
    <row r="131">
      <c r="A131" s="885" t="n"/>
      <c r="B131" s="161" t="inlineStr">
        <is>
          <t>December</t>
        </is>
      </c>
      <c r="C131" s="140">
        <f>($D$114*$D$116)+$D$120+($D$115*$D$117)</f>
        <v/>
      </c>
      <c r="D131" s="140">
        <f>($D$114*$D$118)+($D$115*$D$119)</f>
        <v/>
      </c>
      <c r="E131" s="256">
        <f>D131-C131</f>
        <v/>
      </c>
      <c r="F131" s="254" t="n"/>
      <c r="G131" s="257">
        <f>I130</f>
        <v/>
      </c>
      <c r="H131" s="257">
        <f>E131</f>
        <v/>
      </c>
      <c r="I131" s="257">
        <f>G131+H131</f>
        <v/>
      </c>
      <c r="J131" s="885" t="n"/>
    </row>
    <row r="132">
      <c r="A132" s="885" t="n"/>
      <c r="B132" s="161" t="inlineStr">
        <is>
          <t>January</t>
        </is>
      </c>
      <c r="C132" s="140">
        <f>($D$114*$D$116)+$D$120+($D$115*$D$117)</f>
        <v/>
      </c>
      <c r="D132" s="140">
        <f>($D$114*$D$118)+($D$115*$D$119)</f>
        <v/>
      </c>
      <c r="E132" s="256">
        <f>D132-C132</f>
        <v/>
      </c>
      <c r="F132" s="254" t="n"/>
      <c r="G132" s="257">
        <f>I131</f>
        <v/>
      </c>
      <c r="H132" s="257">
        <f>E132</f>
        <v/>
      </c>
      <c r="I132" s="257">
        <f>G132+H132</f>
        <v/>
      </c>
      <c r="J132" s="885" t="n"/>
    </row>
    <row r="133">
      <c r="A133" s="885" t="n"/>
      <c r="B133" s="161" t="inlineStr">
        <is>
          <t>February</t>
        </is>
      </c>
      <c r="C133" s="140">
        <f>($D$114*$D$116)+$D$120+($D$115*$D$117)</f>
        <v/>
      </c>
      <c r="D133" s="140">
        <f>($D$114*$D$118)+($D$115*$D$119)</f>
        <v/>
      </c>
      <c r="E133" s="256">
        <f>D133-C133</f>
        <v/>
      </c>
      <c r="F133" s="254" t="n"/>
      <c r="G133" s="257">
        <f>I132</f>
        <v/>
      </c>
      <c r="H133" s="257">
        <f>E133</f>
        <v/>
      </c>
      <c r="I133" s="257">
        <f>G133+H133</f>
        <v/>
      </c>
      <c r="J133" s="885" t="n"/>
    </row>
    <row r="134">
      <c r="A134" s="885" t="n"/>
      <c r="B134" s="258" t="inlineStr">
        <is>
          <t>March</t>
        </is>
      </c>
      <c r="C134" s="142">
        <f>($D$114*$D$116)+$D$120+($D$115*$D$117)</f>
        <v/>
      </c>
      <c r="D134" s="142">
        <f>($D$114*$D$118)+($D$115*$D$119)</f>
        <v/>
      </c>
      <c r="E134" s="259">
        <f>D134-C134</f>
        <v/>
      </c>
      <c r="F134" s="254" t="n"/>
      <c r="G134" s="260">
        <f>I133</f>
        <v/>
      </c>
      <c r="H134" s="260">
        <f>E134</f>
        <v/>
      </c>
      <c r="I134" s="260">
        <f>G134+H134</f>
        <v/>
      </c>
      <c r="J134" s="885" t="n"/>
    </row>
    <row r="135">
      <c r="A135" s="885" t="n"/>
      <c r="B135" s="885" t="n"/>
      <c r="C135" s="261">
        <f>SUM(C123:C134)</f>
        <v/>
      </c>
      <c r="D135" s="261">
        <f>SUM(D123:D134)</f>
        <v/>
      </c>
      <c r="E135" s="262">
        <f>D135-C135</f>
        <v/>
      </c>
      <c r="F135" s="885" t="n"/>
      <c r="G135" s="885" t="n"/>
      <c r="H135" s="885" t="n"/>
      <c r="I135" s="885" t="n"/>
      <c r="J135" s="885" t="n"/>
    </row>
    <row r="136">
      <c r="A136" s="1022" t="n"/>
      <c r="B136" s="1022" t="n"/>
      <c r="C136" s="1022" t="n"/>
      <c r="D136" s="1022" t="n"/>
      <c r="E136" s="1022" t="n"/>
      <c r="F136" s="1022" t="n"/>
      <c r="G136" s="1022" t="n"/>
      <c r="H136" s="1022" t="n"/>
      <c r="I136" s="1022" t="n"/>
      <c r="J136" s="1022" t="n"/>
    </row>
    <row r="137">
      <c r="A137" s="885" t="n"/>
      <c r="B137" s="155" t="inlineStr">
        <is>
          <t>Buffer Capital (Production Cost of 2 Month)</t>
        </is>
      </c>
      <c r="C137" s="1069" t="n"/>
      <c r="D137" s="228">
        <f>C123*2</f>
        <v/>
      </c>
      <c r="E137" s="885" t="n"/>
      <c r="F137" s="885" t="n"/>
      <c r="G137" s="885" t="n"/>
      <c r="H137" s="885" t="n"/>
      <c r="I137" s="885" t="n"/>
      <c r="J137" s="885" t="n"/>
    </row>
    <row r="138">
      <c r="A138" s="1022" t="n"/>
      <c r="B138" s="1022" t="n"/>
      <c r="C138" s="1022" t="n"/>
      <c r="D138" s="1022" t="n"/>
      <c r="E138" s="1022" t="n"/>
      <c r="F138" s="1022" t="n"/>
      <c r="G138" s="1022" t="n"/>
      <c r="H138" s="1022" t="n"/>
      <c r="I138" s="1022" t="n"/>
      <c r="J138" s="1022" t="n"/>
    </row>
    <row r="139">
      <c r="A139" s="885" t="n"/>
      <c r="B139" s="263" t="inlineStr">
        <is>
          <t>Total Yearly Turnover</t>
        </is>
      </c>
      <c r="C139" s="1074" t="n"/>
      <c r="D139" s="264">
        <f>D135</f>
        <v/>
      </c>
      <c r="E139" s="265" t="n"/>
      <c r="F139" s="885" t="n"/>
      <c r="G139" s="885" t="n"/>
      <c r="H139" s="885" t="n"/>
      <c r="I139" s="885" t="n"/>
      <c r="J139" s="885" t="n"/>
    </row>
    <row r="140">
      <c r="A140" s="885" t="n"/>
      <c r="B140" s="1084" t="inlineStr">
        <is>
          <t>Initial Working Capital</t>
        </is>
      </c>
      <c r="C140" s="1076" t="n"/>
      <c r="D140" s="267">
        <f>C123+D137</f>
        <v/>
      </c>
      <c r="E140" s="245" t="inlineStr">
        <is>
          <t xml:space="preserve">* Working Capital Required=Cash outflow for the first month + Contingency fund </t>
        </is>
      </c>
      <c r="F140" s="885" t="n"/>
      <c r="G140" s="885" t="n"/>
      <c r="H140" s="885" t="n"/>
      <c r="I140" s="885" t="n"/>
      <c r="J140" s="885" t="n"/>
    </row>
    <row r="141">
      <c r="A141" s="885" t="n"/>
      <c r="B141" s="1085" t="inlineStr">
        <is>
          <t>Working Capital Rotation</t>
        </is>
      </c>
      <c r="C141" s="1077" t="n"/>
      <c r="D141" s="268">
        <f>D139/D140</f>
        <v/>
      </c>
      <c r="E141" s="885" t="n"/>
      <c r="F141" s="885" t="n"/>
      <c r="G141" s="885" t="n"/>
      <c r="H141" s="885" t="n"/>
      <c r="I141" s="885" t="n"/>
      <c r="J141" s="885" t="n"/>
    </row>
    <row r="142">
      <c r="A142" s="1022" t="n"/>
      <c r="B142" s="1022" t="n"/>
      <c r="C142" s="1022" t="n"/>
      <c r="D142" s="885" t="n"/>
      <c r="E142" s="1022" t="n"/>
      <c r="F142" s="1022" t="n"/>
      <c r="G142" s="1022" t="n"/>
      <c r="H142" s="1022" t="n"/>
      <c r="I142" s="1022" t="n"/>
      <c r="J142" s="1022" t="n"/>
    </row>
    <row r="143">
      <c r="A143" s="885" t="n"/>
      <c r="B143" s="861" t="inlineStr">
        <is>
          <t>LACTATION POWDER: TIER 2</t>
        </is>
      </c>
      <c r="C143" s="885" t="n"/>
      <c r="D143" s="236" t="n"/>
      <c r="E143" s="885" t="n"/>
      <c r="F143" s="885" t="n"/>
      <c r="G143" s="885" t="n"/>
      <c r="H143" s="885" t="n"/>
      <c r="I143" s="885" t="n"/>
      <c r="J143" s="885" t="n"/>
    </row>
    <row r="144">
      <c r="A144" s="1022" t="n"/>
      <c r="B144" s="1022" t="n"/>
      <c r="C144" s="1022" t="n"/>
      <c r="D144" s="1022" t="n"/>
      <c r="E144" s="1022" t="n"/>
      <c r="F144" s="1022" t="n"/>
      <c r="G144" s="1022" t="n"/>
      <c r="H144" s="1022" t="n"/>
      <c r="I144" s="1022" t="n"/>
      <c r="J144" s="1022" t="n"/>
    </row>
    <row r="145">
      <c r="A145" s="885" t="n"/>
      <c r="B145" s="229" t="inlineStr">
        <is>
          <t>Monthly Inhouse Boxes Produced (in Units)</t>
        </is>
      </c>
      <c r="C145" s="211" t="n"/>
      <c r="D145" s="239">
        <f> 'In-house (2-5yrs)'!E76/12</f>
        <v/>
      </c>
      <c r="E145" s="885" t="n"/>
      <c r="F145" s="885" t="n"/>
      <c r="G145" s="885" t="n"/>
      <c r="H145" s="885" t="n"/>
      <c r="I145" s="885" t="n"/>
      <c r="J145" s="885" t="n"/>
    </row>
    <row r="146">
      <c r="A146" s="885" t="n"/>
      <c r="B146" s="232" t="inlineStr">
        <is>
          <t>Monthly Contract Boxes Produced (in Units)</t>
        </is>
      </c>
      <c r="C146" s="213" t="n"/>
      <c r="D146" s="863">
        <f>'Third Party (2-5yrs)'!E48/12</f>
        <v/>
      </c>
      <c r="E146" s="885" t="n"/>
      <c r="F146" s="885" t="n"/>
      <c r="G146" s="885" t="n"/>
      <c r="H146" s="885" t="n"/>
      <c r="I146" s="885" t="n"/>
      <c r="J146" s="885" t="n"/>
    </row>
    <row r="147">
      <c r="A147" s="885" t="n"/>
      <c r="B147" s="232" t="inlineStr">
        <is>
          <t>Cost/Box for Inhouse Mfg (in ₹)</t>
        </is>
      </c>
      <c r="C147" s="213" t="n"/>
      <c r="D147" s="242">
        <f>'In-house (2-5yrs)'!E95</f>
        <v/>
      </c>
      <c r="E147" s="885" t="n"/>
      <c r="F147" s="885" t="n"/>
      <c r="G147" s="885" t="n"/>
      <c r="H147" s="885" t="n"/>
      <c r="I147" s="885" t="n"/>
      <c r="J147" s="885" t="n"/>
    </row>
    <row r="148">
      <c r="A148" s="885" t="n"/>
      <c r="B148" s="232" t="inlineStr">
        <is>
          <t>Cost/Box for Contractual Mfg (in ₹)</t>
        </is>
      </c>
      <c r="C148" s="213" t="n"/>
      <c r="D148" s="242">
        <f>'Third Party (2-5yrs)'!D67</f>
        <v/>
      </c>
      <c r="E148" s="885" t="n"/>
      <c r="F148" s="885" t="n"/>
      <c r="G148" s="885" t="n"/>
      <c r="H148" s="885" t="n"/>
      <c r="I148" s="885" t="n"/>
      <c r="J148" s="885" t="n"/>
    </row>
    <row r="149">
      <c r="A149" s="885" t="n"/>
      <c r="B149" s="232" t="inlineStr">
        <is>
          <t>Revenue/Box for Inhouse Mfg (in ₹)</t>
        </is>
      </c>
      <c r="C149" s="213" t="n"/>
      <c r="D149" s="242">
        <f>'In-house (2-5yrs)'!D95</f>
        <v/>
      </c>
      <c r="E149" s="885" t="n"/>
      <c r="F149" s="885" t="n"/>
      <c r="G149" s="885" t="n"/>
      <c r="H149" s="885" t="n"/>
      <c r="I149" s="885" t="n"/>
      <c r="J149" s="885" t="n"/>
    </row>
    <row r="150">
      <c r="A150" s="885" t="n"/>
      <c r="B150" s="232" t="inlineStr">
        <is>
          <t>Revenue/Box for Contractual Mfg (in ₹)</t>
        </is>
      </c>
      <c r="C150" s="213" t="n"/>
      <c r="D150" s="242">
        <f>'Third Party (2-5yrs)'!C67</f>
        <v/>
      </c>
      <c r="E150" s="885" t="n"/>
      <c r="F150" s="885" t="n"/>
      <c r="G150" s="885" t="n"/>
      <c r="H150" s="885" t="n"/>
      <c r="I150" s="885" t="n"/>
      <c r="J150" s="885" t="n"/>
    </row>
    <row r="151">
      <c r="A151" s="885" t="n"/>
      <c r="B151" s="215" t="inlineStr">
        <is>
          <t>Monthly Indirect Expense (in ₹)</t>
        </is>
      </c>
      <c r="C151" s="216" t="n"/>
      <c r="D151" s="217">
        <f>D58</f>
        <v/>
      </c>
      <c r="E151" s="885" t="n"/>
      <c r="F151" s="885" t="n"/>
      <c r="G151" s="885" t="n"/>
      <c r="H151" s="885" t="n"/>
      <c r="I151" s="885" t="n"/>
      <c r="J151" s="885" t="n"/>
    </row>
    <row r="152">
      <c r="A152" s="1022" t="n"/>
      <c r="B152" s="1022" t="n"/>
      <c r="C152" s="1022" t="n"/>
      <c r="D152" s="1022" t="n"/>
      <c r="E152" s="1022" t="n"/>
      <c r="F152" s="1022" t="n"/>
      <c r="G152" s="245" t="inlineStr">
        <is>
          <t>* The working capital that we are investing in the first month is derived from the cash outflow that is required in the first month</t>
        </is>
      </c>
      <c r="H152" s="1022" t="n"/>
      <c r="I152" s="1022" t="n"/>
      <c r="J152" s="1022" t="n"/>
    </row>
    <row r="153">
      <c r="A153" s="885" t="n"/>
      <c r="B153" s="246" t="inlineStr">
        <is>
          <t>Month</t>
        </is>
      </c>
      <c r="C153" s="247" t="inlineStr">
        <is>
          <t>Cash Outflow</t>
        </is>
      </c>
      <c r="D153" s="248" t="inlineStr">
        <is>
          <t>Cash Inflow</t>
        </is>
      </c>
      <c r="E153" s="249" t="inlineStr">
        <is>
          <t>Difference (CO-CI)</t>
        </is>
      </c>
      <c r="F153" s="885" t="n"/>
      <c r="G153" s="250" t="inlineStr">
        <is>
          <t>Opening W.C.</t>
        </is>
      </c>
      <c r="H153" s="249" t="inlineStr">
        <is>
          <t>Net Cash Flow</t>
        </is>
      </c>
      <c r="I153" s="251" t="inlineStr">
        <is>
          <t>Closing W.C.</t>
        </is>
      </c>
      <c r="J153" s="885" t="n"/>
    </row>
    <row r="154">
      <c r="A154" s="885" t="n"/>
      <c r="B154" s="252" t="inlineStr">
        <is>
          <t>April</t>
        </is>
      </c>
      <c r="C154" s="138">
        <f>($D$145*$D$147)+$D$151+($D$146*$D$148)</f>
        <v/>
      </c>
      <c r="D154" s="138">
        <f>($D$145*$D$149)+($D$146*$D$150)</f>
        <v/>
      </c>
      <c r="E154" s="253">
        <f>D154-C154</f>
        <v/>
      </c>
      <c r="F154" s="254" t="n"/>
      <c r="G154" s="255">
        <f>C154+D168</f>
        <v/>
      </c>
      <c r="H154" s="255">
        <f>E154</f>
        <v/>
      </c>
      <c r="I154" s="255">
        <f>G154+H154</f>
        <v/>
      </c>
      <c r="J154" s="885" t="n"/>
    </row>
    <row r="155">
      <c r="A155" s="885" t="n"/>
      <c r="B155" s="161" t="inlineStr">
        <is>
          <t>May</t>
        </is>
      </c>
      <c r="C155" s="140">
        <f>($D$145*$D$147)+$D$151+($D$146*$D$148)</f>
        <v/>
      </c>
      <c r="D155" s="140">
        <f>($D$145*$D$149)+($D$146*$D$150)</f>
        <v/>
      </c>
      <c r="E155" s="256">
        <f>D155-C155</f>
        <v/>
      </c>
      <c r="F155" s="254" t="n"/>
      <c r="G155" s="257">
        <f>I154</f>
        <v/>
      </c>
      <c r="H155" s="257">
        <f>E155</f>
        <v/>
      </c>
      <c r="I155" s="257">
        <f>G155+H155</f>
        <v/>
      </c>
      <c r="J155" s="885" t="n"/>
    </row>
    <row r="156">
      <c r="A156" s="885" t="n"/>
      <c r="B156" s="161" t="inlineStr">
        <is>
          <t>June</t>
        </is>
      </c>
      <c r="C156" s="140">
        <f>($D$145*$D$147)+$D$151+($D$146*$D$148)</f>
        <v/>
      </c>
      <c r="D156" s="140">
        <f>($D$145*$D$149)+($D$146*$D$150)</f>
        <v/>
      </c>
      <c r="E156" s="256">
        <f>D156-C156</f>
        <v/>
      </c>
      <c r="F156" s="254" t="n"/>
      <c r="G156" s="257">
        <f>I155</f>
        <v/>
      </c>
      <c r="H156" s="257">
        <f>E156</f>
        <v/>
      </c>
      <c r="I156" s="257">
        <f>G156+H156</f>
        <v/>
      </c>
      <c r="J156" s="885" t="n"/>
    </row>
    <row r="157">
      <c r="A157" s="885" t="n"/>
      <c r="B157" s="161" t="inlineStr">
        <is>
          <t>July</t>
        </is>
      </c>
      <c r="C157" s="140">
        <f>($D$145*$D$147)+$D$151+($D$146*$D$148)</f>
        <v/>
      </c>
      <c r="D157" s="140">
        <f>($D$145*$D$149)+($D$146*$D$150)</f>
        <v/>
      </c>
      <c r="E157" s="256">
        <f>D157-C157</f>
        <v/>
      </c>
      <c r="F157" s="254" t="n"/>
      <c r="G157" s="257">
        <f>I156</f>
        <v/>
      </c>
      <c r="H157" s="257">
        <f>E157</f>
        <v/>
      </c>
      <c r="I157" s="257">
        <f>G157+H157</f>
        <v/>
      </c>
      <c r="J157" s="885" t="n"/>
    </row>
    <row r="158">
      <c r="A158" s="885" t="n"/>
      <c r="B158" s="161" t="inlineStr">
        <is>
          <t>August</t>
        </is>
      </c>
      <c r="C158" s="140">
        <f>($D$145*$D$147)+$D$151+($D$146*$D$148)</f>
        <v/>
      </c>
      <c r="D158" s="140">
        <f>($D$145*$D$149)+($D$146*$D$150)</f>
        <v/>
      </c>
      <c r="E158" s="256">
        <f>D158-C158</f>
        <v/>
      </c>
      <c r="F158" s="254" t="n"/>
      <c r="G158" s="257">
        <f>I157</f>
        <v/>
      </c>
      <c r="H158" s="257">
        <f>E158</f>
        <v/>
      </c>
      <c r="I158" s="257">
        <f>G158+H158</f>
        <v/>
      </c>
      <c r="J158" s="885" t="n"/>
    </row>
    <row r="159">
      <c r="A159" s="885" t="n"/>
      <c r="B159" s="161" t="inlineStr">
        <is>
          <t>September</t>
        </is>
      </c>
      <c r="C159" s="140">
        <f>($D$145*$D$147)+$D$151+($D$146*$D$148)</f>
        <v/>
      </c>
      <c r="D159" s="140">
        <f>($D$145*$D$149)+($D$146*$D$150)</f>
        <v/>
      </c>
      <c r="E159" s="256">
        <f>D159-C159</f>
        <v/>
      </c>
      <c r="F159" s="254" t="n"/>
      <c r="G159" s="257">
        <f>I158</f>
        <v/>
      </c>
      <c r="H159" s="257">
        <f>E159</f>
        <v/>
      </c>
      <c r="I159" s="257">
        <f>G159+H159</f>
        <v/>
      </c>
      <c r="J159" s="885" t="n"/>
    </row>
    <row r="160">
      <c r="A160" s="885" t="n"/>
      <c r="B160" s="161" t="inlineStr">
        <is>
          <t>October</t>
        </is>
      </c>
      <c r="C160" s="140">
        <f>($D$145*$D$147)+$D$151+($D$146*$D$148)</f>
        <v/>
      </c>
      <c r="D160" s="140">
        <f>($D$145*$D$149)+($D$146*$D$150)</f>
        <v/>
      </c>
      <c r="E160" s="256">
        <f>D160-C160</f>
        <v/>
      </c>
      <c r="F160" s="254" t="n"/>
      <c r="G160" s="257">
        <f>I159</f>
        <v/>
      </c>
      <c r="H160" s="257">
        <f>E160</f>
        <v/>
      </c>
      <c r="I160" s="257">
        <f>G160+H160</f>
        <v/>
      </c>
      <c r="J160" s="885" t="n"/>
    </row>
    <row r="161">
      <c r="A161" s="885" t="n"/>
      <c r="B161" s="161" t="inlineStr">
        <is>
          <t>November</t>
        </is>
      </c>
      <c r="C161" s="140">
        <f>($D$145*$D$147)+$D$151+($D$146*$D$148)</f>
        <v/>
      </c>
      <c r="D161" s="140">
        <f>($D$145*$D$149)+($D$146*$D$150)</f>
        <v/>
      </c>
      <c r="E161" s="256">
        <f>D161-C161</f>
        <v/>
      </c>
      <c r="F161" s="254" t="n"/>
      <c r="G161" s="257">
        <f>I160</f>
        <v/>
      </c>
      <c r="H161" s="257">
        <f>E161</f>
        <v/>
      </c>
      <c r="I161" s="257">
        <f>G161+H161</f>
        <v/>
      </c>
      <c r="J161" s="885" t="n"/>
    </row>
    <row r="162">
      <c r="A162" s="885" t="n"/>
      <c r="B162" s="161" t="inlineStr">
        <is>
          <t>December</t>
        </is>
      </c>
      <c r="C162" s="140">
        <f>($D$145*$D$147)+$D$151+($D$146*$D$148)</f>
        <v/>
      </c>
      <c r="D162" s="140">
        <f>($D$145*$D$149)+($D$146*$D$150)</f>
        <v/>
      </c>
      <c r="E162" s="256">
        <f>D162-C162</f>
        <v/>
      </c>
      <c r="F162" s="254" t="n"/>
      <c r="G162" s="257">
        <f>I161</f>
        <v/>
      </c>
      <c r="H162" s="257">
        <f>E162</f>
        <v/>
      </c>
      <c r="I162" s="257">
        <f>G162+H162</f>
        <v/>
      </c>
      <c r="J162" s="885" t="n"/>
    </row>
    <row r="163">
      <c r="A163" s="885" t="n"/>
      <c r="B163" s="161" t="inlineStr">
        <is>
          <t>January</t>
        </is>
      </c>
      <c r="C163" s="140">
        <f>($D$145*$D$147)+$D$151+($D$146*$D$148)</f>
        <v/>
      </c>
      <c r="D163" s="140">
        <f>($D$145*$D$149)+($D$146*$D$150)</f>
        <v/>
      </c>
      <c r="E163" s="256">
        <f>D163-C163</f>
        <v/>
      </c>
      <c r="F163" s="254" t="n"/>
      <c r="G163" s="257">
        <f>I162</f>
        <v/>
      </c>
      <c r="H163" s="257">
        <f>E163</f>
        <v/>
      </c>
      <c r="I163" s="257">
        <f>G163+H163</f>
        <v/>
      </c>
      <c r="J163" s="885" t="n"/>
    </row>
    <row r="164">
      <c r="A164" s="885" t="n"/>
      <c r="B164" s="161" t="inlineStr">
        <is>
          <t>February</t>
        </is>
      </c>
      <c r="C164" s="140">
        <f>($D$145*$D$147)+$D$151+($D$146*$D$148)</f>
        <v/>
      </c>
      <c r="D164" s="140">
        <f>($D$145*$D$149)+($D$146*$D$150)</f>
        <v/>
      </c>
      <c r="E164" s="256">
        <f>D164-C164</f>
        <v/>
      </c>
      <c r="F164" s="254" t="n"/>
      <c r="G164" s="257">
        <f>I163</f>
        <v/>
      </c>
      <c r="H164" s="257">
        <f>E164</f>
        <v/>
      </c>
      <c r="I164" s="257">
        <f>G164+H164</f>
        <v/>
      </c>
      <c r="J164" s="885" t="n"/>
    </row>
    <row r="165">
      <c r="A165" s="885" t="n"/>
      <c r="B165" s="258" t="inlineStr">
        <is>
          <t>March</t>
        </is>
      </c>
      <c r="C165" s="142">
        <f>($D$145*$D$147)+$D$151+($D$146*$D$148)</f>
        <v/>
      </c>
      <c r="D165" s="142">
        <f>($D$145*$D$149)+($D$146*$D$150)</f>
        <v/>
      </c>
      <c r="E165" s="259">
        <f>D165-C165</f>
        <v/>
      </c>
      <c r="F165" s="254" t="n"/>
      <c r="G165" s="260">
        <f>I164</f>
        <v/>
      </c>
      <c r="H165" s="260">
        <f>E165</f>
        <v/>
      </c>
      <c r="I165" s="260">
        <f>G165+H165</f>
        <v/>
      </c>
      <c r="J165" s="885" t="n"/>
    </row>
    <row r="166">
      <c r="A166" s="885" t="n"/>
      <c r="B166" s="885" t="n"/>
      <c r="C166" s="261">
        <f>SUM(C154:C165)</f>
        <v/>
      </c>
      <c r="D166" s="261">
        <f>SUM(D154:D165)</f>
        <v/>
      </c>
      <c r="E166" s="262">
        <f>D166-C166</f>
        <v/>
      </c>
      <c r="F166" s="885" t="n"/>
      <c r="G166" s="885" t="n"/>
      <c r="H166" s="885" t="n"/>
      <c r="I166" s="885" t="n"/>
      <c r="J166" s="885" t="n"/>
    </row>
    <row r="167">
      <c r="A167" s="1022" t="n"/>
      <c r="B167" s="1022" t="n"/>
      <c r="C167" s="1022" t="n"/>
      <c r="D167" s="1022" t="n"/>
      <c r="E167" s="1022" t="n"/>
      <c r="F167" s="1022" t="n"/>
      <c r="G167" s="1022" t="n"/>
      <c r="H167" s="1022" t="n"/>
      <c r="I167" s="1022" t="n"/>
      <c r="J167" s="1022" t="n"/>
    </row>
    <row r="168">
      <c r="A168" s="885" t="n"/>
      <c r="B168" s="155" t="inlineStr">
        <is>
          <t>Buffer Capital (Production Cost of 2 Month)</t>
        </is>
      </c>
      <c r="C168" s="1069" t="n"/>
      <c r="D168" s="228">
        <f>C154*2</f>
        <v/>
      </c>
      <c r="E168" s="885" t="n"/>
      <c r="F168" s="885" t="n"/>
      <c r="G168" s="885" t="n"/>
      <c r="H168" s="885" t="n"/>
      <c r="I168" s="885" t="n"/>
      <c r="J168" s="885" t="n"/>
    </row>
    <row r="169">
      <c r="A169" s="1022" t="n"/>
      <c r="B169" s="1022" t="n"/>
      <c r="C169" s="1022" t="n"/>
      <c r="D169" s="1022" t="n"/>
      <c r="E169" s="1022" t="n"/>
      <c r="F169" s="1022" t="n"/>
      <c r="G169" s="1022" t="n"/>
      <c r="H169" s="1022" t="n"/>
      <c r="I169" s="1022" t="n"/>
      <c r="J169" s="1022" t="n"/>
    </row>
    <row r="170">
      <c r="A170" s="885" t="n"/>
      <c r="B170" s="263" t="inlineStr">
        <is>
          <t>Total Yearly Turnover</t>
        </is>
      </c>
      <c r="C170" s="1074" t="n"/>
      <c r="D170" s="264">
        <f>D166</f>
        <v/>
      </c>
      <c r="E170" s="265" t="n"/>
      <c r="F170" s="885" t="n"/>
      <c r="G170" s="885" t="n"/>
      <c r="H170" s="885" t="n"/>
      <c r="I170" s="885" t="n"/>
      <c r="J170" s="885" t="n"/>
    </row>
    <row r="171">
      <c r="A171" s="885" t="n"/>
      <c r="B171" s="1084" t="inlineStr">
        <is>
          <t>Initial Working Capital</t>
        </is>
      </c>
      <c r="C171" s="1076" t="n"/>
      <c r="D171" s="267">
        <f>C154+D168</f>
        <v/>
      </c>
      <c r="E171" s="245" t="inlineStr">
        <is>
          <t xml:space="preserve">* Working Capital Required=Cash outflow for the first month + Contingency fund </t>
        </is>
      </c>
      <c r="F171" s="885" t="n"/>
      <c r="G171" s="885" t="n"/>
      <c r="H171" s="885" t="n"/>
      <c r="I171" s="885" t="n"/>
      <c r="J171" s="885" t="n"/>
    </row>
    <row r="172">
      <c r="A172" s="885" t="n"/>
      <c r="B172" s="1085" t="inlineStr">
        <is>
          <t>Working Capital Rotation</t>
        </is>
      </c>
      <c r="C172" s="1077" t="n"/>
      <c r="D172" s="268">
        <f>D170/D171</f>
        <v/>
      </c>
      <c r="E172" s="885" t="n"/>
      <c r="F172" s="885" t="n"/>
      <c r="G172" s="885" t="n"/>
      <c r="H172" s="885" t="n"/>
      <c r="I172" s="885" t="n"/>
      <c r="J172" s="885" t="n"/>
    </row>
    <row r="173">
      <c r="A173" s="1022" t="n"/>
      <c r="B173" s="1022" t="n"/>
      <c r="C173" s="1022" t="n"/>
      <c r="D173" s="885" t="n"/>
      <c r="E173" s="1022" t="n"/>
      <c r="F173" s="1022" t="n"/>
      <c r="G173" s="1022" t="n"/>
      <c r="H173" s="1022" t="n"/>
      <c r="I173" s="1022" t="n"/>
      <c r="J173" s="1022" t="n"/>
    </row>
    <row r="174">
      <c r="A174" s="885" t="n"/>
      <c r="B174" s="861" t="inlineStr">
        <is>
          <t>LACTATION POWDER: TIER 3</t>
        </is>
      </c>
      <c r="C174" s="885" t="n"/>
      <c r="D174" s="236" t="n"/>
      <c r="E174" s="885" t="n"/>
      <c r="F174" s="885" t="n"/>
      <c r="G174" s="885" t="n"/>
      <c r="H174" s="885" t="n"/>
      <c r="I174" s="885" t="n"/>
      <c r="J174" s="885" t="n"/>
    </row>
    <row r="175">
      <c r="A175" s="1022" t="n"/>
      <c r="B175" s="1022" t="n"/>
      <c r="C175" s="1022" t="n"/>
      <c r="D175" s="1022" t="n"/>
      <c r="E175" s="1022" t="n"/>
      <c r="F175" s="1022" t="n"/>
      <c r="G175" s="1022" t="n"/>
      <c r="H175" s="1022" t="n"/>
      <c r="I175" s="1022" t="n"/>
      <c r="J175" s="1022" t="n"/>
    </row>
    <row r="176">
      <c r="A176" s="885" t="n"/>
      <c r="B176" s="229" t="inlineStr">
        <is>
          <t>Monthly Inhouse Boxes Produced (in Units)</t>
        </is>
      </c>
      <c r="C176" s="211" t="n"/>
      <c r="D176" s="239">
        <f>'In-house (2-5yrs)'!E77/12</f>
        <v/>
      </c>
      <c r="E176" s="885" t="n"/>
      <c r="F176" s="885" t="n"/>
      <c r="G176" s="885" t="n"/>
      <c r="H176" s="885" t="n"/>
      <c r="I176" s="885" t="n"/>
      <c r="J176" s="885" t="n"/>
    </row>
    <row r="177">
      <c r="A177" s="885" t="n"/>
      <c r="B177" s="232" t="inlineStr">
        <is>
          <t>Monthly Contract Boxes Produced (in Units)</t>
        </is>
      </c>
      <c r="C177" s="213" t="n"/>
      <c r="D177" s="242">
        <f>'Third Party (2-5yrs)'!E49/12</f>
        <v/>
      </c>
      <c r="E177" s="885" t="n"/>
      <c r="F177" s="885" t="n"/>
      <c r="G177" s="885" t="n"/>
      <c r="H177" s="885" t="n"/>
      <c r="I177" s="885" t="n"/>
      <c r="J177" s="885" t="n"/>
    </row>
    <row r="178">
      <c r="A178" s="885" t="n"/>
      <c r="B178" s="232" t="inlineStr">
        <is>
          <t>Cost/Box for Inhouse Mfg (in ₹)</t>
        </is>
      </c>
      <c r="C178" s="213" t="n"/>
      <c r="D178" s="242">
        <f>'In-house (2-5yrs)'!E99</f>
        <v/>
      </c>
      <c r="E178" s="885" t="n"/>
      <c r="F178" s="885" t="n"/>
      <c r="G178" s="885" t="n"/>
      <c r="H178" s="885" t="n"/>
      <c r="I178" s="885" t="n"/>
      <c r="J178" s="885" t="n"/>
    </row>
    <row r="179">
      <c r="A179" s="885" t="n"/>
      <c r="B179" s="232" t="inlineStr">
        <is>
          <t>Cost/Box for Contractual Mfg (in ₹)</t>
        </is>
      </c>
      <c r="C179" s="213" t="n"/>
      <c r="D179" s="242">
        <f>'Third Party (2-5yrs)'!D68</f>
        <v/>
      </c>
      <c r="E179" s="885" t="n"/>
      <c r="F179" s="885" t="n"/>
      <c r="G179" s="885" t="n"/>
      <c r="H179" s="885" t="n"/>
      <c r="I179" s="885" t="n"/>
      <c r="J179" s="885" t="n"/>
    </row>
    <row r="180">
      <c r="A180" s="885" t="n"/>
      <c r="B180" s="232" t="inlineStr">
        <is>
          <t>Revenue/Box for Inhouse Mfg (in ₹)</t>
        </is>
      </c>
      <c r="C180" s="213" t="n"/>
      <c r="D180" s="242">
        <f>'In-house (2-5yrs)'!D99</f>
        <v/>
      </c>
      <c r="E180" s="885" t="n"/>
      <c r="F180" s="885" t="n"/>
      <c r="G180" s="885" t="n"/>
      <c r="H180" s="885" t="n"/>
      <c r="I180" s="885" t="n"/>
      <c r="J180" s="885" t="n"/>
    </row>
    <row r="181">
      <c r="A181" s="885" t="n"/>
      <c r="B181" s="232" t="inlineStr">
        <is>
          <t>Revenue/Box for Contractual Mfg (in ₹)</t>
        </is>
      </c>
      <c r="C181" s="213" t="n"/>
      <c r="D181" s="242">
        <f>'Third Party (2-5yrs)'!C68</f>
        <v/>
      </c>
      <c r="E181" s="885" t="n"/>
      <c r="F181" s="885" t="n"/>
      <c r="G181" s="885" t="n"/>
      <c r="H181" s="885" t="n"/>
      <c r="I181" s="885" t="n"/>
      <c r="J181" s="885" t="n"/>
    </row>
    <row r="182">
      <c r="A182" s="885" t="n"/>
      <c r="B182" s="215" t="inlineStr">
        <is>
          <t>Monthly Indirect Expense (in ₹)</t>
        </is>
      </c>
      <c r="C182" s="216" t="n"/>
      <c r="D182" s="217">
        <f>D89</f>
        <v/>
      </c>
      <c r="E182" s="885" t="n"/>
      <c r="F182" s="885" t="n"/>
      <c r="G182" s="885" t="n"/>
      <c r="H182" s="885" t="n"/>
      <c r="I182" s="885" t="n"/>
      <c r="J182" s="885" t="n"/>
    </row>
    <row r="183">
      <c r="A183" s="1022" t="n"/>
      <c r="B183" s="1022" t="n"/>
      <c r="C183" s="1022" t="n"/>
      <c r="D183" s="1022" t="n"/>
      <c r="E183" s="1022" t="n"/>
      <c r="F183" s="1022" t="n"/>
      <c r="G183" s="245" t="inlineStr">
        <is>
          <t>* The working capital that we are investing in the first month is derived from the cash outflow that is required in the first month</t>
        </is>
      </c>
      <c r="H183" s="1022" t="n"/>
      <c r="I183" s="1022" t="n"/>
      <c r="J183" s="1022" t="n"/>
    </row>
    <row r="184">
      <c r="A184" s="885" t="n"/>
      <c r="B184" s="246" t="inlineStr">
        <is>
          <t>Month</t>
        </is>
      </c>
      <c r="C184" s="247" t="inlineStr">
        <is>
          <t>Cash Outflow</t>
        </is>
      </c>
      <c r="D184" s="248" t="inlineStr">
        <is>
          <t>Cash Inflow</t>
        </is>
      </c>
      <c r="E184" s="249" t="inlineStr">
        <is>
          <t>Difference (CO-CI)</t>
        </is>
      </c>
      <c r="F184" s="885" t="n"/>
      <c r="G184" s="250" t="inlineStr">
        <is>
          <t>Opening W.C.</t>
        </is>
      </c>
      <c r="H184" s="249" t="inlineStr">
        <is>
          <t>Net Cash Flow</t>
        </is>
      </c>
      <c r="I184" s="251" t="inlineStr">
        <is>
          <t>Closing W.C.</t>
        </is>
      </c>
      <c r="J184" s="885" t="n"/>
    </row>
    <row r="185">
      <c r="A185" s="885" t="n"/>
      <c r="B185" s="868" t="inlineStr">
        <is>
          <t>April</t>
        </is>
      </c>
      <c r="C185" s="138">
        <f>($D$176*$D$178)+$D$182+($D$177*$D$179)</f>
        <v/>
      </c>
      <c r="D185" s="138">
        <f>($D$176*$D$180)+($D$177*$D$181)</f>
        <v/>
      </c>
      <c r="E185" s="253">
        <f>D185-C185</f>
        <v/>
      </c>
      <c r="F185" s="254" t="n"/>
      <c r="G185" s="255">
        <f>C185+D199</f>
        <v/>
      </c>
      <c r="H185" s="255">
        <f>E185</f>
        <v/>
      </c>
      <c r="I185" s="255">
        <f>G185+H185</f>
        <v/>
      </c>
      <c r="J185" s="885" t="n"/>
    </row>
    <row r="186">
      <c r="A186" s="885" t="n"/>
      <c r="B186" s="869" t="inlineStr">
        <is>
          <t>May</t>
        </is>
      </c>
      <c r="C186" s="140">
        <f>($D$176*$D$178)+$D$182+($D$177*$D$179)</f>
        <v/>
      </c>
      <c r="D186" s="140">
        <f>($D$176*$D$180)+($D$177*$D$181)</f>
        <v/>
      </c>
      <c r="E186" s="256">
        <f>D186-C186</f>
        <v/>
      </c>
      <c r="F186" s="254" t="n"/>
      <c r="G186" s="257">
        <f>I185</f>
        <v/>
      </c>
      <c r="H186" s="257">
        <f>E186</f>
        <v/>
      </c>
      <c r="I186" s="257">
        <f>G186+H186</f>
        <v/>
      </c>
      <c r="J186" s="885" t="n"/>
    </row>
    <row r="187">
      <c r="A187" s="885" t="n"/>
      <c r="B187" s="869" t="inlineStr">
        <is>
          <t>June</t>
        </is>
      </c>
      <c r="C187" s="140">
        <f>($D$176*$D$178)+$D$182+($D$177*$D$179)</f>
        <v/>
      </c>
      <c r="D187" s="140">
        <f>($D$176*$D$180)+($D$177*$D$181)</f>
        <v/>
      </c>
      <c r="E187" s="256">
        <f>D187-C187</f>
        <v/>
      </c>
      <c r="F187" s="254" t="n"/>
      <c r="G187" s="257">
        <f>I186</f>
        <v/>
      </c>
      <c r="H187" s="257">
        <f>E187</f>
        <v/>
      </c>
      <c r="I187" s="257">
        <f>G187+H187</f>
        <v/>
      </c>
      <c r="J187" s="885" t="n"/>
    </row>
    <row r="188">
      <c r="A188" s="885" t="n"/>
      <c r="B188" s="869" t="inlineStr">
        <is>
          <t>July</t>
        </is>
      </c>
      <c r="C188" s="140">
        <f>($D$176*$D$178)+$D$182+($D$177*$D$179)</f>
        <v/>
      </c>
      <c r="D188" s="140">
        <f>($D$176*$D$180)+($D$177*$D$181)</f>
        <v/>
      </c>
      <c r="E188" s="256">
        <f>D188-C188</f>
        <v/>
      </c>
      <c r="F188" s="254" t="n"/>
      <c r="G188" s="257">
        <f>I187</f>
        <v/>
      </c>
      <c r="H188" s="257">
        <f>E188</f>
        <v/>
      </c>
      <c r="I188" s="257">
        <f>G188+H188</f>
        <v/>
      </c>
      <c r="J188" s="885" t="n"/>
    </row>
    <row r="189">
      <c r="A189" s="885" t="n"/>
      <c r="B189" s="869" t="inlineStr">
        <is>
          <t>August</t>
        </is>
      </c>
      <c r="C189" s="140">
        <f>($D$176*$D$178)+$D$182+($D$177*$D$179)</f>
        <v/>
      </c>
      <c r="D189" s="140">
        <f>($D$176*$D$180)+($D$177*$D$181)</f>
        <v/>
      </c>
      <c r="E189" s="256">
        <f>D189-C189</f>
        <v/>
      </c>
      <c r="F189" s="254" t="n"/>
      <c r="G189" s="257">
        <f>I188</f>
        <v/>
      </c>
      <c r="H189" s="257">
        <f>E189</f>
        <v/>
      </c>
      <c r="I189" s="257">
        <f>G189+H189</f>
        <v/>
      </c>
      <c r="J189" s="885" t="n"/>
    </row>
    <row r="190">
      <c r="A190" s="885" t="n"/>
      <c r="B190" s="869" t="inlineStr">
        <is>
          <t>September</t>
        </is>
      </c>
      <c r="C190" s="140">
        <f>($D$176*$D$178)+$D$182+($D$177*$D$179)</f>
        <v/>
      </c>
      <c r="D190" s="140">
        <f>($D$176*$D$180)+($D$177*$D$181)</f>
        <v/>
      </c>
      <c r="E190" s="256">
        <f>D190-C190</f>
        <v/>
      </c>
      <c r="F190" s="254" t="n"/>
      <c r="G190" s="257">
        <f>I189</f>
        <v/>
      </c>
      <c r="H190" s="257">
        <f>E190</f>
        <v/>
      </c>
      <c r="I190" s="257">
        <f>G190+H190</f>
        <v/>
      </c>
      <c r="J190" s="885" t="n"/>
    </row>
    <row r="191">
      <c r="A191" s="885" t="n"/>
      <c r="B191" s="869" t="inlineStr">
        <is>
          <t>October</t>
        </is>
      </c>
      <c r="C191" s="140">
        <f>($D$176*$D$178)+$D$182+($D$177*$D$179)</f>
        <v/>
      </c>
      <c r="D191" s="140">
        <f>($D$176*$D$180)+($D$177*$D$181)</f>
        <v/>
      </c>
      <c r="E191" s="256">
        <f>D191-C191</f>
        <v/>
      </c>
      <c r="F191" s="254" t="n"/>
      <c r="G191" s="257">
        <f>I190</f>
        <v/>
      </c>
      <c r="H191" s="257">
        <f>E191</f>
        <v/>
      </c>
      <c r="I191" s="257">
        <f>G191+H191</f>
        <v/>
      </c>
      <c r="J191" s="885" t="n"/>
    </row>
    <row r="192">
      <c r="A192" s="885" t="n"/>
      <c r="B192" s="869" t="inlineStr">
        <is>
          <t>November</t>
        </is>
      </c>
      <c r="C192" s="140">
        <f>($D$176*$D$178)+$D$182+($D$177*$D$179)</f>
        <v/>
      </c>
      <c r="D192" s="140">
        <f>($D$176*$D$180)+($D$177*$D$181)</f>
        <v/>
      </c>
      <c r="E192" s="256">
        <f>D192-C192</f>
        <v/>
      </c>
      <c r="F192" s="254" t="n"/>
      <c r="G192" s="257">
        <f>I191</f>
        <v/>
      </c>
      <c r="H192" s="257">
        <f>E192</f>
        <v/>
      </c>
      <c r="I192" s="257">
        <f>G192+H192</f>
        <v/>
      </c>
      <c r="J192" s="885" t="n"/>
    </row>
    <row r="193">
      <c r="A193" s="885" t="n"/>
      <c r="B193" s="869" t="inlineStr">
        <is>
          <t>December</t>
        </is>
      </c>
      <c r="C193" s="140">
        <f>($D$176*$D$178)+$D$182+($D$177*$D$179)</f>
        <v/>
      </c>
      <c r="D193" s="140">
        <f>($D$176*$D$180)+($D$177*$D$181)</f>
        <v/>
      </c>
      <c r="E193" s="256">
        <f>D193-C193</f>
        <v/>
      </c>
      <c r="F193" s="254" t="n"/>
      <c r="G193" s="257">
        <f>I192</f>
        <v/>
      </c>
      <c r="H193" s="257">
        <f>E193</f>
        <v/>
      </c>
      <c r="I193" s="257">
        <f>G193+H193</f>
        <v/>
      </c>
      <c r="J193" s="885" t="n"/>
    </row>
    <row r="194">
      <c r="A194" s="885" t="n"/>
      <c r="B194" s="869" t="inlineStr">
        <is>
          <t>January</t>
        </is>
      </c>
      <c r="C194" s="140">
        <f>($D$176*$D$178)+$D$182+($D$177*$D$179)</f>
        <v/>
      </c>
      <c r="D194" s="140">
        <f>($D$176*$D$180)+($D$177*$D$181)</f>
        <v/>
      </c>
      <c r="E194" s="256">
        <f>D194-C194</f>
        <v/>
      </c>
      <c r="F194" s="254" t="n"/>
      <c r="G194" s="257">
        <f>I193</f>
        <v/>
      </c>
      <c r="H194" s="257">
        <f>E194</f>
        <v/>
      </c>
      <c r="I194" s="257">
        <f>G194+H194</f>
        <v/>
      </c>
      <c r="J194" s="885" t="n"/>
    </row>
    <row r="195">
      <c r="A195" s="885" t="n"/>
      <c r="B195" s="869" t="inlineStr">
        <is>
          <t>February</t>
        </is>
      </c>
      <c r="C195" s="140">
        <f>($D$176*$D$178)+$D$182+($D$177*$D$179)</f>
        <v/>
      </c>
      <c r="D195" s="140">
        <f>($D$176*$D$180)+($D$177*$D$181)</f>
        <v/>
      </c>
      <c r="E195" s="256">
        <f>D195-C195</f>
        <v/>
      </c>
      <c r="F195" s="254" t="n"/>
      <c r="G195" s="257">
        <f>I194</f>
        <v/>
      </c>
      <c r="H195" s="257">
        <f>E195</f>
        <v/>
      </c>
      <c r="I195" s="257">
        <f>G195+H195</f>
        <v/>
      </c>
      <c r="J195" s="885" t="n"/>
    </row>
    <row r="196">
      <c r="A196" s="885" t="n"/>
      <c r="B196" s="870" t="inlineStr">
        <is>
          <t>March</t>
        </is>
      </c>
      <c r="C196" s="142">
        <f>($D$176*$D$178)+$D$182+($D$177*$D$179)</f>
        <v/>
      </c>
      <c r="D196" s="142">
        <f>($D$176*$D$180)+($D$177*$D$181)</f>
        <v/>
      </c>
      <c r="E196" s="259">
        <f>D196-C196</f>
        <v/>
      </c>
      <c r="F196" s="254" t="n"/>
      <c r="G196" s="260">
        <f>I195</f>
        <v/>
      </c>
      <c r="H196" s="260">
        <f>E196</f>
        <v/>
      </c>
      <c r="I196" s="260">
        <f>G196+H196</f>
        <v/>
      </c>
      <c r="J196" s="885" t="n"/>
    </row>
    <row r="197">
      <c r="A197" s="885" t="n"/>
      <c r="B197" s="885" t="n"/>
      <c r="C197" s="261">
        <f>SUM(C185:C196)</f>
        <v/>
      </c>
      <c r="D197" s="261">
        <f>SUM(D185:D196)</f>
        <v/>
      </c>
      <c r="E197" s="262">
        <f>D197-C197</f>
        <v/>
      </c>
      <c r="F197" s="885" t="n"/>
      <c r="G197" s="885" t="n"/>
      <c r="H197" s="885" t="n"/>
      <c r="I197" s="885" t="n"/>
      <c r="J197" s="885" t="n"/>
    </row>
    <row r="198">
      <c r="A198" s="1022" t="n"/>
      <c r="B198" s="1022" t="n"/>
      <c r="C198" s="1022" t="n"/>
      <c r="D198" s="1022" t="n"/>
      <c r="E198" s="1022" t="n"/>
      <c r="F198" s="1022" t="n"/>
      <c r="G198" s="1022" t="n"/>
      <c r="H198" s="1022" t="n"/>
      <c r="I198" s="1022" t="n"/>
      <c r="J198" s="1022" t="n"/>
    </row>
    <row r="199">
      <c r="A199" s="885" t="n"/>
      <c r="B199" s="155" t="inlineStr">
        <is>
          <t>Buffer Capital (Production Cost of 2 Month)</t>
        </is>
      </c>
      <c r="C199" s="1069" t="n"/>
      <c r="D199" s="228">
        <f>C185*2</f>
        <v/>
      </c>
      <c r="E199" s="885" t="n"/>
      <c r="F199" s="885" t="n"/>
      <c r="G199" s="885" t="n"/>
      <c r="H199" s="885" t="n"/>
      <c r="I199" s="885" t="n"/>
      <c r="J199" s="885" t="n"/>
    </row>
    <row r="200">
      <c r="A200" s="1022" t="n"/>
      <c r="B200" s="1022" t="n"/>
      <c r="C200" s="1022" t="n"/>
      <c r="D200" s="1022" t="n"/>
      <c r="E200" s="1022" t="n"/>
      <c r="F200" s="1022" t="n"/>
      <c r="G200" s="1022" t="n"/>
      <c r="H200" s="1022" t="n"/>
      <c r="I200" s="1022" t="n"/>
      <c r="J200" s="1022" t="n"/>
    </row>
    <row r="201">
      <c r="A201" s="885" t="n"/>
      <c r="B201" s="263" t="inlineStr">
        <is>
          <t>Total Yearly Turnover</t>
        </is>
      </c>
      <c r="C201" s="1074" t="n"/>
      <c r="D201" s="264">
        <f>D197</f>
        <v/>
      </c>
      <c r="E201" s="265" t="n"/>
      <c r="F201" s="885" t="n"/>
      <c r="G201" s="885" t="n"/>
      <c r="H201" s="885" t="n"/>
      <c r="I201" s="885" t="n"/>
      <c r="J201" s="885" t="n"/>
    </row>
    <row r="202">
      <c r="A202" s="885" t="n"/>
      <c r="B202" s="1084" t="inlineStr">
        <is>
          <t>Initial Working Capital</t>
        </is>
      </c>
      <c r="C202" s="1076" t="n"/>
      <c r="D202" s="267">
        <f>C185+D199</f>
        <v/>
      </c>
      <c r="E202" s="245" t="inlineStr">
        <is>
          <t xml:space="preserve">* Working Capital Required=Cash outflow for the first month + Contingency fund </t>
        </is>
      </c>
      <c r="F202" s="885" t="n"/>
      <c r="G202" s="885" t="n"/>
      <c r="H202" s="885" t="n"/>
      <c r="I202" s="885" t="n"/>
      <c r="J202" s="885" t="n"/>
    </row>
    <row r="203">
      <c r="A203" s="885" t="n"/>
      <c r="B203" s="1085" t="inlineStr">
        <is>
          <t>Working Capital Rotation</t>
        </is>
      </c>
      <c r="C203" s="1077" t="n"/>
      <c r="D203" s="268">
        <f>D201/D202</f>
        <v/>
      </c>
      <c r="E203" s="885" t="n"/>
      <c r="F203" s="885" t="n"/>
      <c r="G203" s="885" t="n"/>
      <c r="H203" s="885" t="n"/>
      <c r="I203" s="885" t="n"/>
      <c r="J203" s="885" t="n"/>
    </row>
    <row r="204">
      <c r="A204" s="1022" t="n"/>
      <c r="B204" s="1022" t="n"/>
      <c r="C204" s="1022" t="n"/>
      <c r="D204" s="885" t="n"/>
      <c r="E204" s="1022" t="n"/>
      <c r="F204" s="1022" t="n"/>
      <c r="G204" s="1022" t="n"/>
      <c r="H204" s="1022" t="n"/>
      <c r="I204" s="1022" t="n"/>
      <c r="J204" s="1022" t="n"/>
    </row>
    <row r="205">
      <c r="A205" s="1022" t="n"/>
      <c r="B205" s="861" t="inlineStr">
        <is>
          <t>INFANT POWDER: TIER 1</t>
        </is>
      </c>
      <c r="C205" s="1022" t="n"/>
      <c r="D205" s="1022" t="n"/>
      <c r="E205" s="1022" t="n"/>
      <c r="F205" s="1022" t="n"/>
      <c r="G205" s="1022" t="n"/>
      <c r="H205" s="1022" t="n"/>
      <c r="I205" s="1022" t="n"/>
      <c r="J205" s="1022" t="n"/>
    </row>
    <row r="206">
      <c r="A206" s="1022" t="n"/>
      <c r="B206" s="1022" t="n"/>
      <c r="C206" s="1022" t="n"/>
      <c r="D206" s="1022" t="n"/>
      <c r="E206" s="1022" t="n"/>
      <c r="F206" s="1022" t="n"/>
      <c r="G206" s="1022" t="n"/>
      <c r="H206" s="1022" t="n"/>
      <c r="I206" s="1022" t="n"/>
      <c r="J206" s="1022" t="n"/>
    </row>
    <row r="207">
      <c r="A207" s="1022" t="n"/>
      <c r="B207" s="229" t="inlineStr">
        <is>
          <t>Monthly Inhouse Boxes Produced (in Units)</t>
        </is>
      </c>
      <c r="C207" s="211" t="n"/>
      <c r="D207" s="239">
        <f>'In-house (2-5yrs)'!E80/12</f>
        <v/>
      </c>
      <c r="E207" s="885" t="n"/>
      <c r="F207" s="1022" t="n"/>
      <c r="G207" s="1022" t="n"/>
      <c r="H207" s="1022" t="n"/>
      <c r="I207" s="1022" t="n"/>
      <c r="J207" s="1022" t="n"/>
    </row>
    <row r="208">
      <c r="A208" s="1022" t="n"/>
      <c r="B208" s="232" t="inlineStr">
        <is>
          <t>Monthly Contract Boxes Produced (in Units)</t>
        </is>
      </c>
      <c r="C208" s="213" t="n"/>
      <c r="D208" s="863">
        <f>'Third Party (2-5yrs)'!E52/12</f>
        <v/>
      </c>
      <c r="E208" s="885" t="n"/>
      <c r="F208" s="1022" t="n"/>
      <c r="G208" s="1022" t="n"/>
      <c r="H208" s="1022" t="n"/>
      <c r="I208" s="1022" t="n"/>
      <c r="J208" s="1022" t="n"/>
    </row>
    <row r="209">
      <c r="A209" s="1022" t="n"/>
      <c r="B209" s="232" t="inlineStr">
        <is>
          <t>Cost/Box for Inhouse Mfg (in ₹)</t>
        </is>
      </c>
      <c r="C209" s="213" t="n"/>
      <c r="D209" s="242">
        <f>'In-house (2-5yrs)'!E97</f>
        <v/>
      </c>
      <c r="E209" s="885" t="n"/>
      <c r="F209" s="862" t="n"/>
      <c r="G209" s="1022" t="n"/>
      <c r="H209" s="1022" t="n"/>
      <c r="I209" s="1022" t="n"/>
      <c r="J209" s="1022" t="n"/>
    </row>
    <row r="210">
      <c r="A210" s="1022" t="n"/>
      <c r="B210" s="232" t="inlineStr">
        <is>
          <t>Cost/Box for Contractual Mfg (in ₹)</t>
        </is>
      </c>
      <c r="C210" s="213" t="n"/>
      <c r="D210" s="242">
        <f>'Third Party (2-5yrs)'!D69</f>
        <v/>
      </c>
      <c r="E210" s="885" t="n"/>
      <c r="F210" s="862" t="n"/>
      <c r="G210" s="1022" t="n"/>
      <c r="H210" s="1022" t="n"/>
      <c r="I210" s="1022" t="n"/>
      <c r="J210" s="1022" t="n"/>
    </row>
    <row r="211">
      <c r="A211" s="1022" t="n"/>
      <c r="B211" s="232" t="inlineStr">
        <is>
          <t>Revenue/Box for Inhouse Mfg (in ₹)</t>
        </is>
      </c>
      <c r="C211" s="213" t="n"/>
      <c r="D211" s="242">
        <f>'In-house (2-5yrs)'!D97</f>
        <v/>
      </c>
      <c r="E211" s="1022" t="n"/>
      <c r="F211" s="1022" t="n"/>
      <c r="G211" s="1022" t="n"/>
      <c r="H211" s="1022" t="n"/>
      <c r="I211" s="1022" t="n"/>
      <c r="J211" s="1022" t="n"/>
    </row>
    <row r="212">
      <c r="A212" s="1022" t="n"/>
      <c r="B212" s="232" t="inlineStr">
        <is>
          <t>Revenue/Box for Contractual Mfg (in ₹)</t>
        </is>
      </c>
      <c r="C212" s="213" t="n"/>
      <c r="D212" s="242">
        <f>'Third Party (2-5yrs)'!C69</f>
        <v/>
      </c>
      <c r="E212" s="1022" t="n"/>
      <c r="F212" s="1022" t="n"/>
      <c r="G212" s="1022" t="n"/>
      <c r="H212" s="1022" t="n"/>
      <c r="I212" s="1022" t="n"/>
      <c r="J212" s="1022" t="n"/>
    </row>
    <row r="213">
      <c r="A213" s="1022" t="n"/>
      <c r="B213" s="215" t="inlineStr">
        <is>
          <t>Monthly Indirect Expense (in ₹)</t>
        </is>
      </c>
      <c r="C213" s="216" t="n"/>
      <c r="D213" s="217">
        <f>D27</f>
        <v/>
      </c>
      <c r="E213" s="1022" t="n"/>
      <c r="F213" s="1022" t="n"/>
      <c r="G213" s="1022" t="n"/>
      <c r="H213" s="1022" t="n"/>
      <c r="I213" s="1022" t="n"/>
      <c r="J213" s="1022" t="n"/>
    </row>
    <row r="214">
      <c r="A214" s="1022" t="n"/>
      <c r="B214" s="1022" t="n"/>
      <c r="C214" s="1022" t="n"/>
      <c r="D214" s="1022" t="n"/>
      <c r="E214" s="1022" t="n"/>
      <c r="F214" s="1022" t="n"/>
      <c r="G214" s="218" t="inlineStr">
        <is>
          <t>* The working capital that we are investing in the first month is derived from the cash outflow that is required in the first month</t>
        </is>
      </c>
      <c r="H214" s="1022" t="n"/>
      <c r="I214" s="1022" t="n"/>
      <c r="J214" s="1022" t="n"/>
    </row>
    <row r="215">
      <c r="A215" s="1022" t="n"/>
      <c r="B215" s="219" t="inlineStr">
        <is>
          <t>Month</t>
        </is>
      </c>
      <c r="C215" s="854" t="inlineStr">
        <is>
          <t>Cash Outflow</t>
        </is>
      </c>
      <c r="D215" s="221" t="inlineStr">
        <is>
          <t>Cash Inflow</t>
        </is>
      </c>
      <c r="E215" s="156" t="inlineStr">
        <is>
          <t>Difference (CO-CI)</t>
        </is>
      </c>
      <c r="F215" s="1022" t="n"/>
      <c r="G215" s="168" t="inlineStr">
        <is>
          <t>Opening W.C.</t>
        </is>
      </c>
      <c r="H215" s="156" t="inlineStr">
        <is>
          <t>Net Cash Flow</t>
        </is>
      </c>
      <c r="I215" s="222" t="inlineStr">
        <is>
          <t>Closing W.C.</t>
        </is>
      </c>
      <c r="J215" s="1022" t="n"/>
    </row>
    <row r="216">
      <c r="A216" s="1022" t="n"/>
      <c r="B216" s="223" t="inlineStr">
        <is>
          <t>April</t>
        </is>
      </c>
      <c r="C216" s="138">
        <f>($D$207*$D$209)+$D$213+($D$208*$D$210)</f>
        <v/>
      </c>
      <c r="D216" s="138">
        <f>($D$207*$D$211)+($D$208*$D$212)</f>
        <v/>
      </c>
      <c r="E216" s="855">
        <f>D216-C216</f>
        <v/>
      </c>
      <c r="F216" s="1022" t="n"/>
      <c r="G216" s="138">
        <f>C216+D230</f>
        <v/>
      </c>
      <c r="H216" s="138">
        <f>E216</f>
        <v/>
      </c>
      <c r="I216" s="138">
        <f>G216+H216</f>
        <v/>
      </c>
      <c r="J216" s="1022" t="n"/>
    </row>
    <row r="217">
      <c r="A217" s="1022" t="n"/>
      <c r="B217" s="881" t="inlineStr">
        <is>
          <t>May</t>
        </is>
      </c>
      <c r="C217" s="140">
        <f>($D$207*$D$209)+$D$213+($D$208*$D$210)</f>
        <v/>
      </c>
      <c r="D217" s="140">
        <f>($D$207*$D$211)+($D$208*$D$212)</f>
        <v/>
      </c>
      <c r="E217" s="200">
        <f>D217-C217</f>
        <v/>
      </c>
      <c r="F217" s="1022" t="n"/>
      <c r="G217" s="140">
        <f>I216</f>
        <v/>
      </c>
      <c r="H217" s="140">
        <f>E217</f>
        <v/>
      </c>
      <c r="I217" s="140">
        <f>G217+H217</f>
        <v/>
      </c>
      <c r="J217" s="1022" t="n"/>
    </row>
    <row r="218">
      <c r="A218" s="1022" t="n"/>
      <c r="B218" s="881" t="inlineStr">
        <is>
          <t>June</t>
        </is>
      </c>
      <c r="C218" s="140">
        <f>($D$207*$D$209)+$D$213+($D$208*$D$210)</f>
        <v/>
      </c>
      <c r="D218" s="140">
        <f>($D$207*$D$211)+($D$208*$D$212)</f>
        <v/>
      </c>
      <c r="E218" s="200">
        <f>D218-C218</f>
        <v/>
      </c>
      <c r="F218" s="1022" t="n"/>
      <c r="G218" s="140">
        <f>I217</f>
        <v/>
      </c>
      <c r="H218" s="140">
        <f>E218</f>
        <v/>
      </c>
      <c r="I218" s="140">
        <f>G218+H218</f>
        <v/>
      </c>
      <c r="J218" s="1022" t="n"/>
    </row>
    <row r="219">
      <c r="A219" s="1022" t="n"/>
      <c r="B219" s="881" t="inlineStr">
        <is>
          <t>July</t>
        </is>
      </c>
      <c r="C219" s="140">
        <f>($D$207*$D$209)+$D$213+($D$208*$D$210)</f>
        <v/>
      </c>
      <c r="D219" s="140">
        <f>($D$207*$D$211)+($D$208*$D$212)</f>
        <v/>
      </c>
      <c r="E219" s="200">
        <f>D219-C219</f>
        <v/>
      </c>
      <c r="F219" s="1022" t="n"/>
      <c r="G219" s="140">
        <f>I218</f>
        <v/>
      </c>
      <c r="H219" s="140">
        <f>E219</f>
        <v/>
      </c>
      <c r="I219" s="140">
        <f>G219+H219</f>
        <v/>
      </c>
      <c r="J219" s="1022" t="n"/>
    </row>
    <row r="220">
      <c r="A220" s="1022" t="n"/>
      <c r="B220" s="881" t="inlineStr">
        <is>
          <t>August</t>
        </is>
      </c>
      <c r="C220" s="140">
        <f>($D$207*$D$209)+$D$213+($D$208*$D$210)</f>
        <v/>
      </c>
      <c r="D220" s="140">
        <f>($D$207*$D$211)+($D$208*$D$212)</f>
        <v/>
      </c>
      <c r="E220" s="200">
        <f>D220-C220</f>
        <v/>
      </c>
      <c r="F220" s="1022" t="n"/>
      <c r="G220" s="140">
        <f>I219</f>
        <v/>
      </c>
      <c r="H220" s="140">
        <f>E220</f>
        <v/>
      </c>
      <c r="I220" s="140">
        <f>G220+H220</f>
        <v/>
      </c>
      <c r="J220" s="1022" t="n"/>
    </row>
    <row r="221">
      <c r="A221" s="1022" t="n"/>
      <c r="B221" s="881" t="inlineStr">
        <is>
          <t>September</t>
        </is>
      </c>
      <c r="C221" s="140">
        <f>($D$207*$D$209)+$D$213+($D$208*$D$210)</f>
        <v/>
      </c>
      <c r="D221" s="140">
        <f>($D$207*$D$211)+($D$208*$D$212)</f>
        <v/>
      </c>
      <c r="E221" s="200">
        <f>D221-C221</f>
        <v/>
      </c>
      <c r="F221" s="1022" t="n"/>
      <c r="G221" s="140">
        <f>I220</f>
        <v/>
      </c>
      <c r="H221" s="140">
        <f>E221</f>
        <v/>
      </c>
      <c r="I221" s="140">
        <f>G221+H221</f>
        <v/>
      </c>
      <c r="J221" s="1022" t="n"/>
    </row>
    <row r="222">
      <c r="A222" s="1022" t="n"/>
      <c r="B222" s="881" t="inlineStr">
        <is>
          <t>October</t>
        </is>
      </c>
      <c r="C222" s="140">
        <f>($D$207*$D$209)+$D$213+($D$208*$D$210)</f>
        <v/>
      </c>
      <c r="D222" s="140">
        <f>($D$207*$D$211)+($D$208*$D$212)</f>
        <v/>
      </c>
      <c r="E222" s="200">
        <f>D222-C222</f>
        <v/>
      </c>
      <c r="F222" s="1022" t="n"/>
      <c r="G222" s="140">
        <f>I221</f>
        <v/>
      </c>
      <c r="H222" s="140">
        <f>E222</f>
        <v/>
      </c>
      <c r="I222" s="140">
        <f>G222+H222</f>
        <v/>
      </c>
      <c r="J222" s="1022" t="n"/>
    </row>
    <row r="223">
      <c r="A223" s="1022" t="n"/>
      <c r="B223" s="881" t="inlineStr">
        <is>
          <t>November</t>
        </is>
      </c>
      <c r="C223" s="140">
        <f>($D$207*$D$209)+$D$213+($D$208*$D$210)</f>
        <v/>
      </c>
      <c r="D223" s="140">
        <f>($D$207*$D$211)+($D$208*$D$212)</f>
        <v/>
      </c>
      <c r="E223" s="200">
        <f>D223-C223</f>
        <v/>
      </c>
      <c r="F223" s="1022" t="n"/>
      <c r="G223" s="140">
        <f>I222</f>
        <v/>
      </c>
      <c r="H223" s="140">
        <f>E223</f>
        <v/>
      </c>
      <c r="I223" s="140">
        <f>G223+H223</f>
        <v/>
      </c>
      <c r="J223" s="1022" t="n"/>
    </row>
    <row r="224">
      <c r="A224" s="1022" t="n"/>
      <c r="B224" s="881" t="inlineStr">
        <is>
          <t>December</t>
        </is>
      </c>
      <c r="C224" s="140">
        <f>($D$207*$D$209)+$D$213+($D$208*$D$210)</f>
        <v/>
      </c>
      <c r="D224" s="140">
        <f>($D$207*$D$211)+($D$208*$D$212)</f>
        <v/>
      </c>
      <c r="E224" s="200">
        <f>D224-C224</f>
        <v/>
      </c>
      <c r="F224" s="1022" t="n"/>
      <c r="G224" s="140">
        <f>I223</f>
        <v/>
      </c>
      <c r="H224" s="140">
        <f>E224</f>
        <v/>
      </c>
      <c r="I224" s="140">
        <f>G224+H224</f>
        <v/>
      </c>
      <c r="J224" s="1022" t="n"/>
    </row>
    <row r="225">
      <c r="A225" s="1022" t="n"/>
      <c r="B225" s="881" t="inlineStr">
        <is>
          <t>January</t>
        </is>
      </c>
      <c r="C225" s="140">
        <f>($D$207*$D$209)+$D$213+($D$208*$D$210)</f>
        <v/>
      </c>
      <c r="D225" s="140">
        <f>($D$207*$D$211)+($D$208*$D$212)</f>
        <v/>
      </c>
      <c r="E225" s="200">
        <f>D225-C225</f>
        <v/>
      </c>
      <c r="F225" s="1022" t="n"/>
      <c r="G225" s="140">
        <f>I224</f>
        <v/>
      </c>
      <c r="H225" s="140">
        <f>E225</f>
        <v/>
      </c>
      <c r="I225" s="140">
        <f>G225+H225</f>
        <v/>
      </c>
      <c r="J225" s="1022" t="n"/>
    </row>
    <row r="226">
      <c r="A226" s="1022" t="n"/>
      <c r="B226" s="881" t="inlineStr">
        <is>
          <t>February</t>
        </is>
      </c>
      <c r="C226" s="140">
        <f>($D$207*$D$209)+$D$213+($D$208*$D$210)</f>
        <v/>
      </c>
      <c r="D226" s="140">
        <f>($D$207*$D$211)+($D$208*$D$212)</f>
        <v/>
      </c>
      <c r="E226" s="200">
        <f>D226-C226</f>
        <v/>
      </c>
      <c r="F226" s="1022" t="n"/>
      <c r="G226" s="140">
        <f>I225</f>
        <v/>
      </c>
      <c r="H226" s="140">
        <f>E226</f>
        <v/>
      </c>
      <c r="I226" s="140">
        <f>G226+H226</f>
        <v/>
      </c>
      <c r="J226" s="1022" t="n"/>
    </row>
    <row r="227">
      <c r="A227" s="1022" t="n"/>
      <c r="B227" s="225" t="inlineStr">
        <is>
          <t>March</t>
        </is>
      </c>
      <c r="C227" s="142">
        <f>($D$207*$D$209)+$D$213+($D$208*$D$210)</f>
        <v/>
      </c>
      <c r="D227" s="142">
        <f>($D$207*$D$211)+($D$208*$D$212)</f>
        <v/>
      </c>
      <c r="E227" s="203">
        <f>D227-C227</f>
        <v/>
      </c>
      <c r="F227" s="1022" t="n"/>
      <c r="G227" s="142">
        <f>I226</f>
        <v/>
      </c>
      <c r="H227" s="142">
        <f>E227</f>
        <v/>
      </c>
      <c r="I227" s="142">
        <f>G227+H227</f>
        <v/>
      </c>
      <c r="J227" s="1022" t="n"/>
    </row>
    <row r="228">
      <c r="A228" s="1022" t="n"/>
      <c r="B228" s="1022" t="n"/>
      <c r="C228" s="226">
        <f>SUM(C216:C227)</f>
        <v/>
      </c>
      <c r="D228" s="226">
        <f>SUM(D216:D227)</f>
        <v/>
      </c>
      <c r="E228" s="270">
        <f>D228-C228</f>
        <v/>
      </c>
      <c r="F228" s="1022" t="n"/>
      <c r="G228" s="1022" t="n"/>
      <c r="H228" s="1022" t="n"/>
      <c r="I228" s="1022" t="n"/>
      <c r="J228" s="1022" t="n"/>
    </row>
    <row r="229">
      <c r="A229" s="1022" t="n"/>
      <c r="B229" s="1022" t="n"/>
      <c r="C229" s="1022" t="n"/>
      <c r="D229" s="1022" t="n"/>
      <c r="E229" s="1022" t="n"/>
      <c r="F229" s="1022" t="n"/>
      <c r="G229" s="1022" t="n"/>
      <c r="H229" s="1022" t="n"/>
      <c r="I229" s="1022" t="n"/>
      <c r="J229" s="1022" t="n"/>
    </row>
    <row r="230">
      <c r="A230" s="1022" t="n"/>
      <c r="B230" s="155" t="inlineStr">
        <is>
          <t>Buffer Capital (Production Cost of 2 Month)</t>
        </is>
      </c>
      <c r="C230" s="1069" t="n"/>
      <c r="D230" s="228">
        <f>C216*2</f>
        <v/>
      </c>
      <c r="E230" s="1022" t="n"/>
      <c r="F230" s="1022" t="n"/>
      <c r="G230" s="1022" t="n"/>
      <c r="H230" s="1022" t="n"/>
      <c r="I230" s="1022" t="n"/>
      <c r="J230" s="1022" t="n"/>
    </row>
    <row r="231">
      <c r="A231" s="1022" t="n"/>
      <c r="B231" s="1022" t="n"/>
      <c r="C231" s="1022" t="n"/>
      <c r="D231" s="1022" t="n"/>
      <c r="E231" s="1022" t="n"/>
      <c r="F231" s="1022" t="n"/>
      <c r="G231" s="1022" t="n"/>
      <c r="H231" s="1022" t="n"/>
      <c r="I231" s="1022" t="n"/>
      <c r="J231" s="1022" t="n"/>
    </row>
    <row r="232">
      <c r="A232" s="1022" t="n"/>
      <c r="B232" s="229" t="inlineStr">
        <is>
          <t>Total Yearly Turnover</t>
        </is>
      </c>
      <c r="C232" s="1074" t="n"/>
      <c r="D232" s="476">
        <f>D228</f>
        <v/>
      </c>
      <c r="E232" s="231" t="n"/>
      <c r="F232" s="1022" t="n"/>
      <c r="G232" s="1022" t="n"/>
      <c r="H232" s="1022" t="n"/>
      <c r="I232" s="1022" t="n"/>
      <c r="J232" s="1022" t="n"/>
    </row>
    <row r="233">
      <c r="A233" s="1022" t="n"/>
      <c r="B233" s="132" t="inlineStr">
        <is>
          <t>Initial Working Capital</t>
        </is>
      </c>
      <c r="C233" s="1076" t="n"/>
      <c r="D233" s="233">
        <f>C216+D230</f>
        <v/>
      </c>
      <c r="E233" s="218" t="inlineStr">
        <is>
          <t xml:space="preserve">* Working Capital Required=Cash outflow for the first month + Contingency fund </t>
        </is>
      </c>
      <c r="F233" s="1022" t="n"/>
      <c r="G233" s="1022" t="n"/>
      <c r="H233" s="1022" t="n"/>
      <c r="I233" s="1022" t="n"/>
      <c r="J233" s="1022" t="n"/>
    </row>
    <row r="234">
      <c r="A234" s="1022" t="n"/>
      <c r="B234" s="133" t="inlineStr">
        <is>
          <t>Working Capital Rotation</t>
        </is>
      </c>
      <c r="C234" s="1077" t="n"/>
      <c r="D234" s="234">
        <f>D232/D233</f>
        <v/>
      </c>
      <c r="E234" s="1022" t="n"/>
      <c r="F234" s="1022" t="n"/>
      <c r="G234" s="1022" t="n"/>
      <c r="H234" s="1022" t="n"/>
      <c r="I234" s="1022" t="n"/>
      <c r="J234" s="1022" t="n"/>
    </row>
    <row r="235">
      <c r="A235" s="1022" t="n"/>
      <c r="B235" s="1022" t="n"/>
      <c r="C235" s="1022" t="n"/>
      <c r="D235" s="235" t="n"/>
      <c r="E235" s="1022" t="n"/>
      <c r="F235" s="1022" t="n"/>
      <c r="G235" s="1022" t="n"/>
      <c r="H235" s="1022" t="n"/>
      <c r="I235" s="1022" t="n"/>
      <c r="J235" s="1022" t="n"/>
    </row>
    <row r="236">
      <c r="A236" s="1022" t="n"/>
      <c r="B236" s="861" t="inlineStr">
        <is>
          <t>INFANT POWDER: TIER 2</t>
        </is>
      </c>
      <c r="C236" s="1022" t="n"/>
      <c r="D236" s="1022" t="n"/>
      <c r="E236" s="1022" t="n"/>
      <c r="F236" s="1022" t="n"/>
      <c r="G236" s="1022" t="n"/>
      <c r="H236" s="1022" t="n"/>
      <c r="I236" s="1022" t="n"/>
      <c r="J236" s="1022" t="n"/>
    </row>
    <row r="237">
      <c r="A237" s="1022" t="n"/>
      <c r="B237" s="1022" t="n"/>
      <c r="C237" s="1022" t="n"/>
      <c r="D237" s="1022" t="n"/>
      <c r="E237" s="1022" t="n"/>
      <c r="F237" s="1022" t="n"/>
      <c r="G237" s="1022" t="n"/>
      <c r="H237" s="1022" t="n"/>
      <c r="I237" s="1022" t="n"/>
      <c r="J237" s="1022" t="n"/>
    </row>
    <row r="238">
      <c r="A238" s="1022" t="n"/>
      <c r="B238" s="229" t="inlineStr">
        <is>
          <t>Monthly Inhouse Boxes Produced (in Units)</t>
        </is>
      </c>
      <c r="C238" s="211" t="n"/>
      <c r="D238" s="239">
        <f>'In-house (2-5yrs)'!E81/12</f>
        <v/>
      </c>
      <c r="E238" s="885" t="n"/>
      <c r="F238" s="1022" t="n"/>
      <c r="G238" s="1022" t="n"/>
      <c r="H238" s="1022" t="n"/>
      <c r="I238" s="1022" t="n"/>
      <c r="J238" s="1022" t="n"/>
    </row>
    <row r="239">
      <c r="A239" s="1022" t="n"/>
      <c r="B239" s="232" t="inlineStr">
        <is>
          <t>Monthly Contract Boxes Produced (in Units)</t>
        </is>
      </c>
      <c r="C239" s="213" t="n"/>
      <c r="D239" s="863">
        <f>'Third Party (2-5yrs)'!E53/12</f>
        <v/>
      </c>
      <c r="E239" s="885" t="n"/>
      <c r="F239" s="1022" t="n"/>
      <c r="G239" s="1022" t="n"/>
      <c r="H239" s="1022" t="n"/>
      <c r="I239" s="1022" t="n"/>
      <c r="J239" s="1022" t="n"/>
    </row>
    <row r="240">
      <c r="A240" s="1022" t="n"/>
      <c r="B240" s="232" t="inlineStr">
        <is>
          <t>Cost/Box for Inhouse Mfg (in ₹)</t>
        </is>
      </c>
      <c r="C240" s="213" t="n"/>
      <c r="D240" s="242">
        <f>'In-house (2-5yrs)'!E98</f>
        <v/>
      </c>
      <c r="E240" s="885" t="n"/>
      <c r="F240" s="862" t="n"/>
      <c r="G240" s="1022" t="n"/>
      <c r="H240" s="1022" t="n"/>
      <c r="I240" s="1022" t="n"/>
      <c r="J240" s="1022" t="n"/>
    </row>
    <row r="241">
      <c r="A241" s="1022" t="n"/>
      <c r="B241" s="232" t="inlineStr">
        <is>
          <t>Cost/Box for Contractual Mfg (in ₹)</t>
        </is>
      </c>
      <c r="C241" s="213" t="n"/>
      <c r="D241" s="242">
        <f>'Third Party (2-5yrs)'!D70</f>
        <v/>
      </c>
      <c r="E241" s="885" t="n"/>
      <c r="F241" s="862" t="n"/>
      <c r="G241" s="1022" t="n"/>
      <c r="H241" s="1022" t="n"/>
      <c r="I241" s="1022" t="n"/>
      <c r="J241" s="1022" t="n"/>
    </row>
    <row r="242">
      <c r="A242" s="1022" t="n"/>
      <c r="B242" s="232" t="inlineStr">
        <is>
          <t>Revenue/Box for Inhouse Mfg (in ₹)</t>
        </is>
      </c>
      <c r="C242" s="213" t="n"/>
      <c r="D242" s="242">
        <f>'In-house (2-5yrs)'!D98</f>
        <v/>
      </c>
      <c r="E242" s="1022" t="n"/>
      <c r="F242" s="1022" t="n"/>
      <c r="G242" s="1022" t="n"/>
      <c r="H242" s="1022" t="n"/>
      <c r="I242" s="1022" t="n"/>
      <c r="J242" s="1022" t="n"/>
    </row>
    <row r="243">
      <c r="A243" s="1022" t="n"/>
      <c r="B243" s="232" t="inlineStr">
        <is>
          <t>Revenue/Box for Contractual Mfg (in ₹)</t>
        </is>
      </c>
      <c r="C243" s="213" t="n"/>
      <c r="D243" s="242">
        <f>'Third Party (2-5yrs)'!C70</f>
        <v/>
      </c>
      <c r="E243" s="1022" t="n"/>
      <c r="F243" s="1022" t="n"/>
      <c r="G243" s="1022" t="n"/>
      <c r="H243" s="1022" t="n"/>
      <c r="I243" s="1022" t="n"/>
      <c r="J243" s="1022" t="n"/>
    </row>
    <row r="244">
      <c r="A244" s="1022" t="n"/>
      <c r="B244" s="215" t="inlineStr">
        <is>
          <t>Monthly Indirect Expense (in ₹)</t>
        </is>
      </c>
      <c r="C244" s="216" t="n"/>
      <c r="D244" s="217">
        <f>D58</f>
        <v/>
      </c>
      <c r="E244" s="1022" t="n"/>
      <c r="F244" s="1022" t="n"/>
      <c r="G244" s="1022" t="n"/>
      <c r="H244" s="1022" t="n"/>
      <c r="I244" s="1022" t="n"/>
      <c r="J244" s="1022" t="n"/>
    </row>
    <row r="245">
      <c r="A245" s="1022" t="n"/>
      <c r="B245" s="1022" t="n"/>
      <c r="C245" s="1022" t="n"/>
      <c r="D245" s="1022" t="n"/>
      <c r="E245" s="1022" t="n"/>
      <c r="F245" s="1022" t="n"/>
      <c r="G245" s="218" t="inlineStr">
        <is>
          <t>* The working capital that we are investing in the first month is derived from the cash outflow that is required in the first month</t>
        </is>
      </c>
      <c r="H245" s="1022" t="n"/>
      <c r="I245" s="1022" t="n"/>
      <c r="J245" s="1022" t="n"/>
    </row>
    <row r="246">
      <c r="A246" s="1022" t="n"/>
      <c r="B246" s="219" t="inlineStr">
        <is>
          <t>Month</t>
        </is>
      </c>
      <c r="C246" s="854" t="inlineStr">
        <is>
          <t>Cash Outflow</t>
        </is>
      </c>
      <c r="D246" s="221" t="inlineStr">
        <is>
          <t>Cash Inflow</t>
        </is>
      </c>
      <c r="E246" s="156" t="inlineStr">
        <is>
          <t>Difference (CO-CI)</t>
        </is>
      </c>
      <c r="F246" s="1022" t="n"/>
      <c r="G246" s="168" t="inlineStr">
        <is>
          <t>Opening W.C.</t>
        </is>
      </c>
      <c r="H246" s="156" t="inlineStr">
        <is>
          <t>Net Cash Flow</t>
        </is>
      </c>
      <c r="I246" s="222" t="inlineStr">
        <is>
          <t>Closing W.C.</t>
        </is>
      </c>
      <c r="J246" s="1022" t="n"/>
    </row>
    <row r="247">
      <c r="A247" s="1022" t="n"/>
      <c r="B247" s="223" t="inlineStr">
        <is>
          <t>April</t>
        </is>
      </c>
      <c r="C247" s="138">
        <f>($D$238*$D$240)+$D$244+($D$239*$D$241)</f>
        <v/>
      </c>
      <c r="D247" s="138">
        <f>($D$238*$D$242)+($D$239*$D$243)</f>
        <v/>
      </c>
      <c r="E247" s="855">
        <f>D247-C247</f>
        <v/>
      </c>
      <c r="F247" s="1022" t="n"/>
      <c r="G247" s="138">
        <f>C247+D261</f>
        <v/>
      </c>
      <c r="H247" s="138">
        <f>E247</f>
        <v/>
      </c>
      <c r="I247" s="138">
        <f>G247+H247</f>
        <v/>
      </c>
      <c r="J247" s="1022" t="n"/>
    </row>
    <row r="248">
      <c r="A248" s="1022" t="n"/>
      <c r="B248" s="881" t="inlineStr">
        <is>
          <t>May</t>
        </is>
      </c>
      <c r="C248" s="140">
        <f>($D$238*$D$240)+$D$244+($D$239*$D$241)</f>
        <v/>
      </c>
      <c r="D248" s="140">
        <f>($D$238*$D$242)+($D$239*$D$243)</f>
        <v/>
      </c>
      <c r="E248" s="200">
        <f>D248-C248</f>
        <v/>
      </c>
      <c r="F248" s="1022" t="n"/>
      <c r="G248" s="140">
        <f>I247</f>
        <v/>
      </c>
      <c r="H248" s="140">
        <f>E248</f>
        <v/>
      </c>
      <c r="I248" s="140">
        <f>G248+H248</f>
        <v/>
      </c>
      <c r="J248" s="1022" t="n"/>
    </row>
    <row r="249">
      <c r="A249" s="1022" t="n"/>
      <c r="B249" s="881" t="inlineStr">
        <is>
          <t>June</t>
        </is>
      </c>
      <c r="C249" s="140">
        <f>($D$238*$D$240)+$D$244+($D$239*$D$241)</f>
        <v/>
      </c>
      <c r="D249" s="140">
        <f>($D$238*$D$242)+($D$239*$D$243)</f>
        <v/>
      </c>
      <c r="E249" s="200">
        <f>D249-C249</f>
        <v/>
      </c>
      <c r="F249" s="1022" t="n"/>
      <c r="G249" s="140">
        <f>I248</f>
        <v/>
      </c>
      <c r="H249" s="140">
        <f>E249</f>
        <v/>
      </c>
      <c r="I249" s="140">
        <f>G249+H249</f>
        <v/>
      </c>
      <c r="J249" s="1022" t="n"/>
    </row>
    <row r="250">
      <c r="A250" s="1022" t="n"/>
      <c r="B250" s="881" t="inlineStr">
        <is>
          <t>July</t>
        </is>
      </c>
      <c r="C250" s="140">
        <f>($D$238*$D$240)+$D$244+($D$239*$D$241)</f>
        <v/>
      </c>
      <c r="D250" s="140">
        <f>($D$238*$D$242)+($D$239*$D$243)</f>
        <v/>
      </c>
      <c r="E250" s="200">
        <f>D250-C250</f>
        <v/>
      </c>
      <c r="F250" s="1022" t="n"/>
      <c r="G250" s="140">
        <f>I249</f>
        <v/>
      </c>
      <c r="H250" s="140">
        <f>E250</f>
        <v/>
      </c>
      <c r="I250" s="140">
        <f>G250+H250</f>
        <v/>
      </c>
      <c r="J250" s="1022" t="n"/>
    </row>
    <row r="251">
      <c r="A251" s="1022" t="n"/>
      <c r="B251" s="881" t="inlineStr">
        <is>
          <t>August</t>
        </is>
      </c>
      <c r="C251" s="140">
        <f>($D$238*$D$240)+$D$244+($D$239*$D$241)</f>
        <v/>
      </c>
      <c r="D251" s="140">
        <f>($D$238*$D$242)+($D$239*$D$243)</f>
        <v/>
      </c>
      <c r="E251" s="200">
        <f>D251-C251</f>
        <v/>
      </c>
      <c r="F251" s="1022" t="n"/>
      <c r="G251" s="140">
        <f>I250</f>
        <v/>
      </c>
      <c r="H251" s="140">
        <f>E251</f>
        <v/>
      </c>
      <c r="I251" s="140">
        <f>G251+H251</f>
        <v/>
      </c>
      <c r="J251" s="1022" t="n"/>
    </row>
    <row r="252">
      <c r="A252" s="1022" t="n"/>
      <c r="B252" s="881" t="inlineStr">
        <is>
          <t>September</t>
        </is>
      </c>
      <c r="C252" s="140">
        <f>($D$238*$D$240)+$D$244+($D$239*$D$241)</f>
        <v/>
      </c>
      <c r="D252" s="140">
        <f>($D$238*$D$242)+($D$239*$D$243)</f>
        <v/>
      </c>
      <c r="E252" s="200">
        <f>D252-C252</f>
        <v/>
      </c>
      <c r="F252" s="1022" t="n"/>
      <c r="G252" s="140">
        <f>I251</f>
        <v/>
      </c>
      <c r="H252" s="140">
        <f>E252</f>
        <v/>
      </c>
      <c r="I252" s="140">
        <f>G252+H252</f>
        <v/>
      </c>
      <c r="J252" s="1022" t="n"/>
    </row>
    <row r="253">
      <c r="A253" s="1022" t="n"/>
      <c r="B253" s="881" t="inlineStr">
        <is>
          <t>October</t>
        </is>
      </c>
      <c r="C253" s="140">
        <f>($D$238*$D$240)+$D$244+($D$239*$D$241)</f>
        <v/>
      </c>
      <c r="D253" s="140">
        <f>($D$238*$D$242)+($D$239*$D$243)</f>
        <v/>
      </c>
      <c r="E253" s="200">
        <f>D253-C253</f>
        <v/>
      </c>
      <c r="F253" s="1022" t="n"/>
      <c r="G253" s="140">
        <f>I252</f>
        <v/>
      </c>
      <c r="H253" s="140">
        <f>E253</f>
        <v/>
      </c>
      <c r="I253" s="140">
        <f>G253+H253</f>
        <v/>
      </c>
      <c r="J253" s="1022" t="n"/>
    </row>
    <row r="254">
      <c r="A254" s="1022" t="n"/>
      <c r="B254" s="881" t="inlineStr">
        <is>
          <t>November</t>
        </is>
      </c>
      <c r="C254" s="140">
        <f>($D$238*$D$240)+$D$244+($D$239*$D$241)</f>
        <v/>
      </c>
      <c r="D254" s="140">
        <f>($D$238*$D$242)+($D$239*$D$243)</f>
        <v/>
      </c>
      <c r="E254" s="200">
        <f>D254-C254</f>
        <v/>
      </c>
      <c r="F254" s="1022" t="n"/>
      <c r="G254" s="140">
        <f>I253</f>
        <v/>
      </c>
      <c r="H254" s="140">
        <f>E254</f>
        <v/>
      </c>
      <c r="I254" s="140">
        <f>G254+H254</f>
        <v/>
      </c>
      <c r="J254" s="1022" t="n"/>
    </row>
    <row r="255">
      <c r="A255" s="1022" t="n"/>
      <c r="B255" s="881" t="inlineStr">
        <is>
          <t>December</t>
        </is>
      </c>
      <c r="C255" s="140">
        <f>($D$238*$D$240)+$D$244+($D$239*$D$241)</f>
        <v/>
      </c>
      <c r="D255" s="140">
        <f>($D$238*$D$242)+($D$239*$D$243)</f>
        <v/>
      </c>
      <c r="E255" s="200">
        <f>D255-C255</f>
        <v/>
      </c>
      <c r="F255" s="1022" t="n"/>
      <c r="G255" s="140">
        <f>I254</f>
        <v/>
      </c>
      <c r="H255" s="140">
        <f>E255</f>
        <v/>
      </c>
      <c r="I255" s="140">
        <f>G255+H255</f>
        <v/>
      </c>
      <c r="J255" s="1022" t="n"/>
    </row>
    <row r="256">
      <c r="A256" s="1022" t="n"/>
      <c r="B256" s="881" t="inlineStr">
        <is>
          <t>January</t>
        </is>
      </c>
      <c r="C256" s="140">
        <f>($D$238*$D$240)+$D$244+($D$239*$D$241)</f>
        <v/>
      </c>
      <c r="D256" s="140">
        <f>($D$238*$D$242)+($D$239*$D$243)</f>
        <v/>
      </c>
      <c r="E256" s="200">
        <f>D256-C256</f>
        <v/>
      </c>
      <c r="F256" s="1022" t="n"/>
      <c r="G256" s="140">
        <f>I255</f>
        <v/>
      </c>
      <c r="H256" s="140">
        <f>E256</f>
        <v/>
      </c>
      <c r="I256" s="140">
        <f>G256+H256</f>
        <v/>
      </c>
      <c r="J256" s="1022" t="n"/>
    </row>
    <row r="257">
      <c r="A257" s="1022" t="n"/>
      <c r="B257" s="881" t="inlineStr">
        <is>
          <t>February</t>
        </is>
      </c>
      <c r="C257" s="140">
        <f>($D$238*$D$240)+$D$244+($D$239*$D$241)</f>
        <v/>
      </c>
      <c r="D257" s="140">
        <f>($D$238*$D$242)+($D$239*$D$243)</f>
        <v/>
      </c>
      <c r="E257" s="200">
        <f>D257-C257</f>
        <v/>
      </c>
      <c r="F257" s="1022" t="n"/>
      <c r="G257" s="140">
        <f>I256</f>
        <v/>
      </c>
      <c r="H257" s="140">
        <f>E257</f>
        <v/>
      </c>
      <c r="I257" s="140">
        <f>G257+H257</f>
        <v/>
      </c>
      <c r="J257" s="1022" t="n"/>
    </row>
    <row r="258">
      <c r="A258" s="1022" t="n"/>
      <c r="B258" s="225" t="inlineStr">
        <is>
          <t>March</t>
        </is>
      </c>
      <c r="C258" s="142">
        <f>($D$238*$D$240)+$D$244+($D$239*$D$241)</f>
        <v/>
      </c>
      <c r="D258" s="142">
        <f>($D$238*$D$242)+($D$239*$D$243)</f>
        <v/>
      </c>
      <c r="E258" s="203">
        <f>D258-C258</f>
        <v/>
      </c>
      <c r="F258" s="1022" t="n"/>
      <c r="G258" s="142">
        <f>I257</f>
        <v/>
      </c>
      <c r="H258" s="142">
        <f>E258</f>
        <v/>
      </c>
      <c r="I258" s="142">
        <f>G258+H258</f>
        <v/>
      </c>
      <c r="J258" s="1022" t="n"/>
    </row>
    <row r="259">
      <c r="A259" s="1022" t="n"/>
      <c r="B259" s="1022" t="n"/>
      <c r="C259" s="226">
        <f>SUM(C247:C258)</f>
        <v/>
      </c>
      <c r="D259" s="226">
        <f>SUM(D247:D258)</f>
        <v/>
      </c>
      <c r="E259" s="270">
        <f>D259-C259</f>
        <v/>
      </c>
      <c r="F259" s="1022" t="n"/>
      <c r="G259" s="1022" t="n"/>
      <c r="H259" s="1022" t="n"/>
      <c r="I259" s="1022" t="n"/>
      <c r="J259" s="1022" t="n"/>
    </row>
    <row r="260">
      <c r="A260" s="1022" t="n"/>
      <c r="B260" s="1022" t="n"/>
      <c r="C260" s="1022" t="n"/>
      <c r="D260" s="1022" t="n"/>
      <c r="E260" s="1022" t="n"/>
      <c r="F260" s="1022" t="n"/>
      <c r="G260" s="1022" t="n"/>
      <c r="H260" s="1022" t="n"/>
      <c r="I260" s="1022" t="n"/>
      <c r="J260" s="1022" t="n"/>
    </row>
    <row r="261">
      <c r="A261" s="1022" t="n"/>
      <c r="B261" s="155" t="inlineStr">
        <is>
          <t>Buffer Capital (Production Cost of 2 Month)</t>
        </is>
      </c>
      <c r="C261" s="1069" t="n"/>
      <c r="D261" s="228">
        <f>C247*2</f>
        <v/>
      </c>
      <c r="E261" s="1022" t="n"/>
      <c r="F261" s="1022" t="n"/>
      <c r="G261" s="1022" t="n"/>
      <c r="H261" s="1022" t="n"/>
      <c r="I261" s="1022" t="n"/>
      <c r="J261" s="1022" t="n"/>
    </row>
    <row r="262">
      <c r="A262" s="1022" t="n"/>
      <c r="B262" s="1022" t="n"/>
      <c r="C262" s="1022" t="n"/>
      <c r="D262" s="1022" t="n"/>
      <c r="E262" s="1022" t="n"/>
      <c r="F262" s="1022" t="n"/>
      <c r="G262" s="1022" t="n"/>
      <c r="H262" s="1022" t="n"/>
      <c r="I262" s="1022" t="n"/>
      <c r="J262" s="1022" t="n"/>
    </row>
    <row r="263">
      <c r="A263" s="1022" t="n"/>
      <c r="B263" s="229" t="inlineStr">
        <is>
          <t>Total Yearly Turnover</t>
        </is>
      </c>
      <c r="C263" s="1074" t="n"/>
      <c r="D263" s="476">
        <f>D259</f>
        <v/>
      </c>
      <c r="E263" s="231" t="n"/>
      <c r="F263" s="1022" t="n"/>
      <c r="G263" s="1022" t="n"/>
      <c r="H263" s="1022" t="n"/>
      <c r="I263" s="1022" t="n"/>
      <c r="J263" s="1022" t="n"/>
    </row>
    <row r="264">
      <c r="A264" s="1022" t="n"/>
      <c r="B264" s="132" t="inlineStr">
        <is>
          <t>Initial Working Capital</t>
        </is>
      </c>
      <c r="C264" s="1076" t="n"/>
      <c r="D264" s="233">
        <f>C247+D261</f>
        <v/>
      </c>
      <c r="E264" s="218" t="inlineStr">
        <is>
          <t xml:space="preserve">* Working Capital Required=Cash outflow for the first month + Contingency fund </t>
        </is>
      </c>
      <c r="F264" s="1022" t="n"/>
      <c r="G264" s="1022" t="n"/>
      <c r="H264" s="1022" t="n"/>
      <c r="I264" s="1022" t="n"/>
      <c r="J264" s="1022" t="n"/>
    </row>
    <row r="265">
      <c r="A265" s="1022" t="n"/>
      <c r="B265" s="133" t="inlineStr">
        <is>
          <t>Working Capital Rotation</t>
        </is>
      </c>
      <c r="C265" s="1077" t="n"/>
      <c r="D265" s="234">
        <f>D263/D264</f>
        <v/>
      </c>
      <c r="E265" s="1022" t="n"/>
      <c r="F265" s="1022" t="n"/>
      <c r="G265" s="1022" t="n"/>
      <c r="H265" s="1022" t="n"/>
      <c r="I265" s="1022" t="n"/>
      <c r="J265" s="1022" t="n"/>
    </row>
    <row r="266">
      <c r="A266" s="1022" t="n"/>
      <c r="B266" s="1022" t="n"/>
      <c r="C266" s="1022" t="n"/>
      <c r="D266" s="235" t="n"/>
      <c r="E266" s="1022" t="n"/>
      <c r="F266" s="1022" t="n"/>
      <c r="G266" s="1022" t="n"/>
      <c r="H266" s="1022" t="n"/>
      <c r="I266" s="1022" t="n"/>
      <c r="J266" s="1022" t="n"/>
    </row>
    <row r="267">
      <c r="A267" s="1022" t="n"/>
      <c r="B267" s="861" t="inlineStr">
        <is>
          <t>INFANT POWDER: TIER 3</t>
        </is>
      </c>
      <c r="C267" s="1022" t="n"/>
      <c r="D267" s="1022" t="n"/>
      <c r="E267" s="1022" t="n"/>
      <c r="F267" s="1022" t="n"/>
      <c r="G267" s="1022" t="n"/>
      <c r="H267" s="1022" t="n"/>
      <c r="I267" s="1022" t="n"/>
      <c r="J267" s="1022" t="n"/>
    </row>
    <row r="268">
      <c r="A268" s="1022" t="n"/>
      <c r="B268" s="1022" t="n"/>
      <c r="C268" s="1022" t="n"/>
      <c r="D268" s="1022" t="n"/>
      <c r="E268" s="1022" t="n"/>
      <c r="F268" s="1022" t="n"/>
      <c r="G268" s="1022" t="n"/>
      <c r="H268" s="1022" t="n"/>
      <c r="I268" s="1022" t="n"/>
      <c r="J268" s="1022" t="n"/>
    </row>
    <row r="269">
      <c r="A269" s="1022" t="n"/>
      <c r="B269" s="229" t="inlineStr">
        <is>
          <t>Monthly Inhouse Boxes Produced (in Units)</t>
        </is>
      </c>
      <c r="C269" s="211" t="n"/>
      <c r="D269" s="239">
        <f>'In-house (2-5yrs)'!E82/12</f>
        <v/>
      </c>
      <c r="E269" s="885" t="n"/>
      <c r="F269" s="1022" t="n"/>
      <c r="G269" s="1022" t="n"/>
      <c r="H269" s="1022" t="n"/>
      <c r="I269" s="1022" t="n"/>
      <c r="J269" s="1022" t="n"/>
    </row>
    <row r="270">
      <c r="A270" s="1022" t="n"/>
      <c r="B270" s="232" t="inlineStr">
        <is>
          <t>Monthly Contract Boxes Produced (in Units)</t>
        </is>
      </c>
      <c r="C270" s="213" t="n"/>
      <c r="D270" s="863">
        <f>'Third Party (2-5yrs)'!E54/12</f>
        <v/>
      </c>
      <c r="E270" s="885" t="n"/>
      <c r="F270" s="1022" t="n"/>
      <c r="G270" s="1022" t="n"/>
      <c r="H270" s="1022" t="n"/>
      <c r="I270" s="1022" t="n"/>
      <c r="J270" s="1022" t="n"/>
    </row>
    <row r="271">
      <c r="A271" s="1022" t="n"/>
      <c r="B271" s="232" t="inlineStr">
        <is>
          <t>Cost/Box for Inhouse Mfg (in ₹)</t>
        </is>
      </c>
      <c r="C271" s="213" t="n"/>
      <c r="D271" s="242">
        <f>'In-house (2-5yrs)'!E99</f>
        <v/>
      </c>
      <c r="E271" s="885" t="n"/>
      <c r="F271" s="862" t="n"/>
      <c r="G271" s="1022" t="n"/>
      <c r="H271" s="1022" t="n"/>
      <c r="I271" s="1022" t="n"/>
      <c r="J271" s="1022" t="n"/>
    </row>
    <row r="272">
      <c r="A272" s="1022" t="n"/>
      <c r="B272" s="232" t="inlineStr">
        <is>
          <t>Cost/Box for Contractual Mfg (in ₹)</t>
        </is>
      </c>
      <c r="C272" s="213" t="n"/>
      <c r="D272" s="242">
        <f>'Third Party (2-5yrs)'!D71</f>
        <v/>
      </c>
      <c r="E272" s="885" t="n"/>
      <c r="F272" s="862" t="n"/>
      <c r="G272" s="1022" t="n"/>
      <c r="H272" s="1022" t="n"/>
      <c r="I272" s="1022" t="n"/>
      <c r="J272" s="1022" t="n"/>
    </row>
    <row r="273">
      <c r="A273" s="1022" t="n"/>
      <c r="B273" s="232" t="inlineStr">
        <is>
          <t>Revenue/Box for Inhouse Mfg (in ₹)</t>
        </is>
      </c>
      <c r="C273" s="213" t="n"/>
      <c r="D273" s="242">
        <f>'In-house (2-5yrs)'!D99</f>
        <v/>
      </c>
      <c r="E273" s="1022" t="n"/>
      <c r="F273" s="1022" t="n"/>
      <c r="G273" s="1022" t="n"/>
      <c r="H273" s="1022" t="n"/>
      <c r="I273" s="1022" t="n"/>
      <c r="J273" s="1022" t="n"/>
    </row>
    <row r="274">
      <c r="A274" s="1022" t="n"/>
      <c r="B274" s="232" t="inlineStr">
        <is>
          <t>Revenue/Box for Contractual Mfg (in ₹)</t>
        </is>
      </c>
      <c r="C274" s="213" t="n"/>
      <c r="D274" s="242">
        <f>'Third Party (2-5yrs)'!C71</f>
        <v/>
      </c>
      <c r="E274" s="1022" t="n"/>
      <c r="F274" s="1022" t="n"/>
      <c r="G274" s="1022" t="n"/>
      <c r="H274" s="1022" t="n"/>
      <c r="I274" s="1022" t="n"/>
      <c r="J274" s="1022" t="n"/>
    </row>
    <row r="275">
      <c r="A275" s="1022" t="n"/>
      <c r="B275" s="215" t="inlineStr">
        <is>
          <t>Monthly Indirect Expense (in ₹)</t>
        </is>
      </c>
      <c r="C275" s="216" t="n"/>
      <c r="D275" s="217">
        <f>D89</f>
        <v/>
      </c>
      <c r="E275" s="1022" t="n"/>
      <c r="F275" s="1022" t="n"/>
      <c r="G275" s="1022" t="n"/>
      <c r="H275" s="1022" t="n"/>
      <c r="I275" s="1022" t="n"/>
      <c r="J275" s="1022" t="n"/>
    </row>
    <row r="276">
      <c r="A276" s="1022" t="n"/>
      <c r="B276" s="1022" t="n"/>
      <c r="C276" s="1022" t="n"/>
      <c r="D276" s="1022" t="n"/>
      <c r="E276" s="1022" t="n"/>
      <c r="F276" s="1022" t="n"/>
      <c r="G276" s="218" t="inlineStr">
        <is>
          <t>* The working capital that we are investing in the first month is derived from the cash outflow that is required in the first month</t>
        </is>
      </c>
      <c r="H276" s="1022" t="n"/>
      <c r="I276" s="1022" t="n"/>
      <c r="J276" s="1022" t="n"/>
    </row>
    <row r="277">
      <c r="A277" s="1022" t="n"/>
      <c r="B277" s="219" t="inlineStr">
        <is>
          <t>Month</t>
        </is>
      </c>
      <c r="C277" s="854" t="inlineStr">
        <is>
          <t>Cash Outflow</t>
        </is>
      </c>
      <c r="D277" s="221" t="inlineStr">
        <is>
          <t>Cash Inflow</t>
        </is>
      </c>
      <c r="E277" s="156" t="inlineStr">
        <is>
          <t>Difference (CO-CI)</t>
        </is>
      </c>
      <c r="F277" s="1022" t="n"/>
      <c r="G277" s="168" t="inlineStr">
        <is>
          <t>Opening W.C.</t>
        </is>
      </c>
      <c r="H277" s="156" t="inlineStr">
        <is>
          <t>Net Cash Flow</t>
        </is>
      </c>
      <c r="I277" s="222" t="inlineStr">
        <is>
          <t>Closing W.C.</t>
        </is>
      </c>
      <c r="J277" s="1022" t="n"/>
    </row>
    <row r="278">
      <c r="A278" s="1022" t="n"/>
      <c r="B278" s="223" t="inlineStr">
        <is>
          <t>April</t>
        </is>
      </c>
      <c r="C278" s="138">
        <f>($D$269*$D$271)+$D$275+($D$270*$D$272)</f>
        <v/>
      </c>
      <c r="D278" s="138">
        <f>($D$269*$D$273)+($D$270*$D$274)</f>
        <v/>
      </c>
      <c r="E278" s="855">
        <f>D278-C278</f>
        <v/>
      </c>
      <c r="F278" s="1022" t="n"/>
      <c r="G278" s="138">
        <f>C278+D292</f>
        <v/>
      </c>
      <c r="H278" s="138">
        <f>E278</f>
        <v/>
      </c>
      <c r="I278" s="138">
        <f>G278+H278</f>
        <v/>
      </c>
      <c r="J278" s="1022" t="n"/>
    </row>
    <row r="279">
      <c r="A279" s="1022" t="n"/>
      <c r="B279" s="881" t="inlineStr">
        <is>
          <t>May</t>
        </is>
      </c>
      <c r="C279" s="140">
        <f>($D$269*$D$271)+$D$275+($D$270*$D$272)</f>
        <v/>
      </c>
      <c r="D279" s="140">
        <f>($D$269*$D$273)+($D$270*$D$274)</f>
        <v/>
      </c>
      <c r="E279" s="200">
        <f>D279-C279</f>
        <v/>
      </c>
      <c r="F279" s="1022" t="n"/>
      <c r="G279" s="140">
        <f>I278</f>
        <v/>
      </c>
      <c r="H279" s="140">
        <f>E279</f>
        <v/>
      </c>
      <c r="I279" s="140">
        <f>G279+H279</f>
        <v/>
      </c>
      <c r="J279" s="1022" t="n"/>
    </row>
    <row r="280">
      <c r="A280" s="1022" t="n"/>
      <c r="B280" s="881" t="inlineStr">
        <is>
          <t>June</t>
        </is>
      </c>
      <c r="C280" s="140">
        <f>($D$269*$D$271)+$D$275+($D$270*$D$272)</f>
        <v/>
      </c>
      <c r="D280" s="140">
        <f>($D$269*$D$273)+($D$270*$D$274)</f>
        <v/>
      </c>
      <c r="E280" s="200">
        <f>D280-C280</f>
        <v/>
      </c>
      <c r="F280" s="1022" t="n"/>
      <c r="G280" s="140">
        <f>I279</f>
        <v/>
      </c>
      <c r="H280" s="140">
        <f>E280</f>
        <v/>
      </c>
      <c r="I280" s="140">
        <f>G280+H280</f>
        <v/>
      </c>
      <c r="J280" s="1022" t="n"/>
    </row>
    <row r="281">
      <c r="A281" s="1022" t="n"/>
      <c r="B281" s="881" t="inlineStr">
        <is>
          <t>July</t>
        </is>
      </c>
      <c r="C281" s="140">
        <f>($D$269*$D$271)+$D$275+($D$270*$D$272)</f>
        <v/>
      </c>
      <c r="D281" s="140">
        <f>($D$269*$D$273)+($D$270*$D$274)</f>
        <v/>
      </c>
      <c r="E281" s="200">
        <f>D281-C281</f>
        <v/>
      </c>
      <c r="F281" s="1022" t="n"/>
      <c r="G281" s="140">
        <f>I280</f>
        <v/>
      </c>
      <c r="H281" s="140">
        <f>E281</f>
        <v/>
      </c>
      <c r="I281" s="140">
        <f>G281+H281</f>
        <v/>
      </c>
      <c r="J281" s="1022" t="n"/>
    </row>
    <row r="282">
      <c r="A282" s="1022" t="n"/>
      <c r="B282" s="881" t="inlineStr">
        <is>
          <t>August</t>
        </is>
      </c>
      <c r="C282" s="140">
        <f>($D$269*$D$271)+$D$275+($D$270*$D$272)</f>
        <v/>
      </c>
      <c r="D282" s="140">
        <f>($D$269*$D$273)+($D$270*$D$274)</f>
        <v/>
      </c>
      <c r="E282" s="200">
        <f>D282-C282</f>
        <v/>
      </c>
      <c r="F282" s="1022" t="n"/>
      <c r="G282" s="140">
        <f>I281</f>
        <v/>
      </c>
      <c r="H282" s="140">
        <f>E282</f>
        <v/>
      </c>
      <c r="I282" s="140">
        <f>G282+H282</f>
        <v/>
      </c>
      <c r="J282" s="1022" t="n"/>
    </row>
    <row r="283">
      <c r="A283" s="1022" t="n"/>
      <c r="B283" s="881" t="inlineStr">
        <is>
          <t>September</t>
        </is>
      </c>
      <c r="C283" s="140">
        <f>($D$269*$D$271)+$D$275+($D$270*$D$272)</f>
        <v/>
      </c>
      <c r="D283" s="140">
        <f>($D$269*$D$273)+($D$270*$D$274)</f>
        <v/>
      </c>
      <c r="E283" s="200">
        <f>D283-C283</f>
        <v/>
      </c>
      <c r="F283" s="1022" t="n"/>
      <c r="G283" s="140">
        <f>I282</f>
        <v/>
      </c>
      <c r="H283" s="140">
        <f>E283</f>
        <v/>
      </c>
      <c r="I283" s="140">
        <f>G283+H283</f>
        <v/>
      </c>
      <c r="J283" s="1022" t="n"/>
    </row>
    <row r="284">
      <c r="A284" s="1022" t="n"/>
      <c r="B284" s="881" t="inlineStr">
        <is>
          <t>October</t>
        </is>
      </c>
      <c r="C284" s="140">
        <f>($D$269*$D$271)+$D$275+($D$270*$D$272)</f>
        <v/>
      </c>
      <c r="D284" s="140">
        <f>($D$269*$D$273)+($D$270*$D$274)</f>
        <v/>
      </c>
      <c r="E284" s="200">
        <f>D284-C284</f>
        <v/>
      </c>
      <c r="F284" s="1022" t="n"/>
      <c r="G284" s="140">
        <f>I283</f>
        <v/>
      </c>
      <c r="H284" s="140">
        <f>E284</f>
        <v/>
      </c>
      <c r="I284" s="140">
        <f>G284+H284</f>
        <v/>
      </c>
      <c r="J284" s="1022" t="n"/>
    </row>
    <row r="285">
      <c r="A285" s="1022" t="n"/>
      <c r="B285" s="881" t="inlineStr">
        <is>
          <t>November</t>
        </is>
      </c>
      <c r="C285" s="140">
        <f>($D$269*$D$271)+$D$275+($D$270*$D$272)</f>
        <v/>
      </c>
      <c r="D285" s="140">
        <f>($D$269*$D$273)+($D$270*$D$274)</f>
        <v/>
      </c>
      <c r="E285" s="200">
        <f>D285-C285</f>
        <v/>
      </c>
      <c r="F285" s="1022" t="n"/>
      <c r="G285" s="140">
        <f>I284</f>
        <v/>
      </c>
      <c r="H285" s="140">
        <f>E285</f>
        <v/>
      </c>
      <c r="I285" s="140">
        <f>G285+H285</f>
        <v/>
      </c>
      <c r="J285" s="1022" t="n"/>
    </row>
    <row r="286">
      <c r="A286" s="1022" t="n"/>
      <c r="B286" s="881" t="inlineStr">
        <is>
          <t>December</t>
        </is>
      </c>
      <c r="C286" s="140">
        <f>($D$269*$D$271)+$D$275+($D$270*$D$272)</f>
        <v/>
      </c>
      <c r="D286" s="140">
        <f>($D$269*$D$273)+($D$270*$D$274)</f>
        <v/>
      </c>
      <c r="E286" s="200">
        <f>D286-C286</f>
        <v/>
      </c>
      <c r="F286" s="1022" t="n"/>
      <c r="G286" s="140">
        <f>I285</f>
        <v/>
      </c>
      <c r="H286" s="140">
        <f>E286</f>
        <v/>
      </c>
      <c r="I286" s="140">
        <f>G286+H286</f>
        <v/>
      </c>
      <c r="J286" s="1022" t="n"/>
    </row>
    <row r="287">
      <c r="A287" s="1022" t="n"/>
      <c r="B287" s="881" t="inlineStr">
        <is>
          <t>January</t>
        </is>
      </c>
      <c r="C287" s="140">
        <f>($D$269*$D$271)+$D$275+($D$270*$D$272)</f>
        <v/>
      </c>
      <c r="D287" s="140">
        <f>($D$269*$D$273)+($D$270*$D$274)</f>
        <v/>
      </c>
      <c r="E287" s="200">
        <f>D287-C287</f>
        <v/>
      </c>
      <c r="F287" s="1022" t="n"/>
      <c r="G287" s="140">
        <f>I286</f>
        <v/>
      </c>
      <c r="H287" s="140">
        <f>E287</f>
        <v/>
      </c>
      <c r="I287" s="140">
        <f>G287+H287</f>
        <v/>
      </c>
      <c r="J287" s="1022" t="n"/>
    </row>
    <row r="288">
      <c r="A288" s="1022" t="n"/>
      <c r="B288" s="881" t="inlineStr">
        <is>
          <t>February</t>
        </is>
      </c>
      <c r="C288" s="140">
        <f>($D$269*$D$271)+$D$275+($D$270*$D$272)</f>
        <v/>
      </c>
      <c r="D288" s="140">
        <f>($D$269*$D$273)+($D$270*$D$274)</f>
        <v/>
      </c>
      <c r="E288" s="200">
        <f>D288-C288</f>
        <v/>
      </c>
      <c r="F288" s="1022" t="n"/>
      <c r="G288" s="140">
        <f>I287</f>
        <v/>
      </c>
      <c r="H288" s="140">
        <f>E288</f>
        <v/>
      </c>
      <c r="I288" s="140">
        <f>G288+H288</f>
        <v/>
      </c>
      <c r="J288" s="1022" t="n"/>
    </row>
    <row r="289">
      <c r="A289" s="1022" t="n"/>
      <c r="B289" s="225" t="inlineStr">
        <is>
          <t>March</t>
        </is>
      </c>
      <c r="C289" s="142">
        <f>($D$269*$D$271)+$D$275+($D$270*$D$272)</f>
        <v/>
      </c>
      <c r="D289" s="142">
        <f>($D$269*$D$273)+($D$270*$D$274)</f>
        <v/>
      </c>
      <c r="E289" s="203">
        <f>D289-C289</f>
        <v/>
      </c>
      <c r="F289" s="1022" t="n"/>
      <c r="G289" s="142">
        <f>I288</f>
        <v/>
      </c>
      <c r="H289" s="142">
        <f>E289</f>
        <v/>
      </c>
      <c r="I289" s="142">
        <f>G289+H289</f>
        <v/>
      </c>
      <c r="J289" s="1022" t="n"/>
    </row>
    <row r="290">
      <c r="A290" s="1022" t="n"/>
      <c r="B290" s="1022" t="n"/>
      <c r="C290" s="226">
        <f>SUM(C278:C289)</f>
        <v/>
      </c>
      <c r="D290" s="226">
        <f>SUM(D278:D289)</f>
        <v/>
      </c>
      <c r="E290" s="270">
        <f>D290-C290</f>
        <v/>
      </c>
      <c r="F290" s="1022" t="n"/>
      <c r="G290" s="1022" t="n"/>
      <c r="H290" s="1022" t="n"/>
      <c r="I290" s="1022" t="n"/>
      <c r="J290" s="1022" t="n"/>
    </row>
    <row r="291">
      <c r="A291" s="1022" t="n"/>
      <c r="B291" s="1022" t="n"/>
      <c r="C291" s="1022" t="n"/>
      <c r="D291" s="1022" t="n"/>
      <c r="E291" s="1022" t="n"/>
      <c r="F291" s="1022" t="n"/>
      <c r="G291" s="1022" t="n"/>
      <c r="H291" s="1022" t="n"/>
      <c r="I291" s="1022" t="n"/>
      <c r="J291" s="1022" t="n"/>
    </row>
    <row r="292">
      <c r="A292" s="1022" t="n"/>
      <c r="B292" s="155" t="inlineStr">
        <is>
          <t>Buffer Capital (Production Cost of 2 Month)</t>
        </is>
      </c>
      <c r="C292" s="1069" t="n"/>
      <c r="D292" s="228">
        <f>C278*2</f>
        <v/>
      </c>
      <c r="E292" s="1022" t="n"/>
      <c r="F292" s="1022" t="n"/>
      <c r="G292" s="1022" t="n"/>
      <c r="H292" s="1022" t="n"/>
      <c r="I292" s="1022" t="n"/>
      <c r="J292" s="1022" t="n"/>
    </row>
    <row r="293">
      <c r="A293" s="1022" t="n"/>
      <c r="B293" s="1022" t="n"/>
      <c r="C293" s="1022" t="n"/>
      <c r="D293" s="1022" t="n"/>
      <c r="E293" s="1022" t="n"/>
      <c r="F293" s="1022" t="n"/>
      <c r="G293" s="1022" t="n"/>
      <c r="H293" s="1022" t="n"/>
      <c r="I293" s="1022" t="n"/>
      <c r="J293" s="1022" t="n"/>
    </row>
    <row r="294">
      <c r="A294" s="1022" t="n"/>
      <c r="B294" s="229" t="inlineStr">
        <is>
          <t>Total Yearly Turnover</t>
        </is>
      </c>
      <c r="C294" s="1074" t="n"/>
      <c r="D294" s="476">
        <f>D290</f>
        <v/>
      </c>
      <c r="E294" s="231" t="n"/>
      <c r="F294" s="1022" t="n"/>
      <c r="G294" s="1022" t="n"/>
      <c r="H294" s="1022" t="n"/>
      <c r="I294" s="1022" t="n"/>
      <c r="J294" s="1022" t="n"/>
    </row>
    <row r="295">
      <c r="A295" s="1022" t="n"/>
      <c r="B295" s="132" t="inlineStr">
        <is>
          <t>Initial Working Capital</t>
        </is>
      </c>
      <c r="C295" s="1076" t="n"/>
      <c r="D295" s="233">
        <f>C278+D292</f>
        <v/>
      </c>
      <c r="E295" s="218" t="inlineStr">
        <is>
          <t xml:space="preserve">* Working Capital Required=Cash outflow for the first month + Contingency fund </t>
        </is>
      </c>
      <c r="F295" s="1022" t="n"/>
      <c r="G295" s="1022" t="n"/>
      <c r="H295" s="1022" t="n"/>
      <c r="I295" s="1022" t="n"/>
      <c r="J295" s="1022" t="n"/>
    </row>
    <row r="296">
      <c r="A296" s="1022" t="n"/>
      <c r="B296" s="133" t="inlineStr">
        <is>
          <t>Working Capital Rotation</t>
        </is>
      </c>
      <c r="C296" s="1077" t="n"/>
      <c r="D296" s="234">
        <f>D294/D295</f>
        <v/>
      </c>
      <c r="E296" s="1022" t="n"/>
      <c r="F296" s="1022" t="n"/>
      <c r="G296" s="1022" t="n"/>
      <c r="H296" s="1022" t="n"/>
      <c r="I296" s="1022" t="n"/>
      <c r="J296" s="1022" t="n"/>
    </row>
    <row r="297">
      <c r="A297" s="1022" t="n"/>
      <c r="B297" s="1022" t="n"/>
      <c r="C297" s="1022" t="n"/>
      <c r="D297" s="235" t="n"/>
      <c r="E297" s="1022" t="n"/>
      <c r="F297" s="1022" t="n"/>
      <c r="G297" s="1022" t="n"/>
      <c r="H297" s="1022" t="n"/>
      <c r="I297" s="1022" t="n"/>
      <c r="J297" s="1022" t="n"/>
    </row>
    <row r="298">
      <c r="A298" s="885" t="n"/>
      <c r="B298" s="208" t="inlineStr">
        <is>
          <t>CHILDREN POWDER: TIER 1</t>
        </is>
      </c>
      <c r="C298" s="885" t="n"/>
      <c r="D298" s="236" t="n"/>
      <c r="E298" s="885" t="n"/>
      <c r="F298" s="885" t="n"/>
      <c r="G298" s="885" t="n"/>
      <c r="H298" s="885" t="n"/>
      <c r="I298" s="885" t="n"/>
      <c r="J298" s="885" t="n"/>
    </row>
    <row r="299">
      <c r="A299" s="1022" t="n"/>
      <c r="B299" s="1022" t="n"/>
      <c r="C299" s="1022" t="n"/>
      <c r="D299" s="1022" t="n"/>
      <c r="E299" s="1022" t="n"/>
      <c r="F299" s="1022" t="n"/>
      <c r="G299" s="1022" t="n"/>
      <c r="H299" s="1022" t="n"/>
      <c r="I299" s="1022" t="n"/>
      <c r="J299" s="1022" t="n"/>
    </row>
    <row r="300">
      <c r="A300" s="885" t="n"/>
      <c r="B300" s="229" t="inlineStr">
        <is>
          <t>Monthly Inhouse Boxes Produced (in Units)</t>
        </is>
      </c>
      <c r="C300" s="211" t="n"/>
      <c r="D300" s="239">
        <f>'In-house (2-5yrs)'!E85/12</f>
        <v/>
      </c>
      <c r="E300" s="885" t="n"/>
      <c r="F300" s="1022" t="n"/>
      <c r="G300" s="1022" t="n"/>
      <c r="H300" s="1022" t="n"/>
      <c r="I300" s="885" t="n"/>
      <c r="J300" s="885" t="n"/>
    </row>
    <row r="301">
      <c r="A301" s="885" t="n"/>
      <c r="B301" s="232" t="inlineStr">
        <is>
          <t>Monthly Contract Boxes Produced (in Units)</t>
        </is>
      </c>
      <c r="C301" s="213" t="n"/>
      <c r="D301" s="863">
        <f>'Third Party (2-5yrs)'!E57/12</f>
        <v/>
      </c>
      <c r="E301" s="885" t="n"/>
      <c r="F301" s="1022" t="n"/>
      <c r="G301" s="1022" t="n"/>
      <c r="H301" s="1022" t="n"/>
      <c r="I301" s="885" t="n"/>
      <c r="J301" s="885" t="n"/>
    </row>
    <row r="302">
      <c r="A302" s="885" t="n"/>
      <c r="B302" s="232" t="inlineStr">
        <is>
          <t>Cost/Box for Inhouse Mfg (in ₹)</t>
        </is>
      </c>
      <c r="C302" s="213" t="n"/>
      <c r="D302" s="242">
        <f>'In-house (2-5yrs)'!E100</f>
        <v/>
      </c>
      <c r="E302" s="885" t="n"/>
      <c r="F302" s="862" t="n"/>
      <c r="G302" s="1022" t="n"/>
      <c r="H302" s="1022" t="n"/>
      <c r="I302" s="885" t="n"/>
      <c r="J302" s="885" t="n"/>
    </row>
    <row r="303">
      <c r="A303" s="885" t="n"/>
      <c r="B303" s="232" t="inlineStr">
        <is>
          <t>Cost/Box for Contractual Mfg (in ₹)</t>
        </is>
      </c>
      <c r="C303" s="213" t="n"/>
      <c r="D303" s="242">
        <f>'Third Party (2-5yrs)'!D72</f>
        <v/>
      </c>
      <c r="E303" s="885" t="n"/>
      <c r="F303" s="862" t="n"/>
      <c r="G303" s="1022" t="n"/>
      <c r="H303" s="1022" t="n"/>
      <c r="I303" s="885" t="n"/>
      <c r="J303" s="885" t="n"/>
    </row>
    <row r="304">
      <c r="A304" s="885" t="n"/>
      <c r="B304" s="232" t="inlineStr">
        <is>
          <t>Revenue/Box for Inhouse Mfg (in ₹)</t>
        </is>
      </c>
      <c r="C304" s="213" t="n"/>
      <c r="D304" s="242">
        <f>'In-house (2-5yrs)'!D100</f>
        <v/>
      </c>
      <c r="E304" s="1022" t="n"/>
      <c r="F304" s="1022" t="n"/>
      <c r="G304" s="1022" t="n"/>
      <c r="H304" s="1022" t="n"/>
      <c r="I304" s="885" t="n"/>
      <c r="J304" s="885" t="n"/>
    </row>
    <row r="305">
      <c r="A305" s="885" t="n"/>
      <c r="B305" s="232" t="inlineStr">
        <is>
          <t>Revenue/Box for Contractual Mfg (in ₹)</t>
        </is>
      </c>
      <c r="C305" s="213" t="n"/>
      <c r="D305" s="242">
        <f>'Third Party (2-5yrs)'!C72</f>
        <v/>
      </c>
      <c r="E305" s="1022" t="n"/>
      <c r="F305" s="1022" t="n"/>
      <c r="G305" s="1022" t="n"/>
      <c r="H305" s="1022" t="n"/>
      <c r="I305" s="885" t="n"/>
      <c r="J305" s="885" t="n"/>
    </row>
    <row r="306">
      <c r="A306" s="885" t="n"/>
      <c r="B306" s="215" t="inlineStr">
        <is>
          <t>Monthly Indirect Expense (in ₹)</t>
        </is>
      </c>
      <c r="C306" s="216" t="n"/>
      <c r="D306" s="217">
        <f>D27</f>
        <v/>
      </c>
      <c r="E306" s="1022" t="n"/>
      <c r="F306" s="1022" t="n"/>
      <c r="G306" s="1022" t="n"/>
      <c r="H306" s="1022" t="n"/>
      <c r="I306" s="885" t="n"/>
      <c r="J306" s="885" t="n"/>
    </row>
    <row r="307">
      <c r="A307" s="885" t="n"/>
      <c r="B307" s="1022" t="n"/>
      <c r="C307" s="1022" t="n"/>
      <c r="D307" s="1022" t="n"/>
      <c r="E307" s="1022" t="n"/>
      <c r="F307" s="1022" t="n"/>
      <c r="G307" s="218" t="inlineStr">
        <is>
          <t>* The working capital that we are investing in the first month is derived from the cash outflow that is required in the first month</t>
        </is>
      </c>
      <c r="H307" s="1022" t="n"/>
      <c r="I307" s="885" t="n"/>
      <c r="J307" s="885" t="n"/>
    </row>
    <row r="308">
      <c r="A308" s="885" t="n"/>
      <c r="B308" s="246" t="inlineStr">
        <is>
          <t>Month</t>
        </is>
      </c>
      <c r="C308" s="247" t="inlineStr">
        <is>
          <t>Cash Outflow</t>
        </is>
      </c>
      <c r="D308" s="248" t="inlineStr">
        <is>
          <t>Cash Inflow</t>
        </is>
      </c>
      <c r="E308" s="249" t="inlineStr">
        <is>
          <t>Difference (CO-CI)</t>
        </is>
      </c>
      <c r="F308" s="885" t="n"/>
      <c r="G308" s="250" t="inlineStr">
        <is>
          <t>Opening W.C.</t>
        </is>
      </c>
      <c r="H308" s="249" t="inlineStr">
        <is>
          <t>Net Cash Flow</t>
        </is>
      </c>
      <c r="I308" s="251" t="inlineStr">
        <is>
          <t>Closing W.C.</t>
        </is>
      </c>
      <c r="J308" s="885" t="n"/>
    </row>
    <row r="309">
      <c r="A309" s="885" t="n"/>
      <c r="B309" s="252" t="inlineStr">
        <is>
          <t>April</t>
        </is>
      </c>
      <c r="C309" s="138">
        <f>($D$300*$D$302)+$D$306+($D$301*$D$303)</f>
        <v/>
      </c>
      <c r="D309" s="138">
        <f>($D$300*$D$304)+($D$301*$D$305)</f>
        <v/>
      </c>
      <c r="E309" s="253">
        <f>D309-C309</f>
        <v/>
      </c>
      <c r="F309" s="254" t="n"/>
      <c r="G309" s="255">
        <f>C309+D323</f>
        <v/>
      </c>
      <c r="H309" s="255">
        <f>E309</f>
        <v/>
      </c>
      <c r="I309" s="255">
        <f>G309+H309</f>
        <v/>
      </c>
      <c r="J309" s="885" t="n"/>
    </row>
    <row r="310">
      <c r="A310" s="885" t="n"/>
      <c r="B310" s="161" t="inlineStr">
        <is>
          <t>May</t>
        </is>
      </c>
      <c r="C310" s="140">
        <f>($D$300*$D$302)+$D$306+($D$301*$D$303)</f>
        <v/>
      </c>
      <c r="D310" s="140">
        <f>($D$300*$D$304)+($D$301*$D$305)</f>
        <v/>
      </c>
      <c r="E310" s="256">
        <f>D310-C310</f>
        <v/>
      </c>
      <c r="F310" s="254" t="n"/>
      <c r="G310" s="257">
        <f>I309</f>
        <v/>
      </c>
      <c r="H310" s="257">
        <f>E310</f>
        <v/>
      </c>
      <c r="I310" s="257">
        <f>G310+H310</f>
        <v/>
      </c>
      <c r="J310" s="885" t="n"/>
    </row>
    <row r="311">
      <c r="A311" s="885" t="n"/>
      <c r="B311" s="161" t="inlineStr">
        <is>
          <t>June</t>
        </is>
      </c>
      <c r="C311" s="140">
        <f>($D$300*$D$302)+$D$306+($D$301*$D$303)</f>
        <v/>
      </c>
      <c r="D311" s="140">
        <f>($D$300*$D$304)+($D$301*$D$305)</f>
        <v/>
      </c>
      <c r="E311" s="256">
        <f>D311-C311</f>
        <v/>
      </c>
      <c r="F311" s="254" t="n"/>
      <c r="G311" s="257">
        <f>I310</f>
        <v/>
      </c>
      <c r="H311" s="257">
        <f>E311</f>
        <v/>
      </c>
      <c r="I311" s="257">
        <f>G311+H311</f>
        <v/>
      </c>
      <c r="J311" s="885" t="n"/>
    </row>
    <row r="312">
      <c r="A312" s="885" t="n"/>
      <c r="B312" s="161" t="inlineStr">
        <is>
          <t>July</t>
        </is>
      </c>
      <c r="C312" s="140">
        <f>($D$300*$D$302)+$D$306+($D$301*$D$303)</f>
        <v/>
      </c>
      <c r="D312" s="140">
        <f>($D$300*$D$304)+($D$301*$D$305)</f>
        <v/>
      </c>
      <c r="E312" s="256">
        <f>D312-C312</f>
        <v/>
      </c>
      <c r="F312" s="254" t="n"/>
      <c r="G312" s="257">
        <f>I311</f>
        <v/>
      </c>
      <c r="H312" s="257">
        <f>E312</f>
        <v/>
      </c>
      <c r="I312" s="257">
        <f>G312+H312</f>
        <v/>
      </c>
      <c r="J312" s="885" t="n"/>
    </row>
    <row r="313">
      <c r="A313" s="885" t="n"/>
      <c r="B313" s="161" t="inlineStr">
        <is>
          <t>August</t>
        </is>
      </c>
      <c r="C313" s="140">
        <f>($D$300*$D$302)+$D$306+($D$301*$D$303)</f>
        <v/>
      </c>
      <c r="D313" s="140">
        <f>($D$300*$D$304)+($D$301*$D$305)</f>
        <v/>
      </c>
      <c r="E313" s="256">
        <f>D313-C313</f>
        <v/>
      </c>
      <c r="F313" s="254" t="n"/>
      <c r="G313" s="257">
        <f>I312</f>
        <v/>
      </c>
      <c r="H313" s="257">
        <f>E313</f>
        <v/>
      </c>
      <c r="I313" s="257">
        <f>G313+H313</f>
        <v/>
      </c>
      <c r="J313" s="885" t="n"/>
    </row>
    <row r="314">
      <c r="A314" s="885" t="n"/>
      <c r="B314" s="161" t="inlineStr">
        <is>
          <t>September</t>
        </is>
      </c>
      <c r="C314" s="140">
        <f>($D$300*$D$302)+$D$306+($D$301*$D$303)</f>
        <v/>
      </c>
      <c r="D314" s="140">
        <f>($D$300*$D$304)+($D$301*$D$305)</f>
        <v/>
      </c>
      <c r="E314" s="256">
        <f>D314-C314</f>
        <v/>
      </c>
      <c r="F314" s="254" t="n"/>
      <c r="G314" s="257">
        <f>I313</f>
        <v/>
      </c>
      <c r="H314" s="257">
        <f>E314</f>
        <v/>
      </c>
      <c r="I314" s="257">
        <f>G314+H314</f>
        <v/>
      </c>
      <c r="J314" s="885" t="n"/>
    </row>
    <row r="315">
      <c r="A315" s="885" t="n"/>
      <c r="B315" s="161" t="inlineStr">
        <is>
          <t>October</t>
        </is>
      </c>
      <c r="C315" s="140">
        <f>($D$300*$D$302)+$D$306+($D$301*$D$303)</f>
        <v/>
      </c>
      <c r="D315" s="140">
        <f>($D$300*$D$304)+($D$301*$D$305)</f>
        <v/>
      </c>
      <c r="E315" s="256">
        <f>D315-C315</f>
        <v/>
      </c>
      <c r="F315" s="254" t="n"/>
      <c r="G315" s="257">
        <f>I314</f>
        <v/>
      </c>
      <c r="H315" s="257">
        <f>E315</f>
        <v/>
      </c>
      <c r="I315" s="257">
        <f>G315+H315</f>
        <v/>
      </c>
      <c r="J315" s="885" t="n"/>
    </row>
    <row r="316">
      <c r="A316" s="885" t="n"/>
      <c r="B316" s="161" t="inlineStr">
        <is>
          <t>November</t>
        </is>
      </c>
      <c r="C316" s="140">
        <f>($D$300*$D$302)+$D$306+($D$301*$D$303)</f>
        <v/>
      </c>
      <c r="D316" s="140">
        <f>($D$300*$D$304)+($D$301*$D$305)</f>
        <v/>
      </c>
      <c r="E316" s="256">
        <f>D316-C316</f>
        <v/>
      </c>
      <c r="F316" s="254" t="n"/>
      <c r="G316" s="257">
        <f>I315</f>
        <v/>
      </c>
      <c r="H316" s="257">
        <f>E316</f>
        <v/>
      </c>
      <c r="I316" s="257">
        <f>G316+H316</f>
        <v/>
      </c>
      <c r="J316" s="885" t="n"/>
    </row>
    <row r="317">
      <c r="A317" s="885" t="n"/>
      <c r="B317" s="161" t="inlineStr">
        <is>
          <t>December</t>
        </is>
      </c>
      <c r="C317" s="140">
        <f>($D$300*$D$302)+$D$306+($D$301*$D$303)</f>
        <v/>
      </c>
      <c r="D317" s="140">
        <f>($D$300*$D$304)+($D$301*$D$305)</f>
        <v/>
      </c>
      <c r="E317" s="256">
        <f>D317-C317</f>
        <v/>
      </c>
      <c r="F317" s="254" t="n"/>
      <c r="G317" s="257">
        <f>I316</f>
        <v/>
      </c>
      <c r="H317" s="257">
        <f>E317</f>
        <v/>
      </c>
      <c r="I317" s="257">
        <f>G317+H317</f>
        <v/>
      </c>
      <c r="J317" s="885" t="n"/>
    </row>
    <row r="318">
      <c r="A318" s="885" t="n"/>
      <c r="B318" s="161" t="inlineStr">
        <is>
          <t>January</t>
        </is>
      </c>
      <c r="C318" s="140">
        <f>($D$300*$D$302)+$D$306+($D$301*$D$303)</f>
        <v/>
      </c>
      <c r="D318" s="140">
        <f>($D$300*$D$304)+($D$301*$D$305)</f>
        <v/>
      </c>
      <c r="E318" s="256">
        <f>D318-C318</f>
        <v/>
      </c>
      <c r="F318" s="254" t="n"/>
      <c r="G318" s="257">
        <f>I317</f>
        <v/>
      </c>
      <c r="H318" s="257">
        <f>E318</f>
        <v/>
      </c>
      <c r="I318" s="257">
        <f>G318+H318</f>
        <v/>
      </c>
      <c r="J318" s="885" t="n"/>
    </row>
    <row r="319">
      <c r="A319" s="885" t="n"/>
      <c r="B319" s="161" t="inlineStr">
        <is>
          <t>February</t>
        </is>
      </c>
      <c r="C319" s="140">
        <f>($D$300*$D$302)+$D$306+($D$301*$D$303)</f>
        <v/>
      </c>
      <c r="D319" s="140">
        <f>($D$300*$D$304)+($D$301*$D$305)</f>
        <v/>
      </c>
      <c r="E319" s="256">
        <f>D319-C319</f>
        <v/>
      </c>
      <c r="F319" s="254" t="n"/>
      <c r="G319" s="257">
        <f>I318</f>
        <v/>
      </c>
      <c r="H319" s="257">
        <f>E319</f>
        <v/>
      </c>
      <c r="I319" s="257">
        <f>G319+H319</f>
        <v/>
      </c>
      <c r="J319" s="885" t="n"/>
    </row>
    <row r="320">
      <c r="A320" s="885" t="n"/>
      <c r="B320" s="258" t="inlineStr">
        <is>
          <t>March</t>
        </is>
      </c>
      <c r="C320" s="142">
        <f>($D$300*$D$302)+$D$306+($D$301*$D$303)</f>
        <v/>
      </c>
      <c r="D320" s="142">
        <f>($D$300*$D$304)+($D$301*$D$305)</f>
        <v/>
      </c>
      <c r="E320" s="259">
        <f>D320-C320</f>
        <v/>
      </c>
      <c r="F320" s="254" t="n"/>
      <c r="G320" s="260">
        <f>I319</f>
        <v/>
      </c>
      <c r="H320" s="260">
        <f>E320</f>
        <v/>
      </c>
      <c r="I320" s="260">
        <f>G320+H320</f>
        <v/>
      </c>
      <c r="J320" s="885" t="n"/>
    </row>
    <row r="321">
      <c r="A321" s="885" t="n"/>
      <c r="B321" s="885" t="n"/>
      <c r="C321" s="261">
        <f>SUM(C309:C320)</f>
        <v/>
      </c>
      <c r="D321" s="261">
        <f>SUM(D309:D320)</f>
        <v/>
      </c>
      <c r="E321" s="262">
        <f>D321-C321</f>
        <v/>
      </c>
      <c r="F321" s="885" t="n"/>
      <c r="G321" s="885" t="n"/>
      <c r="H321" s="885" t="n"/>
      <c r="I321" s="885" t="n"/>
      <c r="J321" s="885" t="n"/>
    </row>
    <row r="322">
      <c r="A322" s="1022" t="n"/>
      <c r="B322" s="1022" t="n"/>
      <c r="C322" s="1022" t="n"/>
      <c r="D322" s="1022" t="n"/>
      <c r="E322" s="1022" t="n"/>
      <c r="F322" s="1022" t="n"/>
      <c r="G322" s="1022" t="n"/>
      <c r="H322" s="1022" t="n"/>
      <c r="I322" s="1022" t="n"/>
      <c r="J322" s="1022" t="n"/>
    </row>
    <row r="323">
      <c r="A323" s="885" t="n"/>
      <c r="B323" s="155" t="inlineStr">
        <is>
          <t>Buffer Capital (Production Cost of 2 Month)</t>
        </is>
      </c>
      <c r="C323" s="1069" t="n"/>
      <c r="D323" s="228">
        <f>C309*2</f>
        <v/>
      </c>
      <c r="E323" s="885" t="n"/>
      <c r="F323" s="885" t="n"/>
      <c r="G323" s="885" t="n"/>
      <c r="H323" s="885" t="n"/>
      <c r="I323" s="885" t="n"/>
      <c r="J323" s="885" t="n"/>
    </row>
    <row r="324">
      <c r="A324" s="1022" t="n"/>
      <c r="B324" s="1022" t="n"/>
      <c r="C324" s="1022" t="n"/>
      <c r="D324" s="1022" t="n"/>
      <c r="E324" s="1022" t="n"/>
      <c r="F324" s="1022" t="n"/>
      <c r="G324" s="1022" t="n"/>
      <c r="H324" s="1022" t="n"/>
      <c r="I324" s="1022" t="n"/>
      <c r="J324" s="1022" t="n"/>
    </row>
    <row r="325">
      <c r="A325" s="885" t="n"/>
      <c r="B325" s="263" t="inlineStr">
        <is>
          <t>Total Yearly Turnover</t>
        </is>
      </c>
      <c r="C325" s="1074" t="n"/>
      <c r="D325" s="264">
        <f>D321</f>
        <v/>
      </c>
      <c r="E325" s="265" t="n"/>
      <c r="F325" s="885" t="n"/>
      <c r="G325" s="885" t="n"/>
      <c r="H325" s="885" t="n"/>
      <c r="I325" s="885" t="n"/>
      <c r="J325" s="885" t="n"/>
    </row>
    <row r="326">
      <c r="A326" s="885" t="n"/>
      <c r="B326" s="1084" t="inlineStr">
        <is>
          <t>Initial Working Capital</t>
        </is>
      </c>
      <c r="C326" s="1076" t="n"/>
      <c r="D326" s="267">
        <f>C309+D323</f>
        <v/>
      </c>
      <c r="E326" s="245" t="inlineStr">
        <is>
          <t xml:space="preserve">* Working Capital Required=Cash outflow for the first month + Contingency fund </t>
        </is>
      </c>
      <c r="F326" s="885" t="n"/>
      <c r="G326" s="885" t="n"/>
      <c r="H326" s="885" t="n"/>
      <c r="I326" s="885" t="n"/>
      <c r="J326" s="885" t="n"/>
    </row>
    <row r="327">
      <c r="A327" s="885" t="n"/>
      <c r="B327" s="1085" t="inlineStr">
        <is>
          <t>Working Capital Rotation</t>
        </is>
      </c>
      <c r="C327" s="1077" t="n"/>
      <c r="D327" s="268">
        <f>D325/D326</f>
        <v/>
      </c>
      <c r="E327" s="885" t="n"/>
      <c r="F327" s="885" t="n"/>
      <c r="G327" s="885" t="n"/>
      <c r="H327" s="885" t="n"/>
      <c r="I327" s="885" t="n"/>
      <c r="J327" s="885" t="n"/>
    </row>
    <row r="328">
      <c r="A328" s="885" t="n"/>
      <c r="B328" s="885" t="n"/>
      <c r="C328" s="885" t="n"/>
      <c r="D328" s="236" t="n"/>
      <c r="E328" s="885" t="n"/>
      <c r="F328" s="885" t="n"/>
      <c r="G328" s="885" t="n"/>
      <c r="H328" s="885" t="n"/>
      <c r="I328" s="885" t="n"/>
      <c r="J328" s="885" t="n"/>
    </row>
    <row r="329">
      <c r="A329" s="885" t="n"/>
      <c r="B329" s="208" t="inlineStr">
        <is>
          <t>CHILDREN POWDER: TIER 2</t>
        </is>
      </c>
      <c r="C329" s="885" t="n"/>
      <c r="D329" s="236" t="n"/>
      <c r="E329" s="885" t="n"/>
      <c r="F329" s="885" t="n"/>
      <c r="G329" s="885" t="n"/>
      <c r="H329" s="885" t="n"/>
      <c r="I329" s="885" t="n"/>
      <c r="J329" s="885" t="n"/>
    </row>
    <row r="330">
      <c r="A330" s="1022" t="n"/>
      <c r="B330" s="1022" t="n"/>
      <c r="C330" s="1022" t="n"/>
      <c r="D330" s="1022" t="n"/>
      <c r="E330" s="1022" t="n"/>
      <c r="F330" s="1022" t="n"/>
      <c r="G330" s="1022" t="n"/>
      <c r="H330" s="1022" t="n"/>
      <c r="I330" s="1022" t="n"/>
      <c r="J330" s="1022" t="n"/>
    </row>
    <row r="331">
      <c r="A331" s="885" t="n"/>
      <c r="B331" s="229" t="inlineStr">
        <is>
          <t>Monthly Inhouse Boxes Produced (in Units)</t>
        </is>
      </c>
      <c r="C331" s="211" t="n"/>
      <c r="D331" s="239">
        <f>'In-house (2-5yrs)'!E86/12</f>
        <v/>
      </c>
      <c r="E331" s="885" t="n"/>
      <c r="F331" s="1022" t="n"/>
      <c r="G331" s="1022" t="n"/>
      <c r="H331" s="1022" t="n"/>
      <c r="I331" s="885" t="n"/>
      <c r="J331" s="885" t="n"/>
    </row>
    <row r="332">
      <c r="A332" s="885" t="n"/>
      <c r="B332" s="232" t="inlineStr">
        <is>
          <t>Monthly Contract Boxes Produced (in Units)</t>
        </is>
      </c>
      <c r="C332" s="213" t="n"/>
      <c r="D332" s="863">
        <f>'Third Party (2-5yrs)'!E58/12</f>
        <v/>
      </c>
      <c r="E332" s="885" t="n"/>
      <c r="F332" s="1022" t="n"/>
      <c r="G332" s="1022" t="n"/>
      <c r="H332" s="1022" t="n"/>
      <c r="I332" s="885" t="n"/>
      <c r="J332" s="885" t="n"/>
    </row>
    <row r="333">
      <c r="A333" s="885" t="n"/>
      <c r="B333" s="232" t="inlineStr">
        <is>
          <t>Cost/Box for Inhouse Mfg (in ₹)</t>
        </is>
      </c>
      <c r="C333" s="213" t="n"/>
      <c r="D333" s="242">
        <f>'In-house (2-5yrs)'!E101</f>
        <v/>
      </c>
      <c r="E333" s="885" t="n"/>
      <c r="F333" s="862" t="n"/>
      <c r="G333" s="1022" t="n"/>
      <c r="H333" s="1022" t="n"/>
      <c r="I333" s="885" t="n"/>
      <c r="J333" s="885" t="n"/>
    </row>
    <row r="334">
      <c r="A334" s="885" t="n"/>
      <c r="B334" s="232" t="inlineStr">
        <is>
          <t>Cost/Box for Contractual Mfg (in ₹)</t>
        </is>
      </c>
      <c r="C334" s="213" t="n"/>
      <c r="D334" s="242">
        <f>'Third Party (2-5yrs)'!D73</f>
        <v/>
      </c>
      <c r="E334" s="885" t="n"/>
      <c r="F334" s="862" t="n"/>
      <c r="G334" s="1022" t="n"/>
      <c r="H334" s="1022" t="n"/>
      <c r="I334" s="885" t="n"/>
      <c r="J334" s="885" t="n"/>
    </row>
    <row r="335">
      <c r="A335" s="885" t="n"/>
      <c r="B335" s="232" t="inlineStr">
        <is>
          <t>Revenue/Box for Inhouse Mfg (in ₹)</t>
        </is>
      </c>
      <c r="C335" s="213" t="n"/>
      <c r="D335" s="242">
        <f>'In-house (2-5yrs)'!D101</f>
        <v/>
      </c>
      <c r="E335" s="1022" t="n"/>
      <c r="F335" s="1022" t="n"/>
      <c r="G335" s="1022" t="n"/>
      <c r="H335" s="1022" t="n"/>
      <c r="I335" s="885" t="n"/>
      <c r="J335" s="885" t="n"/>
    </row>
    <row r="336">
      <c r="A336" s="885" t="n"/>
      <c r="B336" s="232" t="inlineStr">
        <is>
          <t>Revenue/Box for Contractual Mfg (in ₹)</t>
        </is>
      </c>
      <c r="C336" s="213" t="n"/>
      <c r="D336" s="242">
        <f>'Third Party (2-5yrs)'!C73</f>
        <v/>
      </c>
      <c r="E336" s="1022" t="n"/>
      <c r="F336" s="1022" t="n"/>
      <c r="G336" s="1022" t="n"/>
      <c r="H336" s="1022" t="n"/>
      <c r="I336" s="885" t="n"/>
      <c r="J336" s="885" t="n"/>
    </row>
    <row r="337">
      <c r="A337" s="885" t="n"/>
      <c r="B337" s="215" t="inlineStr">
        <is>
          <t>Monthly Indirect Expense (in ₹)</t>
        </is>
      </c>
      <c r="C337" s="216" t="n"/>
      <c r="D337" s="217">
        <f>D58</f>
        <v/>
      </c>
      <c r="E337" s="1022" t="n"/>
      <c r="F337" s="1022" t="n"/>
      <c r="G337" s="1022" t="n"/>
      <c r="H337" s="1022" t="n"/>
      <c r="I337" s="885" t="n"/>
      <c r="J337" s="885" t="n"/>
    </row>
    <row r="338">
      <c r="A338" s="885" t="n"/>
      <c r="B338" s="1022" t="n"/>
      <c r="C338" s="1022" t="n"/>
      <c r="D338" s="1022" t="n"/>
      <c r="E338" s="1022" t="n"/>
      <c r="F338" s="1022" t="n"/>
      <c r="G338" s="218" t="inlineStr">
        <is>
          <t>* The working capital that we are investing in the first month is derived from the cash outflow that is required in the first month</t>
        </is>
      </c>
      <c r="H338" s="1022" t="n"/>
      <c r="I338" s="885" t="n"/>
      <c r="J338" s="885" t="n"/>
    </row>
    <row r="339">
      <c r="A339" s="885" t="n"/>
      <c r="B339" s="246" t="inlineStr">
        <is>
          <t>Month</t>
        </is>
      </c>
      <c r="C339" s="247" t="inlineStr">
        <is>
          <t>Cash Outflow</t>
        </is>
      </c>
      <c r="D339" s="248" t="inlineStr">
        <is>
          <t>Cash Inflow</t>
        </is>
      </c>
      <c r="E339" s="249" t="inlineStr">
        <is>
          <t>Difference (CO-CI)</t>
        </is>
      </c>
      <c r="F339" s="885" t="n"/>
      <c r="G339" s="250" t="inlineStr">
        <is>
          <t>Opening W.C.</t>
        </is>
      </c>
      <c r="H339" s="249" t="inlineStr">
        <is>
          <t>Net Cash Flow</t>
        </is>
      </c>
      <c r="I339" s="251" t="inlineStr">
        <is>
          <t>Closing W.C.</t>
        </is>
      </c>
      <c r="J339" s="885" t="n"/>
    </row>
    <row r="340">
      <c r="A340" s="885" t="n"/>
      <c r="B340" s="252" t="inlineStr">
        <is>
          <t>April</t>
        </is>
      </c>
      <c r="C340" s="138">
        <f>($D$331*$D$333)+$D$337+($D$332*$D$334)</f>
        <v/>
      </c>
      <c r="D340" s="138">
        <f>($D$331*$D$335)+($D$332*$D$336)</f>
        <v/>
      </c>
      <c r="E340" s="253">
        <f>D340-C340</f>
        <v/>
      </c>
      <c r="F340" s="254" t="n"/>
      <c r="G340" s="255">
        <f>C340+D354</f>
        <v/>
      </c>
      <c r="H340" s="255">
        <f>E340</f>
        <v/>
      </c>
      <c r="I340" s="255">
        <f>G340+H340</f>
        <v/>
      </c>
      <c r="J340" s="885" t="n"/>
    </row>
    <row r="341">
      <c r="A341" s="885" t="n"/>
      <c r="B341" s="161" t="inlineStr">
        <is>
          <t>May</t>
        </is>
      </c>
      <c r="C341" s="140">
        <f>($D$331*$D$333)+$D$337+($D$332*$D$334)</f>
        <v/>
      </c>
      <c r="D341" s="140">
        <f>($D$331*$D$335)+($D$332*$D$336)</f>
        <v/>
      </c>
      <c r="E341" s="256">
        <f>D341-C341</f>
        <v/>
      </c>
      <c r="F341" s="254" t="n"/>
      <c r="G341" s="257">
        <f>I340</f>
        <v/>
      </c>
      <c r="H341" s="257">
        <f>E341</f>
        <v/>
      </c>
      <c r="I341" s="257">
        <f>G341+H341</f>
        <v/>
      </c>
      <c r="J341" s="885" t="n"/>
    </row>
    <row r="342">
      <c r="A342" s="885" t="n"/>
      <c r="B342" s="161" t="inlineStr">
        <is>
          <t>June</t>
        </is>
      </c>
      <c r="C342" s="140">
        <f>($D$331*$D$333)+$D$337+($D$332*$D$334)</f>
        <v/>
      </c>
      <c r="D342" s="140">
        <f>($D$331*$D$335)+($D$332*$D$336)</f>
        <v/>
      </c>
      <c r="E342" s="256">
        <f>D342-C342</f>
        <v/>
      </c>
      <c r="F342" s="254" t="n"/>
      <c r="G342" s="257">
        <f>I341</f>
        <v/>
      </c>
      <c r="H342" s="257">
        <f>E342</f>
        <v/>
      </c>
      <c r="I342" s="257">
        <f>G342+H342</f>
        <v/>
      </c>
      <c r="J342" s="885" t="n"/>
    </row>
    <row r="343">
      <c r="A343" s="885" t="n"/>
      <c r="B343" s="161" t="inlineStr">
        <is>
          <t>July</t>
        </is>
      </c>
      <c r="C343" s="140">
        <f>($D$331*$D$333)+$D$337+($D$332*$D$334)</f>
        <v/>
      </c>
      <c r="D343" s="140">
        <f>($D$331*$D$335)+($D$332*$D$336)</f>
        <v/>
      </c>
      <c r="E343" s="256">
        <f>D343-C343</f>
        <v/>
      </c>
      <c r="F343" s="254" t="n"/>
      <c r="G343" s="257">
        <f>I342</f>
        <v/>
      </c>
      <c r="H343" s="257">
        <f>E343</f>
        <v/>
      </c>
      <c r="I343" s="257">
        <f>G343+H343</f>
        <v/>
      </c>
      <c r="J343" s="885" t="n"/>
    </row>
    <row r="344">
      <c r="A344" s="885" t="n"/>
      <c r="B344" s="161" t="inlineStr">
        <is>
          <t>August</t>
        </is>
      </c>
      <c r="C344" s="140">
        <f>($D$331*$D$333)+$D$337+($D$332*$D$334)</f>
        <v/>
      </c>
      <c r="D344" s="140">
        <f>($D$331*$D$335)+($D$332*$D$336)</f>
        <v/>
      </c>
      <c r="E344" s="256">
        <f>D344-C344</f>
        <v/>
      </c>
      <c r="F344" s="254" t="n"/>
      <c r="G344" s="257">
        <f>I343</f>
        <v/>
      </c>
      <c r="H344" s="257">
        <f>E344</f>
        <v/>
      </c>
      <c r="I344" s="257">
        <f>G344+H344</f>
        <v/>
      </c>
      <c r="J344" s="885" t="n"/>
    </row>
    <row r="345">
      <c r="A345" s="885" t="n"/>
      <c r="B345" s="161" t="inlineStr">
        <is>
          <t>September</t>
        </is>
      </c>
      <c r="C345" s="140">
        <f>($D$331*$D$333)+$D$337+($D$332*$D$334)</f>
        <v/>
      </c>
      <c r="D345" s="140">
        <f>($D$331*$D$335)+($D$332*$D$336)</f>
        <v/>
      </c>
      <c r="E345" s="256">
        <f>D345-C345</f>
        <v/>
      </c>
      <c r="F345" s="254" t="n"/>
      <c r="G345" s="257">
        <f>I344</f>
        <v/>
      </c>
      <c r="H345" s="257">
        <f>E345</f>
        <v/>
      </c>
      <c r="I345" s="257">
        <f>G345+H345</f>
        <v/>
      </c>
      <c r="J345" s="885" t="n"/>
    </row>
    <row r="346">
      <c r="A346" s="885" t="n"/>
      <c r="B346" s="161" t="inlineStr">
        <is>
          <t>October</t>
        </is>
      </c>
      <c r="C346" s="140">
        <f>($D$331*$D$333)+$D$337+($D$332*$D$334)</f>
        <v/>
      </c>
      <c r="D346" s="140">
        <f>($D$331*$D$335)+($D$332*$D$336)</f>
        <v/>
      </c>
      <c r="E346" s="256">
        <f>D346-C346</f>
        <v/>
      </c>
      <c r="F346" s="254" t="n"/>
      <c r="G346" s="257">
        <f>I345</f>
        <v/>
      </c>
      <c r="H346" s="257">
        <f>E346</f>
        <v/>
      </c>
      <c r="I346" s="257">
        <f>G346+H346</f>
        <v/>
      </c>
      <c r="J346" s="885" t="n"/>
    </row>
    <row r="347">
      <c r="A347" s="885" t="n"/>
      <c r="B347" s="161" t="inlineStr">
        <is>
          <t>November</t>
        </is>
      </c>
      <c r="C347" s="140">
        <f>($D$331*$D$333)+$D$337+($D$332*$D$334)</f>
        <v/>
      </c>
      <c r="D347" s="140">
        <f>($D$331*$D$335)+($D$332*$D$336)</f>
        <v/>
      </c>
      <c r="E347" s="256">
        <f>D347-C347</f>
        <v/>
      </c>
      <c r="F347" s="254" t="n"/>
      <c r="G347" s="257">
        <f>I346</f>
        <v/>
      </c>
      <c r="H347" s="257">
        <f>E347</f>
        <v/>
      </c>
      <c r="I347" s="257">
        <f>G347+H347</f>
        <v/>
      </c>
      <c r="J347" s="885" t="n"/>
    </row>
    <row r="348">
      <c r="A348" s="885" t="n"/>
      <c r="B348" s="161" t="inlineStr">
        <is>
          <t>December</t>
        </is>
      </c>
      <c r="C348" s="140">
        <f>($D$331*$D$333)+$D$337+($D$332*$D$334)</f>
        <v/>
      </c>
      <c r="D348" s="140">
        <f>($D$331*$D$335)+($D$332*$D$336)</f>
        <v/>
      </c>
      <c r="E348" s="256">
        <f>D348-C348</f>
        <v/>
      </c>
      <c r="F348" s="254" t="n"/>
      <c r="G348" s="257">
        <f>I347</f>
        <v/>
      </c>
      <c r="H348" s="257">
        <f>E348</f>
        <v/>
      </c>
      <c r="I348" s="257">
        <f>G348+H348</f>
        <v/>
      </c>
      <c r="J348" s="885" t="n"/>
    </row>
    <row r="349">
      <c r="A349" s="885" t="n"/>
      <c r="B349" s="161" t="inlineStr">
        <is>
          <t>January</t>
        </is>
      </c>
      <c r="C349" s="140">
        <f>($D$331*$D$333)+$D$337+($D$332*$D$334)</f>
        <v/>
      </c>
      <c r="D349" s="140">
        <f>($D$331*$D$335)+($D$332*$D$336)</f>
        <v/>
      </c>
      <c r="E349" s="256">
        <f>D349-C349</f>
        <v/>
      </c>
      <c r="F349" s="254" t="n"/>
      <c r="G349" s="257">
        <f>I348</f>
        <v/>
      </c>
      <c r="H349" s="257">
        <f>E349</f>
        <v/>
      </c>
      <c r="I349" s="257">
        <f>G349+H349</f>
        <v/>
      </c>
      <c r="J349" s="885" t="n"/>
    </row>
    <row r="350">
      <c r="A350" s="885" t="n"/>
      <c r="B350" s="161" t="inlineStr">
        <is>
          <t>February</t>
        </is>
      </c>
      <c r="C350" s="140">
        <f>($D$331*$D$333)+$D$337+($D$332*$D$334)</f>
        <v/>
      </c>
      <c r="D350" s="140">
        <f>($D$331*$D$335)+($D$332*$D$336)</f>
        <v/>
      </c>
      <c r="E350" s="256">
        <f>D350-C350</f>
        <v/>
      </c>
      <c r="F350" s="254" t="n"/>
      <c r="G350" s="257">
        <f>I349</f>
        <v/>
      </c>
      <c r="H350" s="257">
        <f>E350</f>
        <v/>
      </c>
      <c r="I350" s="257">
        <f>G350+H350</f>
        <v/>
      </c>
      <c r="J350" s="885" t="n"/>
    </row>
    <row r="351">
      <c r="A351" s="885" t="n"/>
      <c r="B351" s="258" t="inlineStr">
        <is>
          <t>March</t>
        </is>
      </c>
      <c r="C351" s="142">
        <f>($D$331*$D$333)+$D$337+($D$332*$D$334)</f>
        <v/>
      </c>
      <c r="D351" s="142">
        <f>($D$331*$D$335)+($D$332*$D$336)</f>
        <v/>
      </c>
      <c r="E351" s="259">
        <f>D351-C351</f>
        <v/>
      </c>
      <c r="F351" s="254" t="n"/>
      <c r="G351" s="260">
        <f>I350</f>
        <v/>
      </c>
      <c r="H351" s="260">
        <f>E351</f>
        <v/>
      </c>
      <c r="I351" s="260">
        <f>G351+H351</f>
        <v/>
      </c>
      <c r="J351" s="885" t="n"/>
    </row>
    <row r="352">
      <c r="A352" s="885" t="n"/>
      <c r="B352" s="885" t="n"/>
      <c r="C352" s="261">
        <f>SUM(C340:C351)</f>
        <v/>
      </c>
      <c r="D352" s="261">
        <f>SUM(D340:D351)</f>
        <v/>
      </c>
      <c r="E352" s="262">
        <f>D352-C352</f>
        <v/>
      </c>
      <c r="F352" s="885" t="n"/>
      <c r="G352" s="885" t="n"/>
      <c r="H352" s="885" t="n"/>
      <c r="I352" s="885" t="n"/>
      <c r="J352" s="885" t="n"/>
    </row>
    <row r="353">
      <c r="A353" s="1022" t="n"/>
      <c r="B353" s="1022" t="n"/>
      <c r="C353" s="1022" t="n"/>
      <c r="D353" s="1022" t="n"/>
      <c r="E353" s="1022" t="n"/>
      <c r="F353" s="1022" t="n"/>
      <c r="G353" s="1022" t="n"/>
      <c r="H353" s="1022" t="n"/>
      <c r="I353" s="1022" t="n"/>
      <c r="J353" s="1022" t="n"/>
    </row>
    <row r="354">
      <c r="A354" s="885" t="n"/>
      <c r="B354" s="155" t="inlineStr">
        <is>
          <t>Buffer Capital (Production Cost of 2 Month)</t>
        </is>
      </c>
      <c r="C354" s="1069" t="n"/>
      <c r="D354" s="228">
        <f>C340*2</f>
        <v/>
      </c>
      <c r="E354" s="885" t="n"/>
      <c r="F354" s="885" t="n"/>
      <c r="G354" s="885" t="n"/>
      <c r="H354" s="885" t="n"/>
      <c r="I354" s="885" t="n"/>
      <c r="J354" s="885" t="n"/>
    </row>
    <row r="355">
      <c r="A355" s="1022" t="n"/>
      <c r="B355" s="1022" t="n"/>
      <c r="C355" s="1022" t="n"/>
      <c r="D355" s="1022" t="n"/>
      <c r="E355" s="1022" t="n"/>
      <c r="F355" s="1022" t="n"/>
      <c r="G355" s="1022" t="n"/>
      <c r="H355" s="1022" t="n"/>
      <c r="I355" s="1022" t="n"/>
      <c r="J355" s="1022" t="n"/>
    </row>
    <row r="356">
      <c r="A356" s="885" t="n"/>
      <c r="B356" s="263" t="inlineStr">
        <is>
          <t>Total Yearly Turnover</t>
        </is>
      </c>
      <c r="C356" s="1074" t="n"/>
      <c r="D356" s="264">
        <f>D352</f>
        <v/>
      </c>
      <c r="E356" s="265" t="n"/>
      <c r="F356" s="885" t="n"/>
      <c r="G356" s="885" t="n"/>
      <c r="H356" s="885" t="n"/>
      <c r="I356" s="885" t="n"/>
      <c r="J356" s="885" t="n"/>
    </row>
    <row r="357">
      <c r="A357" s="885" t="n"/>
      <c r="B357" s="1084" t="inlineStr">
        <is>
          <t>Initial Working Capital</t>
        </is>
      </c>
      <c r="C357" s="1076" t="n"/>
      <c r="D357" s="267">
        <f>C340+D354</f>
        <v/>
      </c>
      <c r="E357" s="245" t="inlineStr">
        <is>
          <t xml:space="preserve">* Working Capital Required=Cash outflow for the first month + Contingency fund </t>
        </is>
      </c>
      <c r="F357" s="885" t="n"/>
      <c r="G357" s="885" t="n"/>
      <c r="H357" s="885" t="n"/>
      <c r="I357" s="885" t="n"/>
      <c r="J357" s="885" t="n"/>
    </row>
    <row r="358">
      <c r="A358" s="885" t="n"/>
      <c r="B358" s="1085" t="inlineStr">
        <is>
          <t>Working Capital Rotation</t>
        </is>
      </c>
      <c r="C358" s="1077" t="n"/>
      <c r="D358" s="268">
        <f>D356/D357</f>
        <v/>
      </c>
      <c r="E358" s="885" t="n"/>
      <c r="F358" s="885" t="n"/>
      <c r="G358" s="885" t="n"/>
      <c r="H358" s="885" t="n"/>
      <c r="I358" s="885" t="n"/>
      <c r="J358" s="885" t="n"/>
    </row>
    <row r="359">
      <c r="A359" s="885" t="n"/>
      <c r="B359" s="885" t="n"/>
      <c r="C359" s="885" t="n"/>
      <c r="D359" s="236" t="n"/>
      <c r="E359" s="885" t="n"/>
      <c r="F359" s="885" t="n"/>
      <c r="G359" s="885" t="n"/>
      <c r="H359" s="885" t="n"/>
      <c r="I359" s="885" t="n"/>
      <c r="J359" s="885" t="n"/>
    </row>
    <row r="360">
      <c r="A360" s="885" t="n"/>
      <c r="B360" s="208" t="inlineStr">
        <is>
          <t>CHILDREN POWDER: TIER 3</t>
        </is>
      </c>
      <c r="C360" s="885" t="n"/>
      <c r="D360" s="236" t="n"/>
      <c r="E360" s="885" t="n"/>
      <c r="F360" s="885" t="n"/>
      <c r="G360" s="885" t="n"/>
      <c r="H360" s="885" t="n"/>
      <c r="I360" s="885" t="n"/>
      <c r="J360" s="885" t="n"/>
    </row>
    <row r="361">
      <c r="A361" s="1022" t="n"/>
      <c r="B361" s="1022" t="n"/>
      <c r="C361" s="1022" t="n"/>
      <c r="D361" s="1022" t="n"/>
      <c r="E361" s="1022" t="n"/>
      <c r="F361" s="1022" t="n"/>
      <c r="G361" s="1022" t="n"/>
      <c r="H361" s="1022" t="n"/>
      <c r="I361" s="1022" t="n"/>
      <c r="J361" s="1022" t="n"/>
    </row>
    <row r="362">
      <c r="A362" s="885" t="n"/>
      <c r="B362" s="229" t="inlineStr">
        <is>
          <t>Monthly Inhouse Boxes Produced (in Units)</t>
        </is>
      </c>
      <c r="C362" s="211" t="n"/>
      <c r="D362" s="239">
        <f>'In-house (2-5yrs)'!E87/12</f>
        <v/>
      </c>
      <c r="E362" s="885" t="n"/>
      <c r="F362" s="1022" t="n"/>
      <c r="G362" s="1022" t="n"/>
      <c r="H362" s="1022" t="n"/>
      <c r="I362" s="885" t="n"/>
      <c r="J362" s="885" t="n"/>
    </row>
    <row r="363">
      <c r="A363" s="885" t="n"/>
      <c r="B363" s="232" t="inlineStr">
        <is>
          <t>Monthly Contract Boxes Produced (in Units)</t>
        </is>
      </c>
      <c r="C363" s="213" t="n"/>
      <c r="D363" s="863">
        <f>'Third Party (2-5yrs)'!E59/12</f>
        <v/>
      </c>
      <c r="E363" s="885" t="n"/>
      <c r="F363" s="1022" t="n"/>
      <c r="G363" s="1022" t="n"/>
      <c r="H363" s="1022" t="n"/>
      <c r="I363" s="885" t="n"/>
      <c r="J363" s="885" t="n"/>
    </row>
    <row r="364">
      <c r="A364" s="885" t="n"/>
      <c r="B364" s="232" t="inlineStr">
        <is>
          <t>Cost/Box for Inhouse Mfg (in ₹)</t>
        </is>
      </c>
      <c r="C364" s="213" t="n"/>
      <c r="D364" s="242">
        <f>'In-house (2-5yrs)'!E102</f>
        <v/>
      </c>
      <c r="E364" s="885" t="n"/>
      <c r="F364" s="862" t="n"/>
      <c r="G364" s="1022" t="n"/>
      <c r="H364" s="1022" t="n"/>
      <c r="I364" s="885" t="n"/>
      <c r="J364" s="885" t="n"/>
    </row>
    <row r="365">
      <c r="A365" s="885" t="n"/>
      <c r="B365" s="232" t="inlineStr">
        <is>
          <t>Cost/Box for Contractual Mfg (in ₹)</t>
        </is>
      </c>
      <c r="C365" s="213" t="n"/>
      <c r="D365" s="242">
        <f>'Third Party (2-5yrs)'!D74</f>
        <v/>
      </c>
      <c r="E365" s="885" t="n"/>
      <c r="F365" s="862" t="n"/>
      <c r="G365" s="1022" t="n"/>
      <c r="H365" s="1022" t="n"/>
      <c r="I365" s="885" t="n"/>
      <c r="J365" s="885" t="n"/>
    </row>
    <row r="366">
      <c r="A366" s="885" t="n"/>
      <c r="B366" s="232" t="inlineStr">
        <is>
          <t>Revenue/Box for Inhouse Mfg (in ₹)</t>
        </is>
      </c>
      <c r="C366" s="213" t="n"/>
      <c r="D366" s="242">
        <f>'In-house (2-5yrs)'!D102</f>
        <v/>
      </c>
      <c r="E366" s="1022" t="n"/>
      <c r="F366" s="1022" t="n"/>
      <c r="G366" s="1022" t="n"/>
      <c r="H366" s="1022" t="n"/>
      <c r="I366" s="885" t="n"/>
      <c r="J366" s="885" t="n"/>
    </row>
    <row r="367">
      <c r="A367" s="885" t="n"/>
      <c r="B367" s="232" t="inlineStr">
        <is>
          <t>Revenue/Box for Contractual Mfg (in ₹)</t>
        </is>
      </c>
      <c r="C367" s="213" t="n"/>
      <c r="D367" s="242">
        <f>'Third Party (2-5yrs)'!C74</f>
        <v/>
      </c>
      <c r="E367" s="1022" t="n"/>
      <c r="F367" s="1022" t="n"/>
      <c r="G367" s="1022" t="n"/>
      <c r="H367" s="1022" t="n"/>
      <c r="I367" s="885" t="n"/>
      <c r="J367" s="885" t="n"/>
    </row>
    <row r="368">
      <c r="A368" s="885" t="n"/>
      <c r="B368" s="215" t="inlineStr">
        <is>
          <t>Monthly Indirect Expense (in ₹)</t>
        </is>
      </c>
      <c r="C368" s="216" t="n"/>
      <c r="D368" s="217">
        <f>D89</f>
        <v/>
      </c>
      <c r="E368" s="1022" t="n"/>
      <c r="F368" s="1022" t="n"/>
      <c r="G368" s="1022" t="n"/>
      <c r="H368" s="1022" t="n"/>
      <c r="I368" s="885" t="n"/>
      <c r="J368" s="885" t="n"/>
    </row>
    <row r="369">
      <c r="A369" s="885" t="n"/>
      <c r="B369" s="1022" t="n"/>
      <c r="C369" s="1022" t="n"/>
      <c r="D369" s="1022" t="n"/>
      <c r="E369" s="1022" t="n"/>
      <c r="F369" s="1022" t="n"/>
      <c r="G369" s="218" t="inlineStr">
        <is>
          <t>* The working capital that we are investing in the first month is derived from the cash outflow that is required in the first month</t>
        </is>
      </c>
      <c r="H369" s="1022" t="n"/>
      <c r="I369" s="885" t="n"/>
      <c r="J369" s="885" t="n"/>
    </row>
    <row r="370">
      <c r="A370" s="885" t="n"/>
      <c r="B370" s="246" t="inlineStr">
        <is>
          <t>Month</t>
        </is>
      </c>
      <c r="C370" s="247" t="inlineStr">
        <is>
          <t>Cash Outflow</t>
        </is>
      </c>
      <c r="D370" s="248" t="inlineStr">
        <is>
          <t>Cash Inflow</t>
        </is>
      </c>
      <c r="E370" s="249" t="inlineStr">
        <is>
          <t>Difference (CO-CI)</t>
        </is>
      </c>
      <c r="F370" s="885" t="n"/>
      <c r="G370" s="250" t="inlineStr">
        <is>
          <t>Opening W.C.</t>
        </is>
      </c>
      <c r="H370" s="249" t="inlineStr">
        <is>
          <t>Net Cash Flow</t>
        </is>
      </c>
      <c r="I370" s="251" t="inlineStr">
        <is>
          <t>Closing W.C.</t>
        </is>
      </c>
      <c r="J370" s="885" t="n"/>
    </row>
    <row r="371">
      <c r="A371" s="885" t="n"/>
      <c r="B371" s="252" t="inlineStr">
        <is>
          <t>April</t>
        </is>
      </c>
      <c r="C371" s="138">
        <f>($D$362*$D$364)+$D$368+($D$363*$D$365)</f>
        <v/>
      </c>
      <c r="D371" s="138">
        <f>($D$362*$D$366)+($D$363*$D$367)</f>
        <v/>
      </c>
      <c r="E371" s="253">
        <f>D371-C371</f>
        <v/>
      </c>
      <c r="F371" s="254" t="n"/>
      <c r="G371" s="255">
        <f>C371+D385</f>
        <v/>
      </c>
      <c r="H371" s="255">
        <f>E371</f>
        <v/>
      </c>
      <c r="I371" s="255">
        <f>G371+H371</f>
        <v/>
      </c>
      <c r="J371" s="885" t="n"/>
    </row>
    <row r="372">
      <c r="A372" s="885" t="n"/>
      <c r="B372" s="161" t="inlineStr">
        <is>
          <t>May</t>
        </is>
      </c>
      <c r="C372" s="140">
        <f>($D$362*$D$364)+$D$368+($D$363*$D$365)</f>
        <v/>
      </c>
      <c r="D372" s="140">
        <f>($D$362*$D$366)+($D$363*$D$367)</f>
        <v/>
      </c>
      <c r="E372" s="256">
        <f>D372-C372</f>
        <v/>
      </c>
      <c r="F372" s="254" t="n"/>
      <c r="G372" s="257">
        <f>I371</f>
        <v/>
      </c>
      <c r="H372" s="257">
        <f>E372</f>
        <v/>
      </c>
      <c r="I372" s="257">
        <f>G372+H372</f>
        <v/>
      </c>
      <c r="J372" s="885" t="n"/>
    </row>
    <row r="373">
      <c r="A373" s="885" t="n"/>
      <c r="B373" s="161" t="inlineStr">
        <is>
          <t>June</t>
        </is>
      </c>
      <c r="C373" s="140">
        <f>($D$362*$D$364)+$D$368+($D$363*$D$365)</f>
        <v/>
      </c>
      <c r="D373" s="140">
        <f>($D$362*$D$366)+($D$363*$D$367)</f>
        <v/>
      </c>
      <c r="E373" s="256">
        <f>D373-C373</f>
        <v/>
      </c>
      <c r="F373" s="254" t="n"/>
      <c r="G373" s="257">
        <f>I372</f>
        <v/>
      </c>
      <c r="H373" s="257">
        <f>E373</f>
        <v/>
      </c>
      <c r="I373" s="257">
        <f>G373+H373</f>
        <v/>
      </c>
      <c r="J373" s="885" t="n"/>
    </row>
    <row r="374">
      <c r="A374" s="885" t="n"/>
      <c r="B374" s="161" t="inlineStr">
        <is>
          <t>July</t>
        </is>
      </c>
      <c r="C374" s="140">
        <f>($D$362*$D$364)+$D$368+($D$363*$D$365)</f>
        <v/>
      </c>
      <c r="D374" s="140">
        <f>($D$362*$D$366)+($D$363*$D$367)</f>
        <v/>
      </c>
      <c r="E374" s="256">
        <f>D374-C374</f>
        <v/>
      </c>
      <c r="F374" s="254" t="n"/>
      <c r="G374" s="257">
        <f>I373</f>
        <v/>
      </c>
      <c r="H374" s="257">
        <f>E374</f>
        <v/>
      </c>
      <c r="I374" s="257">
        <f>G374+H374</f>
        <v/>
      </c>
      <c r="J374" s="885" t="n"/>
    </row>
    <row r="375">
      <c r="A375" s="885" t="n"/>
      <c r="B375" s="161" t="inlineStr">
        <is>
          <t>August</t>
        </is>
      </c>
      <c r="C375" s="140">
        <f>($D$362*$D$364)+$D$368+($D$363*$D$365)</f>
        <v/>
      </c>
      <c r="D375" s="140">
        <f>($D$362*$D$366)+($D$363*$D$367)</f>
        <v/>
      </c>
      <c r="E375" s="256">
        <f>D375-C375</f>
        <v/>
      </c>
      <c r="F375" s="254" t="n"/>
      <c r="G375" s="257">
        <f>I374</f>
        <v/>
      </c>
      <c r="H375" s="257">
        <f>E375</f>
        <v/>
      </c>
      <c r="I375" s="257">
        <f>G375+H375</f>
        <v/>
      </c>
      <c r="J375" s="885" t="n"/>
    </row>
    <row r="376">
      <c r="A376" s="885" t="n"/>
      <c r="B376" s="161" t="inlineStr">
        <is>
          <t>September</t>
        </is>
      </c>
      <c r="C376" s="140">
        <f>($D$362*$D$364)+$D$368+($D$363*$D$365)</f>
        <v/>
      </c>
      <c r="D376" s="140">
        <f>($D$362*$D$366)+($D$363*$D$367)</f>
        <v/>
      </c>
      <c r="E376" s="256">
        <f>D376-C376</f>
        <v/>
      </c>
      <c r="F376" s="254" t="n"/>
      <c r="G376" s="257">
        <f>I375</f>
        <v/>
      </c>
      <c r="H376" s="257">
        <f>E376</f>
        <v/>
      </c>
      <c r="I376" s="257">
        <f>G376+H376</f>
        <v/>
      </c>
      <c r="J376" s="885" t="n"/>
    </row>
    <row r="377">
      <c r="A377" s="885" t="n"/>
      <c r="B377" s="161" t="inlineStr">
        <is>
          <t>October</t>
        </is>
      </c>
      <c r="C377" s="140">
        <f>($D$362*$D$364)+$D$368+($D$363*$D$365)</f>
        <v/>
      </c>
      <c r="D377" s="140">
        <f>($D$362*$D$366)+($D$363*$D$367)</f>
        <v/>
      </c>
      <c r="E377" s="256">
        <f>D377-C377</f>
        <v/>
      </c>
      <c r="F377" s="254" t="n"/>
      <c r="G377" s="257">
        <f>I376</f>
        <v/>
      </c>
      <c r="H377" s="257">
        <f>E377</f>
        <v/>
      </c>
      <c r="I377" s="257">
        <f>G377+H377</f>
        <v/>
      </c>
      <c r="J377" s="885" t="n"/>
    </row>
    <row r="378">
      <c r="A378" s="885" t="n"/>
      <c r="B378" s="161" t="inlineStr">
        <is>
          <t>November</t>
        </is>
      </c>
      <c r="C378" s="140">
        <f>($D$362*$D$364)+$D$368+($D$363*$D$365)</f>
        <v/>
      </c>
      <c r="D378" s="140">
        <f>($D$362*$D$366)+($D$363*$D$367)</f>
        <v/>
      </c>
      <c r="E378" s="256">
        <f>D378-C378</f>
        <v/>
      </c>
      <c r="F378" s="254" t="n"/>
      <c r="G378" s="257">
        <f>I377</f>
        <v/>
      </c>
      <c r="H378" s="257">
        <f>E378</f>
        <v/>
      </c>
      <c r="I378" s="257">
        <f>G378+H378</f>
        <v/>
      </c>
      <c r="J378" s="885" t="n"/>
    </row>
    <row r="379">
      <c r="A379" s="885" t="n"/>
      <c r="B379" s="161" t="inlineStr">
        <is>
          <t>December</t>
        </is>
      </c>
      <c r="C379" s="140">
        <f>($D$362*$D$364)+$D$368+($D$363*$D$365)</f>
        <v/>
      </c>
      <c r="D379" s="140">
        <f>($D$362*$D$366)+($D$363*$D$367)</f>
        <v/>
      </c>
      <c r="E379" s="256">
        <f>D379-C379</f>
        <v/>
      </c>
      <c r="F379" s="254" t="n"/>
      <c r="G379" s="257">
        <f>I378</f>
        <v/>
      </c>
      <c r="H379" s="257">
        <f>E379</f>
        <v/>
      </c>
      <c r="I379" s="257">
        <f>G379+H379</f>
        <v/>
      </c>
      <c r="J379" s="885" t="n"/>
    </row>
    <row r="380">
      <c r="A380" s="885" t="n"/>
      <c r="B380" s="161" t="inlineStr">
        <is>
          <t>January</t>
        </is>
      </c>
      <c r="C380" s="140">
        <f>($D$362*$D$364)+$D$368+($D$363*$D$365)</f>
        <v/>
      </c>
      <c r="D380" s="140">
        <f>($D$362*$D$366)+($D$363*$D$367)</f>
        <v/>
      </c>
      <c r="E380" s="256">
        <f>D380-C380</f>
        <v/>
      </c>
      <c r="F380" s="254" t="n"/>
      <c r="G380" s="257">
        <f>I379</f>
        <v/>
      </c>
      <c r="H380" s="257">
        <f>E380</f>
        <v/>
      </c>
      <c r="I380" s="257">
        <f>G380+H380</f>
        <v/>
      </c>
      <c r="J380" s="885" t="n"/>
    </row>
    <row r="381">
      <c r="A381" s="885" t="n"/>
      <c r="B381" s="161" t="inlineStr">
        <is>
          <t>February</t>
        </is>
      </c>
      <c r="C381" s="140">
        <f>($D$362*$D$364)+$D$368+($D$363*$D$365)</f>
        <v/>
      </c>
      <c r="D381" s="140">
        <f>($D$362*$D$366)+($D$363*$D$367)</f>
        <v/>
      </c>
      <c r="E381" s="256">
        <f>D381-C381</f>
        <v/>
      </c>
      <c r="F381" s="254" t="n"/>
      <c r="G381" s="257">
        <f>I380</f>
        <v/>
      </c>
      <c r="H381" s="257">
        <f>E381</f>
        <v/>
      </c>
      <c r="I381" s="257">
        <f>G381+H381</f>
        <v/>
      </c>
      <c r="J381" s="885" t="n"/>
    </row>
    <row r="382">
      <c r="A382" s="885" t="n"/>
      <c r="B382" s="258" t="inlineStr">
        <is>
          <t>March</t>
        </is>
      </c>
      <c r="C382" s="142">
        <f>($D$362*$D$364)+$D$368+($D$363*$D$365)</f>
        <v/>
      </c>
      <c r="D382" s="142">
        <f>($D$362*$D$366)+($D$363*$D$367)</f>
        <v/>
      </c>
      <c r="E382" s="259">
        <f>D382-C382</f>
        <v/>
      </c>
      <c r="F382" s="254" t="n"/>
      <c r="G382" s="260">
        <f>I381</f>
        <v/>
      </c>
      <c r="H382" s="260">
        <f>E382</f>
        <v/>
      </c>
      <c r="I382" s="260">
        <f>G382+H382</f>
        <v/>
      </c>
      <c r="J382" s="885" t="n"/>
    </row>
    <row r="383">
      <c r="A383" s="885" t="n"/>
      <c r="B383" s="885" t="n"/>
      <c r="C383" s="261">
        <f>SUM(C371:C382)</f>
        <v/>
      </c>
      <c r="D383" s="261">
        <f>SUM(D371:D382)</f>
        <v/>
      </c>
      <c r="E383" s="262">
        <f>D383-C383</f>
        <v/>
      </c>
      <c r="F383" s="885" t="n"/>
      <c r="G383" s="885" t="n"/>
      <c r="H383" s="885" t="n"/>
      <c r="I383" s="885" t="n"/>
      <c r="J383" s="885" t="n"/>
    </row>
    <row r="384">
      <c r="A384" s="1022" t="n"/>
      <c r="B384" s="1022" t="n"/>
      <c r="C384" s="1022" t="n"/>
      <c r="D384" s="1022" t="n"/>
      <c r="E384" s="1022" t="n"/>
      <c r="F384" s="1022" t="n"/>
      <c r="G384" s="1022" t="n"/>
      <c r="H384" s="1022" t="n"/>
      <c r="I384" s="1022" t="n"/>
      <c r="J384" s="1022" t="n"/>
    </row>
    <row r="385">
      <c r="A385" s="885" t="n"/>
      <c r="B385" s="155" t="inlineStr">
        <is>
          <t>Buffer Capital (Production Cost of 2 Month)</t>
        </is>
      </c>
      <c r="C385" s="1069" t="n"/>
      <c r="D385" s="228">
        <f>C371*2</f>
        <v/>
      </c>
      <c r="E385" s="885" t="n"/>
      <c r="F385" s="885" t="n"/>
      <c r="G385" s="885" t="n"/>
      <c r="H385" s="885" t="n"/>
      <c r="I385" s="885" t="n"/>
      <c r="J385" s="885" t="n"/>
    </row>
    <row r="386">
      <c r="A386" s="1022" t="n"/>
      <c r="B386" s="1022" t="n"/>
      <c r="C386" s="1022" t="n"/>
      <c r="D386" s="1022" t="n"/>
      <c r="E386" s="1022" t="n"/>
      <c r="F386" s="1022" t="n"/>
      <c r="G386" s="1022" t="n"/>
      <c r="H386" s="1022" t="n"/>
      <c r="I386" s="1022" t="n"/>
      <c r="J386" s="1022" t="n"/>
    </row>
    <row r="387">
      <c r="A387" s="885" t="n"/>
      <c r="B387" s="263" t="inlineStr">
        <is>
          <t>Total Yearly Turnover</t>
        </is>
      </c>
      <c r="C387" s="1074" t="n"/>
      <c r="D387" s="264">
        <f>D383</f>
        <v/>
      </c>
      <c r="E387" s="265" t="n"/>
      <c r="F387" s="885" t="n"/>
      <c r="G387" s="885" t="n"/>
      <c r="H387" s="885" t="n"/>
      <c r="I387" s="885" t="n"/>
      <c r="J387" s="885" t="n"/>
    </row>
    <row r="388">
      <c r="A388" s="885" t="n"/>
      <c r="B388" s="1084" t="inlineStr">
        <is>
          <t>Initial Working Capital</t>
        </is>
      </c>
      <c r="C388" s="1076" t="n"/>
      <c r="D388" s="267">
        <f>C371+D385</f>
        <v/>
      </c>
      <c r="E388" s="245" t="inlineStr">
        <is>
          <t xml:space="preserve">* Working Capital Required=Cash outflow for the first month + Contingency fund </t>
        </is>
      </c>
      <c r="F388" s="885" t="n"/>
      <c r="G388" s="885" t="n"/>
      <c r="H388" s="885" t="n"/>
      <c r="I388" s="885" t="n"/>
      <c r="J388" s="885" t="n"/>
    </row>
    <row r="389">
      <c r="A389" s="885" t="n"/>
      <c r="B389" s="1085" t="inlineStr">
        <is>
          <t>Working Capital Rotation</t>
        </is>
      </c>
      <c r="C389" s="1077" t="n"/>
      <c r="D389" s="268">
        <f>D387/D388</f>
        <v/>
      </c>
      <c r="E389" s="885" t="n"/>
      <c r="F389" s="885" t="n"/>
      <c r="G389" s="885" t="n"/>
      <c r="H389" s="885" t="n"/>
      <c r="I389" s="885" t="n"/>
      <c r="J389" s="885" t="n"/>
    </row>
    <row r="390">
      <c r="A390" s="885" t="n"/>
      <c r="B390" s="885" t="n"/>
      <c r="C390" s="885" t="n"/>
      <c r="D390" s="236" t="n"/>
      <c r="E390" s="885" t="n"/>
      <c r="F390" s="885" t="n"/>
      <c r="G390" s="885" t="n"/>
      <c r="H390" s="885" t="n"/>
      <c r="I390" s="885" t="n"/>
      <c r="J390" s="885" t="n"/>
    </row>
  </sheetData>
  <mergeCells count="50">
    <mergeCell ref="B109:C109"/>
    <mergeCell ref="B47:C47"/>
    <mergeCell ref="B389:C389"/>
    <mergeCell ref="B233:C233"/>
    <mergeCell ref="B327:C327"/>
    <mergeCell ref="B261:C261"/>
    <mergeCell ref="B199:C199"/>
    <mergeCell ref="B232:C232"/>
    <mergeCell ref="B141:C141"/>
    <mergeCell ref="B46:C46"/>
    <mergeCell ref="B202:C202"/>
    <mergeCell ref="B292:C292"/>
    <mergeCell ref="B295:C295"/>
    <mergeCell ref="B264:C264"/>
    <mergeCell ref="B357:C357"/>
    <mergeCell ref="B326:C326"/>
    <mergeCell ref="B110:C110"/>
    <mergeCell ref="B140:C140"/>
    <mergeCell ref="B385:C385"/>
    <mergeCell ref="B263:C263"/>
    <mergeCell ref="B77:C77"/>
    <mergeCell ref="B323:C323"/>
    <mergeCell ref="B48:C48"/>
    <mergeCell ref="B294:C294"/>
    <mergeCell ref="B387:C387"/>
    <mergeCell ref="B358:C358"/>
    <mergeCell ref="B170:C170"/>
    <mergeCell ref="B171:C171"/>
    <mergeCell ref="B44:C44"/>
    <mergeCell ref="B78:C78"/>
    <mergeCell ref="B354:C354"/>
    <mergeCell ref="B234:C234"/>
    <mergeCell ref="B172:C172"/>
    <mergeCell ref="B230:C230"/>
    <mergeCell ref="B168:C168"/>
    <mergeCell ref="B137:C137"/>
    <mergeCell ref="B388:C388"/>
    <mergeCell ref="B108:C108"/>
    <mergeCell ref="B2:E2"/>
    <mergeCell ref="B201:C201"/>
    <mergeCell ref="B139:C139"/>
    <mergeCell ref="H18:I18"/>
    <mergeCell ref="B265:C265"/>
    <mergeCell ref="B356:C356"/>
    <mergeCell ref="B325:C325"/>
    <mergeCell ref="B296:C296"/>
    <mergeCell ref="B203:C203"/>
    <mergeCell ref="B79:C79"/>
    <mergeCell ref="B106:C106"/>
    <mergeCell ref="B75:C75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FF0070C0"/>
    <outlinePr summaryBelow="1" summaryRight="1"/>
    <pageSetUpPr/>
  </sheetPr>
  <dimension ref="A1:Z243"/>
  <sheetViews>
    <sheetView showGridLines="0" workbookViewId="0">
      <selection activeCell="A1" sqref="A1"/>
    </sheetView>
  </sheetViews>
  <sheetFormatPr baseColWidth="8" defaultColWidth="12.63" defaultRowHeight="15.75" customHeight="1"/>
  <cols>
    <col width="1.38" customWidth="1" style="1068" min="1" max="1"/>
    <col width="29.88" customWidth="1" style="1068" min="2" max="2"/>
    <col width="18.63" customWidth="1" style="1068" min="3" max="3"/>
    <col width="24.13" customWidth="1" style="1068" min="4" max="4"/>
    <col width="21.13" customWidth="1" style="1068" min="5" max="5"/>
    <col width="35.75" customWidth="1" style="1068" min="6" max="6"/>
    <col width="17.13" customWidth="1" style="1068" min="7" max="7"/>
    <col width="25.5" customWidth="1" style="1068" min="8" max="8"/>
    <col width="19.75" customWidth="1" style="1068" min="9" max="9"/>
    <col width="7.63" customWidth="1" style="1068" min="10" max="26"/>
  </cols>
  <sheetData>
    <row r="1">
      <c r="A1" s="871" t="n"/>
      <c r="B1" s="871" t="n"/>
      <c r="C1" s="871" t="n"/>
      <c r="D1" s="871" t="n"/>
      <c r="E1" s="871" t="n"/>
      <c r="F1" s="871" t="n"/>
      <c r="G1" s="871" t="n"/>
      <c r="H1" s="871" t="n"/>
      <c r="I1" s="871" t="n"/>
      <c r="J1" s="871" t="n"/>
      <c r="K1" s="871" t="n"/>
      <c r="L1" s="871" t="n"/>
      <c r="M1" s="871" t="n"/>
      <c r="N1" s="871" t="n"/>
      <c r="O1" s="871" t="n"/>
      <c r="P1" s="871" t="n"/>
      <c r="Q1" s="871" t="n"/>
      <c r="R1" s="871" t="n"/>
      <c r="S1" s="871" t="n"/>
      <c r="T1" s="871" t="n"/>
      <c r="U1" s="871" t="n"/>
      <c r="V1" s="871" t="n"/>
      <c r="W1" s="871" t="n"/>
      <c r="X1" s="871" t="n"/>
      <c r="Y1" s="871" t="n"/>
      <c r="Z1" s="871" t="n"/>
    </row>
    <row r="2">
      <c r="A2" s="871" t="n"/>
      <c r="B2" s="925" t="inlineStr">
        <is>
          <t>Year</t>
        </is>
      </c>
      <c r="C2" s="873" t="inlineStr">
        <is>
          <t>New Plants Set Up</t>
        </is>
      </c>
      <c r="D2" s="876" t="inlineStr">
        <is>
          <t>Land &amp; Construction (in Cr)</t>
        </is>
      </c>
      <c r="E2" s="873" t="inlineStr">
        <is>
          <t>Machinery (in Cr)</t>
        </is>
      </c>
      <c r="F2" s="873" t="inlineStr">
        <is>
          <t>Miscellaneous &amp; Contingency Fund (in Cr)</t>
        </is>
      </c>
      <c r="G2" s="873" t="inlineStr">
        <is>
          <t>Total CAPEX (in Cr)</t>
        </is>
      </c>
      <c r="H2" s="871" t="n"/>
      <c r="I2" s="871" t="n"/>
      <c r="J2" s="871" t="n"/>
      <c r="K2" s="871" t="n"/>
      <c r="L2" s="871" t="n"/>
      <c r="M2" s="871" t="n"/>
      <c r="N2" s="871" t="n"/>
      <c r="O2" s="871" t="n"/>
      <c r="P2" s="871" t="n"/>
      <c r="Q2" s="871" t="n"/>
      <c r="R2" s="871" t="n"/>
      <c r="S2" s="871" t="n"/>
      <c r="T2" s="871" t="n"/>
      <c r="U2" s="871" t="n"/>
      <c r="V2" s="871" t="n"/>
      <c r="W2" s="871" t="n"/>
      <c r="X2" s="871" t="n"/>
      <c r="Y2" s="871" t="n"/>
      <c r="Z2" s="871" t="n"/>
    </row>
    <row r="3">
      <c r="A3" s="871" t="n"/>
      <c r="B3" s="895" t="n">
        <v>1</v>
      </c>
      <c r="C3" s="625">
        <f>'In-house (2-5yrs)'!C3</f>
        <v/>
      </c>
      <c r="D3" s="606">
        <f>C3*$C$11</f>
        <v/>
      </c>
      <c r="E3" s="560">
        <f>($C$26-$C$11-$C$24-$C$25)*C3</f>
        <v/>
      </c>
      <c r="F3" s="560">
        <f>($C$24+$C$25)*C3</f>
        <v/>
      </c>
      <c r="G3" s="560">
        <f>sum(D3:F3)</f>
        <v/>
      </c>
      <c r="H3" s="871" t="n"/>
      <c r="I3" s="871" t="n"/>
      <c r="J3" s="871" t="n"/>
      <c r="K3" s="871" t="n"/>
      <c r="L3" s="871" t="n"/>
      <c r="M3" s="871" t="n"/>
      <c r="N3" s="871" t="n"/>
      <c r="O3" s="871" t="n"/>
      <c r="P3" s="871" t="n"/>
      <c r="Q3" s="871" t="n"/>
      <c r="R3" s="871" t="n"/>
      <c r="S3" s="871" t="n"/>
      <c r="T3" s="871" t="n"/>
      <c r="U3" s="871" t="n"/>
      <c r="V3" s="871" t="n"/>
      <c r="W3" s="871" t="n"/>
      <c r="X3" s="871" t="n"/>
      <c r="Y3" s="871" t="n"/>
      <c r="Z3" s="871" t="n"/>
    </row>
    <row r="4">
      <c r="A4" s="871" t="n"/>
      <c r="B4" s="895" t="n">
        <v>2</v>
      </c>
      <c r="C4" s="625">
        <f>'In-house (2-5yrs)'!C4</f>
        <v/>
      </c>
      <c r="D4" s="606">
        <f>C4*$C$11</f>
        <v/>
      </c>
      <c r="E4" s="560">
        <f>($C$26-$C$11-$C$24-$C$25)*C4</f>
        <v/>
      </c>
      <c r="F4" s="560">
        <f>($C$24+$C$25)*C4</f>
        <v/>
      </c>
      <c r="G4" s="560">
        <f>sum(D4:F4)</f>
        <v/>
      </c>
      <c r="H4" s="871" t="n"/>
      <c r="I4" s="871" t="n"/>
      <c r="J4" s="871" t="n"/>
      <c r="K4" s="871" t="n"/>
      <c r="L4" s="871" t="n"/>
      <c r="M4" s="871" t="n"/>
      <c r="N4" s="871" t="n"/>
      <c r="O4" s="871" t="n"/>
      <c r="P4" s="871" t="n"/>
      <c r="Q4" s="871" t="n"/>
      <c r="R4" s="871" t="n"/>
      <c r="S4" s="871" t="n"/>
      <c r="T4" s="871" t="n"/>
      <c r="U4" s="871" t="n"/>
      <c r="V4" s="871" t="n"/>
      <c r="W4" s="871" t="n"/>
      <c r="X4" s="871" t="n"/>
      <c r="Y4" s="871" t="n"/>
      <c r="Z4" s="871" t="n"/>
    </row>
    <row r="5">
      <c r="A5" s="871" t="n"/>
      <c r="B5" s="895" t="n">
        <v>3</v>
      </c>
      <c r="C5" s="625">
        <f>'In-house (2-5yrs)'!C5</f>
        <v/>
      </c>
      <c r="D5" s="606">
        <f>C5*$C$11</f>
        <v/>
      </c>
      <c r="E5" s="560">
        <f>($C$26-$C$11-$C$24-$C$25)*C5</f>
        <v/>
      </c>
      <c r="F5" s="560">
        <f>($C$24+$C$25)*C5</f>
        <v/>
      </c>
      <c r="G5" s="560">
        <f>sum(D5:F5)</f>
        <v/>
      </c>
      <c r="H5" s="871" t="n"/>
      <c r="I5" s="871" t="n"/>
      <c r="J5" s="871" t="n"/>
      <c r="K5" s="871" t="n"/>
      <c r="L5" s="871" t="n"/>
      <c r="M5" s="871" t="n"/>
      <c r="N5" s="871" t="n"/>
      <c r="O5" s="871" t="n"/>
      <c r="P5" s="871" t="n"/>
      <c r="Q5" s="871" t="n"/>
      <c r="R5" s="871" t="n"/>
      <c r="S5" s="871" t="n"/>
      <c r="T5" s="871" t="n"/>
      <c r="U5" s="871" t="n"/>
      <c r="V5" s="871" t="n"/>
      <c r="W5" s="871" t="n"/>
      <c r="X5" s="871" t="n"/>
      <c r="Y5" s="871" t="n"/>
      <c r="Z5" s="871" t="n"/>
    </row>
    <row r="6">
      <c r="A6" s="871" t="n"/>
      <c r="B6" s="895" t="n">
        <v>4</v>
      </c>
      <c r="C6" s="625">
        <f>'In-house (2-5yrs)'!C6</f>
        <v/>
      </c>
      <c r="D6" s="606">
        <f>C6*$C$11</f>
        <v/>
      </c>
      <c r="E6" s="560">
        <f>($C$26-$C$11-$C$24-$C$25)*C6</f>
        <v/>
      </c>
      <c r="F6" s="560">
        <f>($C$24+$C$25)*C6</f>
        <v/>
      </c>
      <c r="G6" s="560">
        <f>sum(D6:F6)</f>
        <v/>
      </c>
      <c r="H6" s="871" t="n"/>
      <c r="I6" s="871" t="n"/>
      <c r="J6" s="871" t="n"/>
      <c r="K6" s="871" t="n"/>
      <c r="L6" s="871" t="n"/>
      <c r="M6" s="871" t="n"/>
      <c r="N6" s="871" t="n"/>
      <c r="O6" s="871" t="n"/>
      <c r="P6" s="871" t="n"/>
      <c r="Q6" s="871" t="n"/>
      <c r="R6" s="871" t="n"/>
      <c r="S6" s="871" t="n"/>
      <c r="T6" s="871" t="n"/>
      <c r="U6" s="871" t="n"/>
      <c r="V6" s="871" t="n"/>
      <c r="W6" s="871" t="n"/>
      <c r="X6" s="871" t="n"/>
      <c r="Y6" s="871" t="n"/>
      <c r="Z6" s="871" t="n"/>
    </row>
    <row r="7">
      <c r="A7" s="871" t="n"/>
      <c r="B7" s="895" t="n">
        <v>5</v>
      </c>
      <c r="C7" s="625">
        <f>'In-house (2-5yrs)'!C7</f>
        <v/>
      </c>
      <c r="D7" s="606">
        <f>C7*$C$11</f>
        <v/>
      </c>
      <c r="E7" s="560">
        <f>($C$26-$C$11-$C$24-$C$25)*C7</f>
        <v/>
      </c>
      <c r="F7" s="560">
        <f>($C$24+$C$25)*C7</f>
        <v/>
      </c>
      <c r="G7" s="560">
        <f>sum(D7:F7)</f>
        <v/>
      </c>
      <c r="H7" s="871" t="n"/>
      <c r="I7" s="871" t="n"/>
      <c r="J7" s="871" t="n"/>
      <c r="K7" s="871" t="n"/>
      <c r="L7" s="871" t="n"/>
      <c r="M7" s="871" t="n"/>
      <c r="N7" s="871" t="n"/>
      <c r="O7" s="871" t="n"/>
      <c r="P7" s="871" t="n"/>
      <c r="Q7" s="871" t="n"/>
      <c r="R7" s="871" t="n"/>
      <c r="S7" s="871" t="n"/>
      <c r="T7" s="871" t="n"/>
      <c r="U7" s="871" t="n"/>
      <c r="V7" s="871" t="n"/>
      <c r="W7" s="871" t="n"/>
      <c r="X7" s="871" t="n"/>
      <c r="Y7" s="871" t="n"/>
      <c r="Z7" s="871" t="n"/>
    </row>
    <row r="8">
      <c r="A8" s="871" t="n"/>
      <c r="B8" s="874" t="inlineStr">
        <is>
          <t>Total</t>
        </is>
      </c>
      <c r="C8" s="33">
        <f>SUM(C3:C7)</f>
        <v/>
      </c>
      <c r="D8" s="875">
        <f>SUM(D3:D7)</f>
        <v/>
      </c>
      <c r="E8" s="335">
        <f>SUM(E3:E7)</f>
        <v/>
      </c>
      <c r="F8" s="335">
        <f>SUM(F3:F7)</f>
        <v/>
      </c>
      <c r="G8" s="335">
        <f>sum(G3:G7)</f>
        <v/>
      </c>
      <c r="H8" s="871" t="n"/>
      <c r="I8" s="871" t="n"/>
      <c r="J8" s="871" t="n"/>
      <c r="K8" s="871" t="n"/>
      <c r="L8" s="871" t="n"/>
      <c r="M8" s="871" t="n"/>
      <c r="N8" s="871" t="n"/>
      <c r="O8" s="871" t="n"/>
      <c r="P8" s="871" t="n"/>
      <c r="Q8" s="871" t="n"/>
      <c r="R8" s="871" t="n"/>
      <c r="S8" s="871" t="n"/>
      <c r="T8" s="871" t="n"/>
      <c r="U8" s="871" t="n"/>
      <c r="V8" s="871" t="n"/>
      <c r="W8" s="871" t="n"/>
      <c r="X8" s="871" t="n"/>
      <c r="Y8" s="871" t="n"/>
      <c r="Z8" s="871" t="n"/>
    </row>
    <row r="9">
      <c r="A9" s="871" t="n"/>
      <c r="B9" s="871" t="n"/>
      <c r="C9" s="871" t="n"/>
      <c r="D9" s="871" t="n"/>
      <c r="E9" s="871" t="n"/>
      <c r="F9" s="871" t="n"/>
      <c r="G9" s="871" t="n"/>
      <c r="H9" s="871" t="n"/>
      <c r="I9" s="871" t="n"/>
      <c r="J9" s="871" t="n"/>
      <c r="K9" s="871" t="n"/>
      <c r="L9" s="871" t="n"/>
      <c r="M9" s="871" t="n"/>
      <c r="N9" s="871" t="n"/>
      <c r="O9" s="871" t="n"/>
      <c r="P9" s="871" t="n"/>
      <c r="Q9" s="871" t="n"/>
      <c r="R9" s="871" t="n"/>
      <c r="S9" s="871" t="n"/>
      <c r="T9" s="871" t="n"/>
      <c r="U9" s="871" t="n"/>
      <c r="V9" s="871" t="n"/>
      <c r="W9" s="871" t="n"/>
      <c r="X9" s="871" t="n"/>
      <c r="Y9" s="871" t="n"/>
      <c r="Z9" s="871" t="n"/>
    </row>
    <row r="10">
      <c r="A10" s="871" t="n"/>
      <c r="B10" s="873" t="inlineStr">
        <is>
          <t>Cost of Project</t>
        </is>
      </c>
      <c r="C10" s="876" t="inlineStr">
        <is>
          <t>Cost (in Cr)</t>
        </is>
      </c>
      <c r="D10" s="916" t="n"/>
      <c r="E10" s="878" t="n"/>
      <c r="F10" s="871" t="n"/>
      <c r="G10" s="871" t="n"/>
      <c r="H10" s="871" t="n"/>
      <c r="I10" s="871" t="n"/>
      <c r="J10" s="871" t="n"/>
      <c r="K10" s="871" t="n"/>
      <c r="L10" s="871" t="n"/>
      <c r="M10" s="871" t="n"/>
      <c r="N10" s="871" t="n"/>
      <c r="O10" s="871" t="n"/>
      <c r="P10" s="871" t="n"/>
      <c r="Q10" s="871" t="n"/>
      <c r="R10" s="871" t="n"/>
      <c r="S10" s="871" t="n"/>
      <c r="T10" s="871" t="n"/>
      <c r="U10" s="871" t="n"/>
      <c r="V10" s="871" t="n"/>
      <c r="W10" s="871" t="n"/>
      <c r="X10" s="871" t="n"/>
      <c r="Y10" s="871" t="n"/>
      <c r="Z10" s="871" t="n"/>
    </row>
    <row r="11">
      <c r="A11" s="871" t="n"/>
      <c r="B11" s="651" t="inlineStr">
        <is>
          <t>Land and Plant Building</t>
        </is>
      </c>
      <c r="C11" s="879">
        <f>C35</f>
        <v/>
      </c>
      <c r="D11" s="880" t="n"/>
      <c r="E11" s="871" t="n"/>
      <c r="F11" s="871" t="n"/>
      <c r="G11" s="871" t="n"/>
      <c r="H11" s="871" t="n"/>
      <c r="J11" s="871" t="n"/>
      <c r="K11" s="871" t="n"/>
      <c r="L11" s="871" t="n"/>
      <c r="M11" s="871" t="n"/>
      <c r="N11" s="871" t="n"/>
      <c r="O11" s="871" t="n"/>
      <c r="P11" s="871" t="n"/>
      <c r="Q11" s="871" t="n"/>
      <c r="R11" s="871" t="n"/>
      <c r="S11" s="871" t="n"/>
      <c r="T11" s="871" t="n"/>
      <c r="U11" s="871" t="n"/>
      <c r="V11" s="871" t="n"/>
      <c r="W11" s="871" t="n"/>
      <c r="X11" s="871" t="n"/>
      <c r="Y11" s="871" t="n"/>
      <c r="Z11" s="871" t="n"/>
    </row>
    <row r="12">
      <c r="A12" s="871" t="n"/>
      <c r="B12" s="794" t="inlineStr">
        <is>
          <t>Utilities (Power, Tanks etc.)</t>
        </is>
      </c>
      <c r="C12" s="653">
        <f>0.13*2</f>
        <v/>
      </c>
      <c r="D12" s="618" t="n"/>
      <c r="F12" s="871" t="n"/>
      <c r="G12" s="871" t="n"/>
      <c r="H12" s="871" t="n"/>
      <c r="J12" s="871" t="n"/>
      <c r="K12" s="871" t="n"/>
      <c r="L12" s="871" t="n"/>
      <c r="M12" s="871" t="n"/>
      <c r="N12" s="871" t="n"/>
      <c r="O12" s="871" t="n"/>
      <c r="P12" s="871" t="n"/>
      <c r="Q12" s="871" t="n"/>
      <c r="R12" s="871" t="n"/>
      <c r="S12" s="871" t="n"/>
      <c r="T12" s="871" t="n"/>
      <c r="U12" s="871" t="n"/>
      <c r="V12" s="871" t="n"/>
      <c r="W12" s="871" t="n"/>
      <c r="X12" s="871" t="n"/>
      <c r="Y12" s="871" t="n"/>
      <c r="Z12" s="871" t="n"/>
    </row>
    <row r="13">
      <c r="A13" s="871" t="n"/>
      <c r="B13" s="881" t="inlineStr">
        <is>
          <t>FBD (Fluid Bed Dryer)</t>
        </is>
      </c>
      <c r="C13" s="882">
        <f>0.5*118%</f>
        <v/>
      </c>
      <c r="D13" s="880" t="n"/>
      <c r="F13" s="871" t="n"/>
      <c r="G13" s="871" t="n"/>
      <c r="H13" s="871" t="n"/>
      <c r="J13" s="871" t="n"/>
      <c r="K13" s="871" t="n"/>
      <c r="L13" s="871" t="n"/>
      <c r="M13" s="871" t="n"/>
      <c r="N13" s="871" t="n"/>
      <c r="O13" s="871" t="n"/>
      <c r="P13" s="871" t="n"/>
      <c r="Q13" s="871" t="n"/>
      <c r="R13" s="871" t="n"/>
      <c r="S13" s="871" t="n"/>
      <c r="T13" s="871" t="n"/>
      <c r="U13" s="871" t="n"/>
      <c r="V13" s="871" t="n"/>
      <c r="W13" s="871" t="n"/>
      <c r="X13" s="871" t="n"/>
      <c r="Y13" s="871" t="n"/>
      <c r="Z13" s="871" t="n"/>
    </row>
    <row r="14">
      <c r="A14" s="871" t="n"/>
      <c r="B14" s="881" t="inlineStr">
        <is>
          <t xml:space="preserve">Precision Octagonal Blending </t>
        </is>
      </c>
      <c r="C14" s="882">
        <f>0.25*118%</f>
        <v/>
      </c>
      <c r="D14" s="880" t="n"/>
      <c r="E14" s="871" t="n"/>
      <c r="F14" s="871" t="n"/>
      <c r="G14" s="871" t="n"/>
      <c r="H14" s="871" t="n"/>
      <c r="J14" s="871" t="n"/>
      <c r="K14" s="871" t="n"/>
      <c r="L14" s="871" t="n"/>
      <c r="M14" s="871" t="n"/>
      <c r="N14" s="871" t="n"/>
      <c r="O14" s="871" t="n"/>
      <c r="P14" s="871" t="n"/>
      <c r="Q14" s="871" t="n"/>
      <c r="R14" s="871" t="n"/>
      <c r="S14" s="871" t="n"/>
      <c r="T14" s="871" t="n"/>
      <c r="U14" s="871" t="n"/>
      <c r="V14" s="871" t="n"/>
      <c r="W14" s="871" t="n"/>
      <c r="X14" s="871" t="n"/>
      <c r="Y14" s="871" t="n"/>
      <c r="Z14" s="871" t="n"/>
    </row>
    <row r="15">
      <c r="A15" s="871" t="n"/>
      <c r="B15" s="881" t="inlineStr">
        <is>
          <t>Compressor Unit</t>
        </is>
      </c>
      <c r="C15" s="882">
        <f>0.05*2</f>
        <v/>
      </c>
      <c r="D15" s="618" t="n"/>
      <c r="E15" s="871" t="n"/>
      <c r="F15" s="871" t="n"/>
      <c r="G15" s="871" t="n"/>
      <c r="H15" s="871" t="n"/>
      <c r="I15" s="871" t="n"/>
      <c r="J15" s="871" t="n"/>
      <c r="K15" s="871" t="n"/>
      <c r="L15" s="871" t="n"/>
      <c r="M15" s="871" t="n"/>
      <c r="N15" s="871" t="n"/>
      <c r="O15" s="871" t="n"/>
      <c r="P15" s="871" t="n"/>
      <c r="Q15" s="871" t="n"/>
      <c r="R15" s="871" t="n"/>
      <c r="S15" s="871" t="n"/>
      <c r="T15" s="871" t="n"/>
      <c r="U15" s="871" t="n"/>
      <c r="V15" s="871" t="n"/>
      <c r="W15" s="871" t="n"/>
      <c r="X15" s="871" t="n"/>
      <c r="Y15" s="871" t="n"/>
      <c r="Z15" s="871" t="n"/>
    </row>
    <row r="16">
      <c r="A16" s="871" t="n"/>
      <c r="B16" s="881" t="inlineStr">
        <is>
          <t>HVAC</t>
        </is>
      </c>
      <c r="C16" s="882">
        <f>0.5*2</f>
        <v/>
      </c>
      <c r="D16" s="618" t="n"/>
      <c r="E16" s="871" t="n"/>
      <c r="F16" s="871" t="n"/>
      <c r="G16" s="871" t="n"/>
      <c r="H16" s="871" t="n"/>
      <c r="I16" s="871" t="n"/>
      <c r="J16" s="871" t="n"/>
      <c r="K16" s="871" t="n"/>
      <c r="L16" s="871" t="n"/>
      <c r="M16" s="871" t="n"/>
      <c r="N16" s="871" t="n"/>
      <c r="O16" s="871" t="n"/>
      <c r="P16" s="871" t="n"/>
      <c r="Q16" s="871" t="n"/>
      <c r="R16" s="871" t="n"/>
      <c r="S16" s="871" t="n"/>
      <c r="T16" s="871" t="n"/>
      <c r="U16" s="871" t="n"/>
      <c r="V16" s="871" t="n"/>
      <c r="W16" s="871" t="n"/>
      <c r="X16" s="871" t="n"/>
      <c r="Y16" s="871" t="n"/>
      <c r="Z16" s="871" t="n"/>
    </row>
    <row r="17">
      <c r="A17" s="871" t="n"/>
      <c r="B17" s="881" t="inlineStr">
        <is>
          <t>Vibro Sifter</t>
        </is>
      </c>
      <c r="C17" s="882">
        <f>0.15*118%</f>
        <v/>
      </c>
      <c r="D17" s="618" t="n"/>
      <c r="E17" s="871" t="n"/>
      <c r="F17" s="871" t="n"/>
      <c r="G17" s="871" t="n"/>
      <c r="H17" s="871" t="n"/>
      <c r="I17" s="871" t="n"/>
      <c r="J17" s="871" t="n"/>
      <c r="K17" s="871" t="n"/>
      <c r="L17" s="871" t="n"/>
      <c r="M17" s="871" t="n"/>
      <c r="N17" s="871" t="n"/>
      <c r="O17" s="871" t="n"/>
      <c r="P17" s="871" t="n"/>
      <c r="Q17" s="871" t="n"/>
      <c r="R17" s="871" t="n"/>
      <c r="S17" s="871" t="n"/>
      <c r="T17" s="871" t="n"/>
      <c r="U17" s="871" t="n"/>
      <c r="V17" s="871" t="n"/>
      <c r="W17" s="871" t="n"/>
      <c r="X17" s="871" t="n"/>
      <c r="Y17" s="871" t="n"/>
      <c r="Z17" s="871" t="n"/>
    </row>
    <row r="18">
      <c r="A18" s="871" t="n"/>
      <c r="B18" s="881" t="inlineStr">
        <is>
          <t>Multi-mill Crusher</t>
        </is>
      </c>
      <c r="C18" s="882">
        <f>0.05*118%</f>
        <v/>
      </c>
      <c r="D18" s="618" t="n"/>
      <c r="E18" s="871" t="n"/>
      <c r="F18" s="871" t="n"/>
      <c r="G18" s="871" t="n"/>
      <c r="H18" s="871" t="n"/>
      <c r="I18" s="871" t="n"/>
      <c r="J18" s="871" t="n"/>
      <c r="K18" s="871" t="n"/>
      <c r="L18" s="871" t="n"/>
      <c r="M18" s="871" t="n"/>
      <c r="N18" s="871" t="n"/>
      <c r="O18" s="871" t="n"/>
      <c r="P18" s="871" t="n"/>
      <c r="Q18" s="871" t="n"/>
      <c r="R18" s="871" t="n"/>
      <c r="S18" s="871" t="n"/>
      <c r="T18" s="871" t="n"/>
      <c r="U18" s="871" t="n"/>
      <c r="V18" s="871" t="n"/>
      <c r="W18" s="871" t="n"/>
      <c r="X18" s="871" t="n"/>
      <c r="Y18" s="871" t="n"/>
      <c r="Z18" s="871" t="n"/>
    </row>
    <row r="19">
      <c r="A19" s="871" t="n"/>
      <c r="B19" s="881" t="inlineStr">
        <is>
          <t>Vertical Form Filling Sachets</t>
        </is>
      </c>
      <c r="C19" s="882">
        <f>0.24*2</f>
        <v/>
      </c>
      <c r="D19" s="618" t="n"/>
      <c r="E19" s="871" t="n"/>
      <c r="F19" s="871" t="n"/>
      <c r="G19" s="871" t="n"/>
      <c r="H19" s="871" t="n"/>
      <c r="I19" s="871" t="n"/>
      <c r="J19" s="871" t="n"/>
      <c r="K19" s="871" t="n"/>
      <c r="L19" s="871" t="n"/>
      <c r="M19" s="871" t="n"/>
      <c r="N19" s="871" t="n"/>
      <c r="O19" s="871" t="n"/>
      <c r="P19" s="871" t="n"/>
      <c r="Q19" s="871" t="n"/>
      <c r="R19" s="871" t="n"/>
      <c r="S19" s="871" t="n"/>
      <c r="T19" s="871" t="n"/>
      <c r="U19" s="871" t="n"/>
      <c r="V19" s="871" t="n"/>
      <c r="W19" s="871" t="n"/>
      <c r="X19" s="871" t="n"/>
      <c r="Y19" s="871" t="n"/>
      <c r="Z19" s="871" t="n"/>
    </row>
    <row r="20">
      <c r="A20" s="871" t="n"/>
      <c r="B20" s="881" t="inlineStr">
        <is>
          <t>Packaging Conveyor Unit</t>
        </is>
      </c>
      <c r="C20" s="883">
        <f>0.0108*2</f>
        <v/>
      </c>
      <c r="D20" s="618" t="n"/>
      <c r="E20" s="871" t="n"/>
      <c r="F20" s="871" t="n"/>
      <c r="G20" s="871" t="n"/>
      <c r="H20" s="871" t="n"/>
      <c r="I20" s="871" t="n"/>
      <c r="J20" s="871" t="n"/>
      <c r="K20" s="871" t="n"/>
      <c r="L20" s="871" t="n"/>
      <c r="M20" s="871" t="n"/>
      <c r="N20" s="871" t="n"/>
      <c r="O20" s="871" t="n"/>
      <c r="P20" s="871" t="n"/>
      <c r="Q20" s="871" t="n"/>
      <c r="R20" s="871" t="n"/>
      <c r="S20" s="871" t="n"/>
      <c r="T20" s="871" t="n"/>
      <c r="U20" s="871" t="n"/>
      <c r="V20" s="871" t="n"/>
      <c r="W20" s="871" t="n"/>
      <c r="X20" s="871" t="n"/>
      <c r="Y20" s="871" t="n"/>
      <c r="Z20" s="871" t="n"/>
    </row>
    <row r="21">
      <c r="A21" s="871" t="n"/>
      <c r="B21" s="881" t="inlineStr">
        <is>
          <t>Sanitization Machine</t>
        </is>
      </c>
      <c r="C21" s="882">
        <f>0.03*2</f>
        <v/>
      </c>
      <c r="D21" s="618" t="n"/>
      <c r="E21" s="871" t="n"/>
      <c r="F21" s="871" t="n"/>
      <c r="G21" s="871" t="n"/>
      <c r="H21" s="871" t="n"/>
      <c r="I21" s="871" t="n"/>
      <c r="J21" s="871" t="n"/>
      <c r="K21" s="871" t="n"/>
      <c r="L21" s="871" t="n"/>
      <c r="M21" s="871" t="n"/>
      <c r="N21" s="871" t="n"/>
      <c r="O21" s="871" t="n"/>
      <c r="P21" s="871" t="n"/>
      <c r="Q21" s="871" t="n"/>
      <c r="R21" s="871" t="n"/>
      <c r="S21" s="871" t="n"/>
      <c r="T21" s="871" t="n"/>
      <c r="U21" s="871" t="n"/>
      <c r="V21" s="871" t="n"/>
      <c r="W21" s="871" t="n"/>
      <c r="X21" s="871" t="n"/>
      <c r="Y21" s="871" t="n"/>
      <c r="Z21" s="871" t="n"/>
    </row>
    <row r="22">
      <c r="A22" s="871" t="n"/>
      <c r="B22" s="881" t="inlineStr">
        <is>
          <t>Laboratories and Accessories</t>
        </is>
      </c>
      <c r="C22" s="882">
        <f>0.25*2</f>
        <v/>
      </c>
      <c r="D22" s="618" t="n"/>
      <c r="E22" s="871" t="n"/>
      <c r="F22" s="871" t="n"/>
      <c r="G22" s="871" t="n"/>
      <c r="H22" s="871" t="n"/>
      <c r="I22" s="871" t="n"/>
      <c r="J22" s="871" t="n"/>
      <c r="K22" s="871" t="n"/>
      <c r="L22" s="871" t="n"/>
      <c r="M22" s="871" t="n"/>
      <c r="N22" s="871" t="n"/>
      <c r="O22" s="871" t="n"/>
      <c r="P22" s="871" t="n"/>
      <c r="Q22" s="871" t="n"/>
      <c r="R22" s="871" t="n"/>
      <c r="S22" s="871" t="n"/>
      <c r="T22" s="871" t="n"/>
      <c r="U22" s="871" t="n"/>
      <c r="V22" s="871" t="n"/>
      <c r="W22" s="871" t="n"/>
      <c r="X22" s="871" t="n"/>
      <c r="Y22" s="871" t="n"/>
      <c r="Z22" s="871" t="n"/>
    </row>
    <row r="23">
      <c r="A23" s="871" t="n"/>
      <c r="B23" s="881" t="inlineStr">
        <is>
          <t>Tray Dryer</t>
        </is>
      </c>
      <c r="C23" s="882">
        <f>0.12*2</f>
        <v/>
      </c>
      <c r="D23" s="618" t="n"/>
      <c r="E23" s="871" t="n"/>
      <c r="F23" s="871" t="n"/>
      <c r="G23" s="871" t="n"/>
      <c r="H23" s="871" t="n"/>
      <c r="I23" s="871" t="n"/>
      <c r="J23" s="871" t="n"/>
      <c r="K23" s="871" t="n"/>
      <c r="L23" s="871" t="n"/>
      <c r="M23" s="871" t="n"/>
      <c r="N23" s="871" t="n"/>
      <c r="O23" s="871" t="n"/>
      <c r="P23" s="871" t="n"/>
      <c r="Q23" s="871" t="n"/>
      <c r="R23" s="871" t="n"/>
      <c r="S23" s="871" t="n"/>
      <c r="T23" s="871" t="n"/>
      <c r="U23" s="871" t="n"/>
      <c r="V23" s="871" t="n"/>
      <c r="W23" s="871" t="n"/>
      <c r="X23" s="871" t="n"/>
      <c r="Y23" s="871" t="n"/>
      <c r="Z23" s="871" t="n"/>
    </row>
    <row r="24">
      <c r="A24" s="871" t="n"/>
      <c r="B24" s="881" t="inlineStr">
        <is>
          <t>Miscellaneous Expense</t>
        </is>
      </c>
      <c r="C24" s="77">
        <f>sum(C11:C23)*0.1</f>
        <v/>
      </c>
      <c r="E24" s="871" t="n"/>
      <c r="F24" s="871" t="n"/>
      <c r="G24" s="871" t="n"/>
      <c r="H24" s="871" t="n"/>
      <c r="J24" s="871" t="n"/>
      <c r="K24" s="871" t="n"/>
      <c r="L24" s="871" t="n"/>
      <c r="M24" s="871" t="n"/>
      <c r="N24" s="871" t="n"/>
      <c r="O24" s="871" t="n"/>
      <c r="P24" s="871" t="n"/>
      <c r="Q24" s="871" t="n"/>
      <c r="R24" s="871" t="n"/>
      <c r="S24" s="871" t="n"/>
      <c r="T24" s="871" t="n"/>
      <c r="U24" s="871" t="n"/>
      <c r="V24" s="871" t="n"/>
      <c r="W24" s="871" t="n"/>
      <c r="X24" s="871" t="n"/>
      <c r="Y24" s="871" t="n"/>
      <c r="Z24" s="871" t="n"/>
    </row>
    <row r="25">
      <c r="A25" s="871" t="n"/>
      <c r="B25" s="881" t="inlineStr">
        <is>
          <t>Contingency Expenses</t>
        </is>
      </c>
      <c r="C25" s="882" t="n">
        <v>10</v>
      </c>
      <c r="E25" s="871" t="n"/>
      <c r="F25" s="871" t="n"/>
      <c r="G25" s="871" t="n"/>
      <c r="H25" s="871" t="n"/>
      <c r="J25" s="871" t="n"/>
      <c r="K25" s="871" t="n"/>
      <c r="L25" s="871" t="n"/>
      <c r="M25" s="871" t="n"/>
      <c r="N25" s="871" t="n"/>
      <c r="O25" s="871" t="n"/>
      <c r="P25" s="871" t="n"/>
      <c r="Q25" s="871" t="n"/>
      <c r="R25" s="871" t="n"/>
      <c r="S25" s="871" t="n"/>
      <c r="T25" s="871" t="n"/>
      <c r="U25" s="871" t="n"/>
      <c r="V25" s="871" t="n"/>
      <c r="W25" s="871" t="n"/>
      <c r="X25" s="871" t="n"/>
      <c r="Y25" s="871" t="n"/>
      <c r="Z25" s="871" t="n"/>
    </row>
    <row r="26">
      <c r="A26" s="871" t="n"/>
      <c r="B26" s="656" t="inlineStr">
        <is>
          <t>Total</t>
        </is>
      </c>
      <c r="C26" s="305">
        <f>SUM(C11:C25)</f>
        <v/>
      </c>
      <c r="D26" s="884" t="inlineStr">
        <is>
          <t>* Can go upto 16cr</t>
        </is>
      </c>
      <c r="E26" s="871" t="n"/>
      <c r="F26" s="871" t="n"/>
      <c r="G26" s="871" t="n"/>
      <c r="H26" s="871" t="n"/>
      <c r="J26" s="871" t="n"/>
      <c r="K26" s="871" t="n"/>
      <c r="L26" s="871" t="n"/>
      <c r="M26" s="871" t="n"/>
      <c r="N26" s="871" t="n"/>
      <c r="O26" s="871" t="n"/>
      <c r="P26" s="871" t="n"/>
      <c r="Q26" s="871" t="n"/>
      <c r="R26" s="871" t="n"/>
      <c r="S26" s="871" t="n"/>
      <c r="T26" s="871" t="n"/>
      <c r="U26" s="871" t="n"/>
      <c r="V26" s="871" t="n"/>
      <c r="W26" s="871" t="n"/>
      <c r="X26" s="871" t="n"/>
      <c r="Y26" s="871" t="n"/>
      <c r="Z26" s="871" t="n"/>
    </row>
    <row r="27">
      <c r="A27" s="871" t="n"/>
      <c r="B27" s="871" t="n"/>
      <c r="D27" s="871" t="n"/>
      <c r="E27" s="871" t="n"/>
      <c r="F27" s="871" t="n"/>
      <c r="G27" s="871" t="n"/>
      <c r="H27" s="871" t="n"/>
      <c r="J27" s="871" t="n"/>
      <c r="K27" s="871" t="n"/>
      <c r="L27" s="871" t="n"/>
      <c r="M27" s="871" t="n"/>
      <c r="N27" s="871" t="n"/>
      <c r="O27" s="871" t="n"/>
      <c r="P27" s="871" t="n"/>
      <c r="Q27" s="871" t="n"/>
      <c r="R27" s="871" t="n"/>
      <c r="S27" s="871" t="n"/>
      <c r="T27" s="871" t="n"/>
      <c r="U27" s="871" t="n"/>
      <c r="V27" s="871" t="n"/>
      <c r="W27" s="871" t="n"/>
      <c r="X27" s="871" t="n"/>
      <c r="Y27" s="871" t="n"/>
      <c r="Z27" s="871" t="n"/>
    </row>
    <row r="28">
      <c r="A28" s="885" t="n"/>
      <c r="B28" s="886" t="inlineStr">
        <is>
          <t>LAND REQUIRED</t>
        </is>
      </c>
      <c r="C28" s="887" t="n"/>
      <c r="D28" s="888" t="n"/>
      <c r="E28" s="888" t="n"/>
      <c r="F28" s="888" t="n"/>
      <c r="G28" s="888" t="n"/>
      <c r="H28" s="888" t="n"/>
      <c r="J28" s="885" t="n"/>
      <c r="K28" s="885" t="n"/>
      <c r="L28" s="885" t="n"/>
      <c r="M28" s="885" t="n"/>
      <c r="N28" s="885" t="n"/>
      <c r="O28" s="885" t="n"/>
      <c r="P28" s="885" t="n"/>
      <c r="Q28" s="885" t="n"/>
      <c r="R28" s="885" t="n"/>
      <c r="S28" s="885" t="n"/>
      <c r="T28" s="885" t="n"/>
      <c r="U28" s="885" t="n"/>
      <c r="V28" s="885" t="n"/>
      <c r="W28" s="885" t="n"/>
      <c r="X28" s="885" t="n"/>
      <c r="Y28" s="885" t="n"/>
      <c r="Z28" s="885" t="n"/>
    </row>
    <row r="29">
      <c r="A29" s="885" t="n"/>
      <c r="B29" s="889" t="inlineStr">
        <is>
          <t>Land Area (sq ft)</t>
        </is>
      </c>
      <c r="C29" s="890">
        <f>43560*3</f>
        <v/>
      </c>
      <c r="D29" s="884" t="inlineStr">
        <is>
          <t>*43560 sq ft = 1 acre</t>
        </is>
      </c>
      <c r="F29" s="885" t="n"/>
      <c r="G29" s="885" t="n"/>
      <c r="H29" s="885" t="n"/>
      <c r="J29" s="885" t="n"/>
      <c r="K29" s="885" t="n"/>
      <c r="L29" s="885" t="n"/>
      <c r="M29" s="885" t="n"/>
      <c r="N29" s="885" t="n"/>
      <c r="O29" s="885" t="n"/>
      <c r="P29" s="885" t="n"/>
      <c r="Q29" s="885" t="n"/>
      <c r="R29" s="885" t="n"/>
      <c r="S29" s="885" t="n"/>
      <c r="T29" s="885" t="n"/>
      <c r="U29" s="885" t="n"/>
      <c r="V29" s="885" t="n"/>
      <c r="W29" s="885" t="n"/>
      <c r="X29" s="885" t="n"/>
      <c r="Y29" s="885" t="n"/>
      <c r="Z29" s="885" t="n"/>
    </row>
    <row r="30">
      <c r="A30" s="885" t="n"/>
      <c r="B30" s="651" t="inlineStr">
        <is>
          <t>Constructible (70%)</t>
        </is>
      </c>
      <c r="C30" s="882">
        <f>C29*0.7</f>
        <v/>
      </c>
      <c r="D30" s="888" t="n"/>
      <c r="E30" s="888" t="n"/>
      <c r="F30" s="888" t="n"/>
      <c r="G30" s="888" t="n"/>
      <c r="H30" s="888" t="n"/>
      <c r="I30" s="888" t="n"/>
      <c r="J30" s="885" t="n"/>
      <c r="K30" s="885" t="n"/>
      <c r="L30" s="885" t="n"/>
      <c r="M30" s="885" t="n"/>
      <c r="N30" s="885" t="n"/>
      <c r="O30" s="885" t="n"/>
      <c r="P30" s="885" t="n"/>
      <c r="Q30" s="885" t="n"/>
      <c r="R30" s="885" t="n"/>
      <c r="S30" s="885" t="n"/>
      <c r="T30" s="885" t="n"/>
      <c r="U30" s="885" t="n"/>
      <c r="V30" s="885" t="n"/>
      <c r="W30" s="885" t="n"/>
      <c r="X30" s="885" t="n"/>
      <c r="Y30" s="885" t="n"/>
      <c r="Z30" s="885" t="n"/>
    </row>
    <row r="31">
      <c r="A31" s="885" t="n"/>
      <c r="B31" s="651" t="inlineStr">
        <is>
          <t>Rate per sq ft</t>
        </is>
      </c>
      <c r="C31" s="882" t="n">
        <v>120</v>
      </c>
      <c r="D31" s="888" t="n"/>
      <c r="E31" s="888" t="n"/>
      <c r="F31" s="888" t="n"/>
      <c r="G31" s="888" t="n"/>
      <c r="H31" s="888" t="n"/>
      <c r="I31" s="888" t="n"/>
      <c r="J31" s="885" t="n"/>
      <c r="K31" s="885" t="n"/>
      <c r="L31" s="885" t="n"/>
      <c r="M31" s="885" t="n"/>
      <c r="N31" s="885" t="n"/>
      <c r="O31" s="885" t="n"/>
      <c r="P31" s="885" t="n"/>
      <c r="Q31" s="885" t="n"/>
      <c r="R31" s="885" t="n"/>
      <c r="S31" s="885" t="n"/>
      <c r="T31" s="885" t="n"/>
      <c r="U31" s="885" t="n"/>
      <c r="V31" s="885" t="n"/>
      <c r="W31" s="885" t="n"/>
      <c r="X31" s="885" t="n"/>
      <c r="Y31" s="885" t="n"/>
      <c r="Z31" s="885" t="n"/>
    </row>
    <row r="32">
      <c r="A32" s="885" t="n"/>
      <c r="B32" s="651" t="inlineStr">
        <is>
          <t>Land Aquisition Cost (in Cr)</t>
        </is>
      </c>
      <c r="C32" s="77">
        <f>(C29*C31)/10000000</f>
        <v/>
      </c>
      <c r="D32" s="888" t="n"/>
      <c r="E32" s="888" t="n"/>
      <c r="F32" s="888" t="n"/>
      <c r="G32" s="888" t="n"/>
      <c r="H32" s="888" t="n"/>
      <c r="I32" s="888" t="n"/>
      <c r="J32" s="885" t="n"/>
      <c r="K32" s="885" t="n"/>
      <c r="L32" s="885" t="n"/>
      <c r="M32" s="885" t="n"/>
      <c r="N32" s="885" t="n"/>
      <c r="O32" s="885" t="n"/>
      <c r="P32" s="885" t="n"/>
      <c r="Q32" s="885" t="n"/>
      <c r="R32" s="885" t="n"/>
      <c r="S32" s="885" t="n"/>
      <c r="T32" s="885" t="n"/>
      <c r="U32" s="885" t="n"/>
      <c r="V32" s="885" t="n"/>
      <c r="W32" s="885" t="n"/>
      <c r="X32" s="885" t="n"/>
      <c r="Y32" s="885" t="n"/>
      <c r="Z32" s="885" t="n"/>
    </row>
    <row r="33">
      <c r="A33" s="885" t="n"/>
      <c r="B33" s="651" t="inlineStr">
        <is>
          <t>Shed Construction Cost (per sq ft)</t>
        </is>
      </c>
      <c r="C33" s="882" t="n">
        <v>800</v>
      </c>
      <c r="D33" s="888" t="n"/>
      <c r="E33" s="888" t="n"/>
      <c r="F33" s="888" t="n"/>
      <c r="H33" s="888" t="n"/>
      <c r="I33" s="888" t="n"/>
      <c r="J33" s="885" t="n"/>
      <c r="K33" s="885" t="n"/>
      <c r="L33" s="885" t="n"/>
      <c r="M33" s="885" t="n"/>
      <c r="N33" s="885" t="n"/>
      <c r="O33" s="885" t="n"/>
      <c r="P33" s="885" t="n"/>
      <c r="Q33" s="885" t="n"/>
      <c r="R33" s="885" t="n"/>
      <c r="S33" s="885" t="n"/>
      <c r="T33" s="885" t="n"/>
      <c r="U33" s="885" t="n"/>
      <c r="V33" s="885" t="n"/>
      <c r="W33" s="885" t="n"/>
      <c r="X33" s="885" t="n"/>
      <c r="Y33" s="885" t="n"/>
      <c r="Z33" s="885" t="n"/>
    </row>
    <row r="34">
      <c r="A34" s="885" t="n"/>
      <c r="B34" s="681" t="inlineStr">
        <is>
          <t>Total Shed Cost (in Cr)</t>
        </is>
      </c>
      <c r="C34" s="283">
        <f>(C33*C30)/10000000</f>
        <v/>
      </c>
      <c r="D34" s="888" t="n"/>
      <c r="E34" s="888" t="n"/>
      <c r="F34" s="888" t="n"/>
      <c r="G34" s="888" t="n"/>
      <c r="H34" s="888" t="n"/>
      <c r="I34" s="888" t="n"/>
      <c r="J34" s="885" t="n"/>
      <c r="K34" s="885" t="n"/>
      <c r="L34" s="885" t="n"/>
      <c r="M34" s="885" t="n"/>
      <c r="N34" s="885" t="n"/>
      <c r="O34" s="885" t="n"/>
      <c r="P34" s="885" t="n"/>
      <c r="Q34" s="885" t="n"/>
      <c r="R34" s="885" t="n"/>
      <c r="S34" s="885" t="n"/>
      <c r="T34" s="885" t="n"/>
      <c r="U34" s="885" t="n"/>
      <c r="V34" s="885" t="n"/>
      <c r="W34" s="885" t="n"/>
      <c r="X34" s="885" t="n"/>
      <c r="Y34" s="885" t="n"/>
      <c r="Z34" s="885" t="n"/>
    </row>
    <row r="35">
      <c r="A35" s="885" t="n"/>
      <c r="B35" s="656" t="inlineStr">
        <is>
          <t>Final Land Cost (with shed) (in Cr)</t>
        </is>
      </c>
      <c r="C35" s="144">
        <f>C32+C34</f>
        <v/>
      </c>
      <c r="D35" s="888" t="n"/>
      <c r="E35" s="888" t="n"/>
      <c r="F35" s="888" t="n"/>
      <c r="G35" s="888" t="n"/>
      <c r="H35" s="888" t="n"/>
      <c r="I35" s="888" t="n"/>
      <c r="J35" s="885" t="n"/>
      <c r="K35" s="885" t="n"/>
      <c r="L35" s="885" t="n"/>
      <c r="M35" s="885" t="n"/>
      <c r="N35" s="885" t="n"/>
      <c r="O35" s="885" t="n"/>
      <c r="P35" s="885" t="n"/>
      <c r="Q35" s="885" t="n"/>
      <c r="R35" s="885" t="n"/>
      <c r="S35" s="885" t="n"/>
      <c r="T35" s="885" t="n"/>
      <c r="U35" s="885" t="n"/>
      <c r="V35" s="885" t="n"/>
      <c r="W35" s="885" t="n"/>
      <c r="X35" s="885" t="n"/>
      <c r="Y35" s="885" t="n"/>
      <c r="Z35" s="885" t="n"/>
    </row>
    <row r="36">
      <c r="A36" s="885" t="n"/>
      <c r="D36" s="888" t="n"/>
      <c r="E36" s="888" t="n"/>
      <c r="F36" s="888" t="n"/>
      <c r="G36" s="888" t="n"/>
      <c r="H36" s="888" t="n"/>
      <c r="I36" s="888" t="n"/>
      <c r="J36" s="885" t="n"/>
      <c r="K36" s="885" t="n"/>
      <c r="L36" s="885" t="n"/>
      <c r="M36" s="885" t="n"/>
      <c r="N36" s="885" t="n"/>
      <c r="O36" s="885" t="n"/>
      <c r="P36" s="885" t="n"/>
      <c r="Q36" s="885" t="n"/>
      <c r="R36" s="885" t="n"/>
      <c r="S36" s="885" t="n"/>
      <c r="T36" s="885" t="n"/>
      <c r="U36" s="885" t="n"/>
      <c r="V36" s="885" t="n"/>
      <c r="W36" s="885" t="n"/>
      <c r="X36" s="885" t="n"/>
      <c r="Y36" s="885" t="n"/>
      <c r="Z36" s="885" t="n"/>
    </row>
    <row r="37">
      <c r="A37" s="871" t="n"/>
      <c r="B37" s="891" t="inlineStr">
        <is>
          <t>DEPRICIATION</t>
        </is>
      </c>
      <c r="C37" s="871" t="n"/>
      <c r="D37" s="871" t="n"/>
      <c r="F37" s="871" t="n"/>
      <c r="G37" s="871" t="n"/>
      <c r="H37" s="871" t="n"/>
      <c r="I37" s="871" t="n"/>
      <c r="J37" s="871" t="n"/>
      <c r="K37" s="871" t="n"/>
      <c r="L37" s="871" t="n"/>
      <c r="M37" s="871" t="n"/>
      <c r="N37" s="871" t="n"/>
      <c r="O37" s="871" t="n"/>
      <c r="P37" s="871" t="n"/>
      <c r="Q37" s="871" t="n"/>
      <c r="R37" s="871" t="n"/>
      <c r="S37" s="871" t="n"/>
      <c r="T37" s="871" t="n"/>
      <c r="U37" s="871" t="n"/>
      <c r="V37" s="871" t="n"/>
      <c r="W37" s="871" t="n"/>
      <c r="X37" s="871" t="n"/>
      <c r="Y37" s="871" t="n"/>
      <c r="Z37" s="871" t="n"/>
    </row>
    <row r="38">
      <c r="A38" s="871" t="n"/>
      <c r="B38" s="925" t="inlineStr">
        <is>
          <t>Year</t>
        </is>
      </c>
      <c r="C38" s="873" t="inlineStr">
        <is>
          <t>Machinery (in Cr)</t>
        </is>
      </c>
      <c r="D38" s="876" t="inlineStr">
        <is>
          <t>Cumulative Cost (in Cr)</t>
        </is>
      </c>
      <c r="E38" s="873" t="inlineStr">
        <is>
          <t>Depreciation p.a (in Cr)</t>
        </is>
      </c>
      <c r="F38" s="878" t="inlineStr">
        <is>
          <t>* Assuming life of machine as 7 years</t>
        </is>
      </c>
      <c r="G38" s="871" t="n"/>
      <c r="H38" s="871" t="n"/>
      <c r="I38" s="871" t="n"/>
      <c r="J38" s="871" t="n"/>
      <c r="K38" s="871" t="n"/>
      <c r="L38" s="871" t="n"/>
      <c r="M38" s="871" t="n"/>
      <c r="N38" s="871" t="n"/>
      <c r="O38" s="871" t="n"/>
      <c r="P38" s="871" t="n"/>
      <c r="Q38" s="871" t="n"/>
      <c r="R38" s="871" t="n"/>
      <c r="S38" s="871" t="n"/>
      <c r="T38" s="871" t="n"/>
      <c r="U38" s="871" t="n"/>
      <c r="V38" s="871" t="n"/>
      <c r="W38" s="871" t="n"/>
      <c r="X38" s="871" t="n"/>
      <c r="Y38" s="871" t="n"/>
      <c r="Z38" s="871" t="n"/>
    </row>
    <row r="39">
      <c r="A39" s="871" t="n"/>
      <c r="B39" s="892" t="inlineStr">
        <is>
          <t>FY 27-28</t>
        </is>
      </c>
      <c r="C39" s="879">
        <f>E3</f>
        <v/>
      </c>
      <c r="D39" s="893">
        <f>C39</f>
        <v/>
      </c>
      <c r="E39" s="879">
        <f>D39*15%</f>
        <v/>
      </c>
      <c r="F39" s="894" t="inlineStr">
        <is>
          <t xml:space="preserve"> </t>
        </is>
      </c>
      <c r="G39" s="871" t="n"/>
      <c r="H39" s="871" t="n"/>
      <c r="I39" s="871" t="n"/>
      <c r="J39" s="871" t="n"/>
      <c r="K39" s="871" t="n"/>
      <c r="L39" s="871" t="n"/>
      <c r="M39" s="871" t="n"/>
      <c r="N39" s="871" t="n"/>
      <c r="O39" s="871" t="n"/>
      <c r="P39" s="871" t="n"/>
      <c r="Q39" s="871" t="n"/>
      <c r="R39" s="871" t="n"/>
      <c r="S39" s="871" t="n"/>
      <c r="T39" s="871" t="n"/>
      <c r="U39" s="871" t="n"/>
      <c r="V39" s="871" t="n"/>
      <c r="W39" s="871" t="n"/>
      <c r="X39" s="871" t="n"/>
      <c r="Y39" s="871" t="n"/>
      <c r="Z39" s="871" t="n"/>
    </row>
    <row r="40">
      <c r="A40" s="871" t="n"/>
      <c r="B40" s="895" t="inlineStr">
        <is>
          <t>FY 28-29</t>
        </is>
      </c>
      <c r="C40" s="896">
        <f>E4</f>
        <v/>
      </c>
      <c r="D40" s="897">
        <f>D39+C40</f>
        <v/>
      </c>
      <c r="E40" s="896">
        <f>D40*15%</f>
        <v/>
      </c>
      <c r="F40" s="871" t="n"/>
      <c r="G40" s="871" t="n"/>
      <c r="H40" s="871" t="n"/>
      <c r="I40" s="871" t="n"/>
      <c r="J40" s="871" t="n"/>
      <c r="K40" s="871" t="n"/>
      <c r="L40" s="871" t="n"/>
      <c r="M40" s="871" t="n"/>
      <c r="N40" s="871" t="n"/>
      <c r="O40" s="871" t="n"/>
      <c r="P40" s="871" t="n"/>
      <c r="Q40" s="871" t="n"/>
      <c r="R40" s="871" t="n"/>
      <c r="S40" s="871" t="n"/>
      <c r="T40" s="871" t="n"/>
      <c r="U40" s="871" t="n"/>
      <c r="V40" s="871" t="n"/>
      <c r="W40" s="871" t="n"/>
      <c r="X40" s="871" t="n"/>
      <c r="Y40" s="871" t="n"/>
      <c r="Z40" s="871" t="n"/>
    </row>
    <row r="41">
      <c r="A41" s="871" t="n"/>
      <c r="B41" s="895" t="inlineStr">
        <is>
          <t>FY 29-30</t>
        </is>
      </c>
      <c r="C41" s="896">
        <f>E5</f>
        <v/>
      </c>
      <c r="D41" s="897">
        <f>D40+C41</f>
        <v/>
      </c>
      <c r="E41" s="896">
        <f>D41*15%</f>
        <v/>
      </c>
      <c r="F41" s="871" t="n"/>
      <c r="G41" s="871" t="n"/>
      <c r="H41" s="871" t="n"/>
      <c r="I41" s="871" t="n"/>
      <c r="J41" s="871" t="n"/>
      <c r="K41" s="871" t="n"/>
      <c r="L41" s="871" t="n"/>
      <c r="M41" s="871" t="n"/>
      <c r="N41" s="871" t="n"/>
      <c r="O41" s="871" t="n"/>
      <c r="P41" s="871" t="n"/>
      <c r="Q41" s="871" t="n"/>
      <c r="R41" s="871" t="n"/>
      <c r="S41" s="871" t="n"/>
      <c r="T41" s="871" t="n"/>
      <c r="U41" s="871" t="n"/>
      <c r="V41" s="871" t="n"/>
      <c r="W41" s="871" t="n"/>
      <c r="X41" s="871" t="n"/>
      <c r="Y41" s="871" t="n"/>
      <c r="Z41" s="871" t="n"/>
    </row>
    <row r="42">
      <c r="A42" s="871" t="n"/>
      <c r="B42" s="895" t="inlineStr">
        <is>
          <t>FY 30-31</t>
        </is>
      </c>
      <c r="C42" s="896">
        <f>E6</f>
        <v/>
      </c>
      <c r="D42" s="897">
        <f>D41+C42</f>
        <v/>
      </c>
      <c r="E42" s="896">
        <f>D42*15%</f>
        <v/>
      </c>
      <c r="F42" s="871" t="n"/>
      <c r="G42" s="871" t="n"/>
      <c r="H42" s="871" t="n"/>
      <c r="I42" s="871" t="n"/>
      <c r="J42" s="871" t="n"/>
      <c r="K42" s="871" t="n"/>
      <c r="L42" s="871" t="n"/>
      <c r="M42" s="871" t="n"/>
      <c r="N42" s="871" t="n"/>
      <c r="O42" s="871" t="n"/>
      <c r="P42" s="871" t="n"/>
      <c r="Q42" s="871" t="n"/>
      <c r="R42" s="871" t="n"/>
      <c r="S42" s="871" t="n"/>
      <c r="T42" s="871" t="n"/>
      <c r="U42" s="871" t="n"/>
      <c r="V42" s="871" t="n"/>
      <c r="W42" s="871" t="n"/>
      <c r="X42" s="871" t="n"/>
      <c r="Y42" s="871" t="n"/>
      <c r="Z42" s="871" t="n"/>
    </row>
    <row r="43">
      <c r="A43" s="871" t="n"/>
      <c r="B43" s="898" t="inlineStr">
        <is>
          <t>FY 31-32</t>
        </is>
      </c>
      <c r="C43" s="899">
        <f>E7</f>
        <v/>
      </c>
      <c r="D43" s="900">
        <f>D42+C43</f>
        <v/>
      </c>
      <c r="E43" s="899">
        <f>D43*15%</f>
        <v/>
      </c>
      <c r="F43" s="871" t="n"/>
      <c r="G43" s="871" t="n"/>
      <c r="H43" s="871" t="n"/>
      <c r="I43" s="871" t="n"/>
      <c r="J43" s="871" t="n"/>
      <c r="K43" s="871" t="n"/>
      <c r="L43" s="871" t="n"/>
      <c r="M43" s="871" t="n"/>
      <c r="N43" s="871" t="n"/>
      <c r="O43" s="871" t="n"/>
      <c r="P43" s="871" t="n"/>
      <c r="Q43" s="871" t="n"/>
      <c r="R43" s="871" t="n"/>
      <c r="S43" s="871" t="n"/>
      <c r="T43" s="871" t="n"/>
      <c r="U43" s="871" t="n"/>
      <c r="V43" s="871" t="n"/>
      <c r="W43" s="871" t="n"/>
      <c r="X43" s="871" t="n"/>
      <c r="Y43" s="871" t="n"/>
      <c r="Z43" s="871" t="n"/>
    </row>
    <row r="44">
      <c r="A44" s="871" t="n"/>
      <c r="B44" s="871" t="n"/>
      <c r="C44" s="871" t="n"/>
      <c r="D44" s="871" t="n"/>
      <c r="E44" s="871" t="n"/>
      <c r="F44" s="871" t="n"/>
      <c r="G44" s="871" t="n"/>
      <c r="H44" s="871" t="n"/>
      <c r="I44" s="871" t="n"/>
      <c r="J44" s="871" t="n"/>
      <c r="K44" s="871" t="n"/>
      <c r="L44" s="871" t="n"/>
      <c r="M44" s="871" t="n"/>
      <c r="N44" s="871" t="n"/>
      <c r="O44" s="871" t="n"/>
      <c r="P44" s="871" t="n"/>
      <c r="Q44" s="871" t="n"/>
      <c r="R44" s="871" t="n"/>
      <c r="S44" s="871" t="n"/>
      <c r="T44" s="871" t="n"/>
      <c r="U44" s="871" t="n"/>
      <c r="V44" s="871" t="n"/>
      <c r="W44" s="871" t="n"/>
      <c r="X44" s="871" t="n"/>
      <c r="Y44" s="871" t="n"/>
      <c r="Z44" s="871" t="n"/>
    </row>
    <row r="45">
      <c r="A45" s="871" t="n"/>
      <c r="B45" s="871" t="n"/>
      <c r="C45" s="871" t="n"/>
      <c r="D45" s="871" t="n"/>
      <c r="E45" s="871" t="n"/>
      <c r="F45" s="871" t="n"/>
      <c r="G45" s="871" t="n"/>
      <c r="H45" s="871" t="n"/>
      <c r="I45" s="871" t="n"/>
      <c r="J45" s="871" t="n"/>
      <c r="K45" s="871" t="n"/>
      <c r="L45" s="871" t="n"/>
      <c r="M45" s="871" t="n"/>
      <c r="N45" s="871" t="n"/>
      <c r="O45" s="871" t="n"/>
      <c r="P45" s="871" t="n"/>
      <c r="Q45" s="871" t="n"/>
      <c r="R45" s="871" t="n"/>
      <c r="S45" s="871" t="n"/>
      <c r="T45" s="871" t="n"/>
      <c r="U45" s="871" t="n"/>
      <c r="V45" s="871" t="n"/>
      <c r="W45" s="871" t="n"/>
      <c r="X45" s="871" t="n"/>
      <c r="Y45" s="871" t="n"/>
      <c r="Z45" s="871" t="n"/>
    </row>
    <row r="46">
      <c r="A46" s="871" t="n"/>
      <c r="B46" s="871" t="n"/>
      <c r="C46" s="871" t="n"/>
      <c r="D46" s="871" t="n"/>
      <c r="E46" s="871" t="n"/>
      <c r="F46" s="871" t="n"/>
      <c r="G46" s="871" t="n"/>
      <c r="H46" s="871" t="n"/>
      <c r="I46" s="871" t="n"/>
      <c r="J46" s="871" t="n"/>
      <c r="K46" s="871" t="n"/>
      <c r="L46" s="871" t="n"/>
      <c r="M46" s="871" t="n"/>
      <c r="N46" s="871" t="n"/>
      <c r="O46" s="871" t="n"/>
      <c r="P46" s="871" t="n"/>
      <c r="Q46" s="871" t="n"/>
      <c r="R46" s="871" t="n"/>
      <c r="S46" s="871" t="n"/>
      <c r="T46" s="871" t="n"/>
      <c r="U46" s="871" t="n"/>
      <c r="V46" s="871" t="n"/>
      <c r="W46" s="871" t="n"/>
      <c r="X46" s="871" t="n"/>
      <c r="Y46" s="871" t="n"/>
      <c r="Z46" s="871" t="n"/>
    </row>
    <row r="47">
      <c r="A47" s="871" t="n"/>
      <c r="B47" s="871" t="n"/>
      <c r="C47" s="871" t="n"/>
      <c r="D47" s="871" t="n"/>
      <c r="E47" s="871" t="n"/>
      <c r="F47" s="871" t="n"/>
      <c r="G47" s="871" t="n"/>
      <c r="H47" s="871" t="n"/>
      <c r="I47" s="871" t="n"/>
      <c r="J47" s="871" t="n"/>
      <c r="K47" s="871" t="n"/>
      <c r="L47" s="871" t="n"/>
      <c r="M47" s="871" t="n"/>
      <c r="N47" s="871" t="n"/>
      <c r="O47" s="871" t="n"/>
      <c r="P47" s="871" t="n"/>
      <c r="Q47" s="871" t="n"/>
      <c r="R47" s="871" t="n"/>
      <c r="S47" s="871" t="n"/>
      <c r="T47" s="871" t="n"/>
      <c r="U47" s="871" t="n"/>
      <c r="V47" s="871" t="n"/>
      <c r="W47" s="871" t="n"/>
      <c r="X47" s="871" t="n"/>
      <c r="Y47" s="871" t="n"/>
      <c r="Z47" s="871" t="n"/>
    </row>
    <row r="48">
      <c r="A48" s="871" t="n"/>
      <c r="B48" s="871" t="n"/>
      <c r="C48" s="871" t="n"/>
      <c r="D48" s="871" t="n"/>
      <c r="E48" s="871" t="n"/>
      <c r="F48" s="871" t="n"/>
      <c r="G48" s="871" t="n"/>
      <c r="H48" s="871" t="n"/>
      <c r="I48" s="871" t="n"/>
      <c r="J48" s="871" t="n"/>
      <c r="K48" s="871" t="n"/>
      <c r="L48" s="871" t="n"/>
      <c r="M48" s="871" t="n"/>
      <c r="N48" s="871" t="n"/>
      <c r="O48" s="871" t="n"/>
      <c r="P48" s="871" t="n"/>
      <c r="Q48" s="871" t="n"/>
      <c r="R48" s="871" t="n"/>
      <c r="S48" s="871" t="n"/>
      <c r="T48" s="871" t="n"/>
      <c r="U48" s="871" t="n"/>
      <c r="V48" s="871" t="n"/>
      <c r="W48" s="871" t="n"/>
      <c r="X48" s="871" t="n"/>
      <c r="Y48" s="871" t="n"/>
      <c r="Z48" s="871" t="n"/>
    </row>
    <row r="49">
      <c r="A49" s="871" t="n"/>
      <c r="B49" s="871" t="n"/>
      <c r="C49" s="871" t="n"/>
      <c r="D49" s="871" t="n"/>
      <c r="E49" s="871" t="n"/>
      <c r="F49" s="871" t="n"/>
      <c r="G49" s="871" t="n"/>
      <c r="H49" s="871" t="n"/>
      <c r="I49" s="871" t="n"/>
      <c r="J49" s="871" t="n"/>
      <c r="K49" s="871" t="n"/>
      <c r="L49" s="871" t="n"/>
      <c r="M49" s="871" t="n"/>
      <c r="N49" s="871" t="n"/>
      <c r="O49" s="871" t="n"/>
      <c r="P49" s="871" t="n"/>
      <c r="Q49" s="871" t="n"/>
      <c r="R49" s="871" t="n"/>
      <c r="S49" s="871" t="n"/>
      <c r="T49" s="871" t="n"/>
      <c r="U49" s="871" t="n"/>
      <c r="V49" s="871" t="n"/>
      <c r="W49" s="871" t="n"/>
      <c r="X49" s="871" t="n"/>
      <c r="Y49" s="871" t="n"/>
      <c r="Z49" s="871" t="n"/>
    </row>
    <row r="50">
      <c r="A50" s="871" t="n"/>
      <c r="B50" s="871" t="n"/>
      <c r="C50" s="871" t="n"/>
      <c r="D50" s="871" t="n"/>
      <c r="E50" s="871" t="n"/>
      <c r="F50" s="871" t="n"/>
      <c r="G50" s="871" t="n"/>
      <c r="H50" s="871" t="n"/>
      <c r="I50" s="871" t="n"/>
      <c r="J50" s="871" t="n"/>
      <c r="K50" s="871" t="n"/>
      <c r="L50" s="871" t="n"/>
      <c r="M50" s="871" t="n"/>
      <c r="N50" s="871" t="n"/>
      <c r="O50" s="871" t="n"/>
      <c r="P50" s="871" t="n"/>
      <c r="Q50" s="871" t="n"/>
      <c r="R50" s="871" t="n"/>
      <c r="S50" s="871" t="n"/>
      <c r="T50" s="871" t="n"/>
      <c r="U50" s="871" t="n"/>
      <c r="V50" s="871" t="n"/>
      <c r="W50" s="871" t="n"/>
      <c r="X50" s="871" t="n"/>
      <c r="Y50" s="871" t="n"/>
      <c r="Z50" s="871" t="n"/>
    </row>
    <row r="51">
      <c r="A51" s="871" t="n"/>
      <c r="B51" s="871" t="n"/>
      <c r="C51" s="871" t="n"/>
      <c r="D51" s="871" t="n"/>
      <c r="E51" s="871" t="n"/>
      <c r="F51" s="871" t="n"/>
      <c r="G51" s="871" t="n"/>
      <c r="H51" s="871" t="n"/>
      <c r="I51" s="871" t="n"/>
      <c r="J51" s="871" t="n"/>
      <c r="K51" s="871" t="n"/>
      <c r="L51" s="871" t="n"/>
      <c r="M51" s="871" t="n"/>
      <c r="N51" s="871" t="n"/>
      <c r="O51" s="871" t="n"/>
      <c r="P51" s="871" t="n"/>
      <c r="Q51" s="871" t="n"/>
      <c r="R51" s="871" t="n"/>
      <c r="S51" s="871" t="n"/>
      <c r="T51" s="871" t="n"/>
      <c r="U51" s="871" t="n"/>
      <c r="V51" s="871" t="n"/>
      <c r="W51" s="871" t="n"/>
      <c r="X51" s="871" t="n"/>
      <c r="Y51" s="871" t="n"/>
      <c r="Z51" s="871" t="n"/>
    </row>
    <row r="52">
      <c r="A52" s="871" t="n"/>
      <c r="B52" s="871" t="n"/>
      <c r="C52" s="871" t="n"/>
      <c r="D52" s="871" t="n"/>
      <c r="E52" s="871" t="n"/>
      <c r="F52" s="871" t="n"/>
      <c r="G52" s="871" t="n"/>
      <c r="H52" s="871" t="n"/>
      <c r="I52" s="871" t="n"/>
      <c r="J52" s="871" t="n"/>
      <c r="K52" s="871" t="n"/>
      <c r="L52" s="871" t="n"/>
      <c r="M52" s="871" t="n"/>
      <c r="N52" s="871" t="n"/>
      <c r="O52" s="871" t="n"/>
      <c r="P52" s="871" t="n"/>
      <c r="Q52" s="871" t="n"/>
      <c r="R52" s="871" t="n"/>
      <c r="S52" s="871" t="n"/>
      <c r="T52" s="871" t="n"/>
      <c r="U52" s="871" t="n"/>
      <c r="V52" s="871" t="n"/>
      <c r="W52" s="871" t="n"/>
      <c r="X52" s="871" t="n"/>
      <c r="Y52" s="871" t="n"/>
      <c r="Z52" s="871" t="n"/>
    </row>
    <row r="53">
      <c r="A53" s="871" t="n"/>
      <c r="B53" s="871" t="n"/>
      <c r="C53" s="871" t="n"/>
      <c r="D53" s="871" t="n"/>
      <c r="E53" s="871" t="n"/>
      <c r="F53" s="871" t="n"/>
      <c r="G53" s="871" t="n"/>
      <c r="H53" s="871" t="n"/>
      <c r="I53" s="871" t="n"/>
      <c r="J53" s="871" t="n"/>
      <c r="K53" s="871" t="n"/>
      <c r="L53" s="871" t="n"/>
      <c r="M53" s="871" t="n"/>
      <c r="N53" s="871" t="n"/>
      <c r="O53" s="871" t="n"/>
      <c r="P53" s="871" t="n"/>
      <c r="Q53" s="871" t="n"/>
      <c r="R53" s="871" t="n"/>
      <c r="S53" s="871" t="n"/>
      <c r="T53" s="871" t="n"/>
      <c r="U53" s="871" t="n"/>
      <c r="V53" s="871" t="n"/>
      <c r="W53" s="871" t="n"/>
      <c r="X53" s="871" t="n"/>
      <c r="Y53" s="871" t="n"/>
      <c r="Z53" s="871" t="n"/>
    </row>
    <row r="54">
      <c r="A54" s="871" t="n"/>
      <c r="B54" s="871" t="n"/>
      <c r="C54" s="871" t="n"/>
      <c r="D54" s="871" t="n"/>
      <c r="E54" s="871" t="n"/>
      <c r="F54" s="871" t="n"/>
      <c r="G54" s="871" t="n"/>
      <c r="H54" s="871" t="n"/>
      <c r="I54" s="871" t="n"/>
      <c r="J54" s="871" t="n"/>
      <c r="K54" s="871" t="n"/>
      <c r="L54" s="871" t="n"/>
      <c r="M54" s="871" t="n"/>
      <c r="N54" s="871" t="n"/>
      <c r="O54" s="871" t="n"/>
      <c r="P54" s="871" t="n"/>
      <c r="Q54" s="871" t="n"/>
      <c r="R54" s="871" t="n"/>
      <c r="S54" s="871" t="n"/>
      <c r="T54" s="871" t="n"/>
      <c r="U54" s="871" t="n"/>
      <c r="V54" s="871" t="n"/>
      <c r="W54" s="871" t="n"/>
      <c r="X54" s="871" t="n"/>
      <c r="Y54" s="871" t="n"/>
      <c r="Z54" s="871" t="n"/>
    </row>
    <row r="55">
      <c r="A55" s="871" t="n"/>
      <c r="B55" s="871" t="n"/>
      <c r="C55" s="871" t="n"/>
      <c r="D55" s="871" t="n"/>
      <c r="E55" s="871" t="n"/>
      <c r="F55" s="871" t="n"/>
      <c r="G55" s="871" t="n"/>
      <c r="H55" s="871" t="n"/>
      <c r="I55" s="871" t="n"/>
      <c r="J55" s="871" t="n"/>
      <c r="K55" s="871" t="n"/>
      <c r="L55" s="871" t="n"/>
      <c r="M55" s="871" t="n"/>
      <c r="N55" s="871" t="n"/>
      <c r="O55" s="871" t="n"/>
      <c r="P55" s="871" t="n"/>
      <c r="Q55" s="871" t="n"/>
      <c r="R55" s="871" t="n"/>
      <c r="S55" s="871" t="n"/>
      <c r="T55" s="871" t="n"/>
      <c r="U55" s="871" t="n"/>
      <c r="V55" s="871" t="n"/>
      <c r="W55" s="871" t="n"/>
      <c r="X55" s="871" t="n"/>
      <c r="Y55" s="871" t="n"/>
      <c r="Z55" s="871" t="n"/>
    </row>
    <row r="56">
      <c r="A56" s="871" t="n"/>
      <c r="B56" s="871" t="n"/>
      <c r="C56" s="871" t="n"/>
      <c r="D56" s="871" t="n"/>
      <c r="E56" s="871" t="n"/>
      <c r="F56" s="871" t="n"/>
      <c r="G56" s="871" t="n"/>
      <c r="H56" s="871" t="n"/>
      <c r="I56" s="871" t="n"/>
      <c r="J56" s="871" t="n"/>
      <c r="K56" s="871" t="n"/>
      <c r="L56" s="871" t="n"/>
      <c r="M56" s="871" t="n"/>
      <c r="N56" s="871" t="n"/>
      <c r="O56" s="871" t="n"/>
      <c r="P56" s="871" t="n"/>
      <c r="Q56" s="871" t="n"/>
      <c r="R56" s="871" t="n"/>
      <c r="S56" s="871" t="n"/>
      <c r="T56" s="871" t="n"/>
      <c r="U56" s="871" t="n"/>
      <c r="V56" s="871" t="n"/>
      <c r="W56" s="871" t="n"/>
      <c r="X56" s="871" t="n"/>
      <c r="Y56" s="871" t="n"/>
      <c r="Z56" s="871" t="n"/>
    </row>
    <row r="57">
      <c r="A57" s="871" t="n"/>
      <c r="B57" s="871" t="n"/>
      <c r="C57" s="871" t="n"/>
      <c r="D57" s="871" t="n"/>
      <c r="E57" s="871" t="n"/>
      <c r="F57" s="871" t="n"/>
      <c r="G57" s="871" t="n"/>
      <c r="H57" s="871" t="n"/>
      <c r="I57" s="871" t="n"/>
      <c r="J57" s="871" t="n"/>
      <c r="K57" s="871" t="n"/>
      <c r="L57" s="871" t="n"/>
      <c r="M57" s="871" t="n"/>
      <c r="N57" s="871" t="n"/>
      <c r="O57" s="871" t="n"/>
      <c r="P57" s="871" t="n"/>
      <c r="Q57" s="871" t="n"/>
      <c r="R57" s="871" t="n"/>
      <c r="S57" s="871" t="n"/>
      <c r="T57" s="871" t="n"/>
      <c r="U57" s="871" t="n"/>
      <c r="V57" s="871" t="n"/>
      <c r="W57" s="871" t="n"/>
      <c r="X57" s="871" t="n"/>
      <c r="Y57" s="871" t="n"/>
      <c r="Z57" s="871" t="n"/>
    </row>
    <row r="58">
      <c r="A58" s="871" t="n"/>
      <c r="B58" s="871" t="n"/>
      <c r="C58" s="871" t="n"/>
      <c r="D58" s="871" t="n"/>
      <c r="E58" s="871" t="n"/>
      <c r="F58" s="871" t="n"/>
      <c r="G58" s="871" t="n"/>
      <c r="H58" s="871" t="n"/>
      <c r="I58" s="871" t="n"/>
      <c r="J58" s="871" t="n"/>
      <c r="K58" s="871" t="n"/>
      <c r="L58" s="871" t="n"/>
      <c r="M58" s="871" t="n"/>
      <c r="N58" s="871" t="n"/>
      <c r="O58" s="871" t="n"/>
      <c r="P58" s="871" t="n"/>
      <c r="Q58" s="871" t="n"/>
      <c r="R58" s="871" t="n"/>
      <c r="S58" s="871" t="n"/>
      <c r="T58" s="871" t="n"/>
      <c r="U58" s="871" t="n"/>
      <c r="V58" s="871" t="n"/>
      <c r="W58" s="871" t="n"/>
      <c r="X58" s="871" t="n"/>
      <c r="Y58" s="871" t="n"/>
      <c r="Z58" s="871" t="n"/>
    </row>
    <row r="59">
      <c r="A59" s="871" t="n"/>
      <c r="B59" s="871" t="n"/>
      <c r="C59" s="871" t="n"/>
      <c r="D59" s="871" t="n"/>
      <c r="E59" s="871" t="n"/>
      <c r="F59" s="871" t="n"/>
      <c r="G59" s="871" t="n"/>
      <c r="H59" s="871" t="n"/>
      <c r="I59" s="871" t="n"/>
      <c r="J59" s="871" t="n"/>
      <c r="K59" s="871" t="n"/>
      <c r="L59" s="871" t="n"/>
      <c r="M59" s="871" t="n"/>
      <c r="N59" s="871" t="n"/>
      <c r="O59" s="871" t="n"/>
      <c r="P59" s="871" t="n"/>
      <c r="Q59" s="871" t="n"/>
      <c r="R59" s="871" t="n"/>
      <c r="S59" s="871" t="n"/>
      <c r="T59" s="871" t="n"/>
      <c r="U59" s="871" t="n"/>
      <c r="V59" s="871" t="n"/>
      <c r="W59" s="871" t="n"/>
      <c r="X59" s="871" t="n"/>
      <c r="Y59" s="871" t="n"/>
      <c r="Z59" s="871" t="n"/>
    </row>
    <row r="60">
      <c r="A60" s="871" t="n"/>
      <c r="B60" s="871" t="n"/>
      <c r="C60" s="871" t="n"/>
      <c r="D60" s="871" t="n"/>
      <c r="E60" s="871" t="n"/>
      <c r="F60" s="871" t="n"/>
      <c r="G60" s="871" t="n"/>
      <c r="H60" s="871" t="n"/>
      <c r="I60" s="871" t="n"/>
      <c r="J60" s="871" t="n"/>
      <c r="K60" s="871" t="n"/>
      <c r="L60" s="871" t="n"/>
      <c r="M60" s="871" t="n"/>
      <c r="N60" s="871" t="n"/>
      <c r="O60" s="871" t="n"/>
      <c r="P60" s="871" t="n"/>
      <c r="Q60" s="871" t="n"/>
      <c r="R60" s="871" t="n"/>
      <c r="S60" s="871" t="n"/>
      <c r="T60" s="871" t="n"/>
      <c r="U60" s="871" t="n"/>
      <c r="V60" s="871" t="n"/>
      <c r="W60" s="871" t="n"/>
      <c r="X60" s="871" t="n"/>
      <c r="Y60" s="871" t="n"/>
      <c r="Z60" s="871" t="n"/>
    </row>
    <row r="61">
      <c r="A61" s="871" t="n"/>
      <c r="B61" s="871" t="n"/>
      <c r="C61" s="871" t="n"/>
      <c r="D61" s="871" t="n"/>
      <c r="E61" s="871" t="n"/>
      <c r="F61" s="871" t="n"/>
      <c r="G61" s="871" t="n"/>
      <c r="H61" s="871" t="n"/>
      <c r="I61" s="871" t="n"/>
      <c r="J61" s="871" t="n"/>
      <c r="K61" s="871" t="n"/>
      <c r="L61" s="871" t="n"/>
      <c r="M61" s="871" t="n"/>
      <c r="N61" s="871" t="n"/>
      <c r="O61" s="871" t="n"/>
      <c r="P61" s="871" t="n"/>
      <c r="Q61" s="871" t="n"/>
      <c r="R61" s="871" t="n"/>
      <c r="S61" s="871" t="n"/>
      <c r="T61" s="871" t="n"/>
      <c r="U61" s="871" t="n"/>
      <c r="V61" s="871" t="n"/>
      <c r="W61" s="871" t="n"/>
      <c r="X61" s="871" t="n"/>
      <c r="Y61" s="871" t="n"/>
      <c r="Z61" s="871" t="n"/>
    </row>
    <row r="62">
      <c r="A62" s="871" t="n"/>
      <c r="B62" s="871" t="n"/>
      <c r="C62" s="871" t="n"/>
      <c r="D62" s="871" t="n"/>
      <c r="E62" s="871" t="n"/>
      <c r="F62" s="871" t="n"/>
      <c r="G62" s="871" t="n"/>
      <c r="H62" s="871" t="n"/>
      <c r="I62" s="871" t="n"/>
      <c r="J62" s="871" t="n"/>
      <c r="K62" s="871" t="n"/>
      <c r="L62" s="871" t="n"/>
      <c r="M62" s="871" t="n"/>
      <c r="N62" s="871" t="n"/>
      <c r="O62" s="871" t="n"/>
      <c r="P62" s="871" t="n"/>
      <c r="Q62" s="871" t="n"/>
      <c r="R62" s="871" t="n"/>
      <c r="S62" s="871" t="n"/>
      <c r="T62" s="871" t="n"/>
      <c r="U62" s="871" t="n"/>
      <c r="V62" s="871" t="n"/>
      <c r="W62" s="871" t="n"/>
      <c r="X62" s="871" t="n"/>
      <c r="Y62" s="871" t="n"/>
      <c r="Z62" s="871" t="n"/>
    </row>
    <row r="63">
      <c r="A63" s="871" t="n"/>
      <c r="B63" s="871" t="n"/>
      <c r="C63" s="871" t="n"/>
      <c r="D63" s="871" t="n"/>
      <c r="E63" s="871" t="n"/>
      <c r="F63" s="871" t="n"/>
      <c r="G63" s="871" t="n"/>
      <c r="H63" s="871" t="n"/>
      <c r="I63" s="871" t="n"/>
      <c r="J63" s="871" t="n"/>
      <c r="K63" s="871" t="n"/>
      <c r="L63" s="871" t="n"/>
      <c r="M63" s="871" t="n"/>
      <c r="N63" s="871" t="n"/>
      <c r="O63" s="871" t="n"/>
      <c r="P63" s="871" t="n"/>
      <c r="Q63" s="871" t="n"/>
      <c r="R63" s="871" t="n"/>
      <c r="S63" s="871" t="n"/>
      <c r="T63" s="871" t="n"/>
      <c r="U63" s="871" t="n"/>
      <c r="V63" s="871" t="n"/>
      <c r="W63" s="871" t="n"/>
      <c r="X63" s="871" t="n"/>
      <c r="Y63" s="871" t="n"/>
      <c r="Z63" s="871" t="n"/>
    </row>
    <row r="64">
      <c r="A64" s="871" t="n"/>
      <c r="B64" s="871" t="n"/>
      <c r="C64" s="871" t="n"/>
      <c r="D64" s="871" t="n"/>
      <c r="E64" s="871" t="n"/>
      <c r="F64" s="871" t="n"/>
      <c r="G64" s="871" t="n"/>
      <c r="H64" s="871" t="n"/>
      <c r="I64" s="871" t="n"/>
      <c r="J64" s="871" t="n"/>
      <c r="K64" s="871" t="n"/>
      <c r="L64" s="871" t="n"/>
      <c r="M64" s="871" t="n"/>
      <c r="N64" s="871" t="n"/>
      <c r="O64" s="871" t="n"/>
      <c r="P64" s="871" t="n"/>
      <c r="Q64" s="871" t="n"/>
      <c r="R64" s="871" t="n"/>
      <c r="S64" s="871" t="n"/>
      <c r="T64" s="871" t="n"/>
      <c r="U64" s="871" t="n"/>
      <c r="V64" s="871" t="n"/>
      <c r="W64" s="871" t="n"/>
      <c r="X64" s="871" t="n"/>
      <c r="Y64" s="871" t="n"/>
      <c r="Z64" s="871" t="n"/>
    </row>
    <row r="65">
      <c r="A65" s="871" t="n"/>
      <c r="B65" s="871" t="n"/>
      <c r="C65" s="871" t="n"/>
      <c r="D65" s="871" t="n"/>
      <c r="E65" s="871" t="n"/>
      <c r="F65" s="871" t="n"/>
      <c r="G65" s="871" t="n"/>
      <c r="H65" s="871" t="n"/>
      <c r="I65" s="871" t="n"/>
      <c r="J65" s="871" t="n"/>
      <c r="K65" s="871" t="n"/>
      <c r="L65" s="871" t="n"/>
      <c r="M65" s="871" t="n"/>
      <c r="N65" s="871" t="n"/>
      <c r="O65" s="871" t="n"/>
      <c r="P65" s="871" t="n"/>
      <c r="Q65" s="871" t="n"/>
      <c r="R65" s="871" t="n"/>
      <c r="S65" s="871" t="n"/>
      <c r="T65" s="871" t="n"/>
      <c r="U65" s="871" t="n"/>
      <c r="V65" s="871" t="n"/>
      <c r="W65" s="871" t="n"/>
      <c r="X65" s="871" t="n"/>
      <c r="Y65" s="871" t="n"/>
      <c r="Z65" s="871" t="n"/>
    </row>
    <row r="66">
      <c r="A66" s="871" t="n"/>
      <c r="B66" s="871" t="n"/>
      <c r="C66" s="871" t="n"/>
      <c r="D66" s="871" t="n"/>
      <c r="E66" s="871" t="n"/>
      <c r="F66" s="871" t="n"/>
      <c r="G66" s="871" t="n"/>
      <c r="H66" s="871" t="n"/>
      <c r="I66" s="871" t="n"/>
      <c r="J66" s="871" t="n"/>
      <c r="K66" s="871" t="n"/>
      <c r="L66" s="871" t="n"/>
      <c r="M66" s="871" t="n"/>
      <c r="N66" s="871" t="n"/>
      <c r="O66" s="871" t="n"/>
      <c r="P66" s="871" t="n"/>
      <c r="Q66" s="871" t="n"/>
      <c r="R66" s="871" t="n"/>
      <c r="S66" s="871" t="n"/>
      <c r="T66" s="871" t="n"/>
      <c r="U66" s="871" t="n"/>
      <c r="V66" s="871" t="n"/>
      <c r="W66" s="871" t="n"/>
      <c r="X66" s="871" t="n"/>
      <c r="Y66" s="871" t="n"/>
      <c r="Z66" s="871" t="n"/>
    </row>
    <row r="67">
      <c r="A67" s="871" t="n"/>
      <c r="B67" s="871" t="n"/>
      <c r="C67" s="871" t="n"/>
      <c r="D67" s="871" t="n"/>
      <c r="E67" s="871" t="n"/>
      <c r="F67" s="871" t="n"/>
      <c r="G67" s="871" t="n"/>
      <c r="H67" s="871" t="n"/>
      <c r="I67" s="871" t="n"/>
      <c r="J67" s="871" t="n"/>
      <c r="K67" s="871" t="n"/>
      <c r="L67" s="871" t="n"/>
      <c r="M67" s="871" t="n"/>
      <c r="N67" s="871" t="n"/>
      <c r="O67" s="871" t="n"/>
      <c r="P67" s="871" t="n"/>
      <c r="Q67" s="871" t="n"/>
      <c r="R67" s="871" t="n"/>
      <c r="S67" s="871" t="n"/>
      <c r="T67" s="871" t="n"/>
      <c r="U67" s="871" t="n"/>
      <c r="V67" s="871" t="n"/>
      <c r="W67" s="871" t="n"/>
      <c r="X67" s="871" t="n"/>
      <c r="Y67" s="871" t="n"/>
      <c r="Z67" s="871" t="n"/>
    </row>
    <row r="68">
      <c r="A68" s="871" t="n"/>
      <c r="B68" s="871" t="n"/>
      <c r="C68" s="871" t="n"/>
      <c r="D68" s="871" t="n"/>
      <c r="E68" s="871" t="n"/>
      <c r="F68" s="871" t="n"/>
      <c r="G68" s="871" t="n"/>
      <c r="H68" s="871" t="n"/>
      <c r="I68" s="871" t="n"/>
      <c r="J68" s="871" t="n"/>
      <c r="K68" s="871" t="n"/>
      <c r="L68" s="871" t="n"/>
      <c r="M68" s="871" t="n"/>
      <c r="N68" s="871" t="n"/>
      <c r="O68" s="871" t="n"/>
      <c r="P68" s="871" t="n"/>
      <c r="Q68" s="871" t="n"/>
      <c r="R68" s="871" t="n"/>
      <c r="S68" s="871" t="n"/>
      <c r="T68" s="871" t="n"/>
      <c r="U68" s="871" t="n"/>
      <c r="V68" s="871" t="n"/>
      <c r="W68" s="871" t="n"/>
      <c r="X68" s="871" t="n"/>
      <c r="Y68" s="871" t="n"/>
      <c r="Z68" s="871" t="n"/>
    </row>
    <row r="69">
      <c r="A69" s="871" t="n"/>
      <c r="B69" s="871" t="n"/>
      <c r="C69" s="871" t="n"/>
      <c r="D69" s="871" t="n"/>
      <c r="E69" s="871" t="n"/>
      <c r="F69" s="871" t="n"/>
      <c r="G69" s="871" t="n"/>
      <c r="H69" s="871" t="n"/>
      <c r="I69" s="871" t="n"/>
      <c r="J69" s="871" t="n"/>
      <c r="K69" s="871" t="n"/>
      <c r="L69" s="871" t="n"/>
      <c r="M69" s="871" t="n"/>
      <c r="N69" s="871" t="n"/>
      <c r="O69" s="871" t="n"/>
      <c r="P69" s="871" t="n"/>
      <c r="Q69" s="871" t="n"/>
      <c r="R69" s="871" t="n"/>
      <c r="S69" s="871" t="n"/>
      <c r="T69" s="871" t="n"/>
      <c r="U69" s="871" t="n"/>
      <c r="V69" s="871" t="n"/>
      <c r="W69" s="871" t="n"/>
      <c r="X69" s="871" t="n"/>
      <c r="Y69" s="871" t="n"/>
      <c r="Z69" s="871" t="n"/>
    </row>
    <row r="70">
      <c r="A70" s="871" t="n"/>
      <c r="B70" s="871" t="n"/>
      <c r="C70" s="871" t="n"/>
      <c r="D70" s="871" t="n"/>
      <c r="E70" s="871" t="n"/>
      <c r="F70" s="871" t="n"/>
      <c r="G70" s="871" t="n"/>
      <c r="H70" s="871" t="n"/>
      <c r="I70" s="871" t="n"/>
      <c r="J70" s="871" t="n"/>
      <c r="K70" s="871" t="n"/>
      <c r="L70" s="871" t="n"/>
      <c r="M70" s="871" t="n"/>
      <c r="N70" s="871" t="n"/>
      <c r="O70" s="871" t="n"/>
      <c r="P70" s="871" t="n"/>
      <c r="Q70" s="871" t="n"/>
      <c r="R70" s="871" t="n"/>
      <c r="S70" s="871" t="n"/>
      <c r="T70" s="871" t="n"/>
      <c r="U70" s="871" t="n"/>
      <c r="V70" s="871" t="n"/>
      <c r="W70" s="871" t="n"/>
      <c r="X70" s="871" t="n"/>
      <c r="Y70" s="871" t="n"/>
      <c r="Z70" s="871" t="n"/>
    </row>
    <row r="71">
      <c r="A71" s="871" t="n"/>
      <c r="B71" s="871" t="n"/>
      <c r="C71" s="871" t="n"/>
      <c r="D71" s="871" t="n"/>
      <c r="E71" s="871" t="n"/>
      <c r="F71" s="871" t="n"/>
      <c r="G71" s="871" t="n"/>
      <c r="H71" s="871" t="n"/>
      <c r="I71" s="871" t="n"/>
      <c r="J71" s="871" t="n"/>
      <c r="K71" s="871" t="n"/>
      <c r="L71" s="871" t="n"/>
      <c r="M71" s="871" t="n"/>
      <c r="N71" s="871" t="n"/>
      <c r="O71" s="871" t="n"/>
      <c r="P71" s="871" t="n"/>
      <c r="Q71" s="871" t="n"/>
      <c r="R71" s="871" t="n"/>
      <c r="S71" s="871" t="n"/>
      <c r="T71" s="871" t="n"/>
      <c r="U71" s="871" t="n"/>
      <c r="V71" s="871" t="n"/>
      <c r="W71" s="871" t="n"/>
      <c r="X71" s="871" t="n"/>
      <c r="Y71" s="871" t="n"/>
      <c r="Z71" s="871" t="n"/>
    </row>
    <row r="72">
      <c r="A72" s="871" t="n"/>
      <c r="B72" s="871" t="n"/>
      <c r="C72" s="871" t="n"/>
      <c r="D72" s="871" t="n"/>
      <c r="E72" s="871" t="n"/>
      <c r="F72" s="871" t="n"/>
      <c r="G72" s="871" t="n"/>
      <c r="H72" s="871" t="n"/>
      <c r="I72" s="871" t="n"/>
      <c r="J72" s="871" t="n"/>
      <c r="K72" s="871" t="n"/>
      <c r="L72" s="871" t="n"/>
      <c r="M72" s="871" t="n"/>
      <c r="N72" s="871" t="n"/>
      <c r="O72" s="871" t="n"/>
      <c r="P72" s="871" t="n"/>
      <c r="Q72" s="871" t="n"/>
      <c r="R72" s="871" t="n"/>
      <c r="S72" s="871" t="n"/>
      <c r="T72" s="871" t="n"/>
      <c r="U72" s="871" t="n"/>
      <c r="V72" s="871" t="n"/>
      <c r="W72" s="871" t="n"/>
      <c r="X72" s="871" t="n"/>
      <c r="Y72" s="871" t="n"/>
      <c r="Z72" s="871" t="n"/>
    </row>
    <row r="73">
      <c r="A73" s="871" t="n"/>
      <c r="B73" s="871" t="n"/>
      <c r="C73" s="871" t="n"/>
      <c r="D73" s="871" t="n"/>
      <c r="E73" s="871" t="n"/>
      <c r="F73" s="871" t="n"/>
      <c r="G73" s="871" t="n"/>
      <c r="H73" s="871" t="n"/>
      <c r="I73" s="871" t="n"/>
      <c r="J73" s="871" t="n"/>
      <c r="K73" s="871" t="n"/>
      <c r="L73" s="871" t="n"/>
      <c r="M73" s="871" t="n"/>
      <c r="N73" s="871" t="n"/>
      <c r="O73" s="871" t="n"/>
      <c r="P73" s="871" t="n"/>
      <c r="Q73" s="871" t="n"/>
      <c r="R73" s="871" t="n"/>
      <c r="S73" s="871" t="n"/>
      <c r="T73" s="871" t="n"/>
      <c r="U73" s="871" t="n"/>
      <c r="V73" s="871" t="n"/>
      <c r="W73" s="871" t="n"/>
      <c r="X73" s="871" t="n"/>
      <c r="Y73" s="871" t="n"/>
      <c r="Z73" s="871" t="n"/>
    </row>
    <row r="74">
      <c r="A74" s="871" t="n"/>
      <c r="B74" s="871" t="n"/>
      <c r="C74" s="871" t="n"/>
      <c r="D74" s="871" t="n"/>
      <c r="E74" s="871" t="n"/>
      <c r="F74" s="871" t="n"/>
      <c r="G74" s="871" t="n"/>
      <c r="H74" s="871" t="n"/>
      <c r="I74" s="871" t="n"/>
      <c r="J74" s="871" t="n"/>
      <c r="K74" s="871" t="n"/>
      <c r="L74" s="871" t="n"/>
      <c r="M74" s="871" t="n"/>
      <c r="N74" s="871" t="n"/>
      <c r="O74" s="871" t="n"/>
      <c r="P74" s="871" t="n"/>
      <c r="Q74" s="871" t="n"/>
      <c r="R74" s="871" t="n"/>
      <c r="S74" s="871" t="n"/>
      <c r="T74" s="871" t="n"/>
      <c r="U74" s="871" t="n"/>
      <c r="V74" s="871" t="n"/>
      <c r="W74" s="871" t="n"/>
      <c r="X74" s="871" t="n"/>
      <c r="Y74" s="871" t="n"/>
      <c r="Z74" s="871" t="n"/>
    </row>
    <row r="75">
      <c r="A75" s="871" t="n"/>
      <c r="B75" s="871" t="n"/>
      <c r="C75" s="871" t="n"/>
      <c r="D75" s="871" t="n"/>
      <c r="E75" s="871" t="n"/>
      <c r="F75" s="871" t="n"/>
      <c r="G75" s="871" t="n"/>
      <c r="H75" s="871" t="n"/>
      <c r="I75" s="871" t="n"/>
      <c r="J75" s="871" t="n"/>
      <c r="K75" s="871" t="n"/>
      <c r="L75" s="871" t="n"/>
      <c r="M75" s="871" t="n"/>
      <c r="N75" s="871" t="n"/>
      <c r="O75" s="871" t="n"/>
      <c r="P75" s="871" t="n"/>
      <c r="Q75" s="871" t="n"/>
      <c r="R75" s="871" t="n"/>
      <c r="S75" s="871" t="n"/>
      <c r="T75" s="871" t="n"/>
      <c r="U75" s="871" t="n"/>
      <c r="V75" s="871" t="n"/>
      <c r="W75" s="871" t="n"/>
      <c r="X75" s="871" t="n"/>
      <c r="Y75" s="871" t="n"/>
      <c r="Z75" s="871" t="n"/>
    </row>
    <row r="76">
      <c r="A76" s="871" t="n"/>
      <c r="B76" s="871" t="n"/>
      <c r="C76" s="871" t="n"/>
      <c r="D76" s="871" t="n"/>
      <c r="E76" s="871" t="n"/>
      <c r="F76" s="871" t="n"/>
      <c r="G76" s="871" t="n"/>
      <c r="H76" s="871" t="n"/>
      <c r="I76" s="871" t="n"/>
      <c r="J76" s="871" t="n"/>
      <c r="K76" s="871" t="n"/>
      <c r="L76" s="871" t="n"/>
      <c r="M76" s="871" t="n"/>
      <c r="N76" s="871" t="n"/>
      <c r="O76" s="871" t="n"/>
      <c r="P76" s="871" t="n"/>
      <c r="Q76" s="871" t="n"/>
      <c r="R76" s="871" t="n"/>
      <c r="S76" s="871" t="n"/>
      <c r="T76" s="871" t="n"/>
      <c r="U76" s="871" t="n"/>
      <c r="V76" s="871" t="n"/>
      <c r="W76" s="871" t="n"/>
      <c r="X76" s="871" t="n"/>
      <c r="Y76" s="871" t="n"/>
      <c r="Z76" s="871" t="n"/>
    </row>
    <row r="77">
      <c r="A77" s="871" t="n"/>
      <c r="B77" s="871" t="n"/>
      <c r="C77" s="871" t="n"/>
      <c r="D77" s="871" t="n"/>
      <c r="E77" s="871" t="n"/>
      <c r="F77" s="871" t="n"/>
      <c r="G77" s="871" t="n"/>
      <c r="H77" s="871" t="n"/>
      <c r="I77" s="871" t="n"/>
      <c r="J77" s="871" t="n"/>
      <c r="K77" s="871" t="n"/>
      <c r="L77" s="871" t="n"/>
      <c r="M77" s="871" t="n"/>
      <c r="N77" s="871" t="n"/>
      <c r="O77" s="871" t="n"/>
      <c r="P77" s="871" t="n"/>
      <c r="Q77" s="871" t="n"/>
      <c r="R77" s="871" t="n"/>
      <c r="S77" s="871" t="n"/>
      <c r="T77" s="871" t="n"/>
      <c r="U77" s="871" t="n"/>
      <c r="V77" s="871" t="n"/>
      <c r="W77" s="871" t="n"/>
      <c r="X77" s="871" t="n"/>
      <c r="Y77" s="871" t="n"/>
      <c r="Z77" s="871" t="n"/>
    </row>
    <row r="78">
      <c r="A78" s="871" t="n"/>
      <c r="B78" s="871" t="n"/>
      <c r="C78" s="871" t="n"/>
      <c r="D78" s="871" t="n"/>
      <c r="E78" s="871" t="n"/>
      <c r="F78" s="871" t="n"/>
      <c r="G78" s="871" t="n"/>
      <c r="H78" s="871" t="n"/>
      <c r="I78" s="871" t="n"/>
      <c r="J78" s="871" t="n"/>
      <c r="K78" s="871" t="n"/>
      <c r="L78" s="871" t="n"/>
      <c r="M78" s="871" t="n"/>
      <c r="N78" s="871" t="n"/>
      <c r="O78" s="871" t="n"/>
      <c r="P78" s="871" t="n"/>
      <c r="Q78" s="871" t="n"/>
      <c r="R78" s="871" t="n"/>
      <c r="S78" s="871" t="n"/>
      <c r="T78" s="871" t="n"/>
      <c r="U78" s="871" t="n"/>
      <c r="V78" s="871" t="n"/>
      <c r="W78" s="871" t="n"/>
      <c r="X78" s="871" t="n"/>
      <c r="Y78" s="871" t="n"/>
      <c r="Z78" s="871" t="n"/>
    </row>
    <row r="79">
      <c r="A79" s="871" t="n"/>
      <c r="B79" s="871" t="n"/>
      <c r="C79" s="871" t="n"/>
      <c r="D79" s="871" t="n"/>
      <c r="E79" s="871" t="n"/>
      <c r="F79" s="871" t="n"/>
      <c r="G79" s="871" t="n"/>
      <c r="H79" s="871" t="n"/>
      <c r="I79" s="871" t="n"/>
      <c r="J79" s="871" t="n"/>
      <c r="K79" s="871" t="n"/>
      <c r="L79" s="871" t="n"/>
      <c r="M79" s="871" t="n"/>
      <c r="N79" s="871" t="n"/>
      <c r="O79" s="871" t="n"/>
      <c r="P79" s="871" t="n"/>
      <c r="Q79" s="871" t="n"/>
      <c r="R79" s="871" t="n"/>
      <c r="S79" s="871" t="n"/>
      <c r="T79" s="871" t="n"/>
      <c r="U79" s="871" t="n"/>
      <c r="V79" s="871" t="n"/>
      <c r="W79" s="871" t="n"/>
      <c r="X79" s="871" t="n"/>
      <c r="Y79" s="871" t="n"/>
      <c r="Z79" s="871" t="n"/>
    </row>
    <row r="80">
      <c r="A80" s="871" t="n"/>
      <c r="B80" s="871" t="n"/>
      <c r="C80" s="871" t="n"/>
      <c r="D80" s="871" t="n"/>
      <c r="E80" s="871" t="n"/>
      <c r="F80" s="871" t="n"/>
      <c r="G80" s="871" t="n"/>
      <c r="H80" s="871" t="n"/>
      <c r="I80" s="871" t="n"/>
      <c r="J80" s="871" t="n"/>
      <c r="K80" s="871" t="n"/>
      <c r="L80" s="871" t="n"/>
      <c r="M80" s="871" t="n"/>
      <c r="N80" s="871" t="n"/>
      <c r="O80" s="871" t="n"/>
      <c r="P80" s="871" t="n"/>
      <c r="Q80" s="871" t="n"/>
      <c r="R80" s="871" t="n"/>
      <c r="S80" s="871" t="n"/>
      <c r="T80" s="871" t="n"/>
      <c r="U80" s="871" t="n"/>
      <c r="V80" s="871" t="n"/>
      <c r="W80" s="871" t="n"/>
      <c r="X80" s="871" t="n"/>
      <c r="Y80" s="871" t="n"/>
      <c r="Z80" s="871" t="n"/>
    </row>
    <row r="81">
      <c r="A81" s="871" t="n"/>
      <c r="B81" s="871" t="n"/>
      <c r="C81" s="871" t="n"/>
      <c r="D81" s="871" t="n"/>
      <c r="E81" s="871" t="n"/>
      <c r="F81" s="871" t="n"/>
      <c r="G81" s="871" t="n"/>
      <c r="H81" s="871" t="n"/>
      <c r="I81" s="871" t="n"/>
      <c r="J81" s="871" t="n"/>
      <c r="K81" s="871" t="n"/>
      <c r="L81" s="871" t="n"/>
      <c r="M81" s="871" t="n"/>
      <c r="N81" s="871" t="n"/>
      <c r="O81" s="871" t="n"/>
      <c r="P81" s="871" t="n"/>
      <c r="Q81" s="871" t="n"/>
      <c r="R81" s="871" t="n"/>
      <c r="S81" s="871" t="n"/>
      <c r="T81" s="871" t="n"/>
      <c r="U81" s="871" t="n"/>
      <c r="V81" s="871" t="n"/>
      <c r="W81" s="871" t="n"/>
      <c r="X81" s="871" t="n"/>
      <c r="Y81" s="871" t="n"/>
      <c r="Z81" s="871" t="n"/>
    </row>
    <row r="82">
      <c r="A82" s="871" t="n"/>
      <c r="B82" s="871" t="n"/>
      <c r="C82" s="871" t="n"/>
      <c r="D82" s="871" t="n"/>
      <c r="E82" s="871" t="n"/>
      <c r="F82" s="871" t="n"/>
      <c r="G82" s="871" t="n"/>
      <c r="H82" s="871" t="n"/>
      <c r="I82" s="871" t="n"/>
      <c r="J82" s="871" t="n"/>
      <c r="K82" s="871" t="n"/>
      <c r="L82" s="871" t="n"/>
      <c r="M82" s="871" t="n"/>
      <c r="N82" s="871" t="n"/>
      <c r="O82" s="871" t="n"/>
      <c r="P82" s="871" t="n"/>
      <c r="Q82" s="871" t="n"/>
      <c r="R82" s="871" t="n"/>
      <c r="S82" s="871" t="n"/>
      <c r="T82" s="871" t="n"/>
      <c r="U82" s="871" t="n"/>
      <c r="V82" s="871" t="n"/>
      <c r="W82" s="871" t="n"/>
      <c r="X82" s="871" t="n"/>
      <c r="Y82" s="871" t="n"/>
      <c r="Z82" s="871" t="n"/>
    </row>
    <row r="83">
      <c r="A83" s="871" t="n"/>
      <c r="B83" s="871" t="n"/>
      <c r="C83" s="871" t="n"/>
      <c r="D83" s="871" t="n"/>
      <c r="E83" s="871" t="n"/>
      <c r="F83" s="871" t="n"/>
      <c r="G83" s="871" t="n"/>
      <c r="H83" s="871" t="n"/>
      <c r="I83" s="871" t="n"/>
      <c r="J83" s="871" t="n"/>
      <c r="K83" s="871" t="n"/>
      <c r="L83" s="871" t="n"/>
      <c r="M83" s="871" t="n"/>
      <c r="N83" s="871" t="n"/>
      <c r="O83" s="871" t="n"/>
      <c r="P83" s="871" t="n"/>
      <c r="Q83" s="871" t="n"/>
      <c r="R83" s="871" t="n"/>
      <c r="S83" s="871" t="n"/>
      <c r="T83" s="871" t="n"/>
      <c r="U83" s="871" t="n"/>
      <c r="V83" s="871" t="n"/>
      <c r="W83" s="871" t="n"/>
      <c r="X83" s="871" t="n"/>
      <c r="Y83" s="871" t="n"/>
      <c r="Z83" s="871" t="n"/>
    </row>
    <row r="84">
      <c r="A84" s="871" t="n"/>
      <c r="B84" s="871" t="n"/>
      <c r="C84" s="871" t="n"/>
      <c r="D84" s="871" t="n"/>
      <c r="E84" s="871" t="n"/>
      <c r="F84" s="871" t="n"/>
      <c r="G84" s="871" t="n"/>
      <c r="H84" s="871" t="n"/>
      <c r="I84" s="871" t="n"/>
      <c r="J84" s="871" t="n"/>
      <c r="K84" s="871" t="n"/>
      <c r="L84" s="871" t="n"/>
      <c r="M84" s="871" t="n"/>
      <c r="N84" s="871" t="n"/>
      <c r="O84" s="871" t="n"/>
      <c r="P84" s="871" t="n"/>
      <c r="Q84" s="871" t="n"/>
      <c r="R84" s="871" t="n"/>
      <c r="S84" s="871" t="n"/>
      <c r="T84" s="871" t="n"/>
      <c r="U84" s="871" t="n"/>
      <c r="V84" s="871" t="n"/>
      <c r="W84" s="871" t="n"/>
      <c r="X84" s="871" t="n"/>
      <c r="Y84" s="871" t="n"/>
      <c r="Z84" s="871" t="n"/>
    </row>
    <row r="85">
      <c r="A85" s="871" t="n"/>
      <c r="B85" s="871" t="n"/>
      <c r="C85" s="871" t="n"/>
      <c r="D85" s="871" t="n"/>
      <c r="E85" s="871" t="n"/>
      <c r="F85" s="871" t="n"/>
      <c r="G85" s="871" t="n"/>
      <c r="H85" s="871" t="n"/>
      <c r="I85" s="871" t="n"/>
      <c r="J85" s="871" t="n"/>
      <c r="K85" s="871" t="n"/>
      <c r="L85" s="871" t="n"/>
      <c r="M85" s="871" t="n"/>
      <c r="N85" s="871" t="n"/>
      <c r="O85" s="871" t="n"/>
      <c r="P85" s="871" t="n"/>
      <c r="Q85" s="871" t="n"/>
      <c r="R85" s="871" t="n"/>
      <c r="S85" s="871" t="n"/>
      <c r="T85" s="871" t="n"/>
      <c r="U85" s="871" t="n"/>
      <c r="V85" s="871" t="n"/>
      <c r="W85" s="871" t="n"/>
      <c r="X85" s="871" t="n"/>
      <c r="Y85" s="871" t="n"/>
      <c r="Z85" s="871" t="n"/>
    </row>
    <row r="86">
      <c r="A86" s="871" t="n"/>
      <c r="B86" s="871" t="n"/>
      <c r="C86" s="871" t="n"/>
      <c r="D86" s="871" t="n"/>
      <c r="E86" s="871" t="n"/>
      <c r="F86" s="871" t="n"/>
      <c r="G86" s="871" t="n"/>
      <c r="H86" s="871" t="n"/>
      <c r="I86" s="871" t="n"/>
      <c r="J86" s="871" t="n"/>
      <c r="K86" s="871" t="n"/>
      <c r="L86" s="871" t="n"/>
      <c r="M86" s="871" t="n"/>
      <c r="N86" s="871" t="n"/>
      <c r="O86" s="871" t="n"/>
      <c r="P86" s="871" t="n"/>
      <c r="Q86" s="871" t="n"/>
      <c r="R86" s="871" t="n"/>
      <c r="S86" s="871" t="n"/>
      <c r="T86" s="871" t="n"/>
      <c r="U86" s="871" t="n"/>
      <c r="V86" s="871" t="n"/>
      <c r="W86" s="871" t="n"/>
      <c r="X86" s="871" t="n"/>
      <c r="Y86" s="871" t="n"/>
      <c r="Z86" s="871" t="n"/>
    </row>
    <row r="87">
      <c r="A87" s="871" t="n"/>
      <c r="B87" s="871" t="n"/>
      <c r="C87" s="871" t="n"/>
      <c r="D87" s="871" t="n"/>
      <c r="E87" s="871" t="n"/>
      <c r="F87" s="871" t="n"/>
      <c r="G87" s="871" t="n"/>
      <c r="H87" s="871" t="n"/>
      <c r="I87" s="871" t="n"/>
      <c r="J87" s="871" t="n"/>
      <c r="K87" s="871" t="n"/>
      <c r="L87" s="871" t="n"/>
      <c r="M87" s="871" t="n"/>
      <c r="N87" s="871" t="n"/>
      <c r="O87" s="871" t="n"/>
      <c r="P87" s="871" t="n"/>
      <c r="Q87" s="871" t="n"/>
      <c r="R87" s="871" t="n"/>
      <c r="S87" s="871" t="n"/>
      <c r="T87" s="871" t="n"/>
      <c r="U87" s="871" t="n"/>
      <c r="V87" s="871" t="n"/>
      <c r="W87" s="871" t="n"/>
      <c r="X87" s="871" t="n"/>
      <c r="Y87" s="871" t="n"/>
      <c r="Z87" s="871" t="n"/>
    </row>
    <row r="88">
      <c r="A88" s="871" t="n"/>
      <c r="B88" s="871" t="n"/>
      <c r="C88" s="871" t="n"/>
      <c r="D88" s="871" t="n"/>
      <c r="E88" s="871" t="n"/>
      <c r="F88" s="871" t="n"/>
      <c r="G88" s="871" t="n"/>
      <c r="H88" s="871" t="n"/>
      <c r="I88" s="871" t="n"/>
      <c r="J88" s="871" t="n"/>
      <c r="K88" s="871" t="n"/>
      <c r="L88" s="871" t="n"/>
      <c r="M88" s="871" t="n"/>
      <c r="N88" s="871" t="n"/>
      <c r="O88" s="871" t="n"/>
      <c r="P88" s="871" t="n"/>
      <c r="Q88" s="871" t="n"/>
      <c r="R88" s="871" t="n"/>
      <c r="S88" s="871" t="n"/>
      <c r="T88" s="871" t="n"/>
      <c r="U88" s="871" t="n"/>
      <c r="V88" s="871" t="n"/>
      <c r="W88" s="871" t="n"/>
      <c r="X88" s="871" t="n"/>
      <c r="Y88" s="871" t="n"/>
      <c r="Z88" s="871" t="n"/>
    </row>
    <row r="89">
      <c r="A89" s="871" t="n"/>
      <c r="B89" s="871" t="n"/>
      <c r="C89" s="871" t="n"/>
      <c r="D89" s="871" t="n"/>
      <c r="E89" s="871" t="n"/>
      <c r="F89" s="871" t="n"/>
      <c r="G89" s="871" t="n"/>
      <c r="H89" s="871" t="n"/>
      <c r="I89" s="871" t="n"/>
      <c r="J89" s="871" t="n"/>
      <c r="K89" s="871" t="n"/>
      <c r="L89" s="871" t="n"/>
      <c r="M89" s="871" t="n"/>
      <c r="N89" s="871" t="n"/>
      <c r="O89" s="871" t="n"/>
      <c r="P89" s="871" t="n"/>
      <c r="Q89" s="871" t="n"/>
      <c r="R89" s="871" t="n"/>
      <c r="S89" s="871" t="n"/>
      <c r="T89" s="871" t="n"/>
      <c r="U89" s="871" t="n"/>
      <c r="V89" s="871" t="n"/>
      <c r="W89" s="871" t="n"/>
      <c r="X89" s="871" t="n"/>
      <c r="Y89" s="871" t="n"/>
      <c r="Z89" s="871" t="n"/>
    </row>
    <row r="90">
      <c r="A90" s="871" t="n"/>
      <c r="B90" s="871" t="n"/>
      <c r="C90" s="871" t="n"/>
      <c r="D90" s="871" t="n"/>
      <c r="E90" s="871" t="n"/>
      <c r="F90" s="871" t="n"/>
      <c r="G90" s="871" t="n"/>
      <c r="H90" s="871" t="n"/>
      <c r="I90" s="871" t="n"/>
      <c r="J90" s="871" t="n"/>
      <c r="K90" s="871" t="n"/>
      <c r="L90" s="871" t="n"/>
      <c r="M90" s="871" t="n"/>
      <c r="N90" s="871" t="n"/>
      <c r="O90" s="871" t="n"/>
      <c r="P90" s="871" t="n"/>
      <c r="Q90" s="871" t="n"/>
      <c r="R90" s="871" t="n"/>
      <c r="S90" s="871" t="n"/>
      <c r="T90" s="871" t="n"/>
      <c r="U90" s="871" t="n"/>
      <c r="V90" s="871" t="n"/>
      <c r="W90" s="871" t="n"/>
      <c r="X90" s="871" t="n"/>
      <c r="Y90" s="871" t="n"/>
      <c r="Z90" s="871" t="n"/>
    </row>
    <row r="91">
      <c r="A91" s="871" t="n"/>
      <c r="B91" s="871" t="n"/>
      <c r="C91" s="871" t="n"/>
      <c r="D91" s="871" t="n"/>
      <c r="E91" s="871" t="n"/>
      <c r="F91" s="871" t="n"/>
      <c r="G91" s="871" t="n"/>
      <c r="H91" s="871" t="n"/>
      <c r="I91" s="871" t="n"/>
      <c r="J91" s="871" t="n"/>
      <c r="K91" s="871" t="n"/>
      <c r="L91" s="871" t="n"/>
      <c r="M91" s="871" t="n"/>
      <c r="N91" s="871" t="n"/>
      <c r="O91" s="871" t="n"/>
      <c r="P91" s="871" t="n"/>
      <c r="Q91" s="871" t="n"/>
      <c r="R91" s="871" t="n"/>
      <c r="S91" s="871" t="n"/>
      <c r="T91" s="871" t="n"/>
      <c r="U91" s="871" t="n"/>
      <c r="V91" s="871" t="n"/>
      <c r="W91" s="871" t="n"/>
      <c r="X91" s="871" t="n"/>
      <c r="Y91" s="871" t="n"/>
      <c r="Z91" s="871" t="n"/>
    </row>
    <row r="92">
      <c r="A92" s="871" t="n"/>
      <c r="B92" s="871" t="n"/>
      <c r="C92" s="871" t="n"/>
      <c r="D92" s="871" t="n"/>
      <c r="E92" s="871" t="n"/>
      <c r="F92" s="871" t="n"/>
      <c r="G92" s="871" t="n"/>
      <c r="H92" s="871" t="n"/>
      <c r="I92" s="871" t="n"/>
      <c r="J92" s="871" t="n"/>
      <c r="K92" s="871" t="n"/>
      <c r="L92" s="871" t="n"/>
      <c r="M92" s="871" t="n"/>
      <c r="N92" s="871" t="n"/>
      <c r="O92" s="871" t="n"/>
      <c r="P92" s="871" t="n"/>
      <c r="Q92" s="871" t="n"/>
      <c r="R92" s="871" t="n"/>
      <c r="S92" s="871" t="n"/>
      <c r="T92" s="871" t="n"/>
      <c r="U92" s="871" t="n"/>
      <c r="V92" s="871" t="n"/>
      <c r="W92" s="871" t="n"/>
      <c r="X92" s="871" t="n"/>
      <c r="Y92" s="871" t="n"/>
      <c r="Z92" s="871" t="n"/>
    </row>
    <row r="93">
      <c r="A93" s="871" t="n"/>
      <c r="B93" s="871" t="n"/>
      <c r="C93" s="871" t="n"/>
      <c r="D93" s="871" t="n"/>
      <c r="E93" s="871" t="n"/>
      <c r="F93" s="871" t="n"/>
      <c r="G93" s="871" t="n"/>
      <c r="H93" s="871" t="n"/>
      <c r="I93" s="871" t="n"/>
      <c r="J93" s="871" t="n"/>
      <c r="K93" s="871" t="n"/>
      <c r="L93" s="871" t="n"/>
      <c r="M93" s="871" t="n"/>
      <c r="N93" s="871" t="n"/>
      <c r="O93" s="871" t="n"/>
      <c r="P93" s="871" t="n"/>
      <c r="Q93" s="871" t="n"/>
      <c r="R93" s="871" t="n"/>
      <c r="S93" s="871" t="n"/>
      <c r="T93" s="871" t="n"/>
      <c r="U93" s="871" t="n"/>
      <c r="V93" s="871" t="n"/>
      <c r="W93" s="871" t="n"/>
      <c r="X93" s="871" t="n"/>
      <c r="Y93" s="871" t="n"/>
      <c r="Z93" s="871" t="n"/>
    </row>
    <row r="94">
      <c r="A94" s="871" t="n"/>
      <c r="B94" s="871" t="n"/>
      <c r="C94" s="871" t="n"/>
      <c r="D94" s="871" t="n"/>
      <c r="E94" s="871" t="n"/>
      <c r="F94" s="871" t="n"/>
      <c r="G94" s="871" t="n"/>
      <c r="H94" s="871" t="n"/>
      <c r="I94" s="871" t="n"/>
      <c r="J94" s="871" t="n"/>
      <c r="K94" s="871" t="n"/>
      <c r="L94" s="871" t="n"/>
      <c r="M94" s="871" t="n"/>
      <c r="N94" s="871" t="n"/>
      <c r="O94" s="871" t="n"/>
      <c r="P94" s="871" t="n"/>
      <c r="Q94" s="871" t="n"/>
      <c r="R94" s="871" t="n"/>
      <c r="S94" s="871" t="n"/>
      <c r="T94" s="871" t="n"/>
      <c r="U94" s="871" t="n"/>
      <c r="V94" s="871" t="n"/>
      <c r="W94" s="871" t="n"/>
      <c r="X94" s="871" t="n"/>
      <c r="Y94" s="871" t="n"/>
      <c r="Z94" s="871" t="n"/>
    </row>
    <row r="95">
      <c r="A95" s="871" t="n"/>
      <c r="B95" s="871" t="n"/>
      <c r="C95" s="871" t="n"/>
      <c r="D95" s="871" t="n"/>
      <c r="E95" s="871" t="n"/>
      <c r="F95" s="871" t="n"/>
      <c r="G95" s="871" t="n"/>
      <c r="H95" s="871" t="n"/>
      <c r="I95" s="871" t="n"/>
      <c r="J95" s="871" t="n"/>
      <c r="K95" s="871" t="n"/>
      <c r="L95" s="871" t="n"/>
      <c r="M95" s="871" t="n"/>
      <c r="N95" s="871" t="n"/>
      <c r="O95" s="871" t="n"/>
      <c r="P95" s="871" t="n"/>
      <c r="Q95" s="871" t="n"/>
      <c r="R95" s="871" t="n"/>
      <c r="S95" s="871" t="n"/>
      <c r="T95" s="871" t="n"/>
      <c r="U95" s="871" t="n"/>
      <c r="V95" s="871" t="n"/>
      <c r="W95" s="871" t="n"/>
      <c r="X95" s="871" t="n"/>
      <c r="Y95" s="871" t="n"/>
      <c r="Z95" s="871" t="n"/>
    </row>
    <row r="96">
      <c r="A96" s="871" t="n"/>
      <c r="B96" s="871" t="n"/>
      <c r="C96" s="871" t="n"/>
      <c r="D96" s="871" t="n"/>
      <c r="E96" s="871" t="n"/>
      <c r="F96" s="871" t="n"/>
      <c r="G96" s="871" t="n"/>
      <c r="H96" s="871" t="n"/>
      <c r="I96" s="871" t="n"/>
      <c r="J96" s="871" t="n"/>
      <c r="K96" s="871" t="n"/>
      <c r="L96" s="871" t="n"/>
      <c r="M96" s="871" t="n"/>
      <c r="N96" s="871" t="n"/>
      <c r="O96" s="871" t="n"/>
      <c r="P96" s="871" t="n"/>
      <c r="Q96" s="871" t="n"/>
      <c r="R96" s="871" t="n"/>
      <c r="S96" s="871" t="n"/>
      <c r="T96" s="871" t="n"/>
      <c r="U96" s="871" t="n"/>
      <c r="V96" s="871" t="n"/>
      <c r="W96" s="871" t="n"/>
      <c r="X96" s="871" t="n"/>
      <c r="Y96" s="871" t="n"/>
      <c r="Z96" s="871" t="n"/>
    </row>
    <row r="97">
      <c r="A97" s="871" t="n"/>
      <c r="B97" s="871" t="n"/>
      <c r="C97" s="871" t="n"/>
      <c r="D97" s="871" t="n"/>
      <c r="E97" s="871" t="n"/>
      <c r="F97" s="871" t="n"/>
      <c r="G97" s="871" t="n"/>
      <c r="H97" s="871" t="n"/>
      <c r="I97" s="871" t="n"/>
      <c r="J97" s="871" t="n"/>
      <c r="K97" s="871" t="n"/>
      <c r="L97" s="871" t="n"/>
      <c r="M97" s="871" t="n"/>
      <c r="N97" s="871" t="n"/>
      <c r="O97" s="871" t="n"/>
      <c r="P97" s="871" t="n"/>
      <c r="Q97" s="871" t="n"/>
      <c r="R97" s="871" t="n"/>
      <c r="S97" s="871" t="n"/>
      <c r="T97" s="871" t="n"/>
      <c r="U97" s="871" t="n"/>
      <c r="V97" s="871" t="n"/>
      <c r="W97" s="871" t="n"/>
      <c r="X97" s="871" t="n"/>
      <c r="Y97" s="871" t="n"/>
      <c r="Z97" s="871" t="n"/>
    </row>
    <row r="98">
      <c r="A98" s="871" t="n"/>
      <c r="B98" s="871" t="n"/>
      <c r="C98" s="871" t="n"/>
      <c r="D98" s="871" t="n"/>
      <c r="E98" s="871" t="n"/>
      <c r="F98" s="871" t="n"/>
      <c r="G98" s="871" t="n"/>
      <c r="H98" s="871" t="n"/>
      <c r="I98" s="871" t="n"/>
      <c r="J98" s="871" t="n"/>
      <c r="K98" s="871" t="n"/>
      <c r="L98" s="871" t="n"/>
      <c r="M98" s="871" t="n"/>
      <c r="N98" s="871" t="n"/>
      <c r="O98" s="871" t="n"/>
      <c r="P98" s="871" t="n"/>
      <c r="Q98" s="871" t="n"/>
      <c r="R98" s="871" t="n"/>
      <c r="S98" s="871" t="n"/>
      <c r="T98" s="871" t="n"/>
      <c r="U98" s="871" t="n"/>
      <c r="V98" s="871" t="n"/>
      <c r="W98" s="871" t="n"/>
      <c r="X98" s="871" t="n"/>
      <c r="Y98" s="871" t="n"/>
      <c r="Z98" s="871" t="n"/>
    </row>
    <row r="99">
      <c r="A99" s="871" t="n"/>
      <c r="B99" s="871" t="n"/>
      <c r="C99" s="871" t="n"/>
      <c r="D99" s="871" t="n"/>
      <c r="E99" s="871" t="n"/>
      <c r="F99" s="871" t="n"/>
      <c r="G99" s="871" t="n"/>
      <c r="H99" s="871" t="n"/>
      <c r="I99" s="871" t="n"/>
      <c r="J99" s="871" t="n"/>
      <c r="K99" s="871" t="n"/>
      <c r="L99" s="871" t="n"/>
      <c r="M99" s="871" t="n"/>
      <c r="N99" s="871" t="n"/>
      <c r="O99" s="871" t="n"/>
      <c r="P99" s="871" t="n"/>
      <c r="Q99" s="871" t="n"/>
      <c r="R99" s="871" t="n"/>
      <c r="S99" s="871" t="n"/>
      <c r="T99" s="871" t="n"/>
      <c r="U99" s="871" t="n"/>
      <c r="V99" s="871" t="n"/>
      <c r="W99" s="871" t="n"/>
      <c r="X99" s="871" t="n"/>
      <c r="Y99" s="871" t="n"/>
      <c r="Z99" s="871" t="n"/>
    </row>
    <row r="100">
      <c r="A100" s="871" t="n"/>
      <c r="B100" s="871" t="n"/>
      <c r="C100" s="871" t="n"/>
      <c r="D100" s="871" t="n"/>
      <c r="E100" s="871" t="n"/>
      <c r="F100" s="871" t="n"/>
      <c r="G100" s="871" t="n"/>
      <c r="H100" s="871" t="n"/>
      <c r="I100" s="871" t="n"/>
      <c r="J100" s="871" t="n"/>
      <c r="K100" s="871" t="n"/>
      <c r="L100" s="871" t="n"/>
      <c r="M100" s="871" t="n"/>
      <c r="N100" s="871" t="n"/>
      <c r="O100" s="871" t="n"/>
      <c r="P100" s="871" t="n"/>
      <c r="Q100" s="871" t="n"/>
      <c r="R100" s="871" t="n"/>
      <c r="S100" s="871" t="n"/>
      <c r="T100" s="871" t="n"/>
      <c r="U100" s="871" t="n"/>
      <c r="V100" s="871" t="n"/>
      <c r="W100" s="871" t="n"/>
      <c r="X100" s="871" t="n"/>
      <c r="Y100" s="871" t="n"/>
      <c r="Z100" s="871" t="n"/>
    </row>
    <row r="101">
      <c r="A101" s="871" t="n"/>
      <c r="B101" s="871" t="n"/>
      <c r="C101" s="871" t="n"/>
      <c r="D101" s="871" t="n"/>
      <c r="E101" s="871" t="n"/>
      <c r="F101" s="871" t="n"/>
      <c r="G101" s="871" t="n"/>
      <c r="H101" s="871" t="n"/>
      <c r="I101" s="871" t="n"/>
      <c r="J101" s="871" t="n"/>
      <c r="K101" s="871" t="n"/>
      <c r="L101" s="871" t="n"/>
      <c r="M101" s="871" t="n"/>
      <c r="N101" s="871" t="n"/>
      <c r="O101" s="871" t="n"/>
      <c r="P101" s="871" t="n"/>
      <c r="Q101" s="871" t="n"/>
      <c r="R101" s="871" t="n"/>
      <c r="S101" s="871" t="n"/>
      <c r="T101" s="871" t="n"/>
      <c r="U101" s="871" t="n"/>
      <c r="V101" s="871" t="n"/>
      <c r="W101" s="871" t="n"/>
      <c r="X101" s="871" t="n"/>
      <c r="Y101" s="871" t="n"/>
      <c r="Z101" s="871" t="n"/>
    </row>
    <row r="102">
      <c r="A102" s="871" t="n"/>
      <c r="B102" s="871" t="n"/>
      <c r="C102" s="871" t="n"/>
      <c r="D102" s="871" t="n"/>
      <c r="E102" s="871" t="n"/>
      <c r="F102" s="871" t="n"/>
      <c r="G102" s="871" t="n"/>
      <c r="H102" s="871" t="n"/>
      <c r="I102" s="871" t="n"/>
      <c r="J102" s="871" t="n"/>
      <c r="K102" s="871" t="n"/>
      <c r="L102" s="871" t="n"/>
      <c r="M102" s="871" t="n"/>
      <c r="N102" s="871" t="n"/>
      <c r="O102" s="871" t="n"/>
      <c r="P102" s="871" t="n"/>
      <c r="Q102" s="871" t="n"/>
      <c r="R102" s="871" t="n"/>
      <c r="S102" s="871" t="n"/>
      <c r="T102" s="871" t="n"/>
      <c r="U102" s="871" t="n"/>
      <c r="V102" s="871" t="n"/>
      <c r="W102" s="871" t="n"/>
      <c r="X102" s="871" t="n"/>
      <c r="Y102" s="871" t="n"/>
      <c r="Z102" s="871" t="n"/>
    </row>
    <row r="103">
      <c r="A103" s="871" t="n"/>
      <c r="B103" s="871" t="n"/>
      <c r="C103" s="871" t="n"/>
      <c r="D103" s="871" t="n"/>
      <c r="E103" s="871" t="n"/>
      <c r="F103" s="871" t="n"/>
      <c r="G103" s="871" t="n"/>
      <c r="H103" s="871" t="n"/>
      <c r="I103" s="871" t="n"/>
      <c r="J103" s="871" t="n"/>
      <c r="K103" s="871" t="n"/>
      <c r="L103" s="871" t="n"/>
      <c r="M103" s="871" t="n"/>
      <c r="N103" s="871" t="n"/>
      <c r="O103" s="871" t="n"/>
      <c r="P103" s="871" t="n"/>
      <c r="Q103" s="871" t="n"/>
      <c r="R103" s="871" t="n"/>
      <c r="S103" s="871" t="n"/>
      <c r="T103" s="871" t="n"/>
      <c r="U103" s="871" t="n"/>
      <c r="V103" s="871" t="n"/>
      <c r="W103" s="871" t="n"/>
      <c r="X103" s="871" t="n"/>
      <c r="Y103" s="871" t="n"/>
      <c r="Z103" s="871" t="n"/>
    </row>
    <row r="104">
      <c r="A104" s="871" t="n"/>
      <c r="B104" s="871" t="n"/>
      <c r="C104" s="871" t="n"/>
      <c r="D104" s="871" t="n"/>
      <c r="E104" s="871" t="n"/>
      <c r="F104" s="871" t="n"/>
      <c r="G104" s="871" t="n"/>
      <c r="H104" s="871" t="n"/>
      <c r="I104" s="871" t="n"/>
      <c r="J104" s="871" t="n"/>
      <c r="K104" s="871" t="n"/>
      <c r="L104" s="871" t="n"/>
      <c r="M104" s="871" t="n"/>
      <c r="N104" s="871" t="n"/>
      <c r="O104" s="871" t="n"/>
      <c r="P104" s="871" t="n"/>
      <c r="Q104" s="871" t="n"/>
      <c r="R104" s="871" t="n"/>
      <c r="S104" s="871" t="n"/>
      <c r="T104" s="871" t="n"/>
      <c r="U104" s="871" t="n"/>
      <c r="V104" s="871" t="n"/>
      <c r="W104" s="871" t="n"/>
      <c r="X104" s="871" t="n"/>
      <c r="Y104" s="871" t="n"/>
      <c r="Z104" s="871" t="n"/>
    </row>
    <row r="105">
      <c r="A105" s="871" t="n"/>
      <c r="B105" s="871" t="n"/>
      <c r="C105" s="871" t="n"/>
      <c r="D105" s="871" t="n"/>
      <c r="E105" s="871" t="n"/>
      <c r="F105" s="871" t="n"/>
      <c r="G105" s="871" t="n"/>
      <c r="H105" s="871" t="n"/>
      <c r="I105" s="871" t="n"/>
      <c r="J105" s="871" t="n"/>
      <c r="K105" s="871" t="n"/>
      <c r="L105" s="871" t="n"/>
      <c r="M105" s="871" t="n"/>
      <c r="N105" s="871" t="n"/>
      <c r="O105" s="871" t="n"/>
      <c r="P105" s="871" t="n"/>
      <c r="Q105" s="871" t="n"/>
      <c r="R105" s="871" t="n"/>
      <c r="S105" s="871" t="n"/>
      <c r="T105" s="871" t="n"/>
      <c r="U105" s="871" t="n"/>
      <c r="V105" s="871" t="n"/>
      <c r="W105" s="871" t="n"/>
      <c r="X105" s="871" t="n"/>
      <c r="Y105" s="871" t="n"/>
      <c r="Z105" s="871" t="n"/>
    </row>
    <row r="106">
      <c r="A106" s="871" t="n"/>
      <c r="B106" s="871" t="n"/>
      <c r="C106" s="871" t="n"/>
      <c r="D106" s="871" t="n"/>
      <c r="E106" s="871" t="n"/>
      <c r="F106" s="871" t="n"/>
      <c r="G106" s="871" t="n"/>
      <c r="H106" s="871" t="n"/>
      <c r="I106" s="871" t="n"/>
      <c r="J106" s="871" t="n"/>
      <c r="K106" s="871" t="n"/>
      <c r="L106" s="871" t="n"/>
      <c r="M106" s="871" t="n"/>
      <c r="N106" s="871" t="n"/>
      <c r="O106" s="871" t="n"/>
      <c r="P106" s="871" t="n"/>
      <c r="Q106" s="871" t="n"/>
      <c r="R106" s="871" t="n"/>
      <c r="S106" s="871" t="n"/>
      <c r="T106" s="871" t="n"/>
      <c r="U106" s="871" t="n"/>
      <c r="V106" s="871" t="n"/>
      <c r="W106" s="871" t="n"/>
      <c r="X106" s="871" t="n"/>
      <c r="Y106" s="871" t="n"/>
      <c r="Z106" s="871" t="n"/>
    </row>
    <row r="107">
      <c r="A107" s="871" t="n"/>
      <c r="B107" s="871" t="n"/>
      <c r="C107" s="871" t="n"/>
      <c r="D107" s="871" t="n"/>
      <c r="E107" s="871" t="n"/>
      <c r="F107" s="871" t="n"/>
      <c r="G107" s="871" t="n"/>
      <c r="H107" s="871" t="n"/>
      <c r="I107" s="871" t="n"/>
      <c r="J107" s="871" t="n"/>
      <c r="K107" s="871" t="n"/>
      <c r="L107" s="871" t="n"/>
      <c r="M107" s="871" t="n"/>
      <c r="N107" s="871" t="n"/>
      <c r="O107" s="871" t="n"/>
      <c r="P107" s="871" t="n"/>
      <c r="Q107" s="871" t="n"/>
      <c r="R107" s="871" t="n"/>
      <c r="S107" s="871" t="n"/>
      <c r="T107" s="871" t="n"/>
      <c r="U107" s="871" t="n"/>
      <c r="V107" s="871" t="n"/>
      <c r="W107" s="871" t="n"/>
      <c r="X107" s="871" t="n"/>
      <c r="Y107" s="871" t="n"/>
      <c r="Z107" s="871" t="n"/>
    </row>
    <row r="108">
      <c r="A108" s="871" t="n"/>
      <c r="B108" s="871" t="n"/>
      <c r="C108" s="871" t="n"/>
      <c r="D108" s="871" t="n"/>
      <c r="E108" s="871" t="n"/>
      <c r="F108" s="871" t="n"/>
      <c r="G108" s="871" t="n"/>
      <c r="H108" s="871" t="n"/>
      <c r="I108" s="871" t="n"/>
      <c r="J108" s="871" t="n"/>
      <c r="K108" s="871" t="n"/>
      <c r="L108" s="871" t="n"/>
      <c r="M108" s="871" t="n"/>
      <c r="N108" s="871" t="n"/>
      <c r="O108" s="871" t="n"/>
      <c r="P108" s="871" t="n"/>
      <c r="Q108" s="871" t="n"/>
      <c r="R108" s="871" t="n"/>
      <c r="S108" s="871" t="n"/>
      <c r="T108" s="871" t="n"/>
      <c r="U108" s="871" t="n"/>
      <c r="V108" s="871" t="n"/>
      <c r="W108" s="871" t="n"/>
      <c r="X108" s="871" t="n"/>
      <c r="Y108" s="871" t="n"/>
      <c r="Z108" s="871" t="n"/>
    </row>
    <row r="109">
      <c r="A109" s="871" t="n"/>
      <c r="B109" s="871" t="n"/>
      <c r="C109" s="871" t="n"/>
      <c r="D109" s="871" t="n"/>
      <c r="E109" s="871" t="n"/>
      <c r="F109" s="871" t="n"/>
      <c r="G109" s="871" t="n"/>
      <c r="H109" s="871" t="n"/>
      <c r="I109" s="871" t="n"/>
      <c r="J109" s="871" t="n"/>
      <c r="K109" s="871" t="n"/>
      <c r="L109" s="871" t="n"/>
      <c r="M109" s="871" t="n"/>
      <c r="N109" s="871" t="n"/>
      <c r="O109" s="871" t="n"/>
      <c r="P109" s="871" t="n"/>
      <c r="Q109" s="871" t="n"/>
      <c r="R109" s="871" t="n"/>
      <c r="S109" s="871" t="n"/>
      <c r="T109" s="871" t="n"/>
      <c r="U109" s="871" t="n"/>
      <c r="V109" s="871" t="n"/>
      <c r="W109" s="871" t="n"/>
      <c r="X109" s="871" t="n"/>
      <c r="Y109" s="871" t="n"/>
      <c r="Z109" s="871" t="n"/>
    </row>
    <row r="110">
      <c r="A110" s="871" t="n"/>
      <c r="B110" s="871" t="n"/>
      <c r="C110" s="871" t="n"/>
      <c r="D110" s="871" t="n"/>
      <c r="E110" s="871" t="n"/>
      <c r="F110" s="871" t="n"/>
      <c r="G110" s="871" t="n"/>
      <c r="H110" s="871" t="n"/>
      <c r="I110" s="871" t="n"/>
      <c r="J110" s="871" t="n"/>
      <c r="K110" s="871" t="n"/>
      <c r="L110" s="871" t="n"/>
      <c r="M110" s="871" t="n"/>
      <c r="N110" s="871" t="n"/>
      <c r="O110" s="871" t="n"/>
      <c r="P110" s="871" t="n"/>
      <c r="Q110" s="871" t="n"/>
      <c r="R110" s="871" t="n"/>
      <c r="S110" s="871" t="n"/>
      <c r="T110" s="871" t="n"/>
      <c r="U110" s="871" t="n"/>
      <c r="V110" s="871" t="n"/>
      <c r="W110" s="871" t="n"/>
      <c r="X110" s="871" t="n"/>
      <c r="Y110" s="871" t="n"/>
      <c r="Z110" s="871" t="n"/>
    </row>
    <row r="111">
      <c r="A111" s="871" t="n"/>
      <c r="B111" s="871" t="n"/>
      <c r="C111" s="871" t="n"/>
      <c r="D111" s="871" t="n"/>
      <c r="E111" s="871" t="n"/>
      <c r="F111" s="871" t="n"/>
      <c r="G111" s="871" t="n"/>
      <c r="H111" s="871" t="n"/>
      <c r="I111" s="871" t="n"/>
      <c r="J111" s="871" t="n"/>
      <c r="K111" s="871" t="n"/>
      <c r="L111" s="871" t="n"/>
      <c r="M111" s="871" t="n"/>
      <c r="N111" s="871" t="n"/>
      <c r="O111" s="871" t="n"/>
      <c r="P111" s="871" t="n"/>
      <c r="Q111" s="871" t="n"/>
      <c r="R111" s="871" t="n"/>
      <c r="S111" s="871" t="n"/>
      <c r="T111" s="871" t="n"/>
      <c r="U111" s="871" t="n"/>
      <c r="V111" s="871" t="n"/>
      <c r="W111" s="871" t="n"/>
      <c r="X111" s="871" t="n"/>
      <c r="Y111" s="871" t="n"/>
      <c r="Z111" s="871" t="n"/>
    </row>
    <row r="112">
      <c r="A112" s="871" t="n"/>
      <c r="B112" s="871" t="n"/>
      <c r="C112" s="871" t="n"/>
      <c r="D112" s="871" t="n"/>
      <c r="E112" s="871" t="n"/>
      <c r="F112" s="871" t="n"/>
      <c r="G112" s="871" t="n"/>
      <c r="H112" s="871" t="n"/>
      <c r="I112" s="871" t="n"/>
      <c r="J112" s="871" t="n"/>
      <c r="K112" s="871" t="n"/>
      <c r="L112" s="871" t="n"/>
      <c r="M112" s="871" t="n"/>
      <c r="N112" s="871" t="n"/>
      <c r="O112" s="871" t="n"/>
      <c r="P112" s="871" t="n"/>
      <c r="Q112" s="871" t="n"/>
      <c r="R112" s="871" t="n"/>
      <c r="S112" s="871" t="n"/>
      <c r="T112" s="871" t="n"/>
      <c r="U112" s="871" t="n"/>
      <c r="V112" s="871" t="n"/>
      <c r="W112" s="871" t="n"/>
      <c r="X112" s="871" t="n"/>
      <c r="Y112" s="871" t="n"/>
      <c r="Z112" s="871" t="n"/>
    </row>
    <row r="113">
      <c r="A113" s="871" t="n"/>
      <c r="B113" s="871" t="n"/>
      <c r="C113" s="871" t="n"/>
      <c r="D113" s="871" t="n"/>
      <c r="E113" s="871" t="n"/>
      <c r="F113" s="871" t="n"/>
      <c r="G113" s="871" t="n"/>
      <c r="H113" s="871" t="n"/>
      <c r="I113" s="871" t="n"/>
      <c r="J113" s="871" t="n"/>
      <c r="K113" s="871" t="n"/>
      <c r="L113" s="871" t="n"/>
      <c r="M113" s="871" t="n"/>
      <c r="N113" s="871" t="n"/>
      <c r="O113" s="871" t="n"/>
      <c r="P113" s="871" t="n"/>
      <c r="Q113" s="871" t="n"/>
      <c r="R113" s="871" t="n"/>
      <c r="S113" s="871" t="n"/>
      <c r="T113" s="871" t="n"/>
      <c r="U113" s="871" t="n"/>
      <c r="V113" s="871" t="n"/>
      <c r="W113" s="871" t="n"/>
      <c r="X113" s="871" t="n"/>
      <c r="Y113" s="871" t="n"/>
      <c r="Z113" s="871" t="n"/>
    </row>
    <row r="114">
      <c r="A114" s="871" t="n"/>
      <c r="B114" s="871" t="n"/>
      <c r="C114" s="871" t="n"/>
      <c r="D114" s="871" t="n"/>
      <c r="E114" s="871" t="n"/>
      <c r="F114" s="871" t="n"/>
      <c r="G114" s="871" t="n"/>
      <c r="H114" s="871" t="n"/>
      <c r="I114" s="871" t="n"/>
      <c r="J114" s="871" t="n"/>
      <c r="K114" s="871" t="n"/>
      <c r="L114" s="871" t="n"/>
      <c r="M114" s="871" t="n"/>
      <c r="N114" s="871" t="n"/>
      <c r="O114" s="871" t="n"/>
      <c r="P114" s="871" t="n"/>
      <c r="Q114" s="871" t="n"/>
      <c r="R114" s="871" t="n"/>
      <c r="S114" s="871" t="n"/>
      <c r="T114" s="871" t="n"/>
      <c r="U114" s="871" t="n"/>
      <c r="V114" s="871" t="n"/>
      <c r="W114" s="871" t="n"/>
      <c r="X114" s="871" t="n"/>
      <c r="Y114" s="871" t="n"/>
      <c r="Z114" s="871" t="n"/>
    </row>
    <row r="115">
      <c r="A115" s="871" t="n"/>
      <c r="B115" s="871" t="n"/>
      <c r="C115" s="871" t="n"/>
      <c r="D115" s="871" t="n"/>
      <c r="E115" s="871" t="n"/>
      <c r="F115" s="871" t="n"/>
      <c r="G115" s="871" t="n"/>
      <c r="H115" s="871" t="n"/>
      <c r="I115" s="871" t="n"/>
      <c r="J115" s="871" t="n"/>
      <c r="K115" s="871" t="n"/>
      <c r="L115" s="871" t="n"/>
      <c r="M115" s="871" t="n"/>
      <c r="N115" s="871" t="n"/>
      <c r="O115" s="871" t="n"/>
      <c r="P115" s="871" t="n"/>
      <c r="Q115" s="871" t="n"/>
      <c r="R115" s="871" t="n"/>
      <c r="S115" s="871" t="n"/>
      <c r="T115" s="871" t="n"/>
      <c r="U115" s="871" t="n"/>
      <c r="V115" s="871" t="n"/>
      <c r="W115" s="871" t="n"/>
      <c r="X115" s="871" t="n"/>
      <c r="Y115" s="871" t="n"/>
      <c r="Z115" s="871" t="n"/>
    </row>
    <row r="116">
      <c r="A116" s="871" t="n"/>
      <c r="B116" s="871" t="n"/>
      <c r="C116" s="871" t="n"/>
      <c r="D116" s="871" t="n"/>
      <c r="E116" s="871" t="n"/>
      <c r="F116" s="871" t="n"/>
      <c r="G116" s="871" t="n"/>
      <c r="H116" s="871" t="n"/>
      <c r="I116" s="871" t="n"/>
      <c r="J116" s="871" t="n"/>
      <c r="K116" s="871" t="n"/>
      <c r="L116" s="871" t="n"/>
      <c r="M116" s="871" t="n"/>
      <c r="N116" s="871" t="n"/>
      <c r="O116" s="871" t="n"/>
      <c r="P116" s="871" t="n"/>
      <c r="Q116" s="871" t="n"/>
      <c r="R116" s="871" t="n"/>
      <c r="S116" s="871" t="n"/>
      <c r="T116" s="871" t="n"/>
      <c r="U116" s="871" t="n"/>
      <c r="V116" s="871" t="n"/>
      <c r="W116" s="871" t="n"/>
      <c r="X116" s="871" t="n"/>
      <c r="Y116" s="871" t="n"/>
      <c r="Z116" s="871" t="n"/>
    </row>
    <row r="117">
      <c r="A117" s="871" t="n"/>
      <c r="B117" s="871" t="n"/>
      <c r="C117" s="871" t="n"/>
      <c r="D117" s="871" t="n"/>
      <c r="E117" s="871" t="n"/>
      <c r="F117" s="871" t="n"/>
      <c r="G117" s="871" t="n"/>
      <c r="H117" s="871" t="n"/>
      <c r="I117" s="871" t="n"/>
      <c r="J117" s="871" t="n"/>
      <c r="K117" s="871" t="n"/>
      <c r="L117" s="871" t="n"/>
      <c r="M117" s="871" t="n"/>
      <c r="N117" s="871" t="n"/>
      <c r="O117" s="871" t="n"/>
      <c r="P117" s="871" t="n"/>
      <c r="Q117" s="871" t="n"/>
      <c r="R117" s="871" t="n"/>
      <c r="S117" s="871" t="n"/>
      <c r="T117" s="871" t="n"/>
      <c r="U117" s="871" t="n"/>
      <c r="V117" s="871" t="n"/>
      <c r="W117" s="871" t="n"/>
      <c r="X117" s="871" t="n"/>
      <c r="Y117" s="871" t="n"/>
      <c r="Z117" s="871" t="n"/>
    </row>
    <row r="118">
      <c r="A118" s="871" t="n"/>
      <c r="B118" s="871" t="n"/>
      <c r="C118" s="871" t="n"/>
      <c r="D118" s="871" t="n"/>
      <c r="E118" s="871" t="n"/>
      <c r="F118" s="871" t="n"/>
      <c r="G118" s="871" t="n"/>
      <c r="H118" s="871" t="n"/>
      <c r="I118" s="871" t="n"/>
      <c r="J118" s="871" t="n"/>
      <c r="K118" s="871" t="n"/>
      <c r="L118" s="871" t="n"/>
      <c r="M118" s="871" t="n"/>
      <c r="N118" s="871" t="n"/>
      <c r="O118" s="871" t="n"/>
      <c r="P118" s="871" t="n"/>
      <c r="Q118" s="871" t="n"/>
      <c r="R118" s="871" t="n"/>
      <c r="S118" s="871" t="n"/>
      <c r="T118" s="871" t="n"/>
      <c r="U118" s="871" t="n"/>
      <c r="V118" s="871" t="n"/>
      <c r="W118" s="871" t="n"/>
      <c r="X118" s="871" t="n"/>
      <c r="Y118" s="871" t="n"/>
      <c r="Z118" s="871" t="n"/>
    </row>
    <row r="119">
      <c r="A119" s="871" t="n"/>
      <c r="B119" s="871" t="n"/>
      <c r="C119" s="871" t="n"/>
      <c r="D119" s="871" t="n"/>
      <c r="E119" s="871" t="n"/>
      <c r="F119" s="871" t="n"/>
      <c r="G119" s="871" t="n"/>
      <c r="H119" s="871" t="n"/>
      <c r="I119" s="871" t="n"/>
      <c r="J119" s="871" t="n"/>
      <c r="K119" s="871" t="n"/>
      <c r="L119" s="871" t="n"/>
      <c r="M119" s="871" t="n"/>
      <c r="N119" s="871" t="n"/>
      <c r="O119" s="871" t="n"/>
      <c r="P119" s="871" t="n"/>
      <c r="Q119" s="871" t="n"/>
      <c r="R119" s="871" t="n"/>
      <c r="S119" s="871" t="n"/>
      <c r="T119" s="871" t="n"/>
      <c r="U119" s="871" t="n"/>
      <c r="V119" s="871" t="n"/>
      <c r="W119" s="871" t="n"/>
      <c r="X119" s="871" t="n"/>
      <c r="Y119" s="871" t="n"/>
      <c r="Z119" s="871" t="n"/>
    </row>
    <row r="120">
      <c r="A120" s="871" t="n"/>
      <c r="B120" s="871" t="n"/>
      <c r="C120" s="871" t="n"/>
      <c r="D120" s="871" t="n"/>
      <c r="E120" s="871" t="n"/>
      <c r="F120" s="871" t="n"/>
      <c r="G120" s="871" t="n"/>
      <c r="H120" s="871" t="n"/>
      <c r="I120" s="871" t="n"/>
      <c r="J120" s="871" t="n"/>
      <c r="K120" s="871" t="n"/>
      <c r="L120" s="871" t="n"/>
      <c r="M120" s="871" t="n"/>
      <c r="N120" s="871" t="n"/>
      <c r="O120" s="871" t="n"/>
      <c r="P120" s="871" t="n"/>
      <c r="Q120" s="871" t="n"/>
      <c r="R120" s="871" t="n"/>
      <c r="S120" s="871" t="n"/>
      <c r="T120" s="871" t="n"/>
      <c r="U120" s="871" t="n"/>
      <c r="V120" s="871" t="n"/>
      <c r="W120" s="871" t="n"/>
      <c r="X120" s="871" t="n"/>
      <c r="Y120" s="871" t="n"/>
      <c r="Z120" s="871" t="n"/>
    </row>
    <row r="121">
      <c r="A121" s="871" t="n"/>
      <c r="B121" s="871" t="n"/>
      <c r="C121" s="871" t="n"/>
      <c r="D121" s="871" t="n"/>
      <c r="E121" s="871" t="n"/>
      <c r="F121" s="871" t="n"/>
      <c r="G121" s="871" t="n"/>
      <c r="H121" s="871" t="n"/>
      <c r="I121" s="871" t="n"/>
      <c r="J121" s="871" t="n"/>
      <c r="K121" s="871" t="n"/>
      <c r="L121" s="871" t="n"/>
      <c r="M121" s="871" t="n"/>
      <c r="N121" s="871" t="n"/>
      <c r="O121" s="871" t="n"/>
      <c r="P121" s="871" t="n"/>
      <c r="Q121" s="871" t="n"/>
      <c r="R121" s="871" t="n"/>
      <c r="S121" s="871" t="n"/>
      <c r="T121" s="871" t="n"/>
      <c r="U121" s="871" t="n"/>
      <c r="V121" s="871" t="n"/>
      <c r="W121" s="871" t="n"/>
      <c r="X121" s="871" t="n"/>
      <c r="Y121" s="871" t="n"/>
      <c r="Z121" s="871" t="n"/>
    </row>
    <row r="122">
      <c r="A122" s="871" t="n"/>
      <c r="B122" s="871" t="n"/>
      <c r="C122" s="871" t="n"/>
      <c r="D122" s="871" t="n"/>
      <c r="E122" s="871" t="n"/>
      <c r="F122" s="871" t="n"/>
      <c r="G122" s="871" t="n"/>
      <c r="H122" s="871" t="n"/>
      <c r="I122" s="871" t="n"/>
      <c r="J122" s="871" t="n"/>
      <c r="K122" s="871" t="n"/>
      <c r="L122" s="871" t="n"/>
      <c r="M122" s="871" t="n"/>
      <c r="N122" s="871" t="n"/>
      <c r="O122" s="871" t="n"/>
      <c r="P122" s="871" t="n"/>
      <c r="Q122" s="871" t="n"/>
      <c r="R122" s="871" t="n"/>
      <c r="S122" s="871" t="n"/>
      <c r="T122" s="871" t="n"/>
      <c r="U122" s="871" t="n"/>
      <c r="V122" s="871" t="n"/>
      <c r="W122" s="871" t="n"/>
      <c r="X122" s="871" t="n"/>
      <c r="Y122" s="871" t="n"/>
      <c r="Z122" s="871" t="n"/>
    </row>
    <row r="123">
      <c r="A123" s="871" t="n"/>
      <c r="B123" s="871" t="n"/>
      <c r="C123" s="871" t="n"/>
      <c r="D123" s="871" t="n"/>
      <c r="E123" s="871" t="n"/>
      <c r="F123" s="871" t="n"/>
      <c r="G123" s="871" t="n"/>
      <c r="H123" s="871" t="n"/>
      <c r="I123" s="871" t="n"/>
      <c r="J123" s="871" t="n"/>
      <c r="K123" s="871" t="n"/>
      <c r="L123" s="871" t="n"/>
      <c r="M123" s="871" t="n"/>
      <c r="N123" s="871" t="n"/>
      <c r="O123" s="871" t="n"/>
      <c r="P123" s="871" t="n"/>
      <c r="Q123" s="871" t="n"/>
      <c r="R123" s="871" t="n"/>
      <c r="S123" s="871" t="n"/>
      <c r="T123" s="871" t="n"/>
      <c r="U123" s="871" t="n"/>
      <c r="V123" s="871" t="n"/>
      <c r="W123" s="871" t="n"/>
      <c r="X123" s="871" t="n"/>
      <c r="Y123" s="871" t="n"/>
      <c r="Z123" s="871" t="n"/>
    </row>
    <row r="124">
      <c r="A124" s="871" t="n"/>
      <c r="B124" s="871" t="n"/>
      <c r="C124" s="871" t="n"/>
      <c r="D124" s="871" t="n"/>
      <c r="E124" s="871" t="n"/>
      <c r="F124" s="871" t="n"/>
      <c r="G124" s="871" t="n"/>
      <c r="H124" s="871" t="n"/>
      <c r="I124" s="871" t="n"/>
      <c r="J124" s="871" t="n"/>
      <c r="K124" s="871" t="n"/>
      <c r="L124" s="871" t="n"/>
      <c r="M124" s="871" t="n"/>
      <c r="N124" s="871" t="n"/>
      <c r="O124" s="871" t="n"/>
      <c r="P124" s="871" t="n"/>
      <c r="Q124" s="871" t="n"/>
      <c r="R124" s="871" t="n"/>
      <c r="S124" s="871" t="n"/>
      <c r="T124" s="871" t="n"/>
      <c r="U124" s="871" t="n"/>
      <c r="V124" s="871" t="n"/>
      <c r="W124" s="871" t="n"/>
      <c r="X124" s="871" t="n"/>
      <c r="Y124" s="871" t="n"/>
      <c r="Z124" s="871" t="n"/>
    </row>
    <row r="125">
      <c r="A125" s="871" t="n"/>
      <c r="B125" s="871" t="n"/>
      <c r="C125" s="871" t="n"/>
      <c r="D125" s="871" t="n"/>
      <c r="E125" s="871" t="n"/>
      <c r="F125" s="871" t="n"/>
      <c r="G125" s="871" t="n"/>
      <c r="H125" s="871" t="n"/>
      <c r="I125" s="871" t="n"/>
      <c r="J125" s="871" t="n"/>
      <c r="K125" s="871" t="n"/>
      <c r="L125" s="871" t="n"/>
      <c r="M125" s="871" t="n"/>
      <c r="N125" s="871" t="n"/>
      <c r="O125" s="871" t="n"/>
      <c r="P125" s="871" t="n"/>
      <c r="Q125" s="871" t="n"/>
      <c r="R125" s="871" t="n"/>
      <c r="S125" s="871" t="n"/>
      <c r="T125" s="871" t="n"/>
      <c r="U125" s="871" t="n"/>
      <c r="V125" s="871" t="n"/>
      <c r="W125" s="871" t="n"/>
      <c r="X125" s="871" t="n"/>
      <c r="Y125" s="871" t="n"/>
      <c r="Z125" s="871" t="n"/>
    </row>
    <row r="126">
      <c r="A126" s="871" t="n"/>
      <c r="B126" s="871" t="n"/>
      <c r="C126" s="871" t="n"/>
      <c r="D126" s="871" t="n"/>
      <c r="E126" s="871" t="n"/>
      <c r="F126" s="871" t="n"/>
      <c r="G126" s="871" t="n"/>
      <c r="H126" s="871" t="n"/>
      <c r="I126" s="871" t="n"/>
      <c r="J126" s="871" t="n"/>
      <c r="K126" s="871" t="n"/>
      <c r="L126" s="871" t="n"/>
      <c r="M126" s="871" t="n"/>
      <c r="N126" s="871" t="n"/>
      <c r="O126" s="871" t="n"/>
      <c r="P126" s="871" t="n"/>
      <c r="Q126" s="871" t="n"/>
      <c r="R126" s="871" t="n"/>
      <c r="S126" s="871" t="n"/>
      <c r="T126" s="871" t="n"/>
      <c r="U126" s="871" t="n"/>
      <c r="V126" s="871" t="n"/>
      <c r="W126" s="871" t="n"/>
      <c r="X126" s="871" t="n"/>
      <c r="Y126" s="871" t="n"/>
      <c r="Z126" s="871" t="n"/>
    </row>
    <row r="127">
      <c r="A127" s="871" t="n"/>
      <c r="B127" s="871" t="n"/>
      <c r="C127" s="871" t="n"/>
      <c r="D127" s="871" t="n"/>
      <c r="E127" s="871" t="n"/>
      <c r="F127" s="871" t="n"/>
      <c r="G127" s="871" t="n"/>
      <c r="H127" s="871" t="n"/>
      <c r="I127" s="871" t="n"/>
      <c r="J127" s="871" t="n"/>
      <c r="K127" s="871" t="n"/>
      <c r="L127" s="871" t="n"/>
      <c r="M127" s="871" t="n"/>
      <c r="N127" s="871" t="n"/>
      <c r="O127" s="871" t="n"/>
      <c r="P127" s="871" t="n"/>
      <c r="Q127" s="871" t="n"/>
      <c r="R127" s="871" t="n"/>
      <c r="S127" s="871" t="n"/>
      <c r="T127" s="871" t="n"/>
      <c r="U127" s="871" t="n"/>
      <c r="V127" s="871" t="n"/>
      <c r="W127" s="871" t="n"/>
      <c r="X127" s="871" t="n"/>
      <c r="Y127" s="871" t="n"/>
      <c r="Z127" s="871" t="n"/>
    </row>
    <row r="128">
      <c r="A128" s="871" t="n"/>
      <c r="B128" s="871" t="n"/>
      <c r="C128" s="871" t="n"/>
      <c r="D128" s="871" t="n"/>
      <c r="E128" s="871" t="n"/>
      <c r="F128" s="871" t="n"/>
      <c r="G128" s="871" t="n"/>
      <c r="H128" s="871" t="n"/>
      <c r="I128" s="871" t="n"/>
      <c r="J128" s="871" t="n"/>
      <c r="K128" s="871" t="n"/>
      <c r="L128" s="871" t="n"/>
      <c r="M128" s="871" t="n"/>
      <c r="N128" s="871" t="n"/>
      <c r="O128" s="871" t="n"/>
      <c r="P128" s="871" t="n"/>
      <c r="Q128" s="871" t="n"/>
      <c r="R128" s="871" t="n"/>
      <c r="S128" s="871" t="n"/>
      <c r="T128" s="871" t="n"/>
      <c r="U128" s="871" t="n"/>
      <c r="V128" s="871" t="n"/>
      <c r="W128" s="871" t="n"/>
      <c r="X128" s="871" t="n"/>
      <c r="Y128" s="871" t="n"/>
      <c r="Z128" s="871" t="n"/>
    </row>
    <row r="129">
      <c r="A129" s="871" t="n"/>
      <c r="B129" s="871" t="n"/>
      <c r="C129" s="871" t="n"/>
      <c r="D129" s="871" t="n"/>
      <c r="E129" s="871" t="n"/>
      <c r="F129" s="871" t="n"/>
      <c r="G129" s="871" t="n"/>
      <c r="H129" s="871" t="n"/>
      <c r="I129" s="871" t="n"/>
      <c r="J129" s="871" t="n"/>
      <c r="K129" s="871" t="n"/>
      <c r="L129" s="871" t="n"/>
      <c r="M129" s="871" t="n"/>
      <c r="N129" s="871" t="n"/>
      <c r="O129" s="871" t="n"/>
      <c r="P129" s="871" t="n"/>
      <c r="Q129" s="871" t="n"/>
      <c r="R129" s="871" t="n"/>
      <c r="S129" s="871" t="n"/>
      <c r="T129" s="871" t="n"/>
      <c r="U129" s="871" t="n"/>
      <c r="V129" s="871" t="n"/>
      <c r="W129" s="871" t="n"/>
      <c r="X129" s="871" t="n"/>
      <c r="Y129" s="871" t="n"/>
      <c r="Z129" s="871" t="n"/>
    </row>
    <row r="130">
      <c r="A130" s="871" t="n"/>
      <c r="B130" s="871" t="n"/>
      <c r="C130" s="871" t="n"/>
      <c r="D130" s="871" t="n"/>
      <c r="E130" s="871" t="n"/>
      <c r="F130" s="871" t="n"/>
      <c r="G130" s="871" t="n"/>
      <c r="H130" s="871" t="n"/>
      <c r="I130" s="871" t="n"/>
      <c r="J130" s="871" t="n"/>
      <c r="K130" s="871" t="n"/>
      <c r="L130" s="871" t="n"/>
      <c r="M130" s="871" t="n"/>
      <c r="N130" s="871" t="n"/>
      <c r="O130" s="871" t="n"/>
      <c r="P130" s="871" t="n"/>
      <c r="Q130" s="871" t="n"/>
      <c r="R130" s="871" t="n"/>
      <c r="S130" s="871" t="n"/>
      <c r="T130" s="871" t="n"/>
      <c r="U130" s="871" t="n"/>
      <c r="V130" s="871" t="n"/>
      <c r="W130" s="871" t="n"/>
      <c r="X130" s="871" t="n"/>
      <c r="Y130" s="871" t="n"/>
      <c r="Z130" s="871" t="n"/>
    </row>
    <row r="131">
      <c r="A131" s="871" t="n"/>
      <c r="B131" s="871" t="n"/>
      <c r="C131" s="871" t="n"/>
      <c r="D131" s="871" t="n"/>
      <c r="E131" s="871" t="n"/>
      <c r="F131" s="871" t="n"/>
      <c r="G131" s="871" t="n"/>
      <c r="H131" s="871" t="n"/>
      <c r="I131" s="871" t="n"/>
      <c r="J131" s="871" t="n"/>
      <c r="K131" s="871" t="n"/>
      <c r="L131" s="871" t="n"/>
      <c r="M131" s="871" t="n"/>
      <c r="N131" s="871" t="n"/>
      <c r="O131" s="871" t="n"/>
      <c r="P131" s="871" t="n"/>
      <c r="Q131" s="871" t="n"/>
      <c r="R131" s="871" t="n"/>
      <c r="S131" s="871" t="n"/>
      <c r="T131" s="871" t="n"/>
      <c r="U131" s="871" t="n"/>
      <c r="V131" s="871" t="n"/>
      <c r="W131" s="871" t="n"/>
      <c r="X131" s="871" t="n"/>
      <c r="Y131" s="871" t="n"/>
      <c r="Z131" s="871" t="n"/>
    </row>
    <row r="132">
      <c r="A132" s="871" t="n"/>
      <c r="B132" s="871" t="n"/>
      <c r="C132" s="871" t="n"/>
      <c r="D132" s="871" t="n"/>
      <c r="E132" s="871" t="n"/>
      <c r="F132" s="871" t="n"/>
      <c r="G132" s="871" t="n"/>
      <c r="H132" s="871" t="n"/>
      <c r="I132" s="871" t="n"/>
      <c r="J132" s="871" t="n"/>
      <c r="K132" s="871" t="n"/>
      <c r="L132" s="871" t="n"/>
      <c r="M132" s="871" t="n"/>
      <c r="N132" s="871" t="n"/>
      <c r="O132" s="871" t="n"/>
      <c r="P132" s="871" t="n"/>
      <c r="Q132" s="871" t="n"/>
      <c r="R132" s="871" t="n"/>
      <c r="S132" s="871" t="n"/>
      <c r="T132" s="871" t="n"/>
      <c r="U132" s="871" t="n"/>
      <c r="V132" s="871" t="n"/>
      <c r="W132" s="871" t="n"/>
      <c r="X132" s="871" t="n"/>
      <c r="Y132" s="871" t="n"/>
      <c r="Z132" s="871" t="n"/>
    </row>
    <row r="133">
      <c r="A133" s="871" t="n"/>
      <c r="B133" s="871" t="n"/>
      <c r="C133" s="871" t="n"/>
      <c r="D133" s="871" t="n"/>
      <c r="E133" s="871" t="n"/>
      <c r="F133" s="871" t="n"/>
      <c r="G133" s="871" t="n"/>
      <c r="H133" s="871" t="n"/>
      <c r="I133" s="871" t="n"/>
      <c r="J133" s="871" t="n"/>
      <c r="K133" s="871" t="n"/>
      <c r="L133" s="871" t="n"/>
      <c r="M133" s="871" t="n"/>
      <c r="N133" s="871" t="n"/>
      <c r="O133" s="871" t="n"/>
      <c r="P133" s="871" t="n"/>
      <c r="Q133" s="871" t="n"/>
      <c r="R133" s="871" t="n"/>
      <c r="S133" s="871" t="n"/>
      <c r="T133" s="871" t="n"/>
      <c r="U133" s="871" t="n"/>
      <c r="V133" s="871" t="n"/>
      <c r="W133" s="871" t="n"/>
      <c r="X133" s="871" t="n"/>
      <c r="Y133" s="871" t="n"/>
      <c r="Z133" s="871" t="n"/>
    </row>
    <row r="134">
      <c r="A134" s="871" t="n"/>
      <c r="B134" s="871" t="n"/>
      <c r="C134" s="871" t="n"/>
      <c r="D134" s="871" t="n"/>
      <c r="E134" s="871" t="n"/>
      <c r="F134" s="871" t="n"/>
      <c r="G134" s="871" t="n"/>
      <c r="H134" s="871" t="n"/>
      <c r="I134" s="871" t="n"/>
      <c r="J134" s="871" t="n"/>
      <c r="K134" s="871" t="n"/>
      <c r="L134" s="871" t="n"/>
      <c r="M134" s="871" t="n"/>
      <c r="N134" s="871" t="n"/>
      <c r="O134" s="871" t="n"/>
      <c r="P134" s="871" t="n"/>
      <c r="Q134" s="871" t="n"/>
      <c r="R134" s="871" t="n"/>
      <c r="S134" s="871" t="n"/>
      <c r="T134" s="871" t="n"/>
      <c r="U134" s="871" t="n"/>
      <c r="V134" s="871" t="n"/>
      <c r="W134" s="871" t="n"/>
      <c r="X134" s="871" t="n"/>
      <c r="Y134" s="871" t="n"/>
      <c r="Z134" s="871" t="n"/>
    </row>
    <row r="135">
      <c r="A135" s="871" t="n"/>
      <c r="B135" s="871" t="n"/>
      <c r="C135" s="871" t="n"/>
      <c r="D135" s="871" t="n"/>
      <c r="E135" s="871" t="n"/>
      <c r="F135" s="871" t="n"/>
      <c r="G135" s="871" t="n"/>
      <c r="H135" s="871" t="n"/>
      <c r="I135" s="871" t="n"/>
      <c r="J135" s="871" t="n"/>
      <c r="K135" s="871" t="n"/>
      <c r="L135" s="871" t="n"/>
      <c r="M135" s="871" t="n"/>
      <c r="N135" s="871" t="n"/>
      <c r="O135" s="871" t="n"/>
      <c r="P135" s="871" t="n"/>
      <c r="Q135" s="871" t="n"/>
      <c r="R135" s="871" t="n"/>
      <c r="S135" s="871" t="n"/>
      <c r="T135" s="871" t="n"/>
      <c r="U135" s="871" t="n"/>
      <c r="V135" s="871" t="n"/>
      <c r="W135" s="871" t="n"/>
      <c r="X135" s="871" t="n"/>
      <c r="Y135" s="871" t="n"/>
      <c r="Z135" s="871" t="n"/>
    </row>
    <row r="136">
      <c r="A136" s="871" t="n"/>
      <c r="B136" s="871" t="n"/>
      <c r="C136" s="871" t="n"/>
      <c r="D136" s="871" t="n"/>
      <c r="E136" s="871" t="n"/>
      <c r="F136" s="871" t="n"/>
      <c r="G136" s="871" t="n"/>
      <c r="H136" s="871" t="n"/>
      <c r="I136" s="871" t="n"/>
      <c r="J136" s="871" t="n"/>
      <c r="K136" s="871" t="n"/>
      <c r="L136" s="871" t="n"/>
      <c r="M136" s="871" t="n"/>
      <c r="N136" s="871" t="n"/>
      <c r="O136" s="871" t="n"/>
      <c r="P136" s="871" t="n"/>
      <c r="Q136" s="871" t="n"/>
      <c r="R136" s="871" t="n"/>
      <c r="S136" s="871" t="n"/>
      <c r="T136" s="871" t="n"/>
      <c r="U136" s="871" t="n"/>
      <c r="V136" s="871" t="n"/>
      <c r="W136" s="871" t="n"/>
      <c r="X136" s="871" t="n"/>
      <c r="Y136" s="871" t="n"/>
      <c r="Z136" s="871" t="n"/>
    </row>
    <row r="137">
      <c r="A137" s="871" t="n"/>
      <c r="B137" s="871" t="n"/>
      <c r="C137" s="871" t="n"/>
      <c r="D137" s="871" t="n"/>
      <c r="E137" s="871" t="n"/>
      <c r="F137" s="871" t="n"/>
      <c r="G137" s="871" t="n"/>
      <c r="H137" s="871" t="n"/>
      <c r="I137" s="871" t="n"/>
      <c r="J137" s="871" t="n"/>
      <c r="K137" s="871" t="n"/>
      <c r="L137" s="871" t="n"/>
      <c r="M137" s="871" t="n"/>
      <c r="N137" s="871" t="n"/>
      <c r="O137" s="871" t="n"/>
      <c r="P137" s="871" t="n"/>
      <c r="Q137" s="871" t="n"/>
      <c r="R137" s="871" t="n"/>
      <c r="S137" s="871" t="n"/>
      <c r="T137" s="871" t="n"/>
      <c r="U137" s="871" t="n"/>
      <c r="V137" s="871" t="n"/>
      <c r="W137" s="871" t="n"/>
      <c r="X137" s="871" t="n"/>
      <c r="Y137" s="871" t="n"/>
      <c r="Z137" s="871" t="n"/>
    </row>
    <row r="138">
      <c r="A138" s="871" t="n"/>
      <c r="B138" s="871" t="n"/>
      <c r="C138" s="871" t="n"/>
      <c r="D138" s="871" t="n"/>
      <c r="E138" s="871" t="n"/>
      <c r="F138" s="871" t="n"/>
      <c r="G138" s="871" t="n"/>
      <c r="H138" s="871" t="n"/>
      <c r="I138" s="871" t="n"/>
      <c r="J138" s="871" t="n"/>
      <c r="K138" s="871" t="n"/>
      <c r="L138" s="871" t="n"/>
      <c r="M138" s="871" t="n"/>
      <c r="N138" s="871" t="n"/>
      <c r="O138" s="871" t="n"/>
      <c r="P138" s="871" t="n"/>
      <c r="Q138" s="871" t="n"/>
      <c r="R138" s="871" t="n"/>
      <c r="S138" s="871" t="n"/>
      <c r="T138" s="871" t="n"/>
      <c r="U138" s="871" t="n"/>
      <c r="V138" s="871" t="n"/>
      <c r="W138" s="871" t="n"/>
      <c r="X138" s="871" t="n"/>
      <c r="Y138" s="871" t="n"/>
      <c r="Z138" s="871" t="n"/>
    </row>
    <row r="139">
      <c r="A139" s="871" t="n"/>
      <c r="B139" s="871" t="n"/>
      <c r="C139" s="871" t="n"/>
      <c r="D139" s="871" t="n"/>
      <c r="E139" s="871" t="n"/>
      <c r="F139" s="871" t="n"/>
      <c r="G139" s="871" t="n"/>
      <c r="H139" s="871" t="n"/>
      <c r="I139" s="871" t="n"/>
      <c r="J139" s="871" t="n"/>
      <c r="K139" s="871" t="n"/>
      <c r="L139" s="871" t="n"/>
      <c r="M139" s="871" t="n"/>
      <c r="N139" s="871" t="n"/>
      <c r="O139" s="871" t="n"/>
      <c r="P139" s="871" t="n"/>
      <c r="Q139" s="871" t="n"/>
      <c r="R139" s="871" t="n"/>
      <c r="S139" s="871" t="n"/>
      <c r="T139" s="871" t="n"/>
      <c r="U139" s="871" t="n"/>
      <c r="V139" s="871" t="n"/>
      <c r="W139" s="871" t="n"/>
      <c r="X139" s="871" t="n"/>
      <c r="Y139" s="871" t="n"/>
      <c r="Z139" s="871" t="n"/>
    </row>
    <row r="140">
      <c r="A140" s="871" t="n"/>
      <c r="B140" s="871" t="n"/>
      <c r="C140" s="871" t="n"/>
      <c r="D140" s="871" t="n"/>
      <c r="E140" s="871" t="n"/>
      <c r="F140" s="871" t="n"/>
      <c r="G140" s="871" t="n"/>
      <c r="H140" s="871" t="n"/>
      <c r="I140" s="871" t="n"/>
      <c r="J140" s="871" t="n"/>
      <c r="K140" s="871" t="n"/>
      <c r="L140" s="871" t="n"/>
      <c r="M140" s="871" t="n"/>
      <c r="N140" s="871" t="n"/>
      <c r="O140" s="871" t="n"/>
      <c r="P140" s="871" t="n"/>
      <c r="Q140" s="871" t="n"/>
      <c r="R140" s="871" t="n"/>
      <c r="S140" s="871" t="n"/>
      <c r="T140" s="871" t="n"/>
      <c r="U140" s="871" t="n"/>
      <c r="V140" s="871" t="n"/>
      <c r="W140" s="871" t="n"/>
      <c r="X140" s="871" t="n"/>
      <c r="Y140" s="871" t="n"/>
      <c r="Z140" s="871" t="n"/>
    </row>
    <row r="141">
      <c r="A141" s="871" t="n"/>
      <c r="B141" s="871" t="n"/>
      <c r="C141" s="871" t="n"/>
      <c r="D141" s="871" t="n"/>
      <c r="E141" s="871" t="n"/>
      <c r="F141" s="871" t="n"/>
      <c r="G141" s="871" t="n"/>
      <c r="H141" s="871" t="n"/>
      <c r="I141" s="871" t="n"/>
      <c r="J141" s="871" t="n"/>
      <c r="K141" s="871" t="n"/>
      <c r="L141" s="871" t="n"/>
      <c r="M141" s="871" t="n"/>
      <c r="N141" s="871" t="n"/>
      <c r="O141" s="871" t="n"/>
      <c r="P141" s="871" t="n"/>
      <c r="Q141" s="871" t="n"/>
      <c r="R141" s="871" t="n"/>
      <c r="S141" s="871" t="n"/>
      <c r="T141" s="871" t="n"/>
      <c r="U141" s="871" t="n"/>
      <c r="V141" s="871" t="n"/>
      <c r="W141" s="871" t="n"/>
      <c r="X141" s="871" t="n"/>
      <c r="Y141" s="871" t="n"/>
      <c r="Z141" s="871" t="n"/>
    </row>
    <row r="142">
      <c r="A142" s="871" t="n"/>
      <c r="B142" s="871" t="n"/>
      <c r="C142" s="871" t="n"/>
      <c r="D142" s="871" t="n"/>
      <c r="E142" s="871" t="n"/>
      <c r="F142" s="871" t="n"/>
      <c r="G142" s="871" t="n"/>
      <c r="H142" s="871" t="n"/>
      <c r="I142" s="871" t="n"/>
      <c r="J142" s="871" t="n"/>
      <c r="K142" s="871" t="n"/>
      <c r="L142" s="871" t="n"/>
      <c r="M142" s="871" t="n"/>
      <c r="N142" s="871" t="n"/>
      <c r="O142" s="871" t="n"/>
      <c r="P142" s="871" t="n"/>
      <c r="Q142" s="871" t="n"/>
      <c r="R142" s="871" t="n"/>
      <c r="S142" s="871" t="n"/>
      <c r="T142" s="871" t="n"/>
      <c r="U142" s="871" t="n"/>
      <c r="V142" s="871" t="n"/>
      <c r="W142" s="871" t="n"/>
      <c r="X142" s="871" t="n"/>
      <c r="Y142" s="871" t="n"/>
      <c r="Z142" s="871" t="n"/>
    </row>
    <row r="143">
      <c r="A143" s="871" t="n"/>
      <c r="B143" s="871" t="n"/>
      <c r="C143" s="871" t="n"/>
      <c r="D143" s="871" t="n"/>
      <c r="E143" s="871" t="n"/>
      <c r="F143" s="871" t="n"/>
      <c r="G143" s="871" t="n"/>
      <c r="H143" s="871" t="n"/>
      <c r="I143" s="871" t="n"/>
      <c r="J143" s="871" t="n"/>
      <c r="K143" s="871" t="n"/>
      <c r="L143" s="871" t="n"/>
      <c r="M143" s="871" t="n"/>
      <c r="N143" s="871" t="n"/>
      <c r="O143" s="871" t="n"/>
      <c r="P143" s="871" t="n"/>
      <c r="Q143" s="871" t="n"/>
      <c r="R143" s="871" t="n"/>
      <c r="S143" s="871" t="n"/>
      <c r="T143" s="871" t="n"/>
      <c r="U143" s="871" t="n"/>
      <c r="V143" s="871" t="n"/>
      <c r="W143" s="871" t="n"/>
      <c r="X143" s="871" t="n"/>
      <c r="Y143" s="871" t="n"/>
      <c r="Z143" s="871" t="n"/>
    </row>
    <row r="144">
      <c r="A144" s="871" t="n"/>
      <c r="B144" s="871" t="n"/>
      <c r="C144" s="871" t="n"/>
      <c r="D144" s="871" t="n"/>
      <c r="E144" s="871" t="n"/>
      <c r="F144" s="871" t="n"/>
      <c r="G144" s="871" t="n"/>
      <c r="H144" s="871" t="n"/>
      <c r="I144" s="871" t="n"/>
      <c r="J144" s="871" t="n"/>
      <c r="K144" s="871" t="n"/>
      <c r="L144" s="871" t="n"/>
      <c r="M144" s="871" t="n"/>
      <c r="N144" s="871" t="n"/>
      <c r="O144" s="871" t="n"/>
      <c r="P144" s="871" t="n"/>
      <c r="Q144" s="871" t="n"/>
      <c r="R144" s="871" t="n"/>
      <c r="S144" s="871" t="n"/>
      <c r="T144" s="871" t="n"/>
      <c r="U144" s="871" t="n"/>
      <c r="V144" s="871" t="n"/>
      <c r="W144" s="871" t="n"/>
      <c r="X144" s="871" t="n"/>
      <c r="Y144" s="871" t="n"/>
      <c r="Z144" s="871" t="n"/>
    </row>
    <row r="145">
      <c r="A145" s="871" t="n"/>
      <c r="B145" s="871" t="n"/>
      <c r="C145" s="871" t="n"/>
      <c r="D145" s="871" t="n"/>
      <c r="E145" s="871" t="n"/>
      <c r="F145" s="871" t="n"/>
      <c r="G145" s="871" t="n"/>
      <c r="H145" s="871" t="n"/>
      <c r="I145" s="871" t="n"/>
      <c r="J145" s="871" t="n"/>
      <c r="K145" s="871" t="n"/>
      <c r="L145" s="871" t="n"/>
      <c r="M145" s="871" t="n"/>
      <c r="N145" s="871" t="n"/>
      <c r="O145" s="871" t="n"/>
      <c r="P145" s="871" t="n"/>
      <c r="Q145" s="871" t="n"/>
      <c r="R145" s="871" t="n"/>
      <c r="S145" s="871" t="n"/>
      <c r="T145" s="871" t="n"/>
      <c r="U145" s="871" t="n"/>
      <c r="V145" s="871" t="n"/>
      <c r="W145" s="871" t="n"/>
      <c r="X145" s="871" t="n"/>
      <c r="Y145" s="871" t="n"/>
      <c r="Z145" s="871" t="n"/>
    </row>
    <row r="146">
      <c r="A146" s="871" t="n"/>
      <c r="B146" s="871" t="n"/>
      <c r="C146" s="871" t="n"/>
      <c r="D146" s="871" t="n"/>
      <c r="E146" s="871" t="n"/>
      <c r="F146" s="871" t="n"/>
      <c r="G146" s="871" t="n"/>
      <c r="H146" s="871" t="n"/>
      <c r="I146" s="871" t="n"/>
      <c r="J146" s="871" t="n"/>
      <c r="K146" s="871" t="n"/>
      <c r="L146" s="871" t="n"/>
      <c r="M146" s="871" t="n"/>
      <c r="N146" s="871" t="n"/>
      <c r="O146" s="871" t="n"/>
      <c r="P146" s="871" t="n"/>
      <c r="Q146" s="871" t="n"/>
      <c r="R146" s="871" t="n"/>
      <c r="S146" s="871" t="n"/>
      <c r="T146" s="871" t="n"/>
      <c r="U146" s="871" t="n"/>
      <c r="V146" s="871" t="n"/>
      <c r="W146" s="871" t="n"/>
      <c r="X146" s="871" t="n"/>
      <c r="Y146" s="871" t="n"/>
      <c r="Z146" s="871" t="n"/>
    </row>
    <row r="147">
      <c r="A147" s="871" t="n"/>
      <c r="B147" s="871" t="n"/>
      <c r="C147" s="871" t="n"/>
      <c r="D147" s="871" t="n"/>
      <c r="E147" s="871" t="n"/>
      <c r="F147" s="871" t="n"/>
      <c r="G147" s="871" t="n"/>
      <c r="H147" s="871" t="n"/>
      <c r="I147" s="871" t="n"/>
      <c r="J147" s="871" t="n"/>
      <c r="K147" s="871" t="n"/>
      <c r="L147" s="871" t="n"/>
      <c r="M147" s="871" t="n"/>
      <c r="N147" s="871" t="n"/>
      <c r="O147" s="871" t="n"/>
      <c r="P147" s="871" t="n"/>
      <c r="Q147" s="871" t="n"/>
      <c r="R147" s="871" t="n"/>
      <c r="S147" s="871" t="n"/>
      <c r="T147" s="871" t="n"/>
      <c r="U147" s="871" t="n"/>
      <c r="V147" s="871" t="n"/>
      <c r="W147" s="871" t="n"/>
      <c r="X147" s="871" t="n"/>
      <c r="Y147" s="871" t="n"/>
      <c r="Z147" s="871" t="n"/>
    </row>
    <row r="148">
      <c r="A148" s="871" t="n"/>
      <c r="B148" s="871" t="n"/>
      <c r="C148" s="871" t="n"/>
      <c r="D148" s="871" t="n"/>
      <c r="E148" s="871" t="n"/>
      <c r="F148" s="871" t="n"/>
      <c r="G148" s="871" t="n"/>
      <c r="H148" s="871" t="n"/>
      <c r="I148" s="871" t="n"/>
      <c r="J148" s="871" t="n"/>
      <c r="K148" s="871" t="n"/>
      <c r="L148" s="871" t="n"/>
      <c r="M148" s="871" t="n"/>
      <c r="N148" s="871" t="n"/>
      <c r="O148" s="871" t="n"/>
      <c r="P148" s="871" t="n"/>
      <c r="Q148" s="871" t="n"/>
      <c r="R148" s="871" t="n"/>
      <c r="S148" s="871" t="n"/>
      <c r="T148" s="871" t="n"/>
      <c r="U148" s="871" t="n"/>
      <c r="V148" s="871" t="n"/>
      <c r="W148" s="871" t="n"/>
      <c r="X148" s="871" t="n"/>
      <c r="Y148" s="871" t="n"/>
      <c r="Z148" s="871" t="n"/>
    </row>
    <row r="149">
      <c r="A149" s="871" t="n"/>
      <c r="B149" s="871" t="n"/>
      <c r="C149" s="871" t="n"/>
      <c r="D149" s="871" t="n"/>
      <c r="E149" s="871" t="n"/>
      <c r="F149" s="871" t="n"/>
      <c r="G149" s="871" t="n"/>
      <c r="H149" s="871" t="n"/>
      <c r="I149" s="871" t="n"/>
      <c r="J149" s="871" t="n"/>
      <c r="K149" s="871" t="n"/>
      <c r="L149" s="871" t="n"/>
      <c r="M149" s="871" t="n"/>
      <c r="N149" s="871" t="n"/>
      <c r="O149" s="871" t="n"/>
      <c r="P149" s="871" t="n"/>
      <c r="Q149" s="871" t="n"/>
      <c r="R149" s="871" t="n"/>
      <c r="S149" s="871" t="n"/>
      <c r="T149" s="871" t="n"/>
      <c r="U149" s="871" t="n"/>
      <c r="V149" s="871" t="n"/>
      <c r="W149" s="871" t="n"/>
      <c r="X149" s="871" t="n"/>
      <c r="Y149" s="871" t="n"/>
      <c r="Z149" s="871" t="n"/>
    </row>
    <row r="150">
      <c r="A150" s="871" t="n"/>
      <c r="B150" s="871" t="n"/>
      <c r="C150" s="871" t="n"/>
      <c r="D150" s="871" t="n"/>
      <c r="E150" s="871" t="n"/>
      <c r="F150" s="871" t="n"/>
      <c r="G150" s="871" t="n"/>
      <c r="H150" s="871" t="n"/>
      <c r="I150" s="871" t="n"/>
      <c r="J150" s="871" t="n"/>
      <c r="K150" s="871" t="n"/>
      <c r="L150" s="871" t="n"/>
      <c r="M150" s="871" t="n"/>
      <c r="N150" s="871" t="n"/>
      <c r="O150" s="871" t="n"/>
      <c r="P150" s="871" t="n"/>
      <c r="Q150" s="871" t="n"/>
      <c r="R150" s="871" t="n"/>
      <c r="S150" s="871" t="n"/>
      <c r="T150" s="871" t="n"/>
      <c r="U150" s="871" t="n"/>
      <c r="V150" s="871" t="n"/>
      <c r="W150" s="871" t="n"/>
      <c r="X150" s="871" t="n"/>
      <c r="Y150" s="871" t="n"/>
      <c r="Z150" s="871" t="n"/>
    </row>
    <row r="151">
      <c r="A151" s="871" t="n"/>
      <c r="B151" s="871" t="n"/>
      <c r="C151" s="871" t="n"/>
      <c r="D151" s="871" t="n"/>
      <c r="E151" s="871" t="n"/>
      <c r="F151" s="871" t="n"/>
      <c r="G151" s="871" t="n"/>
      <c r="H151" s="871" t="n"/>
      <c r="I151" s="871" t="n"/>
      <c r="J151" s="871" t="n"/>
      <c r="K151" s="871" t="n"/>
      <c r="L151" s="871" t="n"/>
      <c r="M151" s="871" t="n"/>
      <c r="N151" s="871" t="n"/>
      <c r="O151" s="871" t="n"/>
      <c r="P151" s="871" t="n"/>
      <c r="Q151" s="871" t="n"/>
      <c r="R151" s="871" t="n"/>
      <c r="S151" s="871" t="n"/>
      <c r="T151" s="871" t="n"/>
      <c r="U151" s="871" t="n"/>
      <c r="V151" s="871" t="n"/>
      <c r="W151" s="871" t="n"/>
      <c r="X151" s="871" t="n"/>
      <c r="Y151" s="871" t="n"/>
      <c r="Z151" s="871" t="n"/>
    </row>
    <row r="152">
      <c r="A152" s="871" t="n"/>
      <c r="B152" s="871" t="n"/>
      <c r="C152" s="871" t="n"/>
      <c r="D152" s="871" t="n"/>
      <c r="E152" s="871" t="n"/>
      <c r="F152" s="871" t="n"/>
      <c r="G152" s="871" t="n"/>
      <c r="H152" s="871" t="n"/>
      <c r="I152" s="871" t="n"/>
      <c r="J152" s="871" t="n"/>
      <c r="K152" s="871" t="n"/>
      <c r="L152" s="871" t="n"/>
      <c r="M152" s="871" t="n"/>
      <c r="N152" s="871" t="n"/>
      <c r="O152" s="871" t="n"/>
      <c r="P152" s="871" t="n"/>
      <c r="Q152" s="871" t="n"/>
      <c r="R152" s="871" t="n"/>
      <c r="S152" s="871" t="n"/>
      <c r="T152" s="871" t="n"/>
      <c r="U152" s="871" t="n"/>
      <c r="V152" s="871" t="n"/>
      <c r="W152" s="871" t="n"/>
      <c r="X152" s="871" t="n"/>
      <c r="Y152" s="871" t="n"/>
      <c r="Z152" s="871" t="n"/>
    </row>
    <row r="153">
      <c r="A153" s="871" t="n"/>
      <c r="B153" s="871" t="n"/>
      <c r="C153" s="871" t="n"/>
      <c r="D153" s="871" t="n"/>
      <c r="E153" s="871" t="n"/>
      <c r="F153" s="871" t="n"/>
      <c r="G153" s="871" t="n"/>
      <c r="H153" s="871" t="n"/>
      <c r="I153" s="871" t="n"/>
      <c r="J153" s="871" t="n"/>
      <c r="K153" s="871" t="n"/>
      <c r="L153" s="871" t="n"/>
      <c r="M153" s="871" t="n"/>
      <c r="N153" s="871" t="n"/>
      <c r="O153" s="871" t="n"/>
      <c r="P153" s="871" t="n"/>
      <c r="Q153" s="871" t="n"/>
      <c r="R153" s="871" t="n"/>
      <c r="S153" s="871" t="n"/>
      <c r="T153" s="871" t="n"/>
      <c r="U153" s="871" t="n"/>
      <c r="V153" s="871" t="n"/>
      <c r="W153" s="871" t="n"/>
      <c r="X153" s="871" t="n"/>
      <c r="Y153" s="871" t="n"/>
      <c r="Z153" s="871" t="n"/>
    </row>
    <row r="154">
      <c r="A154" s="871" t="n"/>
      <c r="B154" s="871" t="n"/>
      <c r="C154" s="871" t="n"/>
      <c r="D154" s="871" t="n"/>
      <c r="E154" s="871" t="n"/>
      <c r="F154" s="871" t="n"/>
      <c r="G154" s="871" t="n"/>
      <c r="H154" s="871" t="n"/>
      <c r="I154" s="871" t="n"/>
      <c r="J154" s="871" t="n"/>
      <c r="K154" s="871" t="n"/>
      <c r="L154" s="871" t="n"/>
      <c r="M154" s="871" t="n"/>
      <c r="N154" s="871" t="n"/>
      <c r="O154" s="871" t="n"/>
      <c r="P154" s="871" t="n"/>
      <c r="Q154" s="871" t="n"/>
      <c r="R154" s="871" t="n"/>
      <c r="S154" s="871" t="n"/>
      <c r="T154" s="871" t="n"/>
      <c r="U154" s="871" t="n"/>
      <c r="V154" s="871" t="n"/>
      <c r="W154" s="871" t="n"/>
      <c r="X154" s="871" t="n"/>
      <c r="Y154" s="871" t="n"/>
      <c r="Z154" s="871" t="n"/>
    </row>
    <row r="155">
      <c r="A155" s="871" t="n"/>
      <c r="B155" s="871" t="n"/>
      <c r="C155" s="871" t="n"/>
      <c r="D155" s="871" t="n"/>
      <c r="E155" s="871" t="n"/>
      <c r="F155" s="871" t="n"/>
      <c r="G155" s="871" t="n"/>
      <c r="H155" s="871" t="n"/>
      <c r="I155" s="871" t="n"/>
      <c r="J155" s="871" t="n"/>
      <c r="K155" s="871" t="n"/>
      <c r="L155" s="871" t="n"/>
      <c r="M155" s="871" t="n"/>
      <c r="N155" s="871" t="n"/>
      <c r="O155" s="871" t="n"/>
      <c r="P155" s="871" t="n"/>
      <c r="Q155" s="871" t="n"/>
      <c r="R155" s="871" t="n"/>
      <c r="S155" s="871" t="n"/>
      <c r="T155" s="871" t="n"/>
      <c r="U155" s="871" t="n"/>
      <c r="V155" s="871" t="n"/>
      <c r="W155" s="871" t="n"/>
      <c r="X155" s="871" t="n"/>
      <c r="Y155" s="871" t="n"/>
      <c r="Z155" s="871" t="n"/>
    </row>
    <row r="156">
      <c r="A156" s="871" t="n"/>
      <c r="B156" s="871" t="n"/>
      <c r="C156" s="871" t="n"/>
      <c r="D156" s="871" t="n"/>
      <c r="E156" s="871" t="n"/>
      <c r="F156" s="871" t="n"/>
      <c r="G156" s="871" t="n"/>
      <c r="H156" s="871" t="n"/>
      <c r="I156" s="871" t="n"/>
      <c r="J156" s="871" t="n"/>
      <c r="K156" s="871" t="n"/>
      <c r="L156" s="871" t="n"/>
      <c r="M156" s="871" t="n"/>
      <c r="N156" s="871" t="n"/>
      <c r="O156" s="871" t="n"/>
      <c r="P156" s="871" t="n"/>
      <c r="Q156" s="871" t="n"/>
      <c r="R156" s="871" t="n"/>
      <c r="S156" s="871" t="n"/>
      <c r="T156" s="871" t="n"/>
      <c r="U156" s="871" t="n"/>
      <c r="V156" s="871" t="n"/>
      <c r="W156" s="871" t="n"/>
      <c r="X156" s="871" t="n"/>
      <c r="Y156" s="871" t="n"/>
      <c r="Z156" s="871" t="n"/>
    </row>
    <row r="157">
      <c r="A157" s="871" t="n"/>
      <c r="B157" s="871" t="n"/>
      <c r="C157" s="871" t="n"/>
      <c r="D157" s="871" t="n"/>
      <c r="E157" s="871" t="n"/>
      <c r="F157" s="871" t="n"/>
      <c r="G157" s="871" t="n"/>
      <c r="H157" s="871" t="n"/>
      <c r="I157" s="871" t="n"/>
      <c r="J157" s="871" t="n"/>
      <c r="K157" s="871" t="n"/>
      <c r="L157" s="871" t="n"/>
      <c r="M157" s="871" t="n"/>
      <c r="N157" s="871" t="n"/>
      <c r="O157" s="871" t="n"/>
      <c r="P157" s="871" t="n"/>
      <c r="Q157" s="871" t="n"/>
      <c r="R157" s="871" t="n"/>
      <c r="S157" s="871" t="n"/>
      <c r="T157" s="871" t="n"/>
      <c r="U157" s="871" t="n"/>
      <c r="V157" s="871" t="n"/>
      <c r="W157" s="871" t="n"/>
      <c r="X157" s="871" t="n"/>
      <c r="Y157" s="871" t="n"/>
      <c r="Z157" s="871" t="n"/>
    </row>
    <row r="158">
      <c r="A158" s="871" t="n"/>
      <c r="B158" s="871" t="n"/>
      <c r="C158" s="871" t="n"/>
      <c r="D158" s="871" t="n"/>
      <c r="E158" s="871" t="n"/>
      <c r="F158" s="871" t="n"/>
      <c r="G158" s="871" t="n"/>
      <c r="H158" s="871" t="n"/>
      <c r="I158" s="871" t="n"/>
      <c r="J158" s="871" t="n"/>
      <c r="K158" s="871" t="n"/>
      <c r="L158" s="871" t="n"/>
      <c r="M158" s="871" t="n"/>
      <c r="N158" s="871" t="n"/>
      <c r="O158" s="871" t="n"/>
      <c r="P158" s="871" t="n"/>
      <c r="Q158" s="871" t="n"/>
      <c r="R158" s="871" t="n"/>
      <c r="S158" s="871" t="n"/>
      <c r="T158" s="871" t="n"/>
      <c r="U158" s="871" t="n"/>
      <c r="V158" s="871" t="n"/>
      <c r="W158" s="871" t="n"/>
      <c r="X158" s="871" t="n"/>
      <c r="Y158" s="871" t="n"/>
      <c r="Z158" s="871" t="n"/>
    </row>
    <row r="159">
      <c r="A159" s="871" t="n"/>
      <c r="B159" s="871" t="n"/>
      <c r="C159" s="871" t="n"/>
      <c r="D159" s="871" t="n"/>
      <c r="E159" s="871" t="n"/>
      <c r="F159" s="871" t="n"/>
      <c r="G159" s="871" t="n"/>
      <c r="H159" s="871" t="n"/>
      <c r="I159" s="871" t="n"/>
      <c r="J159" s="871" t="n"/>
      <c r="K159" s="871" t="n"/>
      <c r="L159" s="871" t="n"/>
      <c r="M159" s="871" t="n"/>
      <c r="N159" s="871" t="n"/>
      <c r="O159" s="871" t="n"/>
      <c r="P159" s="871" t="n"/>
      <c r="Q159" s="871" t="n"/>
      <c r="R159" s="871" t="n"/>
      <c r="S159" s="871" t="n"/>
      <c r="T159" s="871" t="n"/>
      <c r="U159" s="871" t="n"/>
      <c r="V159" s="871" t="n"/>
      <c r="W159" s="871" t="n"/>
      <c r="X159" s="871" t="n"/>
      <c r="Y159" s="871" t="n"/>
      <c r="Z159" s="871" t="n"/>
    </row>
    <row r="160">
      <c r="A160" s="871" t="n"/>
      <c r="B160" s="871" t="n"/>
      <c r="C160" s="871" t="n"/>
      <c r="D160" s="871" t="n"/>
      <c r="E160" s="871" t="n"/>
      <c r="F160" s="871" t="n"/>
      <c r="G160" s="871" t="n"/>
      <c r="H160" s="871" t="n"/>
      <c r="I160" s="871" t="n"/>
      <c r="J160" s="871" t="n"/>
      <c r="K160" s="871" t="n"/>
      <c r="L160" s="871" t="n"/>
      <c r="M160" s="871" t="n"/>
      <c r="N160" s="871" t="n"/>
      <c r="O160" s="871" t="n"/>
      <c r="P160" s="871" t="n"/>
      <c r="Q160" s="871" t="n"/>
      <c r="R160" s="871" t="n"/>
      <c r="S160" s="871" t="n"/>
      <c r="T160" s="871" t="n"/>
      <c r="U160" s="871" t="n"/>
      <c r="V160" s="871" t="n"/>
      <c r="W160" s="871" t="n"/>
      <c r="X160" s="871" t="n"/>
      <c r="Y160" s="871" t="n"/>
      <c r="Z160" s="871" t="n"/>
    </row>
    <row r="161">
      <c r="A161" s="871" t="n"/>
      <c r="B161" s="871" t="n"/>
      <c r="C161" s="871" t="n"/>
      <c r="D161" s="871" t="n"/>
      <c r="E161" s="871" t="n"/>
      <c r="F161" s="871" t="n"/>
      <c r="G161" s="871" t="n"/>
      <c r="H161" s="871" t="n"/>
      <c r="I161" s="871" t="n"/>
      <c r="J161" s="871" t="n"/>
      <c r="K161" s="871" t="n"/>
      <c r="L161" s="871" t="n"/>
      <c r="M161" s="871" t="n"/>
      <c r="N161" s="871" t="n"/>
      <c r="O161" s="871" t="n"/>
      <c r="P161" s="871" t="n"/>
      <c r="Q161" s="871" t="n"/>
      <c r="R161" s="871" t="n"/>
      <c r="S161" s="871" t="n"/>
      <c r="T161" s="871" t="n"/>
      <c r="U161" s="871" t="n"/>
      <c r="V161" s="871" t="n"/>
      <c r="W161" s="871" t="n"/>
      <c r="X161" s="871" t="n"/>
      <c r="Y161" s="871" t="n"/>
      <c r="Z161" s="871" t="n"/>
    </row>
    <row r="162">
      <c r="A162" s="871" t="n"/>
      <c r="B162" s="871" t="n"/>
      <c r="C162" s="871" t="n"/>
      <c r="D162" s="871" t="n"/>
      <c r="E162" s="871" t="n"/>
      <c r="F162" s="871" t="n"/>
      <c r="G162" s="871" t="n"/>
      <c r="H162" s="871" t="n"/>
      <c r="I162" s="871" t="n"/>
      <c r="J162" s="871" t="n"/>
      <c r="K162" s="871" t="n"/>
      <c r="L162" s="871" t="n"/>
      <c r="M162" s="871" t="n"/>
      <c r="N162" s="871" t="n"/>
      <c r="O162" s="871" t="n"/>
      <c r="P162" s="871" t="n"/>
      <c r="Q162" s="871" t="n"/>
      <c r="R162" s="871" t="n"/>
      <c r="S162" s="871" t="n"/>
      <c r="T162" s="871" t="n"/>
      <c r="U162" s="871" t="n"/>
      <c r="V162" s="871" t="n"/>
      <c r="W162" s="871" t="n"/>
      <c r="X162" s="871" t="n"/>
      <c r="Y162" s="871" t="n"/>
      <c r="Z162" s="871" t="n"/>
    </row>
    <row r="163">
      <c r="A163" s="871" t="n"/>
      <c r="B163" s="871" t="n"/>
      <c r="C163" s="871" t="n"/>
      <c r="D163" s="871" t="n"/>
      <c r="E163" s="871" t="n"/>
      <c r="F163" s="871" t="n"/>
      <c r="G163" s="871" t="n"/>
      <c r="H163" s="871" t="n"/>
      <c r="I163" s="871" t="n"/>
      <c r="J163" s="871" t="n"/>
      <c r="K163" s="871" t="n"/>
      <c r="L163" s="871" t="n"/>
      <c r="M163" s="871" t="n"/>
      <c r="N163" s="871" t="n"/>
      <c r="O163" s="871" t="n"/>
      <c r="P163" s="871" t="n"/>
      <c r="Q163" s="871" t="n"/>
      <c r="R163" s="871" t="n"/>
      <c r="S163" s="871" t="n"/>
      <c r="T163" s="871" t="n"/>
      <c r="U163" s="871" t="n"/>
      <c r="V163" s="871" t="n"/>
      <c r="W163" s="871" t="n"/>
      <c r="X163" s="871" t="n"/>
      <c r="Y163" s="871" t="n"/>
      <c r="Z163" s="871" t="n"/>
    </row>
    <row r="164">
      <c r="A164" s="871" t="n"/>
      <c r="B164" s="871" t="n"/>
      <c r="C164" s="871" t="n"/>
      <c r="D164" s="871" t="n"/>
      <c r="E164" s="871" t="n"/>
      <c r="F164" s="871" t="n"/>
      <c r="G164" s="871" t="n"/>
      <c r="H164" s="871" t="n"/>
      <c r="I164" s="871" t="n"/>
      <c r="J164" s="871" t="n"/>
      <c r="K164" s="871" t="n"/>
      <c r="L164" s="871" t="n"/>
      <c r="M164" s="871" t="n"/>
      <c r="N164" s="871" t="n"/>
      <c r="O164" s="871" t="n"/>
      <c r="P164" s="871" t="n"/>
      <c r="Q164" s="871" t="n"/>
      <c r="R164" s="871" t="n"/>
      <c r="S164" s="871" t="n"/>
      <c r="T164" s="871" t="n"/>
      <c r="U164" s="871" t="n"/>
      <c r="V164" s="871" t="n"/>
      <c r="W164" s="871" t="n"/>
      <c r="X164" s="871" t="n"/>
      <c r="Y164" s="871" t="n"/>
      <c r="Z164" s="871" t="n"/>
    </row>
    <row r="165">
      <c r="A165" s="871" t="n"/>
      <c r="B165" s="871" t="n"/>
      <c r="C165" s="871" t="n"/>
      <c r="D165" s="871" t="n"/>
      <c r="E165" s="871" t="n"/>
      <c r="F165" s="871" t="n"/>
      <c r="G165" s="871" t="n"/>
      <c r="H165" s="871" t="n"/>
      <c r="I165" s="871" t="n"/>
      <c r="J165" s="871" t="n"/>
      <c r="K165" s="871" t="n"/>
      <c r="L165" s="871" t="n"/>
      <c r="M165" s="871" t="n"/>
      <c r="N165" s="871" t="n"/>
      <c r="O165" s="871" t="n"/>
      <c r="P165" s="871" t="n"/>
      <c r="Q165" s="871" t="n"/>
      <c r="R165" s="871" t="n"/>
      <c r="S165" s="871" t="n"/>
      <c r="T165" s="871" t="n"/>
      <c r="U165" s="871" t="n"/>
      <c r="V165" s="871" t="n"/>
      <c r="W165" s="871" t="n"/>
      <c r="X165" s="871" t="n"/>
      <c r="Y165" s="871" t="n"/>
      <c r="Z165" s="871" t="n"/>
    </row>
    <row r="166">
      <c r="A166" s="871" t="n"/>
      <c r="B166" s="871" t="n"/>
      <c r="C166" s="871" t="n"/>
      <c r="D166" s="871" t="n"/>
      <c r="E166" s="871" t="n"/>
      <c r="F166" s="871" t="n"/>
      <c r="G166" s="871" t="n"/>
      <c r="H166" s="871" t="n"/>
      <c r="I166" s="871" t="n"/>
      <c r="J166" s="871" t="n"/>
      <c r="K166" s="871" t="n"/>
      <c r="L166" s="871" t="n"/>
      <c r="M166" s="871" t="n"/>
      <c r="N166" s="871" t="n"/>
      <c r="O166" s="871" t="n"/>
      <c r="P166" s="871" t="n"/>
      <c r="Q166" s="871" t="n"/>
      <c r="R166" s="871" t="n"/>
      <c r="S166" s="871" t="n"/>
      <c r="T166" s="871" t="n"/>
      <c r="U166" s="871" t="n"/>
      <c r="V166" s="871" t="n"/>
      <c r="W166" s="871" t="n"/>
      <c r="X166" s="871" t="n"/>
      <c r="Y166" s="871" t="n"/>
      <c r="Z166" s="871" t="n"/>
    </row>
    <row r="167">
      <c r="A167" s="871" t="n"/>
      <c r="B167" s="871" t="n"/>
      <c r="C167" s="871" t="n"/>
      <c r="D167" s="871" t="n"/>
      <c r="E167" s="871" t="n"/>
      <c r="F167" s="871" t="n"/>
      <c r="G167" s="871" t="n"/>
      <c r="H167" s="871" t="n"/>
      <c r="I167" s="871" t="n"/>
      <c r="J167" s="871" t="n"/>
      <c r="K167" s="871" t="n"/>
      <c r="L167" s="871" t="n"/>
      <c r="M167" s="871" t="n"/>
      <c r="N167" s="871" t="n"/>
      <c r="O167" s="871" t="n"/>
      <c r="P167" s="871" t="n"/>
      <c r="Q167" s="871" t="n"/>
      <c r="R167" s="871" t="n"/>
      <c r="S167" s="871" t="n"/>
      <c r="T167" s="871" t="n"/>
      <c r="U167" s="871" t="n"/>
      <c r="V167" s="871" t="n"/>
      <c r="W167" s="871" t="n"/>
      <c r="X167" s="871" t="n"/>
      <c r="Y167" s="871" t="n"/>
      <c r="Z167" s="871" t="n"/>
    </row>
    <row r="168">
      <c r="A168" s="871" t="n"/>
      <c r="B168" s="871" t="n"/>
      <c r="C168" s="871" t="n"/>
      <c r="D168" s="871" t="n"/>
      <c r="E168" s="871" t="n"/>
      <c r="F168" s="871" t="n"/>
      <c r="G168" s="871" t="n"/>
      <c r="H168" s="871" t="n"/>
      <c r="I168" s="871" t="n"/>
      <c r="J168" s="871" t="n"/>
      <c r="K168" s="871" t="n"/>
      <c r="L168" s="871" t="n"/>
      <c r="M168" s="871" t="n"/>
      <c r="N168" s="871" t="n"/>
      <c r="O168" s="871" t="n"/>
      <c r="P168" s="871" t="n"/>
      <c r="Q168" s="871" t="n"/>
      <c r="R168" s="871" t="n"/>
      <c r="S168" s="871" t="n"/>
      <c r="T168" s="871" t="n"/>
      <c r="U168" s="871" t="n"/>
      <c r="V168" s="871" t="n"/>
      <c r="W168" s="871" t="n"/>
      <c r="X168" s="871" t="n"/>
      <c r="Y168" s="871" t="n"/>
      <c r="Z168" s="871" t="n"/>
    </row>
    <row r="169">
      <c r="A169" s="871" t="n"/>
      <c r="B169" s="871" t="n"/>
      <c r="C169" s="871" t="n"/>
      <c r="D169" s="871" t="n"/>
      <c r="E169" s="871" t="n"/>
      <c r="F169" s="871" t="n"/>
      <c r="G169" s="871" t="n"/>
      <c r="H169" s="871" t="n"/>
      <c r="I169" s="871" t="n"/>
      <c r="J169" s="871" t="n"/>
      <c r="K169" s="871" t="n"/>
      <c r="L169" s="871" t="n"/>
      <c r="M169" s="871" t="n"/>
      <c r="N169" s="871" t="n"/>
      <c r="O169" s="871" t="n"/>
      <c r="P169" s="871" t="n"/>
      <c r="Q169" s="871" t="n"/>
      <c r="R169" s="871" t="n"/>
      <c r="S169" s="871" t="n"/>
      <c r="T169" s="871" t="n"/>
      <c r="U169" s="871" t="n"/>
      <c r="V169" s="871" t="n"/>
      <c r="W169" s="871" t="n"/>
      <c r="X169" s="871" t="n"/>
      <c r="Y169" s="871" t="n"/>
      <c r="Z169" s="871" t="n"/>
    </row>
    <row r="170">
      <c r="A170" s="871" t="n"/>
      <c r="B170" s="871" t="n"/>
      <c r="C170" s="871" t="n"/>
      <c r="D170" s="871" t="n"/>
      <c r="E170" s="871" t="n"/>
      <c r="F170" s="871" t="n"/>
      <c r="G170" s="871" t="n"/>
      <c r="H170" s="871" t="n"/>
      <c r="I170" s="871" t="n"/>
      <c r="J170" s="871" t="n"/>
      <c r="K170" s="871" t="n"/>
      <c r="L170" s="871" t="n"/>
      <c r="M170" s="871" t="n"/>
      <c r="N170" s="871" t="n"/>
      <c r="O170" s="871" t="n"/>
      <c r="P170" s="871" t="n"/>
      <c r="Q170" s="871" t="n"/>
      <c r="R170" s="871" t="n"/>
      <c r="S170" s="871" t="n"/>
      <c r="T170" s="871" t="n"/>
      <c r="U170" s="871" t="n"/>
      <c r="V170" s="871" t="n"/>
      <c r="W170" s="871" t="n"/>
      <c r="X170" s="871" t="n"/>
      <c r="Y170" s="871" t="n"/>
      <c r="Z170" s="871" t="n"/>
    </row>
    <row r="171">
      <c r="A171" s="871" t="n"/>
      <c r="B171" s="871" t="n"/>
      <c r="C171" s="871" t="n"/>
      <c r="D171" s="871" t="n"/>
      <c r="E171" s="871" t="n"/>
      <c r="F171" s="871" t="n"/>
      <c r="G171" s="871" t="n"/>
      <c r="H171" s="871" t="n"/>
      <c r="I171" s="871" t="n"/>
      <c r="J171" s="871" t="n"/>
      <c r="K171" s="871" t="n"/>
      <c r="L171" s="871" t="n"/>
      <c r="M171" s="871" t="n"/>
      <c r="N171" s="871" t="n"/>
      <c r="O171" s="871" t="n"/>
      <c r="P171" s="871" t="n"/>
      <c r="Q171" s="871" t="n"/>
      <c r="R171" s="871" t="n"/>
      <c r="S171" s="871" t="n"/>
      <c r="T171" s="871" t="n"/>
      <c r="U171" s="871" t="n"/>
      <c r="V171" s="871" t="n"/>
      <c r="W171" s="871" t="n"/>
      <c r="X171" s="871" t="n"/>
      <c r="Y171" s="871" t="n"/>
      <c r="Z171" s="871" t="n"/>
    </row>
    <row r="172">
      <c r="A172" s="871" t="n"/>
      <c r="B172" s="871" t="n"/>
      <c r="C172" s="871" t="n"/>
      <c r="D172" s="871" t="n"/>
      <c r="E172" s="871" t="n"/>
      <c r="F172" s="871" t="n"/>
      <c r="G172" s="871" t="n"/>
      <c r="H172" s="871" t="n"/>
      <c r="I172" s="871" t="n"/>
      <c r="J172" s="871" t="n"/>
      <c r="K172" s="871" t="n"/>
      <c r="L172" s="871" t="n"/>
      <c r="M172" s="871" t="n"/>
      <c r="N172" s="871" t="n"/>
      <c r="O172" s="871" t="n"/>
      <c r="P172" s="871" t="n"/>
      <c r="Q172" s="871" t="n"/>
      <c r="R172" s="871" t="n"/>
      <c r="S172" s="871" t="n"/>
      <c r="T172" s="871" t="n"/>
      <c r="U172" s="871" t="n"/>
      <c r="V172" s="871" t="n"/>
      <c r="W172" s="871" t="n"/>
      <c r="X172" s="871" t="n"/>
      <c r="Y172" s="871" t="n"/>
      <c r="Z172" s="871" t="n"/>
    </row>
    <row r="173">
      <c r="A173" s="871" t="n"/>
      <c r="B173" s="871" t="n"/>
      <c r="C173" s="871" t="n"/>
      <c r="D173" s="871" t="n"/>
      <c r="E173" s="871" t="n"/>
      <c r="F173" s="871" t="n"/>
      <c r="G173" s="871" t="n"/>
      <c r="H173" s="871" t="n"/>
      <c r="I173" s="871" t="n"/>
      <c r="J173" s="871" t="n"/>
      <c r="K173" s="871" t="n"/>
      <c r="L173" s="871" t="n"/>
      <c r="M173" s="871" t="n"/>
      <c r="N173" s="871" t="n"/>
      <c r="O173" s="871" t="n"/>
      <c r="P173" s="871" t="n"/>
      <c r="Q173" s="871" t="n"/>
      <c r="R173" s="871" t="n"/>
      <c r="S173" s="871" t="n"/>
      <c r="T173" s="871" t="n"/>
      <c r="U173" s="871" t="n"/>
      <c r="V173" s="871" t="n"/>
      <c r="W173" s="871" t="n"/>
      <c r="X173" s="871" t="n"/>
      <c r="Y173" s="871" t="n"/>
      <c r="Z173" s="871" t="n"/>
    </row>
    <row r="174">
      <c r="A174" s="871" t="n"/>
      <c r="B174" s="871" t="n"/>
      <c r="C174" s="871" t="n"/>
      <c r="D174" s="871" t="n"/>
      <c r="E174" s="871" t="n"/>
      <c r="F174" s="871" t="n"/>
      <c r="G174" s="871" t="n"/>
      <c r="H174" s="871" t="n"/>
      <c r="I174" s="871" t="n"/>
      <c r="J174" s="871" t="n"/>
      <c r="K174" s="871" t="n"/>
      <c r="L174" s="871" t="n"/>
      <c r="M174" s="871" t="n"/>
      <c r="N174" s="871" t="n"/>
      <c r="O174" s="871" t="n"/>
      <c r="P174" s="871" t="n"/>
      <c r="Q174" s="871" t="n"/>
      <c r="R174" s="871" t="n"/>
      <c r="S174" s="871" t="n"/>
      <c r="T174" s="871" t="n"/>
      <c r="U174" s="871" t="n"/>
      <c r="V174" s="871" t="n"/>
      <c r="W174" s="871" t="n"/>
      <c r="X174" s="871" t="n"/>
      <c r="Y174" s="871" t="n"/>
      <c r="Z174" s="871" t="n"/>
    </row>
    <row r="175">
      <c r="A175" s="871" t="n"/>
      <c r="B175" s="871" t="n"/>
      <c r="C175" s="871" t="n"/>
      <c r="D175" s="871" t="n"/>
      <c r="E175" s="871" t="n"/>
      <c r="F175" s="871" t="n"/>
      <c r="G175" s="871" t="n"/>
      <c r="H175" s="871" t="n"/>
      <c r="I175" s="871" t="n"/>
      <c r="J175" s="871" t="n"/>
      <c r="K175" s="871" t="n"/>
      <c r="L175" s="871" t="n"/>
      <c r="M175" s="871" t="n"/>
      <c r="N175" s="871" t="n"/>
      <c r="O175" s="871" t="n"/>
      <c r="P175" s="871" t="n"/>
      <c r="Q175" s="871" t="n"/>
      <c r="R175" s="871" t="n"/>
      <c r="S175" s="871" t="n"/>
      <c r="T175" s="871" t="n"/>
      <c r="U175" s="871" t="n"/>
      <c r="V175" s="871" t="n"/>
      <c r="W175" s="871" t="n"/>
      <c r="X175" s="871" t="n"/>
      <c r="Y175" s="871" t="n"/>
      <c r="Z175" s="871" t="n"/>
    </row>
    <row r="176">
      <c r="A176" s="871" t="n"/>
      <c r="B176" s="871" t="n"/>
      <c r="C176" s="871" t="n"/>
      <c r="D176" s="871" t="n"/>
      <c r="E176" s="871" t="n"/>
      <c r="F176" s="871" t="n"/>
      <c r="G176" s="871" t="n"/>
      <c r="H176" s="871" t="n"/>
      <c r="I176" s="871" t="n"/>
      <c r="J176" s="871" t="n"/>
      <c r="K176" s="871" t="n"/>
      <c r="L176" s="871" t="n"/>
      <c r="M176" s="871" t="n"/>
      <c r="N176" s="871" t="n"/>
      <c r="O176" s="871" t="n"/>
      <c r="P176" s="871" t="n"/>
      <c r="Q176" s="871" t="n"/>
      <c r="R176" s="871" t="n"/>
      <c r="S176" s="871" t="n"/>
      <c r="T176" s="871" t="n"/>
      <c r="U176" s="871" t="n"/>
      <c r="V176" s="871" t="n"/>
      <c r="W176" s="871" t="n"/>
      <c r="X176" s="871" t="n"/>
      <c r="Y176" s="871" t="n"/>
      <c r="Z176" s="871" t="n"/>
    </row>
    <row r="177">
      <c r="A177" s="871" t="n"/>
      <c r="B177" s="871" t="n"/>
      <c r="C177" s="871" t="n"/>
      <c r="D177" s="871" t="n"/>
      <c r="E177" s="871" t="n"/>
      <c r="F177" s="871" t="n"/>
      <c r="G177" s="871" t="n"/>
      <c r="H177" s="871" t="n"/>
      <c r="I177" s="871" t="n"/>
      <c r="J177" s="871" t="n"/>
      <c r="K177" s="871" t="n"/>
      <c r="L177" s="871" t="n"/>
      <c r="M177" s="871" t="n"/>
      <c r="N177" s="871" t="n"/>
      <c r="O177" s="871" t="n"/>
      <c r="P177" s="871" t="n"/>
      <c r="Q177" s="871" t="n"/>
      <c r="R177" s="871" t="n"/>
      <c r="S177" s="871" t="n"/>
      <c r="T177" s="871" t="n"/>
      <c r="U177" s="871" t="n"/>
      <c r="V177" s="871" t="n"/>
      <c r="W177" s="871" t="n"/>
      <c r="X177" s="871" t="n"/>
      <c r="Y177" s="871" t="n"/>
      <c r="Z177" s="871" t="n"/>
    </row>
    <row r="178">
      <c r="A178" s="871" t="n"/>
      <c r="B178" s="871" t="n"/>
      <c r="C178" s="871" t="n"/>
      <c r="D178" s="871" t="n"/>
      <c r="E178" s="871" t="n"/>
      <c r="F178" s="871" t="n"/>
      <c r="G178" s="871" t="n"/>
      <c r="H178" s="871" t="n"/>
      <c r="I178" s="871" t="n"/>
      <c r="J178" s="871" t="n"/>
      <c r="K178" s="871" t="n"/>
      <c r="L178" s="871" t="n"/>
      <c r="M178" s="871" t="n"/>
      <c r="N178" s="871" t="n"/>
      <c r="O178" s="871" t="n"/>
      <c r="P178" s="871" t="n"/>
      <c r="Q178" s="871" t="n"/>
      <c r="R178" s="871" t="n"/>
      <c r="S178" s="871" t="n"/>
      <c r="T178" s="871" t="n"/>
      <c r="U178" s="871" t="n"/>
      <c r="V178" s="871" t="n"/>
      <c r="W178" s="871" t="n"/>
      <c r="X178" s="871" t="n"/>
      <c r="Y178" s="871" t="n"/>
      <c r="Z178" s="871" t="n"/>
    </row>
    <row r="179">
      <c r="A179" s="871" t="n"/>
      <c r="B179" s="871" t="n"/>
      <c r="C179" s="871" t="n"/>
      <c r="D179" s="871" t="n"/>
      <c r="E179" s="871" t="n"/>
      <c r="F179" s="871" t="n"/>
      <c r="G179" s="871" t="n"/>
      <c r="H179" s="871" t="n"/>
      <c r="I179" s="871" t="n"/>
      <c r="J179" s="871" t="n"/>
      <c r="K179" s="871" t="n"/>
      <c r="L179" s="871" t="n"/>
      <c r="M179" s="871" t="n"/>
      <c r="N179" s="871" t="n"/>
      <c r="O179" s="871" t="n"/>
      <c r="P179" s="871" t="n"/>
      <c r="Q179" s="871" t="n"/>
      <c r="R179" s="871" t="n"/>
      <c r="S179" s="871" t="n"/>
      <c r="T179" s="871" t="n"/>
      <c r="U179" s="871" t="n"/>
      <c r="V179" s="871" t="n"/>
      <c r="W179" s="871" t="n"/>
      <c r="X179" s="871" t="n"/>
      <c r="Y179" s="871" t="n"/>
      <c r="Z179" s="871" t="n"/>
    </row>
    <row r="180">
      <c r="A180" s="871" t="n"/>
      <c r="B180" s="871" t="n"/>
      <c r="C180" s="871" t="n"/>
      <c r="D180" s="871" t="n"/>
      <c r="E180" s="871" t="n"/>
      <c r="F180" s="871" t="n"/>
      <c r="G180" s="871" t="n"/>
      <c r="H180" s="871" t="n"/>
      <c r="I180" s="871" t="n"/>
      <c r="J180" s="871" t="n"/>
      <c r="K180" s="871" t="n"/>
      <c r="L180" s="871" t="n"/>
      <c r="M180" s="871" t="n"/>
      <c r="N180" s="871" t="n"/>
      <c r="O180" s="871" t="n"/>
      <c r="P180" s="871" t="n"/>
      <c r="Q180" s="871" t="n"/>
      <c r="R180" s="871" t="n"/>
      <c r="S180" s="871" t="n"/>
      <c r="T180" s="871" t="n"/>
      <c r="U180" s="871" t="n"/>
      <c r="V180" s="871" t="n"/>
      <c r="W180" s="871" t="n"/>
      <c r="X180" s="871" t="n"/>
      <c r="Y180" s="871" t="n"/>
      <c r="Z180" s="871" t="n"/>
    </row>
    <row r="181">
      <c r="A181" s="871" t="n"/>
      <c r="B181" s="871" t="n"/>
      <c r="C181" s="871" t="n"/>
      <c r="D181" s="871" t="n"/>
      <c r="E181" s="871" t="n"/>
      <c r="F181" s="871" t="n"/>
      <c r="G181" s="871" t="n"/>
      <c r="H181" s="871" t="n"/>
      <c r="I181" s="871" t="n"/>
      <c r="J181" s="871" t="n"/>
      <c r="K181" s="871" t="n"/>
      <c r="L181" s="871" t="n"/>
      <c r="M181" s="871" t="n"/>
      <c r="N181" s="871" t="n"/>
      <c r="O181" s="871" t="n"/>
      <c r="P181" s="871" t="n"/>
      <c r="Q181" s="871" t="n"/>
      <c r="R181" s="871" t="n"/>
      <c r="S181" s="871" t="n"/>
      <c r="T181" s="871" t="n"/>
      <c r="U181" s="871" t="n"/>
      <c r="V181" s="871" t="n"/>
      <c r="W181" s="871" t="n"/>
      <c r="X181" s="871" t="n"/>
      <c r="Y181" s="871" t="n"/>
      <c r="Z181" s="871" t="n"/>
    </row>
    <row r="182">
      <c r="A182" s="871" t="n"/>
      <c r="B182" s="871" t="n"/>
      <c r="C182" s="871" t="n"/>
      <c r="D182" s="871" t="n"/>
      <c r="E182" s="871" t="n"/>
      <c r="F182" s="871" t="n"/>
      <c r="G182" s="871" t="n"/>
      <c r="H182" s="871" t="n"/>
      <c r="I182" s="871" t="n"/>
      <c r="J182" s="871" t="n"/>
      <c r="K182" s="871" t="n"/>
      <c r="L182" s="871" t="n"/>
      <c r="M182" s="871" t="n"/>
      <c r="N182" s="871" t="n"/>
      <c r="O182" s="871" t="n"/>
      <c r="P182" s="871" t="n"/>
      <c r="Q182" s="871" t="n"/>
      <c r="R182" s="871" t="n"/>
      <c r="S182" s="871" t="n"/>
      <c r="T182" s="871" t="n"/>
      <c r="U182" s="871" t="n"/>
      <c r="V182" s="871" t="n"/>
      <c r="W182" s="871" t="n"/>
      <c r="X182" s="871" t="n"/>
      <c r="Y182" s="871" t="n"/>
      <c r="Z182" s="871" t="n"/>
    </row>
    <row r="183">
      <c r="A183" s="871" t="n"/>
      <c r="B183" s="871" t="n"/>
      <c r="C183" s="871" t="n"/>
      <c r="D183" s="871" t="n"/>
      <c r="E183" s="871" t="n"/>
      <c r="F183" s="871" t="n"/>
      <c r="G183" s="871" t="n"/>
      <c r="H183" s="871" t="n"/>
      <c r="I183" s="871" t="n"/>
      <c r="J183" s="871" t="n"/>
      <c r="K183" s="871" t="n"/>
      <c r="L183" s="871" t="n"/>
      <c r="M183" s="871" t="n"/>
      <c r="N183" s="871" t="n"/>
      <c r="O183" s="871" t="n"/>
      <c r="P183" s="871" t="n"/>
      <c r="Q183" s="871" t="n"/>
      <c r="R183" s="871" t="n"/>
      <c r="S183" s="871" t="n"/>
      <c r="T183" s="871" t="n"/>
      <c r="U183" s="871" t="n"/>
      <c r="V183" s="871" t="n"/>
      <c r="W183" s="871" t="n"/>
      <c r="X183" s="871" t="n"/>
      <c r="Y183" s="871" t="n"/>
      <c r="Z183" s="871" t="n"/>
    </row>
    <row r="184">
      <c r="A184" s="871" t="n"/>
      <c r="B184" s="871" t="n"/>
      <c r="C184" s="871" t="n"/>
      <c r="D184" s="871" t="n"/>
      <c r="E184" s="871" t="n"/>
      <c r="F184" s="871" t="n"/>
      <c r="G184" s="871" t="n"/>
      <c r="H184" s="871" t="n"/>
      <c r="I184" s="871" t="n"/>
      <c r="J184" s="871" t="n"/>
      <c r="K184" s="871" t="n"/>
      <c r="L184" s="871" t="n"/>
      <c r="M184" s="871" t="n"/>
      <c r="N184" s="871" t="n"/>
      <c r="O184" s="871" t="n"/>
      <c r="P184" s="871" t="n"/>
      <c r="Q184" s="871" t="n"/>
      <c r="R184" s="871" t="n"/>
      <c r="S184" s="871" t="n"/>
      <c r="T184" s="871" t="n"/>
      <c r="U184" s="871" t="n"/>
      <c r="V184" s="871" t="n"/>
      <c r="W184" s="871" t="n"/>
      <c r="X184" s="871" t="n"/>
      <c r="Y184" s="871" t="n"/>
      <c r="Z184" s="871" t="n"/>
    </row>
    <row r="185">
      <c r="A185" s="871" t="n"/>
      <c r="B185" s="871" t="n"/>
      <c r="C185" s="871" t="n"/>
      <c r="D185" s="871" t="n"/>
      <c r="E185" s="871" t="n"/>
      <c r="F185" s="871" t="n"/>
      <c r="G185" s="871" t="n"/>
      <c r="H185" s="871" t="n"/>
      <c r="I185" s="871" t="n"/>
      <c r="J185" s="871" t="n"/>
      <c r="K185" s="871" t="n"/>
      <c r="L185" s="871" t="n"/>
      <c r="M185" s="871" t="n"/>
      <c r="N185" s="871" t="n"/>
      <c r="O185" s="871" t="n"/>
      <c r="P185" s="871" t="n"/>
      <c r="Q185" s="871" t="n"/>
      <c r="R185" s="871" t="n"/>
      <c r="S185" s="871" t="n"/>
      <c r="T185" s="871" t="n"/>
      <c r="U185" s="871" t="n"/>
      <c r="V185" s="871" t="n"/>
      <c r="W185" s="871" t="n"/>
      <c r="X185" s="871" t="n"/>
      <c r="Y185" s="871" t="n"/>
      <c r="Z185" s="871" t="n"/>
    </row>
    <row r="186">
      <c r="A186" s="871" t="n"/>
      <c r="B186" s="871" t="n"/>
      <c r="C186" s="871" t="n"/>
      <c r="D186" s="871" t="n"/>
      <c r="E186" s="871" t="n"/>
      <c r="F186" s="871" t="n"/>
      <c r="G186" s="871" t="n"/>
      <c r="H186" s="871" t="n"/>
      <c r="I186" s="871" t="n"/>
      <c r="J186" s="871" t="n"/>
      <c r="K186" s="871" t="n"/>
      <c r="L186" s="871" t="n"/>
      <c r="M186" s="871" t="n"/>
      <c r="N186" s="871" t="n"/>
      <c r="O186" s="871" t="n"/>
      <c r="P186" s="871" t="n"/>
      <c r="Q186" s="871" t="n"/>
      <c r="R186" s="871" t="n"/>
      <c r="S186" s="871" t="n"/>
      <c r="T186" s="871" t="n"/>
      <c r="U186" s="871" t="n"/>
      <c r="V186" s="871" t="n"/>
      <c r="W186" s="871" t="n"/>
      <c r="X186" s="871" t="n"/>
      <c r="Y186" s="871" t="n"/>
      <c r="Z186" s="871" t="n"/>
    </row>
    <row r="187">
      <c r="A187" s="871" t="n"/>
      <c r="B187" s="871" t="n"/>
      <c r="C187" s="871" t="n"/>
      <c r="D187" s="871" t="n"/>
      <c r="E187" s="871" t="n"/>
      <c r="F187" s="871" t="n"/>
      <c r="G187" s="871" t="n"/>
      <c r="H187" s="871" t="n"/>
      <c r="I187" s="871" t="n"/>
      <c r="J187" s="871" t="n"/>
      <c r="K187" s="871" t="n"/>
      <c r="L187" s="871" t="n"/>
      <c r="M187" s="871" t="n"/>
      <c r="N187" s="871" t="n"/>
      <c r="O187" s="871" t="n"/>
      <c r="P187" s="871" t="n"/>
      <c r="Q187" s="871" t="n"/>
      <c r="R187" s="871" t="n"/>
      <c r="S187" s="871" t="n"/>
      <c r="T187" s="871" t="n"/>
      <c r="U187" s="871" t="n"/>
      <c r="V187" s="871" t="n"/>
      <c r="W187" s="871" t="n"/>
      <c r="X187" s="871" t="n"/>
      <c r="Y187" s="871" t="n"/>
      <c r="Z187" s="871" t="n"/>
    </row>
    <row r="188">
      <c r="A188" s="871" t="n"/>
      <c r="B188" s="871" t="n"/>
      <c r="C188" s="871" t="n"/>
      <c r="D188" s="871" t="n"/>
      <c r="E188" s="871" t="n"/>
      <c r="F188" s="871" t="n"/>
      <c r="G188" s="871" t="n"/>
      <c r="H188" s="871" t="n"/>
      <c r="I188" s="871" t="n"/>
      <c r="J188" s="871" t="n"/>
      <c r="K188" s="871" t="n"/>
      <c r="L188" s="871" t="n"/>
      <c r="M188" s="871" t="n"/>
      <c r="N188" s="871" t="n"/>
      <c r="O188" s="871" t="n"/>
      <c r="P188" s="871" t="n"/>
      <c r="Q188" s="871" t="n"/>
      <c r="R188" s="871" t="n"/>
      <c r="S188" s="871" t="n"/>
      <c r="T188" s="871" t="n"/>
      <c r="U188" s="871" t="n"/>
      <c r="V188" s="871" t="n"/>
      <c r="W188" s="871" t="n"/>
      <c r="X188" s="871" t="n"/>
      <c r="Y188" s="871" t="n"/>
      <c r="Z188" s="871" t="n"/>
    </row>
    <row r="189">
      <c r="A189" s="871" t="n"/>
      <c r="B189" s="871" t="n"/>
      <c r="C189" s="871" t="n"/>
      <c r="D189" s="871" t="n"/>
      <c r="E189" s="871" t="n"/>
      <c r="F189" s="871" t="n"/>
      <c r="G189" s="871" t="n"/>
      <c r="H189" s="871" t="n"/>
      <c r="I189" s="871" t="n"/>
      <c r="J189" s="871" t="n"/>
      <c r="K189" s="871" t="n"/>
      <c r="L189" s="871" t="n"/>
      <c r="M189" s="871" t="n"/>
      <c r="N189" s="871" t="n"/>
      <c r="O189" s="871" t="n"/>
      <c r="P189" s="871" t="n"/>
      <c r="Q189" s="871" t="n"/>
      <c r="R189" s="871" t="n"/>
      <c r="S189" s="871" t="n"/>
      <c r="T189" s="871" t="n"/>
      <c r="U189" s="871" t="n"/>
      <c r="V189" s="871" t="n"/>
      <c r="W189" s="871" t="n"/>
      <c r="X189" s="871" t="n"/>
      <c r="Y189" s="871" t="n"/>
      <c r="Z189" s="871" t="n"/>
    </row>
    <row r="190">
      <c r="A190" s="871" t="n"/>
      <c r="B190" s="871" t="n"/>
      <c r="C190" s="871" t="n"/>
      <c r="D190" s="871" t="n"/>
      <c r="E190" s="871" t="n"/>
      <c r="F190" s="871" t="n"/>
      <c r="G190" s="871" t="n"/>
      <c r="H190" s="871" t="n"/>
      <c r="I190" s="871" t="n"/>
      <c r="J190" s="871" t="n"/>
      <c r="K190" s="871" t="n"/>
      <c r="L190" s="871" t="n"/>
      <c r="M190" s="871" t="n"/>
      <c r="N190" s="871" t="n"/>
      <c r="O190" s="871" t="n"/>
      <c r="P190" s="871" t="n"/>
      <c r="Q190" s="871" t="n"/>
      <c r="R190" s="871" t="n"/>
      <c r="S190" s="871" t="n"/>
      <c r="T190" s="871" t="n"/>
      <c r="U190" s="871" t="n"/>
      <c r="V190" s="871" t="n"/>
      <c r="W190" s="871" t="n"/>
      <c r="X190" s="871" t="n"/>
      <c r="Y190" s="871" t="n"/>
      <c r="Z190" s="871" t="n"/>
    </row>
    <row r="191">
      <c r="A191" s="871" t="n"/>
      <c r="B191" s="871" t="n"/>
      <c r="C191" s="871" t="n"/>
      <c r="D191" s="871" t="n"/>
      <c r="E191" s="871" t="n"/>
      <c r="F191" s="871" t="n"/>
      <c r="G191" s="871" t="n"/>
      <c r="H191" s="871" t="n"/>
      <c r="I191" s="871" t="n"/>
      <c r="J191" s="871" t="n"/>
      <c r="K191" s="871" t="n"/>
      <c r="L191" s="871" t="n"/>
      <c r="M191" s="871" t="n"/>
      <c r="N191" s="871" t="n"/>
      <c r="O191" s="871" t="n"/>
      <c r="P191" s="871" t="n"/>
      <c r="Q191" s="871" t="n"/>
      <c r="R191" s="871" t="n"/>
      <c r="S191" s="871" t="n"/>
      <c r="T191" s="871" t="n"/>
      <c r="U191" s="871" t="n"/>
      <c r="V191" s="871" t="n"/>
      <c r="W191" s="871" t="n"/>
      <c r="X191" s="871" t="n"/>
      <c r="Y191" s="871" t="n"/>
      <c r="Z191" s="871" t="n"/>
    </row>
    <row r="192">
      <c r="A192" s="871" t="n"/>
      <c r="B192" s="871" t="n"/>
      <c r="C192" s="871" t="n"/>
      <c r="D192" s="871" t="n"/>
      <c r="E192" s="871" t="n"/>
      <c r="F192" s="871" t="n"/>
      <c r="G192" s="871" t="n"/>
      <c r="H192" s="871" t="n"/>
      <c r="I192" s="871" t="n"/>
      <c r="J192" s="871" t="n"/>
      <c r="K192" s="871" t="n"/>
      <c r="L192" s="871" t="n"/>
      <c r="M192" s="871" t="n"/>
      <c r="N192" s="871" t="n"/>
      <c r="O192" s="871" t="n"/>
      <c r="P192" s="871" t="n"/>
      <c r="Q192" s="871" t="n"/>
      <c r="R192" s="871" t="n"/>
      <c r="S192" s="871" t="n"/>
      <c r="T192" s="871" t="n"/>
      <c r="U192" s="871" t="n"/>
      <c r="V192" s="871" t="n"/>
      <c r="W192" s="871" t="n"/>
      <c r="X192" s="871" t="n"/>
      <c r="Y192" s="871" t="n"/>
      <c r="Z192" s="871" t="n"/>
    </row>
    <row r="193">
      <c r="A193" s="871" t="n"/>
      <c r="B193" s="871" t="n"/>
      <c r="C193" s="871" t="n"/>
      <c r="D193" s="871" t="n"/>
      <c r="E193" s="871" t="n"/>
      <c r="F193" s="871" t="n"/>
      <c r="G193" s="871" t="n"/>
      <c r="H193" s="871" t="n"/>
      <c r="I193" s="871" t="n"/>
      <c r="J193" s="871" t="n"/>
      <c r="K193" s="871" t="n"/>
      <c r="L193" s="871" t="n"/>
      <c r="M193" s="871" t="n"/>
      <c r="N193" s="871" t="n"/>
      <c r="O193" s="871" t="n"/>
      <c r="P193" s="871" t="n"/>
      <c r="Q193" s="871" t="n"/>
      <c r="R193" s="871" t="n"/>
      <c r="S193" s="871" t="n"/>
      <c r="T193" s="871" t="n"/>
      <c r="U193" s="871" t="n"/>
      <c r="V193" s="871" t="n"/>
      <c r="W193" s="871" t="n"/>
      <c r="X193" s="871" t="n"/>
      <c r="Y193" s="871" t="n"/>
      <c r="Z193" s="871" t="n"/>
    </row>
    <row r="194">
      <c r="A194" s="871" t="n"/>
      <c r="B194" s="871" t="n"/>
      <c r="C194" s="871" t="n"/>
      <c r="D194" s="871" t="n"/>
      <c r="E194" s="871" t="n"/>
      <c r="F194" s="871" t="n"/>
      <c r="G194" s="871" t="n"/>
      <c r="H194" s="871" t="n"/>
      <c r="I194" s="871" t="n"/>
      <c r="J194" s="871" t="n"/>
      <c r="K194" s="871" t="n"/>
      <c r="L194" s="871" t="n"/>
      <c r="M194" s="871" t="n"/>
      <c r="N194" s="871" t="n"/>
      <c r="O194" s="871" t="n"/>
      <c r="P194" s="871" t="n"/>
      <c r="Q194" s="871" t="n"/>
      <c r="R194" s="871" t="n"/>
      <c r="S194" s="871" t="n"/>
      <c r="T194" s="871" t="n"/>
      <c r="U194" s="871" t="n"/>
      <c r="V194" s="871" t="n"/>
      <c r="W194" s="871" t="n"/>
      <c r="X194" s="871" t="n"/>
      <c r="Y194" s="871" t="n"/>
      <c r="Z194" s="871" t="n"/>
    </row>
    <row r="195">
      <c r="A195" s="871" t="n"/>
      <c r="B195" s="871" t="n"/>
      <c r="C195" s="871" t="n"/>
      <c r="D195" s="871" t="n"/>
      <c r="E195" s="871" t="n"/>
      <c r="F195" s="871" t="n"/>
      <c r="G195" s="871" t="n"/>
      <c r="H195" s="871" t="n"/>
      <c r="I195" s="871" t="n"/>
      <c r="J195" s="871" t="n"/>
      <c r="K195" s="871" t="n"/>
      <c r="L195" s="871" t="n"/>
      <c r="M195" s="871" t="n"/>
      <c r="N195" s="871" t="n"/>
      <c r="O195" s="871" t="n"/>
      <c r="P195" s="871" t="n"/>
      <c r="Q195" s="871" t="n"/>
      <c r="R195" s="871" t="n"/>
      <c r="S195" s="871" t="n"/>
      <c r="T195" s="871" t="n"/>
      <c r="U195" s="871" t="n"/>
      <c r="V195" s="871" t="n"/>
      <c r="W195" s="871" t="n"/>
      <c r="X195" s="871" t="n"/>
      <c r="Y195" s="871" t="n"/>
      <c r="Z195" s="871" t="n"/>
    </row>
    <row r="196">
      <c r="A196" s="871" t="n"/>
      <c r="B196" s="871" t="n"/>
      <c r="C196" s="871" t="n"/>
      <c r="D196" s="871" t="n"/>
      <c r="E196" s="871" t="n"/>
      <c r="F196" s="871" t="n"/>
      <c r="G196" s="871" t="n"/>
      <c r="H196" s="871" t="n"/>
      <c r="I196" s="871" t="n"/>
      <c r="J196" s="871" t="n"/>
      <c r="K196" s="871" t="n"/>
      <c r="L196" s="871" t="n"/>
      <c r="M196" s="871" t="n"/>
      <c r="N196" s="871" t="n"/>
      <c r="O196" s="871" t="n"/>
      <c r="P196" s="871" t="n"/>
      <c r="Q196" s="871" t="n"/>
      <c r="R196" s="871" t="n"/>
      <c r="S196" s="871" t="n"/>
      <c r="T196" s="871" t="n"/>
      <c r="U196" s="871" t="n"/>
      <c r="V196" s="871" t="n"/>
      <c r="W196" s="871" t="n"/>
      <c r="X196" s="871" t="n"/>
      <c r="Y196" s="871" t="n"/>
      <c r="Z196" s="871" t="n"/>
    </row>
    <row r="197">
      <c r="A197" s="871" t="n"/>
      <c r="B197" s="871" t="n"/>
      <c r="C197" s="871" t="n"/>
      <c r="D197" s="871" t="n"/>
      <c r="E197" s="871" t="n"/>
      <c r="F197" s="871" t="n"/>
      <c r="G197" s="871" t="n"/>
      <c r="H197" s="871" t="n"/>
      <c r="I197" s="871" t="n"/>
      <c r="J197" s="871" t="n"/>
      <c r="K197" s="871" t="n"/>
      <c r="L197" s="871" t="n"/>
      <c r="M197" s="871" t="n"/>
      <c r="N197" s="871" t="n"/>
      <c r="O197" s="871" t="n"/>
      <c r="P197" s="871" t="n"/>
      <c r="Q197" s="871" t="n"/>
      <c r="R197" s="871" t="n"/>
      <c r="S197" s="871" t="n"/>
      <c r="T197" s="871" t="n"/>
      <c r="U197" s="871" t="n"/>
      <c r="V197" s="871" t="n"/>
      <c r="W197" s="871" t="n"/>
      <c r="X197" s="871" t="n"/>
      <c r="Y197" s="871" t="n"/>
      <c r="Z197" s="871" t="n"/>
    </row>
    <row r="198">
      <c r="A198" s="871" t="n"/>
      <c r="B198" s="871" t="n"/>
      <c r="C198" s="871" t="n"/>
      <c r="D198" s="871" t="n"/>
      <c r="E198" s="871" t="n"/>
      <c r="F198" s="871" t="n"/>
      <c r="G198" s="871" t="n"/>
      <c r="H198" s="871" t="n"/>
      <c r="I198" s="871" t="n"/>
      <c r="J198" s="871" t="n"/>
      <c r="K198" s="871" t="n"/>
      <c r="L198" s="871" t="n"/>
      <c r="M198" s="871" t="n"/>
      <c r="N198" s="871" t="n"/>
      <c r="O198" s="871" t="n"/>
      <c r="P198" s="871" t="n"/>
      <c r="Q198" s="871" t="n"/>
      <c r="R198" s="871" t="n"/>
      <c r="S198" s="871" t="n"/>
      <c r="T198" s="871" t="n"/>
      <c r="U198" s="871" t="n"/>
      <c r="V198" s="871" t="n"/>
      <c r="W198" s="871" t="n"/>
      <c r="X198" s="871" t="n"/>
      <c r="Y198" s="871" t="n"/>
      <c r="Z198" s="871" t="n"/>
    </row>
    <row r="199">
      <c r="A199" s="871" t="n"/>
      <c r="B199" s="871" t="n"/>
      <c r="C199" s="871" t="n"/>
      <c r="D199" s="871" t="n"/>
      <c r="E199" s="871" t="n"/>
      <c r="F199" s="871" t="n"/>
      <c r="G199" s="871" t="n"/>
      <c r="H199" s="871" t="n"/>
      <c r="I199" s="871" t="n"/>
      <c r="J199" s="871" t="n"/>
      <c r="K199" s="871" t="n"/>
      <c r="L199" s="871" t="n"/>
      <c r="M199" s="871" t="n"/>
      <c r="N199" s="871" t="n"/>
      <c r="O199" s="871" t="n"/>
      <c r="P199" s="871" t="n"/>
      <c r="Q199" s="871" t="n"/>
      <c r="R199" s="871" t="n"/>
      <c r="S199" s="871" t="n"/>
      <c r="T199" s="871" t="n"/>
      <c r="U199" s="871" t="n"/>
      <c r="V199" s="871" t="n"/>
      <c r="W199" s="871" t="n"/>
      <c r="X199" s="871" t="n"/>
      <c r="Y199" s="871" t="n"/>
      <c r="Z199" s="871" t="n"/>
    </row>
    <row r="200">
      <c r="A200" s="871" t="n"/>
      <c r="B200" s="871" t="n"/>
      <c r="C200" s="871" t="n"/>
      <c r="D200" s="871" t="n"/>
      <c r="E200" s="871" t="n"/>
      <c r="F200" s="871" t="n"/>
      <c r="G200" s="871" t="n"/>
      <c r="H200" s="871" t="n"/>
      <c r="I200" s="871" t="n"/>
      <c r="J200" s="871" t="n"/>
      <c r="K200" s="871" t="n"/>
      <c r="L200" s="871" t="n"/>
      <c r="M200" s="871" t="n"/>
      <c r="N200" s="871" t="n"/>
      <c r="O200" s="871" t="n"/>
      <c r="P200" s="871" t="n"/>
      <c r="Q200" s="871" t="n"/>
      <c r="R200" s="871" t="n"/>
      <c r="S200" s="871" t="n"/>
      <c r="T200" s="871" t="n"/>
      <c r="U200" s="871" t="n"/>
      <c r="V200" s="871" t="n"/>
      <c r="W200" s="871" t="n"/>
      <c r="X200" s="871" t="n"/>
      <c r="Y200" s="871" t="n"/>
      <c r="Z200" s="871" t="n"/>
    </row>
    <row r="201">
      <c r="A201" s="871" t="n"/>
      <c r="B201" s="871" t="n"/>
      <c r="C201" s="871" t="n"/>
      <c r="D201" s="871" t="n"/>
      <c r="E201" s="871" t="n"/>
      <c r="F201" s="871" t="n"/>
      <c r="G201" s="871" t="n"/>
      <c r="H201" s="871" t="n"/>
      <c r="I201" s="871" t="n"/>
      <c r="J201" s="871" t="n"/>
      <c r="K201" s="871" t="n"/>
      <c r="L201" s="871" t="n"/>
      <c r="M201" s="871" t="n"/>
      <c r="N201" s="871" t="n"/>
      <c r="O201" s="871" t="n"/>
      <c r="P201" s="871" t="n"/>
      <c r="Q201" s="871" t="n"/>
      <c r="R201" s="871" t="n"/>
      <c r="S201" s="871" t="n"/>
      <c r="T201" s="871" t="n"/>
      <c r="U201" s="871" t="n"/>
      <c r="V201" s="871" t="n"/>
      <c r="W201" s="871" t="n"/>
      <c r="X201" s="871" t="n"/>
      <c r="Y201" s="871" t="n"/>
      <c r="Z201" s="871" t="n"/>
    </row>
    <row r="202">
      <c r="A202" s="871" t="n"/>
      <c r="B202" s="871" t="n"/>
      <c r="C202" s="871" t="n"/>
      <c r="D202" s="871" t="n"/>
      <c r="E202" s="871" t="n"/>
      <c r="F202" s="871" t="n"/>
      <c r="G202" s="871" t="n"/>
      <c r="H202" s="871" t="n"/>
      <c r="I202" s="871" t="n"/>
      <c r="J202" s="871" t="n"/>
      <c r="K202" s="871" t="n"/>
      <c r="L202" s="871" t="n"/>
      <c r="M202" s="871" t="n"/>
      <c r="N202" s="871" t="n"/>
      <c r="O202" s="871" t="n"/>
      <c r="P202" s="871" t="n"/>
      <c r="Q202" s="871" t="n"/>
      <c r="R202" s="871" t="n"/>
      <c r="S202" s="871" t="n"/>
      <c r="T202" s="871" t="n"/>
      <c r="U202" s="871" t="n"/>
      <c r="V202" s="871" t="n"/>
      <c r="W202" s="871" t="n"/>
      <c r="X202" s="871" t="n"/>
      <c r="Y202" s="871" t="n"/>
      <c r="Z202" s="871" t="n"/>
    </row>
    <row r="203">
      <c r="A203" s="871" t="n"/>
      <c r="B203" s="871" t="n"/>
      <c r="C203" s="871" t="n"/>
      <c r="D203" s="871" t="n"/>
      <c r="E203" s="871" t="n"/>
      <c r="F203" s="871" t="n"/>
      <c r="G203" s="871" t="n"/>
      <c r="H203" s="871" t="n"/>
      <c r="I203" s="871" t="n"/>
      <c r="J203" s="871" t="n"/>
      <c r="K203" s="871" t="n"/>
      <c r="L203" s="871" t="n"/>
      <c r="M203" s="871" t="n"/>
      <c r="N203" s="871" t="n"/>
      <c r="O203" s="871" t="n"/>
      <c r="P203" s="871" t="n"/>
      <c r="Q203" s="871" t="n"/>
      <c r="R203" s="871" t="n"/>
      <c r="S203" s="871" t="n"/>
      <c r="T203" s="871" t="n"/>
      <c r="U203" s="871" t="n"/>
      <c r="V203" s="871" t="n"/>
      <c r="W203" s="871" t="n"/>
      <c r="X203" s="871" t="n"/>
      <c r="Y203" s="871" t="n"/>
      <c r="Z203" s="871" t="n"/>
    </row>
    <row r="204">
      <c r="A204" s="871" t="n"/>
      <c r="B204" s="871" t="n"/>
      <c r="C204" s="871" t="n"/>
      <c r="D204" s="871" t="n"/>
      <c r="E204" s="871" t="n"/>
      <c r="F204" s="871" t="n"/>
      <c r="G204" s="871" t="n"/>
      <c r="H204" s="871" t="n"/>
      <c r="I204" s="871" t="n"/>
      <c r="J204" s="871" t="n"/>
      <c r="K204" s="871" t="n"/>
      <c r="L204" s="871" t="n"/>
      <c r="M204" s="871" t="n"/>
      <c r="N204" s="871" t="n"/>
      <c r="O204" s="871" t="n"/>
      <c r="P204" s="871" t="n"/>
      <c r="Q204" s="871" t="n"/>
      <c r="R204" s="871" t="n"/>
      <c r="S204" s="871" t="n"/>
      <c r="T204" s="871" t="n"/>
      <c r="U204" s="871" t="n"/>
      <c r="V204" s="871" t="n"/>
      <c r="W204" s="871" t="n"/>
      <c r="X204" s="871" t="n"/>
      <c r="Y204" s="871" t="n"/>
      <c r="Z204" s="871" t="n"/>
    </row>
    <row r="205">
      <c r="A205" s="871" t="n"/>
      <c r="B205" s="871" t="n"/>
      <c r="C205" s="871" t="n"/>
      <c r="D205" s="871" t="n"/>
      <c r="E205" s="871" t="n"/>
      <c r="F205" s="871" t="n"/>
      <c r="G205" s="871" t="n"/>
      <c r="H205" s="871" t="n"/>
      <c r="I205" s="871" t="n"/>
      <c r="J205" s="871" t="n"/>
      <c r="K205" s="871" t="n"/>
      <c r="L205" s="871" t="n"/>
      <c r="M205" s="871" t="n"/>
      <c r="N205" s="871" t="n"/>
      <c r="O205" s="871" t="n"/>
      <c r="P205" s="871" t="n"/>
      <c r="Q205" s="871" t="n"/>
      <c r="R205" s="871" t="n"/>
      <c r="S205" s="871" t="n"/>
      <c r="T205" s="871" t="n"/>
      <c r="U205" s="871" t="n"/>
      <c r="V205" s="871" t="n"/>
      <c r="W205" s="871" t="n"/>
      <c r="X205" s="871" t="n"/>
      <c r="Y205" s="871" t="n"/>
      <c r="Z205" s="871" t="n"/>
    </row>
    <row r="206">
      <c r="A206" s="871" t="n"/>
      <c r="B206" s="871" t="n"/>
      <c r="C206" s="871" t="n"/>
      <c r="D206" s="871" t="n"/>
      <c r="E206" s="871" t="n"/>
      <c r="F206" s="871" t="n"/>
      <c r="G206" s="871" t="n"/>
      <c r="H206" s="871" t="n"/>
      <c r="I206" s="871" t="n"/>
      <c r="J206" s="871" t="n"/>
      <c r="K206" s="871" t="n"/>
      <c r="L206" s="871" t="n"/>
      <c r="M206" s="871" t="n"/>
      <c r="N206" s="871" t="n"/>
      <c r="O206" s="871" t="n"/>
      <c r="P206" s="871" t="n"/>
      <c r="Q206" s="871" t="n"/>
      <c r="R206" s="871" t="n"/>
      <c r="S206" s="871" t="n"/>
      <c r="T206" s="871" t="n"/>
      <c r="U206" s="871" t="n"/>
      <c r="V206" s="871" t="n"/>
      <c r="W206" s="871" t="n"/>
      <c r="X206" s="871" t="n"/>
      <c r="Y206" s="871" t="n"/>
      <c r="Z206" s="871" t="n"/>
    </row>
    <row r="207">
      <c r="A207" s="871" t="n"/>
      <c r="B207" s="871" t="n"/>
      <c r="C207" s="871" t="n"/>
      <c r="D207" s="871" t="n"/>
      <c r="E207" s="871" t="n"/>
      <c r="F207" s="871" t="n"/>
      <c r="G207" s="871" t="n"/>
      <c r="H207" s="871" t="n"/>
      <c r="I207" s="871" t="n"/>
      <c r="J207" s="871" t="n"/>
      <c r="K207" s="871" t="n"/>
      <c r="L207" s="871" t="n"/>
      <c r="M207" s="871" t="n"/>
      <c r="N207" s="871" t="n"/>
      <c r="O207" s="871" t="n"/>
      <c r="P207" s="871" t="n"/>
      <c r="Q207" s="871" t="n"/>
      <c r="R207" s="871" t="n"/>
      <c r="S207" s="871" t="n"/>
      <c r="T207" s="871" t="n"/>
      <c r="U207" s="871" t="n"/>
      <c r="V207" s="871" t="n"/>
      <c r="W207" s="871" t="n"/>
      <c r="X207" s="871" t="n"/>
      <c r="Y207" s="871" t="n"/>
      <c r="Z207" s="871" t="n"/>
    </row>
    <row r="208">
      <c r="A208" s="871" t="n"/>
      <c r="B208" s="871" t="n"/>
      <c r="C208" s="871" t="n"/>
      <c r="D208" s="871" t="n"/>
      <c r="E208" s="871" t="n"/>
      <c r="F208" s="871" t="n"/>
      <c r="G208" s="871" t="n"/>
      <c r="H208" s="871" t="n"/>
      <c r="I208" s="871" t="n"/>
      <c r="J208" s="871" t="n"/>
      <c r="K208" s="871" t="n"/>
      <c r="L208" s="871" t="n"/>
      <c r="M208" s="871" t="n"/>
      <c r="N208" s="871" t="n"/>
      <c r="O208" s="871" t="n"/>
      <c r="P208" s="871" t="n"/>
      <c r="Q208" s="871" t="n"/>
      <c r="R208" s="871" t="n"/>
      <c r="S208" s="871" t="n"/>
      <c r="T208" s="871" t="n"/>
      <c r="U208" s="871" t="n"/>
      <c r="V208" s="871" t="n"/>
      <c r="W208" s="871" t="n"/>
      <c r="X208" s="871" t="n"/>
      <c r="Y208" s="871" t="n"/>
      <c r="Z208" s="871" t="n"/>
    </row>
    <row r="209">
      <c r="A209" s="871" t="n"/>
      <c r="B209" s="871" t="n"/>
      <c r="C209" s="871" t="n"/>
      <c r="D209" s="871" t="n"/>
      <c r="E209" s="871" t="n"/>
      <c r="F209" s="871" t="n"/>
      <c r="G209" s="871" t="n"/>
      <c r="H209" s="871" t="n"/>
      <c r="I209" s="871" t="n"/>
      <c r="J209" s="871" t="n"/>
      <c r="K209" s="871" t="n"/>
      <c r="L209" s="871" t="n"/>
      <c r="M209" s="871" t="n"/>
      <c r="N209" s="871" t="n"/>
      <c r="O209" s="871" t="n"/>
      <c r="P209" s="871" t="n"/>
      <c r="Q209" s="871" t="n"/>
      <c r="R209" s="871" t="n"/>
      <c r="S209" s="871" t="n"/>
      <c r="T209" s="871" t="n"/>
      <c r="U209" s="871" t="n"/>
      <c r="V209" s="871" t="n"/>
      <c r="W209" s="871" t="n"/>
      <c r="X209" s="871" t="n"/>
      <c r="Y209" s="871" t="n"/>
      <c r="Z209" s="871" t="n"/>
    </row>
    <row r="210">
      <c r="A210" s="871" t="n"/>
      <c r="B210" s="871" t="n"/>
      <c r="C210" s="871" t="n"/>
      <c r="D210" s="871" t="n"/>
      <c r="E210" s="871" t="n"/>
      <c r="F210" s="871" t="n"/>
      <c r="G210" s="871" t="n"/>
      <c r="H210" s="871" t="n"/>
      <c r="I210" s="871" t="n"/>
      <c r="J210" s="871" t="n"/>
      <c r="K210" s="871" t="n"/>
      <c r="L210" s="871" t="n"/>
      <c r="M210" s="871" t="n"/>
      <c r="N210" s="871" t="n"/>
      <c r="O210" s="871" t="n"/>
      <c r="P210" s="871" t="n"/>
      <c r="Q210" s="871" t="n"/>
      <c r="R210" s="871" t="n"/>
      <c r="S210" s="871" t="n"/>
      <c r="T210" s="871" t="n"/>
      <c r="U210" s="871" t="n"/>
      <c r="V210" s="871" t="n"/>
      <c r="W210" s="871" t="n"/>
      <c r="X210" s="871" t="n"/>
      <c r="Y210" s="871" t="n"/>
      <c r="Z210" s="871" t="n"/>
    </row>
    <row r="211">
      <c r="A211" s="871" t="n"/>
      <c r="B211" s="871" t="n"/>
      <c r="C211" s="871" t="n"/>
      <c r="D211" s="871" t="n"/>
      <c r="E211" s="871" t="n"/>
      <c r="F211" s="871" t="n"/>
      <c r="G211" s="871" t="n"/>
      <c r="H211" s="871" t="n"/>
      <c r="I211" s="871" t="n"/>
      <c r="J211" s="871" t="n"/>
      <c r="K211" s="871" t="n"/>
      <c r="L211" s="871" t="n"/>
      <c r="M211" s="871" t="n"/>
      <c r="N211" s="871" t="n"/>
      <c r="O211" s="871" t="n"/>
      <c r="P211" s="871" t="n"/>
      <c r="Q211" s="871" t="n"/>
      <c r="R211" s="871" t="n"/>
      <c r="S211" s="871" t="n"/>
      <c r="T211" s="871" t="n"/>
      <c r="U211" s="871" t="n"/>
      <c r="V211" s="871" t="n"/>
      <c r="W211" s="871" t="n"/>
      <c r="X211" s="871" t="n"/>
      <c r="Y211" s="871" t="n"/>
      <c r="Z211" s="871" t="n"/>
    </row>
    <row r="212">
      <c r="A212" s="871" t="n"/>
      <c r="B212" s="871" t="n"/>
      <c r="C212" s="871" t="n"/>
      <c r="D212" s="871" t="n"/>
      <c r="E212" s="871" t="n"/>
      <c r="F212" s="871" t="n"/>
      <c r="G212" s="871" t="n"/>
      <c r="H212" s="871" t="n"/>
      <c r="I212" s="871" t="n"/>
      <c r="J212" s="871" t="n"/>
      <c r="K212" s="871" t="n"/>
      <c r="L212" s="871" t="n"/>
      <c r="M212" s="871" t="n"/>
      <c r="N212" s="871" t="n"/>
      <c r="O212" s="871" t="n"/>
      <c r="P212" s="871" t="n"/>
      <c r="Q212" s="871" t="n"/>
      <c r="R212" s="871" t="n"/>
      <c r="S212" s="871" t="n"/>
      <c r="T212" s="871" t="n"/>
      <c r="U212" s="871" t="n"/>
      <c r="V212" s="871" t="n"/>
      <c r="W212" s="871" t="n"/>
      <c r="X212" s="871" t="n"/>
      <c r="Y212" s="871" t="n"/>
      <c r="Z212" s="871" t="n"/>
    </row>
    <row r="213">
      <c r="A213" s="871" t="n"/>
      <c r="B213" s="871" t="n"/>
      <c r="C213" s="871" t="n"/>
      <c r="D213" s="871" t="n"/>
      <c r="E213" s="871" t="n"/>
      <c r="F213" s="871" t="n"/>
      <c r="G213" s="871" t="n"/>
      <c r="H213" s="871" t="n"/>
      <c r="I213" s="871" t="n"/>
      <c r="J213" s="871" t="n"/>
      <c r="K213" s="871" t="n"/>
      <c r="L213" s="871" t="n"/>
      <c r="M213" s="871" t="n"/>
      <c r="N213" s="871" t="n"/>
      <c r="O213" s="871" t="n"/>
      <c r="P213" s="871" t="n"/>
      <c r="Q213" s="871" t="n"/>
      <c r="R213" s="871" t="n"/>
      <c r="S213" s="871" t="n"/>
      <c r="T213" s="871" t="n"/>
      <c r="U213" s="871" t="n"/>
      <c r="V213" s="871" t="n"/>
      <c r="W213" s="871" t="n"/>
      <c r="X213" s="871" t="n"/>
      <c r="Y213" s="871" t="n"/>
      <c r="Z213" s="871" t="n"/>
    </row>
    <row r="214">
      <c r="A214" s="871" t="n"/>
      <c r="B214" s="871" t="n"/>
      <c r="C214" s="871" t="n"/>
      <c r="D214" s="871" t="n"/>
      <c r="E214" s="871" t="n"/>
      <c r="F214" s="871" t="n"/>
      <c r="G214" s="871" t="n"/>
      <c r="H214" s="871" t="n"/>
      <c r="I214" s="871" t="n"/>
      <c r="J214" s="871" t="n"/>
      <c r="K214" s="871" t="n"/>
      <c r="L214" s="871" t="n"/>
      <c r="M214" s="871" t="n"/>
      <c r="N214" s="871" t="n"/>
      <c r="O214" s="871" t="n"/>
      <c r="P214" s="871" t="n"/>
      <c r="Q214" s="871" t="n"/>
      <c r="R214" s="871" t="n"/>
      <c r="S214" s="871" t="n"/>
      <c r="T214" s="871" t="n"/>
      <c r="U214" s="871" t="n"/>
      <c r="V214" s="871" t="n"/>
      <c r="W214" s="871" t="n"/>
      <c r="X214" s="871" t="n"/>
      <c r="Y214" s="871" t="n"/>
      <c r="Z214" s="871" t="n"/>
    </row>
    <row r="215">
      <c r="A215" s="871" t="n"/>
      <c r="B215" s="871" t="n"/>
      <c r="C215" s="871" t="n"/>
      <c r="D215" s="871" t="n"/>
      <c r="E215" s="871" t="n"/>
      <c r="F215" s="871" t="n"/>
      <c r="G215" s="871" t="n"/>
      <c r="H215" s="871" t="n"/>
      <c r="I215" s="871" t="n"/>
      <c r="J215" s="871" t="n"/>
      <c r="K215" s="871" t="n"/>
      <c r="L215" s="871" t="n"/>
      <c r="M215" s="871" t="n"/>
      <c r="N215" s="871" t="n"/>
      <c r="O215" s="871" t="n"/>
      <c r="P215" s="871" t="n"/>
      <c r="Q215" s="871" t="n"/>
      <c r="R215" s="871" t="n"/>
      <c r="S215" s="871" t="n"/>
      <c r="T215" s="871" t="n"/>
      <c r="U215" s="871" t="n"/>
      <c r="V215" s="871" t="n"/>
      <c r="W215" s="871" t="n"/>
      <c r="X215" s="871" t="n"/>
      <c r="Y215" s="871" t="n"/>
      <c r="Z215" s="871" t="n"/>
    </row>
    <row r="216">
      <c r="A216" s="871" t="n"/>
      <c r="B216" s="871" t="n"/>
      <c r="C216" s="871" t="n"/>
      <c r="D216" s="871" t="n"/>
      <c r="E216" s="871" t="n"/>
      <c r="F216" s="871" t="n"/>
      <c r="G216" s="871" t="n"/>
      <c r="H216" s="871" t="n"/>
      <c r="I216" s="871" t="n"/>
      <c r="J216" s="871" t="n"/>
      <c r="K216" s="871" t="n"/>
      <c r="L216" s="871" t="n"/>
      <c r="M216" s="871" t="n"/>
      <c r="N216" s="871" t="n"/>
      <c r="O216" s="871" t="n"/>
      <c r="P216" s="871" t="n"/>
      <c r="Q216" s="871" t="n"/>
      <c r="R216" s="871" t="n"/>
      <c r="S216" s="871" t="n"/>
      <c r="T216" s="871" t="n"/>
      <c r="U216" s="871" t="n"/>
      <c r="V216" s="871" t="n"/>
      <c r="W216" s="871" t="n"/>
      <c r="X216" s="871" t="n"/>
      <c r="Y216" s="871" t="n"/>
      <c r="Z216" s="871" t="n"/>
    </row>
    <row r="217">
      <c r="A217" s="871" t="n"/>
      <c r="B217" s="871" t="n"/>
      <c r="C217" s="871" t="n"/>
      <c r="D217" s="871" t="n"/>
      <c r="E217" s="871" t="n"/>
      <c r="F217" s="871" t="n"/>
      <c r="G217" s="871" t="n"/>
      <c r="H217" s="871" t="n"/>
      <c r="I217" s="871" t="n"/>
      <c r="J217" s="871" t="n"/>
      <c r="K217" s="871" t="n"/>
      <c r="L217" s="871" t="n"/>
      <c r="M217" s="871" t="n"/>
      <c r="N217" s="871" t="n"/>
      <c r="O217" s="871" t="n"/>
      <c r="P217" s="871" t="n"/>
      <c r="Q217" s="871" t="n"/>
      <c r="R217" s="871" t="n"/>
      <c r="S217" s="871" t="n"/>
      <c r="T217" s="871" t="n"/>
      <c r="U217" s="871" t="n"/>
      <c r="V217" s="871" t="n"/>
      <c r="W217" s="871" t="n"/>
      <c r="X217" s="871" t="n"/>
      <c r="Y217" s="871" t="n"/>
      <c r="Z217" s="871" t="n"/>
    </row>
    <row r="218">
      <c r="A218" s="871" t="n"/>
      <c r="B218" s="871" t="n"/>
      <c r="C218" s="871" t="n"/>
      <c r="D218" s="871" t="n"/>
      <c r="E218" s="871" t="n"/>
      <c r="F218" s="871" t="n"/>
      <c r="G218" s="871" t="n"/>
      <c r="H218" s="871" t="n"/>
      <c r="I218" s="871" t="n"/>
      <c r="J218" s="871" t="n"/>
      <c r="K218" s="871" t="n"/>
      <c r="L218" s="871" t="n"/>
      <c r="M218" s="871" t="n"/>
      <c r="N218" s="871" t="n"/>
      <c r="O218" s="871" t="n"/>
      <c r="P218" s="871" t="n"/>
      <c r="Q218" s="871" t="n"/>
      <c r="R218" s="871" t="n"/>
      <c r="S218" s="871" t="n"/>
      <c r="T218" s="871" t="n"/>
      <c r="U218" s="871" t="n"/>
      <c r="V218" s="871" t="n"/>
      <c r="W218" s="871" t="n"/>
      <c r="X218" s="871" t="n"/>
      <c r="Y218" s="871" t="n"/>
      <c r="Z218" s="871" t="n"/>
    </row>
    <row r="219">
      <c r="A219" s="871" t="n"/>
      <c r="B219" s="871" t="n"/>
      <c r="C219" s="871" t="n"/>
      <c r="D219" s="871" t="n"/>
      <c r="E219" s="871" t="n"/>
      <c r="F219" s="871" t="n"/>
      <c r="G219" s="871" t="n"/>
      <c r="H219" s="871" t="n"/>
      <c r="I219" s="871" t="n"/>
      <c r="J219" s="871" t="n"/>
      <c r="K219" s="871" t="n"/>
      <c r="L219" s="871" t="n"/>
      <c r="M219" s="871" t="n"/>
      <c r="N219" s="871" t="n"/>
      <c r="O219" s="871" t="n"/>
      <c r="P219" s="871" t="n"/>
      <c r="Q219" s="871" t="n"/>
      <c r="R219" s="871" t="n"/>
      <c r="S219" s="871" t="n"/>
      <c r="T219" s="871" t="n"/>
      <c r="U219" s="871" t="n"/>
      <c r="V219" s="871" t="n"/>
      <c r="W219" s="871" t="n"/>
      <c r="X219" s="871" t="n"/>
      <c r="Y219" s="871" t="n"/>
      <c r="Z219" s="871" t="n"/>
    </row>
    <row r="220">
      <c r="A220" s="871" t="n"/>
      <c r="B220" s="871" t="n"/>
      <c r="C220" s="871" t="n"/>
      <c r="D220" s="871" t="n"/>
      <c r="E220" s="871" t="n"/>
      <c r="F220" s="871" t="n"/>
      <c r="G220" s="871" t="n"/>
      <c r="H220" s="871" t="n"/>
      <c r="I220" s="871" t="n"/>
      <c r="J220" s="871" t="n"/>
      <c r="K220" s="871" t="n"/>
      <c r="L220" s="871" t="n"/>
      <c r="M220" s="871" t="n"/>
      <c r="N220" s="871" t="n"/>
      <c r="O220" s="871" t="n"/>
      <c r="P220" s="871" t="n"/>
      <c r="Q220" s="871" t="n"/>
      <c r="R220" s="871" t="n"/>
      <c r="S220" s="871" t="n"/>
      <c r="T220" s="871" t="n"/>
      <c r="U220" s="871" t="n"/>
      <c r="V220" s="871" t="n"/>
      <c r="W220" s="871" t="n"/>
      <c r="X220" s="871" t="n"/>
      <c r="Y220" s="871" t="n"/>
      <c r="Z220" s="871" t="n"/>
    </row>
    <row r="221">
      <c r="A221" s="871" t="n"/>
      <c r="B221" s="871" t="n"/>
      <c r="C221" s="871" t="n"/>
      <c r="D221" s="871" t="n"/>
      <c r="E221" s="871" t="n"/>
      <c r="F221" s="871" t="n"/>
      <c r="G221" s="871" t="n"/>
      <c r="H221" s="871" t="n"/>
      <c r="I221" s="871" t="n"/>
      <c r="J221" s="871" t="n"/>
      <c r="K221" s="871" t="n"/>
      <c r="L221" s="871" t="n"/>
      <c r="M221" s="871" t="n"/>
      <c r="N221" s="871" t="n"/>
      <c r="O221" s="871" t="n"/>
      <c r="P221" s="871" t="n"/>
      <c r="Q221" s="871" t="n"/>
      <c r="R221" s="871" t="n"/>
      <c r="S221" s="871" t="n"/>
      <c r="T221" s="871" t="n"/>
      <c r="U221" s="871" t="n"/>
      <c r="V221" s="871" t="n"/>
      <c r="W221" s="871" t="n"/>
      <c r="X221" s="871" t="n"/>
      <c r="Y221" s="871" t="n"/>
      <c r="Z221" s="871" t="n"/>
    </row>
    <row r="222">
      <c r="A222" s="871" t="n"/>
      <c r="B222" s="871" t="n"/>
      <c r="C222" s="871" t="n"/>
      <c r="D222" s="871" t="n"/>
      <c r="E222" s="871" t="n"/>
      <c r="F222" s="871" t="n"/>
      <c r="G222" s="871" t="n"/>
      <c r="H222" s="871" t="n"/>
      <c r="I222" s="871" t="n"/>
      <c r="J222" s="871" t="n"/>
      <c r="K222" s="871" t="n"/>
      <c r="L222" s="871" t="n"/>
      <c r="M222" s="871" t="n"/>
      <c r="N222" s="871" t="n"/>
      <c r="O222" s="871" t="n"/>
      <c r="P222" s="871" t="n"/>
      <c r="Q222" s="871" t="n"/>
      <c r="R222" s="871" t="n"/>
      <c r="S222" s="871" t="n"/>
      <c r="T222" s="871" t="n"/>
      <c r="U222" s="871" t="n"/>
      <c r="V222" s="871" t="n"/>
      <c r="W222" s="871" t="n"/>
      <c r="X222" s="871" t="n"/>
      <c r="Y222" s="871" t="n"/>
      <c r="Z222" s="871" t="n"/>
    </row>
    <row r="223">
      <c r="A223" s="871" t="n"/>
      <c r="B223" s="871" t="n"/>
      <c r="C223" s="871" t="n"/>
      <c r="D223" s="871" t="n"/>
      <c r="E223" s="871" t="n"/>
      <c r="F223" s="871" t="n"/>
      <c r="G223" s="871" t="n"/>
      <c r="H223" s="871" t="n"/>
      <c r="I223" s="871" t="n"/>
      <c r="J223" s="871" t="n"/>
      <c r="K223" s="871" t="n"/>
      <c r="L223" s="871" t="n"/>
      <c r="M223" s="871" t="n"/>
      <c r="N223" s="871" t="n"/>
      <c r="O223" s="871" t="n"/>
      <c r="P223" s="871" t="n"/>
      <c r="Q223" s="871" t="n"/>
      <c r="R223" s="871" t="n"/>
      <c r="S223" s="871" t="n"/>
      <c r="T223" s="871" t="n"/>
      <c r="U223" s="871" t="n"/>
      <c r="V223" s="871" t="n"/>
      <c r="W223" s="871" t="n"/>
      <c r="X223" s="871" t="n"/>
      <c r="Y223" s="871" t="n"/>
      <c r="Z223" s="871" t="n"/>
    </row>
    <row r="224">
      <c r="A224" s="871" t="n"/>
      <c r="B224" s="871" t="n"/>
      <c r="C224" s="871" t="n"/>
      <c r="D224" s="871" t="n"/>
      <c r="E224" s="871" t="n"/>
      <c r="F224" s="871" t="n"/>
      <c r="G224" s="871" t="n"/>
      <c r="H224" s="871" t="n"/>
      <c r="I224" s="871" t="n"/>
      <c r="J224" s="871" t="n"/>
      <c r="K224" s="871" t="n"/>
      <c r="L224" s="871" t="n"/>
      <c r="M224" s="871" t="n"/>
      <c r="N224" s="871" t="n"/>
      <c r="O224" s="871" t="n"/>
      <c r="P224" s="871" t="n"/>
      <c r="Q224" s="871" t="n"/>
      <c r="R224" s="871" t="n"/>
      <c r="S224" s="871" t="n"/>
      <c r="T224" s="871" t="n"/>
      <c r="U224" s="871" t="n"/>
      <c r="V224" s="871" t="n"/>
      <c r="W224" s="871" t="n"/>
      <c r="X224" s="871" t="n"/>
      <c r="Y224" s="871" t="n"/>
      <c r="Z224" s="871" t="n"/>
    </row>
    <row r="225">
      <c r="A225" s="871" t="n"/>
      <c r="B225" s="871" t="n"/>
      <c r="C225" s="871" t="n"/>
      <c r="D225" s="871" t="n"/>
      <c r="E225" s="871" t="n"/>
      <c r="F225" s="871" t="n"/>
      <c r="G225" s="871" t="n"/>
      <c r="H225" s="871" t="n"/>
      <c r="I225" s="871" t="n"/>
      <c r="J225" s="871" t="n"/>
      <c r="K225" s="871" t="n"/>
      <c r="L225" s="871" t="n"/>
      <c r="M225" s="871" t="n"/>
      <c r="N225" s="871" t="n"/>
      <c r="O225" s="871" t="n"/>
      <c r="P225" s="871" t="n"/>
      <c r="Q225" s="871" t="n"/>
      <c r="R225" s="871" t="n"/>
      <c r="S225" s="871" t="n"/>
      <c r="T225" s="871" t="n"/>
      <c r="U225" s="871" t="n"/>
      <c r="V225" s="871" t="n"/>
      <c r="W225" s="871" t="n"/>
      <c r="X225" s="871" t="n"/>
      <c r="Y225" s="871" t="n"/>
      <c r="Z225" s="871" t="n"/>
    </row>
    <row r="226">
      <c r="A226" s="871" t="n"/>
      <c r="B226" s="871" t="n"/>
      <c r="C226" s="871" t="n"/>
      <c r="D226" s="871" t="n"/>
      <c r="E226" s="871" t="n"/>
      <c r="F226" s="871" t="n"/>
      <c r="G226" s="871" t="n"/>
      <c r="H226" s="871" t="n"/>
      <c r="I226" s="871" t="n"/>
      <c r="J226" s="871" t="n"/>
      <c r="K226" s="871" t="n"/>
      <c r="L226" s="871" t="n"/>
      <c r="M226" s="871" t="n"/>
      <c r="N226" s="871" t="n"/>
      <c r="O226" s="871" t="n"/>
      <c r="P226" s="871" t="n"/>
      <c r="Q226" s="871" t="n"/>
      <c r="R226" s="871" t="n"/>
      <c r="S226" s="871" t="n"/>
      <c r="T226" s="871" t="n"/>
      <c r="U226" s="871" t="n"/>
      <c r="V226" s="871" t="n"/>
      <c r="W226" s="871" t="n"/>
      <c r="X226" s="871" t="n"/>
      <c r="Y226" s="871" t="n"/>
      <c r="Z226" s="871" t="n"/>
    </row>
    <row r="227">
      <c r="A227" s="871" t="n"/>
      <c r="B227" s="871" t="n"/>
      <c r="C227" s="871" t="n"/>
      <c r="D227" s="871" t="n"/>
      <c r="E227" s="871" t="n"/>
      <c r="F227" s="871" t="n"/>
      <c r="G227" s="871" t="n"/>
      <c r="H227" s="871" t="n"/>
      <c r="I227" s="871" t="n"/>
      <c r="J227" s="871" t="n"/>
      <c r="K227" s="871" t="n"/>
      <c r="L227" s="871" t="n"/>
      <c r="M227" s="871" t="n"/>
      <c r="N227" s="871" t="n"/>
      <c r="O227" s="871" t="n"/>
      <c r="P227" s="871" t="n"/>
      <c r="Q227" s="871" t="n"/>
      <c r="R227" s="871" t="n"/>
      <c r="S227" s="871" t="n"/>
      <c r="T227" s="871" t="n"/>
      <c r="U227" s="871" t="n"/>
      <c r="V227" s="871" t="n"/>
      <c r="W227" s="871" t="n"/>
      <c r="X227" s="871" t="n"/>
      <c r="Y227" s="871" t="n"/>
      <c r="Z227" s="871" t="n"/>
    </row>
    <row r="228">
      <c r="A228" s="871" t="n"/>
      <c r="B228" s="871" t="n"/>
      <c r="C228" s="871" t="n"/>
      <c r="D228" s="871" t="n"/>
      <c r="E228" s="871" t="n"/>
      <c r="F228" s="871" t="n"/>
      <c r="G228" s="871" t="n"/>
      <c r="H228" s="871" t="n"/>
      <c r="I228" s="871" t="n"/>
      <c r="J228" s="871" t="n"/>
      <c r="K228" s="871" t="n"/>
      <c r="L228" s="871" t="n"/>
      <c r="M228" s="871" t="n"/>
      <c r="N228" s="871" t="n"/>
      <c r="O228" s="871" t="n"/>
      <c r="P228" s="871" t="n"/>
      <c r="Q228" s="871" t="n"/>
      <c r="R228" s="871" t="n"/>
      <c r="S228" s="871" t="n"/>
      <c r="T228" s="871" t="n"/>
      <c r="U228" s="871" t="n"/>
      <c r="V228" s="871" t="n"/>
      <c r="W228" s="871" t="n"/>
      <c r="X228" s="871" t="n"/>
      <c r="Y228" s="871" t="n"/>
      <c r="Z228" s="871" t="n"/>
    </row>
    <row r="229">
      <c r="A229" s="871" t="n"/>
      <c r="B229" s="871" t="n"/>
      <c r="C229" s="871" t="n"/>
      <c r="D229" s="871" t="n"/>
      <c r="E229" s="871" t="n"/>
      <c r="F229" s="871" t="n"/>
      <c r="G229" s="871" t="n"/>
      <c r="H229" s="871" t="n"/>
      <c r="I229" s="871" t="n"/>
      <c r="J229" s="871" t="n"/>
      <c r="K229" s="871" t="n"/>
      <c r="L229" s="871" t="n"/>
      <c r="M229" s="871" t="n"/>
      <c r="N229" s="871" t="n"/>
      <c r="O229" s="871" t="n"/>
      <c r="P229" s="871" t="n"/>
      <c r="Q229" s="871" t="n"/>
      <c r="R229" s="871" t="n"/>
      <c r="S229" s="871" t="n"/>
      <c r="T229" s="871" t="n"/>
      <c r="U229" s="871" t="n"/>
      <c r="V229" s="871" t="n"/>
      <c r="W229" s="871" t="n"/>
      <c r="X229" s="871" t="n"/>
      <c r="Y229" s="871" t="n"/>
      <c r="Z229" s="871" t="n"/>
    </row>
    <row r="230">
      <c r="A230" s="871" t="n"/>
      <c r="B230" s="871" t="n"/>
      <c r="C230" s="871" t="n"/>
      <c r="D230" s="871" t="n"/>
      <c r="E230" s="871" t="n"/>
      <c r="F230" s="871" t="n"/>
      <c r="G230" s="871" t="n"/>
      <c r="H230" s="871" t="n"/>
      <c r="I230" s="871" t="n"/>
      <c r="J230" s="871" t="n"/>
      <c r="K230" s="871" t="n"/>
      <c r="L230" s="871" t="n"/>
      <c r="M230" s="871" t="n"/>
      <c r="N230" s="871" t="n"/>
      <c r="O230" s="871" t="n"/>
      <c r="P230" s="871" t="n"/>
      <c r="Q230" s="871" t="n"/>
      <c r="R230" s="871" t="n"/>
      <c r="S230" s="871" t="n"/>
      <c r="T230" s="871" t="n"/>
      <c r="U230" s="871" t="n"/>
      <c r="V230" s="871" t="n"/>
      <c r="W230" s="871" t="n"/>
      <c r="X230" s="871" t="n"/>
      <c r="Y230" s="871" t="n"/>
      <c r="Z230" s="871" t="n"/>
    </row>
    <row r="231">
      <c r="A231" s="871" t="n"/>
      <c r="B231" s="871" t="n"/>
      <c r="C231" s="871" t="n"/>
      <c r="D231" s="871" t="n"/>
      <c r="E231" s="871" t="n"/>
      <c r="F231" s="871" t="n"/>
      <c r="G231" s="871" t="n"/>
      <c r="H231" s="871" t="n"/>
      <c r="I231" s="871" t="n"/>
      <c r="J231" s="871" t="n"/>
      <c r="K231" s="871" t="n"/>
      <c r="L231" s="871" t="n"/>
      <c r="M231" s="871" t="n"/>
      <c r="N231" s="871" t="n"/>
      <c r="O231" s="871" t="n"/>
      <c r="P231" s="871" t="n"/>
      <c r="Q231" s="871" t="n"/>
      <c r="R231" s="871" t="n"/>
      <c r="S231" s="871" t="n"/>
      <c r="T231" s="871" t="n"/>
      <c r="U231" s="871" t="n"/>
      <c r="V231" s="871" t="n"/>
      <c r="W231" s="871" t="n"/>
      <c r="X231" s="871" t="n"/>
      <c r="Y231" s="871" t="n"/>
      <c r="Z231" s="871" t="n"/>
    </row>
    <row r="232">
      <c r="A232" s="871" t="n"/>
      <c r="B232" s="871" t="n"/>
      <c r="C232" s="871" t="n"/>
      <c r="D232" s="871" t="n"/>
      <c r="E232" s="871" t="n"/>
      <c r="F232" s="871" t="n"/>
      <c r="G232" s="871" t="n"/>
      <c r="H232" s="871" t="n"/>
      <c r="I232" s="871" t="n"/>
      <c r="J232" s="871" t="n"/>
      <c r="K232" s="871" t="n"/>
      <c r="L232" s="871" t="n"/>
      <c r="M232" s="871" t="n"/>
      <c r="N232" s="871" t="n"/>
      <c r="O232" s="871" t="n"/>
      <c r="P232" s="871" t="n"/>
      <c r="Q232" s="871" t="n"/>
      <c r="R232" s="871" t="n"/>
      <c r="S232" s="871" t="n"/>
      <c r="T232" s="871" t="n"/>
      <c r="U232" s="871" t="n"/>
      <c r="V232" s="871" t="n"/>
      <c r="W232" s="871" t="n"/>
      <c r="X232" s="871" t="n"/>
      <c r="Y232" s="871" t="n"/>
      <c r="Z232" s="871" t="n"/>
    </row>
    <row r="233">
      <c r="A233" s="871" t="n"/>
      <c r="B233" s="871" t="n"/>
      <c r="C233" s="871" t="n"/>
      <c r="D233" s="871" t="n"/>
      <c r="E233" s="871" t="n"/>
      <c r="F233" s="871" t="n"/>
      <c r="G233" s="871" t="n"/>
      <c r="H233" s="871" t="n"/>
      <c r="I233" s="871" t="n"/>
      <c r="J233" s="871" t="n"/>
      <c r="K233" s="871" t="n"/>
      <c r="L233" s="871" t="n"/>
      <c r="M233" s="871" t="n"/>
      <c r="N233" s="871" t="n"/>
      <c r="O233" s="871" t="n"/>
      <c r="P233" s="871" t="n"/>
      <c r="Q233" s="871" t="n"/>
      <c r="R233" s="871" t="n"/>
      <c r="S233" s="871" t="n"/>
      <c r="T233" s="871" t="n"/>
      <c r="U233" s="871" t="n"/>
      <c r="V233" s="871" t="n"/>
      <c r="W233" s="871" t="n"/>
      <c r="X233" s="871" t="n"/>
      <c r="Y233" s="871" t="n"/>
      <c r="Z233" s="871" t="n"/>
    </row>
    <row r="234">
      <c r="A234" s="871" t="n"/>
      <c r="B234" s="871" t="n"/>
      <c r="C234" s="871" t="n"/>
      <c r="D234" s="871" t="n"/>
      <c r="E234" s="871" t="n"/>
      <c r="F234" s="871" t="n"/>
      <c r="G234" s="871" t="n"/>
      <c r="H234" s="871" t="n"/>
      <c r="I234" s="871" t="n"/>
      <c r="J234" s="871" t="n"/>
      <c r="K234" s="871" t="n"/>
      <c r="L234" s="871" t="n"/>
      <c r="M234" s="871" t="n"/>
      <c r="N234" s="871" t="n"/>
      <c r="O234" s="871" t="n"/>
      <c r="P234" s="871" t="n"/>
      <c r="Q234" s="871" t="n"/>
      <c r="R234" s="871" t="n"/>
      <c r="S234" s="871" t="n"/>
      <c r="T234" s="871" t="n"/>
      <c r="U234" s="871" t="n"/>
      <c r="V234" s="871" t="n"/>
      <c r="W234" s="871" t="n"/>
      <c r="X234" s="871" t="n"/>
      <c r="Y234" s="871" t="n"/>
      <c r="Z234" s="871" t="n"/>
    </row>
    <row r="235">
      <c r="A235" s="871" t="n"/>
      <c r="B235" s="871" t="n"/>
      <c r="C235" s="871" t="n"/>
      <c r="D235" s="871" t="n"/>
      <c r="E235" s="871" t="n"/>
      <c r="F235" s="871" t="n"/>
      <c r="G235" s="871" t="n"/>
      <c r="H235" s="871" t="n"/>
      <c r="I235" s="871" t="n"/>
      <c r="J235" s="871" t="n"/>
      <c r="K235" s="871" t="n"/>
      <c r="L235" s="871" t="n"/>
      <c r="M235" s="871" t="n"/>
      <c r="N235" s="871" t="n"/>
      <c r="O235" s="871" t="n"/>
      <c r="P235" s="871" t="n"/>
      <c r="Q235" s="871" t="n"/>
      <c r="R235" s="871" t="n"/>
      <c r="S235" s="871" t="n"/>
      <c r="T235" s="871" t="n"/>
      <c r="U235" s="871" t="n"/>
      <c r="V235" s="871" t="n"/>
      <c r="W235" s="871" t="n"/>
      <c r="X235" s="871" t="n"/>
      <c r="Y235" s="871" t="n"/>
      <c r="Z235" s="871" t="n"/>
    </row>
    <row r="236">
      <c r="A236" s="871" t="n"/>
      <c r="B236" s="871" t="n"/>
      <c r="C236" s="871" t="n"/>
      <c r="D236" s="871" t="n"/>
      <c r="E236" s="871" t="n"/>
      <c r="F236" s="871" t="n"/>
      <c r="G236" s="871" t="n"/>
      <c r="H236" s="871" t="n"/>
      <c r="I236" s="871" t="n"/>
      <c r="J236" s="871" t="n"/>
      <c r="K236" s="871" t="n"/>
      <c r="L236" s="871" t="n"/>
      <c r="M236" s="871" t="n"/>
      <c r="N236" s="871" t="n"/>
      <c r="O236" s="871" t="n"/>
      <c r="P236" s="871" t="n"/>
      <c r="Q236" s="871" t="n"/>
      <c r="R236" s="871" t="n"/>
      <c r="S236" s="871" t="n"/>
      <c r="T236" s="871" t="n"/>
      <c r="U236" s="871" t="n"/>
      <c r="V236" s="871" t="n"/>
      <c r="W236" s="871" t="n"/>
      <c r="X236" s="871" t="n"/>
      <c r="Y236" s="871" t="n"/>
      <c r="Z236" s="871" t="n"/>
    </row>
    <row r="237">
      <c r="A237" s="871" t="n"/>
      <c r="B237" s="871" t="n"/>
      <c r="C237" s="871" t="n"/>
      <c r="D237" s="871" t="n"/>
      <c r="E237" s="871" t="n"/>
      <c r="F237" s="871" t="n"/>
      <c r="G237" s="871" t="n"/>
      <c r="H237" s="871" t="n"/>
      <c r="I237" s="871" t="n"/>
      <c r="J237" s="871" t="n"/>
      <c r="K237" s="871" t="n"/>
      <c r="L237" s="871" t="n"/>
      <c r="M237" s="871" t="n"/>
      <c r="N237" s="871" t="n"/>
      <c r="O237" s="871" t="n"/>
      <c r="P237" s="871" t="n"/>
      <c r="Q237" s="871" t="n"/>
      <c r="R237" s="871" t="n"/>
      <c r="S237" s="871" t="n"/>
      <c r="T237" s="871" t="n"/>
      <c r="U237" s="871" t="n"/>
      <c r="V237" s="871" t="n"/>
      <c r="W237" s="871" t="n"/>
      <c r="X237" s="871" t="n"/>
      <c r="Y237" s="871" t="n"/>
      <c r="Z237" s="871" t="n"/>
    </row>
    <row r="238">
      <c r="A238" s="871" t="n"/>
      <c r="B238" s="871" t="n"/>
      <c r="C238" s="871" t="n"/>
      <c r="D238" s="871" t="n"/>
      <c r="E238" s="871" t="n"/>
      <c r="F238" s="871" t="n"/>
      <c r="G238" s="871" t="n"/>
      <c r="H238" s="871" t="n"/>
      <c r="I238" s="871" t="n"/>
      <c r="J238" s="871" t="n"/>
      <c r="K238" s="871" t="n"/>
      <c r="L238" s="871" t="n"/>
      <c r="M238" s="871" t="n"/>
      <c r="N238" s="871" t="n"/>
      <c r="O238" s="871" t="n"/>
      <c r="P238" s="871" t="n"/>
      <c r="Q238" s="871" t="n"/>
      <c r="R238" s="871" t="n"/>
      <c r="S238" s="871" t="n"/>
      <c r="T238" s="871" t="n"/>
      <c r="U238" s="871" t="n"/>
      <c r="V238" s="871" t="n"/>
      <c r="W238" s="871" t="n"/>
      <c r="X238" s="871" t="n"/>
      <c r="Y238" s="871" t="n"/>
      <c r="Z238" s="871" t="n"/>
    </row>
    <row r="239">
      <c r="A239" s="871" t="n"/>
      <c r="B239" s="871" t="n"/>
      <c r="C239" s="871" t="n"/>
      <c r="D239" s="871" t="n"/>
      <c r="E239" s="871" t="n"/>
      <c r="F239" s="871" t="n"/>
      <c r="G239" s="871" t="n"/>
      <c r="H239" s="871" t="n"/>
      <c r="I239" s="871" t="n"/>
      <c r="J239" s="871" t="n"/>
      <c r="K239" s="871" t="n"/>
      <c r="L239" s="871" t="n"/>
      <c r="M239" s="871" t="n"/>
      <c r="N239" s="871" t="n"/>
      <c r="O239" s="871" t="n"/>
      <c r="P239" s="871" t="n"/>
      <c r="Q239" s="871" t="n"/>
      <c r="R239" s="871" t="n"/>
      <c r="S239" s="871" t="n"/>
      <c r="T239" s="871" t="n"/>
      <c r="U239" s="871" t="n"/>
      <c r="V239" s="871" t="n"/>
      <c r="W239" s="871" t="n"/>
      <c r="X239" s="871" t="n"/>
      <c r="Y239" s="871" t="n"/>
      <c r="Z239" s="871" t="n"/>
    </row>
    <row r="240">
      <c r="A240" s="871" t="n"/>
      <c r="B240" s="871" t="n"/>
      <c r="C240" s="871" t="n"/>
      <c r="D240" s="871" t="n"/>
      <c r="E240" s="871" t="n"/>
      <c r="F240" s="871" t="n"/>
      <c r="G240" s="871" t="n"/>
      <c r="H240" s="871" t="n"/>
      <c r="I240" s="871" t="n"/>
      <c r="J240" s="871" t="n"/>
      <c r="K240" s="871" t="n"/>
      <c r="L240" s="871" t="n"/>
      <c r="M240" s="871" t="n"/>
      <c r="N240" s="871" t="n"/>
      <c r="O240" s="871" t="n"/>
      <c r="P240" s="871" t="n"/>
      <c r="Q240" s="871" t="n"/>
      <c r="R240" s="871" t="n"/>
      <c r="S240" s="871" t="n"/>
      <c r="T240" s="871" t="n"/>
      <c r="U240" s="871" t="n"/>
      <c r="V240" s="871" t="n"/>
      <c r="W240" s="871" t="n"/>
      <c r="X240" s="871" t="n"/>
      <c r="Y240" s="871" t="n"/>
      <c r="Z240" s="871" t="n"/>
    </row>
    <row r="241">
      <c r="A241" s="871" t="n"/>
      <c r="B241" s="871" t="n"/>
      <c r="C241" s="871" t="n"/>
      <c r="D241" s="871" t="n"/>
      <c r="E241" s="871" t="n"/>
      <c r="F241" s="871" t="n"/>
      <c r="G241" s="871" t="n"/>
      <c r="H241" s="871" t="n"/>
      <c r="I241" s="871" t="n"/>
      <c r="J241" s="871" t="n"/>
      <c r="K241" s="871" t="n"/>
      <c r="L241" s="871" t="n"/>
      <c r="M241" s="871" t="n"/>
      <c r="N241" s="871" t="n"/>
      <c r="O241" s="871" t="n"/>
      <c r="P241" s="871" t="n"/>
      <c r="Q241" s="871" t="n"/>
      <c r="R241" s="871" t="n"/>
      <c r="S241" s="871" t="n"/>
      <c r="T241" s="871" t="n"/>
      <c r="U241" s="871" t="n"/>
      <c r="V241" s="871" t="n"/>
      <c r="W241" s="871" t="n"/>
      <c r="X241" s="871" t="n"/>
      <c r="Y241" s="871" t="n"/>
      <c r="Z241" s="871" t="n"/>
    </row>
    <row r="242">
      <c r="A242" s="871" t="n"/>
      <c r="B242" s="871" t="n"/>
      <c r="C242" s="871" t="n"/>
      <c r="D242" s="871" t="n"/>
      <c r="E242" s="871" t="n"/>
      <c r="F242" s="871" t="n"/>
      <c r="G242" s="871" t="n"/>
      <c r="H242" s="871" t="n"/>
      <c r="I242" s="871" t="n"/>
      <c r="J242" s="871" t="n"/>
      <c r="K242" s="871" t="n"/>
      <c r="L242" s="871" t="n"/>
      <c r="M242" s="871" t="n"/>
      <c r="N242" s="871" t="n"/>
      <c r="O242" s="871" t="n"/>
      <c r="P242" s="871" t="n"/>
      <c r="Q242" s="871" t="n"/>
      <c r="R242" s="871" t="n"/>
      <c r="S242" s="871" t="n"/>
      <c r="T242" s="871" t="n"/>
      <c r="U242" s="871" t="n"/>
      <c r="V242" s="871" t="n"/>
      <c r="W242" s="871" t="n"/>
      <c r="X242" s="871" t="n"/>
      <c r="Y242" s="871" t="n"/>
      <c r="Z242" s="871" t="n"/>
    </row>
    <row r="243">
      <c r="A243" s="871" t="n"/>
      <c r="B243" s="871" t="n"/>
      <c r="C243" s="871" t="n"/>
      <c r="D243" s="871" t="n"/>
      <c r="E243" s="871" t="n"/>
      <c r="F243" s="871" t="n"/>
      <c r="G243" s="871" t="n"/>
      <c r="H243" s="871" t="n"/>
      <c r="I243" s="871" t="n"/>
      <c r="J243" s="871" t="n"/>
      <c r="K243" s="871" t="n"/>
      <c r="L243" s="871" t="n"/>
      <c r="M243" s="871" t="n"/>
      <c r="N243" s="871" t="n"/>
      <c r="O243" s="871" t="n"/>
      <c r="P243" s="871" t="n"/>
      <c r="Q243" s="871" t="n"/>
      <c r="R243" s="871" t="n"/>
      <c r="S243" s="871" t="n"/>
      <c r="T243" s="871" t="n"/>
      <c r="U243" s="871" t="n"/>
      <c r="V243" s="871" t="n"/>
      <c r="W243" s="871" t="n"/>
      <c r="X243" s="871" t="n"/>
      <c r="Y243" s="871" t="n"/>
      <c r="Z243" s="871" t="n"/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>
  <sheetPr>
    <tabColor rgb="FF0070C0"/>
    <outlinePr summaryBelow="0" summaryRight="0"/>
    <pageSetUpPr/>
  </sheetPr>
  <dimension ref="A1:AI220"/>
  <sheetViews>
    <sheetView showGridLines="0" workbookViewId="0">
      <selection activeCell="A1" sqref="A1"/>
    </sheetView>
  </sheetViews>
  <sheetFormatPr baseColWidth="8" defaultColWidth="12.63" defaultRowHeight="15.75" customHeight="1"/>
  <cols>
    <col width="3" customWidth="1" style="1068" min="1" max="1"/>
    <col width="8.5" customWidth="1" style="1068" min="2" max="2"/>
    <col width="17" customWidth="1" style="1068" min="3" max="3"/>
    <col width="11.88" customWidth="1" style="1068" min="4" max="4"/>
    <col width="16.38" customWidth="1" style="1068" min="5" max="5"/>
    <col width="10.88" customWidth="1" style="1068" min="6" max="6"/>
    <col width="14" customWidth="1" style="1068" min="7" max="7"/>
    <col width="8.75" customWidth="1" style="1068" min="8" max="8"/>
    <col width="16.25" customWidth="1" style="1068" min="9" max="9"/>
    <col width="6.5" customWidth="1" style="1068" min="10" max="10"/>
    <col width="5.38" customWidth="1" style="1068" min="11" max="11"/>
    <col width="11.88" customWidth="1" style="1068" min="12" max="12"/>
    <col width="5" customWidth="1" style="1068" min="13" max="13"/>
    <col width="11.13" customWidth="1" style="1068" min="14" max="14"/>
    <col width="8.75" customWidth="1" style="1068" min="15" max="15"/>
    <col width="10" customWidth="1" style="1068" min="16" max="16"/>
    <col width="9.880000000000001" customWidth="1" style="1068" min="19" max="19"/>
  </cols>
  <sheetData>
    <row r="1">
      <c r="A1" s="793" t="n"/>
      <c r="B1" s="793" t="inlineStr">
        <is>
          <t xml:space="preserve"> </t>
        </is>
      </c>
      <c r="C1" s="793" t="n"/>
      <c r="D1" s="793" t="n"/>
      <c r="E1" s="793" t="n"/>
      <c r="F1" s="793" t="n"/>
      <c r="G1" s="793" t="n"/>
      <c r="H1" s="793" t="n"/>
      <c r="I1" s="793" t="n"/>
      <c r="J1" s="748" t="n"/>
      <c r="K1" s="793" t="n"/>
      <c r="L1" s="901" t="n"/>
      <c r="M1" s="748" t="n"/>
      <c r="N1" s="793" t="n"/>
      <c r="O1" s="793" t="n"/>
      <c r="P1" s="793" t="n"/>
      <c r="Q1" s="793" t="n"/>
      <c r="R1" s="793" t="n"/>
      <c r="S1" s="793" t="n"/>
      <c r="T1" s="793" t="n"/>
      <c r="U1" s="793" t="n"/>
      <c r="V1" s="793" t="n"/>
      <c r="W1" s="793" t="n"/>
      <c r="X1" s="793" t="n"/>
      <c r="Y1" s="793" t="n"/>
      <c r="Z1" s="793" t="n"/>
      <c r="AA1" s="793" t="n"/>
      <c r="AB1" s="793" t="n"/>
      <c r="AC1" s="793" t="n"/>
      <c r="AD1" s="793" t="n"/>
      <c r="AE1" s="793" t="n"/>
      <c r="AF1" s="793" t="n"/>
      <c r="AG1" s="793" t="n"/>
      <c r="AH1" s="793" t="n"/>
      <c r="AI1" s="793" t="n"/>
    </row>
    <row r="2">
      <c r="A2" s="793" t="n"/>
      <c r="B2" s="925" t="inlineStr">
        <is>
          <t>Year</t>
        </is>
      </c>
      <c r="C2" s="753" t="inlineStr">
        <is>
          <t>In-house Plants Set Up</t>
        </is>
      </c>
      <c r="D2" s="1073" t="n"/>
      <c r="E2" s="904" t="inlineStr">
        <is>
          <t>W.C.</t>
        </is>
      </c>
      <c r="F2" s="873" t="inlineStr">
        <is>
          <t>Capital Requirement</t>
        </is>
      </c>
      <c r="G2" s="1071" t="n"/>
      <c r="H2" s="1069" t="n"/>
      <c r="J2" s="905" t="n"/>
      <c r="K2" s="905" t="n"/>
      <c r="N2" s="906" t="inlineStr">
        <is>
          <t>Amnt (in Cr)</t>
        </is>
      </c>
      <c r="O2" s="907" t="n"/>
      <c r="Q2" s="793" t="n"/>
      <c r="R2" s="908" t="n"/>
      <c r="S2" s="908" t="n"/>
      <c r="T2" s="909" t="n"/>
      <c r="U2" s="908" t="n"/>
      <c r="V2" s="908" t="n"/>
      <c r="W2" s="909" t="n"/>
      <c r="X2" s="793" t="n"/>
      <c r="Y2" s="793" t="n"/>
      <c r="Z2" s="793" t="n"/>
      <c r="AA2" s="793" t="n"/>
      <c r="AB2" s="793" t="n"/>
      <c r="AC2" s="793" t="n"/>
      <c r="AD2" s="793" t="n"/>
      <c r="AE2" s="793" t="n"/>
      <c r="AF2" s="793" t="n"/>
      <c r="AG2" s="793" t="n"/>
      <c r="AH2" s="793" t="n"/>
      <c r="AI2" s="793" t="n"/>
    </row>
    <row r="3">
      <c r="A3" s="793" t="n"/>
      <c r="B3" s="1095" t="n"/>
      <c r="C3" s="910" t="inlineStr">
        <is>
          <t>New Plants</t>
        </is>
      </c>
      <c r="D3" s="873" t="inlineStr">
        <is>
          <t>Total Plants</t>
        </is>
      </c>
      <c r="E3" s="904" t="inlineStr">
        <is>
          <t>In-house</t>
        </is>
      </c>
      <c r="F3" s="904" t="inlineStr">
        <is>
          <t>W.C.</t>
        </is>
      </c>
      <c r="G3" s="925" t="inlineStr">
        <is>
          <t>Capex</t>
        </is>
      </c>
      <c r="H3" s="873" t="inlineStr">
        <is>
          <t>Total</t>
        </is>
      </c>
      <c r="J3" s="906" t="inlineStr">
        <is>
          <t>Fixed Asset</t>
        </is>
      </c>
      <c r="K3" s="1074" t="n"/>
      <c r="L3" s="1074" t="n"/>
      <c r="M3" s="1073" t="n"/>
      <c r="N3" s="912">
        <f>'Capex &amp; Depreciation'!$C$26</f>
        <v/>
      </c>
      <c r="V3" s="908" t="n"/>
      <c r="W3" s="909" t="n"/>
      <c r="X3" s="793" t="n"/>
      <c r="Y3" s="793" t="n"/>
      <c r="Z3" s="793" t="n"/>
      <c r="AA3" s="793" t="n"/>
      <c r="AB3" s="793" t="n"/>
      <c r="AC3" s="793" t="n"/>
      <c r="AD3" s="793" t="n"/>
      <c r="AE3" s="793" t="n"/>
      <c r="AF3" s="793" t="n"/>
      <c r="AG3" s="793" t="n"/>
      <c r="AH3" s="793" t="n"/>
      <c r="AI3" s="793" t="n"/>
    </row>
    <row r="4">
      <c r="A4" s="793" t="n"/>
      <c r="B4" s="913" t="n">
        <v>1</v>
      </c>
      <c r="C4" s="725">
        <f>'Capex &amp; Depreciation'!C3</f>
        <v/>
      </c>
      <c r="D4" s="725">
        <f>C4</f>
        <v/>
      </c>
      <c r="E4" s="537">
        <f>N4</f>
        <v/>
      </c>
      <c r="F4" s="537">
        <f>E4</f>
        <v/>
      </c>
      <c r="G4" s="537">
        <f>$N$3*C4</f>
        <v/>
      </c>
      <c r="H4" s="537">
        <f>G4+F4</f>
        <v/>
      </c>
      <c r="J4" s="1117" t="inlineStr">
        <is>
          <t>Working Capital (Year 1)</t>
        </is>
      </c>
      <c r="M4" s="1076" t="n"/>
      <c r="N4" s="915">
        <f>'WC (Year 1)'!D9/10^7</f>
        <v/>
      </c>
      <c r="V4" s="908" t="n"/>
      <c r="W4" s="908" t="n"/>
      <c r="X4" s="793" t="n"/>
      <c r="Y4" s="793" t="n"/>
      <c r="Z4" s="793" t="n"/>
      <c r="AA4" s="793" t="n"/>
      <c r="AB4" s="793" t="n"/>
      <c r="AC4" s="793" t="n"/>
      <c r="AD4" s="793" t="n"/>
      <c r="AE4" s="793" t="n"/>
      <c r="AF4" s="793" t="n"/>
      <c r="AG4" s="793" t="n"/>
      <c r="AH4" s="793" t="n"/>
      <c r="AI4" s="793" t="n"/>
    </row>
    <row r="5">
      <c r="A5" s="793" t="n"/>
      <c r="B5" s="916" t="n">
        <v>2</v>
      </c>
      <c r="C5" s="625">
        <f>'Capex &amp; Depreciation'!C4</f>
        <v/>
      </c>
      <c r="D5" s="625">
        <f>D4+C5</f>
        <v/>
      </c>
      <c r="E5" s="543">
        <f>C5*(N5-E4)</f>
        <v/>
      </c>
      <c r="F5" s="543">
        <f>E5</f>
        <v/>
      </c>
      <c r="G5" s="543">
        <f>$N$3*C5</f>
        <v/>
      </c>
      <c r="H5" s="543">
        <f>G5+F5</f>
        <v/>
      </c>
      <c r="J5" s="1117" t="inlineStr">
        <is>
          <t>Working Capital (Year 2)</t>
        </is>
      </c>
      <c r="M5" s="1076" t="n"/>
      <c r="N5" s="915">
        <f>'WC (Year 2)'!D13/10^7</f>
        <v/>
      </c>
      <c r="O5" s="917" t="inlineStr">
        <is>
          <t>* Additional Capital Added Only</t>
        </is>
      </c>
      <c r="V5" s="908" t="n"/>
      <c r="W5" s="908" t="n"/>
      <c r="X5" s="793" t="n"/>
      <c r="Y5" s="793" t="n"/>
      <c r="Z5" s="793" t="n"/>
      <c r="AA5" s="793" t="n"/>
      <c r="AB5" s="793" t="n"/>
      <c r="AC5" s="793" t="n"/>
      <c r="AD5" s="793" t="n"/>
      <c r="AE5" s="793" t="n"/>
      <c r="AF5" s="793" t="n"/>
      <c r="AG5" s="793" t="n"/>
      <c r="AH5" s="793" t="n"/>
      <c r="AI5" s="793" t="n"/>
    </row>
    <row r="6">
      <c r="A6" s="793" t="n"/>
      <c r="B6" s="916" t="n">
        <v>3</v>
      </c>
      <c r="C6" s="625">
        <f>'Capex &amp; Depreciation'!C5</f>
        <v/>
      </c>
      <c r="D6" s="625">
        <f>D5+C6</f>
        <v/>
      </c>
      <c r="E6" s="543">
        <f>($N$6*C6)+(D5*(N6-N5))</f>
        <v/>
      </c>
      <c r="F6" s="543">
        <f>E6</f>
        <v/>
      </c>
      <c r="G6" s="543">
        <f>$N$3*C6</f>
        <v/>
      </c>
      <c r="H6" s="543">
        <f>G6+F6</f>
        <v/>
      </c>
      <c r="J6" s="1118" t="inlineStr">
        <is>
          <t>Working Capital (Year 3-5)</t>
        </is>
      </c>
      <c r="K6" s="1119" t="n"/>
      <c r="L6" s="1119" t="n"/>
      <c r="M6" s="1077" t="n"/>
      <c r="N6" s="920">
        <f>'WC (Year 3-5)'!D17/10^7</f>
        <v/>
      </c>
      <c r="O6" s="793" t="n"/>
      <c r="V6" s="908" t="n"/>
      <c r="W6" s="908" t="n"/>
      <c r="X6" s="793" t="n"/>
      <c r="Y6" s="793" t="n"/>
      <c r="Z6" s="793" t="n"/>
      <c r="AA6" s="793" t="n"/>
      <c r="AB6" s="793" t="n"/>
      <c r="AC6" s="793" t="n"/>
      <c r="AD6" s="793" t="n"/>
      <c r="AE6" s="793" t="n"/>
      <c r="AF6" s="793" t="n"/>
      <c r="AG6" s="793" t="n"/>
      <c r="AH6" s="793" t="n"/>
      <c r="AI6" s="793" t="n"/>
    </row>
    <row r="7">
      <c r="A7" s="793" t="n"/>
      <c r="B7" s="916" t="n">
        <v>4</v>
      </c>
      <c r="C7" s="625">
        <f>'Capex &amp; Depreciation'!C6</f>
        <v/>
      </c>
      <c r="D7" s="625">
        <f>D6+C7</f>
        <v/>
      </c>
      <c r="E7" s="543">
        <f>$N$6*C7</f>
        <v/>
      </c>
      <c r="F7" s="543">
        <f>E7</f>
        <v/>
      </c>
      <c r="G7" s="543">
        <f>$N$3*C7</f>
        <v/>
      </c>
      <c r="H7" s="543">
        <f>G7+F7</f>
        <v/>
      </c>
      <c r="J7" s="793" t="n"/>
      <c r="K7" s="908" t="n"/>
      <c r="N7" s="908" t="n"/>
      <c r="O7" s="908" t="n"/>
      <c r="U7" s="793" t="n"/>
      <c r="V7" s="908" t="n"/>
      <c r="W7" s="908" t="n"/>
      <c r="X7" s="793" t="n"/>
      <c r="Y7" s="793" t="n"/>
      <c r="Z7" s="793" t="n"/>
      <c r="AA7" s="793" t="n"/>
      <c r="AB7" s="793" t="n"/>
      <c r="AC7" s="793" t="n"/>
      <c r="AD7" s="793" t="n"/>
      <c r="AE7" s="793" t="n"/>
      <c r="AF7" s="793" t="n"/>
      <c r="AG7" s="793" t="n"/>
      <c r="AH7" s="793" t="n"/>
      <c r="AI7" s="793" t="n"/>
    </row>
    <row r="8">
      <c r="A8" s="793" t="n"/>
      <c r="B8" s="921" t="n">
        <v>5</v>
      </c>
      <c r="C8" s="572">
        <f>'Capex &amp; Depreciation'!C7</f>
        <v/>
      </c>
      <c r="D8" s="572">
        <f>D7+C8</f>
        <v/>
      </c>
      <c r="E8" s="547">
        <f>$N$6*C8</f>
        <v/>
      </c>
      <c r="F8" s="547">
        <f>E8</f>
        <v/>
      </c>
      <c r="G8" s="547">
        <f>$N$3*C8</f>
        <v/>
      </c>
      <c r="H8" s="547">
        <f>G8+F8</f>
        <v/>
      </c>
      <c r="O8" s="793" t="n"/>
      <c r="P8" s="793" t="n"/>
      <c r="U8" s="908" t="n"/>
      <c r="V8" s="908" t="n"/>
      <c r="W8" s="908" t="n"/>
      <c r="X8" s="793" t="n"/>
      <c r="Y8" s="793" t="n"/>
      <c r="Z8" s="793" t="n"/>
      <c r="AA8" s="793" t="n"/>
      <c r="AB8" s="793" t="n"/>
      <c r="AC8" s="793" t="n"/>
      <c r="AD8" s="793" t="n"/>
      <c r="AE8" s="793" t="n"/>
      <c r="AF8" s="793" t="n"/>
      <c r="AG8" s="793" t="n"/>
      <c r="AH8" s="793" t="n"/>
      <c r="AI8" s="793" t="n"/>
    </row>
    <row r="9">
      <c r="A9" s="793" t="n"/>
      <c r="B9" s="793" t="n"/>
      <c r="C9" s="793" t="n"/>
      <c r="D9" s="793" t="n"/>
      <c r="E9" s="922" t="n"/>
      <c r="F9" s="922" t="n"/>
      <c r="G9" s="922" t="n"/>
      <c r="H9" s="923">
        <f>sum(H4:H8)</f>
        <v/>
      </c>
      <c r="I9" s="901" t="n"/>
      <c r="O9" s="793" t="n"/>
      <c r="P9" s="793" t="n"/>
      <c r="Q9" s="793" t="n"/>
      <c r="R9" s="793" t="n"/>
      <c r="S9" s="793" t="n"/>
      <c r="T9" s="793" t="n"/>
      <c r="U9" s="793" t="n"/>
      <c r="V9" s="793" t="n"/>
      <c r="W9" s="793" t="n"/>
      <c r="X9" s="793" t="n"/>
      <c r="Y9" s="793" t="n"/>
      <c r="Z9" s="793" t="n"/>
      <c r="AA9" s="793" t="n"/>
      <c r="AB9" s="793" t="n"/>
      <c r="AC9" s="793" t="n"/>
      <c r="AD9" s="793" t="n"/>
      <c r="AE9" s="793" t="n"/>
      <c r="AF9" s="793" t="n"/>
      <c r="AG9" s="793" t="n"/>
      <c r="AH9" s="793" t="n"/>
      <c r="AI9" s="793" t="n"/>
    </row>
    <row r="10" ht="9" customHeight="1" s="1068">
      <c r="A10" s="793" t="n"/>
      <c r="B10" s="793" t="n"/>
      <c r="C10" s="793" t="n"/>
      <c r="D10" s="793" t="n"/>
      <c r="E10" s="793" t="n"/>
      <c r="F10" s="793" t="n"/>
      <c r="G10" s="793" t="n"/>
      <c r="H10" s="793" t="n"/>
      <c r="I10" s="793" t="n"/>
      <c r="J10" s="793" t="n"/>
      <c r="K10" s="924" t="n"/>
      <c r="L10" s="901" t="n"/>
      <c r="M10" s="793" t="n"/>
      <c r="N10" s="793" t="n"/>
      <c r="O10" s="793" t="n"/>
      <c r="P10" s="793" t="n"/>
      <c r="Q10" s="793" t="n"/>
      <c r="R10" s="793" t="n"/>
      <c r="S10" s="793" t="n"/>
      <c r="T10" s="793" t="n"/>
      <c r="U10" s="793" t="n"/>
      <c r="V10" s="793" t="n"/>
      <c r="W10" s="793" t="n"/>
      <c r="X10" s="793" t="n"/>
      <c r="Y10" s="793" t="n"/>
      <c r="Z10" s="793" t="n"/>
      <c r="AA10" s="793" t="n"/>
      <c r="AB10" s="793" t="n"/>
      <c r="AC10" s="793" t="n"/>
      <c r="AD10" s="793" t="n"/>
      <c r="AE10" s="793" t="n"/>
      <c r="AF10" s="793" t="n"/>
      <c r="AG10" s="793" t="n"/>
      <c r="AH10" s="793" t="n"/>
      <c r="AI10" s="793" t="n"/>
    </row>
    <row r="11">
      <c r="A11" s="793" t="n"/>
      <c r="B11" s="925" t="inlineStr">
        <is>
          <t>Year</t>
        </is>
      </c>
      <c r="C11" s="873" t="inlineStr">
        <is>
          <t>Capex (Year 1-3)</t>
        </is>
      </c>
      <c r="D11" s="1069" t="n"/>
      <c r="E11" s="873" t="inlineStr">
        <is>
          <t>Capex (Year 4-5)</t>
        </is>
      </c>
      <c r="F11" s="1069" t="n"/>
      <c r="G11" s="873" t="inlineStr">
        <is>
          <t>Working Capital (Year 1-3)</t>
        </is>
      </c>
      <c r="H11" s="1069" t="n"/>
      <c r="I11" s="873" t="inlineStr">
        <is>
          <t>Working Capital (Year 4-5)</t>
        </is>
      </c>
      <c r="J11" s="1069" t="n"/>
      <c r="K11" s="1120" t="inlineStr">
        <is>
          <t>Total</t>
        </is>
      </c>
      <c r="L11" s="1071" t="n"/>
      <c r="M11" s="1069" t="n"/>
      <c r="N11" s="1121" t="inlineStr">
        <is>
          <t>Retained Earnings</t>
        </is>
      </c>
      <c r="O11" s="1122" t="inlineStr">
        <is>
          <t>Capital Funded</t>
        </is>
      </c>
      <c r="P11" s="1071" t="n"/>
      <c r="Q11" s="1069" t="n"/>
      <c r="R11" s="910" t="inlineStr">
        <is>
          <t>Surplus Retained Earnings</t>
        </is>
      </c>
      <c r="S11" s="930" t="inlineStr">
        <is>
          <t>Fixed Deposits</t>
        </is>
      </c>
      <c r="T11" s="910" t="inlineStr">
        <is>
          <t>Cumulative Fixed Deposit</t>
        </is>
      </c>
      <c r="U11" s="928" t="inlineStr">
        <is>
          <t>Interest Income</t>
        </is>
      </c>
      <c r="V11" s="1122" t="inlineStr">
        <is>
          <t>Free Cash Flow</t>
        </is>
      </c>
      <c r="W11" s="793" t="n"/>
      <c r="X11" s="793" t="n"/>
      <c r="Y11" s="793" t="n"/>
      <c r="Z11" s="793" t="n"/>
      <c r="AA11" s="793" t="n"/>
      <c r="AB11" s="793" t="n"/>
      <c r="AC11" s="793" t="n"/>
      <c r="AD11" s="793" t="n"/>
      <c r="AE11" s="793" t="n"/>
      <c r="AF11" s="793" t="n"/>
      <c r="AG11" s="793" t="n"/>
      <c r="AH11" s="793" t="n"/>
      <c r="AI11" s="793" t="n"/>
    </row>
    <row r="12">
      <c r="A12" s="793" t="n"/>
      <c r="B12" s="1094" t="n"/>
      <c r="C12" s="925" t="inlineStr">
        <is>
          <t>Own Funds (VNLS)</t>
        </is>
      </c>
      <c r="D12" s="925" t="inlineStr">
        <is>
          <t>Fund Raising</t>
        </is>
      </c>
      <c r="E12" s="925" t="inlineStr">
        <is>
          <t>Own Funds (VNLS)</t>
        </is>
      </c>
      <c r="F12" s="925" t="inlineStr">
        <is>
          <t>Debt</t>
        </is>
      </c>
      <c r="G12" s="1121" t="inlineStr">
        <is>
          <t>Own Funds (VNLS)</t>
        </is>
      </c>
      <c r="H12" s="1121" t="inlineStr">
        <is>
          <t>Fund Raising</t>
        </is>
      </c>
      <c r="I12" s="930" t="inlineStr">
        <is>
          <t>Own Funds (VNLS)</t>
        </is>
      </c>
      <c r="J12" s="930" t="inlineStr">
        <is>
          <t>Debt</t>
        </is>
      </c>
      <c r="K12" s="926" t="inlineStr">
        <is>
          <t>VNLS</t>
        </is>
      </c>
      <c r="L12" s="927" t="inlineStr">
        <is>
          <t>Fund Raising</t>
        </is>
      </c>
      <c r="M12" s="927" t="inlineStr">
        <is>
          <t>Debt</t>
        </is>
      </c>
      <c r="N12" s="1094" t="n"/>
      <c r="O12" s="1123" t="inlineStr">
        <is>
          <t>Funding Required</t>
        </is>
      </c>
      <c r="P12" s="1123" t="inlineStr">
        <is>
          <t>Surplus Capital</t>
        </is>
      </c>
      <c r="Q12" s="1123" t="inlineStr">
        <is>
          <t>Total</t>
        </is>
      </c>
      <c r="R12" s="1090" t="n"/>
      <c r="S12" s="1094" t="n"/>
      <c r="T12" s="1090" t="n"/>
      <c r="U12" s="1090" t="n"/>
      <c r="V12" s="1090" t="n"/>
      <c r="W12" s="793" t="n"/>
      <c r="X12" s="793" t="n"/>
      <c r="Y12" s="793" t="n"/>
      <c r="Z12" s="793" t="n"/>
      <c r="AA12" s="793" t="n"/>
      <c r="AB12" s="793" t="n"/>
      <c r="AC12" s="793" t="n"/>
      <c r="AD12" s="793" t="n"/>
      <c r="AE12" s="793" t="n"/>
      <c r="AF12" s="793" t="n"/>
      <c r="AG12" s="793" t="n"/>
      <c r="AH12" s="793" t="n"/>
      <c r="AI12" s="793" t="n"/>
    </row>
    <row r="13">
      <c r="A13" s="793" t="n"/>
      <c r="B13" s="1095" t="n"/>
      <c r="C13" s="934" t="n">
        <v>0.15</v>
      </c>
      <c r="D13" s="934" t="n">
        <v>0.85</v>
      </c>
      <c r="E13" s="934" t="n">
        <v>0.25</v>
      </c>
      <c r="F13" s="934" t="n">
        <v>0.75</v>
      </c>
      <c r="G13" s="1095" t="n"/>
      <c r="H13" s="1095" t="n"/>
      <c r="I13" s="937" t="n">
        <v>0.1</v>
      </c>
      <c r="J13" s="938" t="n">
        <v>0.9</v>
      </c>
      <c r="K13" s="1095" t="n"/>
      <c r="L13" s="1095" t="n"/>
      <c r="M13" s="1095" t="n"/>
      <c r="N13" s="1095" t="n"/>
      <c r="O13" s="1075" t="n"/>
      <c r="P13" s="1075" t="n"/>
      <c r="Q13" s="1075" t="n"/>
      <c r="R13" s="1075" t="n"/>
      <c r="S13" s="937" t="n">
        <v>0.25</v>
      </c>
      <c r="T13" s="1075" t="n"/>
      <c r="U13" s="938" t="n">
        <v>0.06</v>
      </c>
      <c r="V13" s="1075" t="n"/>
      <c r="W13" s="793" t="n"/>
      <c r="X13" s="793" t="n"/>
      <c r="Y13" s="793" t="n"/>
      <c r="Z13" s="793" t="n"/>
      <c r="AA13" s="793" t="n"/>
      <c r="AB13" s="793" t="n"/>
      <c r="AC13" s="793" t="n"/>
      <c r="AD13" s="793" t="n"/>
      <c r="AE13" s="793" t="n"/>
      <c r="AF13" s="793" t="n"/>
      <c r="AG13" s="793" t="n"/>
      <c r="AH13" s="793" t="n"/>
      <c r="AI13" s="793" t="n"/>
    </row>
    <row r="14">
      <c r="A14" s="793" t="n"/>
      <c r="B14" s="913" t="n">
        <v>1</v>
      </c>
      <c r="C14" s="557">
        <f>$G$4*C13</f>
        <v/>
      </c>
      <c r="D14" s="557">
        <f>$G$4*D13</f>
        <v/>
      </c>
      <c r="E14" s="939" t="inlineStr">
        <is>
          <t>-</t>
        </is>
      </c>
      <c r="F14" s="939" t="inlineStr">
        <is>
          <t>-</t>
        </is>
      </c>
      <c r="G14" s="557">
        <f>if(O14&gt;H14,0,H14-O14)</f>
        <v/>
      </c>
      <c r="H14" s="557">
        <f>F4</f>
        <v/>
      </c>
      <c r="I14" s="939" t="inlineStr">
        <is>
          <t>-</t>
        </is>
      </c>
      <c r="J14" s="939" t="inlineStr">
        <is>
          <t>-</t>
        </is>
      </c>
      <c r="K14" s="606">
        <f>C14+G14</f>
        <v/>
      </c>
      <c r="L14" s="560">
        <f>D14+H14</f>
        <v/>
      </c>
      <c r="M14" s="939" t="inlineStr">
        <is>
          <t>-</t>
        </is>
      </c>
      <c r="N14" s="560" t="n">
        <v>0</v>
      </c>
      <c r="O14" s="560" t="n">
        <v>22</v>
      </c>
      <c r="Q14" s="560">
        <f>sum(O14:P14)</f>
        <v/>
      </c>
      <c r="R14" s="560" t="n">
        <v>0</v>
      </c>
      <c r="S14" s="560">
        <f>R14*$S$13</f>
        <v/>
      </c>
      <c r="T14" s="560">
        <f>S14</f>
        <v/>
      </c>
      <c r="U14" s="560">
        <f>T14*$U$13</f>
        <v/>
      </c>
      <c r="V14" s="560">
        <f>R14-S14</f>
        <v/>
      </c>
      <c r="W14" s="793" t="n"/>
      <c r="X14" s="793" t="n"/>
      <c r="Y14" s="793" t="n"/>
      <c r="Z14" s="793" t="n"/>
      <c r="AA14" s="793" t="n"/>
      <c r="AB14" s="793" t="n"/>
      <c r="AC14" s="793" t="n"/>
      <c r="AD14" s="793" t="n"/>
      <c r="AE14" s="793" t="n"/>
      <c r="AF14" s="793" t="n"/>
      <c r="AG14" s="793" t="n"/>
      <c r="AH14" s="793" t="n"/>
      <c r="AI14" s="793" t="n"/>
    </row>
    <row r="15">
      <c r="A15" s="793" t="n"/>
      <c r="B15" s="916" t="n">
        <v>2</v>
      </c>
      <c r="C15" s="560">
        <f>G5*$C$13</f>
        <v/>
      </c>
      <c r="D15" s="560">
        <f>G5*$D$13</f>
        <v/>
      </c>
      <c r="E15" s="940" t="inlineStr">
        <is>
          <t>-</t>
        </is>
      </c>
      <c r="F15" s="940" t="inlineStr">
        <is>
          <t>-</t>
        </is>
      </c>
      <c r="G15" s="560">
        <f>F5-H15</f>
        <v/>
      </c>
      <c r="H15" s="560">
        <f>F5</f>
        <v/>
      </c>
      <c r="I15" s="940" t="inlineStr">
        <is>
          <t>-</t>
        </is>
      </c>
      <c r="J15" s="940" t="inlineStr">
        <is>
          <t>-</t>
        </is>
      </c>
      <c r="K15" s="941">
        <f>C15+G15</f>
        <v/>
      </c>
      <c r="L15" s="560">
        <f>D15+H15</f>
        <v/>
      </c>
      <c r="M15" s="940" t="inlineStr">
        <is>
          <t>-</t>
        </is>
      </c>
      <c r="N15" s="560">
        <f>'P&amp;L'!C79+'P&amp;L'!C71</f>
        <v/>
      </c>
      <c r="O15" s="560" t="n">
        <v>60</v>
      </c>
      <c r="P15" s="560">
        <f>if(O14&gt;H14,O14-H14," ")</f>
        <v/>
      </c>
      <c r="Q15" s="560">
        <f>sum(O15:P15)</f>
        <v/>
      </c>
      <c r="R15" s="560">
        <f>-K15+N15</f>
        <v/>
      </c>
      <c r="S15" s="560">
        <f>R15*$S$13</f>
        <v/>
      </c>
      <c r="T15" s="560">
        <f>T14+S15</f>
        <v/>
      </c>
      <c r="U15" s="560">
        <f>T15*$U$13</f>
        <v/>
      </c>
      <c r="V15" s="560">
        <f>R15-S15</f>
        <v/>
      </c>
      <c r="W15" s="793" t="n"/>
      <c r="X15" s="793" t="n"/>
      <c r="Y15" s="793" t="n"/>
      <c r="Z15" s="793" t="n"/>
      <c r="AA15" s="793" t="n"/>
      <c r="AB15" s="793" t="n"/>
      <c r="AC15" s="793" t="n"/>
      <c r="AD15" s="793" t="n"/>
      <c r="AE15" s="793" t="n"/>
      <c r="AF15" s="793" t="n"/>
      <c r="AG15" s="793" t="n"/>
      <c r="AH15" s="793" t="n"/>
      <c r="AI15" s="793" t="n"/>
    </row>
    <row r="16">
      <c r="A16" s="793" t="n"/>
      <c r="B16" s="916" t="n">
        <v>3</v>
      </c>
      <c r="C16" s="560">
        <f>C13*G6</f>
        <v/>
      </c>
      <c r="D16" s="560">
        <f>D13*G6</f>
        <v/>
      </c>
      <c r="E16" s="940" t="inlineStr">
        <is>
          <t>-</t>
        </is>
      </c>
      <c r="F16" s="940" t="inlineStr">
        <is>
          <t>-</t>
        </is>
      </c>
      <c r="G16" s="560">
        <f>if(Q16&gt;(H16+D16),0,(Q16-D16-H16))</f>
        <v/>
      </c>
      <c r="H16" s="560">
        <f>if((O16-D16)&gt;F6,F6,(O16-D16))</f>
        <v/>
      </c>
      <c r="I16" s="940" t="inlineStr">
        <is>
          <t>-</t>
        </is>
      </c>
      <c r="J16" s="940" t="inlineStr">
        <is>
          <t>-</t>
        </is>
      </c>
      <c r="K16" s="941">
        <f>C16+G16</f>
        <v/>
      </c>
      <c r="L16" s="560">
        <f>D16+H16</f>
        <v/>
      </c>
      <c r="M16" s="940" t="inlineStr">
        <is>
          <t>-</t>
        </is>
      </c>
      <c r="N16" s="560">
        <f>'P&amp;L'!D79+'P&amp;L'!D71</f>
        <v/>
      </c>
      <c r="O16" s="560" t="n">
        <v>220</v>
      </c>
      <c r="P16" s="560">
        <f>Q15-H15-D15</f>
        <v/>
      </c>
      <c r="Q16" s="560">
        <f>sum(O16:P16)</f>
        <v/>
      </c>
      <c r="R16" s="560">
        <f>-K16+N16</f>
        <v/>
      </c>
      <c r="S16" s="560">
        <f>R16*$S$13</f>
        <v/>
      </c>
      <c r="T16" s="560">
        <f>T15+S16</f>
        <v/>
      </c>
      <c r="U16" s="560">
        <f>T16*$U$13</f>
        <v/>
      </c>
      <c r="V16" s="560">
        <f>R16-S16</f>
        <v/>
      </c>
      <c r="W16" s="793" t="n"/>
      <c r="X16" s="793" t="n"/>
      <c r="Y16" s="793" t="n"/>
      <c r="Z16" s="793" t="n"/>
      <c r="AA16" s="793" t="n"/>
      <c r="AB16" s="793" t="n"/>
      <c r="AC16" s="793" t="n"/>
      <c r="AD16" s="793" t="n"/>
      <c r="AE16" s="793" t="n"/>
      <c r="AF16" s="793" t="n"/>
      <c r="AG16" s="793" t="n"/>
      <c r="AH16" s="793" t="n"/>
      <c r="AI16" s="793" t="n"/>
    </row>
    <row r="17">
      <c r="A17" s="793" t="n"/>
      <c r="B17" s="916" t="n">
        <v>4</v>
      </c>
      <c r="C17" s="940" t="inlineStr">
        <is>
          <t>-</t>
        </is>
      </c>
      <c r="D17" s="940">
        <f>Q17</f>
        <v/>
      </c>
      <c r="E17" s="560">
        <f>G7*E13</f>
        <v/>
      </c>
      <c r="F17" s="560">
        <f>(G7-D17-E17)</f>
        <v/>
      </c>
      <c r="G17" s="940" t="inlineStr">
        <is>
          <t>-</t>
        </is>
      </c>
      <c r="H17" s="940" t="inlineStr">
        <is>
          <t>-</t>
        </is>
      </c>
      <c r="I17" s="560">
        <f>F7*I13</f>
        <v/>
      </c>
      <c r="J17" s="560">
        <f>G7*J13</f>
        <v/>
      </c>
      <c r="K17" s="941">
        <f>E17+I17</f>
        <v/>
      </c>
      <c r="L17" s="940" t="inlineStr">
        <is>
          <t>-</t>
        </is>
      </c>
      <c r="M17" s="625">
        <f>F17+J17</f>
        <v/>
      </c>
      <c r="N17" s="560">
        <f>'P&amp;L'!E71+'P&amp;L'!E79</f>
        <v/>
      </c>
      <c r="O17" s="560" t="n">
        <v>0</v>
      </c>
      <c r="P17" s="560">
        <f>O16-H16-D16</f>
        <v/>
      </c>
      <c r="Q17" s="560">
        <f>sum(O17:P17)</f>
        <v/>
      </c>
      <c r="R17" s="560">
        <f>-K17+N17</f>
        <v/>
      </c>
      <c r="S17" s="560">
        <f>R17*$S$13</f>
        <v/>
      </c>
      <c r="T17" s="560">
        <f>T16+S17</f>
        <v/>
      </c>
      <c r="U17" s="560">
        <f>T17*$U$13</f>
        <v/>
      </c>
      <c r="V17" s="560">
        <f>R17-S17</f>
        <v/>
      </c>
      <c r="W17" s="793" t="n"/>
      <c r="X17" s="793" t="n"/>
      <c r="Y17" s="793" t="n"/>
      <c r="Z17" s="793" t="n"/>
      <c r="AA17" s="793" t="n"/>
      <c r="AB17" s="793" t="n"/>
      <c r="AC17" s="793" t="n"/>
      <c r="AD17" s="793" t="n"/>
      <c r="AE17" s="793" t="n"/>
      <c r="AF17" s="793" t="n"/>
      <c r="AG17" s="793" t="n"/>
      <c r="AH17" s="793" t="n"/>
      <c r="AI17" s="793" t="n"/>
    </row>
    <row r="18">
      <c r="A18" s="793" t="n"/>
      <c r="B18" s="921" t="n">
        <v>5</v>
      </c>
      <c r="C18" s="942" t="inlineStr">
        <is>
          <t>-</t>
        </is>
      </c>
      <c r="D18" s="942" t="inlineStr">
        <is>
          <t>-</t>
        </is>
      </c>
      <c r="E18" s="632">
        <f>E13*G8</f>
        <v/>
      </c>
      <c r="F18" s="632">
        <f>G8*F13</f>
        <v/>
      </c>
      <c r="G18" s="942" t="inlineStr">
        <is>
          <t>-</t>
        </is>
      </c>
      <c r="H18" s="942" t="inlineStr">
        <is>
          <t>-</t>
        </is>
      </c>
      <c r="I18" s="632">
        <f>F8*I13</f>
        <v/>
      </c>
      <c r="J18" s="632">
        <f>G8*J13</f>
        <v/>
      </c>
      <c r="K18" s="943">
        <f>E18+I18</f>
        <v/>
      </c>
      <c r="L18" s="942" t="inlineStr">
        <is>
          <t>-</t>
        </is>
      </c>
      <c r="M18" s="572">
        <f>F18+J18</f>
        <v/>
      </c>
      <c r="N18" s="632">
        <f>'P&amp;L'!F71+'P&amp;L'!F79</f>
        <v/>
      </c>
      <c r="O18" s="632" t="n">
        <v>0</v>
      </c>
      <c r="P18" s="560" t="n"/>
      <c r="Q18" s="560">
        <f>sum(O18:P18)</f>
        <v/>
      </c>
      <c r="R18" s="632">
        <f>-K18+N18</f>
        <v/>
      </c>
      <c r="S18" s="632">
        <f>R18*$S$13</f>
        <v/>
      </c>
      <c r="T18" s="632">
        <f>T17+S18</f>
        <v/>
      </c>
      <c r="U18" s="632">
        <f>T18*$U$13</f>
        <v/>
      </c>
      <c r="V18" s="632">
        <f>R18-S18</f>
        <v/>
      </c>
      <c r="W18" s="793" t="n"/>
      <c r="X18" s="793" t="n"/>
      <c r="Y18" s="793" t="n"/>
      <c r="Z18" s="793" t="n"/>
      <c r="AA18" s="793" t="n"/>
      <c r="AB18" s="793" t="n"/>
      <c r="AC18" s="793" t="n"/>
      <c r="AD18" s="793" t="n"/>
      <c r="AE18" s="793" t="n"/>
      <c r="AF18" s="793" t="n"/>
      <c r="AG18" s="793" t="n"/>
      <c r="AH18" s="793" t="n"/>
      <c r="AI18" s="793" t="n"/>
    </row>
    <row r="19">
      <c r="A19" s="617" t="n"/>
      <c r="B19" s="617" t="n"/>
      <c r="C19" s="617" t="n"/>
      <c r="D19" s="949" t="inlineStr">
        <is>
          <t>* In the 4th year, the Surplus capital will be used</t>
        </is>
      </c>
      <c r="E19" s="687" t="n"/>
      <c r="F19" s="949" t="inlineStr">
        <is>
          <t>* In the 4th year, only the remaining requirent is taken as debt (i.e. 52%)</t>
        </is>
      </c>
      <c r="G19" s="700" t="n"/>
      <c r="H19" s="700" t="n"/>
      <c r="I19" s="687" t="n"/>
      <c r="J19" s="687" t="n"/>
      <c r="K19" s="945">
        <f>sum(K14:K18)</f>
        <v/>
      </c>
      <c r="L19" s="945">
        <f>sum(L14:L18)</f>
        <v/>
      </c>
      <c r="M19" s="945">
        <f>sum(M14:M18)</f>
        <v/>
      </c>
      <c r="N19" s="945">
        <f>sum(N14:N18)</f>
        <v/>
      </c>
      <c r="O19" s="946">
        <f>sum(O14:O18)</f>
        <v/>
      </c>
      <c r="P19" s="947" t="n"/>
      <c r="Q19" s="948" t="n"/>
      <c r="R19" s="945">
        <f>sum(R14:R18)</f>
        <v/>
      </c>
      <c r="S19" s="949" t="inlineStr">
        <is>
          <t xml:space="preserve">* Out of the free cash flow, 25% will be invested into Fixed Deposits </t>
        </is>
      </c>
      <c r="T19" s="950" t="n"/>
      <c r="U19" s="950" t="n"/>
      <c r="V19" s="945">
        <f>sum(V14:V18)</f>
        <v/>
      </c>
      <c r="W19" s="617" t="n"/>
      <c r="X19" s="617" t="n"/>
      <c r="Y19" s="617" t="n"/>
      <c r="Z19" s="617" t="n"/>
      <c r="AA19" s="617" t="n"/>
      <c r="AB19" s="617" t="n"/>
      <c r="AC19" s="617" t="n"/>
      <c r="AD19" s="617" t="n"/>
      <c r="AE19" s="617" t="n"/>
      <c r="AF19" s="617" t="n"/>
      <c r="AG19" s="617" t="n"/>
      <c r="AH19" s="617" t="n"/>
      <c r="AI19" s="617" t="n"/>
    </row>
    <row r="20">
      <c r="A20" s="793" t="n"/>
      <c r="B20" s="617" t="n"/>
      <c r="C20" s="617" t="n"/>
      <c r="E20" s="687" t="n"/>
      <c r="G20" s="700" t="n"/>
      <c r="H20" s="700" t="n"/>
      <c r="I20" s="700" t="n"/>
      <c r="J20" s="700" t="n"/>
      <c r="K20" s="687" t="n"/>
      <c r="L20" s="687" t="n"/>
      <c r="M20" s="687" t="n"/>
      <c r="N20" s="687" t="n"/>
      <c r="O20" s="687" t="n"/>
      <c r="R20" s="951" t="inlineStr">
        <is>
          <t xml:space="preserve"> * Retained Earnings - Capex and W.C. requirement from Own Funds</t>
        </is>
      </c>
      <c r="T20" s="952" t="n"/>
      <c r="U20" s="793" t="n"/>
      <c r="V20" s="793" t="n"/>
      <c r="W20" s="793" t="n"/>
      <c r="X20" s="793" t="n"/>
      <c r="Y20" s="793" t="n"/>
      <c r="Z20" s="793" t="n"/>
      <c r="AA20" s="793" t="n"/>
      <c r="AB20" s="793" t="n"/>
      <c r="AC20" s="793" t="n"/>
      <c r="AD20" s="793" t="n"/>
      <c r="AE20" s="793" t="n"/>
      <c r="AF20" s="793" t="n"/>
      <c r="AG20" s="793" t="n"/>
      <c r="AH20" s="793" t="n"/>
      <c r="AI20" s="793" t="n"/>
    </row>
    <row r="21">
      <c r="A21" s="793" t="n"/>
      <c r="B21" s="617" t="n"/>
      <c r="C21" s="617" t="n"/>
      <c r="E21" s="687" t="n"/>
      <c r="G21" s="700" t="n"/>
      <c r="H21" s="700" t="n"/>
      <c r="I21" s="700" t="n"/>
      <c r="J21" s="700" t="n"/>
      <c r="K21" s="687" t="n"/>
      <c r="L21" s="687" t="n"/>
      <c r="M21" s="687" t="n"/>
      <c r="N21" s="687" t="n"/>
      <c r="T21" s="952" t="n"/>
      <c r="U21" s="793" t="n"/>
      <c r="V21" s="793" t="n"/>
      <c r="W21" s="793" t="n"/>
      <c r="X21" s="793" t="n"/>
      <c r="Y21" s="793" t="n"/>
      <c r="Z21" s="793" t="n"/>
      <c r="AA21" s="793" t="n"/>
      <c r="AB21" s="793" t="n"/>
      <c r="AC21" s="793" t="n"/>
      <c r="AD21" s="793" t="n"/>
      <c r="AE21" s="793" t="n"/>
      <c r="AF21" s="793" t="n"/>
      <c r="AG21" s="793" t="n"/>
      <c r="AH21" s="793" t="n"/>
      <c r="AI21" s="793" t="n"/>
    </row>
    <row r="22">
      <c r="A22" s="793" t="n"/>
      <c r="B22" s="617" t="n"/>
      <c r="C22" s="955" t="n"/>
      <c r="D22" s="700" t="n"/>
      <c r="E22" s="687" t="n"/>
      <c r="G22" s="700" t="n"/>
      <c r="H22" s="700" t="n"/>
      <c r="I22" s="700" t="n"/>
      <c r="J22" s="700" t="n"/>
      <c r="K22" s="687" t="n"/>
      <c r="L22" s="687" t="n"/>
      <c r="M22" s="687" t="n"/>
      <c r="N22" s="687" t="n"/>
      <c r="T22" s="952" t="n"/>
      <c r="U22" s="793" t="n"/>
      <c r="V22" s="793" t="n"/>
      <c r="W22" s="793" t="n"/>
      <c r="X22" s="793" t="n"/>
      <c r="Y22" s="793" t="n"/>
      <c r="Z22" s="793" t="n"/>
      <c r="AA22" s="793" t="n"/>
      <c r="AB22" s="793" t="n"/>
      <c r="AC22" s="793" t="n"/>
      <c r="AD22" s="793" t="n"/>
      <c r="AE22" s="793" t="n"/>
      <c r="AF22" s="793" t="n"/>
      <c r="AG22" s="793" t="n"/>
      <c r="AH22" s="793" t="n"/>
      <c r="AI22" s="793" t="n"/>
    </row>
    <row r="23">
      <c r="A23" s="793" t="n"/>
      <c r="B23" s="793" t="n"/>
      <c r="C23" s="954" t="n"/>
      <c r="D23" s="952" t="n"/>
      <c r="E23" s="952" t="n"/>
      <c r="G23" s="952" t="n"/>
      <c r="H23" s="952" t="n"/>
      <c r="S23" s="955" t="n"/>
      <c r="T23" s="952" t="n"/>
      <c r="U23" s="793" t="n"/>
      <c r="V23" s="793" t="n"/>
      <c r="W23" s="793" t="n"/>
      <c r="X23" s="793" t="n"/>
      <c r="Y23" s="793" t="n"/>
      <c r="Z23" s="793" t="n"/>
      <c r="AA23" s="793" t="n"/>
      <c r="AB23" s="793" t="n"/>
      <c r="AC23" s="793" t="n"/>
      <c r="AD23" s="793" t="n"/>
      <c r="AE23" s="793" t="n"/>
      <c r="AF23" s="793" t="n"/>
      <c r="AG23" s="793" t="n"/>
      <c r="AH23" s="793" t="n"/>
      <c r="AI23" s="793" t="n"/>
    </row>
    <row r="24">
      <c r="A24" s="793" t="n"/>
      <c r="R24" s="951" t="n"/>
      <c r="S24" s="901" t="n"/>
      <c r="T24" s="793" t="n"/>
      <c r="U24" s="793" t="n"/>
      <c r="V24" s="793" t="n"/>
      <c r="W24" s="793" t="n"/>
      <c r="X24" s="793" t="n"/>
      <c r="Y24" s="793" t="n"/>
      <c r="Z24" s="793" t="n"/>
      <c r="AA24" s="793" t="n"/>
      <c r="AB24" s="793" t="n"/>
      <c r="AC24" s="793" t="n"/>
      <c r="AD24" s="793" t="n"/>
      <c r="AE24" s="793" t="n"/>
      <c r="AF24" s="793" t="n"/>
      <c r="AG24" s="793" t="n"/>
      <c r="AH24" s="793" t="n"/>
      <c r="AI24" s="793" t="n"/>
    </row>
    <row r="25">
      <c r="A25" s="793" t="n"/>
      <c r="I25" s="793" t="n"/>
      <c r="J25" s="793" t="n"/>
      <c r="K25" s="793" t="n"/>
      <c r="L25" s="901" t="n"/>
      <c r="M25" s="793" t="n"/>
      <c r="N25" s="793" t="n"/>
      <c r="R25" s="793" t="n"/>
      <c r="S25" s="793" t="n"/>
      <c r="T25" s="793" t="n"/>
      <c r="U25" s="793" t="n"/>
      <c r="V25" s="793" t="n"/>
      <c r="W25" s="793" t="n"/>
      <c r="X25" s="793" t="n"/>
      <c r="Y25" s="793" t="n"/>
      <c r="Z25" s="793" t="n"/>
      <c r="AA25" s="793" t="n"/>
      <c r="AB25" s="793" t="n"/>
      <c r="AC25" s="793" t="n"/>
      <c r="AD25" s="793" t="n"/>
      <c r="AE25" s="793" t="n"/>
      <c r="AF25" s="793" t="n"/>
      <c r="AG25" s="793" t="n"/>
      <c r="AH25" s="793" t="n"/>
      <c r="AI25" s="793" t="n"/>
    </row>
    <row r="26">
      <c r="A26" s="793" t="n"/>
      <c r="I26" s="793" t="n"/>
      <c r="J26" s="793" t="n"/>
      <c r="K26" s="793" t="n"/>
      <c r="L26" s="901" t="n"/>
      <c r="M26" s="793" t="n"/>
      <c r="N26" s="793" t="n"/>
      <c r="O26" s="793" t="n"/>
      <c r="P26" s="793" t="n"/>
      <c r="Q26" s="793" t="n"/>
      <c r="R26" s="793" t="n"/>
      <c r="S26" s="793" t="n"/>
      <c r="T26" s="793" t="n"/>
      <c r="U26" s="793" t="n"/>
      <c r="V26" s="793" t="n"/>
      <c r="W26" s="793" t="n"/>
      <c r="X26" s="793" t="n"/>
      <c r="Y26" s="793" t="n"/>
      <c r="Z26" s="793" t="n"/>
      <c r="AA26" s="793" t="n"/>
      <c r="AB26" s="793" t="n"/>
      <c r="AC26" s="793" t="n"/>
      <c r="AD26" s="793" t="n"/>
      <c r="AE26" s="793" t="n"/>
      <c r="AF26" s="793" t="n"/>
      <c r="AG26" s="793" t="n"/>
      <c r="AH26" s="793" t="n"/>
      <c r="AI26" s="793" t="n"/>
    </row>
    <row r="27">
      <c r="A27" s="793" t="n"/>
      <c r="I27" s="793" t="n"/>
      <c r="J27" s="793" t="n"/>
      <c r="K27" s="793" t="n"/>
      <c r="L27" s="901" t="n"/>
      <c r="M27" s="793" t="n"/>
      <c r="N27" s="793" t="n"/>
      <c r="O27" s="793" t="n"/>
      <c r="P27" s="793" t="n"/>
      <c r="Q27" s="793" t="n"/>
      <c r="R27" s="793" t="n"/>
      <c r="S27" s="793" t="n"/>
      <c r="T27" s="793" t="n"/>
      <c r="U27" s="793" t="n"/>
      <c r="V27" s="793" t="n"/>
      <c r="W27" s="793" t="n"/>
      <c r="X27" s="793" t="n"/>
      <c r="Y27" s="793" t="n"/>
      <c r="Z27" s="793" t="n"/>
      <c r="AA27" s="793" t="n"/>
      <c r="AB27" s="793" t="n"/>
      <c r="AC27" s="793" t="n"/>
      <c r="AD27" s="793" t="n"/>
      <c r="AE27" s="793" t="n"/>
      <c r="AF27" s="793" t="n"/>
      <c r="AG27" s="793" t="n"/>
      <c r="AH27" s="793" t="n"/>
      <c r="AI27" s="793" t="n"/>
    </row>
    <row r="28">
      <c r="A28" s="793" t="n"/>
      <c r="I28" s="793" t="n"/>
      <c r="J28" s="793" t="n"/>
      <c r="K28" s="793" t="n"/>
      <c r="L28" s="901" t="n"/>
      <c r="M28" s="793" t="n"/>
      <c r="N28" s="793" t="n"/>
      <c r="O28" s="793" t="n"/>
      <c r="P28" s="793" t="n"/>
      <c r="Q28" s="793" t="n"/>
      <c r="R28" s="793" t="n"/>
      <c r="S28" s="793" t="n"/>
      <c r="T28" s="793" t="n"/>
      <c r="U28" s="793" t="n"/>
      <c r="V28" s="793" t="n"/>
      <c r="W28" s="793" t="n"/>
      <c r="X28" s="793" t="n"/>
      <c r="Y28" s="793" t="n"/>
      <c r="Z28" s="793" t="n"/>
      <c r="AA28" s="793" t="n"/>
      <c r="AB28" s="793" t="n"/>
      <c r="AC28" s="793" t="n"/>
      <c r="AD28" s="793" t="n"/>
      <c r="AE28" s="793" t="n"/>
      <c r="AF28" s="793" t="n"/>
      <c r="AG28" s="793" t="n"/>
      <c r="AH28" s="793" t="n"/>
      <c r="AI28" s="793" t="n"/>
    </row>
    <row r="29">
      <c r="A29" s="793" t="n"/>
      <c r="I29" s="793" t="n"/>
      <c r="J29" s="793" t="n"/>
      <c r="N29" s="793" t="n"/>
      <c r="O29" s="793" t="n"/>
      <c r="P29" s="793" t="n"/>
      <c r="Q29" s="793" t="n"/>
      <c r="R29" s="793" t="n"/>
      <c r="S29" s="793" t="n"/>
      <c r="T29" s="793" t="n"/>
      <c r="U29" s="793" t="n"/>
      <c r="V29" s="793" t="n"/>
      <c r="W29" s="793" t="n"/>
      <c r="X29" s="793" t="n"/>
      <c r="Y29" s="793" t="n"/>
      <c r="Z29" s="793" t="n"/>
      <c r="AA29" s="793" t="n"/>
      <c r="AB29" s="793" t="n"/>
      <c r="AC29" s="793" t="n"/>
      <c r="AD29" s="793" t="n"/>
      <c r="AE29" s="793" t="n"/>
      <c r="AF29" s="793" t="n"/>
      <c r="AG29" s="793" t="n"/>
      <c r="AH29" s="793" t="n"/>
      <c r="AI29" s="793" t="n"/>
    </row>
    <row r="30">
      <c r="A30" s="793" t="n"/>
      <c r="I30" s="793" t="n"/>
      <c r="J30" s="793" t="n"/>
      <c r="N30" s="793" t="n"/>
      <c r="O30" s="793" t="n"/>
      <c r="P30" s="793" t="n"/>
      <c r="Q30" s="793" t="n"/>
      <c r="R30" s="793" t="n"/>
      <c r="S30" s="793" t="n"/>
      <c r="T30" s="793" t="n"/>
      <c r="U30" s="793" t="n"/>
      <c r="V30" s="793" t="n"/>
      <c r="W30" s="793" t="n"/>
      <c r="X30" s="793" t="n"/>
      <c r="Y30" s="793" t="n"/>
      <c r="Z30" s="793" t="n"/>
      <c r="AA30" s="793" t="n"/>
      <c r="AB30" s="793" t="n"/>
      <c r="AC30" s="793" t="n"/>
      <c r="AD30" s="793" t="n"/>
      <c r="AE30" s="793" t="n"/>
      <c r="AF30" s="793" t="n"/>
      <c r="AG30" s="793" t="n"/>
      <c r="AH30" s="793" t="n"/>
      <c r="AI30" s="793" t="n"/>
    </row>
    <row r="31">
      <c r="A31" s="793" t="n"/>
      <c r="I31" s="793" t="n"/>
      <c r="J31" s="793" t="n"/>
      <c r="N31" s="793" t="n"/>
      <c r="O31" s="793" t="n"/>
      <c r="P31" s="793" t="n"/>
      <c r="Q31" s="793" t="n"/>
      <c r="R31" s="793" t="n"/>
      <c r="S31" s="793" t="n"/>
      <c r="T31" s="793" t="n"/>
      <c r="U31" s="793" t="n"/>
      <c r="V31" s="793" t="n"/>
      <c r="W31" s="793" t="n"/>
      <c r="X31" s="793" t="n"/>
      <c r="Y31" s="793" t="n"/>
      <c r="Z31" s="793" t="n"/>
      <c r="AA31" s="793" t="n"/>
      <c r="AB31" s="793" t="n"/>
      <c r="AC31" s="793" t="n"/>
      <c r="AD31" s="793" t="n"/>
      <c r="AE31" s="793" t="n"/>
      <c r="AF31" s="793" t="n"/>
      <c r="AG31" s="793" t="n"/>
      <c r="AH31" s="793" t="n"/>
      <c r="AI31" s="793" t="n"/>
    </row>
    <row r="32">
      <c r="A32" s="793" t="n"/>
      <c r="I32" s="793" t="n"/>
      <c r="J32" s="793" t="n"/>
      <c r="N32" s="793" t="n"/>
      <c r="O32" s="793" t="n"/>
      <c r="P32" s="793" t="n"/>
      <c r="Q32" s="793" t="n"/>
      <c r="R32" s="793" t="n"/>
      <c r="S32" s="793" t="n"/>
      <c r="T32" s="793" t="n"/>
      <c r="U32" s="793" t="n"/>
      <c r="V32" s="793" t="n"/>
      <c r="W32" s="793" t="n"/>
      <c r="X32" s="793" t="n"/>
      <c r="Y32" s="793" t="n"/>
      <c r="Z32" s="793" t="n"/>
      <c r="AA32" s="793" t="n"/>
      <c r="AB32" s="793" t="n"/>
      <c r="AC32" s="793" t="n"/>
      <c r="AD32" s="793" t="n"/>
      <c r="AE32" s="793" t="n"/>
      <c r="AF32" s="793" t="n"/>
      <c r="AG32" s="793" t="n"/>
      <c r="AH32" s="793" t="n"/>
      <c r="AI32" s="793" t="n"/>
    </row>
    <row r="33">
      <c r="A33" s="793" t="n"/>
      <c r="B33" s="952" t="n"/>
      <c r="C33" s="954" t="n"/>
      <c r="G33" s="952" t="n"/>
      <c r="H33" s="952" t="n"/>
      <c r="I33" s="793" t="n"/>
      <c r="J33" s="793" t="n"/>
      <c r="N33" s="793" t="n"/>
      <c r="O33" s="793" t="n"/>
      <c r="P33" s="793" t="n"/>
      <c r="Q33" s="793" t="n"/>
      <c r="R33" s="793" t="n"/>
      <c r="S33" s="793" t="n"/>
      <c r="T33" s="793" t="n"/>
      <c r="U33" s="793" t="n"/>
      <c r="V33" s="793" t="n"/>
      <c r="W33" s="793" t="n"/>
      <c r="X33" s="793" t="n"/>
      <c r="Y33" s="793" t="n"/>
      <c r="Z33" s="793" t="n"/>
      <c r="AA33" s="793" t="n"/>
      <c r="AB33" s="793" t="n"/>
      <c r="AC33" s="793" t="n"/>
      <c r="AD33" s="793" t="n"/>
      <c r="AE33" s="793" t="n"/>
      <c r="AF33" s="793" t="n"/>
      <c r="AG33" s="793" t="n"/>
      <c r="AH33" s="793" t="n"/>
      <c r="AI33" s="793" t="n"/>
    </row>
    <row r="34">
      <c r="A34" s="793" t="n"/>
      <c r="B34" s="952" t="n"/>
      <c r="C34" s="954" t="n"/>
      <c r="G34" s="952" t="n"/>
      <c r="H34" s="952" t="n"/>
      <c r="I34" s="793" t="n"/>
      <c r="J34" s="793" t="n"/>
      <c r="K34" s="793" t="n"/>
      <c r="L34" s="901" t="n"/>
      <c r="M34" s="793" t="n"/>
      <c r="N34" s="793" t="n"/>
      <c r="O34" s="793" t="n"/>
      <c r="P34" s="793" t="n"/>
      <c r="Q34" s="793" t="n"/>
      <c r="R34" s="793" t="n"/>
      <c r="S34" s="793" t="n"/>
      <c r="T34" s="793" t="n"/>
      <c r="U34" s="793" t="n"/>
      <c r="V34" s="793" t="n"/>
      <c r="W34" s="793" t="n"/>
      <c r="X34" s="793" t="n"/>
      <c r="Y34" s="793" t="n"/>
      <c r="Z34" s="793" t="n"/>
      <c r="AA34" s="793" t="n"/>
      <c r="AB34" s="793" t="n"/>
      <c r="AC34" s="793" t="n"/>
      <c r="AD34" s="793" t="n"/>
      <c r="AE34" s="793" t="n"/>
      <c r="AF34" s="793" t="n"/>
      <c r="AG34" s="793" t="n"/>
      <c r="AH34" s="793" t="n"/>
      <c r="AI34" s="793" t="n"/>
    </row>
    <row r="35">
      <c r="A35" s="793" t="n"/>
      <c r="B35" s="952" t="n"/>
      <c r="C35" s="954" t="n"/>
      <c r="G35" s="952" t="n"/>
      <c r="H35" s="952" t="n"/>
      <c r="I35" s="793" t="n"/>
      <c r="J35" s="793" t="n"/>
      <c r="K35" s="793" t="n"/>
      <c r="L35" s="901" t="n"/>
      <c r="M35" s="793" t="n"/>
      <c r="N35" s="793" t="n"/>
      <c r="O35" s="793" t="n"/>
      <c r="P35" s="793" t="n"/>
      <c r="Q35" s="793" t="n"/>
      <c r="R35" s="793" t="n"/>
      <c r="S35" s="793" t="n"/>
      <c r="T35" s="793" t="n"/>
      <c r="U35" s="793" t="n"/>
      <c r="V35" s="793" t="n"/>
      <c r="W35" s="793" t="n"/>
      <c r="X35" s="793" t="n"/>
      <c r="Y35" s="793" t="n"/>
      <c r="Z35" s="793" t="n"/>
      <c r="AA35" s="793" t="n"/>
      <c r="AB35" s="793" t="n"/>
      <c r="AC35" s="793" t="n"/>
      <c r="AD35" s="793" t="n"/>
      <c r="AE35" s="793" t="n"/>
      <c r="AF35" s="793" t="n"/>
      <c r="AG35" s="793" t="n"/>
      <c r="AH35" s="793" t="n"/>
      <c r="AI35" s="793" t="n"/>
    </row>
    <row r="36">
      <c r="A36" s="793" t="n"/>
      <c r="B36" s="952" t="n"/>
      <c r="C36" s="952" t="n"/>
      <c r="G36" s="952" t="n"/>
      <c r="H36" s="952" t="n"/>
      <c r="I36" s="793" t="n"/>
      <c r="J36" s="793" t="n"/>
      <c r="K36" s="793" t="n"/>
      <c r="L36" s="901" t="n"/>
      <c r="M36" s="793" t="n"/>
      <c r="N36" s="793" t="n"/>
      <c r="O36" s="793" t="n"/>
      <c r="P36" s="793" t="n"/>
      <c r="Q36" s="793" t="n"/>
      <c r="R36" s="793" t="n"/>
      <c r="S36" s="793" t="n"/>
      <c r="T36" s="793" t="n"/>
      <c r="U36" s="793" t="n"/>
      <c r="V36" s="793" t="n"/>
      <c r="W36" s="793" t="n"/>
      <c r="X36" s="793" t="n"/>
      <c r="Y36" s="793" t="n"/>
      <c r="Z36" s="793" t="n"/>
      <c r="AA36" s="793" t="n"/>
      <c r="AB36" s="793" t="n"/>
      <c r="AC36" s="793" t="n"/>
      <c r="AD36" s="793" t="n"/>
      <c r="AE36" s="793" t="n"/>
      <c r="AF36" s="793" t="n"/>
      <c r="AG36" s="793" t="n"/>
      <c r="AH36" s="793" t="n"/>
      <c r="AI36" s="793" t="n"/>
    </row>
    <row r="37">
      <c r="A37" s="793" t="n"/>
      <c r="B37" s="793" t="n"/>
      <c r="C37" s="793" t="n"/>
      <c r="G37" s="793" t="n"/>
      <c r="H37" s="793" t="n"/>
      <c r="I37" s="793" t="n"/>
      <c r="J37" s="793" t="n"/>
      <c r="K37" s="793" t="n"/>
      <c r="L37" s="901" t="n"/>
      <c r="M37" s="793" t="n"/>
      <c r="N37" s="793" t="n"/>
      <c r="O37" s="793" t="n"/>
      <c r="P37" s="793" t="n"/>
      <c r="Q37" s="793" t="n"/>
      <c r="R37" s="793" t="n"/>
      <c r="S37" s="793" t="n"/>
      <c r="T37" s="793" t="n"/>
      <c r="U37" s="793" t="n"/>
      <c r="V37" s="793" t="n"/>
      <c r="W37" s="793" t="n"/>
      <c r="X37" s="793" t="n"/>
      <c r="Y37" s="793" t="n"/>
      <c r="Z37" s="793" t="n"/>
      <c r="AA37" s="793" t="n"/>
      <c r="AB37" s="793" t="n"/>
      <c r="AC37" s="793" t="n"/>
      <c r="AD37" s="793" t="n"/>
      <c r="AE37" s="793" t="n"/>
      <c r="AF37" s="793" t="n"/>
      <c r="AG37" s="793" t="n"/>
      <c r="AH37" s="793" t="n"/>
      <c r="AI37" s="793" t="n"/>
    </row>
    <row r="38">
      <c r="A38" s="793" t="n"/>
      <c r="I38" s="793" t="n"/>
      <c r="J38" s="793" t="n"/>
      <c r="K38" s="793" t="n"/>
      <c r="L38" s="901" t="n"/>
      <c r="M38" s="793" t="n"/>
      <c r="N38" s="793" t="n"/>
      <c r="O38" s="793" t="n"/>
      <c r="P38" s="793" t="n"/>
      <c r="Q38" s="793" t="n"/>
      <c r="R38" s="793" t="n"/>
      <c r="S38" s="793" t="n"/>
      <c r="T38" s="793" t="n"/>
      <c r="U38" s="793" t="n"/>
      <c r="V38" s="793" t="n"/>
      <c r="W38" s="793" t="n"/>
      <c r="X38" s="793" t="n"/>
      <c r="Y38" s="793" t="n"/>
      <c r="Z38" s="793" t="n"/>
      <c r="AA38" s="793" t="n"/>
      <c r="AB38" s="793" t="n"/>
      <c r="AC38" s="793" t="n"/>
      <c r="AD38" s="793" t="n"/>
      <c r="AE38" s="793" t="n"/>
      <c r="AF38" s="793" t="n"/>
      <c r="AG38" s="793" t="n"/>
      <c r="AH38" s="793" t="n"/>
      <c r="AI38" s="793" t="n"/>
    </row>
    <row r="39">
      <c r="A39" s="793" t="n"/>
      <c r="I39" s="956" t="n"/>
      <c r="J39" s="956" t="n"/>
      <c r="K39" s="956" t="n"/>
      <c r="L39" s="956" t="n"/>
      <c r="M39" s="956" t="n"/>
      <c r="N39" s="793" t="n"/>
      <c r="O39" s="793" t="n"/>
      <c r="P39" s="793" t="n"/>
      <c r="Q39" s="793" t="n"/>
      <c r="R39" s="793" t="n"/>
      <c r="S39" s="793" t="n"/>
      <c r="T39" s="793" t="n"/>
      <c r="U39" s="793" t="n"/>
      <c r="V39" s="793" t="n"/>
      <c r="W39" s="793" t="n"/>
      <c r="X39" s="793" t="n"/>
      <c r="Y39" s="793" t="n"/>
      <c r="Z39" s="793" t="n"/>
      <c r="AA39" s="793" t="n"/>
      <c r="AB39" s="793" t="n"/>
      <c r="AC39" s="793" t="n"/>
      <c r="AD39" s="793" t="n"/>
      <c r="AE39" s="793" t="n"/>
      <c r="AF39" s="793" t="n"/>
      <c r="AG39" s="793" t="n"/>
      <c r="AH39" s="793" t="n"/>
      <c r="AI39" s="793" t="n"/>
    </row>
    <row r="40">
      <c r="A40" s="793" t="n"/>
      <c r="I40" s="957" t="n"/>
      <c r="J40" s="957" t="n"/>
      <c r="K40" s="958" t="n"/>
      <c r="L40" s="958" t="n"/>
      <c r="M40" s="958" t="n"/>
      <c r="N40" s="793" t="n"/>
      <c r="O40" s="793" t="n"/>
      <c r="P40" s="793" t="n"/>
      <c r="Q40" s="793" t="n"/>
      <c r="R40" s="793" t="n"/>
      <c r="S40" s="793" t="n"/>
      <c r="T40" s="793" t="n"/>
      <c r="U40" s="793" t="n"/>
      <c r="V40" s="793" t="n"/>
      <c r="W40" s="793" t="n"/>
      <c r="X40" s="793" t="n"/>
      <c r="Y40" s="793" t="n"/>
      <c r="Z40" s="793" t="n"/>
      <c r="AA40" s="793" t="n"/>
      <c r="AB40" s="793" t="n"/>
      <c r="AC40" s="793" t="n"/>
      <c r="AD40" s="793" t="n"/>
      <c r="AE40" s="793" t="n"/>
      <c r="AF40" s="793" t="n"/>
      <c r="AG40" s="793" t="n"/>
      <c r="AH40" s="793" t="n"/>
      <c r="AI40" s="793" t="n"/>
    </row>
    <row r="41">
      <c r="A41" s="793" t="n"/>
      <c r="I41" s="958" t="n"/>
      <c r="J41" s="957" t="n"/>
      <c r="K41" s="957" t="n"/>
      <c r="L41" s="958" t="n"/>
      <c r="M41" s="958" t="n"/>
      <c r="N41" s="793" t="n"/>
      <c r="O41" s="793" t="n"/>
      <c r="P41" s="793" t="n"/>
      <c r="Q41" s="793" t="n"/>
      <c r="R41" s="793" t="n"/>
      <c r="S41" s="793" t="n"/>
      <c r="T41" s="793" t="n"/>
      <c r="U41" s="793" t="n"/>
      <c r="V41" s="793" t="n"/>
      <c r="W41" s="793" t="n"/>
      <c r="X41" s="793" t="n"/>
      <c r="Y41" s="793" t="n"/>
      <c r="Z41" s="793" t="n"/>
      <c r="AA41" s="793" t="n"/>
      <c r="AB41" s="793" t="n"/>
      <c r="AC41" s="793" t="n"/>
      <c r="AD41" s="793" t="n"/>
      <c r="AE41" s="793" t="n"/>
      <c r="AF41" s="793" t="n"/>
      <c r="AG41" s="793" t="n"/>
      <c r="AH41" s="793" t="n"/>
      <c r="AI41" s="793" t="n"/>
    </row>
    <row r="42">
      <c r="A42" s="793" t="n"/>
      <c r="I42" s="793" t="n"/>
      <c r="J42" s="793" t="n"/>
      <c r="K42" s="793" t="n"/>
      <c r="L42" s="901" t="n"/>
      <c r="M42" s="793" t="n"/>
      <c r="N42" s="793" t="n"/>
      <c r="O42" s="793" t="n"/>
      <c r="P42" s="793" t="n"/>
      <c r="Q42" s="793" t="n"/>
      <c r="R42" s="793" t="n"/>
      <c r="S42" s="793" t="n"/>
      <c r="T42" s="793" t="n"/>
      <c r="U42" s="793" t="n"/>
      <c r="V42" s="793" t="n"/>
      <c r="W42" s="793" t="n"/>
      <c r="X42" s="793" t="n"/>
      <c r="Y42" s="793" t="n"/>
      <c r="Z42" s="793" t="n"/>
      <c r="AA42" s="793" t="n"/>
      <c r="AB42" s="793" t="n"/>
      <c r="AC42" s="793" t="n"/>
      <c r="AD42" s="793" t="n"/>
      <c r="AE42" s="793" t="n"/>
      <c r="AF42" s="793" t="n"/>
      <c r="AG42" s="793" t="n"/>
      <c r="AH42" s="793" t="n"/>
      <c r="AI42" s="793" t="n"/>
    </row>
    <row r="43">
      <c r="A43" s="793" t="n"/>
      <c r="I43" s="793" t="n"/>
      <c r="J43" s="793" t="n"/>
      <c r="K43" s="793" t="n"/>
      <c r="L43" s="901" t="n"/>
      <c r="M43" s="793" t="n"/>
      <c r="N43" s="793" t="n"/>
      <c r="O43" s="793" t="n"/>
      <c r="P43" s="793" t="n"/>
      <c r="Q43" s="793" t="n"/>
      <c r="R43" s="793" t="n"/>
      <c r="S43" s="793" t="n"/>
      <c r="T43" s="793" t="n"/>
      <c r="U43" s="793" t="n"/>
      <c r="V43" s="793" t="n"/>
      <c r="W43" s="793" t="n"/>
      <c r="X43" s="793" t="n"/>
      <c r="Y43" s="793" t="n"/>
      <c r="Z43" s="793" t="n"/>
      <c r="AA43" s="793" t="n"/>
      <c r="AB43" s="793" t="n"/>
      <c r="AC43" s="793" t="n"/>
      <c r="AD43" s="793" t="n"/>
      <c r="AE43" s="793" t="n"/>
      <c r="AF43" s="793" t="n"/>
      <c r="AG43" s="793" t="n"/>
      <c r="AH43" s="793" t="n"/>
      <c r="AI43" s="793" t="n"/>
    </row>
    <row r="44">
      <c r="A44" s="793" t="n"/>
      <c r="I44" s="793" t="n"/>
      <c r="J44" s="793" t="n"/>
      <c r="K44" s="793" t="n"/>
      <c r="L44" s="901" t="n"/>
      <c r="M44" s="793" t="n"/>
      <c r="N44" s="793" t="n"/>
      <c r="O44" s="793" t="n"/>
      <c r="P44" s="793" t="n"/>
      <c r="Q44" s="793" t="n"/>
      <c r="R44" s="793" t="n"/>
      <c r="S44" s="793" t="n"/>
      <c r="T44" s="793" t="n"/>
      <c r="U44" s="793" t="n"/>
      <c r="V44" s="793" t="n"/>
      <c r="W44" s="793" t="n"/>
      <c r="X44" s="793" t="n"/>
      <c r="Y44" s="793" t="n"/>
      <c r="Z44" s="793" t="n"/>
      <c r="AA44" s="793" t="n"/>
      <c r="AB44" s="793" t="n"/>
      <c r="AC44" s="793" t="n"/>
      <c r="AD44" s="793" t="n"/>
      <c r="AE44" s="793" t="n"/>
      <c r="AF44" s="793" t="n"/>
      <c r="AG44" s="793" t="n"/>
      <c r="AH44" s="793" t="n"/>
      <c r="AI44" s="793" t="n"/>
    </row>
    <row r="45">
      <c r="A45" s="793" t="n"/>
      <c r="I45" s="793" t="n"/>
      <c r="J45" s="793" t="n"/>
      <c r="K45" s="793" t="n"/>
      <c r="L45" s="901" t="n"/>
      <c r="M45" s="793" t="n"/>
      <c r="N45" s="793" t="n"/>
      <c r="O45" s="793" t="n"/>
      <c r="P45" s="793" t="n"/>
      <c r="Q45" s="793" t="n"/>
      <c r="R45" s="793" t="n"/>
      <c r="S45" s="793" t="n"/>
      <c r="T45" s="793" t="n"/>
      <c r="U45" s="793" t="n"/>
      <c r="V45" s="793" t="n"/>
      <c r="W45" s="793" t="n"/>
      <c r="X45" s="793" t="n"/>
      <c r="Y45" s="793" t="n"/>
      <c r="Z45" s="793" t="n"/>
      <c r="AA45" s="793" t="n"/>
      <c r="AB45" s="793" t="n"/>
      <c r="AC45" s="793" t="n"/>
      <c r="AD45" s="793" t="n"/>
      <c r="AE45" s="793" t="n"/>
      <c r="AF45" s="793" t="n"/>
      <c r="AG45" s="793" t="n"/>
      <c r="AH45" s="793" t="n"/>
      <c r="AI45" s="793" t="n"/>
    </row>
    <row r="46">
      <c r="A46" s="793" t="n"/>
      <c r="I46" s="793" t="n"/>
      <c r="J46" s="793" t="n"/>
      <c r="K46" s="793" t="n"/>
      <c r="L46" s="901" t="n"/>
      <c r="M46" s="793" t="n"/>
      <c r="N46" s="793" t="n"/>
      <c r="O46" s="793" t="n"/>
      <c r="P46" s="793" t="n"/>
      <c r="Q46" s="793" t="n"/>
      <c r="R46" s="793" t="n"/>
      <c r="S46" s="793" t="n"/>
      <c r="T46" s="793" t="n"/>
      <c r="U46" s="793" t="n"/>
      <c r="V46" s="793" t="n"/>
      <c r="W46" s="793" t="n"/>
      <c r="X46" s="793" t="n"/>
      <c r="Y46" s="793" t="n"/>
      <c r="Z46" s="793" t="n"/>
      <c r="AA46" s="793" t="n"/>
      <c r="AB46" s="793" t="n"/>
      <c r="AC46" s="793" t="n"/>
      <c r="AD46" s="793" t="n"/>
      <c r="AE46" s="793" t="n"/>
      <c r="AF46" s="793" t="n"/>
      <c r="AG46" s="793" t="n"/>
      <c r="AH46" s="793" t="n"/>
      <c r="AI46" s="793" t="n"/>
    </row>
    <row r="47">
      <c r="A47" s="793" t="n"/>
      <c r="I47" s="793" t="n"/>
      <c r="J47" s="793" t="n"/>
      <c r="K47" s="793" t="n"/>
      <c r="L47" s="901" t="n"/>
      <c r="M47" s="793" t="n"/>
      <c r="N47" s="793" t="n"/>
      <c r="O47" s="793" t="n"/>
      <c r="P47" s="793" t="n"/>
      <c r="Q47" s="793" t="n"/>
      <c r="R47" s="793" t="n"/>
      <c r="S47" s="793" t="n"/>
      <c r="T47" s="793" t="n"/>
      <c r="U47" s="793" t="n"/>
      <c r="V47" s="793" t="n"/>
      <c r="W47" s="793" t="n"/>
      <c r="X47" s="793" t="n"/>
      <c r="Y47" s="793" t="n"/>
      <c r="Z47" s="793" t="n"/>
      <c r="AA47" s="793" t="n"/>
      <c r="AB47" s="793" t="n"/>
      <c r="AC47" s="793" t="n"/>
      <c r="AD47" s="793" t="n"/>
      <c r="AE47" s="793" t="n"/>
      <c r="AF47" s="793" t="n"/>
      <c r="AG47" s="793" t="n"/>
      <c r="AH47" s="793" t="n"/>
      <c r="AI47" s="793" t="n"/>
    </row>
    <row r="48">
      <c r="A48" s="793" t="n"/>
      <c r="B48" s="793" t="n"/>
      <c r="C48" s="793" t="n"/>
      <c r="D48" s="793" t="n"/>
      <c r="E48" s="793" t="n"/>
      <c r="F48" s="793" t="n"/>
      <c r="G48" s="793" t="n"/>
      <c r="H48" s="793" t="n"/>
      <c r="I48" s="793" t="n"/>
      <c r="J48" s="793" t="n"/>
      <c r="K48" s="793" t="n"/>
      <c r="L48" s="901" t="n"/>
      <c r="M48" s="793" t="n"/>
      <c r="N48" s="793" t="n"/>
      <c r="O48" s="793" t="n"/>
      <c r="P48" s="793" t="n"/>
      <c r="Q48" s="793" t="n"/>
      <c r="R48" s="793" t="n"/>
      <c r="S48" s="793" t="n"/>
      <c r="T48" s="793" t="n"/>
      <c r="U48" s="793" t="n"/>
      <c r="V48" s="793" t="n"/>
      <c r="W48" s="793" t="n"/>
      <c r="X48" s="793" t="n"/>
      <c r="Y48" s="793" t="n"/>
      <c r="Z48" s="793" t="n"/>
      <c r="AA48" s="793" t="n"/>
      <c r="AB48" s="793" t="n"/>
      <c r="AC48" s="793" t="n"/>
      <c r="AD48" s="793" t="n"/>
      <c r="AE48" s="793" t="n"/>
      <c r="AF48" s="793" t="n"/>
      <c r="AG48" s="793" t="n"/>
      <c r="AH48" s="793" t="n"/>
      <c r="AI48" s="793" t="n"/>
    </row>
    <row r="49">
      <c r="A49" s="793" t="n"/>
      <c r="B49" s="793" t="n"/>
      <c r="C49" s="793" t="n"/>
      <c r="D49" s="793" t="n"/>
      <c r="E49" s="793" t="n"/>
      <c r="F49" s="793" t="n"/>
      <c r="G49" s="793" t="n"/>
      <c r="H49" s="793" t="n"/>
      <c r="I49" s="793" t="n"/>
      <c r="J49" s="793" t="n"/>
      <c r="K49" s="793" t="n"/>
      <c r="L49" s="901" t="n"/>
      <c r="M49" s="793" t="n"/>
      <c r="N49" s="793" t="n"/>
      <c r="O49" s="793" t="n"/>
      <c r="P49" s="793" t="n"/>
      <c r="Q49" s="793" t="n"/>
      <c r="R49" s="793" t="n"/>
      <c r="S49" s="793" t="n"/>
      <c r="T49" s="793" t="n"/>
      <c r="U49" s="793" t="n"/>
      <c r="V49" s="793" t="n"/>
      <c r="W49" s="793" t="n"/>
      <c r="X49" s="793" t="n"/>
      <c r="Y49" s="793" t="n"/>
      <c r="Z49" s="793" t="n"/>
      <c r="AA49" s="793" t="n"/>
      <c r="AB49" s="793" t="n"/>
      <c r="AC49" s="793" t="n"/>
      <c r="AD49" s="793" t="n"/>
      <c r="AE49" s="793" t="n"/>
      <c r="AF49" s="793" t="n"/>
      <c r="AG49" s="793" t="n"/>
      <c r="AH49" s="793" t="n"/>
      <c r="AI49" s="793" t="n"/>
    </row>
    <row r="50">
      <c r="A50" s="793" t="n"/>
      <c r="B50" s="793" t="n"/>
      <c r="C50" s="793" t="n"/>
      <c r="D50" s="793" t="n"/>
      <c r="E50" s="793" t="n"/>
      <c r="F50" s="793" t="n"/>
      <c r="G50" s="793" t="n"/>
      <c r="H50" s="793" t="n"/>
      <c r="I50" s="793" t="n"/>
      <c r="J50" s="793" t="n"/>
      <c r="K50" s="793" t="n"/>
      <c r="L50" s="901" t="n"/>
      <c r="M50" s="793" t="n"/>
      <c r="N50" s="793" t="n"/>
      <c r="O50" s="793" t="n"/>
      <c r="P50" s="793" t="n"/>
      <c r="Q50" s="793" t="n"/>
      <c r="R50" s="793" t="n"/>
      <c r="S50" s="793" t="n"/>
      <c r="T50" s="793" t="n"/>
      <c r="U50" s="793" t="n"/>
      <c r="V50" s="793" t="n"/>
      <c r="W50" s="793" t="n"/>
      <c r="X50" s="793" t="n"/>
      <c r="Y50" s="793" t="n"/>
      <c r="Z50" s="793" t="n"/>
      <c r="AA50" s="793" t="n"/>
      <c r="AB50" s="793" t="n"/>
      <c r="AC50" s="793" t="n"/>
      <c r="AD50" s="793" t="n"/>
      <c r="AE50" s="793" t="n"/>
      <c r="AF50" s="793" t="n"/>
      <c r="AG50" s="793" t="n"/>
      <c r="AH50" s="793" t="n"/>
      <c r="AI50" s="793" t="n"/>
    </row>
    <row r="51">
      <c r="A51" s="793" t="n"/>
      <c r="B51" s="793" t="n"/>
      <c r="C51" s="793" t="n"/>
      <c r="D51" s="793" t="n"/>
      <c r="E51" s="793" t="n"/>
      <c r="F51" s="793" t="n"/>
      <c r="G51" s="793" t="n"/>
      <c r="H51" s="793" t="n"/>
      <c r="I51" s="793" t="n"/>
      <c r="J51" s="793" t="n"/>
      <c r="K51" s="793" t="n"/>
      <c r="L51" s="901" t="n"/>
      <c r="M51" s="793" t="n"/>
      <c r="N51" s="793" t="n"/>
      <c r="O51" s="793" t="n"/>
      <c r="P51" s="793" t="n"/>
      <c r="Q51" s="793" t="n"/>
      <c r="R51" s="793" t="n"/>
      <c r="S51" s="793" t="n"/>
      <c r="T51" s="793" t="n"/>
      <c r="U51" s="793" t="n"/>
      <c r="V51" s="793" t="n"/>
      <c r="W51" s="793" t="n"/>
      <c r="X51" s="793" t="n"/>
      <c r="Y51" s="793" t="n"/>
      <c r="Z51" s="793" t="n"/>
      <c r="AA51" s="793" t="n"/>
      <c r="AB51" s="793" t="n"/>
      <c r="AC51" s="793" t="n"/>
      <c r="AD51" s="793" t="n"/>
      <c r="AE51" s="793" t="n"/>
      <c r="AF51" s="793" t="n"/>
      <c r="AG51" s="793" t="n"/>
      <c r="AH51" s="793" t="n"/>
      <c r="AI51" s="793" t="n"/>
    </row>
    <row r="52">
      <c r="A52" s="793" t="n"/>
      <c r="B52" s="793" t="n"/>
      <c r="C52" s="793" t="n"/>
      <c r="D52" s="793" t="n"/>
      <c r="E52" s="793" t="n"/>
      <c r="F52" s="793" t="n"/>
      <c r="G52" s="793" t="n"/>
      <c r="H52" s="793" t="n"/>
      <c r="I52" s="793" t="n"/>
      <c r="J52" s="793" t="n"/>
      <c r="K52" s="793" t="n"/>
      <c r="L52" s="901" t="n"/>
      <c r="M52" s="793" t="n"/>
      <c r="N52" s="793" t="n"/>
      <c r="O52" s="793" t="n"/>
      <c r="P52" s="793" t="n"/>
      <c r="Q52" s="793" t="n"/>
      <c r="R52" s="793" t="n"/>
      <c r="S52" s="793" t="n"/>
      <c r="T52" s="793" t="n"/>
      <c r="U52" s="793" t="n"/>
      <c r="V52" s="793" t="n"/>
      <c r="W52" s="793" t="n"/>
      <c r="X52" s="793" t="n"/>
      <c r="Y52" s="793" t="n"/>
      <c r="Z52" s="793" t="n"/>
      <c r="AA52" s="793" t="n"/>
      <c r="AB52" s="793" t="n"/>
      <c r="AC52" s="793" t="n"/>
      <c r="AD52" s="793" t="n"/>
      <c r="AE52" s="793" t="n"/>
      <c r="AF52" s="793" t="n"/>
      <c r="AG52" s="793" t="n"/>
      <c r="AH52" s="793" t="n"/>
      <c r="AI52" s="793" t="n"/>
    </row>
    <row r="53">
      <c r="A53" s="793" t="n"/>
      <c r="B53" s="793" t="n"/>
      <c r="C53" s="793" t="n"/>
      <c r="D53" s="793" t="n"/>
      <c r="E53" s="793" t="n"/>
      <c r="F53" s="793" t="n"/>
      <c r="G53" s="793" t="n"/>
      <c r="H53" s="793" t="n"/>
      <c r="I53" s="793" t="n"/>
      <c r="J53" s="793" t="n"/>
      <c r="K53" s="793" t="n"/>
      <c r="L53" s="901" t="n"/>
      <c r="M53" s="793" t="n"/>
      <c r="N53" s="793" t="n"/>
      <c r="O53" s="793" t="n"/>
      <c r="P53" s="793" t="n"/>
      <c r="Q53" s="793" t="n"/>
      <c r="R53" s="793" t="n"/>
      <c r="S53" s="793" t="n"/>
      <c r="T53" s="793" t="n"/>
      <c r="U53" s="793" t="n"/>
      <c r="V53" s="793" t="n"/>
      <c r="W53" s="793" t="n"/>
      <c r="X53" s="793" t="n"/>
      <c r="Y53" s="793" t="n"/>
      <c r="Z53" s="793" t="n"/>
      <c r="AA53" s="793" t="n"/>
      <c r="AB53" s="793" t="n"/>
      <c r="AC53" s="793" t="n"/>
      <c r="AD53" s="793" t="n"/>
      <c r="AE53" s="793" t="n"/>
      <c r="AF53" s="793" t="n"/>
      <c r="AG53" s="793" t="n"/>
      <c r="AH53" s="793" t="n"/>
      <c r="AI53" s="793" t="n"/>
    </row>
    <row r="54">
      <c r="A54" s="793" t="n"/>
      <c r="B54" s="793" t="n"/>
      <c r="C54" s="793" t="n"/>
      <c r="D54" s="793" t="n"/>
      <c r="E54" s="793" t="n"/>
      <c r="F54" s="793" t="n"/>
      <c r="G54" s="793" t="n"/>
      <c r="H54" s="793" t="n"/>
      <c r="I54" s="793" t="n"/>
      <c r="J54" s="793" t="n"/>
      <c r="K54" s="793" t="n"/>
      <c r="L54" s="901" t="n"/>
      <c r="M54" s="793" t="n"/>
      <c r="N54" s="793" t="n"/>
      <c r="O54" s="793" t="n"/>
      <c r="P54" s="793" t="n"/>
      <c r="Q54" s="793" t="n"/>
      <c r="R54" s="793" t="n"/>
      <c r="S54" s="793" t="n"/>
      <c r="T54" s="793" t="n"/>
      <c r="U54" s="793" t="n"/>
      <c r="V54" s="793" t="n"/>
      <c r="W54" s="793" t="n"/>
      <c r="X54" s="793" t="n"/>
      <c r="Y54" s="793" t="n"/>
      <c r="Z54" s="793" t="n"/>
      <c r="AA54" s="793" t="n"/>
      <c r="AB54" s="793" t="n"/>
      <c r="AC54" s="793" t="n"/>
      <c r="AD54" s="793" t="n"/>
      <c r="AE54" s="793" t="n"/>
      <c r="AF54" s="793" t="n"/>
      <c r="AG54" s="793" t="n"/>
      <c r="AH54" s="793" t="n"/>
      <c r="AI54" s="793" t="n"/>
    </row>
    <row r="55">
      <c r="A55" s="793" t="n"/>
      <c r="B55" s="793" t="n"/>
      <c r="C55" s="793" t="n"/>
      <c r="D55" s="793" t="n"/>
      <c r="E55" s="793" t="n"/>
      <c r="F55" s="793" t="n"/>
      <c r="G55" s="793" t="n"/>
      <c r="H55" s="793" t="n"/>
      <c r="I55" s="793" t="n"/>
      <c r="J55" s="793" t="n"/>
      <c r="K55" s="793" t="n"/>
      <c r="L55" s="901" t="n"/>
      <c r="M55" s="793" t="n"/>
      <c r="N55" s="793" t="n"/>
      <c r="O55" s="793" t="n"/>
      <c r="P55" s="793" t="n"/>
      <c r="Q55" s="793" t="n"/>
      <c r="R55" s="793" t="n"/>
      <c r="S55" s="793" t="n"/>
      <c r="T55" s="793" t="n"/>
      <c r="U55" s="793" t="n"/>
      <c r="V55" s="793" t="n"/>
      <c r="W55" s="793" t="n"/>
      <c r="X55" s="793" t="n"/>
      <c r="Y55" s="793" t="n"/>
      <c r="Z55" s="793" t="n"/>
      <c r="AA55" s="793" t="n"/>
      <c r="AB55" s="793" t="n"/>
      <c r="AC55" s="793" t="n"/>
      <c r="AD55" s="793" t="n"/>
      <c r="AE55" s="793" t="n"/>
      <c r="AF55" s="793" t="n"/>
      <c r="AG55" s="793" t="n"/>
      <c r="AH55" s="793" t="n"/>
      <c r="AI55" s="793" t="n"/>
    </row>
    <row r="56">
      <c r="A56" s="793" t="n"/>
      <c r="B56" s="793" t="n"/>
      <c r="C56" s="793" t="n"/>
      <c r="D56" s="793" t="n"/>
      <c r="E56" s="793" t="n"/>
      <c r="F56" s="793" t="n"/>
      <c r="G56" s="793" t="n"/>
      <c r="H56" s="793" t="n"/>
      <c r="I56" s="793" t="n"/>
      <c r="J56" s="793" t="n"/>
      <c r="K56" s="793" t="n"/>
      <c r="L56" s="901" t="n"/>
      <c r="M56" s="793" t="n"/>
      <c r="N56" s="793" t="n"/>
      <c r="O56" s="793" t="n"/>
      <c r="P56" s="793" t="n"/>
      <c r="Q56" s="793" t="n"/>
      <c r="R56" s="793" t="n"/>
      <c r="S56" s="793" t="n"/>
      <c r="T56" s="793" t="n"/>
      <c r="U56" s="793" t="n"/>
      <c r="V56" s="793" t="n"/>
      <c r="W56" s="793" t="n"/>
      <c r="X56" s="793" t="n"/>
      <c r="Y56" s="793" t="n"/>
      <c r="Z56" s="793" t="n"/>
      <c r="AA56" s="793" t="n"/>
      <c r="AB56" s="793" t="n"/>
      <c r="AC56" s="793" t="n"/>
      <c r="AD56" s="793" t="n"/>
      <c r="AE56" s="793" t="n"/>
      <c r="AF56" s="793" t="n"/>
      <c r="AG56" s="793" t="n"/>
      <c r="AH56" s="793" t="n"/>
      <c r="AI56" s="793" t="n"/>
    </row>
    <row r="57">
      <c r="A57" s="793" t="n"/>
      <c r="B57" s="793" t="n"/>
      <c r="C57" s="793" t="n"/>
      <c r="D57" s="793" t="n"/>
      <c r="E57" s="793" t="n"/>
      <c r="F57" s="793" t="n"/>
      <c r="G57" s="793" t="n"/>
      <c r="H57" s="793" t="n"/>
      <c r="I57" s="793" t="n"/>
      <c r="J57" s="793" t="n"/>
      <c r="K57" s="793" t="n"/>
      <c r="L57" s="901" t="n"/>
      <c r="M57" s="793" t="n"/>
      <c r="N57" s="793" t="n"/>
      <c r="O57" s="793" t="n"/>
      <c r="P57" s="793" t="n"/>
      <c r="Q57" s="793" t="n"/>
      <c r="R57" s="793" t="n"/>
      <c r="S57" s="793" t="n"/>
      <c r="T57" s="793" t="n"/>
      <c r="U57" s="793" t="n"/>
      <c r="V57" s="793" t="n"/>
      <c r="W57" s="793" t="n"/>
      <c r="X57" s="793" t="n"/>
      <c r="Y57" s="793" t="n"/>
      <c r="Z57" s="793" t="n"/>
      <c r="AA57" s="793" t="n"/>
      <c r="AB57" s="793" t="n"/>
      <c r="AC57" s="793" t="n"/>
      <c r="AD57" s="793" t="n"/>
      <c r="AE57" s="793" t="n"/>
      <c r="AF57" s="793" t="n"/>
      <c r="AG57" s="793" t="n"/>
      <c r="AH57" s="793" t="n"/>
      <c r="AI57" s="793" t="n"/>
    </row>
    <row r="58">
      <c r="A58" s="793" t="n"/>
      <c r="B58" s="793" t="n"/>
      <c r="C58" s="793" t="n"/>
      <c r="D58" s="793" t="n"/>
      <c r="E58" s="793" t="n"/>
      <c r="F58" s="793" t="n"/>
      <c r="G58" s="793" t="n"/>
      <c r="H58" s="793" t="n"/>
      <c r="I58" s="793" t="n"/>
      <c r="J58" s="793" t="n"/>
      <c r="K58" s="793" t="n"/>
      <c r="L58" s="901" t="n"/>
      <c r="M58" s="793" t="n"/>
      <c r="N58" s="793" t="n"/>
      <c r="O58" s="793" t="n"/>
      <c r="P58" s="793" t="n"/>
      <c r="Q58" s="793" t="n"/>
      <c r="R58" s="793" t="n"/>
      <c r="S58" s="793" t="n"/>
      <c r="T58" s="793" t="n"/>
      <c r="U58" s="793" t="n"/>
      <c r="V58" s="793" t="n"/>
      <c r="W58" s="793" t="n"/>
      <c r="X58" s="793" t="n"/>
      <c r="Y58" s="793" t="n"/>
      <c r="Z58" s="793" t="n"/>
      <c r="AA58" s="793" t="n"/>
      <c r="AB58" s="793" t="n"/>
      <c r="AC58" s="793" t="n"/>
      <c r="AD58" s="793" t="n"/>
      <c r="AE58" s="793" t="n"/>
      <c r="AF58" s="793" t="n"/>
      <c r="AG58" s="793" t="n"/>
      <c r="AH58" s="793" t="n"/>
      <c r="AI58" s="793" t="n"/>
    </row>
    <row r="59">
      <c r="A59" s="793" t="n"/>
      <c r="B59" s="793" t="n"/>
      <c r="C59" s="793" t="n"/>
      <c r="D59" s="793" t="n"/>
      <c r="E59" s="793" t="n"/>
      <c r="F59" s="793" t="n"/>
      <c r="G59" s="793" t="n"/>
      <c r="H59" s="793" t="n"/>
      <c r="I59" s="793" t="n"/>
      <c r="J59" s="793" t="n"/>
      <c r="K59" s="793" t="n"/>
      <c r="L59" s="901" t="n"/>
      <c r="M59" s="793" t="n"/>
      <c r="N59" s="793" t="n"/>
      <c r="O59" s="793" t="n"/>
      <c r="P59" s="793" t="n"/>
      <c r="Q59" s="793" t="n"/>
      <c r="R59" s="793" t="n"/>
      <c r="S59" s="793" t="n"/>
      <c r="T59" s="793" t="n"/>
      <c r="U59" s="793" t="n"/>
      <c r="V59" s="793" t="n"/>
      <c r="W59" s="793" t="n"/>
      <c r="X59" s="793" t="n"/>
      <c r="Y59" s="793" t="n"/>
      <c r="Z59" s="793" t="n"/>
      <c r="AA59" s="793" t="n"/>
      <c r="AB59" s="793" t="n"/>
      <c r="AC59" s="793" t="n"/>
      <c r="AD59" s="793" t="n"/>
      <c r="AE59" s="793" t="n"/>
      <c r="AF59" s="793" t="n"/>
      <c r="AG59" s="793" t="n"/>
      <c r="AH59" s="793" t="n"/>
      <c r="AI59" s="793" t="n"/>
    </row>
    <row r="60">
      <c r="A60" s="793" t="n"/>
      <c r="B60" s="793" t="n"/>
      <c r="C60" s="793" t="n"/>
      <c r="D60" s="793" t="n"/>
      <c r="E60" s="793" t="n"/>
      <c r="F60" s="793" t="n"/>
      <c r="G60" s="793" t="n"/>
      <c r="H60" s="793" t="n"/>
      <c r="I60" s="793" t="n"/>
      <c r="J60" s="793" t="n"/>
      <c r="K60" s="793" t="n"/>
      <c r="L60" s="901" t="n"/>
      <c r="M60" s="793" t="n"/>
      <c r="N60" s="793" t="n"/>
      <c r="O60" s="793" t="n"/>
      <c r="P60" s="793" t="n"/>
      <c r="Q60" s="793" t="n"/>
      <c r="R60" s="793" t="n"/>
      <c r="S60" s="793" t="n"/>
      <c r="T60" s="793" t="n"/>
      <c r="U60" s="793" t="n"/>
      <c r="V60" s="793" t="n"/>
      <c r="W60" s="793" t="n"/>
      <c r="X60" s="793" t="n"/>
      <c r="Y60" s="793" t="n"/>
      <c r="Z60" s="793" t="n"/>
      <c r="AA60" s="793" t="n"/>
      <c r="AB60" s="793" t="n"/>
      <c r="AC60" s="793" t="n"/>
      <c r="AD60" s="793" t="n"/>
      <c r="AE60" s="793" t="n"/>
      <c r="AF60" s="793" t="n"/>
      <c r="AG60" s="793" t="n"/>
      <c r="AH60" s="793" t="n"/>
      <c r="AI60" s="793" t="n"/>
    </row>
    <row r="61">
      <c r="A61" s="793" t="n"/>
      <c r="B61" s="793" t="n"/>
      <c r="C61" s="793" t="n"/>
      <c r="D61" s="793" t="n"/>
      <c r="E61" s="793" t="n"/>
      <c r="F61" s="793" t="n"/>
      <c r="G61" s="793" t="n"/>
      <c r="H61" s="793" t="n"/>
      <c r="I61" s="793" t="n"/>
      <c r="J61" s="793" t="n"/>
      <c r="K61" s="793" t="n"/>
      <c r="L61" s="901" t="n"/>
      <c r="M61" s="793" t="n"/>
      <c r="N61" s="793" t="n"/>
      <c r="O61" s="793" t="n"/>
      <c r="P61" s="793" t="n"/>
      <c r="Q61" s="793" t="n"/>
      <c r="R61" s="793" t="n"/>
      <c r="S61" s="793" t="n"/>
      <c r="T61" s="793" t="n"/>
      <c r="U61" s="793" t="n"/>
      <c r="V61" s="793" t="n"/>
      <c r="W61" s="793" t="n"/>
      <c r="X61" s="793" t="n"/>
      <c r="Y61" s="793" t="n"/>
      <c r="Z61" s="793" t="n"/>
      <c r="AA61" s="793" t="n"/>
      <c r="AB61" s="793" t="n"/>
      <c r="AC61" s="793" t="n"/>
      <c r="AD61" s="793" t="n"/>
      <c r="AE61" s="793" t="n"/>
      <c r="AF61" s="793" t="n"/>
      <c r="AG61" s="793" t="n"/>
      <c r="AH61" s="793" t="n"/>
      <c r="AI61" s="793" t="n"/>
    </row>
    <row r="62">
      <c r="A62" s="793" t="n"/>
      <c r="B62" s="793" t="n"/>
      <c r="C62" s="793" t="n"/>
      <c r="D62" s="793" t="n"/>
      <c r="E62" s="793" t="n"/>
      <c r="F62" s="793" t="n"/>
      <c r="G62" s="793" t="n"/>
      <c r="H62" s="793" t="n"/>
      <c r="I62" s="793" t="n"/>
      <c r="J62" s="793" t="n"/>
      <c r="K62" s="793" t="n"/>
      <c r="L62" s="901" t="n"/>
      <c r="M62" s="793" t="n"/>
      <c r="N62" s="793" t="n"/>
      <c r="O62" s="793" t="n"/>
      <c r="P62" s="793" t="n"/>
      <c r="Q62" s="793" t="n"/>
      <c r="R62" s="793" t="n"/>
      <c r="S62" s="793" t="n"/>
      <c r="T62" s="793" t="n"/>
      <c r="U62" s="793" t="n"/>
      <c r="V62" s="793" t="n"/>
      <c r="W62" s="793" t="n"/>
      <c r="X62" s="793" t="n"/>
      <c r="Y62" s="793" t="n"/>
      <c r="Z62" s="793" t="n"/>
      <c r="AA62" s="793" t="n"/>
      <c r="AB62" s="793" t="n"/>
      <c r="AC62" s="793" t="n"/>
      <c r="AD62" s="793" t="n"/>
      <c r="AE62" s="793" t="n"/>
      <c r="AF62" s="793" t="n"/>
      <c r="AG62" s="793" t="n"/>
      <c r="AH62" s="793" t="n"/>
      <c r="AI62" s="793" t="n"/>
    </row>
    <row r="63">
      <c r="A63" s="793" t="n"/>
      <c r="B63" s="793" t="n"/>
      <c r="C63" s="793" t="n"/>
      <c r="D63" s="793" t="n"/>
      <c r="E63" s="793" t="n"/>
      <c r="F63" s="793" t="n"/>
      <c r="G63" s="793" t="n"/>
      <c r="H63" s="793" t="n"/>
      <c r="I63" s="793" t="n"/>
      <c r="J63" s="793" t="n"/>
      <c r="K63" s="793" t="n"/>
      <c r="L63" s="901" t="n"/>
      <c r="M63" s="793" t="n"/>
      <c r="N63" s="793" t="n"/>
      <c r="O63" s="793" t="n"/>
      <c r="P63" s="793" t="n"/>
      <c r="Q63" s="793" t="n"/>
      <c r="R63" s="793" t="n"/>
      <c r="S63" s="793" t="n"/>
      <c r="T63" s="793" t="n"/>
      <c r="U63" s="793" t="n"/>
      <c r="V63" s="793" t="n"/>
      <c r="W63" s="793" t="n"/>
      <c r="X63" s="793" t="n"/>
      <c r="Y63" s="793" t="n"/>
      <c r="Z63" s="793" t="n"/>
      <c r="AA63" s="793" t="n"/>
      <c r="AB63" s="793" t="n"/>
      <c r="AC63" s="793" t="n"/>
      <c r="AD63" s="793" t="n"/>
      <c r="AE63" s="793" t="n"/>
      <c r="AF63" s="793" t="n"/>
      <c r="AG63" s="793" t="n"/>
      <c r="AH63" s="793" t="n"/>
      <c r="AI63" s="793" t="n"/>
    </row>
    <row r="64">
      <c r="A64" s="793" t="n"/>
      <c r="B64" s="793" t="n"/>
      <c r="C64" s="793" t="n"/>
      <c r="D64" s="793" t="n"/>
      <c r="E64" s="793" t="n"/>
      <c r="F64" s="793" t="n"/>
      <c r="G64" s="793" t="n"/>
      <c r="H64" s="793" t="n"/>
      <c r="I64" s="793" t="n"/>
      <c r="J64" s="793" t="n"/>
      <c r="K64" s="793" t="n"/>
      <c r="L64" s="901" t="n"/>
      <c r="M64" s="793" t="n"/>
      <c r="N64" s="793" t="n"/>
      <c r="O64" s="793" t="n"/>
      <c r="P64" s="793" t="n"/>
      <c r="Q64" s="793" t="n"/>
      <c r="R64" s="793" t="n"/>
      <c r="S64" s="793" t="n"/>
      <c r="T64" s="793" t="n"/>
      <c r="U64" s="793" t="n"/>
      <c r="V64" s="793" t="n"/>
      <c r="W64" s="793" t="n"/>
      <c r="X64" s="793" t="n"/>
      <c r="Y64" s="793" t="n"/>
      <c r="Z64" s="793" t="n"/>
      <c r="AA64" s="793" t="n"/>
      <c r="AB64" s="793" t="n"/>
      <c r="AC64" s="793" t="n"/>
      <c r="AD64" s="793" t="n"/>
      <c r="AE64" s="793" t="n"/>
      <c r="AF64" s="793" t="n"/>
      <c r="AG64" s="793" t="n"/>
      <c r="AH64" s="793" t="n"/>
      <c r="AI64" s="793" t="n"/>
    </row>
    <row r="65">
      <c r="A65" s="793" t="n"/>
      <c r="B65" s="793" t="n"/>
      <c r="C65" s="793" t="n"/>
      <c r="D65" s="793" t="n"/>
      <c r="E65" s="793" t="n"/>
      <c r="F65" s="793" t="n"/>
      <c r="G65" s="793" t="n"/>
      <c r="H65" s="793" t="n"/>
      <c r="I65" s="793" t="n"/>
      <c r="J65" s="793" t="n"/>
      <c r="K65" s="793" t="n"/>
      <c r="L65" s="901" t="n"/>
      <c r="M65" s="793" t="n"/>
      <c r="N65" s="793" t="n"/>
      <c r="O65" s="793" t="n"/>
      <c r="P65" s="793" t="n"/>
      <c r="Q65" s="793" t="n"/>
      <c r="R65" s="793" t="n"/>
      <c r="S65" s="793" t="n"/>
      <c r="T65" s="793" t="n"/>
      <c r="U65" s="793" t="n"/>
      <c r="V65" s="793" t="n"/>
      <c r="W65" s="793" t="n"/>
      <c r="X65" s="793" t="n"/>
      <c r="Y65" s="793" t="n"/>
      <c r="Z65" s="793" t="n"/>
      <c r="AA65" s="793" t="n"/>
      <c r="AB65" s="793" t="n"/>
      <c r="AC65" s="793" t="n"/>
      <c r="AD65" s="793" t="n"/>
      <c r="AE65" s="793" t="n"/>
      <c r="AF65" s="793" t="n"/>
      <c r="AG65" s="793" t="n"/>
      <c r="AH65" s="793" t="n"/>
      <c r="AI65" s="793" t="n"/>
    </row>
    <row r="66">
      <c r="A66" s="793" t="n"/>
      <c r="B66" s="793" t="n"/>
      <c r="C66" s="793" t="n"/>
      <c r="D66" s="793" t="n"/>
      <c r="E66" s="793" t="n"/>
      <c r="F66" s="793" t="n"/>
      <c r="G66" s="793" t="n"/>
      <c r="H66" s="793" t="n"/>
      <c r="I66" s="793" t="n"/>
      <c r="J66" s="793" t="n"/>
      <c r="K66" s="793" t="n"/>
      <c r="L66" s="901" t="n"/>
      <c r="M66" s="793" t="n"/>
      <c r="N66" s="793" t="n"/>
      <c r="O66" s="793" t="n"/>
      <c r="P66" s="793" t="n"/>
      <c r="Q66" s="793" t="n"/>
      <c r="R66" s="793" t="n"/>
      <c r="S66" s="793" t="n"/>
      <c r="T66" s="793" t="n"/>
      <c r="U66" s="793" t="n"/>
      <c r="V66" s="793" t="n"/>
      <c r="W66" s="793" t="n"/>
      <c r="X66" s="793" t="n"/>
      <c r="Y66" s="793" t="n"/>
      <c r="Z66" s="793" t="n"/>
      <c r="AA66" s="793" t="n"/>
      <c r="AB66" s="793" t="n"/>
      <c r="AC66" s="793" t="n"/>
      <c r="AD66" s="793" t="n"/>
      <c r="AE66" s="793" t="n"/>
      <c r="AF66" s="793" t="n"/>
      <c r="AG66" s="793" t="n"/>
      <c r="AH66" s="793" t="n"/>
      <c r="AI66" s="793" t="n"/>
    </row>
    <row r="67">
      <c r="A67" s="793" t="n"/>
      <c r="B67" s="793" t="n"/>
      <c r="C67" s="793" t="n"/>
      <c r="D67" s="793" t="n"/>
      <c r="E67" s="793" t="n"/>
      <c r="F67" s="793" t="n"/>
      <c r="G67" s="793" t="n"/>
      <c r="H67" s="793" t="n"/>
      <c r="I67" s="793" t="n"/>
      <c r="J67" s="793" t="n"/>
      <c r="K67" s="793" t="n"/>
      <c r="L67" s="901" t="n"/>
      <c r="M67" s="793" t="n"/>
      <c r="N67" s="793" t="n"/>
      <c r="O67" s="793" t="n"/>
      <c r="P67" s="793" t="n"/>
      <c r="Q67" s="793" t="n"/>
      <c r="R67" s="793" t="n"/>
      <c r="S67" s="793" t="n"/>
      <c r="T67" s="793" t="n"/>
      <c r="U67" s="793" t="n"/>
      <c r="V67" s="793" t="n"/>
      <c r="W67" s="793" t="n"/>
      <c r="X67" s="793" t="n"/>
      <c r="Y67" s="793" t="n"/>
      <c r="Z67" s="793" t="n"/>
      <c r="AA67" s="793" t="n"/>
      <c r="AB67" s="793" t="n"/>
      <c r="AC67" s="793" t="n"/>
      <c r="AD67" s="793" t="n"/>
      <c r="AE67" s="793" t="n"/>
      <c r="AF67" s="793" t="n"/>
      <c r="AG67" s="793" t="n"/>
      <c r="AH67" s="793" t="n"/>
      <c r="AI67" s="793" t="n"/>
    </row>
    <row r="68">
      <c r="A68" s="793" t="n"/>
      <c r="B68" s="793" t="n"/>
      <c r="C68" s="793" t="n"/>
      <c r="D68" s="793" t="n"/>
      <c r="E68" s="793" t="n"/>
      <c r="F68" s="793" t="n"/>
      <c r="G68" s="793" t="n"/>
      <c r="H68" s="793" t="n"/>
      <c r="I68" s="793" t="n"/>
      <c r="J68" s="793" t="n"/>
      <c r="K68" s="793" t="n"/>
      <c r="L68" s="901" t="n"/>
      <c r="M68" s="793" t="n"/>
      <c r="N68" s="793" t="n"/>
      <c r="O68" s="793" t="n"/>
      <c r="P68" s="793" t="n"/>
      <c r="Q68" s="793" t="n"/>
      <c r="R68" s="793" t="n"/>
      <c r="S68" s="793" t="n"/>
      <c r="T68" s="793" t="n"/>
      <c r="U68" s="793" t="n"/>
      <c r="V68" s="793" t="n"/>
      <c r="W68" s="793" t="n"/>
      <c r="X68" s="793" t="n"/>
      <c r="Y68" s="793" t="n"/>
      <c r="Z68" s="793" t="n"/>
      <c r="AA68" s="793" t="n"/>
      <c r="AB68" s="793" t="n"/>
      <c r="AC68" s="793" t="n"/>
      <c r="AD68" s="793" t="n"/>
      <c r="AE68" s="793" t="n"/>
      <c r="AF68" s="793" t="n"/>
      <c r="AG68" s="793" t="n"/>
      <c r="AH68" s="793" t="n"/>
      <c r="AI68" s="793" t="n"/>
    </row>
    <row r="69">
      <c r="A69" s="793" t="n"/>
      <c r="B69" s="793" t="n"/>
      <c r="C69" s="793" t="n"/>
      <c r="D69" s="793" t="n"/>
      <c r="E69" s="793" t="n"/>
      <c r="F69" s="793" t="n"/>
      <c r="G69" s="793" t="n"/>
      <c r="H69" s="793" t="n"/>
      <c r="I69" s="793" t="n"/>
      <c r="J69" s="793" t="n"/>
      <c r="K69" s="793" t="n"/>
      <c r="L69" s="901" t="n"/>
      <c r="M69" s="793" t="n"/>
      <c r="N69" s="793" t="n"/>
      <c r="O69" s="793" t="n"/>
      <c r="P69" s="793" t="n"/>
      <c r="Q69" s="793" t="n"/>
      <c r="R69" s="793" t="n"/>
      <c r="S69" s="793" t="n"/>
      <c r="T69" s="793" t="n"/>
      <c r="U69" s="793" t="n"/>
      <c r="V69" s="793" t="n"/>
      <c r="W69" s="793" t="n"/>
      <c r="X69" s="793" t="n"/>
      <c r="Y69" s="793" t="n"/>
      <c r="Z69" s="793" t="n"/>
      <c r="AA69" s="793" t="n"/>
      <c r="AB69" s="793" t="n"/>
      <c r="AC69" s="793" t="n"/>
      <c r="AD69" s="793" t="n"/>
      <c r="AE69" s="793" t="n"/>
      <c r="AF69" s="793" t="n"/>
      <c r="AG69" s="793" t="n"/>
      <c r="AH69" s="793" t="n"/>
      <c r="AI69" s="793" t="n"/>
    </row>
    <row r="70">
      <c r="A70" s="793" t="n"/>
      <c r="B70" s="793" t="n"/>
      <c r="C70" s="793" t="n"/>
      <c r="D70" s="793" t="n"/>
      <c r="E70" s="793" t="n"/>
      <c r="F70" s="793" t="n"/>
      <c r="G70" s="793" t="n"/>
      <c r="H70" s="793" t="n"/>
      <c r="I70" s="793" t="n"/>
      <c r="J70" s="793" t="n"/>
      <c r="K70" s="793" t="n"/>
      <c r="L70" s="901" t="n"/>
      <c r="M70" s="793" t="n"/>
      <c r="N70" s="793" t="n"/>
      <c r="O70" s="793" t="n"/>
      <c r="P70" s="793" t="n"/>
      <c r="Q70" s="793" t="n"/>
      <c r="R70" s="793" t="n"/>
      <c r="S70" s="793" t="n"/>
      <c r="T70" s="793" t="n"/>
      <c r="U70" s="793" t="n"/>
      <c r="V70" s="793" t="n"/>
      <c r="W70" s="793" t="n"/>
      <c r="X70" s="793" t="n"/>
      <c r="Y70" s="793" t="n"/>
      <c r="Z70" s="793" t="n"/>
      <c r="AA70" s="793" t="n"/>
      <c r="AB70" s="793" t="n"/>
      <c r="AC70" s="793" t="n"/>
      <c r="AD70" s="793" t="n"/>
      <c r="AE70" s="793" t="n"/>
      <c r="AF70" s="793" t="n"/>
      <c r="AG70" s="793" t="n"/>
      <c r="AH70" s="793" t="n"/>
      <c r="AI70" s="793" t="n"/>
    </row>
    <row r="71">
      <c r="A71" s="793" t="n"/>
      <c r="B71" s="793" t="n"/>
      <c r="C71" s="793" t="n"/>
      <c r="D71" s="793" t="n"/>
      <c r="E71" s="793" t="n"/>
      <c r="F71" s="793" t="n"/>
      <c r="G71" s="793" t="n"/>
      <c r="H71" s="793" t="n"/>
      <c r="I71" s="793" t="n"/>
      <c r="J71" s="793" t="n"/>
      <c r="K71" s="793" t="n"/>
      <c r="L71" s="901" t="n"/>
      <c r="M71" s="793" t="n"/>
      <c r="N71" s="793" t="n"/>
      <c r="O71" s="793" t="n"/>
      <c r="P71" s="793" t="n"/>
      <c r="Q71" s="793" t="n"/>
      <c r="R71" s="793" t="n"/>
      <c r="S71" s="793" t="n"/>
      <c r="T71" s="793" t="n"/>
      <c r="U71" s="793" t="n"/>
      <c r="V71" s="793" t="n"/>
      <c r="W71" s="793" t="n"/>
      <c r="X71" s="793" t="n"/>
      <c r="Y71" s="793" t="n"/>
      <c r="Z71" s="793" t="n"/>
      <c r="AA71" s="793" t="n"/>
      <c r="AB71" s="793" t="n"/>
      <c r="AC71" s="793" t="n"/>
      <c r="AD71" s="793" t="n"/>
      <c r="AE71" s="793" t="n"/>
      <c r="AF71" s="793" t="n"/>
      <c r="AG71" s="793" t="n"/>
      <c r="AH71" s="793" t="n"/>
      <c r="AI71" s="793" t="n"/>
    </row>
    <row r="72">
      <c r="A72" s="793" t="n"/>
      <c r="B72" s="793" t="n"/>
      <c r="C72" s="793" t="n"/>
      <c r="D72" s="793" t="n"/>
      <c r="E72" s="793" t="n"/>
      <c r="F72" s="793" t="n"/>
      <c r="G72" s="793" t="n"/>
      <c r="H72" s="793" t="n"/>
      <c r="I72" s="793" t="n"/>
      <c r="J72" s="793" t="n"/>
      <c r="K72" s="793" t="n"/>
      <c r="L72" s="901" t="n"/>
      <c r="M72" s="793" t="n"/>
      <c r="N72" s="793" t="n"/>
      <c r="O72" s="793" t="n"/>
      <c r="P72" s="793" t="n"/>
      <c r="Q72" s="793" t="n"/>
      <c r="R72" s="793" t="n"/>
      <c r="S72" s="793" t="n"/>
      <c r="T72" s="793" t="n"/>
      <c r="U72" s="793" t="n"/>
      <c r="V72" s="793" t="n"/>
      <c r="W72" s="793" t="n"/>
      <c r="X72" s="793" t="n"/>
      <c r="Y72" s="793" t="n"/>
      <c r="Z72" s="793" t="n"/>
      <c r="AA72" s="793" t="n"/>
      <c r="AB72" s="793" t="n"/>
      <c r="AC72" s="793" t="n"/>
      <c r="AD72" s="793" t="n"/>
      <c r="AE72" s="793" t="n"/>
      <c r="AF72" s="793" t="n"/>
      <c r="AG72" s="793" t="n"/>
      <c r="AH72" s="793" t="n"/>
      <c r="AI72" s="793" t="n"/>
    </row>
    <row r="73">
      <c r="A73" s="793" t="n"/>
      <c r="B73" s="793" t="n"/>
      <c r="C73" s="793" t="n"/>
      <c r="D73" s="793" t="n"/>
      <c r="E73" s="793" t="n"/>
      <c r="F73" s="793" t="n"/>
      <c r="G73" s="793" t="n"/>
      <c r="H73" s="793" t="n"/>
      <c r="I73" s="793" t="n"/>
      <c r="J73" s="793" t="n"/>
      <c r="K73" s="793" t="n"/>
      <c r="L73" s="901" t="n"/>
      <c r="M73" s="793" t="n"/>
      <c r="N73" s="793" t="n"/>
      <c r="O73" s="793" t="n"/>
      <c r="P73" s="793" t="n"/>
      <c r="Q73" s="793" t="n"/>
      <c r="R73" s="793" t="n"/>
      <c r="S73" s="793" t="n"/>
      <c r="T73" s="793" t="n"/>
      <c r="U73" s="793" t="n"/>
      <c r="V73" s="793" t="n"/>
      <c r="W73" s="793" t="n"/>
      <c r="X73" s="793" t="n"/>
      <c r="Y73" s="793" t="n"/>
      <c r="Z73" s="793" t="n"/>
      <c r="AA73" s="793" t="n"/>
      <c r="AB73" s="793" t="n"/>
      <c r="AC73" s="793" t="n"/>
      <c r="AD73" s="793" t="n"/>
      <c r="AE73" s="793" t="n"/>
      <c r="AF73" s="793" t="n"/>
      <c r="AG73" s="793" t="n"/>
      <c r="AH73" s="793" t="n"/>
      <c r="AI73" s="793" t="n"/>
    </row>
    <row r="74">
      <c r="A74" s="793" t="n"/>
      <c r="B74" s="793" t="n"/>
      <c r="C74" s="793" t="n"/>
      <c r="D74" s="793" t="n"/>
      <c r="E74" s="793" t="n"/>
      <c r="F74" s="793" t="n"/>
      <c r="G74" s="793" t="n"/>
      <c r="H74" s="793" t="n"/>
      <c r="I74" s="793" t="n"/>
      <c r="J74" s="793" t="n"/>
      <c r="K74" s="793" t="n"/>
      <c r="L74" s="901" t="n"/>
      <c r="M74" s="793" t="n"/>
      <c r="N74" s="793" t="n"/>
      <c r="O74" s="793" t="n"/>
      <c r="P74" s="793" t="n"/>
      <c r="Q74" s="793" t="n"/>
      <c r="R74" s="793" t="n"/>
      <c r="S74" s="793" t="n"/>
      <c r="T74" s="793" t="n"/>
      <c r="U74" s="793" t="n"/>
      <c r="V74" s="793" t="n"/>
      <c r="W74" s="793" t="n"/>
      <c r="X74" s="793" t="n"/>
      <c r="Y74" s="793" t="n"/>
      <c r="Z74" s="793" t="n"/>
      <c r="AA74" s="793" t="n"/>
      <c r="AB74" s="793" t="n"/>
      <c r="AC74" s="793" t="n"/>
      <c r="AD74" s="793" t="n"/>
      <c r="AE74" s="793" t="n"/>
      <c r="AF74" s="793" t="n"/>
      <c r="AG74" s="793" t="n"/>
      <c r="AH74" s="793" t="n"/>
      <c r="AI74" s="793" t="n"/>
    </row>
    <row r="75">
      <c r="A75" s="793" t="n"/>
      <c r="B75" s="793" t="n"/>
      <c r="C75" s="793" t="n"/>
      <c r="D75" s="793" t="n"/>
      <c r="E75" s="793" t="n"/>
      <c r="F75" s="793" t="n"/>
      <c r="G75" s="793" t="n"/>
      <c r="H75" s="793" t="n"/>
      <c r="I75" s="793" t="n"/>
      <c r="J75" s="793" t="n"/>
      <c r="K75" s="793" t="n"/>
      <c r="L75" s="901" t="n"/>
      <c r="M75" s="793" t="n"/>
      <c r="N75" s="793" t="n"/>
      <c r="O75" s="793" t="n"/>
      <c r="P75" s="793" t="n"/>
      <c r="Q75" s="793" t="n"/>
      <c r="R75" s="793" t="n"/>
      <c r="S75" s="793" t="n"/>
      <c r="T75" s="793" t="n"/>
      <c r="U75" s="793" t="n"/>
      <c r="V75" s="793" t="n"/>
      <c r="W75" s="793" t="n"/>
      <c r="X75" s="793" t="n"/>
      <c r="Y75" s="793" t="n"/>
      <c r="Z75" s="793" t="n"/>
      <c r="AA75" s="793" t="n"/>
      <c r="AB75" s="793" t="n"/>
      <c r="AC75" s="793" t="n"/>
      <c r="AD75" s="793" t="n"/>
      <c r="AE75" s="793" t="n"/>
      <c r="AF75" s="793" t="n"/>
      <c r="AG75" s="793" t="n"/>
      <c r="AH75" s="793" t="n"/>
      <c r="AI75" s="793" t="n"/>
    </row>
    <row r="76">
      <c r="A76" s="793" t="n"/>
      <c r="B76" s="793" t="n"/>
      <c r="C76" s="793" t="n"/>
      <c r="D76" s="793" t="n"/>
      <c r="E76" s="793" t="n"/>
      <c r="F76" s="793" t="n"/>
      <c r="G76" s="793" t="n"/>
      <c r="H76" s="793" t="n"/>
      <c r="I76" s="793" t="n"/>
      <c r="J76" s="793" t="n"/>
      <c r="K76" s="793" t="n"/>
      <c r="L76" s="901" t="n"/>
      <c r="M76" s="793" t="n"/>
      <c r="N76" s="793" t="n"/>
      <c r="O76" s="793" t="n"/>
      <c r="P76" s="793" t="n"/>
      <c r="Q76" s="793" t="n"/>
      <c r="R76" s="793" t="n"/>
      <c r="S76" s="793" t="n"/>
      <c r="T76" s="793" t="n"/>
      <c r="U76" s="793" t="n"/>
      <c r="V76" s="793" t="n"/>
      <c r="W76" s="793" t="n"/>
      <c r="X76" s="793" t="n"/>
      <c r="Y76" s="793" t="n"/>
      <c r="Z76" s="793" t="n"/>
      <c r="AA76" s="793" t="n"/>
      <c r="AB76" s="793" t="n"/>
      <c r="AC76" s="793" t="n"/>
      <c r="AD76" s="793" t="n"/>
      <c r="AE76" s="793" t="n"/>
      <c r="AF76" s="793" t="n"/>
      <c r="AG76" s="793" t="n"/>
      <c r="AH76" s="793" t="n"/>
      <c r="AI76" s="793" t="n"/>
    </row>
    <row r="77">
      <c r="A77" s="793" t="n"/>
      <c r="B77" s="793" t="n"/>
      <c r="C77" s="793" t="n"/>
      <c r="D77" s="793" t="n"/>
      <c r="E77" s="793" t="n"/>
      <c r="F77" s="793" t="n"/>
      <c r="G77" s="793" t="n"/>
      <c r="H77" s="793" t="n"/>
      <c r="I77" s="793" t="n"/>
      <c r="J77" s="793" t="n"/>
      <c r="K77" s="793" t="n"/>
      <c r="L77" s="901" t="n"/>
      <c r="M77" s="793" t="n"/>
      <c r="N77" s="793" t="n"/>
      <c r="O77" s="793" t="n"/>
      <c r="P77" s="793" t="n"/>
      <c r="Q77" s="793" t="n"/>
      <c r="R77" s="793" t="n"/>
      <c r="S77" s="793" t="n"/>
      <c r="T77" s="793" t="n"/>
      <c r="U77" s="793" t="n"/>
      <c r="V77" s="793" t="n"/>
      <c r="W77" s="793" t="n"/>
      <c r="X77" s="793" t="n"/>
      <c r="Y77" s="793" t="n"/>
      <c r="Z77" s="793" t="n"/>
      <c r="AA77" s="793" t="n"/>
      <c r="AB77" s="793" t="n"/>
      <c r="AC77" s="793" t="n"/>
      <c r="AD77" s="793" t="n"/>
      <c r="AE77" s="793" t="n"/>
      <c r="AF77" s="793" t="n"/>
      <c r="AG77" s="793" t="n"/>
      <c r="AH77" s="793" t="n"/>
      <c r="AI77" s="793" t="n"/>
    </row>
    <row r="78">
      <c r="A78" s="793" t="n"/>
      <c r="B78" s="793" t="n"/>
      <c r="C78" s="793" t="n"/>
      <c r="D78" s="793" t="n"/>
      <c r="E78" s="793" t="n"/>
      <c r="F78" s="793" t="n"/>
      <c r="G78" s="793" t="n"/>
      <c r="H78" s="793" t="n"/>
      <c r="I78" s="793" t="n"/>
      <c r="J78" s="793" t="n"/>
      <c r="K78" s="793" t="n"/>
      <c r="L78" s="901" t="n"/>
      <c r="M78" s="793" t="n"/>
      <c r="N78" s="793" t="n"/>
      <c r="O78" s="793" t="n"/>
      <c r="P78" s="793" t="n"/>
      <c r="Q78" s="793" t="n"/>
      <c r="R78" s="793" t="n"/>
      <c r="S78" s="793" t="n"/>
      <c r="T78" s="793" t="n"/>
      <c r="U78" s="793" t="n"/>
      <c r="V78" s="793" t="n"/>
      <c r="W78" s="793" t="n"/>
      <c r="X78" s="793" t="n"/>
      <c r="Y78" s="793" t="n"/>
      <c r="Z78" s="793" t="n"/>
      <c r="AA78" s="793" t="n"/>
      <c r="AB78" s="793" t="n"/>
      <c r="AC78" s="793" t="n"/>
      <c r="AD78" s="793" t="n"/>
      <c r="AE78" s="793" t="n"/>
      <c r="AF78" s="793" t="n"/>
      <c r="AG78" s="793" t="n"/>
      <c r="AH78" s="793" t="n"/>
      <c r="AI78" s="793" t="n"/>
    </row>
    <row r="79">
      <c r="A79" s="793" t="n"/>
      <c r="B79" s="793" t="n"/>
      <c r="C79" s="793" t="n"/>
      <c r="D79" s="793" t="n"/>
      <c r="E79" s="793" t="n"/>
      <c r="F79" s="793" t="n"/>
      <c r="G79" s="793" t="n"/>
      <c r="H79" s="793" t="n"/>
      <c r="I79" s="793" t="n"/>
      <c r="J79" s="793" t="n"/>
      <c r="K79" s="793" t="n"/>
      <c r="L79" s="901" t="n"/>
      <c r="M79" s="793" t="n"/>
      <c r="N79" s="793" t="n"/>
      <c r="O79" s="793" t="n"/>
      <c r="P79" s="793" t="n"/>
      <c r="Q79" s="793" t="n"/>
      <c r="R79" s="793" t="n"/>
      <c r="S79" s="793" t="n"/>
      <c r="T79" s="793" t="n"/>
      <c r="U79" s="793" t="n"/>
      <c r="V79" s="793" t="n"/>
      <c r="W79" s="793" t="n"/>
      <c r="X79" s="793" t="n"/>
      <c r="Y79" s="793" t="n"/>
      <c r="Z79" s="793" t="n"/>
      <c r="AA79" s="793" t="n"/>
      <c r="AB79" s="793" t="n"/>
      <c r="AC79" s="793" t="n"/>
      <c r="AD79" s="793" t="n"/>
      <c r="AE79" s="793" t="n"/>
      <c r="AF79" s="793" t="n"/>
      <c r="AG79" s="793" t="n"/>
      <c r="AH79" s="793" t="n"/>
      <c r="AI79" s="793" t="n"/>
    </row>
    <row r="80">
      <c r="A80" s="793" t="n"/>
      <c r="B80" s="793" t="n"/>
      <c r="C80" s="793" t="n"/>
      <c r="D80" s="793" t="n"/>
      <c r="E80" s="793" t="n"/>
      <c r="F80" s="793" t="n"/>
      <c r="G80" s="793" t="n"/>
      <c r="H80" s="793" t="n"/>
      <c r="I80" s="793" t="n"/>
      <c r="J80" s="793" t="n"/>
      <c r="K80" s="793" t="n"/>
      <c r="L80" s="901" t="n"/>
      <c r="M80" s="793" t="n"/>
      <c r="N80" s="793" t="n"/>
      <c r="O80" s="793" t="n"/>
      <c r="P80" s="793" t="n"/>
      <c r="Q80" s="793" t="n"/>
      <c r="R80" s="793" t="n"/>
      <c r="S80" s="793" t="n"/>
      <c r="T80" s="793" t="n"/>
      <c r="U80" s="793" t="n"/>
      <c r="V80" s="793" t="n"/>
      <c r="W80" s="793" t="n"/>
      <c r="X80" s="793" t="n"/>
      <c r="Y80" s="793" t="n"/>
      <c r="Z80" s="793" t="n"/>
      <c r="AA80" s="793" t="n"/>
      <c r="AB80" s="793" t="n"/>
      <c r="AC80" s="793" t="n"/>
      <c r="AD80" s="793" t="n"/>
      <c r="AE80" s="793" t="n"/>
      <c r="AF80" s="793" t="n"/>
      <c r="AG80" s="793" t="n"/>
      <c r="AH80" s="793" t="n"/>
      <c r="AI80" s="793" t="n"/>
    </row>
    <row r="81">
      <c r="A81" s="793" t="n"/>
      <c r="B81" s="793" t="n"/>
      <c r="C81" s="793" t="n"/>
      <c r="D81" s="793" t="n"/>
      <c r="E81" s="793" t="n"/>
      <c r="F81" s="793" t="n"/>
      <c r="G81" s="793" t="n"/>
      <c r="H81" s="793" t="n"/>
      <c r="I81" s="793" t="n"/>
      <c r="J81" s="793" t="n"/>
      <c r="K81" s="793" t="n"/>
      <c r="L81" s="901" t="n"/>
      <c r="M81" s="793" t="n"/>
      <c r="N81" s="793" t="n"/>
      <c r="O81" s="793" t="n"/>
      <c r="P81" s="793" t="n"/>
      <c r="Q81" s="793" t="n"/>
      <c r="R81" s="793" t="n"/>
      <c r="S81" s="793" t="n"/>
      <c r="T81" s="793" t="n"/>
      <c r="U81" s="793" t="n"/>
      <c r="V81" s="793" t="n"/>
      <c r="W81" s="793" t="n"/>
      <c r="X81" s="793" t="n"/>
      <c r="Y81" s="793" t="n"/>
      <c r="Z81" s="793" t="n"/>
      <c r="AA81" s="793" t="n"/>
      <c r="AB81" s="793" t="n"/>
      <c r="AC81" s="793" t="n"/>
      <c r="AD81" s="793" t="n"/>
      <c r="AE81" s="793" t="n"/>
      <c r="AF81" s="793" t="n"/>
      <c r="AG81" s="793" t="n"/>
      <c r="AH81" s="793" t="n"/>
      <c r="AI81" s="793" t="n"/>
    </row>
    <row r="82">
      <c r="A82" s="793" t="n"/>
      <c r="B82" s="793" t="n"/>
      <c r="C82" s="793" t="n"/>
      <c r="D82" s="793" t="n"/>
      <c r="E82" s="793" t="n"/>
      <c r="F82" s="793" t="n"/>
      <c r="G82" s="793" t="n"/>
      <c r="H82" s="793" t="n"/>
      <c r="I82" s="793" t="n"/>
      <c r="J82" s="793" t="n"/>
      <c r="K82" s="793" t="n"/>
      <c r="L82" s="901" t="n"/>
      <c r="M82" s="793" t="n"/>
      <c r="N82" s="793" t="n"/>
      <c r="O82" s="793" t="n"/>
      <c r="P82" s="793" t="n"/>
      <c r="Q82" s="793" t="n"/>
      <c r="R82" s="793" t="n"/>
      <c r="S82" s="793" t="n"/>
      <c r="T82" s="793" t="n"/>
      <c r="U82" s="793" t="n"/>
      <c r="V82" s="793" t="n"/>
      <c r="W82" s="793" t="n"/>
      <c r="X82" s="793" t="n"/>
      <c r="Y82" s="793" t="n"/>
      <c r="Z82" s="793" t="n"/>
      <c r="AA82" s="793" t="n"/>
      <c r="AB82" s="793" t="n"/>
      <c r="AC82" s="793" t="n"/>
      <c r="AD82" s="793" t="n"/>
      <c r="AE82" s="793" t="n"/>
      <c r="AF82" s="793" t="n"/>
      <c r="AG82" s="793" t="n"/>
      <c r="AH82" s="793" t="n"/>
      <c r="AI82" s="793" t="n"/>
    </row>
    <row r="83">
      <c r="A83" s="793" t="n"/>
      <c r="B83" s="793" t="n"/>
      <c r="C83" s="793" t="n"/>
      <c r="D83" s="793" t="n"/>
      <c r="E83" s="793" t="n"/>
      <c r="F83" s="793" t="n"/>
      <c r="G83" s="793" t="n"/>
      <c r="H83" s="793" t="n"/>
      <c r="I83" s="793" t="n"/>
      <c r="J83" s="793" t="n"/>
      <c r="K83" s="793" t="n"/>
      <c r="L83" s="901" t="n"/>
      <c r="M83" s="793" t="n"/>
      <c r="N83" s="793" t="n"/>
      <c r="O83" s="793" t="n"/>
      <c r="P83" s="793" t="n"/>
      <c r="Q83" s="793" t="n"/>
      <c r="R83" s="793" t="n"/>
      <c r="S83" s="793" t="n"/>
      <c r="T83" s="793" t="n"/>
      <c r="U83" s="793" t="n"/>
      <c r="V83" s="793" t="n"/>
      <c r="W83" s="793" t="n"/>
      <c r="X83" s="793" t="n"/>
      <c r="Y83" s="793" t="n"/>
      <c r="Z83" s="793" t="n"/>
      <c r="AA83" s="793" t="n"/>
      <c r="AB83" s="793" t="n"/>
      <c r="AC83" s="793" t="n"/>
      <c r="AD83" s="793" t="n"/>
      <c r="AE83" s="793" t="n"/>
      <c r="AF83" s="793" t="n"/>
      <c r="AG83" s="793" t="n"/>
      <c r="AH83" s="793" t="n"/>
      <c r="AI83" s="793" t="n"/>
    </row>
    <row r="84">
      <c r="A84" s="793" t="n"/>
      <c r="B84" s="793" t="n"/>
      <c r="C84" s="793" t="n"/>
      <c r="D84" s="793" t="n"/>
      <c r="E84" s="793" t="n"/>
      <c r="F84" s="793" t="n"/>
      <c r="G84" s="793" t="n"/>
      <c r="H84" s="793" t="n"/>
      <c r="I84" s="793" t="n"/>
      <c r="J84" s="793" t="n"/>
      <c r="K84" s="793" t="n"/>
      <c r="L84" s="901" t="n"/>
      <c r="M84" s="793" t="n"/>
      <c r="N84" s="793" t="n"/>
      <c r="O84" s="793" t="n"/>
      <c r="P84" s="793" t="n"/>
      <c r="Q84" s="793" t="n"/>
      <c r="R84" s="793" t="n"/>
      <c r="S84" s="793" t="n"/>
      <c r="T84" s="793" t="n"/>
      <c r="U84" s="793" t="n"/>
      <c r="V84" s="793" t="n"/>
      <c r="W84" s="793" t="n"/>
      <c r="X84" s="793" t="n"/>
      <c r="Y84" s="793" t="n"/>
      <c r="Z84" s="793" t="n"/>
      <c r="AA84" s="793" t="n"/>
      <c r="AB84" s="793" t="n"/>
      <c r="AC84" s="793" t="n"/>
      <c r="AD84" s="793" t="n"/>
      <c r="AE84" s="793" t="n"/>
      <c r="AF84" s="793" t="n"/>
      <c r="AG84" s="793" t="n"/>
      <c r="AH84" s="793" t="n"/>
      <c r="AI84" s="793" t="n"/>
    </row>
    <row r="85">
      <c r="A85" s="793" t="n"/>
      <c r="B85" s="793" t="n"/>
      <c r="C85" s="793" t="n"/>
      <c r="D85" s="793" t="n"/>
      <c r="E85" s="793" t="n"/>
      <c r="F85" s="793" t="n"/>
      <c r="G85" s="793" t="n"/>
      <c r="H85" s="793" t="n"/>
      <c r="I85" s="793" t="n"/>
      <c r="J85" s="793" t="n"/>
      <c r="K85" s="793" t="n"/>
      <c r="L85" s="901" t="n"/>
      <c r="M85" s="793" t="n"/>
      <c r="N85" s="793" t="n"/>
      <c r="O85" s="793" t="n"/>
      <c r="P85" s="793" t="n"/>
      <c r="Q85" s="793" t="n"/>
      <c r="R85" s="793" t="n"/>
      <c r="S85" s="793" t="n"/>
      <c r="T85" s="793" t="n"/>
      <c r="U85" s="793" t="n"/>
      <c r="V85" s="793" t="n"/>
      <c r="W85" s="793" t="n"/>
      <c r="X85" s="793" t="n"/>
      <c r="Y85" s="793" t="n"/>
      <c r="Z85" s="793" t="n"/>
      <c r="AA85" s="793" t="n"/>
      <c r="AB85" s="793" t="n"/>
      <c r="AC85" s="793" t="n"/>
      <c r="AD85" s="793" t="n"/>
      <c r="AE85" s="793" t="n"/>
      <c r="AF85" s="793" t="n"/>
      <c r="AG85" s="793" t="n"/>
      <c r="AH85" s="793" t="n"/>
      <c r="AI85" s="793" t="n"/>
    </row>
    <row r="86">
      <c r="A86" s="793" t="n"/>
      <c r="B86" s="793" t="n"/>
      <c r="C86" s="793" t="n"/>
      <c r="D86" s="793" t="n"/>
      <c r="E86" s="793" t="n"/>
      <c r="F86" s="793" t="n"/>
      <c r="G86" s="793" t="n"/>
      <c r="H86" s="793" t="n"/>
      <c r="I86" s="793" t="n"/>
      <c r="J86" s="793" t="n"/>
      <c r="K86" s="793" t="n"/>
      <c r="L86" s="901" t="n"/>
      <c r="M86" s="793" t="n"/>
      <c r="N86" s="793" t="n"/>
      <c r="O86" s="793" t="n"/>
      <c r="P86" s="793" t="n"/>
      <c r="Q86" s="793" t="n"/>
      <c r="R86" s="793" t="n"/>
      <c r="S86" s="793" t="n"/>
      <c r="T86" s="793" t="n"/>
      <c r="U86" s="793" t="n"/>
      <c r="V86" s="793" t="n"/>
      <c r="W86" s="793" t="n"/>
      <c r="X86" s="793" t="n"/>
      <c r="Y86" s="793" t="n"/>
      <c r="Z86" s="793" t="n"/>
      <c r="AA86" s="793" t="n"/>
      <c r="AB86" s="793" t="n"/>
      <c r="AC86" s="793" t="n"/>
      <c r="AD86" s="793" t="n"/>
      <c r="AE86" s="793" t="n"/>
      <c r="AF86" s="793" t="n"/>
      <c r="AG86" s="793" t="n"/>
      <c r="AH86" s="793" t="n"/>
      <c r="AI86" s="793" t="n"/>
    </row>
    <row r="87">
      <c r="A87" s="793" t="n"/>
      <c r="B87" s="793" t="n"/>
      <c r="C87" s="793" t="n"/>
      <c r="D87" s="793" t="n"/>
      <c r="E87" s="793" t="n"/>
      <c r="F87" s="793" t="n"/>
      <c r="G87" s="793" t="n"/>
      <c r="H87" s="793" t="n"/>
      <c r="I87" s="793" t="n"/>
      <c r="J87" s="793" t="n"/>
      <c r="K87" s="793" t="n"/>
      <c r="L87" s="901" t="n"/>
      <c r="M87" s="793" t="n"/>
      <c r="N87" s="793" t="n"/>
      <c r="O87" s="793" t="n"/>
      <c r="P87" s="793" t="n"/>
      <c r="Q87" s="793" t="n"/>
      <c r="R87" s="793" t="n"/>
      <c r="S87" s="793" t="n"/>
      <c r="T87" s="793" t="n"/>
      <c r="U87" s="793" t="n"/>
      <c r="V87" s="793" t="n"/>
      <c r="W87" s="793" t="n"/>
      <c r="X87" s="793" t="n"/>
      <c r="Y87" s="793" t="n"/>
      <c r="Z87" s="793" t="n"/>
      <c r="AA87" s="793" t="n"/>
      <c r="AB87" s="793" t="n"/>
      <c r="AC87" s="793" t="n"/>
      <c r="AD87" s="793" t="n"/>
      <c r="AE87" s="793" t="n"/>
      <c r="AF87" s="793" t="n"/>
      <c r="AG87" s="793" t="n"/>
      <c r="AH87" s="793" t="n"/>
      <c r="AI87" s="793" t="n"/>
    </row>
    <row r="88">
      <c r="A88" s="793" t="n"/>
      <c r="B88" s="793" t="n"/>
      <c r="C88" s="793" t="n"/>
      <c r="D88" s="793" t="n"/>
      <c r="E88" s="793" t="n"/>
      <c r="F88" s="793" t="n"/>
      <c r="G88" s="793" t="n"/>
      <c r="H88" s="793" t="n"/>
      <c r="I88" s="793" t="n"/>
      <c r="J88" s="793" t="n"/>
      <c r="K88" s="793" t="n"/>
      <c r="L88" s="901" t="n"/>
      <c r="M88" s="793" t="n"/>
      <c r="N88" s="793" t="n"/>
      <c r="O88" s="793" t="n"/>
      <c r="P88" s="793" t="n"/>
      <c r="Q88" s="793" t="n"/>
      <c r="R88" s="793" t="n"/>
      <c r="S88" s="793" t="n"/>
      <c r="T88" s="793" t="n"/>
      <c r="U88" s="793" t="n"/>
      <c r="V88" s="793" t="n"/>
      <c r="W88" s="793" t="n"/>
      <c r="X88" s="793" t="n"/>
      <c r="Y88" s="793" t="n"/>
      <c r="Z88" s="793" t="n"/>
      <c r="AA88" s="793" t="n"/>
      <c r="AB88" s="793" t="n"/>
      <c r="AC88" s="793" t="n"/>
      <c r="AD88" s="793" t="n"/>
      <c r="AE88" s="793" t="n"/>
      <c r="AF88" s="793" t="n"/>
      <c r="AG88" s="793" t="n"/>
      <c r="AH88" s="793" t="n"/>
      <c r="AI88" s="793" t="n"/>
    </row>
    <row r="89">
      <c r="A89" s="793" t="n"/>
      <c r="B89" s="793" t="n"/>
      <c r="C89" s="793" t="n"/>
      <c r="D89" s="793" t="n"/>
      <c r="E89" s="793" t="n"/>
      <c r="F89" s="793" t="n"/>
      <c r="G89" s="793" t="n"/>
      <c r="H89" s="793" t="n"/>
      <c r="I89" s="793" t="n"/>
      <c r="J89" s="793" t="n"/>
      <c r="K89" s="793" t="n"/>
      <c r="L89" s="901" t="n"/>
      <c r="M89" s="793" t="n"/>
      <c r="N89" s="793" t="n"/>
      <c r="O89" s="793" t="n"/>
      <c r="P89" s="793" t="n"/>
      <c r="Q89" s="793" t="n"/>
      <c r="R89" s="793" t="n"/>
      <c r="S89" s="793" t="n"/>
      <c r="T89" s="793" t="n"/>
      <c r="U89" s="793" t="n"/>
      <c r="V89" s="793" t="n"/>
      <c r="W89" s="793" t="n"/>
      <c r="X89" s="793" t="n"/>
      <c r="Y89" s="793" t="n"/>
      <c r="Z89" s="793" t="n"/>
      <c r="AA89" s="793" t="n"/>
      <c r="AB89" s="793" t="n"/>
      <c r="AC89" s="793" t="n"/>
      <c r="AD89" s="793" t="n"/>
      <c r="AE89" s="793" t="n"/>
      <c r="AF89" s="793" t="n"/>
      <c r="AG89" s="793" t="n"/>
      <c r="AH89" s="793" t="n"/>
      <c r="AI89" s="793" t="n"/>
    </row>
    <row r="90">
      <c r="A90" s="793" t="n"/>
      <c r="B90" s="793" t="n"/>
      <c r="C90" s="793" t="n"/>
      <c r="D90" s="793" t="n"/>
      <c r="E90" s="793" t="n"/>
      <c r="F90" s="793" t="n"/>
      <c r="G90" s="793" t="n"/>
      <c r="H90" s="793" t="n"/>
      <c r="I90" s="793" t="n"/>
      <c r="J90" s="793" t="n"/>
      <c r="K90" s="793" t="n"/>
      <c r="L90" s="901" t="n"/>
      <c r="M90" s="793" t="n"/>
      <c r="N90" s="793" t="n"/>
      <c r="O90" s="793" t="n"/>
      <c r="P90" s="793" t="n"/>
      <c r="Q90" s="793" t="n"/>
      <c r="R90" s="793" t="n"/>
      <c r="S90" s="793" t="n"/>
      <c r="T90" s="793" t="n"/>
      <c r="U90" s="793" t="n"/>
      <c r="V90" s="793" t="n"/>
      <c r="W90" s="793" t="n"/>
      <c r="X90" s="793" t="n"/>
      <c r="Y90" s="793" t="n"/>
      <c r="Z90" s="793" t="n"/>
      <c r="AA90" s="793" t="n"/>
      <c r="AB90" s="793" t="n"/>
      <c r="AC90" s="793" t="n"/>
      <c r="AD90" s="793" t="n"/>
      <c r="AE90" s="793" t="n"/>
      <c r="AF90" s="793" t="n"/>
      <c r="AG90" s="793" t="n"/>
      <c r="AH90" s="793" t="n"/>
      <c r="AI90" s="793" t="n"/>
    </row>
    <row r="91">
      <c r="A91" s="793" t="n"/>
      <c r="B91" s="793" t="n"/>
      <c r="C91" s="793" t="n"/>
      <c r="D91" s="793" t="n"/>
      <c r="E91" s="793" t="n"/>
      <c r="F91" s="793" t="n"/>
      <c r="G91" s="793" t="n"/>
      <c r="H91" s="793" t="n"/>
      <c r="I91" s="793" t="n"/>
      <c r="J91" s="793" t="n"/>
      <c r="K91" s="793" t="n"/>
      <c r="L91" s="901" t="n"/>
      <c r="M91" s="793" t="n"/>
      <c r="N91" s="793" t="n"/>
      <c r="O91" s="793" t="n"/>
      <c r="P91" s="793" t="n"/>
      <c r="Q91" s="793" t="n"/>
      <c r="R91" s="793" t="n"/>
      <c r="S91" s="793" t="n"/>
      <c r="T91" s="793" t="n"/>
      <c r="U91" s="793" t="n"/>
      <c r="V91" s="793" t="n"/>
      <c r="W91" s="793" t="n"/>
      <c r="X91" s="793" t="n"/>
      <c r="Y91" s="793" t="n"/>
      <c r="Z91" s="793" t="n"/>
      <c r="AA91" s="793" t="n"/>
      <c r="AB91" s="793" t="n"/>
      <c r="AC91" s="793" t="n"/>
      <c r="AD91" s="793" t="n"/>
      <c r="AE91" s="793" t="n"/>
      <c r="AF91" s="793" t="n"/>
      <c r="AG91" s="793" t="n"/>
      <c r="AH91" s="793" t="n"/>
      <c r="AI91" s="793" t="n"/>
    </row>
    <row r="92">
      <c r="A92" s="793" t="n"/>
      <c r="B92" s="793" t="n"/>
      <c r="C92" s="793" t="n"/>
      <c r="D92" s="793" t="n"/>
      <c r="E92" s="793" t="n"/>
      <c r="F92" s="793" t="n"/>
      <c r="G92" s="793" t="n"/>
      <c r="H92" s="793" t="n"/>
      <c r="I92" s="793" t="n"/>
      <c r="J92" s="793" t="n"/>
      <c r="K92" s="793" t="n"/>
      <c r="L92" s="901" t="n"/>
      <c r="M92" s="793" t="n"/>
      <c r="N92" s="793" t="n"/>
      <c r="O92" s="793" t="n"/>
      <c r="P92" s="793" t="n"/>
      <c r="Q92" s="793" t="n"/>
      <c r="R92" s="793" t="n"/>
      <c r="S92" s="793" t="n"/>
      <c r="T92" s="793" t="n"/>
      <c r="U92" s="793" t="n"/>
      <c r="V92" s="793" t="n"/>
      <c r="W92" s="793" t="n"/>
      <c r="X92" s="793" t="n"/>
      <c r="Y92" s="793" t="n"/>
      <c r="Z92" s="793" t="n"/>
      <c r="AA92" s="793" t="n"/>
      <c r="AB92" s="793" t="n"/>
      <c r="AC92" s="793" t="n"/>
      <c r="AD92" s="793" t="n"/>
      <c r="AE92" s="793" t="n"/>
      <c r="AF92" s="793" t="n"/>
      <c r="AG92" s="793" t="n"/>
      <c r="AH92" s="793" t="n"/>
      <c r="AI92" s="793" t="n"/>
    </row>
    <row r="93">
      <c r="A93" s="793" t="n"/>
      <c r="B93" s="793" t="n"/>
      <c r="C93" s="793" t="n"/>
      <c r="D93" s="793" t="n"/>
      <c r="E93" s="793" t="n"/>
      <c r="F93" s="793" t="n"/>
      <c r="G93" s="793" t="n"/>
      <c r="H93" s="793" t="n"/>
      <c r="I93" s="793" t="n"/>
      <c r="J93" s="793" t="n"/>
      <c r="K93" s="793" t="n"/>
      <c r="L93" s="901" t="n"/>
      <c r="M93" s="793" t="n"/>
      <c r="N93" s="793" t="n"/>
      <c r="O93" s="793" t="n"/>
      <c r="P93" s="793" t="n"/>
      <c r="Q93" s="793" t="n"/>
      <c r="R93" s="793" t="n"/>
      <c r="S93" s="793" t="n"/>
      <c r="T93" s="793" t="n"/>
      <c r="U93" s="793" t="n"/>
      <c r="V93" s="793" t="n"/>
      <c r="W93" s="793" t="n"/>
      <c r="X93" s="793" t="n"/>
      <c r="Y93" s="793" t="n"/>
      <c r="Z93" s="793" t="n"/>
      <c r="AA93" s="793" t="n"/>
      <c r="AB93" s="793" t="n"/>
      <c r="AC93" s="793" t="n"/>
      <c r="AD93" s="793" t="n"/>
      <c r="AE93" s="793" t="n"/>
      <c r="AF93" s="793" t="n"/>
      <c r="AG93" s="793" t="n"/>
      <c r="AH93" s="793" t="n"/>
      <c r="AI93" s="793" t="n"/>
    </row>
    <row r="94">
      <c r="A94" s="793" t="n"/>
      <c r="B94" s="793" t="n"/>
      <c r="C94" s="793" t="n"/>
      <c r="D94" s="793" t="n"/>
      <c r="E94" s="793" t="n"/>
      <c r="F94" s="793" t="n"/>
      <c r="G94" s="793" t="n"/>
      <c r="H94" s="793" t="n"/>
      <c r="I94" s="793" t="n"/>
      <c r="J94" s="793" t="n"/>
      <c r="K94" s="793" t="n"/>
      <c r="L94" s="901" t="n"/>
      <c r="M94" s="793" t="n"/>
      <c r="N94" s="793" t="n"/>
      <c r="O94" s="793" t="n"/>
      <c r="P94" s="793" t="n"/>
      <c r="Q94" s="793" t="n"/>
      <c r="R94" s="793" t="n"/>
      <c r="S94" s="793" t="n"/>
      <c r="T94" s="793" t="n"/>
      <c r="U94" s="793" t="n"/>
      <c r="V94" s="793" t="n"/>
      <c r="W94" s="793" t="n"/>
      <c r="X94" s="793" t="n"/>
      <c r="Y94" s="793" t="n"/>
      <c r="Z94" s="793" t="n"/>
      <c r="AA94" s="793" t="n"/>
      <c r="AB94" s="793" t="n"/>
      <c r="AC94" s="793" t="n"/>
      <c r="AD94" s="793" t="n"/>
      <c r="AE94" s="793" t="n"/>
      <c r="AF94" s="793" t="n"/>
      <c r="AG94" s="793" t="n"/>
      <c r="AH94" s="793" t="n"/>
      <c r="AI94" s="793" t="n"/>
    </row>
    <row r="95">
      <c r="A95" s="793" t="n"/>
      <c r="B95" s="793" t="n"/>
      <c r="C95" s="793" t="n"/>
      <c r="D95" s="793" t="n"/>
      <c r="E95" s="793" t="n"/>
      <c r="F95" s="793" t="n"/>
      <c r="G95" s="793" t="n"/>
      <c r="H95" s="793" t="n"/>
      <c r="I95" s="793" t="n"/>
      <c r="J95" s="793" t="n"/>
      <c r="K95" s="793" t="n"/>
      <c r="L95" s="901" t="n"/>
      <c r="M95" s="793" t="n"/>
      <c r="N95" s="793" t="n"/>
      <c r="O95" s="793" t="n"/>
      <c r="P95" s="793" t="n"/>
      <c r="Q95" s="793" t="n"/>
      <c r="R95" s="793" t="n"/>
      <c r="S95" s="793" t="n"/>
      <c r="T95" s="793" t="n"/>
      <c r="U95" s="793" t="n"/>
      <c r="V95" s="793" t="n"/>
      <c r="W95" s="793" t="n"/>
      <c r="X95" s="793" t="n"/>
      <c r="Y95" s="793" t="n"/>
      <c r="Z95" s="793" t="n"/>
      <c r="AA95" s="793" t="n"/>
      <c r="AB95" s="793" t="n"/>
      <c r="AC95" s="793" t="n"/>
      <c r="AD95" s="793" t="n"/>
      <c r="AE95" s="793" t="n"/>
      <c r="AF95" s="793" t="n"/>
      <c r="AG95" s="793" t="n"/>
      <c r="AH95" s="793" t="n"/>
      <c r="AI95" s="793" t="n"/>
    </row>
    <row r="96">
      <c r="A96" s="793" t="n"/>
      <c r="B96" s="793" t="n"/>
      <c r="C96" s="793" t="n"/>
      <c r="D96" s="793" t="n"/>
      <c r="E96" s="793" t="n"/>
      <c r="F96" s="793" t="n"/>
      <c r="G96" s="793" t="n"/>
      <c r="H96" s="793" t="n"/>
      <c r="I96" s="793" t="n"/>
      <c r="J96" s="793" t="n"/>
      <c r="K96" s="793" t="n"/>
      <c r="L96" s="901" t="n"/>
      <c r="M96" s="793" t="n"/>
      <c r="N96" s="793" t="n"/>
      <c r="O96" s="793" t="n"/>
      <c r="P96" s="793" t="n"/>
      <c r="Q96" s="793" t="n"/>
      <c r="R96" s="793" t="n"/>
      <c r="S96" s="793" t="n"/>
      <c r="T96" s="793" t="n"/>
      <c r="U96" s="793" t="n"/>
      <c r="V96" s="793" t="n"/>
      <c r="W96" s="793" t="n"/>
      <c r="X96" s="793" t="n"/>
      <c r="Y96" s="793" t="n"/>
      <c r="Z96" s="793" t="n"/>
      <c r="AA96" s="793" t="n"/>
      <c r="AB96" s="793" t="n"/>
      <c r="AC96" s="793" t="n"/>
      <c r="AD96" s="793" t="n"/>
      <c r="AE96" s="793" t="n"/>
      <c r="AF96" s="793" t="n"/>
      <c r="AG96" s="793" t="n"/>
      <c r="AH96" s="793" t="n"/>
      <c r="AI96" s="793" t="n"/>
    </row>
    <row r="97">
      <c r="A97" s="793" t="n"/>
      <c r="B97" s="793" t="n"/>
      <c r="C97" s="793" t="n"/>
      <c r="D97" s="793" t="n"/>
      <c r="E97" s="793" t="n"/>
      <c r="F97" s="793" t="n"/>
      <c r="G97" s="793" t="n"/>
      <c r="H97" s="793" t="n"/>
      <c r="I97" s="793" t="n"/>
      <c r="J97" s="793" t="n"/>
      <c r="K97" s="793" t="n"/>
      <c r="L97" s="901" t="n"/>
      <c r="M97" s="793" t="n"/>
      <c r="N97" s="793" t="n"/>
      <c r="O97" s="793" t="n"/>
      <c r="P97" s="793" t="n"/>
      <c r="Q97" s="793" t="n"/>
      <c r="R97" s="793" t="n"/>
      <c r="S97" s="793" t="n"/>
      <c r="T97" s="793" t="n"/>
      <c r="U97" s="793" t="n"/>
      <c r="V97" s="793" t="n"/>
      <c r="W97" s="793" t="n"/>
      <c r="X97" s="793" t="n"/>
      <c r="Y97" s="793" t="n"/>
      <c r="Z97" s="793" t="n"/>
      <c r="AA97" s="793" t="n"/>
      <c r="AB97" s="793" t="n"/>
      <c r="AC97" s="793" t="n"/>
      <c r="AD97" s="793" t="n"/>
      <c r="AE97" s="793" t="n"/>
      <c r="AF97" s="793" t="n"/>
      <c r="AG97" s="793" t="n"/>
      <c r="AH97" s="793" t="n"/>
      <c r="AI97" s="793" t="n"/>
    </row>
    <row r="98">
      <c r="A98" s="793" t="n"/>
      <c r="B98" s="793" t="n"/>
      <c r="C98" s="793" t="n"/>
      <c r="D98" s="793" t="n"/>
      <c r="E98" s="793" t="n"/>
      <c r="F98" s="793" t="n"/>
      <c r="G98" s="793" t="n"/>
      <c r="H98" s="793" t="n"/>
      <c r="I98" s="793" t="n"/>
      <c r="J98" s="793" t="n"/>
      <c r="K98" s="793" t="n"/>
      <c r="L98" s="901" t="n"/>
      <c r="M98" s="793" t="n"/>
      <c r="N98" s="793" t="n"/>
      <c r="O98" s="793" t="n"/>
      <c r="P98" s="793" t="n"/>
      <c r="Q98" s="793" t="n"/>
      <c r="R98" s="793" t="n"/>
      <c r="S98" s="793" t="n"/>
      <c r="T98" s="793" t="n"/>
      <c r="U98" s="793" t="n"/>
      <c r="V98" s="793" t="n"/>
      <c r="W98" s="793" t="n"/>
      <c r="X98" s="793" t="n"/>
      <c r="Y98" s="793" t="n"/>
      <c r="Z98" s="793" t="n"/>
      <c r="AA98" s="793" t="n"/>
      <c r="AB98" s="793" t="n"/>
      <c r="AC98" s="793" t="n"/>
      <c r="AD98" s="793" t="n"/>
      <c r="AE98" s="793" t="n"/>
      <c r="AF98" s="793" t="n"/>
      <c r="AG98" s="793" t="n"/>
      <c r="AH98" s="793" t="n"/>
      <c r="AI98" s="793" t="n"/>
    </row>
    <row r="99">
      <c r="A99" s="793" t="n"/>
      <c r="B99" s="793" t="n"/>
      <c r="C99" s="793" t="n"/>
      <c r="D99" s="793" t="n"/>
      <c r="E99" s="793" t="n"/>
      <c r="F99" s="793" t="n"/>
      <c r="G99" s="793" t="n"/>
      <c r="H99" s="793" t="n"/>
      <c r="I99" s="793" t="n"/>
      <c r="J99" s="793" t="n"/>
      <c r="K99" s="793" t="n"/>
      <c r="L99" s="901" t="n"/>
      <c r="M99" s="793" t="n"/>
      <c r="N99" s="793" t="n"/>
      <c r="O99" s="793" t="n"/>
      <c r="P99" s="793" t="n"/>
      <c r="Q99" s="793" t="n"/>
      <c r="R99" s="793" t="n"/>
      <c r="S99" s="793" t="n"/>
      <c r="T99" s="793" t="n"/>
      <c r="U99" s="793" t="n"/>
      <c r="V99" s="793" t="n"/>
      <c r="W99" s="793" t="n"/>
      <c r="X99" s="793" t="n"/>
      <c r="Y99" s="793" t="n"/>
      <c r="Z99" s="793" t="n"/>
      <c r="AA99" s="793" t="n"/>
      <c r="AB99" s="793" t="n"/>
      <c r="AC99" s="793" t="n"/>
      <c r="AD99" s="793" t="n"/>
      <c r="AE99" s="793" t="n"/>
      <c r="AF99" s="793" t="n"/>
      <c r="AG99" s="793" t="n"/>
      <c r="AH99" s="793" t="n"/>
      <c r="AI99" s="793" t="n"/>
    </row>
    <row r="100">
      <c r="A100" s="793" t="n"/>
      <c r="B100" s="793" t="n"/>
      <c r="C100" s="793" t="n"/>
      <c r="D100" s="793" t="n"/>
      <c r="E100" s="793" t="n"/>
      <c r="F100" s="793" t="n"/>
      <c r="G100" s="793" t="n"/>
      <c r="H100" s="793" t="n"/>
      <c r="I100" s="793" t="n"/>
      <c r="J100" s="793" t="n"/>
      <c r="K100" s="793" t="n"/>
      <c r="L100" s="901" t="n"/>
      <c r="M100" s="793" t="n"/>
      <c r="N100" s="793" t="n"/>
      <c r="O100" s="793" t="n"/>
      <c r="P100" s="793" t="n"/>
      <c r="Q100" s="793" t="n"/>
      <c r="R100" s="793" t="n"/>
      <c r="S100" s="793" t="n"/>
      <c r="T100" s="793" t="n"/>
      <c r="U100" s="793" t="n"/>
      <c r="V100" s="793" t="n"/>
      <c r="W100" s="793" t="n"/>
      <c r="X100" s="793" t="n"/>
      <c r="Y100" s="793" t="n"/>
      <c r="Z100" s="793" t="n"/>
      <c r="AA100" s="793" t="n"/>
      <c r="AB100" s="793" t="n"/>
      <c r="AC100" s="793" t="n"/>
      <c r="AD100" s="793" t="n"/>
      <c r="AE100" s="793" t="n"/>
      <c r="AF100" s="793" t="n"/>
      <c r="AG100" s="793" t="n"/>
      <c r="AH100" s="793" t="n"/>
      <c r="AI100" s="793" t="n"/>
    </row>
    <row r="101">
      <c r="A101" s="793" t="n"/>
      <c r="B101" s="793" t="n"/>
      <c r="C101" s="793" t="n"/>
      <c r="D101" s="793" t="n"/>
      <c r="E101" s="793" t="n"/>
      <c r="F101" s="793" t="n"/>
      <c r="G101" s="793" t="n"/>
      <c r="H101" s="793" t="n"/>
      <c r="I101" s="793" t="n"/>
      <c r="J101" s="793" t="n"/>
      <c r="K101" s="793" t="n"/>
      <c r="L101" s="901" t="n"/>
      <c r="M101" s="793" t="n"/>
      <c r="N101" s="793" t="n"/>
      <c r="O101" s="793" t="n"/>
      <c r="P101" s="793" t="n"/>
      <c r="Q101" s="793" t="n"/>
      <c r="R101" s="793" t="n"/>
      <c r="S101" s="793" t="n"/>
      <c r="T101" s="793" t="n"/>
      <c r="U101" s="793" t="n"/>
      <c r="V101" s="793" t="n"/>
      <c r="W101" s="793" t="n"/>
      <c r="X101" s="793" t="n"/>
      <c r="Y101" s="793" t="n"/>
      <c r="Z101" s="793" t="n"/>
      <c r="AA101" s="793" t="n"/>
      <c r="AB101" s="793" t="n"/>
      <c r="AC101" s="793" t="n"/>
      <c r="AD101" s="793" t="n"/>
      <c r="AE101" s="793" t="n"/>
      <c r="AF101" s="793" t="n"/>
      <c r="AG101" s="793" t="n"/>
      <c r="AH101" s="793" t="n"/>
      <c r="AI101" s="793" t="n"/>
    </row>
    <row r="102">
      <c r="A102" s="793" t="n"/>
      <c r="B102" s="793" t="n"/>
      <c r="C102" s="793" t="n"/>
      <c r="D102" s="793" t="n"/>
      <c r="E102" s="793" t="n"/>
      <c r="F102" s="793" t="n"/>
      <c r="G102" s="793" t="n"/>
      <c r="H102" s="793" t="n"/>
      <c r="I102" s="793" t="n"/>
      <c r="J102" s="793" t="n"/>
      <c r="K102" s="793" t="n"/>
      <c r="L102" s="901" t="n"/>
      <c r="M102" s="793" t="n"/>
      <c r="N102" s="793" t="n"/>
      <c r="O102" s="793" t="n"/>
      <c r="P102" s="793" t="n"/>
      <c r="Q102" s="793" t="n"/>
      <c r="R102" s="793" t="n"/>
      <c r="S102" s="793" t="n"/>
      <c r="T102" s="793" t="n"/>
      <c r="U102" s="793" t="n"/>
      <c r="V102" s="793" t="n"/>
      <c r="W102" s="793" t="n"/>
      <c r="X102" s="793" t="n"/>
      <c r="Y102" s="793" t="n"/>
      <c r="Z102" s="793" t="n"/>
      <c r="AA102" s="793" t="n"/>
      <c r="AB102" s="793" t="n"/>
      <c r="AC102" s="793" t="n"/>
      <c r="AD102" s="793" t="n"/>
      <c r="AE102" s="793" t="n"/>
      <c r="AF102" s="793" t="n"/>
      <c r="AG102" s="793" t="n"/>
      <c r="AH102" s="793" t="n"/>
      <c r="AI102" s="793" t="n"/>
    </row>
    <row r="103">
      <c r="A103" s="793" t="n"/>
      <c r="B103" s="793" t="n"/>
      <c r="C103" s="793" t="n"/>
      <c r="D103" s="793" t="n"/>
      <c r="E103" s="793" t="n"/>
      <c r="F103" s="793" t="n"/>
      <c r="G103" s="793" t="n"/>
      <c r="H103" s="793" t="n"/>
      <c r="I103" s="793" t="n"/>
      <c r="J103" s="793" t="n"/>
      <c r="K103" s="793" t="n"/>
      <c r="L103" s="901" t="n"/>
      <c r="M103" s="793" t="n"/>
      <c r="N103" s="793" t="n"/>
      <c r="O103" s="793" t="n"/>
      <c r="P103" s="793" t="n"/>
      <c r="Q103" s="793" t="n"/>
      <c r="R103" s="793" t="n"/>
      <c r="S103" s="793" t="n"/>
      <c r="T103" s="793" t="n"/>
      <c r="U103" s="793" t="n"/>
      <c r="V103" s="793" t="n"/>
      <c r="W103" s="793" t="n"/>
      <c r="X103" s="793" t="n"/>
      <c r="Y103" s="793" t="n"/>
      <c r="Z103" s="793" t="n"/>
      <c r="AA103" s="793" t="n"/>
      <c r="AB103" s="793" t="n"/>
      <c r="AC103" s="793" t="n"/>
      <c r="AD103" s="793" t="n"/>
      <c r="AE103" s="793" t="n"/>
      <c r="AF103" s="793" t="n"/>
      <c r="AG103" s="793" t="n"/>
      <c r="AH103" s="793" t="n"/>
      <c r="AI103" s="793" t="n"/>
    </row>
    <row r="104">
      <c r="A104" s="793" t="n"/>
      <c r="B104" s="793" t="n"/>
      <c r="C104" s="793" t="n"/>
      <c r="D104" s="793" t="n"/>
      <c r="E104" s="793" t="n"/>
      <c r="F104" s="793" t="n"/>
      <c r="G104" s="793" t="n"/>
      <c r="H104" s="793" t="n"/>
      <c r="I104" s="793" t="n"/>
      <c r="J104" s="793" t="n"/>
      <c r="K104" s="793" t="n"/>
      <c r="L104" s="901" t="n"/>
      <c r="M104" s="793" t="n"/>
      <c r="N104" s="793" t="n"/>
      <c r="O104" s="793" t="n"/>
      <c r="P104" s="793" t="n"/>
      <c r="Q104" s="793" t="n"/>
      <c r="R104" s="793" t="n"/>
      <c r="S104" s="793" t="n"/>
      <c r="T104" s="793" t="n"/>
      <c r="U104" s="793" t="n"/>
      <c r="V104" s="793" t="n"/>
      <c r="W104" s="793" t="n"/>
      <c r="X104" s="793" t="n"/>
      <c r="Y104" s="793" t="n"/>
      <c r="Z104" s="793" t="n"/>
      <c r="AA104" s="793" t="n"/>
      <c r="AB104" s="793" t="n"/>
      <c r="AC104" s="793" t="n"/>
      <c r="AD104" s="793" t="n"/>
      <c r="AE104" s="793" t="n"/>
      <c r="AF104" s="793" t="n"/>
      <c r="AG104" s="793" t="n"/>
      <c r="AH104" s="793" t="n"/>
      <c r="AI104" s="793" t="n"/>
    </row>
    <row r="105">
      <c r="A105" s="793" t="n"/>
      <c r="B105" s="793" t="n"/>
      <c r="C105" s="793" t="n"/>
      <c r="D105" s="793" t="n"/>
      <c r="E105" s="793" t="n"/>
      <c r="F105" s="793" t="n"/>
      <c r="G105" s="793" t="n"/>
      <c r="H105" s="793" t="n"/>
      <c r="I105" s="793" t="n"/>
      <c r="J105" s="793" t="n"/>
      <c r="K105" s="793" t="n"/>
      <c r="L105" s="901" t="n"/>
      <c r="M105" s="793" t="n"/>
      <c r="N105" s="793" t="n"/>
      <c r="O105" s="793" t="n"/>
      <c r="P105" s="793" t="n"/>
      <c r="Q105" s="793" t="n"/>
      <c r="R105" s="793" t="n"/>
      <c r="S105" s="793" t="n"/>
      <c r="T105" s="793" t="n"/>
      <c r="U105" s="793" t="n"/>
      <c r="V105" s="793" t="n"/>
      <c r="W105" s="793" t="n"/>
      <c r="X105" s="793" t="n"/>
      <c r="Y105" s="793" t="n"/>
      <c r="Z105" s="793" t="n"/>
      <c r="AA105" s="793" t="n"/>
      <c r="AB105" s="793" t="n"/>
      <c r="AC105" s="793" t="n"/>
      <c r="AD105" s="793" t="n"/>
      <c r="AE105" s="793" t="n"/>
      <c r="AF105" s="793" t="n"/>
      <c r="AG105" s="793" t="n"/>
      <c r="AH105" s="793" t="n"/>
      <c r="AI105" s="793" t="n"/>
    </row>
    <row r="106">
      <c r="A106" s="793" t="n"/>
      <c r="B106" s="793" t="n"/>
      <c r="C106" s="793" t="n"/>
      <c r="D106" s="793" t="n"/>
      <c r="E106" s="793" t="n"/>
      <c r="F106" s="793" t="n"/>
      <c r="G106" s="793" t="n"/>
      <c r="H106" s="793" t="n"/>
      <c r="I106" s="793" t="n"/>
      <c r="J106" s="793" t="n"/>
      <c r="K106" s="793" t="n"/>
      <c r="L106" s="901" t="n"/>
      <c r="M106" s="793" t="n"/>
      <c r="N106" s="793" t="n"/>
      <c r="O106" s="793" t="n"/>
      <c r="P106" s="793" t="n"/>
      <c r="Q106" s="793" t="n"/>
      <c r="R106" s="793" t="n"/>
      <c r="S106" s="793" t="n"/>
      <c r="T106" s="793" t="n"/>
      <c r="U106" s="793" t="n"/>
      <c r="V106" s="793" t="n"/>
      <c r="W106" s="793" t="n"/>
      <c r="X106" s="793" t="n"/>
      <c r="Y106" s="793" t="n"/>
      <c r="Z106" s="793" t="n"/>
      <c r="AA106" s="793" t="n"/>
      <c r="AB106" s="793" t="n"/>
      <c r="AC106" s="793" t="n"/>
      <c r="AD106" s="793" t="n"/>
      <c r="AE106" s="793" t="n"/>
      <c r="AF106" s="793" t="n"/>
      <c r="AG106" s="793" t="n"/>
      <c r="AH106" s="793" t="n"/>
      <c r="AI106" s="793" t="n"/>
    </row>
    <row r="107">
      <c r="A107" s="793" t="n"/>
      <c r="B107" s="793" t="n"/>
      <c r="C107" s="793" t="n"/>
      <c r="D107" s="793" t="n"/>
      <c r="E107" s="793" t="n"/>
      <c r="F107" s="793" t="n"/>
      <c r="G107" s="793" t="n"/>
      <c r="H107" s="793" t="n"/>
      <c r="I107" s="793" t="n"/>
      <c r="J107" s="793" t="n"/>
      <c r="K107" s="793" t="n"/>
      <c r="L107" s="901" t="n"/>
      <c r="M107" s="793" t="n"/>
      <c r="N107" s="793" t="n"/>
      <c r="O107" s="793" t="n"/>
      <c r="P107" s="793" t="n"/>
      <c r="Q107" s="793" t="n"/>
      <c r="R107" s="793" t="n"/>
      <c r="S107" s="793" t="n"/>
      <c r="T107" s="793" t="n"/>
      <c r="U107" s="793" t="n"/>
      <c r="V107" s="793" t="n"/>
      <c r="W107" s="793" t="n"/>
      <c r="X107" s="793" t="n"/>
      <c r="Y107" s="793" t="n"/>
      <c r="Z107" s="793" t="n"/>
      <c r="AA107" s="793" t="n"/>
      <c r="AB107" s="793" t="n"/>
      <c r="AC107" s="793" t="n"/>
      <c r="AD107" s="793" t="n"/>
      <c r="AE107" s="793" t="n"/>
      <c r="AF107" s="793" t="n"/>
      <c r="AG107" s="793" t="n"/>
      <c r="AH107" s="793" t="n"/>
      <c r="AI107" s="793" t="n"/>
    </row>
    <row r="108">
      <c r="A108" s="793" t="n"/>
      <c r="B108" s="793" t="n"/>
      <c r="C108" s="793" t="n"/>
      <c r="D108" s="793" t="n"/>
      <c r="E108" s="793" t="n"/>
      <c r="F108" s="793" t="n"/>
      <c r="G108" s="793" t="n"/>
      <c r="H108" s="793" t="n"/>
      <c r="I108" s="793" t="n"/>
      <c r="J108" s="793" t="n"/>
      <c r="K108" s="793" t="n"/>
      <c r="L108" s="901" t="n"/>
      <c r="M108" s="793" t="n"/>
      <c r="N108" s="793" t="n"/>
      <c r="O108" s="793" t="n"/>
      <c r="P108" s="793" t="n"/>
      <c r="Q108" s="793" t="n"/>
      <c r="R108" s="793" t="n"/>
      <c r="S108" s="793" t="n"/>
      <c r="T108" s="793" t="n"/>
      <c r="U108" s="793" t="n"/>
      <c r="V108" s="793" t="n"/>
      <c r="W108" s="793" t="n"/>
      <c r="X108" s="793" t="n"/>
      <c r="Y108" s="793" t="n"/>
      <c r="Z108" s="793" t="n"/>
      <c r="AA108" s="793" t="n"/>
      <c r="AB108" s="793" t="n"/>
      <c r="AC108" s="793" t="n"/>
      <c r="AD108" s="793" t="n"/>
      <c r="AE108" s="793" t="n"/>
      <c r="AF108" s="793" t="n"/>
      <c r="AG108" s="793" t="n"/>
      <c r="AH108" s="793" t="n"/>
      <c r="AI108" s="793" t="n"/>
    </row>
    <row r="109">
      <c r="A109" s="793" t="n"/>
      <c r="B109" s="793" t="n"/>
      <c r="C109" s="793" t="n"/>
      <c r="D109" s="793" t="n"/>
      <c r="E109" s="793" t="n"/>
      <c r="F109" s="793" t="n"/>
      <c r="G109" s="793" t="n"/>
      <c r="H109" s="793" t="n"/>
      <c r="I109" s="793" t="n"/>
      <c r="J109" s="793" t="n"/>
      <c r="K109" s="793" t="n"/>
      <c r="L109" s="901" t="n"/>
      <c r="M109" s="793" t="n"/>
      <c r="N109" s="793" t="n"/>
      <c r="O109" s="793" t="n"/>
      <c r="P109" s="793" t="n"/>
      <c r="Q109" s="793" t="n"/>
      <c r="R109" s="793" t="n"/>
      <c r="S109" s="793" t="n"/>
      <c r="T109" s="793" t="n"/>
      <c r="U109" s="793" t="n"/>
      <c r="V109" s="793" t="n"/>
      <c r="W109" s="793" t="n"/>
      <c r="X109" s="793" t="n"/>
      <c r="Y109" s="793" t="n"/>
      <c r="Z109" s="793" t="n"/>
      <c r="AA109" s="793" t="n"/>
      <c r="AB109" s="793" t="n"/>
      <c r="AC109" s="793" t="n"/>
      <c r="AD109" s="793" t="n"/>
      <c r="AE109" s="793" t="n"/>
      <c r="AF109" s="793" t="n"/>
      <c r="AG109" s="793" t="n"/>
      <c r="AH109" s="793" t="n"/>
      <c r="AI109" s="793" t="n"/>
    </row>
    <row r="110">
      <c r="A110" s="793" t="n"/>
      <c r="B110" s="793" t="n"/>
      <c r="C110" s="793" t="n"/>
      <c r="D110" s="793" t="n"/>
      <c r="E110" s="793" t="n"/>
      <c r="F110" s="793" t="n"/>
      <c r="G110" s="793" t="n"/>
      <c r="H110" s="793" t="n"/>
      <c r="I110" s="793" t="n"/>
      <c r="J110" s="793" t="n"/>
      <c r="K110" s="793" t="n"/>
      <c r="L110" s="901" t="n"/>
      <c r="M110" s="793" t="n"/>
      <c r="N110" s="793" t="n"/>
      <c r="O110" s="793" t="n"/>
      <c r="P110" s="793" t="n"/>
      <c r="Q110" s="793" t="n"/>
      <c r="R110" s="793" t="n"/>
      <c r="S110" s="793" t="n"/>
      <c r="T110" s="793" t="n"/>
      <c r="U110" s="793" t="n"/>
      <c r="V110" s="793" t="n"/>
      <c r="W110" s="793" t="n"/>
      <c r="X110" s="793" t="n"/>
      <c r="Y110" s="793" t="n"/>
      <c r="Z110" s="793" t="n"/>
      <c r="AA110" s="793" t="n"/>
      <c r="AB110" s="793" t="n"/>
      <c r="AC110" s="793" t="n"/>
      <c r="AD110" s="793" t="n"/>
      <c r="AE110" s="793" t="n"/>
      <c r="AF110" s="793" t="n"/>
      <c r="AG110" s="793" t="n"/>
      <c r="AH110" s="793" t="n"/>
      <c r="AI110" s="793" t="n"/>
    </row>
    <row r="111">
      <c r="A111" s="793" t="n"/>
      <c r="B111" s="793" t="n"/>
      <c r="C111" s="793" t="n"/>
      <c r="D111" s="793" t="n"/>
      <c r="E111" s="793" t="n"/>
      <c r="F111" s="793" t="n"/>
      <c r="G111" s="793" t="n"/>
      <c r="H111" s="793" t="n"/>
      <c r="I111" s="793" t="n"/>
      <c r="J111" s="793" t="n"/>
      <c r="K111" s="793" t="n"/>
      <c r="L111" s="901" t="n"/>
      <c r="M111" s="793" t="n"/>
      <c r="N111" s="793" t="n"/>
      <c r="O111" s="793" t="n"/>
      <c r="P111" s="793" t="n"/>
      <c r="Q111" s="793" t="n"/>
      <c r="R111" s="793" t="n"/>
      <c r="S111" s="793" t="n"/>
      <c r="T111" s="793" t="n"/>
      <c r="U111" s="793" t="n"/>
      <c r="V111" s="793" t="n"/>
      <c r="W111" s="793" t="n"/>
      <c r="X111" s="793" t="n"/>
      <c r="Y111" s="793" t="n"/>
      <c r="Z111" s="793" t="n"/>
      <c r="AA111" s="793" t="n"/>
      <c r="AB111" s="793" t="n"/>
      <c r="AC111" s="793" t="n"/>
      <c r="AD111" s="793" t="n"/>
      <c r="AE111" s="793" t="n"/>
      <c r="AF111" s="793" t="n"/>
      <c r="AG111" s="793" t="n"/>
      <c r="AH111" s="793" t="n"/>
      <c r="AI111" s="793" t="n"/>
    </row>
    <row r="112">
      <c r="A112" s="793" t="n"/>
      <c r="B112" s="793" t="n"/>
      <c r="C112" s="793" t="n"/>
      <c r="D112" s="793" t="n"/>
      <c r="E112" s="793" t="n"/>
      <c r="F112" s="793" t="n"/>
      <c r="G112" s="793" t="n"/>
      <c r="H112" s="793" t="n"/>
      <c r="I112" s="793" t="n"/>
      <c r="J112" s="793" t="n"/>
      <c r="K112" s="793" t="n"/>
      <c r="L112" s="901" t="n"/>
      <c r="M112" s="793" t="n"/>
      <c r="N112" s="793" t="n"/>
      <c r="O112" s="793" t="n"/>
      <c r="P112" s="793" t="n"/>
      <c r="Q112" s="793" t="n"/>
      <c r="R112" s="793" t="n"/>
      <c r="S112" s="793" t="n"/>
      <c r="T112" s="793" t="n"/>
      <c r="U112" s="793" t="n"/>
      <c r="V112" s="793" t="n"/>
      <c r="W112" s="793" t="n"/>
      <c r="X112" s="793" t="n"/>
      <c r="Y112" s="793" t="n"/>
      <c r="Z112" s="793" t="n"/>
      <c r="AA112" s="793" t="n"/>
      <c r="AB112" s="793" t="n"/>
      <c r="AC112" s="793" t="n"/>
      <c r="AD112" s="793" t="n"/>
      <c r="AE112" s="793" t="n"/>
      <c r="AF112" s="793" t="n"/>
      <c r="AG112" s="793" t="n"/>
      <c r="AH112" s="793" t="n"/>
      <c r="AI112" s="793" t="n"/>
    </row>
    <row r="113">
      <c r="A113" s="793" t="n"/>
      <c r="B113" s="793" t="n"/>
      <c r="C113" s="793" t="n"/>
      <c r="D113" s="793" t="n"/>
      <c r="E113" s="793" t="n"/>
      <c r="F113" s="793" t="n"/>
      <c r="G113" s="793" t="n"/>
      <c r="H113" s="793" t="n"/>
      <c r="I113" s="793" t="n"/>
      <c r="J113" s="793" t="n"/>
      <c r="K113" s="793" t="n"/>
      <c r="L113" s="901" t="n"/>
      <c r="M113" s="793" t="n"/>
      <c r="N113" s="793" t="n"/>
      <c r="O113" s="793" t="n"/>
      <c r="P113" s="793" t="n"/>
      <c r="Q113" s="793" t="n"/>
      <c r="R113" s="793" t="n"/>
      <c r="S113" s="793" t="n"/>
      <c r="T113" s="793" t="n"/>
      <c r="U113" s="793" t="n"/>
      <c r="V113" s="793" t="n"/>
      <c r="W113" s="793" t="n"/>
      <c r="X113" s="793" t="n"/>
      <c r="Y113" s="793" t="n"/>
      <c r="Z113" s="793" t="n"/>
      <c r="AA113" s="793" t="n"/>
      <c r="AB113" s="793" t="n"/>
      <c r="AC113" s="793" t="n"/>
      <c r="AD113" s="793" t="n"/>
      <c r="AE113" s="793" t="n"/>
      <c r="AF113" s="793" t="n"/>
      <c r="AG113" s="793" t="n"/>
      <c r="AH113" s="793" t="n"/>
      <c r="AI113" s="793" t="n"/>
    </row>
    <row r="114">
      <c r="A114" s="793" t="n"/>
      <c r="B114" s="793" t="n"/>
      <c r="C114" s="793" t="n"/>
      <c r="D114" s="793" t="n"/>
      <c r="E114" s="793" t="n"/>
      <c r="F114" s="793" t="n"/>
      <c r="G114" s="793" t="n"/>
      <c r="H114" s="793" t="n"/>
      <c r="I114" s="793" t="n"/>
      <c r="J114" s="793" t="n"/>
      <c r="K114" s="793" t="n"/>
      <c r="L114" s="901" t="n"/>
      <c r="M114" s="793" t="n"/>
      <c r="N114" s="793" t="n"/>
      <c r="O114" s="793" t="n"/>
      <c r="P114" s="793" t="n"/>
      <c r="Q114" s="793" t="n"/>
      <c r="R114" s="793" t="n"/>
      <c r="S114" s="793" t="n"/>
      <c r="T114" s="793" t="n"/>
      <c r="U114" s="793" t="n"/>
      <c r="V114" s="793" t="n"/>
      <c r="W114" s="793" t="n"/>
      <c r="X114" s="793" t="n"/>
      <c r="Y114" s="793" t="n"/>
      <c r="Z114" s="793" t="n"/>
      <c r="AA114" s="793" t="n"/>
      <c r="AB114" s="793" t="n"/>
      <c r="AC114" s="793" t="n"/>
      <c r="AD114" s="793" t="n"/>
      <c r="AE114" s="793" t="n"/>
      <c r="AF114" s="793" t="n"/>
      <c r="AG114" s="793" t="n"/>
      <c r="AH114" s="793" t="n"/>
      <c r="AI114" s="793" t="n"/>
    </row>
    <row r="115">
      <c r="A115" s="793" t="n"/>
      <c r="B115" s="793" t="n"/>
      <c r="C115" s="793" t="n"/>
      <c r="D115" s="793" t="n"/>
      <c r="E115" s="793" t="n"/>
      <c r="F115" s="793" t="n"/>
      <c r="G115" s="793" t="n"/>
      <c r="H115" s="793" t="n"/>
      <c r="I115" s="793" t="n"/>
      <c r="J115" s="793" t="n"/>
      <c r="K115" s="793" t="n"/>
      <c r="L115" s="901" t="n"/>
      <c r="M115" s="793" t="n"/>
      <c r="N115" s="793" t="n"/>
      <c r="O115" s="793" t="n"/>
      <c r="P115" s="793" t="n"/>
      <c r="Q115" s="793" t="n"/>
      <c r="R115" s="793" t="n"/>
      <c r="S115" s="793" t="n"/>
      <c r="T115" s="793" t="n"/>
      <c r="U115" s="793" t="n"/>
      <c r="V115" s="793" t="n"/>
      <c r="W115" s="793" t="n"/>
      <c r="X115" s="793" t="n"/>
      <c r="Y115" s="793" t="n"/>
      <c r="Z115" s="793" t="n"/>
      <c r="AA115" s="793" t="n"/>
      <c r="AB115" s="793" t="n"/>
      <c r="AC115" s="793" t="n"/>
      <c r="AD115" s="793" t="n"/>
      <c r="AE115" s="793" t="n"/>
      <c r="AF115" s="793" t="n"/>
      <c r="AG115" s="793" t="n"/>
      <c r="AH115" s="793" t="n"/>
      <c r="AI115" s="793" t="n"/>
    </row>
    <row r="116">
      <c r="A116" s="793" t="n"/>
      <c r="B116" s="793" t="n"/>
      <c r="C116" s="793" t="n"/>
      <c r="D116" s="793" t="n"/>
      <c r="E116" s="793" t="n"/>
      <c r="F116" s="793" t="n"/>
      <c r="G116" s="793" t="n"/>
      <c r="H116" s="793" t="n"/>
      <c r="I116" s="793" t="n"/>
      <c r="J116" s="793" t="n"/>
      <c r="K116" s="793" t="n"/>
      <c r="L116" s="901" t="n"/>
      <c r="M116" s="793" t="n"/>
      <c r="N116" s="793" t="n"/>
      <c r="O116" s="793" t="n"/>
      <c r="P116" s="793" t="n"/>
      <c r="Q116" s="793" t="n"/>
      <c r="R116" s="793" t="n"/>
      <c r="S116" s="793" t="n"/>
      <c r="T116" s="793" t="n"/>
      <c r="U116" s="793" t="n"/>
      <c r="V116" s="793" t="n"/>
      <c r="W116" s="793" t="n"/>
      <c r="X116" s="793" t="n"/>
      <c r="Y116" s="793" t="n"/>
      <c r="Z116" s="793" t="n"/>
      <c r="AA116" s="793" t="n"/>
      <c r="AB116" s="793" t="n"/>
      <c r="AC116" s="793" t="n"/>
      <c r="AD116" s="793" t="n"/>
      <c r="AE116" s="793" t="n"/>
      <c r="AF116" s="793" t="n"/>
      <c r="AG116" s="793" t="n"/>
      <c r="AH116" s="793" t="n"/>
      <c r="AI116" s="793" t="n"/>
    </row>
    <row r="117">
      <c r="A117" s="793" t="n"/>
      <c r="B117" s="793" t="n"/>
      <c r="C117" s="793" t="n"/>
      <c r="D117" s="793" t="n"/>
      <c r="E117" s="793" t="n"/>
      <c r="F117" s="793" t="n"/>
      <c r="G117" s="793" t="n"/>
      <c r="H117" s="793" t="n"/>
      <c r="I117" s="793" t="n"/>
      <c r="J117" s="793" t="n"/>
      <c r="K117" s="793" t="n"/>
      <c r="L117" s="901" t="n"/>
      <c r="M117" s="793" t="n"/>
      <c r="N117" s="793" t="n"/>
      <c r="O117" s="793" t="n"/>
      <c r="P117" s="793" t="n"/>
      <c r="Q117" s="793" t="n"/>
      <c r="R117" s="793" t="n"/>
      <c r="S117" s="793" t="n"/>
      <c r="T117" s="793" t="n"/>
      <c r="U117" s="793" t="n"/>
      <c r="V117" s="793" t="n"/>
      <c r="W117" s="793" t="n"/>
      <c r="X117" s="793" t="n"/>
      <c r="Y117" s="793" t="n"/>
      <c r="Z117" s="793" t="n"/>
      <c r="AA117" s="793" t="n"/>
      <c r="AB117" s="793" t="n"/>
      <c r="AC117" s="793" t="n"/>
      <c r="AD117" s="793" t="n"/>
      <c r="AE117" s="793" t="n"/>
      <c r="AF117" s="793" t="n"/>
      <c r="AG117" s="793" t="n"/>
      <c r="AH117" s="793" t="n"/>
      <c r="AI117" s="793" t="n"/>
    </row>
    <row r="118">
      <c r="A118" s="793" t="n"/>
      <c r="B118" s="793" t="n"/>
      <c r="C118" s="793" t="n"/>
      <c r="D118" s="793" t="n"/>
      <c r="E118" s="793" t="n"/>
      <c r="F118" s="793" t="n"/>
      <c r="G118" s="793" t="n"/>
      <c r="H118" s="793" t="n"/>
      <c r="I118" s="793" t="n"/>
      <c r="J118" s="793" t="n"/>
      <c r="K118" s="793" t="n"/>
      <c r="L118" s="901" t="n"/>
      <c r="M118" s="793" t="n"/>
      <c r="N118" s="793" t="n"/>
      <c r="O118" s="793" t="n"/>
      <c r="P118" s="793" t="n"/>
      <c r="Q118" s="793" t="n"/>
      <c r="R118" s="793" t="n"/>
      <c r="S118" s="793" t="n"/>
      <c r="T118" s="793" t="n"/>
      <c r="U118" s="793" t="n"/>
      <c r="V118" s="793" t="n"/>
      <c r="W118" s="793" t="n"/>
      <c r="X118" s="793" t="n"/>
      <c r="Y118" s="793" t="n"/>
      <c r="Z118" s="793" t="n"/>
      <c r="AA118" s="793" t="n"/>
      <c r="AB118" s="793" t="n"/>
      <c r="AC118" s="793" t="n"/>
      <c r="AD118" s="793" t="n"/>
      <c r="AE118" s="793" t="n"/>
      <c r="AF118" s="793" t="n"/>
      <c r="AG118" s="793" t="n"/>
      <c r="AH118" s="793" t="n"/>
      <c r="AI118" s="793" t="n"/>
    </row>
    <row r="119">
      <c r="A119" s="793" t="n"/>
      <c r="B119" s="793" t="n"/>
      <c r="C119" s="793" t="n"/>
      <c r="D119" s="793" t="n"/>
      <c r="E119" s="793" t="n"/>
      <c r="F119" s="793" t="n"/>
      <c r="G119" s="793" t="n"/>
      <c r="H119" s="793" t="n"/>
      <c r="I119" s="793" t="n"/>
      <c r="J119" s="793" t="n"/>
      <c r="K119" s="793" t="n"/>
      <c r="L119" s="901" t="n"/>
      <c r="M119" s="793" t="n"/>
      <c r="N119" s="793" t="n"/>
      <c r="O119" s="793" t="n"/>
      <c r="P119" s="793" t="n"/>
      <c r="Q119" s="793" t="n"/>
      <c r="R119" s="793" t="n"/>
      <c r="S119" s="793" t="n"/>
      <c r="T119" s="793" t="n"/>
      <c r="U119" s="793" t="n"/>
      <c r="V119" s="793" t="n"/>
      <c r="W119" s="793" t="n"/>
      <c r="X119" s="793" t="n"/>
      <c r="Y119" s="793" t="n"/>
      <c r="Z119" s="793" t="n"/>
      <c r="AA119" s="793" t="n"/>
      <c r="AB119" s="793" t="n"/>
      <c r="AC119" s="793" t="n"/>
      <c r="AD119" s="793" t="n"/>
      <c r="AE119" s="793" t="n"/>
      <c r="AF119" s="793" t="n"/>
      <c r="AG119" s="793" t="n"/>
      <c r="AH119" s="793" t="n"/>
      <c r="AI119" s="793" t="n"/>
    </row>
    <row r="120">
      <c r="A120" s="793" t="n"/>
      <c r="B120" s="793" t="n"/>
      <c r="C120" s="793" t="n"/>
      <c r="D120" s="793" t="n"/>
      <c r="E120" s="793" t="n"/>
      <c r="F120" s="793" t="n"/>
      <c r="G120" s="793" t="n"/>
      <c r="H120" s="793" t="n"/>
      <c r="I120" s="793" t="n"/>
      <c r="J120" s="793" t="n"/>
      <c r="K120" s="793" t="n"/>
      <c r="L120" s="901" t="n"/>
      <c r="M120" s="793" t="n"/>
      <c r="N120" s="793" t="n"/>
      <c r="O120" s="793" t="n"/>
      <c r="P120" s="793" t="n"/>
      <c r="Q120" s="793" t="n"/>
      <c r="R120" s="793" t="n"/>
      <c r="S120" s="793" t="n"/>
      <c r="T120" s="793" t="n"/>
      <c r="U120" s="793" t="n"/>
      <c r="V120" s="793" t="n"/>
      <c r="W120" s="793" t="n"/>
      <c r="X120" s="793" t="n"/>
      <c r="Y120" s="793" t="n"/>
      <c r="Z120" s="793" t="n"/>
      <c r="AA120" s="793" t="n"/>
      <c r="AB120" s="793" t="n"/>
      <c r="AC120" s="793" t="n"/>
      <c r="AD120" s="793" t="n"/>
      <c r="AE120" s="793" t="n"/>
      <c r="AF120" s="793" t="n"/>
      <c r="AG120" s="793" t="n"/>
      <c r="AH120" s="793" t="n"/>
      <c r="AI120" s="793" t="n"/>
    </row>
    <row r="121">
      <c r="A121" s="793" t="n"/>
      <c r="B121" s="793" t="n"/>
      <c r="C121" s="793" t="n"/>
      <c r="D121" s="793" t="n"/>
      <c r="E121" s="793" t="n"/>
      <c r="F121" s="793" t="n"/>
      <c r="G121" s="793" t="n"/>
      <c r="H121" s="793" t="n"/>
      <c r="I121" s="793" t="n"/>
      <c r="J121" s="793" t="n"/>
      <c r="K121" s="793" t="n"/>
      <c r="L121" s="901" t="n"/>
      <c r="M121" s="793" t="n"/>
      <c r="N121" s="793" t="n"/>
      <c r="O121" s="793" t="n"/>
      <c r="P121" s="793" t="n"/>
      <c r="Q121" s="793" t="n"/>
      <c r="R121" s="793" t="n"/>
      <c r="S121" s="793" t="n"/>
      <c r="T121" s="793" t="n"/>
      <c r="U121" s="793" t="n"/>
      <c r="V121" s="793" t="n"/>
      <c r="W121" s="793" t="n"/>
      <c r="X121" s="793" t="n"/>
      <c r="Y121" s="793" t="n"/>
      <c r="Z121" s="793" t="n"/>
      <c r="AA121" s="793" t="n"/>
      <c r="AB121" s="793" t="n"/>
      <c r="AC121" s="793" t="n"/>
      <c r="AD121" s="793" t="n"/>
      <c r="AE121" s="793" t="n"/>
      <c r="AF121" s="793" t="n"/>
      <c r="AG121" s="793" t="n"/>
      <c r="AH121" s="793" t="n"/>
      <c r="AI121" s="793" t="n"/>
    </row>
    <row r="122">
      <c r="A122" s="793" t="n"/>
      <c r="B122" s="793" t="n"/>
      <c r="C122" s="793" t="n"/>
      <c r="D122" s="793" t="n"/>
      <c r="E122" s="793" t="n"/>
      <c r="F122" s="793" t="n"/>
      <c r="G122" s="793" t="n"/>
      <c r="H122" s="793" t="n"/>
      <c r="I122" s="793" t="n"/>
      <c r="J122" s="793" t="n"/>
      <c r="K122" s="793" t="n"/>
      <c r="L122" s="901" t="n"/>
      <c r="M122" s="793" t="n"/>
      <c r="N122" s="793" t="n"/>
      <c r="O122" s="793" t="n"/>
      <c r="P122" s="793" t="n"/>
      <c r="Q122" s="793" t="n"/>
      <c r="R122" s="793" t="n"/>
      <c r="S122" s="793" t="n"/>
      <c r="T122" s="793" t="n"/>
      <c r="U122" s="793" t="n"/>
      <c r="V122" s="793" t="n"/>
      <c r="W122" s="793" t="n"/>
      <c r="X122" s="793" t="n"/>
      <c r="Y122" s="793" t="n"/>
      <c r="Z122" s="793" t="n"/>
      <c r="AA122" s="793" t="n"/>
      <c r="AB122" s="793" t="n"/>
      <c r="AC122" s="793" t="n"/>
      <c r="AD122" s="793" t="n"/>
      <c r="AE122" s="793" t="n"/>
      <c r="AF122" s="793" t="n"/>
      <c r="AG122" s="793" t="n"/>
      <c r="AH122" s="793" t="n"/>
      <c r="AI122" s="793" t="n"/>
    </row>
    <row r="123">
      <c r="A123" s="793" t="n"/>
      <c r="B123" s="793" t="n"/>
      <c r="C123" s="793" t="n"/>
      <c r="D123" s="793" t="n"/>
      <c r="E123" s="793" t="n"/>
      <c r="F123" s="793" t="n"/>
      <c r="G123" s="793" t="n"/>
      <c r="H123" s="793" t="n"/>
      <c r="I123" s="793" t="n"/>
      <c r="J123" s="793" t="n"/>
      <c r="K123" s="793" t="n"/>
      <c r="L123" s="901" t="n"/>
      <c r="M123" s="793" t="n"/>
      <c r="N123" s="793" t="n"/>
      <c r="O123" s="793" t="n"/>
      <c r="P123" s="793" t="n"/>
      <c r="Q123" s="793" t="n"/>
      <c r="R123" s="793" t="n"/>
      <c r="S123" s="793" t="n"/>
      <c r="T123" s="793" t="n"/>
      <c r="U123" s="793" t="n"/>
      <c r="V123" s="793" t="n"/>
      <c r="W123" s="793" t="n"/>
      <c r="X123" s="793" t="n"/>
      <c r="Y123" s="793" t="n"/>
      <c r="Z123" s="793" t="n"/>
      <c r="AA123" s="793" t="n"/>
      <c r="AB123" s="793" t="n"/>
      <c r="AC123" s="793" t="n"/>
      <c r="AD123" s="793" t="n"/>
      <c r="AE123" s="793" t="n"/>
      <c r="AF123" s="793" t="n"/>
      <c r="AG123" s="793" t="n"/>
      <c r="AH123" s="793" t="n"/>
      <c r="AI123" s="793" t="n"/>
    </row>
    <row r="124">
      <c r="A124" s="793" t="n"/>
      <c r="B124" s="793" t="n"/>
      <c r="C124" s="793" t="n"/>
      <c r="D124" s="793" t="n"/>
      <c r="E124" s="793" t="n"/>
      <c r="F124" s="793" t="n"/>
      <c r="G124" s="793" t="n"/>
      <c r="H124" s="793" t="n"/>
      <c r="I124" s="793" t="n"/>
      <c r="J124" s="793" t="n"/>
      <c r="K124" s="793" t="n"/>
      <c r="L124" s="901" t="n"/>
      <c r="M124" s="793" t="n"/>
      <c r="N124" s="793" t="n"/>
      <c r="O124" s="793" t="n"/>
      <c r="P124" s="793" t="n"/>
      <c r="Q124" s="793" t="n"/>
      <c r="R124" s="793" t="n"/>
      <c r="S124" s="793" t="n"/>
      <c r="T124" s="793" t="n"/>
      <c r="U124" s="793" t="n"/>
      <c r="V124" s="793" t="n"/>
      <c r="W124" s="793" t="n"/>
      <c r="X124" s="793" t="n"/>
      <c r="Y124" s="793" t="n"/>
      <c r="Z124" s="793" t="n"/>
      <c r="AA124" s="793" t="n"/>
      <c r="AB124" s="793" t="n"/>
      <c r="AC124" s="793" t="n"/>
      <c r="AD124" s="793" t="n"/>
      <c r="AE124" s="793" t="n"/>
      <c r="AF124" s="793" t="n"/>
      <c r="AG124" s="793" t="n"/>
      <c r="AH124" s="793" t="n"/>
      <c r="AI124" s="793" t="n"/>
    </row>
    <row r="125">
      <c r="A125" s="793" t="n"/>
      <c r="B125" s="793" t="n"/>
      <c r="C125" s="793" t="n"/>
      <c r="D125" s="793" t="n"/>
      <c r="E125" s="793" t="n"/>
      <c r="F125" s="793" t="n"/>
      <c r="G125" s="793" t="n"/>
      <c r="H125" s="793" t="n"/>
      <c r="I125" s="793" t="n"/>
      <c r="J125" s="793" t="n"/>
      <c r="K125" s="793" t="n"/>
      <c r="L125" s="901" t="n"/>
      <c r="M125" s="793" t="n"/>
      <c r="N125" s="793" t="n"/>
      <c r="O125" s="793" t="n"/>
      <c r="P125" s="793" t="n"/>
      <c r="Q125" s="793" t="n"/>
      <c r="R125" s="793" t="n"/>
      <c r="S125" s="793" t="n"/>
      <c r="T125" s="793" t="n"/>
      <c r="U125" s="793" t="n"/>
      <c r="V125" s="793" t="n"/>
      <c r="W125" s="793" t="n"/>
      <c r="X125" s="793" t="n"/>
      <c r="Y125" s="793" t="n"/>
      <c r="Z125" s="793" t="n"/>
      <c r="AA125" s="793" t="n"/>
      <c r="AB125" s="793" t="n"/>
      <c r="AC125" s="793" t="n"/>
      <c r="AD125" s="793" t="n"/>
      <c r="AE125" s="793" t="n"/>
      <c r="AF125" s="793" t="n"/>
      <c r="AG125" s="793" t="n"/>
      <c r="AH125" s="793" t="n"/>
      <c r="AI125" s="793" t="n"/>
    </row>
    <row r="126">
      <c r="A126" s="793" t="n"/>
      <c r="B126" s="793" t="n"/>
      <c r="C126" s="793" t="n"/>
      <c r="D126" s="793" t="n"/>
      <c r="E126" s="793" t="n"/>
      <c r="F126" s="793" t="n"/>
      <c r="G126" s="793" t="n"/>
      <c r="H126" s="793" t="n"/>
      <c r="I126" s="793" t="n"/>
      <c r="J126" s="793" t="n"/>
      <c r="K126" s="793" t="n"/>
      <c r="L126" s="901" t="n"/>
      <c r="M126" s="793" t="n"/>
      <c r="N126" s="793" t="n"/>
      <c r="O126" s="793" t="n"/>
      <c r="P126" s="793" t="n"/>
      <c r="Q126" s="793" t="n"/>
      <c r="R126" s="793" t="n"/>
      <c r="S126" s="793" t="n"/>
      <c r="T126" s="793" t="n"/>
      <c r="U126" s="793" t="n"/>
      <c r="V126" s="793" t="n"/>
      <c r="W126" s="793" t="n"/>
      <c r="X126" s="793" t="n"/>
      <c r="Y126" s="793" t="n"/>
      <c r="Z126" s="793" t="n"/>
      <c r="AA126" s="793" t="n"/>
      <c r="AB126" s="793" t="n"/>
      <c r="AC126" s="793" t="n"/>
      <c r="AD126" s="793" t="n"/>
      <c r="AE126" s="793" t="n"/>
      <c r="AF126" s="793" t="n"/>
      <c r="AG126" s="793" t="n"/>
      <c r="AH126" s="793" t="n"/>
      <c r="AI126" s="793" t="n"/>
    </row>
    <row r="127">
      <c r="A127" s="793" t="n"/>
      <c r="B127" s="793" t="n"/>
      <c r="C127" s="793" t="n"/>
      <c r="D127" s="793" t="n"/>
      <c r="E127" s="793" t="n"/>
      <c r="F127" s="793" t="n"/>
      <c r="G127" s="793" t="n"/>
      <c r="H127" s="793" t="n"/>
      <c r="I127" s="793" t="n"/>
      <c r="J127" s="793" t="n"/>
      <c r="K127" s="793" t="n"/>
      <c r="L127" s="901" t="n"/>
      <c r="M127" s="793" t="n"/>
      <c r="N127" s="793" t="n"/>
      <c r="O127" s="793" t="n"/>
      <c r="P127" s="793" t="n"/>
      <c r="Q127" s="793" t="n"/>
      <c r="R127" s="793" t="n"/>
      <c r="S127" s="793" t="n"/>
      <c r="T127" s="793" t="n"/>
      <c r="U127" s="793" t="n"/>
      <c r="V127" s="793" t="n"/>
      <c r="W127" s="793" t="n"/>
      <c r="X127" s="793" t="n"/>
      <c r="Y127" s="793" t="n"/>
      <c r="Z127" s="793" t="n"/>
      <c r="AA127" s="793" t="n"/>
      <c r="AB127" s="793" t="n"/>
      <c r="AC127" s="793" t="n"/>
      <c r="AD127" s="793" t="n"/>
      <c r="AE127" s="793" t="n"/>
      <c r="AF127" s="793" t="n"/>
      <c r="AG127" s="793" t="n"/>
      <c r="AH127" s="793" t="n"/>
      <c r="AI127" s="793" t="n"/>
    </row>
    <row r="128">
      <c r="A128" s="793" t="n"/>
      <c r="B128" s="793" t="n"/>
      <c r="C128" s="793" t="n"/>
      <c r="D128" s="793" t="n"/>
      <c r="E128" s="793" t="n"/>
      <c r="F128" s="793" t="n"/>
      <c r="G128" s="793" t="n"/>
      <c r="H128" s="793" t="n"/>
      <c r="I128" s="793" t="n"/>
      <c r="J128" s="793" t="n"/>
      <c r="K128" s="793" t="n"/>
      <c r="L128" s="901" t="n"/>
      <c r="M128" s="793" t="n"/>
      <c r="N128" s="793" t="n"/>
      <c r="O128" s="793" t="n"/>
      <c r="P128" s="793" t="n"/>
      <c r="Q128" s="793" t="n"/>
      <c r="R128" s="793" t="n"/>
      <c r="S128" s="793" t="n"/>
      <c r="T128" s="793" t="n"/>
      <c r="U128" s="793" t="n"/>
      <c r="V128" s="793" t="n"/>
      <c r="W128" s="793" t="n"/>
      <c r="X128" s="793" t="n"/>
      <c r="Y128" s="793" t="n"/>
      <c r="Z128" s="793" t="n"/>
      <c r="AA128" s="793" t="n"/>
      <c r="AB128" s="793" t="n"/>
      <c r="AC128" s="793" t="n"/>
      <c r="AD128" s="793" t="n"/>
      <c r="AE128" s="793" t="n"/>
      <c r="AF128" s="793" t="n"/>
      <c r="AG128" s="793" t="n"/>
      <c r="AH128" s="793" t="n"/>
      <c r="AI128" s="793" t="n"/>
    </row>
    <row r="129">
      <c r="A129" s="793" t="n"/>
      <c r="B129" s="793" t="n"/>
      <c r="C129" s="793" t="n"/>
      <c r="D129" s="793" t="n"/>
      <c r="E129" s="793" t="n"/>
      <c r="F129" s="793" t="n"/>
      <c r="G129" s="793" t="n"/>
      <c r="H129" s="793" t="n"/>
      <c r="I129" s="793" t="n"/>
      <c r="J129" s="793" t="n"/>
      <c r="K129" s="793" t="n"/>
      <c r="L129" s="901" t="n"/>
      <c r="M129" s="793" t="n"/>
      <c r="N129" s="793" t="n"/>
      <c r="O129" s="793" t="n"/>
      <c r="P129" s="793" t="n"/>
      <c r="Q129" s="793" t="n"/>
      <c r="R129" s="793" t="n"/>
      <c r="S129" s="793" t="n"/>
      <c r="T129" s="793" t="n"/>
      <c r="U129" s="793" t="n"/>
      <c r="V129" s="793" t="n"/>
      <c r="W129" s="793" t="n"/>
      <c r="X129" s="793" t="n"/>
      <c r="Y129" s="793" t="n"/>
      <c r="Z129" s="793" t="n"/>
      <c r="AA129" s="793" t="n"/>
      <c r="AB129" s="793" t="n"/>
      <c r="AC129" s="793" t="n"/>
      <c r="AD129" s="793" t="n"/>
      <c r="AE129" s="793" t="n"/>
      <c r="AF129" s="793" t="n"/>
      <c r="AG129" s="793" t="n"/>
      <c r="AH129" s="793" t="n"/>
      <c r="AI129" s="793" t="n"/>
    </row>
    <row r="130">
      <c r="A130" s="793" t="n"/>
      <c r="B130" s="793" t="n"/>
      <c r="C130" s="793" t="n"/>
      <c r="D130" s="793" t="n"/>
      <c r="E130" s="793" t="n"/>
      <c r="F130" s="793" t="n"/>
      <c r="G130" s="793" t="n"/>
      <c r="H130" s="793" t="n"/>
      <c r="I130" s="793" t="n"/>
      <c r="J130" s="793" t="n"/>
      <c r="K130" s="793" t="n"/>
      <c r="L130" s="901" t="n"/>
      <c r="M130" s="793" t="n"/>
      <c r="N130" s="793" t="n"/>
      <c r="O130" s="793" t="n"/>
      <c r="P130" s="793" t="n"/>
      <c r="Q130" s="793" t="n"/>
      <c r="R130" s="793" t="n"/>
      <c r="S130" s="793" t="n"/>
      <c r="T130" s="793" t="n"/>
      <c r="U130" s="793" t="n"/>
      <c r="V130" s="793" t="n"/>
      <c r="W130" s="793" t="n"/>
      <c r="X130" s="793" t="n"/>
      <c r="Y130" s="793" t="n"/>
      <c r="Z130" s="793" t="n"/>
      <c r="AA130" s="793" t="n"/>
      <c r="AB130" s="793" t="n"/>
      <c r="AC130" s="793" t="n"/>
      <c r="AD130" s="793" t="n"/>
      <c r="AE130" s="793" t="n"/>
      <c r="AF130" s="793" t="n"/>
      <c r="AG130" s="793" t="n"/>
      <c r="AH130" s="793" t="n"/>
      <c r="AI130" s="793" t="n"/>
    </row>
    <row r="131">
      <c r="A131" s="793" t="n"/>
      <c r="B131" s="793" t="n"/>
      <c r="C131" s="793" t="n"/>
      <c r="D131" s="793" t="n"/>
      <c r="E131" s="793" t="n"/>
      <c r="F131" s="793" t="n"/>
      <c r="G131" s="793" t="n"/>
      <c r="H131" s="793" t="n"/>
      <c r="I131" s="793" t="n"/>
      <c r="J131" s="793" t="n"/>
      <c r="K131" s="793" t="n"/>
      <c r="L131" s="901" t="n"/>
      <c r="M131" s="793" t="n"/>
      <c r="N131" s="793" t="n"/>
      <c r="O131" s="793" t="n"/>
      <c r="P131" s="793" t="n"/>
      <c r="Q131" s="793" t="n"/>
      <c r="R131" s="793" t="n"/>
      <c r="S131" s="793" t="n"/>
      <c r="T131" s="793" t="n"/>
      <c r="U131" s="793" t="n"/>
      <c r="V131" s="793" t="n"/>
      <c r="W131" s="793" t="n"/>
      <c r="X131" s="793" t="n"/>
      <c r="Y131" s="793" t="n"/>
      <c r="Z131" s="793" t="n"/>
      <c r="AA131" s="793" t="n"/>
      <c r="AB131" s="793" t="n"/>
      <c r="AC131" s="793" t="n"/>
      <c r="AD131" s="793" t="n"/>
      <c r="AE131" s="793" t="n"/>
      <c r="AF131" s="793" t="n"/>
      <c r="AG131" s="793" t="n"/>
      <c r="AH131" s="793" t="n"/>
      <c r="AI131" s="793" t="n"/>
    </row>
    <row r="132">
      <c r="A132" s="793" t="n"/>
      <c r="B132" s="793" t="n"/>
      <c r="C132" s="793" t="n"/>
      <c r="D132" s="793" t="n"/>
      <c r="E132" s="793" t="n"/>
      <c r="F132" s="793" t="n"/>
      <c r="G132" s="793" t="n"/>
      <c r="H132" s="793" t="n"/>
      <c r="I132" s="793" t="n"/>
      <c r="J132" s="793" t="n"/>
      <c r="K132" s="793" t="n"/>
      <c r="L132" s="901" t="n"/>
      <c r="M132" s="793" t="n"/>
      <c r="N132" s="793" t="n"/>
      <c r="O132" s="793" t="n"/>
      <c r="P132" s="793" t="n"/>
      <c r="Q132" s="793" t="n"/>
      <c r="R132" s="793" t="n"/>
      <c r="S132" s="793" t="n"/>
      <c r="T132" s="793" t="n"/>
      <c r="U132" s="793" t="n"/>
      <c r="V132" s="793" t="n"/>
      <c r="W132" s="793" t="n"/>
      <c r="X132" s="793" t="n"/>
      <c r="Y132" s="793" t="n"/>
      <c r="Z132" s="793" t="n"/>
      <c r="AA132" s="793" t="n"/>
      <c r="AB132" s="793" t="n"/>
      <c r="AC132" s="793" t="n"/>
      <c r="AD132" s="793" t="n"/>
      <c r="AE132" s="793" t="n"/>
      <c r="AF132" s="793" t="n"/>
      <c r="AG132" s="793" t="n"/>
      <c r="AH132" s="793" t="n"/>
      <c r="AI132" s="793" t="n"/>
    </row>
    <row r="133">
      <c r="A133" s="793" t="n"/>
      <c r="B133" s="793" t="n"/>
      <c r="C133" s="793" t="n"/>
      <c r="D133" s="793" t="n"/>
      <c r="E133" s="793" t="n"/>
      <c r="F133" s="793" t="n"/>
      <c r="G133" s="793" t="n"/>
      <c r="H133" s="793" t="n"/>
      <c r="I133" s="793" t="n"/>
      <c r="J133" s="793" t="n"/>
      <c r="K133" s="793" t="n"/>
      <c r="L133" s="901" t="n"/>
      <c r="M133" s="793" t="n"/>
      <c r="N133" s="793" t="n"/>
      <c r="O133" s="793" t="n"/>
      <c r="P133" s="793" t="n"/>
      <c r="Q133" s="793" t="n"/>
      <c r="R133" s="793" t="n"/>
      <c r="S133" s="793" t="n"/>
      <c r="T133" s="793" t="n"/>
      <c r="U133" s="793" t="n"/>
      <c r="V133" s="793" t="n"/>
      <c r="W133" s="793" t="n"/>
      <c r="X133" s="793" t="n"/>
      <c r="Y133" s="793" t="n"/>
      <c r="Z133" s="793" t="n"/>
      <c r="AA133" s="793" t="n"/>
      <c r="AB133" s="793" t="n"/>
      <c r="AC133" s="793" t="n"/>
      <c r="AD133" s="793" t="n"/>
      <c r="AE133" s="793" t="n"/>
      <c r="AF133" s="793" t="n"/>
      <c r="AG133" s="793" t="n"/>
      <c r="AH133" s="793" t="n"/>
      <c r="AI133" s="793" t="n"/>
    </row>
    <row r="134">
      <c r="A134" s="793" t="n"/>
      <c r="B134" s="793" t="n"/>
      <c r="C134" s="793" t="n"/>
      <c r="D134" s="793" t="n"/>
      <c r="E134" s="793" t="n"/>
      <c r="F134" s="793" t="n"/>
      <c r="G134" s="793" t="n"/>
      <c r="H134" s="793" t="n"/>
      <c r="I134" s="793" t="n"/>
      <c r="J134" s="793" t="n"/>
      <c r="K134" s="793" t="n"/>
      <c r="L134" s="901" t="n"/>
      <c r="M134" s="793" t="n"/>
      <c r="N134" s="793" t="n"/>
      <c r="O134" s="793" t="n"/>
      <c r="P134" s="793" t="n"/>
      <c r="Q134" s="793" t="n"/>
      <c r="R134" s="793" t="n"/>
      <c r="S134" s="793" t="n"/>
      <c r="T134" s="793" t="n"/>
      <c r="U134" s="793" t="n"/>
      <c r="V134" s="793" t="n"/>
      <c r="W134" s="793" t="n"/>
      <c r="X134" s="793" t="n"/>
      <c r="Y134" s="793" t="n"/>
      <c r="Z134" s="793" t="n"/>
      <c r="AA134" s="793" t="n"/>
      <c r="AB134" s="793" t="n"/>
      <c r="AC134" s="793" t="n"/>
      <c r="AD134" s="793" t="n"/>
      <c r="AE134" s="793" t="n"/>
      <c r="AF134" s="793" t="n"/>
      <c r="AG134" s="793" t="n"/>
      <c r="AH134" s="793" t="n"/>
      <c r="AI134" s="793" t="n"/>
    </row>
    <row r="135">
      <c r="A135" s="793" t="n"/>
      <c r="B135" s="793" t="n"/>
      <c r="C135" s="793" t="n"/>
      <c r="D135" s="793" t="n"/>
      <c r="E135" s="793" t="n"/>
      <c r="F135" s="793" t="n"/>
      <c r="G135" s="793" t="n"/>
      <c r="H135" s="793" t="n"/>
      <c r="I135" s="793" t="n"/>
      <c r="J135" s="793" t="n"/>
      <c r="K135" s="793" t="n"/>
      <c r="L135" s="901" t="n"/>
      <c r="M135" s="793" t="n"/>
      <c r="N135" s="793" t="n"/>
      <c r="O135" s="793" t="n"/>
      <c r="P135" s="793" t="n"/>
      <c r="Q135" s="793" t="n"/>
      <c r="R135" s="793" t="n"/>
      <c r="S135" s="793" t="n"/>
      <c r="T135" s="793" t="n"/>
      <c r="U135" s="793" t="n"/>
      <c r="V135" s="793" t="n"/>
      <c r="W135" s="793" t="n"/>
      <c r="X135" s="793" t="n"/>
      <c r="Y135" s="793" t="n"/>
      <c r="Z135" s="793" t="n"/>
      <c r="AA135" s="793" t="n"/>
      <c r="AB135" s="793" t="n"/>
      <c r="AC135" s="793" t="n"/>
      <c r="AD135" s="793" t="n"/>
      <c r="AE135" s="793" t="n"/>
      <c r="AF135" s="793" t="n"/>
      <c r="AG135" s="793" t="n"/>
      <c r="AH135" s="793" t="n"/>
      <c r="AI135" s="793" t="n"/>
    </row>
    <row r="136">
      <c r="A136" s="793" t="n"/>
      <c r="B136" s="793" t="n"/>
      <c r="C136" s="793" t="n"/>
      <c r="D136" s="793" t="n"/>
      <c r="E136" s="793" t="n"/>
      <c r="F136" s="793" t="n"/>
      <c r="G136" s="793" t="n"/>
      <c r="H136" s="793" t="n"/>
      <c r="I136" s="793" t="n"/>
      <c r="J136" s="793" t="n"/>
      <c r="K136" s="793" t="n"/>
      <c r="L136" s="901" t="n"/>
      <c r="M136" s="793" t="n"/>
      <c r="N136" s="793" t="n"/>
      <c r="O136" s="793" t="n"/>
      <c r="P136" s="793" t="n"/>
      <c r="Q136" s="793" t="n"/>
      <c r="R136" s="793" t="n"/>
      <c r="S136" s="793" t="n"/>
      <c r="T136" s="793" t="n"/>
      <c r="U136" s="793" t="n"/>
      <c r="V136" s="793" t="n"/>
      <c r="W136" s="793" t="n"/>
      <c r="X136" s="793" t="n"/>
      <c r="Y136" s="793" t="n"/>
      <c r="Z136" s="793" t="n"/>
      <c r="AA136" s="793" t="n"/>
      <c r="AB136" s="793" t="n"/>
      <c r="AC136" s="793" t="n"/>
      <c r="AD136" s="793" t="n"/>
      <c r="AE136" s="793" t="n"/>
      <c r="AF136" s="793" t="n"/>
      <c r="AG136" s="793" t="n"/>
      <c r="AH136" s="793" t="n"/>
      <c r="AI136" s="793" t="n"/>
    </row>
    <row r="137">
      <c r="A137" s="793" t="n"/>
      <c r="B137" s="793" t="n"/>
      <c r="C137" s="793" t="n"/>
      <c r="D137" s="793" t="n"/>
      <c r="E137" s="793" t="n"/>
      <c r="F137" s="793" t="n"/>
      <c r="G137" s="793" t="n"/>
      <c r="H137" s="793" t="n"/>
      <c r="I137" s="793" t="n"/>
      <c r="J137" s="793" t="n"/>
      <c r="K137" s="793" t="n"/>
      <c r="L137" s="901" t="n"/>
      <c r="M137" s="793" t="n"/>
      <c r="N137" s="793" t="n"/>
      <c r="O137" s="793" t="n"/>
      <c r="P137" s="793" t="n"/>
      <c r="Q137" s="793" t="n"/>
      <c r="R137" s="793" t="n"/>
      <c r="S137" s="793" t="n"/>
      <c r="T137" s="793" t="n"/>
      <c r="U137" s="793" t="n"/>
      <c r="V137" s="793" t="n"/>
      <c r="W137" s="793" t="n"/>
      <c r="X137" s="793" t="n"/>
      <c r="Y137" s="793" t="n"/>
      <c r="Z137" s="793" t="n"/>
      <c r="AA137" s="793" t="n"/>
      <c r="AB137" s="793" t="n"/>
      <c r="AC137" s="793" t="n"/>
      <c r="AD137" s="793" t="n"/>
      <c r="AE137" s="793" t="n"/>
      <c r="AF137" s="793" t="n"/>
      <c r="AG137" s="793" t="n"/>
      <c r="AH137" s="793" t="n"/>
      <c r="AI137" s="793" t="n"/>
    </row>
    <row r="138">
      <c r="A138" s="793" t="n"/>
      <c r="B138" s="793" t="n"/>
      <c r="C138" s="793" t="n"/>
      <c r="D138" s="793" t="n"/>
      <c r="E138" s="793" t="n"/>
      <c r="F138" s="793" t="n"/>
      <c r="G138" s="793" t="n"/>
      <c r="H138" s="793" t="n"/>
      <c r="I138" s="793" t="n"/>
      <c r="J138" s="793" t="n"/>
      <c r="K138" s="793" t="n"/>
      <c r="L138" s="901" t="n"/>
      <c r="M138" s="793" t="n"/>
      <c r="N138" s="793" t="n"/>
      <c r="O138" s="793" t="n"/>
      <c r="P138" s="793" t="n"/>
      <c r="Q138" s="793" t="n"/>
      <c r="R138" s="793" t="n"/>
      <c r="S138" s="793" t="n"/>
      <c r="T138" s="793" t="n"/>
      <c r="U138" s="793" t="n"/>
      <c r="V138" s="793" t="n"/>
      <c r="W138" s="793" t="n"/>
      <c r="X138" s="793" t="n"/>
      <c r="Y138" s="793" t="n"/>
      <c r="Z138" s="793" t="n"/>
      <c r="AA138" s="793" t="n"/>
      <c r="AB138" s="793" t="n"/>
      <c r="AC138" s="793" t="n"/>
      <c r="AD138" s="793" t="n"/>
      <c r="AE138" s="793" t="n"/>
      <c r="AF138" s="793" t="n"/>
      <c r="AG138" s="793" t="n"/>
      <c r="AH138" s="793" t="n"/>
      <c r="AI138" s="793" t="n"/>
    </row>
    <row r="139">
      <c r="A139" s="793" t="n"/>
      <c r="B139" s="793" t="n"/>
      <c r="C139" s="793" t="n"/>
      <c r="D139" s="793" t="n"/>
      <c r="E139" s="793" t="n"/>
      <c r="F139" s="793" t="n"/>
      <c r="G139" s="793" t="n"/>
      <c r="H139" s="793" t="n"/>
      <c r="I139" s="793" t="n"/>
      <c r="J139" s="793" t="n"/>
      <c r="K139" s="793" t="n"/>
      <c r="L139" s="901" t="n"/>
      <c r="M139" s="793" t="n"/>
      <c r="N139" s="793" t="n"/>
      <c r="O139" s="793" t="n"/>
      <c r="P139" s="793" t="n"/>
      <c r="Q139" s="793" t="n"/>
      <c r="R139" s="793" t="n"/>
      <c r="S139" s="793" t="n"/>
      <c r="T139" s="793" t="n"/>
      <c r="U139" s="793" t="n"/>
      <c r="V139" s="793" t="n"/>
      <c r="W139" s="793" t="n"/>
      <c r="X139" s="793" t="n"/>
      <c r="Y139" s="793" t="n"/>
      <c r="Z139" s="793" t="n"/>
      <c r="AA139" s="793" t="n"/>
      <c r="AB139" s="793" t="n"/>
      <c r="AC139" s="793" t="n"/>
      <c r="AD139" s="793" t="n"/>
      <c r="AE139" s="793" t="n"/>
      <c r="AF139" s="793" t="n"/>
      <c r="AG139" s="793" t="n"/>
      <c r="AH139" s="793" t="n"/>
      <c r="AI139" s="793" t="n"/>
    </row>
    <row r="140">
      <c r="A140" s="793" t="n"/>
      <c r="B140" s="793" t="n"/>
      <c r="C140" s="793" t="n"/>
      <c r="D140" s="793" t="n"/>
      <c r="E140" s="793" t="n"/>
      <c r="F140" s="793" t="n"/>
      <c r="G140" s="793" t="n"/>
      <c r="H140" s="793" t="n"/>
      <c r="I140" s="793" t="n"/>
      <c r="J140" s="793" t="n"/>
      <c r="K140" s="793" t="n"/>
      <c r="L140" s="901" t="n"/>
      <c r="M140" s="793" t="n"/>
      <c r="N140" s="793" t="n"/>
      <c r="O140" s="793" t="n"/>
      <c r="P140" s="793" t="n"/>
      <c r="Q140" s="793" t="n"/>
      <c r="R140" s="793" t="n"/>
      <c r="S140" s="793" t="n"/>
      <c r="T140" s="793" t="n"/>
      <c r="U140" s="793" t="n"/>
      <c r="V140" s="793" t="n"/>
      <c r="W140" s="793" t="n"/>
      <c r="X140" s="793" t="n"/>
      <c r="Y140" s="793" t="n"/>
      <c r="Z140" s="793" t="n"/>
      <c r="AA140" s="793" t="n"/>
      <c r="AB140" s="793" t="n"/>
      <c r="AC140" s="793" t="n"/>
      <c r="AD140" s="793" t="n"/>
      <c r="AE140" s="793" t="n"/>
      <c r="AF140" s="793" t="n"/>
      <c r="AG140" s="793" t="n"/>
      <c r="AH140" s="793" t="n"/>
      <c r="AI140" s="793" t="n"/>
    </row>
    <row r="141">
      <c r="A141" s="793" t="n"/>
      <c r="B141" s="793" t="n"/>
      <c r="C141" s="793" t="n"/>
      <c r="D141" s="793" t="n"/>
      <c r="E141" s="793" t="n"/>
      <c r="F141" s="793" t="n"/>
      <c r="G141" s="793" t="n"/>
      <c r="H141" s="793" t="n"/>
      <c r="I141" s="793" t="n"/>
      <c r="J141" s="793" t="n"/>
      <c r="K141" s="793" t="n"/>
      <c r="L141" s="901" t="n"/>
      <c r="M141" s="793" t="n"/>
      <c r="N141" s="793" t="n"/>
      <c r="O141" s="793" t="n"/>
      <c r="P141" s="793" t="n"/>
      <c r="Q141" s="793" t="n"/>
      <c r="R141" s="793" t="n"/>
      <c r="S141" s="793" t="n"/>
      <c r="T141" s="793" t="n"/>
      <c r="U141" s="793" t="n"/>
      <c r="V141" s="793" t="n"/>
      <c r="W141" s="793" t="n"/>
      <c r="X141" s="793" t="n"/>
      <c r="Y141" s="793" t="n"/>
      <c r="Z141" s="793" t="n"/>
      <c r="AA141" s="793" t="n"/>
      <c r="AB141" s="793" t="n"/>
      <c r="AC141" s="793" t="n"/>
      <c r="AD141" s="793" t="n"/>
      <c r="AE141" s="793" t="n"/>
      <c r="AF141" s="793" t="n"/>
      <c r="AG141" s="793" t="n"/>
      <c r="AH141" s="793" t="n"/>
      <c r="AI141" s="793" t="n"/>
    </row>
    <row r="142">
      <c r="A142" s="793" t="n"/>
      <c r="B142" s="793" t="n"/>
      <c r="C142" s="793" t="n"/>
      <c r="D142" s="793" t="n"/>
      <c r="E142" s="793" t="n"/>
      <c r="F142" s="793" t="n"/>
      <c r="G142" s="793" t="n"/>
      <c r="H142" s="793" t="n"/>
      <c r="I142" s="793" t="n"/>
      <c r="J142" s="793" t="n"/>
      <c r="K142" s="793" t="n"/>
      <c r="L142" s="901" t="n"/>
      <c r="M142" s="793" t="n"/>
      <c r="N142" s="793" t="n"/>
      <c r="O142" s="793" t="n"/>
      <c r="P142" s="793" t="n"/>
      <c r="Q142" s="793" t="n"/>
      <c r="R142" s="793" t="n"/>
      <c r="S142" s="793" t="n"/>
      <c r="T142" s="793" t="n"/>
      <c r="U142" s="793" t="n"/>
      <c r="V142" s="793" t="n"/>
      <c r="W142" s="793" t="n"/>
      <c r="X142" s="793" t="n"/>
      <c r="Y142" s="793" t="n"/>
      <c r="Z142" s="793" t="n"/>
      <c r="AA142" s="793" t="n"/>
      <c r="AB142" s="793" t="n"/>
      <c r="AC142" s="793" t="n"/>
      <c r="AD142" s="793" t="n"/>
      <c r="AE142" s="793" t="n"/>
      <c r="AF142" s="793" t="n"/>
      <c r="AG142" s="793" t="n"/>
      <c r="AH142" s="793" t="n"/>
      <c r="AI142" s="793" t="n"/>
    </row>
    <row r="143">
      <c r="A143" s="793" t="n"/>
      <c r="B143" s="793" t="n"/>
      <c r="C143" s="793" t="n"/>
      <c r="D143" s="793" t="n"/>
      <c r="E143" s="793" t="n"/>
      <c r="F143" s="793" t="n"/>
      <c r="G143" s="793" t="n"/>
      <c r="H143" s="793" t="n"/>
      <c r="I143" s="793" t="n"/>
      <c r="J143" s="793" t="n"/>
      <c r="K143" s="793" t="n"/>
      <c r="L143" s="901" t="n"/>
      <c r="M143" s="793" t="n"/>
      <c r="N143" s="793" t="n"/>
      <c r="O143" s="793" t="n"/>
      <c r="P143" s="793" t="n"/>
      <c r="Q143" s="793" t="n"/>
      <c r="R143" s="793" t="n"/>
      <c r="S143" s="793" t="n"/>
      <c r="T143" s="793" t="n"/>
      <c r="U143" s="793" t="n"/>
      <c r="V143" s="793" t="n"/>
      <c r="W143" s="793" t="n"/>
      <c r="X143" s="793" t="n"/>
      <c r="Y143" s="793" t="n"/>
      <c r="Z143" s="793" t="n"/>
      <c r="AA143" s="793" t="n"/>
      <c r="AB143" s="793" t="n"/>
      <c r="AC143" s="793" t="n"/>
      <c r="AD143" s="793" t="n"/>
      <c r="AE143" s="793" t="n"/>
      <c r="AF143" s="793" t="n"/>
      <c r="AG143" s="793" t="n"/>
      <c r="AH143" s="793" t="n"/>
      <c r="AI143" s="793" t="n"/>
    </row>
    <row r="144">
      <c r="A144" s="793" t="n"/>
      <c r="B144" s="793" t="n"/>
      <c r="C144" s="793" t="n"/>
      <c r="D144" s="793" t="n"/>
      <c r="E144" s="793" t="n"/>
      <c r="F144" s="793" t="n"/>
      <c r="G144" s="793" t="n"/>
      <c r="H144" s="793" t="n"/>
      <c r="I144" s="793" t="n"/>
      <c r="J144" s="793" t="n"/>
      <c r="K144" s="793" t="n"/>
      <c r="L144" s="901" t="n"/>
      <c r="M144" s="793" t="n"/>
      <c r="N144" s="793" t="n"/>
      <c r="O144" s="793" t="n"/>
      <c r="P144" s="793" t="n"/>
      <c r="Q144" s="793" t="n"/>
      <c r="R144" s="793" t="n"/>
      <c r="S144" s="793" t="n"/>
      <c r="T144" s="793" t="n"/>
      <c r="U144" s="793" t="n"/>
      <c r="V144" s="793" t="n"/>
      <c r="W144" s="793" t="n"/>
      <c r="X144" s="793" t="n"/>
      <c r="Y144" s="793" t="n"/>
      <c r="Z144" s="793" t="n"/>
      <c r="AA144" s="793" t="n"/>
      <c r="AB144" s="793" t="n"/>
      <c r="AC144" s="793" t="n"/>
      <c r="AD144" s="793" t="n"/>
      <c r="AE144" s="793" t="n"/>
      <c r="AF144" s="793" t="n"/>
      <c r="AG144" s="793" t="n"/>
      <c r="AH144" s="793" t="n"/>
      <c r="AI144" s="793" t="n"/>
    </row>
    <row r="145">
      <c r="A145" s="793" t="n"/>
      <c r="B145" s="793" t="n"/>
      <c r="C145" s="793" t="n"/>
      <c r="D145" s="793" t="n"/>
      <c r="E145" s="793" t="n"/>
      <c r="F145" s="793" t="n"/>
      <c r="G145" s="793" t="n"/>
      <c r="H145" s="793" t="n"/>
      <c r="I145" s="793" t="n"/>
      <c r="J145" s="793" t="n"/>
      <c r="K145" s="793" t="n"/>
      <c r="L145" s="901" t="n"/>
      <c r="M145" s="793" t="n"/>
      <c r="N145" s="793" t="n"/>
      <c r="O145" s="793" t="n"/>
      <c r="P145" s="793" t="n"/>
      <c r="Q145" s="793" t="n"/>
      <c r="R145" s="793" t="n"/>
      <c r="S145" s="793" t="n"/>
      <c r="T145" s="793" t="n"/>
      <c r="U145" s="793" t="n"/>
      <c r="V145" s="793" t="n"/>
      <c r="W145" s="793" t="n"/>
      <c r="X145" s="793" t="n"/>
      <c r="Y145" s="793" t="n"/>
      <c r="Z145" s="793" t="n"/>
      <c r="AA145" s="793" t="n"/>
      <c r="AB145" s="793" t="n"/>
      <c r="AC145" s="793" t="n"/>
      <c r="AD145" s="793" t="n"/>
      <c r="AE145" s="793" t="n"/>
      <c r="AF145" s="793" t="n"/>
      <c r="AG145" s="793" t="n"/>
      <c r="AH145" s="793" t="n"/>
      <c r="AI145" s="793" t="n"/>
    </row>
    <row r="146">
      <c r="A146" s="793" t="n"/>
      <c r="B146" s="793" t="n"/>
      <c r="C146" s="793" t="n"/>
      <c r="D146" s="793" t="n"/>
      <c r="E146" s="793" t="n"/>
      <c r="F146" s="793" t="n"/>
      <c r="G146" s="793" t="n"/>
      <c r="H146" s="793" t="n"/>
      <c r="I146" s="793" t="n"/>
      <c r="J146" s="793" t="n"/>
      <c r="K146" s="793" t="n"/>
      <c r="L146" s="901" t="n"/>
      <c r="M146" s="793" t="n"/>
      <c r="N146" s="793" t="n"/>
      <c r="O146" s="793" t="n"/>
      <c r="P146" s="793" t="n"/>
      <c r="Q146" s="793" t="n"/>
      <c r="R146" s="793" t="n"/>
      <c r="S146" s="793" t="n"/>
      <c r="T146" s="793" t="n"/>
      <c r="U146" s="793" t="n"/>
      <c r="V146" s="793" t="n"/>
      <c r="W146" s="793" t="n"/>
      <c r="X146" s="793" t="n"/>
      <c r="Y146" s="793" t="n"/>
      <c r="Z146" s="793" t="n"/>
      <c r="AA146" s="793" t="n"/>
      <c r="AB146" s="793" t="n"/>
      <c r="AC146" s="793" t="n"/>
      <c r="AD146" s="793" t="n"/>
      <c r="AE146" s="793" t="n"/>
      <c r="AF146" s="793" t="n"/>
      <c r="AG146" s="793" t="n"/>
      <c r="AH146" s="793" t="n"/>
      <c r="AI146" s="793" t="n"/>
    </row>
    <row r="147">
      <c r="A147" s="793" t="n"/>
      <c r="B147" s="793" t="n"/>
      <c r="C147" s="793" t="n"/>
      <c r="D147" s="793" t="n"/>
      <c r="E147" s="793" t="n"/>
      <c r="F147" s="793" t="n"/>
      <c r="G147" s="793" t="n"/>
      <c r="H147" s="793" t="n"/>
      <c r="I147" s="793" t="n"/>
      <c r="J147" s="793" t="n"/>
      <c r="K147" s="793" t="n"/>
      <c r="L147" s="901" t="n"/>
      <c r="M147" s="793" t="n"/>
      <c r="N147" s="793" t="n"/>
      <c r="O147" s="793" t="n"/>
      <c r="P147" s="793" t="n"/>
      <c r="Q147" s="793" t="n"/>
      <c r="R147" s="793" t="n"/>
      <c r="S147" s="793" t="n"/>
      <c r="T147" s="793" t="n"/>
      <c r="U147" s="793" t="n"/>
      <c r="V147" s="793" t="n"/>
      <c r="W147" s="793" t="n"/>
      <c r="X147" s="793" t="n"/>
      <c r="Y147" s="793" t="n"/>
      <c r="Z147" s="793" t="n"/>
      <c r="AA147" s="793" t="n"/>
      <c r="AB147" s="793" t="n"/>
      <c r="AC147" s="793" t="n"/>
      <c r="AD147" s="793" t="n"/>
      <c r="AE147" s="793" t="n"/>
      <c r="AF147" s="793" t="n"/>
      <c r="AG147" s="793" t="n"/>
      <c r="AH147" s="793" t="n"/>
      <c r="AI147" s="793" t="n"/>
    </row>
    <row r="148">
      <c r="A148" s="793" t="n"/>
      <c r="B148" s="793" t="n"/>
      <c r="C148" s="793" t="n"/>
      <c r="D148" s="793" t="n"/>
      <c r="E148" s="793" t="n"/>
      <c r="F148" s="793" t="n"/>
      <c r="G148" s="793" t="n"/>
      <c r="H148" s="793" t="n"/>
      <c r="I148" s="793" t="n"/>
      <c r="J148" s="793" t="n"/>
      <c r="K148" s="793" t="n"/>
      <c r="L148" s="901" t="n"/>
      <c r="M148" s="793" t="n"/>
      <c r="N148" s="793" t="n"/>
      <c r="O148" s="793" t="n"/>
      <c r="P148" s="793" t="n"/>
      <c r="Q148" s="793" t="n"/>
      <c r="R148" s="793" t="n"/>
      <c r="S148" s="793" t="n"/>
      <c r="T148" s="793" t="n"/>
      <c r="U148" s="793" t="n"/>
      <c r="V148" s="793" t="n"/>
      <c r="W148" s="793" t="n"/>
      <c r="X148" s="793" t="n"/>
      <c r="Y148" s="793" t="n"/>
      <c r="Z148" s="793" t="n"/>
      <c r="AA148" s="793" t="n"/>
      <c r="AB148" s="793" t="n"/>
      <c r="AC148" s="793" t="n"/>
      <c r="AD148" s="793" t="n"/>
      <c r="AE148" s="793" t="n"/>
      <c r="AF148" s="793" t="n"/>
      <c r="AG148" s="793" t="n"/>
      <c r="AH148" s="793" t="n"/>
      <c r="AI148" s="793" t="n"/>
    </row>
    <row r="149">
      <c r="A149" s="793" t="n"/>
      <c r="B149" s="793" t="n"/>
      <c r="C149" s="793" t="n"/>
      <c r="D149" s="793" t="n"/>
      <c r="E149" s="793" t="n"/>
      <c r="F149" s="793" t="n"/>
      <c r="G149" s="793" t="n"/>
      <c r="H149" s="793" t="n"/>
      <c r="I149" s="793" t="n"/>
      <c r="J149" s="793" t="n"/>
      <c r="K149" s="793" t="n"/>
      <c r="L149" s="901" t="n"/>
      <c r="M149" s="793" t="n"/>
      <c r="N149" s="793" t="n"/>
      <c r="O149" s="793" t="n"/>
      <c r="P149" s="793" t="n"/>
      <c r="Q149" s="793" t="n"/>
      <c r="R149" s="793" t="n"/>
      <c r="S149" s="793" t="n"/>
      <c r="T149" s="793" t="n"/>
      <c r="U149" s="793" t="n"/>
      <c r="V149" s="793" t="n"/>
      <c r="W149" s="793" t="n"/>
      <c r="X149" s="793" t="n"/>
      <c r="Y149" s="793" t="n"/>
      <c r="Z149" s="793" t="n"/>
      <c r="AA149" s="793" t="n"/>
      <c r="AB149" s="793" t="n"/>
      <c r="AC149" s="793" t="n"/>
      <c r="AD149" s="793" t="n"/>
      <c r="AE149" s="793" t="n"/>
      <c r="AF149" s="793" t="n"/>
      <c r="AG149" s="793" t="n"/>
      <c r="AH149" s="793" t="n"/>
      <c r="AI149" s="793" t="n"/>
    </row>
    <row r="150">
      <c r="A150" s="793" t="n"/>
      <c r="B150" s="793" t="n"/>
      <c r="C150" s="793" t="n"/>
      <c r="D150" s="793" t="n"/>
      <c r="E150" s="793" t="n"/>
      <c r="F150" s="793" t="n"/>
      <c r="G150" s="793" t="n"/>
      <c r="H150" s="793" t="n"/>
      <c r="I150" s="793" t="n"/>
      <c r="J150" s="793" t="n"/>
      <c r="K150" s="793" t="n"/>
      <c r="L150" s="901" t="n"/>
      <c r="M150" s="793" t="n"/>
      <c r="N150" s="793" t="n"/>
      <c r="O150" s="793" t="n"/>
      <c r="P150" s="793" t="n"/>
      <c r="Q150" s="793" t="n"/>
      <c r="R150" s="793" t="n"/>
      <c r="S150" s="793" t="n"/>
      <c r="T150" s="793" t="n"/>
      <c r="U150" s="793" t="n"/>
      <c r="V150" s="793" t="n"/>
      <c r="W150" s="793" t="n"/>
      <c r="X150" s="793" t="n"/>
      <c r="Y150" s="793" t="n"/>
      <c r="Z150" s="793" t="n"/>
      <c r="AA150" s="793" t="n"/>
      <c r="AB150" s="793" t="n"/>
      <c r="AC150" s="793" t="n"/>
      <c r="AD150" s="793" t="n"/>
      <c r="AE150" s="793" t="n"/>
      <c r="AF150" s="793" t="n"/>
      <c r="AG150" s="793" t="n"/>
      <c r="AH150" s="793" t="n"/>
      <c r="AI150" s="793" t="n"/>
    </row>
    <row r="151">
      <c r="A151" s="793" t="n"/>
      <c r="B151" s="793" t="n"/>
      <c r="C151" s="793" t="n"/>
      <c r="D151" s="793" t="n"/>
      <c r="E151" s="793" t="n"/>
      <c r="F151" s="793" t="n"/>
      <c r="G151" s="793" t="n"/>
      <c r="H151" s="793" t="n"/>
      <c r="I151" s="793" t="n"/>
      <c r="J151" s="793" t="n"/>
      <c r="K151" s="793" t="n"/>
      <c r="L151" s="901" t="n"/>
      <c r="M151" s="793" t="n"/>
      <c r="N151" s="793" t="n"/>
      <c r="O151" s="793" t="n"/>
      <c r="P151" s="793" t="n"/>
      <c r="Q151" s="793" t="n"/>
      <c r="R151" s="793" t="n"/>
      <c r="S151" s="793" t="n"/>
      <c r="T151" s="793" t="n"/>
      <c r="U151" s="793" t="n"/>
      <c r="V151" s="793" t="n"/>
      <c r="W151" s="793" t="n"/>
      <c r="X151" s="793" t="n"/>
      <c r="Y151" s="793" t="n"/>
      <c r="Z151" s="793" t="n"/>
      <c r="AA151" s="793" t="n"/>
      <c r="AB151" s="793" t="n"/>
      <c r="AC151" s="793" t="n"/>
      <c r="AD151" s="793" t="n"/>
      <c r="AE151" s="793" t="n"/>
      <c r="AF151" s="793" t="n"/>
      <c r="AG151" s="793" t="n"/>
      <c r="AH151" s="793" t="n"/>
      <c r="AI151" s="793" t="n"/>
    </row>
    <row r="152">
      <c r="A152" s="793" t="n"/>
      <c r="B152" s="793" t="n"/>
      <c r="C152" s="793" t="n"/>
      <c r="D152" s="793" t="n"/>
      <c r="E152" s="793" t="n"/>
      <c r="F152" s="793" t="n"/>
      <c r="G152" s="793" t="n"/>
      <c r="H152" s="793" t="n"/>
      <c r="I152" s="793" t="n"/>
      <c r="J152" s="793" t="n"/>
      <c r="K152" s="793" t="n"/>
      <c r="L152" s="901" t="n"/>
      <c r="M152" s="793" t="n"/>
      <c r="N152" s="793" t="n"/>
      <c r="O152" s="793" t="n"/>
      <c r="P152" s="793" t="n"/>
      <c r="Q152" s="793" t="n"/>
      <c r="R152" s="793" t="n"/>
      <c r="S152" s="793" t="n"/>
      <c r="T152" s="793" t="n"/>
      <c r="U152" s="793" t="n"/>
      <c r="V152" s="793" t="n"/>
      <c r="W152" s="793" t="n"/>
      <c r="X152" s="793" t="n"/>
      <c r="Y152" s="793" t="n"/>
      <c r="Z152" s="793" t="n"/>
      <c r="AA152" s="793" t="n"/>
      <c r="AB152" s="793" t="n"/>
      <c r="AC152" s="793" t="n"/>
      <c r="AD152" s="793" t="n"/>
      <c r="AE152" s="793" t="n"/>
      <c r="AF152" s="793" t="n"/>
      <c r="AG152" s="793" t="n"/>
      <c r="AH152" s="793" t="n"/>
      <c r="AI152" s="793" t="n"/>
    </row>
    <row r="153">
      <c r="A153" s="793" t="n"/>
      <c r="B153" s="793" t="n"/>
      <c r="C153" s="793" t="n"/>
      <c r="D153" s="793" t="n"/>
      <c r="E153" s="793" t="n"/>
      <c r="F153" s="793" t="n"/>
      <c r="G153" s="793" t="n"/>
      <c r="H153" s="793" t="n"/>
      <c r="I153" s="793" t="n"/>
      <c r="J153" s="793" t="n"/>
      <c r="K153" s="793" t="n"/>
      <c r="L153" s="901" t="n"/>
      <c r="M153" s="793" t="n"/>
      <c r="N153" s="793" t="n"/>
      <c r="O153" s="793" t="n"/>
      <c r="P153" s="793" t="n"/>
      <c r="Q153" s="793" t="n"/>
      <c r="R153" s="793" t="n"/>
      <c r="S153" s="793" t="n"/>
      <c r="T153" s="793" t="n"/>
      <c r="U153" s="793" t="n"/>
      <c r="V153" s="793" t="n"/>
      <c r="W153" s="793" t="n"/>
      <c r="X153" s="793" t="n"/>
      <c r="Y153" s="793" t="n"/>
      <c r="Z153" s="793" t="n"/>
      <c r="AA153" s="793" t="n"/>
      <c r="AB153" s="793" t="n"/>
      <c r="AC153" s="793" t="n"/>
      <c r="AD153" s="793" t="n"/>
      <c r="AE153" s="793" t="n"/>
      <c r="AF153" s="793" t="n"/>
      <c r="AG153" s="793" t="n"/>
      <c r="AH153" s="793" t="n"/>
      <c r="AI153" s="793" t="n"/>
    </row>
    <row r="154">
      <c r="A154" s="793" t="n"/>
      <c r="B154" s="793" t="n"/>
      <c r="C154" s="793" t="n"/>
      <c r="D154" s="793" t="n"/>
      <c r="E154" s="793" t="n"/>
      <c r="F154" s="793" t="n"/>
      <c r="G154" s="793" t="n"/>
      <c r="H154" s="793" t="n"/>
      <c r="I154" s="793" t="n"/>
      <c r="J154" s="793" t="n"/>
      <c r="K154" s="793" t="n"/>
      <c r="L154" s="901" t="n"/>
      <c r="M154" s="793" t="n"/>
      <c r="N154" s="793" t="n"/>
      <c r="O154" s="793" t="n"/>
      <c r="P154" s="793" t="n"/>
      <c r="Q154" s="793" t="n"/>
      <c r="R154" s="793" t="n"/>
      <c r="S154" s="793" t="n"/>
      <c r="T154" s="793" t="n"/>
      <c r="U154" s="793" t="n"/>
      <c r="V154" s="793" t="n"/>
      <c r="W154" s="793" t="n"/>
      <c r="X154" s="793" t="n"/>
      <c r="Y154" s="793" t="n"/>
      <c r="Z154" s="793" t="n"/>
      <c r="AA154" s="793" t="n"/>
      <c r="AB154" s="793" t="n"/>
      <c r="AC154" s="793" t="n"/>
      <c r="AD154" s="793" t="n"/>
      <c r="AE154" s="793" t="n"/>
      <c r="AF154" s="793" t="n"/>
      <c r="AG154" s="793" t="n"/>
      <c r="AH154" s="793" t="n"/>
      <c r="AI154" s="793" t="n"/>
    </row>
    <row r="155">
      <c r="A155" s="793" t="n"/>
      <c r="B155" s="793" t="n"/>
      <c r="C155" s="793" t="n"/>
      <c r="D155" s="793" t="n"/>
      <c r="E155" s="793" t="n"/>
      <c r="F155" s="793" t="n"/>
      <c r="G155" s="793" t="n"/>
      <c r="H155" s="793" t="n"/>
      <c r="I155" s="793" t="n"/>
      <c r="J155" s="793" t="n"/>
      <c r="K155" s="793" t="n"/>
      <c r="L155" s="901" t="n"/>
      <c r="M155" s="793" t="n"/>
      <c r="N155" s="793" t="n"/>
      <c r="O155" s="793" t="n"/>
      <c r="P155" s="793" t="n"/>
      <c r="Q155" s="793" t="n"/>
      <c r="R155" s="793" t="n"/>
      <c r="S155" s="793" t="n"/>
      <c r="T155" s="793" t="n"/>
      <c r="U155" s="793" t="n"/>
      <c r="V155" s="793" t="n"/>
      <c r="W155" s="793" t="n"/>
      <c r="X155" s="793" t="n"/>
      <c r="Y155" s="793" t="n"/>
      <c r="Z155" s="793" t="n"/>
      <c r="AA155" s="793" t="n"/>
      <c r="AB155" s="793" t="n"/>
      <c r="AC155" s="793" t="n"/>
      <c r="AD155" s="793" t="n"/>
      <c r="AE155" s="793" t="n"/>
      <c r="AF155" s="793" t="n"/>
      <c r="AG155" s="793" t="n"/>
      <c r="AH155" s="793" t="n"/>
      <c r="AI155" s="793" t="n"/>
    </row>
    <row r="156">
      <c r="A156" s="793" t="n"/>
      <c r="B156" s="793" t="n"/>
      <c r="C156" s="793" t="n"/>
      <c r="D156" s="793" t="n"/>
      <c r="E156" s="793" t="n"/>
      <c r="F156" s="793" t="n"/>
      <c r="G156" s="793" t="n"/>
      <c r="H156" s="793" t="n"/>
      <c r="I156" s="793" t="n"/>
      <c r="J156" s="793" t="n"/>
      <c r="K156" s="793" t="n"/>
      <c r="L156" s="901" t="n"/>
      <c r="M156" s="793" t="n"/>
      <c r="N156" s="793" t="n"/>
      <c r="O156" s="793" t="n"/>
      <c r="P156" s="793" t="n"/>
      <c r="Q156" s="793" t="n"/>
      <c r="R156" s="793" t="n"/>
      <c r="S156" s="793" t="n"/>
      <c r="T156" s="793" t="n"/>
      <c r="U156" s="793" t="n"/>
      <c r="V156" s="793" t="n"/>
      <c r="W156" s="793" t="n"/>
      <c r="X156" s="793" t="n"/>
      <c r="Y156" s="793" t="n"/>
      <c r="Z156" s="793" t="n"/>
      <c r="AA156" s="793" t="n"/>
      <c r="AB156" s="793" t="n"/>
      <c r="AC156" s="793" t="n"/>
      <c r="AD156" s="793" t="n"/>
      <c r="AE156" s="793" t="n"/>
      <c r="AF156" s="793" t="n"/>
      <c r="AG156" s="793" t="n"/>
      <c r="AH156" s="793" t="n"/>
      <c r="AI156" s="793" t="n"/>
    </row>
    <row r="157">
      <c r="A157" s="793" t="n"/>
      <c r="B157" s="793" t="n"/>
      <c r="C157" s="793" t="n"/>
      <c r="D157" s="793" t="n"/>
      <c r="E157" s="793" t="n"/>
      <c r="F157" s="793" t="n"/>
      <c r="G157" s="793" t="n"/>
      <c r="H157" s="793" t="n"/>
      <c r="I157" s="793" t="n"/>
      <c r="J157" s="793" t="n"/>
      <c r="K157" s="793" t="n"/>
      <c r="L157" s="901" t="n"/>
      <c r="M157" s="793" t="n"/>
      <c r="N157" s="793" t="n"/>
      <c r="O157" s="793" t="n"/>
      <c r="P157" s="793" t="n"/>
      <c r="Q157" s="793" t="n"/>
      <c r="R157" s="793" t="n"/>
      <c r="S157" s="793" t="n"/>
      <c r="T157" s="793" t="n"/>
      <c r="U157" s="793" t="n"/>
      <c r="V157" s="793" t="n"/>
      <c r="W157" s="793" t="n"/>
      <c r="X157" s="793" t="n"/>
      <c r="Y157" s="793" t="n"/>
      <c r="Z157" s="793" t="n"/>
      <c r="AA157" s="793" t="n"/>
      <c r="AB157" s="793" t="n"/>
      <c r="AC157" s="793" t="n"/>
      <c r="AD157" s="793" t="n"/>
      <c r="AE157" s="793" t="n"/>
      <c r="AF157" s="793" t="n"/>
      <c r="AG157" s="793" t="n"/>
      <c r="AH157" s="793" t="n"/>
      <c r="AI157" s="793" t="n"/>
    </row>
    <row r="158">
      <c r="A158" s="793" t="n"/>
      <c r="B158" s="793" t="n"/>
      <c r="C158" s="793" t="n"/>
      <c r="D158" s="793" t="n"/>
      <c r="E158" s="793" t="n"/>
      <c r="F158" s="793" t="n"/>
      <c r="G158" s="793" t="n"/>
      <c r="H158" s="793" t="n"/>
      <c r="I158" s="793" t="n"/>
      <c r="J158" s="793" t="n"/>
      <c r="K158" s="793" t="n"/>
      <c r="L158" s="901" t="n"/>
      <c r="M158" s="793" t="n"/>
      <c r="N158" s="793" t="n"/>
      <c r="O158" s="793" t="n"/>
      <c r="P158" s="793" t="n"/>
      <c r="Q158" s="793" t="n"/>
      <c r="R158" s="793" t="n"/>
      <c r="S158" s="793" t="n"/>
      <c r="T158" s="793" t="n"/>
      <c r="U158" s="793" t="n"/>
      <c r="V158" s="793" t="n"/>
      <c r="W158" s="793" t="n"/>
      <c r="X158" s="793" t="n"/>
      <c r="Y158" s="793" t="n"/>
      <c r="Z158" s="793" t="n"/>
      <c r="AA158" s="793" t="n"/>
      <c r="AB158" s="793" t="n"/>
      <c r="AC158" s="793" t="n"/>
      <c r="AD158" s="793" t="n"/>
      <c r="AE158" s="793" t="n"/>
      <c r="AF158" s="793" t="n"/>
      <c r="AG158" s="793" t="n"/>
      <c r="AH158" s="793" t="n"/>
      <c r="AI158" s="793" t="n"/>
    </row>
    <row r="159">
      <c r="A159" s="793" t="n"/>
      <c r="B159" s="793" t="n"/>
      <c r="C159" s="793" t="n"/>
      <c r="D159" s="793" t="n"/>
      <c r="E159" s="793" t="n"/>
      <c r="F159" s="793" t="n"/>
      <c r="G159" s="793" t="n"/>
      <c r="H159" s="793" t="n"/>
      <c r="I159" s="793" t="n"/>
      <c r="J159" s="793" t="n"/>
      <c r="K159" s="793" t="n"/>
      <c r="L159" s="901" t="n"/>
      <c r="M159" s="793" t="n"/>
      <c r="N159" s="793" t="n"/>
      <c r="O159" s="793" t="n"/>
      <c r="P159" s="793" t="n"/>
      <c r="Q159" s="793" t="n"/>
      <c r="R159" s="793" t="n"/>
      <c r="S159" s="793" t="n"/>
      <c r="T159" s="793" t="n"/>
      <c r="U159" s="793" t="n"/>
      <c r="V159" s="793" t="n"/>
      <c r="W159" s="793" t="n"/>
      <c r="X159" s="793" t="n"/>
      <c r="Y159" s="793" t="n"/>
      <c r="Z159" s="793" t="n"/>
      <c r="AA159" s="793" t="n"/>
      <c r="AB159" s="793" t="n"/>
      <c r="AC159" s="793" t="n"/>
      <c r="AD159" s="793" t="n"/>
      <c r="AE159" s="793" t="n"/>
      <c r="AF159" s="793" t="n"/>
      <c r="AG159" s="793" t="n"/>
      <c r="AH159" s="793" t="n"/>
      <c r="AI159" s="793" t="n"/>
    </row>
    <row r="160">
      <c r="A160" s="793" t="n"/>
      <c r="B160" s="793" t="n"/>
      <c r="C160" s="793" t="n"/>
      <c r="D160" s="793" t="n"/>
      <c r="E160" s="793" t="n"/>
      <c r="F160" s="793" t="n"/>
      <c r="G160" s="793" t="n"/>
      <c r="H160" s="793" t="n"/>
      <c r="I160" s="793" t="n"/>
      <c r="J160" s="793" t="n"/>
      <c r="K160" s="793" t="n"/>
      <c r="L160" s="901" t="n"/>
      <c r="M160" s="793" t="n"/>
      <c r="N160" s="793" t="n"/>
      <c r="O160" s="793" t="n"/>
      <c r="P160" s="793" t="n"/>
      <c r="Q160" s="793" t="n"/>
      <c r="R160" s="793" t="n"/>
      <c r="S160" s="793" t="n"/>
      <c r="T160" s="793" t="n"/>
      <c r="U160" s="793" t="n"/>
      <c r="V160" s="793" t="n"/>
      <c r="W160" s="793" t="n"/>
      <c r="X160" s="793" t="n"/>
      <c r="Y160" s="793" t="n"/>
      <c r="Z160" s="793" t="n"/>
      <c r="AA160" s="793" t="n"/>
      <c r="AB160" s="793" t="n"/>
      <c r="AC160" s="793" t="n"/>
      <c r="AD160" s="793" t="n"/>
      <c r="AE160" s="793" t="n"/>
      <c r="AF160" s="793" t="n"/>
      <c r="AG160" s="793" t="n"/>
      <c r="AH160" s="793" t="n"/>
      <c r="AI160" s="793" t="n"/>
    </row>
    <row r="161">
      <c r="A161" s="793" t="n"/>
      <c r="B161" s="793" t="n"/>
      <c r="C161" s="793" t="n"/>
      <c r="D161" s="793" t="n"/>
      <c r="E161" s="793" t="n"/>
      <c r="F161" s="793" t="n"/>
      <c r="G161" s="793" t="n"/>
      <c r="H161" s="793" t="n"/>
      <c r="I161" s="793" t="n"/>
      <c r="J161" s="793" t="n"/>
      <c r="K161" s="793" t="n"/>
      <c r="L161" s="901" t="n"/>
      <c r="M161" s="793" t="n"/>
      <c r="N161" s="793" t="n"/>
      <c r="O161" s="793" t="n"/>
      <c r="P161" s="793" t="n"/>
      <c r="Q161" s="793" t="n"/>
      <c r="R161" s="793" t="n"/>
      <c r="S161" s="793" t="n"/>
      <c r="T161" s="793" t="n"/>
      <c r="U161" s="793" t="n"/>
      <c r="V161" s="793" t="n"/>
      <c r="W161" s="793" t="n"/>
      <c r="X161" s="793" t="n"/>
      <c r="Y161" s="793" t="n"/>
      <c r="Z161" s="793" t="n"/>
      <c r="AA161" s="793" t="n"/>
      <c r="AB161" s="793" t="n"/>
      <c r="AC161" s="793" t="n"/>
      <c r="AD161" s="793" t="n"/>
      <c r="AE161" s="793" t="n"/>
      <c r="AF161" s="793" t="n"/>
      <c r="AG161" s="793" t="n"/>
      <c r="AH161" s="793" t="n"/>
      <c r="AI161" s="793" t="n"/>
    </row>
    <row r="162">
      <c r="A162" s="793" t="n"/>
      <c r="B162" s="793" t="n"/>
      <c r="C162" s="793" t="n"/>
      <c r="D162" s="793" t="n"/>
      <c r="E162" s="793" t="n"/>
      <c r="F162" s="793" t="n"/>
      <c r="G162" s="793" t="n"/>
      <c r="H162" s="793" t="n"/>
      <c r="I162" s="793" t="n"/>
      <c r="J162" s="793" t="n"/>
      <c r="K162" s="793" t="n"/>
      <c r="L162" s="901" t="n"/>
      <c r="M162" s="793" t="n"/>
      <c r="N162" s="793" t="n"/>
      <c r="O162" s="793" t="n"/>
      <c r="P162" s="793" t="n"/>
      <c r="Q162" s="793" t="n"/>
      <c r="R162" s="793" t="n"/>
      <c r="S162" s="793" t="n"/>
      <c r="T162" s="793" t="n"/>
      <c r="U162" s="793" t="n"/>
      <c r="V162" s="793" t="n"/>
      <c r="W162" s="793" t="n"/>
      <c r="X162" s="793" t="n"/>
      <c r="Y162" s="793" t="n"/>
      <c r="Z162" s="793" t="n"/>
      <c r="AA162" s="793" t="n"/>
      <c r="AB162" s="793" t="n"/>
      <c r="AC162" s="793" t="n"/>
      <c r="AD162" s="793" t="n"/>
      <c r="AE162" s="793" t="n"/>
      <c r="AF162" s="793" t="n"/>
      <c r="AG162" s="793" t="n"/>
      <c r="AH162" s="793" t="n"/>
      <c r="AI162" s="793" t="n"/>
    </row>
    <row r="163">
      <c r="A163" s="793" t="n"/>
      <c r="B163" s="793" t="n"/>
      <c r="C163" s="793" t="n"/>
      <c r="D163" s="793" t="n"/>
      <c r="E163" s="793" t="n"/>
      <c r="F163" s="793" t="n"/>
      <c r="G163" s="793" t="n"/>
      <c r="H163" s="793" t="n"/>
      <c r="I163" s="793" t="n"/>
      <c r="J163" s="793" t="n"/>
      <c r="K163" s="793" t="n"/>
      <c r="L163" s="901" t="n"/>
      <c r="M163" s="793" t="n"/>
      <c r="N163" s="793" t="n"/>
      <c r="O163" s="793" t="n"/>
      <c r="P163" s="793" t="n"/>
      <c r="Q163" s="793" t="n"/>
      <c r="R163" s="793" t="n"/>
      <c r="S163" s="793" t="n"/>
      <c r="T163" s="793" t="n"/>
      <c r="U163" s="793" t="n"/>
      <c r="V163" s="793" t="n"/>
      <c r="W163" s="793" t="n"/>
      <c r="X163" s="793" t="n"/>
      <c r="Y163" s="793" t="n"/>
      <c r="Z163" s="793" t="n"/>
      <c r="AA163" s="793" t="n"/>
      <c r="AB163" s="793" t="n"/>
      <c r="AC163" s="793" t="n"/>
      <c r="AD163" s="793" t="n"/>
      <c r="AE163" s="793" t="n"/>
      <c r="AF163" s="793" t="n"/>
      <c r="AG163" s="793" t="n"/>
      <c r="AH163" s="793" t="n"/>
      <c r="AI163" s="793" t="n"/>
    </row>
    <row r="164">
      <c r="A164" s="793" t="n"/>
      <c r="B164" s="793" t="n"/>
      <c r="C164" s="793" t="n"/>
      <c r="D164" s="793" t="n"/>
      <c r="E164" s="793" t="n"/>
      <c r="F164" s="793" t="n"/>
      <c r="G164" s="793" t="n"/>
      <c r="H164" s="793" t="n"/>
      <c r="I164" s="793" t="n"/>
      <c r="J164" s="793" t="n"/>
      <c r="K164" s="793" t="n"/>
      <c r="L164" s="901" t="n"/>
      <c r="M164" s="793" t="n"/>
      <c r="N164" s="793" t="n"/>
      <c r="O164" s="793" t="n"/>
      <c r="P164" s="793" t="n"/>
      <c r="Q164" s="793" t="n"/>
      <c r="R164" s="793" t="n"/>
      <c r="S164" s="793" t="n"/>
      <c r="T164" s="793" t="n"/>
      <c r="U164" s="793" t="n"/>
      <c r="V164" s="793" t="n"/>
      <c r="W164" s="793" t="n"/>
      <c r="X164" s="793" t="n"/>
      <c r="Y164" s="793" t="n"/>
      <c r="Z164" s="793" t="n"/>
      <c r="AA164" s="793" t="n"/>
      <c r="AB164" s="793" t="n"/>
      <c r="AC164" s="793" t="n"/>
      <c r="AD164" s="793" t="n"/>
      <c r="AE164" s="793" t="n"/>
      <c r="AF164" s="793" t="n"/>
      <c r="AG164" s="793" t="n"/>
      <c r="AH164" s="793" t="n"/>
      <c r="AI164" s="793" t="n"/>
    </row>
    <row r="165">
      <c r="A165" s="793" t="n"/>
      <c r="B165" s="793" t="n"/>
      <c r="C165" s="793" t="n"/>
      <c r="D165" s="793" t="n"/>
      <c r="E165" s="793" t="n"/>
      <c r="F165" s="793" t="n"/>
      <c r="G165" s="793" t="n"/>
      <c r="H165" s="793" t="n"/>
      <c r="I165" s="793" t="n"/>
      <c r="J165" s="793" t="n"/>
      <c r="K165" s="793" t="n"/>
      <c r="L165" s="901" t="n"/>
      <c r="M165" s="793" t="n"/>
      <c r="N165" s="793" t="n"/>
      <c r="O165" s="793" t="n"/>
      <c r="P165" s="793" t="n"/>
      <c r="Q165" s="793" t="n"/>
      <c r="R165" s="793" t="n"/>
      <c r="S165" s="793" t="n"/>
      <c r="T165" s="793" t="n"/>
      <c r="U165" s="793" t="n"/>
      <c r="V165" s="793" t="n"/>
      <c r="W165" s="793" t="n"/>
      <c r="X165" s="793" t="n"/>
      <c r="Y165" s="793" t="n"/>
      <c r="Z165" s="793" t="n"/>
      <c r="AA165" s="793" t="n"/>
      <c r="AB165" s="793" t="n"/>
      <c r="AC165" s="793" t="n"/>
      <c r="AD165" s="793" t="n"/>
      <c r="AE165" s="793" t="n"/>
      <c r="AF165" s="793" t="n"/>
      <c r="AG165" s="793" t="n"/>
      <c r="AH165" s="793" t="n"/>
      <c r="AI165" s="793" t="n"/>
    </row>
    <row r="166">
      <c r="A166" s="793" t="n"/>
      <c r="B166" s="793" t="n"/>
      <c r="C166" s="793" t="n"/>
      <c r="D166" s="793" t="n"/>
      <c r="E166" s="793" t="n"/>
      <c r="F166" s="793" t="n"/>
      <c r="G166" s="793" t="n"/>
      <c r="H166" s="793" t="n"/>
      <c r="I166" s="793" t="n"/>
      <c r="J166" s="793" t="n"/>
      <c r="K166" s="793" t="n"/>
      <c r="L166" s="901" t="n"/>
      <c r="M166" s="793" t="n"/>
      <c r="N166" s="793" t="n"/>
      <c r="O166" s="793" t="n"/>
      <c r="P166" s="793" t="n"/>
      <c r="Q166" s="793" t="n"/>
      <c r="R166" s="793" t="n"/>
      <c r="S166" s="793" t="n"/>
      <c r="T166" s="793" t="n"/>
      <c r="U166" s="793" t="n"/>
      <c r="V166" s="793" t="n"/>
      <c r="W166" s="793" t="n"/>
      <c r="X166" s="793" t="n"/>
      <c r="Y166" s="793" t="n"/>
      <c r="Z166" s="793" t="n"/>
      <c r="AA166" s="793" t="n"/>
      <c r="AB166" s="793" t="n"/>
      <c r="AC166" s="793" t="n"/>
      <c r="AD166" s="793" t="n"/>
      <c r="AE166" s="793" t="n"/>
      <c r="AF166" s="793" t="n"/>
      <c r="AG166" s="793" t="n"/>
      <c r="AH166" s="793" t="n"/>
      <c r="AI166" s="793" t="n"/>
    </row>
    <row r="167">
      <c r="A167" s="793" t="n"/>
      <c r="B167" s="793" t="n"/>
      <c r="C167" s="793" t="n"/>
      <c r="D167" s="793" t="n"/>
      <c r="E167" s="793" t="n"/>
      <c r="F167" s="793" t="n"/>
      <c r="G167" s="793" t="n"/>
      <c r="H167" s="793" t="n"/>
      <c r="I167" s="793" t="n"/>
      <c r="J167" s="793" t="n"/>
      <c r="K167" s="793" t="n"/>
      <c r="L167" s="901" t="n"/>
      <c r="M167" s="793" t="n"/>
      <c r="N167" s="793" t="n"/>
      <c r="O167" s="793" t="n"/>
      <c r="P167" s="793" t="n"/>
      <c r="Q167" s="793" t="n"/>
      <c r="R167" s="793" t="n"/>
      <c r="S167" s="793" t="n"/>
      <c r="T167" s="793" t="n"/>
      <c r="U167" s="793" t="n"/>
      <c r="V167" s="793" t="n"/>
      <c r="W167" s="793" t="n"/>
      <c r="X167" s="793" t="n"/>
      <c r="Y167" s="793" t="n"/>
      <c r="Z167" s="793" t="n"/>
      <c r="AA167" s="793" t="n"/>
      <c r="AB167" s="793" t="n"/>
      <c r="AC167" s="793" t="n"/>
      <c r="AD167" s="793" t="n"/>
      <c r="AE167" s="793" t="n"/>
      <c r="AF167" s="793" t="n"/>
      <c r="AG167" s="793" t="n"/>
      <c r="AH167" s="793" t="n"/>
      <c r="AI167" s="793" t="n"/>
    </row>
    <row r="168">
      <c r="A168" s="793" t="n"/>
      <c r="B168" s="793" t="n"/>
      <c r="C168" s="793" t="n"/>
      <c r="D168" s="793" t="n"/>
      <c r="E168" s="793" t="n"/>
      <c r="F168" s="793" t="n"/>
      <c r="G168" s="793" t="n"/>
      <c r="H168" s="793" t="n"/>
      <c r="I168" s="793" t="n"/>
      <c r="J168" s="793" t="n"/>
      <c r="K168" s="793" t="n"/>
      <c r="L168" s="901" t="n"/>
      <c r="M168" s="793" t="n"/>
      <c r="N168" s="793" t="n"/>
      <c r="O168" s="793" t="n"/>
      <c r="P168" s="793" t="n"/>
      <c r="Q168" s="793" t="n"/>
      <c r="R168" s="793" t="n"/>
      <c r="S168" s="793" t="n"/>
      <c r="T168" s="793" t="n"/>
      <c r="U168" s="793" t="n"/>
      <c r="V168" s="793" t="n"/>
      <c r="W168" s="793" t="n"/>
      <c r="X168" s="793" t="n"/>
      <c r="Y168" s="793" t="n"/>
      <c r="Z168" s="793" t="n"/>
      <c r="AA168" s="793" t="n"/>
      <c r="AB168" s="793" t="n"/>
      <c r="AC168" s="793" t="n"/>
      <c r="AD168" s="793" t="n"/>
      <c r="AE168" s="793" t="n"/>
      <c r="AF168" s="793" t="n"/>
      <c r="AG168" s="793" t="n"/>
      <c r="AH168" s="793" t="n"/>
      <c r="AI168" s="793" t="n"/>
    </row>
    <row r="169">
      <c r="A169" s="793" t="n"/>
      <c r="B169" s="793" t="n"/>
      <c r="C169" s="793" t="n"/>
      <c r="D169" s="793" t="n"/>
      <c r="E169" s="793" t="n"/>
      <c r="F169" s="793" t="n"/>
      <c r="G169" s="793" t="n"/>
      <c r="H169" s="793" t="n"/>
      <c r="I169" s="793" t="n"/>
      <c r="J169" s="793" t="n"/>
      <c r="K169" s="793" t="n"/>
      <c r="L169" s="901" t="n"/>
      <c r="M169" s="793" t="n"/>
      <c r="N169" s="793" t="n"/>
      <c r="O169" s="793" t="n"/>
      <c r="P169" s="793" t="n"/>
      <c r="Q169" s="793" t="n"/>
      <c r="R169" s="793" t="n"/>
      <c r="S169" s="793" t="n"/>
      <c r="T169" s="793" t="n"/>
      <c r="U169" s="793" t="n"/>
      <c r="V169" s="793" t="n"/>
      <c r="W169" s="793" t="n"/>
      <c r="X169" s="793" t="n"/>
      <c r="Y169" s="793" t="n"/>
      <c r="Z169" s="793" t="n"/>
      <c r="AA169" s="793" t="n"/>
      <c r="AB169" s="793" t="n"/>
      <c r="AC169" s="793" t="n"/>
      <c r="AD169" s="793" t="n"/>
      <c r="AE169" s="793" t="n"/>
      <c r="AF169" s="793" t="n"/>
      <c r="AG169" s="793" t="n"/>
      <c r="AH169" s="793" t="n"/>
      <c r="AI169" s="793" t="n"/>
    </row>
    <row r="170">
      <c r="A170" s="793" t="n"/>
      <c r="B170" s="793" t="n"/>
      <c r="C170" s="793" t="n"/>
      <c r="D170" s="793" t="n"/>
      <c r="E170" s="793" t="n"/>
      <c r="F170" s="793" t="n"/>
      <c r="G170" s="793" t="n"/>
      <c r="H170" s="793" t="n"/>
      <c r="I170" s="793" t="n"/>
      <c r="J170" s="793" t="n"/>
      <c r="K170" s="793" t="n"/>
      <c r="L170" s="901" t="n"/>
      <c r="M170" s="793" t="n"/>
      <c r="N170" s="793" t="n"/>
      <c r="O170" s="793" t="n"/>
      <c r="P170" s="793" t="n"/>
      <c r="Q170" s="793" t="n"/>
      <c r="R170" s="793" t="n"/>
      <c r="S170" s="793" t="n"/>
      <c r="T170" s="793" t="n"/>
      <c r="U170" s="793" t="n"/>
      <c r="V170" s="793" t="n"/>
      <c r="W170" s="793" t="n"/>
      <c r="X170" s="793" t="n"/>
      <c r="Y170" s="793" t="n"/>
      <c r="Z170" s="793" t="n"/>
      <c r="AA170" s="793" t="n"/>
      <c r="AB170" s="793" t="n"/>
      <c r="AC170" s="793" t="n"/>
      <c r="AD170" s="793" t="n"/>
      <c r="AE170" s="793" t="n"/>
      <c r="AF170" s="793" t="n"/>
      <c r="AG170" s="793" t="n"/>
      <c r="AH170" s="793" t="n"/>
      <c r="AI170" s="793" t="n"/>
    </row>
    <row r="171">
      <c r="A171" s="793" t="n"/>
      <c r="B171" s="793" t="n"/>
      <c r="C171" s="793" t="n"/>
      <c r="D171" s="793" t="n"/>
      <c r="E171" s="793" t="n"/>
      <c r="F171" s="793" t="n"/>
      <c r="G171" s="793" t="n"/>
      <c r="H171" s="793" t="n"/>
      <c r="I171" s="793" t="n"/>
      <c r="J171" s="793" t="n"/>
      <c r="K171" s="793" t="n"/>
      <c r="L171" s="901" t="n"/>
      <c r="M171" s="793" t="n"/>
      <c r="N171" s="793" t="n"/>
      <c r="O171" s="793" t="n"/>
      <c r="P171" s="793" t="n"/>
      <c r="Q171" s="793" t="n"/>
      <c r="R171" s="793" t="n"/>
      <c r="S171" s="793" t="n"/>
      <c r="T171" s="793" t="n"/>
      <c r="U171" s="793" t="n"/>
      <c r="V171" s="793" t="n"/>
      <c r="W171" s="793" t="n"/>
      <c r="X171" s="793" t="n"/>
      <c r="Y171" s="793" t="n"/>
      <c r="Z171" s="793" t="n"/>
      <c r="AA171" s="793" t="n"/>
      <c r="AB171" s="793" t="n"/>
      <c r="AC171" s="793" t="n"/>
      <c r="AD171" s="793" t="n"/>
      <c r="AE171" s="793" t="n"/>
      <c r="AF171" s="793" t="n"/>
      <c r="AG171" s="793" t="n"/>
      <c r="AH171" s="793" t="n"/>
      <c r="AI171" s="793" t="n"/>
    </row>
    <row r="172">
      <c r="A172" s="793" t="n"/>
      <c r="B172" s="793" t="n"/>
      <c r="C172" s="793" t="n"/>
      <c r="D172" s="793" t="n"/>
      <c r="E172" s="793" t="n"/>
      <c r="F172" s="793" t="n"/>
      <c r="G172" s="793" t="n"/>
      <c r="H172" s="793" t="n"/>
      <c r="I172" s="793" t="n"/>
      <c r="J172" s="793" t="n"/>
      <c r="K172" s="793" t="n"/>
      <c r="L172" s="901" t="n"/>
      <c r="M172" s="793" t="n"/>
      <c r="N172" s="793" t="n"/>
      <c r="O172" s="793" t="n"/>
      <c r="P172" s="793" t="n"/>
      <c r="Q172" s="793" t="n"/>
      <c r="R172" s="793" t="n"/>
      <c r="S172" s="793" t="n"/>
      <c r="T172" s="793" t="n"/>
      <c r="U172" s="793" t="n"/>
      <c r="V172" s="793" t="n"/>
      <c r="W172" s="793" t="n"/>
      <c r="X172" s="793" t="n"/>
      <c r="Y172" s="793" t="n"/>
      <c r="Z172" s="793" t="n"/>
      <c r="AA172" s="793" t="n"/>
      <c r="AB172" s="793" t="n"/>
      <c r="AC172" s="793" t="n"/>
      <c r="AD172" s="793" t="n"/>
      <c r="AE172" s="793" t="n"/>
      <c r="AF172" s="793" t="n"/>
      <c r="AG172" s="793" t="n"/>
      <c r="AH172" s="793" t="n"/>
      <c r="AI172" s="793" t="n"/>
    </row>
    <row r="173">
      <c r="A173" s="793" t="n"/>
      <c r="B173" s="793" t="n"/>
      <c r="C173" s="793" t="n"/>
      <c r="D173" s="793" t="n"/>
      <c r="E173" s="793" t="n"/>
      <c r="F173" s="793" t="n"/>
      <c r="G173" s="793" t="n"/>
      <c r="H173" s="793" t="n"/>
      <c r="I173" s="793" t="n"/>
      <c r="J173" s="793" t="n"/>
      <c r="K173" s="793" t="n"/>
      <c r="L173" s="901" t="n"/>
      <c r="M173" s="793" t="n"/>
      <c r="N173" s="793" t="n"/>
      <c r="O173" s="793" t="n"/>
      <c r="P173" s="793" t="n"/>
      <c r="Q173" s="793" t="n"/>
      <c r="R173" s="793" t="n"/>
      <c r="S173" s="793" t="n"/>
      <c r="T173" s="793" t="n"/>
      <c r="U173" s="793" t="n"/>
      <c r="V173" s="793" t="n"/>
      <c r="W173" s="793" t="n"/>
      <c r="X173" s="793" t="n"/>
      <c r="Y173" s="793" t="n"/>
      <c r="Z173" s="793" t="n"/>
      <c r="AA173" s="793" t="n"/>
      <c r="AB173" s="793" t="n"/>
      <c r="AC173" s="793" t="n"/>
      <c r="AD173" s="793" t="n"/>
      <c r="AE173" s="793" t="n"/>
      <c r="AF173" s="793" t="n"/>
      <c r="AG173" s="793" t="n"/>
      <c r="AH173" s="793" t="n"/>
      <c r="AI173" s="793" t="n"/>
    </row>
    <row r="174">
      <c r="A174" s="793" t="n"/>
      <c r="B174" s="793" t="n"/>
      <c r="C174" s="793" t="n"/>
      <c r="D174" s="793" t="n"/>
      <c r="E174" s="793" t="n"/>
      <c r="F174" s="793" t="n"/>
      <c r="G174" s="793" t="n"/>
      <c r="H174" s="793" t="n"/>
      <c r="I174" s="793" t="n"/>
      <c r="J174" s="793" t="n"/>
      <c r="K174" s="793" t="n"/>
      <c r="L174" s="901" t="n"/>
      <c r="M174" s="793" t="n"/>
      <c r="N174" s="793" t="n"/>
      <c r="O174" s="793" t="n"/>
      <c r="P174" s="793" t="n"/>
      <c r="Q174" s="793" t="n"/>
      <c r="R174" s="793" t="n"/>
      <c r="S174" s="793" t="n"/>
      <c r="T174" s="793" t="n"/>
      <c r="U174" s="793" t="n"/>
      <c r="V174" s="793" t="n"/>
      <c r="W174" s="793" t="n"/>
      <c r="X174" s="793" t="n"/>
      <c r="Y174" s="793" t="n"/>
      <c r="Z174" s="793" t="n"/>
      <c r="AA174" s="793" t="n"/>
      <c r="AB174" s="793" t="n"/>
      <c r="AC174" s="793" t="n"/>
      <c r="AD174" s="793" t="n"/>
      <c r="AE174" s="793" t="n"/>
      <c r="AF174" s="793" t="n"/>
      <c r="AG174" s="793" t="n"/>
      <c r="AH174" s="793" t="n"/>
      <c r="AI174" s="793" t="n"/>
    </row>
    <row r="175">
      <c r="A175" s="793" t="n"/>
      <c r="B175" s="793" t="n"/>
      <c r="C175" s="793" t="n"/>
      <c r="D175" s="793" t="n"/>
      <c r="E175" s="793" t="n"/>
      <c r="F175" s="793" t="n"/>
      <c r="G175" s="793" t="n"/>
      <c r="H175" s="793" t="n"/>
      <c r="I175" s="793" t="n"/>
      <c r="J175" s="793" t="n"/>
      <c r="K175" s="793" t="n"/>
      <c r="L175" s="901" t="n"/>
      <c r="M175" s="793" t="n"/>
      <c r="N175" s="793" t="n"/>
      <c r="O175" s="793" t="n"/>
      <c r="P175" s="793" t="n"/>
      <c r="Q175" s="793" t="n"/>
      <c r="R175" s="793" t="n"/>
      <c r="S175" s="793" t="n"/>
      <c r="T175" s="793" t="n"/>
      <c r="U175" s="793" t="n"/>
      <c r="V175" s="793" t="n"/>
      <c r="W175" s="793" t="n"/>
      <c r="X175" s="793" t="n"/>
      <c r="Y175" s="793" t="n"/>
      <c r="Z175" s="793" t="n"/>
      <c r="AA175" s="793" t="n"/>
      <c r="AB175" s="793" t="n"/>
      <c r="AC175" s="793" t="n"/>
      <c r="AD175" s="793" t="n"/>
      <c r="AE175" s="793" t="n"/>
      <c r="AF175" s="793" t="n"/>
      <c r="AG175" s="793" t="n"/>
      <c r="AH175" s="793" t="n"/>
      <c r="AI175" s="793" t="n"/>
    </row>
    <row r="176">
      <c r="A176" s="793" t="n"/>
      <c r="B176" s="793" t="n"/>
      <c r="C176" s="793" t="n"/>
      <c r="D176" s="793" t="n"/>
      <c r="E176" s="793" t="n"/>
      <c r="F176" s="793" t="n"/>
      <c r="G176" s="793" t="n"/>
      <c r="H176" s="793" t="n"/>
      <c r="I176" s="793" t="n"/>
      <c r="J176" s="793" t="n"/>
      <c r="K176" s="793" t="n"/>
      <c r="L176" s="901" t="n"/>
      <c r="M176" s="793" t="n"/>
      <c r="N176" s="793" t="n"/>
      <c r="O176" s="793" t="n"/>
      <c r="P176" s="793" t="n"/>
      <c r="Q176" s="793" t="n"/>
      <c r="R176" s="793" t="n"/>
      <c r="S176" s="793" t="n"/>
      <c r="T176" s="793" t="n"/>
      <c r="U176" s="793" t="n"/>
      <c r="V176" s="793" t="n"/>
      <c r="W176" s="793" t="n"/>
      <c r="X176" s="793" t="n"/>
      <c r="Y176" s="793" t="n"/>
      <c r="Z176" s="793" t="n"/>
      <c r="AA176" s="793" t="n"/>
      <c r="AB176" s="793" t="n"/>
      <c r="AC176" s="793" t="n"/>
      <c r="AD176" s="793" t="n"/>
      <c r="AE176" s="793" t="n"/>
      <c r="AF176" s="793" t="n"/>
      <c r="AG176" s="793" t="n"/>
      <c r="AH176" s="793" t="n"/>
      <c r="AI176" s="793" t="n"/>
    </row>
    <row r="177">
      <c r="A177" s="793" t="n"/>
      <c r="B177" s="793" t="n"/>
      <c r="C177" s="793" t="n"/>
      <c r="D177" s="793" t="n"/>
      <c r="E177" s="793" t="n"/>
      <c r="F177" s="793" t="n"/>
      <c r="G177" s="793" t="n"/>
      <c r="H177" s="793" t="n"/>
      <c r="I177" s="793" t="n"/>
      <c r="J177" s="793" t="n"/>
      <c r="K177" s="793" t="n"/>
      <c r="L177" s="901" t="n"/>
      <c r="M177" s="793" t="n"/>
      <c r="N177" s="793" t="n"/>
      <c r="O177" s="793" t="n"/>
      <c r="P177" s="793" t="n"/>
      <c r="Q177" s="793" t="n"/>
      <c r="R177" s="793" t="n"/>
      <c r="S177" s="793" t="n"/>
      <c r="T177" s="793" t="n"/>
      <c r="U177" s="793" t="n"/>
      <c r="V177" s="793" t="n"/>
      <c r="W177" s="793" t="n"/>
      <c r="X177" s="793" t="n"/>
      <c r="Y177" s="793" t="n"/>
      <c r="Z177" s="793" t="n"/>
      <c r="AA177" s="793" t="n"/>
      <c r="AB177" s="793" t="n"/>
      <c r="AC177" s="793" t="n"/>
      <c r="AD177" s="793" t="n"/>
      <c r="AE177" s="793" t="n"/>
      <c r="AF177" s="793" t="n"/>
      <c r="AG177" s="793" t="n"/>
      <c r="AH177" s="793" t="n"/>
      <c r="AI177" s="793" t="n"/>
    </row>
    <row r="178">
      <c r="A178" s="793" t="n"/>
      <c r="B178" s="793" t="n"/>
      <c r="C178" s="793" t="n"/>
      <c r="D178" s="793" t="n"/>
      <c r="E178" s="793" t="n"/>
      <c r="F178" s="793" t="n"/>
      <c r="G178" s="793" t="n"/>
      <c r="H178" s="793" t="n"/>
      <c r="I178" s="793" t="n"/>
      <c r="J178" s="793" t="n"/>
      <c r="K178" s="793" t="n"/>
      <c r="L178" s="901" t="n"/>
      <c r="M178" s="793" t="n"/>
      <c r="N178" s="793" t="n"/>
      <c r="O178" s="793" t="n"/>
      <c r="P178" s="793" t="n"/>
      <c r="Q178" s="793" t="n"/>
      <c r="R178" s="793" t="n"/>
      <c r="S178" s="793" t="n"/>
      <c r="T178" s="793" t="n"/>
      <c r="U178" s="793" t="n"/>
      <c r="V178" s="793" t="n"/>
      <c r="W178" s="793" t="n"/>
      <c r="X178" s="793" t="n"/>
      <c r="Y178" s="793" t="n"/>
      <c r="Z178" s="793" t="n"/>
      <c r="AA178" s="793" t="n"/>
      <c r="AB178" s="793" t="n"/>
      <c r="AC178" s="793" t="n"/>
      <c r="AD178" s="793" t="n"/>
      <c r="AE178" s="793" t="n"/>
      <c r="AF178" s="793" t="n"/>
      <c r="AG178" s="793" t="n"/>
      <c r="AH178" s="793" t="n"/>
      <c r="AI178" s="793" t="n"/>
    </row>
    <row r="179">
      <c r="A179" s="793" t="n"/>
      <c r="B179" s="793" t="n"/>
      <c r="C179" s="793" t="n"/>
      <c r="D179" s="793" t="n"/>
      <c r="E179" s="793" t="n"/>
      <c r="F179" s="793" t="n"/>
      <c r="G179" s="793" t="n"/>
      <c r="H179" s="793" t="n"/>
      <c r="I179" s="793" t="n"/>
      <c r="J179" s="793" t="n"/>
      <c r="K179" s="793" t="n"/>
      <c r="L179" s="901" t="n"/>
      <c r="M179" s="793" t="n"/>
      <c r="N179" s="793" t="n"/>
      <c r="O179" s="793" t="n"/>
      <c r="P179" s="793" t="n"/>
      <c r="Q179" s="793" t="n"/>
      <c r="R179" s="793" t="n"/>
      <c r="S179" s="793" t="n"/>
      <c r="T179" s="793" t="n"/>
      <c r="U179" s="793" t="n"/>
      <c r="V179" s="793" t="n"/>
      <c r="W179" s="793" t="n"/>
      <c r="X179" s="793" t="n"/>
      <c r="Y179" s="793" t="n"/>
      <c r="Z179" s="793" t="n"/>
      <c r="AA179" s="793" t="n"/>
      <c r="AB179" s="793" t="n"/>
      <c r="AC179" s="793" t="n"/>
      <c r="AD179" s="793" t="n"/>
      <c r="AE179" s="793" t="n"/>
      <c r="AF179" s="793" t="n"/>
      <c r="AG179" s="793" t="n"/>
      <c r="AH179" s="793" t="n"/>
      <c r="AI179" s="793" t="n"/>
    </row>
    <row r="180">
      <c r="A180" s="793" t="n"/>
      <c r="B180" s="793" t="n"/>
      <c r="C180" s="793" t="n"/>
      <c r="D180" s="793" t="n"/>
      <c r="E180" s="793" t="n"/>
      <c r="F180" s="793" t="n"/>
      <c r="G180" s="793" t="n"/>
      <c r="H180" s="793" t="n"/>
      <c r="I180" s="793" t="n"/>
      <c r="J180" s="793" t="n"/>
      <c r="K180" s="793" t="n"/>
      <c r="L180" s="901" t="n"/>
      <c r="M180" s="793" t="n"/>
      <c r="N180" s="793" t="n"/>
      <c r="O180" s="793" t="n"/>
      <c r="P180" s="793" t="n"/>
      <c r="Q180" s="793" t="n"/>
      <c r="R180" s="793" t="n"/>
      <c r="S180" s="793" t="n"/>
      <c r="T180" s="793" t="n"/>
      <c r="U180" s="793" t="n"/>
      <c r="V180" s="793" t="n"/>
      <c r="W180" s="793" t="n"/>
      <c r="X180" s="793" t="n"/>
      <c r="Y180" s="793" t="n"/>
      <c r="Z180" s="793" t="n"/>
      <c r="AA180" s="793" t="n"/>
      <c r="AB180" s="793" t="n"/>
      <c r="AC180" s="793" t="n"/>
      <c r="AD180" s="793" t="n"/>
      <c r="AE180" s="793" t="n"/>
      <c r="AF180" s="793" t="n"/>
      <c r="AG180" s="793" t="n"/>
      <c r="AH180" s="793" t="n"/>
      <c r="AI180" s="793" t="n"/>
    </row>
    <row r="181">
      <c r="A181" s="793" t="n"/>
      <c r="B181" s="793" t="n"/>
      <c r="C181" s="793" t="n"/>
      <c r="D181" s="793" t="n"/>
      <c r="E181" s="793" t="n"/>
      <c r="F181" s="793" t="n"/>
      <c r="G181" s="793" t="n"/>
      <c r="H181" s="793" t="n"/>
      <c r="I181" s="793" t="n"/>
      <c r="J181" s="793" t="n"/>
      <c r="K181" s="793" t="n"/>
      <c r="L181" s="901" t="n"/>
      <c r="M181" s="793" t="n"/>
      <c r="N181" s="793" t="n"/>
      <c r="O181" s="793" t="n"/>
      <c r="P181" s="793" t="n"/>
      <c r="Q181" s="793" t="n"/>
      <c r="R181" s="793" t="n"/>
      <c r="S181" s="793" t="n"/>
      <c r="T181" s="793" t="n"/>
      <c r="U181" s="793" t="n"/>
      <c r="V181" s="793" t="n"/>
      <c r="W181" s="793" t="n"/>
      <c r="X181" s="793" t="n"/>
      <c r="Y181" s="793" t="n"/>
      <c r="Z181" s="793" t="n"/>
      <c r="AA181" s="793" t="n"/>
      <c r="AB181" s="793" t="n"/>
      <c r="AC181" s="793" t="n"/>
      <c r="AD181" s="793" t="n"/>
      <c r="AE181" s="793" t="n"/>
      <c r="AF181" s="793" t="n"/>
      <c r="AG181" s="793" t="n"/>
      <c r="AH181" s="793" t="n"/>
      <c r="AI181" s="793" t="n"/>
    </row>
    <row r="182">
      <c r="A182" s="793" t="n"/>
      <c r="B182" s="793" t="n"/>
      <c r="C182" s="793" t="n"/>
      <c r="D182" s="793" t="n"/>
      <c r="E182" s="793" t="n"/>
      <c r="F182" s="793" t="n"/>
      <c r="G182" s="793" t="n"/>
      <c r="H182" s="793" t="n"/>
      <c r="I182" s="793" t="n"/>
      <c r="J182" s="793" t="n"/>
      <c r="K182" s="793" t="n"/>
      <c r="L182" s="901" t="n"/>
      <c r="M182" s="793" t="n"/>
      <c r="N182" s="793" t="n"/>
      <c r="O182" s="793" t="n"/>
      <c r="P182" s="793" t="n"/>
      <c r="Q182" s="793" t="n"/>
      <c r="R182" s="793" t="n"/>
      <c r="S182" s="793" t="n"/>
      <c r="T182" s="793" t="n"/>
      <c r="U182" s="793" t="n"/>
      <c r="V182" s="793" t="n"/>
      <c r="W182" s="793" t="n"/>
      <c r="X182" s="793" t="n"/>
      <c r="Y182" s="793" t="n"/>
      <c r="Z182" s="793" t="n"/>
      <c r="AA182" s="793" t="n"/>
      <c r="AB182" s="793" t="n"/>
      <c r="AC182" s="793" t="n"/>
      <c r="AD182" s="793" t="n"/>
      <c r="AE182" s="793" t="n"/>
      <c r="AF182" s="793" t="n"/>
      <c r="AG182" s="793" t="n"/>
      <c r="AH182" s="793" t="n"/>
      <c r="AI182" s="793" t="n"/>
    </row>
    <row r="183">
      <c r="A183" s="793" t="n"/>
      <c r="B183" s="793" t="n"/>
      <c r="C183" s="793" t="n"/>
      <c r="D183" s="793" t="n"/>
      <c r="E183" s="793" t="n"/>
      <c r="F183" s="793" t="n"/>
      <c r="G183" s="793" t="n"/>
      <c r="H183" s="793" t="n"/>
      <c r="I183" s="793" t="n"/>
      <c r="J183" s="793" t="n"/>
      <c r="K183" s="793" t="n"/>
      <c r="L183" s="901" t="n"/>
      <c r="M183" s="793" t="n"/>
      <c r="N183" s="793" t="n"/>
      <c r="O183" s="793" t="n"/>
      <c r="P183" s="793" t="n"/>
      <c r="Q183" s="793" t="n"/>
      <c r="R183" s="793" t="n"/>
      <c r="S183" s="793" t="n"/>
      <c r="T183" s="793" t="n"/>
      <c r="U183" s="793" t="n"/>
      <c r="V183" s="793" t="n"/>
      <c r="W183" s="793" t="n"/>
      <c r="X183" s="793" t="n"/>
      <c r="Y183" s="793" t="n"/>
      <c r="Z183" s="793" t="n"/>
      <c r="AA183" s="793" t="n"/>
      <c r="AB183" s="793" t="n"/>
      <c r="AC183" s="793" t="n"/>
      <c r="AD183" s="793" t="n"/>
      <c r="AE183" s="793" t="n"/>
      <c r="AF183" s="793" t="n"/>
      <c r="AG183" s="793" t="n"/>
      <c r="AH183" s="793" t="n"/>
      <c r="AI183" s="793" t="n"/>
    </row>
    <row r="184">
      <c r="A184" s="793" t="n"/>
      <c r="B184" s="793" t="n"/>
      <c r="C184" s="793" t="n"/>
      <c r="D184" s="793" t="n"/>
      <c r="E184" s="793" t="n"/>
      <c r="F184" s="793" t="n"/>
      <c r="G184" s="793" t="n"/>
      <c r="H184" s="793" t="n"/>
      <c r="I184" s="793" t="n"/>
      <c r="J184" s="793" t="n"/>
      <c r="K184" s="793" t="n"/>
      <c r="L184" s="901" t="n"/>
      <c r="M184" s="793" t="n"/>
      <c r="N184" s="793" t="n"/>
      <c r="O184" s="793" t="n"/>
      <c r="P184" s="793" t="n"/>
      <c r="Q184" s="793" t="n"/>
      <c r="R184" s="793" t="n"/>
      <c r="S184" s="793" t="n"/>
      <c r="T184" s="793" t="n"/>
      <c r="U184" s="793" t="n"/>
      <c r="V184" s="793" t="n"/>
      <c r="W184" s="793" t="n"/>
      <c r="X184" s="793" t="n"/>
      <c r="Y184" s="793" t="n"/>
      <c r="Z184" s="793" t="n"/>
      <c r="AA184" s="793" t="n"/>
      <c r="AB184" s="793" t="n"/>
      <c r="AC184" s="793" t="n"/>
      <c r="AD184" s="793" t="n"/>
      <c r="AE184" s="793" t="n"/>
      <c r="AF184" s="793" t="n"/>
      <c r="AG184" s="793" t="n"/>
      <c r="AH184" s="793" t="n"/>
      <c r="AI184" s="793" t="n"/>
    </row>
    <row r="185">
      <c r="A185" s="793" t="n"/>
      <c r="B185" s="793" t="n"/>
      <c r="C185" s="793" t="n"/>
      <c r="D185" s="793" t="n"/>
      <c r="E185" s="793" t="n"/>
      <c r="F185" s="793" t="n"/>
      <c r="G185" s="793" t="n"/>
      <c r="H185" s="793" t="n"/>
      <c r="I185" s="793" t="n"/>
      <c r="J185" s="793" t="n"/>
      <c r="K185" s="793" t="n"/>
      <c r="L185" s="901" t="n"/>
      <c r="M185" s="793" t="n"/>
      <c r="N185" s="793" t="n"/>
      <c r="O185" s="793" t="n"/>
      <c r="P185" s="793" t="n"/>
      <c r="Q185" s="793" t="n"/>
      <c r="R185" s="793" t="n"/>
      <c r="S185" s="793" t="n"/>
      <c r="T185" s="793" t="n"/>
      <c r="U185" s="793" t="n"/>
      <c r="V185" s="793" t="n"/>
      <c r="W185" s="793" t="n"/>
      <c r="X185" s="793" t="n"/>
      <c r="Y185" s="793" t="n"/>
      <c r="Z185" s="793" t="n"/>
      <c r="AA185" s="793" t="n"/>
      <c r="AB185" s="793" t="n"/>
      <c r="AC185" s="793" t="n"/>
      <c r="AD185" s="793" t="n"/>
      <c r="AE185" s="793" t="n"/>
      <c r="AF185" s="793" t="n"/>
      <c r="AG185" s="793" t="n"/>
      <c r="AH185" s="793" t="n"/>
      <c r="AI185" s="793" t="n"/>
    </row>
    <row r="186">
      <c r="A186" s="793" t="n"/>
      <c r="B186" s="793" t="n"/>
      <c r="C186" s="793" t="n"/>
      <c r="D186" s="793" t="n"/>
      <c r="E186" s="793" t="n"/>
      <c r="F186" s="793" t="n"/>
      <c r="G186" s="793" t="n"/>
      <c r="H186" s="793" t="n"/>
      <c r="I186" s="793" t="n"/>
      <c r="J186" s="793" t="n"/>
      <c r="K186" s="793" t="n"/>
      <c r="L186" s="901" t="n"/>
      <c r="M186" s="793" t="n"/>
      <c r="N186" s="793" t="n"/>
      <c r="O186" s="793" t="n"/>
      <c r="P186" s="793" t="n"/>
      <c r="Q186" s="793" t="n"/>
      <c r="R186" s="793" t="n"/>
      <c r="S186" s="793" t="n"/>
      <c r="T186" s="793" t="n"/>
      <c r="U186" s="793" t="n"/>
      <c r="V186" s="793" t="n"/>
      <c r="W186" s="793" t="n"/>
      <c r="X186" s="793" t="n"/>
      <c r="Y186" s="793" t="n"/>
      <c r="Z186" s="793" t="n"/>
      <c r="AA186" s="793" t="n"/>
      <c r="AB186" s="793" t="n"/>
      <c r="AC186" s="793" t="n"/>
      <c r="AD186" s="793" t="n"/>
      <c r="AE186" s="793" t="n"/>
      <c r="AF186" s="793" t="n"/>
      <c r="AG186" s="793" t="n"/>
      <c r="AH186" s="793" t="n"/>
      <c r="AI186" s="793" t="n"/>
    </row>
    <row r="187">
      <c r="A187" s="793" t="n"/>
      <c r="B187" s="793" t="n"/>
      <c r="C187" s="793" t="n"/>
      <c r="D187" s="793" t="n"/>
      <c r="E187" s="793" t="n"/>
      <c r="F187" s="793" t="n"/>
      <c r="G187" s="793" t="n"/>
      <c r="H187" s="793" t="n"/>
      <c r="I187" s="793" t="n"/>
      <c r="J187" s="793" t="n"/>
      <c r="K187" s="793" t="n"/>
      <c r="L187" s="901" t="n"/>
      <c r="M187" s="793" t="n"/>
      <c r="N187" s="793" t="n"/>
      <c r="O187" s="793" t="n"/>
      <c r="P187" s="793" t="n"/>
      <c r="Q187" s="793" t="n"/>
      <c r="R187" s="793" t="n"/>
      <c r="S187" s="793" t="n"/>
      <c r="T187" s="793" t="n"/>
      <c r="U187" s="793" t="n"/>
      <c r="V187" s="793" t="n"/>
      <c r="W187" s="793" t="n"/>
      <c r="X187" s="793" t="n"/>
      <c r="Y187" s="793" t="n"/>
      <c r="Z187" s="793" t="n"/>
      <c r="AA187" s="793" t="n"/>
      <c r="AB187" s="793" t="n"/>
      <c r="AC187" s="793" t="n"/>
      <c r="AD187" s="793" t="n"/>
      <c r="AE187" s="793" t="n"/>
      <c r="AF187" s="793" t="n"/>
      <c r="AG187" s="793" t="n"/>
      <c r="AH187" s="793" t="n"/>
      <c r="AI187" s="793" t="n"/>
    </row>
    <row r="188">
      <c r="A188" s="793" t="n"/>
      <c r="B188" s="793" t="n"/>
      <c r="C188" s="793" t="n"/>
      <c r="D188" s="793" t="n"/>
      <c r="E188" s="793" t="n"/>
      <c r="F188" s="793" t="n"/>
      <c r="G188" s="793" t="n"/>
      <c r="H188" s="793" t="n"/>
      <c r="I188" s="793" t="n"/>
      <c r="J188" s="793" t="n"/>
      <c r="K188" s="793" t="n"/>
      <c r="L188" s="901" t="n"/>
      <c r="M188" s="793" t="n"/>
      <c r="N188" s="793" t="n"/>
      <c r="O188" s="793" t="n"/>
      <c r="P188" s="793" t="n"/>
      <c r="Q188" s="793" t="n"/>
      <c r="R188" s="793" t="n"/>
      <c r="S188" s="793" t="n"/>
      <c r="T188" s="793" t="n"/>
      <c r="U188" s="793" t="n"/>
      <c r="V188" s="793" t="n"/>
      <c r="W188" s="793" t="n"/>
      <c r="X188" s="793" t="n"/>
      <c r="Y188" s="793" t="n"/>
      <c r="Z188" s="793" t="n"/>
      <c r="AA188" s="793" t="n"/>
      <c r="AB188" s="793" t="n"/>
      <c r="AC188" s="793" t="n"/>
      <c r="AD188" s="793" t="n"/>
      <c r="AE188" s="793" t="n"/>
      <c r="AF188" s="793" t="n"/>
      <c r="AG188" s="793" t="n"/>
      <c r="AH188" s="793" t="n"/>
      <c r="AI188" s="793" t="n"/>
    </row>
    <row r="189">
      <c r="A189" s="793" t="n"/>
      <c r="B189" s="793" t="n"/>
      <c r="C189" s="793" t="n"/>
      <c r="D189" s="793" t="n"/>
      <c r="E189" s="793" t="n"/>
      <c r="F189" s="793" t="n"/>
      <c r="G189" s="793" t="n"/>
      <c r="H189" s="793" t="n"/>
      <c r="I189" s="793" t="n"/>
      <c r="J189" s="793" t="n"/>
      <c r="K189" s="793" t="n"/>
      <c r="L189" s="901" t="n"/>
      <c r="M189" s="793" t="n"/>
      <c r="N189" s="793" t="n"/>
      <c r="O189" s="793" t="n"/>
      <c r="P189" s="793" t="n"/>
      <c r="Q189" s="793" t="n"/>
      <c r="R189" s="793" t="n"/>
      <c r="S189" s="793" t="n"/>
      <c r="T189" s="793" t="n"/>
      <c r="U189" s="793" t="n"/>
      <c r="V189" s="793" t="n"/>
      <c r="W189" s="793" t="n"/>
      <c r="X189" s="793" t="n"/>
      <c r="Y189" s="793" t="n"/>
      <c r="Z189" s="793" t="n"/>
      <c r="AA189" s="793" t="n"/>
      <c r="AB189" s="793" t="n"/>
      <c r="AC189" s="793" t="n"/>
      <c r="AD189" s="793" t="n"/>
      <c r="AE189" s="793" t="n"/>
      <c r="AF189" s="793" t="n"/>
      <c r="AG189" s="793" t="n"/>
      <c r="AH189" s="793" t="n"/>
      <c r="AI189" s="793" t="n"/>
    </row>
    <row r="190">
      <c r="A190" s="793" t="n"/>
      <c r="B190" s="793" t="n"/>
      <c r="C190" s="793" t="n"/>
      <c r="D190" s="793" t="n"/>
      <c r="E190" s="793" t="n"/>
      <c r="F190" s="793" t="n"/>
      <c r="G190" s="793" t="n"/>
      <c r="H190" s="793" t="n"/>
      <c r="I190" s="793" t="n"/>
      <c r="J190" s="793" t="n"/>
      <c r="K190" s="793" t="n"/>
      <c r="L190" s="901" t="n"/>
      <c r="M190" s="793" t="n"/>
      <c r="N190" s="793" t="n"/>
      <c r="O190" s="793" t="n"/>
      <c r="P190" s="793" t="n"/>
      <c r="Q190" s="793" t="n"/>
      <c r="R190" s="793" t="n"/>
      <c r="S190" s="793" t="n"/>
      <c r="T190" s="793" t="n"/>
      <c r="U190" s="793" t="n"/>
      <c r="V190" s="793" t="n"/>
      <c r="W190" s="793" t="n"/>
      <c r="X190" s="793" t="n"/>
      <c r="Y190" s="793" t="n"/>
      <c r="Z190" s="793" t="n"/>
      <c r="AA190" s="793" t="n"/>
      <c r="AB190" s="793" t="n"/>
      <c r="AC190" s="793" t="n"/>
      <c r="AD190" s="793" t="n"/>
      <c r="AE190" s="793" t="n"/>
      <c r="AF190" s="793" t="n"/>
      <c r="AG190" s="793" t="n"/>
      <c r="AH190" s="793" t="n"/>
      <c r="AI190" s="793" t="n"/>
    </row>
    <row r="191">
      <c r="A191" s="793" t="n"/>
      <c r="B191" s="793" t="n"/>
      <c r="C191" s="793" t="n"/>
      <c r="D191" s="793" t="n"/>
      <c r="E191" s="793" t="n"/>
      <c r="F191" s="793" t="n"/>
      <c r="G191" s="793" t="n"/>
      <c r="H191" s="793" t="n"/>
      <c r="I191" s="793" t="n"/>
      <c r="J191" s="793" t="n"/>
      <c r="K191" s="793" t="n"/>
      <c r="L191" s="901" t="n"/>
      <c r="M191" s="793" t="n"/>
      <c r="N191" s="793" t="n"/>
      <c r="O191" s="793" t="n"/>
      <c r="P191" s="793" t="n"/>
      <c r="Q191" s="793" t="n"/>
      <c r="R191" s="793" t="n"/>
      <c r="S191" s="793" t="n"/>
      <c r="T191" s="793" t="n"/>
      <c r="U191" s="793" t="n"/>
      <c r="V191" s="793" t="n"/>
      <c r="W191" s="793" t="n"/>
      <c r="X191" s="793" t="n"/>
      <c r="Y191" s="793" t="n"/>
      <c r="Z191" s="793" t="n"/>
      <c r="AA191" s="793" t="n"/>
      <c r="AB191" s="793" t="n"/>
      <c r="AC191" s="793" t="n"/>
      <c r="AD191" s="793" t="n"/>
      <c r="AE191" s="793" t="n"/>
      <c r="AF191" s="793" t="n"/>
      <c r="AG191" s="793" t="n"/>
      <c r="AH191" s="793" t="n"/>
      <c r="AI191" s="793" t="n"/>
    </row>
    <row r="192">
      <c r="A192" s="793" t="n"/>
      <c r="B192" s="793" t="n"/>
      <c r="C192" s="793" t="n"/>
      <c r="D192" s="793" t="n"/>
      <c r="E192" s="793" t="n"/>
      <c r="F192" s="793" t="n"/>
      <c r="G192" s="793" t="n"/>
      <c r="H192" s="793" t="n"/>
      <c r="I192" s="793" t="n"/>
      <c r="J192" s="793" t="n"/>
      <c r="K192" s="793" t="n"/>
      <c r="L192" s="901" t="n"/>
      <c r="M192" s="793" t="n"/>
      <c r="N192" s="793" t="n"/>
      <c r="O192" s="793" t="n"/>
      <c r="P192" s="793" t="n"/>
      <c r="Q192" s="793" t="n"/>
      <c r="R192" s="793" t="n"/>
      <c r="S192" s="793" t="n"/>
      <c r="T192" s="793" t="n"/>
      <c r="U192" s="793" t="n"/>
      <c r="V192" s="793" t="n"/>
      <c r="W192" s="793" t="n"/>
      <c r="X192" s="793" t="n"/>
      <c r="Y192" s="793" t="n"/>
      <c r="Z192" s="793" t="n"/>
      <c r="AA192" s="793" t="n"/>
      <c r="AB192" s="793" t="n"/>
      <c r="AC192" s="793" t="n"/>
      <c r="AD192" s="793" t="n"/>
      <c r="AE192" s="793" t="n"/>
      <c r="AF192" s="793" t="n"/>
      <c r="AG192" s="793" t="n"/>
      <c r="AH192" s="793" t="n"/>
      <c r="AI192" s="793" t="n"/>
    </row>
    <row r="193">
      <c r="A193" s="793" t="n"/>
      <c r="B193" s="793" t="n"/>
      <c r="C193" s="793" t="n"/>
      <c r="D193" s="793" t="n"/>
      <c r="E193" s="793" t="n"/>
      <c r="F193" s="793" t="n"/>
      <c r="G193" s="793" t="n"/>
      <c r="H193" s="793" t="n"/>
      <c r="I193" s="793" t="n"/>
      <c r="J193" s="793" t="n"/>
      <c r="K193" s="793" t="n"/>
      <c r="L193" s="901" t="n"/>
      <c r="M193" s="793" t="n"/>
      <c r="N193" s="793" t="n"/>
      <c r="O193" s="793" t="n"/>
      <c r="P193" s="793" t="n"/>
      <c r="Q193" s="793" t="n"/>
      <c r="R193" s="793" t="n"/>
      <c r="S193" s="793" t="n"/>
      <c r="T193" s="793" t="n"/>
      <c r="U193" s="793" t="n"/>
      <c r="V193" s="793" t="n"/>
      <c r="W193" s="793" t="n"/>
      <c r="X193" s="793" t="n"/>
      <c r="Y193" s="793" t="n"/>
      <c r="Z193" s="793" t="n"/>
      <c r="AA193" s="793" t="n"/>
      <c r="AB193" s="793" t="n"/>
      <c r="AC193" s="793" t="n"/>
      <c r="AD193" s="793" t="n"/>
      <c r="AE193" s="793" t="n"/>
      <c r="AF193" s="793" t="n"/>
      <c r="AG193" s="793" t="n"/>
      <c r="AH193" s="793" t="n"/>
      <c r="AI193" s="793" t="n"/>
    </row>
    <row r="194">
      <c r="A194" s="793" t="n"/>
      <c r="B194" s="793" t="n"/>
      <c r="C194" s="793" t="n"/>
      <c r="D194" s="793" t="n"/>
      <c r="E194" s="793" t="n"/>
      <c r="F194" s="793" t="n"/>
      <c r="G194" s="793" t="n"/>
      <c r="H194" s="793" t="n"/>
      <c r="I194" s="793" t="n"/>
      <c r="J194" s="793" t="n"/>
      <c r="K194" s="793" t="n"/>
      <c r="L194" s="901" t="n"/>
      <c r="M194" s="793" t="n"/>
      <c r="N194" s="793" t="n"/>
      <c r="O194" s="793" t="n"/>
      <c r="P194" s="793" t="n"/>
      <c r="Q194" s="793" t="n"/>
      <c r="R194" s="793" t="n"/>
      <c r="S194" s="793" t="n"/>
      <c r="T194" s="793" t="n"/>
      <c r="U194" s="793" t="n"/>
      <c r="V194" s="793" t="n"/>
      <c r="W194" s="793" t="n"/>
      <c r="X194" s="793" t="n"/>
      <c r="Y194" s="793" t="n"/>
      <c r="Z194" s="793" t="n"/>
      <c r="AA194" s="793" t="n"/>
      <c r="AB194" s="793" t="n"/>
      <c r="AC194" s="793" t="n"/>
      <c r="AD194" s="793" t="n"/>
      <c r="AE194" s="793" t="n"/>
      <c r="AF194" s="793" t="n"/>
      <c r="AG194" s="793" t="n"/>
      <c r="AH194" s="793" t="n"/>
      <c r="AI194" s="793" t="n"/>
    </row>
    <row r="195">
      <c r="A195" s="793" t="n"/>
      <c r="B195" s="793" t="n"/>
      <c r="C195" s="793" t="n"/>
      <c r="D195" s="793" t="n"/>
      <c r="E195" s="793" t="n"/>
      <c r="F195" s="793" t="n"/>
      <c r="G195" s="793" t="n"/>
      <c r="H195" s="793" t="n"/>
      <c r="I195" s="793" t="n"/>
      <c r="J195" s="793" t="n"/>
      <c r="K195" s="793" t="n"/>
      <c r="L195" s="901" t="n"/>
      <c r="M195" s="793" t="n"/>
      <c r="N195" s="793" t="n"/>
      <c r="O195" s="793" t="n"/>
      <c r="P195" s="793" t="n"/>
      <c r="Q195" s="793" t="n"/>
      <c r="R195" s="793" t="n"/>
      <c r="S195" s="793" t="n"/>
      <c r="T195" s="793" t="n"/>
      <c r="U195" s="793" t="n"/>
      <c r="V195" s="793" t="n"/>
      <c r="W195" s="793" t="n"/>
      <c r="X195" s="793" t="n"/>
      <c r="Y195" s="793" t="n"/>
      <c r="Z195" s="793" t="n"/>
      <c r="AA195" s="793" t="n"/>
      <c r="AB195" s="793" t="n"/>
      <c r="AC195" s="793" t="n"/>
      <c r="AD195" s="793" t="n"/>
      <c r="AE195" s="793" t="n"/>
      <c r="AF195" s="793" t="n"/>
      <c r="AG195" s="793" t="n"/>
      <c r="AH195" s="793" t="n"/>
      <c r="AI195" s="793" t="n"/>
    </row>
    <row r="196">
      <c r="A196" s="793" t="n"/>
      <c r="B196" s="793" t="n"/>
      <c r="C196" s="793" t="n"/>
      <c r="D196" s="793" t="n"/>
      <c r="E196" s="793" t="n"/>
      <c r="F196" s="793" t="n"/>
      <c r="G196" s="793" t="n"/>
      <c r="H196" s="793" t="n"/>
      <c r="I196" s="793" t="n"/>
      <c r="J196" s="793" t="n"/>
      <c r="K196" s="793" t="n"/>
      <c r="L196" s="901" t="n"/>
      <c r="M196" s="793" t="n"/>
      <c r="N196" s="793" t="n"/>
      <c r="O196" s="793" t="n"/>
      <c r="P196" s="793" t="n"/>
      <c r="Q196" s="793" t="n"/>
      <c r="R196" s="793" t="n"/>
      <c r="S196" s="793" t="n"/>
      <c r="T196" s="793" t="n"/>
      <c r="U196" s="793" t="n"/>
      <c r="V196" s="793" t="n"/>
      <c r="W196" s="793" t="n"/>
      <c r="X196" s="793" t="n"/>
      <c r="Y196" s="793" t="n"/>
      <c r="Z196" s="793" t="n"/>
      <c r="AA196" s="793" t="n"/>
      <c r="AB196" s="793" t="n"/>
      <c r="AC196" s="793" t="n"/>
      <c r="AD196" s="793" t="n"/>
      <c r="AE196" s="793" t="n"/>
      <c r="AF196" s="793" t="n"/>
      <c r="AG196" s="793" t="n"/>
      <c r="AH196" s="793" t="n"/>
      <c r="AI196" s="793" t="n"/>
    </row>
    <row r="197">
      <c r="A197" s="793" t="n"/>
      <c r="B197" s="793" t="n"/>
      <c r="C197" s="793" t="n"/>
      <c r="D197" s="793" t="n"/>
      <c r="E197" s="793" t="n"/>
      <c r="F197" s="793" t="n"/>
      <c r="G197" s="793" t="n"/>
      <c r="H197" s="793" t="n"/>
      <c r="I197" s="793" t="n"/>
      <c r="J197" s="793" t="n"/>
      <c r="K197" s="793" t="n"/>
      <c r="L197" s="901" t="n"/>
      <c r="M197" s="793" t="n"/>
      <c r="N197" s="793" t="n"/>
      <c r="O197" s="793" t="n"/>
      <c r="P197" s="793" t="n"/>
      <c r="Q197" s="793" t="n"/>
      <c r="R197" s="793" t="n"/>
      <c r="S197" s="793" t="n"/>
      <c r="T197" s="793" t="n"/>
      <c r="U197" s="793" t="n"/>
      <c r="V197" s="793" t="n"/>
      <c r="W197" s="793" t="n"/>
      <c r="X197" s="793" t="n"/>
      <c r="Y197" s="793" t="n"/>
      <c r="Z197" s="793" t="n"/>
      <c r="AA197" s="793" t="n"/>
      <c r="AB197" s="793" t="n"/>
      <c r="AC197" s="793" t="n"/>
      <c r="AD197" s="793" t="n"/>
      <c r="AE197" s="793" t="n"/>
      <c r="AF197" s="793" t="n"/>
      <c r="AG197" s="793" t="n"/>
      <c r="AH197" s="793" t="n"/>
      <c r="AI197" s="793" t="n"/>
    </row>
    <row r="198">
      <c r="A198" s="793" t="n"/>
      <c r="B198" s="793" t="n"/>
      <c r="C198" s="793" t="n"/>
      <c r="D198" s="793" t="n"/>
      <c r="E198" s="793" t="n"/>
      <c r="F198" s="793" t="n"/>
      <c r="G198" s="793" t="n"/>
      <c r="H198" s="793" t="n"/>
      <c r="I198" s="793" t="n"/>
      <c r="J198" s="793" t="n"/>
      <c r="K198" s="793" t="n"/>
      <c r="L198" s="901" t="n"/>
      <c r="M198" s="793" t="n"/>
      <c r="N198" s="793" t="n"/>
      <c r="O198" s="793" t="n"/>
      <c r="P198" s="793" t="n"/>
      <c r="Q198" s="793" t="n"/>
      <c r="R198" s="793" t="n"/>
      <c r="S198" s="793" t="n"/>
      <c r="T198" s="793" t="n"/>
      <c r="U198" s="793" t="n"/>
      <c r="V198" s="793" t="n"/>
      <c r="W198" s="793" t="n"/>
      <c r="X198" s="793" t="n"/>
      <c r="Y198" s="793" t="n"/>
      <c r="Z198" s="793" t="n"/>
      <c r="AA198" s="793" t="n"/>
      <c r="AB198" s="793" t="n"/>
      <c r="AC198" s="793" t="n"/>
      <c r="AD198" s="793" t="n"/>
      <c r="AE198" s="793" t="n"/>
      <c r="AF198" s="793" t="n"/>
      <c r="AG198" s="793" t="n"/>
      <c r="AH198" s="793" t="n"/>
      <c r="AI198" s="793" t="n"/>
    </row>
    <row r="199">
      <c r="A199" s="793" t="n"/>
      <c r="B199" s="793" t="n"/>
      <c r="C199" s="793" t="n"/>
      <c r="D199" s="793" t="n"/>
      <c r="E199" s="793" t="n"/>
      <c r="F199" s="793" t="n"/>
      <c r="G199" s="793" t="n"/>
      <c r="H199" s="793" t="n"/>
      <c r="I199" s="793" t="n"/>
      <c r="J199" s="793" t="n"/>
      <c r="K199" s="793" t="n"/>
      <c r="L199" s="901" t="n"/>
      <c r="M199" s="793" t="n"/>
      <c r="N199" s="793" t="n"/>
      <c r="O199" s="793" t="n"/>
      <c r="P199" s="793" t="n"/>
      <c r="Q199" s="793" t="n"/>
      <c r="R199" s="793" t="n"/>
      <c r="S199" s="793" t="n"/>
      <c r="T199" s="793" t="n"/>
      <c r="U199" s="793" t="n"/>
      <c r="V199" s="793" t="n"/>
      <c r="W199" s="793" t="n"/>
      <c r="X199" s="793" t="n"/>
      <c r="Y199" s="793" t="n"/>
      <c r="Z199" s="793" t="n"/>
      <c r="AA199" s="793" t="n"/>
      <c r="AB199" s="793" t="n"/>
      <c r="AC199" s="793" t="n"/>
      <c r="AD199" s="793" t="n"/>
      <c r="AE199" s="793" t="n"/>
      <c r="AF199" s="793" t="n"/>
      <c r="AG199" s="793" t="n"/>
      <c r="AH199" s="793" t="n"/>
      <c r="AI199" s="793" t="n"/>
    </row>
    <row r="200">
      <c r="A200" s="793" t="n"/>
      <c r="B200" s="793" t="n"/>
      <c r="C200" s="793" t="n"/>
      <c r="D200" s="793" t="n"/>
      <c r="E200" s="793" t="n"/>
      <c r="F200" s="793" t="n"/>
      <c r="G200" s="793" t="n"/>
      <c r="H200" s="793" t="n"/>
      <c r="I200" s="793" t="n"/>
      <c r="J200" s="793" t="n"/>
      <c r="K200" s="793" t="n"/>
      <c r="L200" s="901" t="n"/>
      <c r="M200" s="793" t="n"/>
      <c r="N200" s="793" t="n"/>
      <c r="O200" s="793" t="n"/>
      <c r="P200" s="793" t="n"/>
      <c r="Q200" s="793" t="n"/>
      <c r="R200" s="793" t="n"/>
      <c r="S200" s="793" t="n"/>
      <c r="T200" s="793" t="n"/>
      <c r="U200" s="793" t="n"/>
      <c r="V200" s="793" t="n"/>
      <c r="W200" s="793" t="n"/>
      <c r="X200" s="793" t="n"/>
      <c r="Y200" s="793" t="n"/>
      <c r="Z200" s="793" t="n"/>
      <c r="AA200" s="793" t="n"/>
      <c r="AB200" s="793" t="n"/>
      <c r="AC200" s="793" t="n"/>
      <c r="AD200" s="793" t="n"/>
      <c r="AE200" s="793" t="n"/>
      <c r="AF200" s="793" t="n"/>
      <c r="AG200" s="793" t="n"/>
      <c r="AH200" s="793" t="n"/>
      <c r="AI200" s="793" t="n"/>
    </row>
    <row r="201">
      <c r="A201" s="793" t="n"/>
      <c r="B201" s="793" t="n"/>
      <c r="C201" s="793" t="n"/>
      <c r="D201" s="793" t="n"/>
      <c r="E201" s="793" t="n"/>
      <c r="F201" s="793" t="n"/>
      <c r="G201" s="793" t="n"/>
      <c r="H201" s="793" t="n"/>
      <c r="I201" s="793" t="n"/>
      <c r="J201" s="793" t="n"/>
      <c r="K201" s="793" t="n"/>
      <c r="L201" s="901" t="n"/>
      <c r="M201" s="793" t="n"/>
      <c r="N201" s="793" t="n"/>
      <c r="O201" s="793" t="n"/>
      <c r="P201" s="793" t="n"/>
      <c r="Q201" s="793" t="n"/>
      <c r="R201" s="793" t="n"/>
      <c r="S201" s="793" t="n"/>
      <c r="T201" s="793" t="n"/>
      <c r="U201" s="793" t="n"/>
      <c r="V201" s="793" t="n"/>
      <c r="W201" s="793" t="n"/>
      <c r="X201" s="793" t="n"/>
      <c r="Y201" s="793" t="n"/>
      <c r="Z201" s="793" t="n"/>
      <c r="AA201" s="793" t="n"/>
      <c r="AB201" s="793" t="n"/>
      <c r="AC201" s="793" t="n"/>
      <c r="AD201" s="793" t="n"/>
      <c r="AE201" s="793" t="n"/>
      <c r="AF201" s="793" t="n"/>
      <c r="AG201" s="793" t="n"/>
      <c r="AH201" s="793" t="n"/>
      <c r="AI201" s="793" t="n"/>
    </row>
    <row r="202">
      <c r="A202" s="793" t="n"/>
      <c r="B202" s="793" t="n"/>
      <c r="C202" s="793" t="n"/>
      <c r="D202" s="793" t="n"/>
      <c r="E202" s="793" t="n"/>
      <c r="F202" s="793" t="n"/>
      <c r="G202" s="793" t="n"/>
      <c r="H202" s="793" t="n"/>
      <c r="I202" s="793" t="n"/>
      <c r="J202" s="793" t="n"/>
      <c r="K202" s="793" t="n"/>
      <c r="L202" s="901" t="n"/>
      <c r="M202" s="793" t="n"/>
      <c r="N202" s="793" t="n"/>
      <c r="O202" s="793" t="n"/>
      <c r="P202" s="793" t="n"/>
      <c r="Q202" s="793" t="n"/>
      <c r="R202" s="793" t="n"/>
      <c r="S202" s="793" t="n"/>
      <c r="T202" s="793" t="n"/>
      <c r="U202" s="793" t="n"/>
      <c r="V202" s="793" t="n"/>
      <c r="W202" s="793" t="n"/>
      <c r="X202" s="793" t="n"/>
      <c r="Y202" s="793" t="n"/>
      <c r="Z202" s="793" t="n"/>
      <c r="AA202" s="793" t="n"/>
      <c r="AB202" s="793" t="n"/>
      <c r="AC202" s="793" t="n"/>
      <c r="AD202" s="793" t="n"/>
      <c r="AE202" s="793" t="n"/>
      <c r="AF202" s="793" t="n"/>
      <c r="AG202" s="793" t="n"/>
      <c r="AH202" s="793" t="n"/>
      <c r="AI202" s="793" t="n"/>
    </row>
    <row r="203">
      <c r="A203" s="793" t="n"/>
      <c r="B203" s="793" t="n"/>
      <c r="C203" s="793" t="n"/>
      <c r="D203" s="793" t="n"/>
      <c r="E203" s="793" t="n"/>
      <c r="F203" s="793" t="n"/>
      <c r="G203" s="793" t="n"/>
      <c r="H203" s="793" t="n"/>
      <c r="I203" s="793" t="n"/>
      <c r="J203" s="793" t="n"/>
      <c r="K203" s="793" t="n"/>
      <c r="L203" s="901" t="n"/>
      <c r="M203" s="793" t="n"/>
      <c r="N203" s="793" t="n"/>
      <c r="O203" s="793" t="n"/>
      <c r="P203" s="793" t="n"/>
      <c r="Q203" s="793" t="n"/>
      <c r="R203" s="793" t="n"/>
      <c r="S203" s="793" t="n"/>
      <c r="T203" s="793" t="n"/>
      <c r="U203" s="793" t="n"/>
      <c r="V203" s="793" t="n"/>
      <c r="W203" s="793" t="n"/>
      <c r="X203" s="793" t="n"/>
      <c r="Y203" s="793" t="n"/>
      <c r="Z203" s="793" t="n"/>
      <c r="AA203" s="793" t="n"/>
      <c r="AB203" s="793" t="n"/>
      <c r="AC203" s="793" t="n"/>
      <c r="AD203" s="793" t="n"/>
      <c r="AE203" s="793" t="n"/>
      <c r="AF203" s="793" t="n"/>
      <c r="AG203" s="793" t="n"/>
      <c r="AH203" s="793" t="n"/>
      <c r="AI203" s="793" t="n"/>
    </row>
    <row r="204">
      <c r="A204" s="793" t="n"/>
      <c r="B204" s="793" t="n"/>
      <c r="C204" s="793" t="n"/>
      <c r="D204" s="793" t="n"/>
      <c r="E204" s="793" t="n"/>
      <c r="F204" s="793" t="n"/>
      <c r="G204" s="793" t="n"/>
      <c r="H204" s="793" t="n"/>
      <c r="I204" s="793" t="n"/>
      <c r="J204" s="793" t="n"/>
      <c r="K204" s="793" t="n"/>
      <c r="L204" s="901" t="n"/>
      <c r="M204" s="793" t="n"/>
      <c r="N204" s="793" t="n"/>
      <c r="O204" s="793" t="n"/>
      <c r="P204" s="793" t="n"/>
      <c r="Q204" s="793" t="n"/>
      <c r="R204" s="793" t="n"/>
      <c r="S204" s="793" t="n"/>
      <c r="T204" s="793" t="n"/>
      <c r="U204" s="793" t="n"/>
      <c r="V204" s="793" t="n"/>
      <c r="W204" s="793" t="n"/>
      <c r="X204" s="793" t="n"/>
      <c r="Y204" s="793" t="n"/>
      <c r="Z204" s="793" t="n"/>
      <c r="AA204" s="793" t="n"/>
      <c r="AB204" s="793" t="n"/>
      <c r="AC204" s="793" t="n"/>
      <c r="AD204" s="793" t="n"/>
      <c r="AE204" s="793" t="n"/>
      <c r="AF204" s="793" t="n"/>
      <c r="AG204" s="793" t="n"/>
      <c r="AH204" s="793" t="n"/>
      <c r="AI204" s="793" t="n"/>
    </row>
    <row r="205">
      <c r="A205" s="793" t="n"/>
      <c r="B205" s="793" t="n"/>
      <c r="C205" s="793" t="n"/>
      <c r="D205" s="793" t="n"/>
      <c r="E205" s="793" t="n"/>
      <c r="F205" s="793" t="n"/>
      <c r="G205" s="793" t="n"/>
      <c r="H205" s="793" t="n"/>
      <c r="I205" s="793" t="n"/>
      <c r="J205" s="793" t="n"/>
      <c r="K205" s="793" t="n"/>
      <c r="L205" s="901" t="n"/>
      <c r="M205" s="793" t="n"/>
      <c r="N205" s="793" t="n"/>
      <c r="O205" s="793" t="n"/>
      <c r="P205" s="793" t="n"/>
      <c r="Q205" s="793" t="n"/>
      <c r="R205" s="793" t="n"/>
      <c r="S205" s="793" t="n"/>
      <c r="T205" s="793" t="n"/>
      <c r="U205" s="793" t="n"/>
      <c r="V205" s="793" t="n"/>
      <c r="W205" s="793" t="n"/>
      <c r="X205" s="793" t="n"/>
      <c r="Y205" s="793" t="n"/>
      <c r="Z205" s="793" t="n"/>
      <c r="AA205" s="793" t="n"/>
      <c r="AB205" s="793" t="n"/>
      <c r="AC205" s="793" t="n"/>
      <c r="AD205" s="793" t="n"/>
      <c r="AE205" s="793" t="n"/>
      <c r="AF205" s="793" t="n"/>
      <c r="AG205" s="793" t="n"/>
      <c r="AH205" s="793" t="n"/>
      <c r="AI205" s="793" t="n"/>
    </row>
    <row r="206">
      <c r="A206" s="793" t="n"/>
      <c r="B206" s="793" t="n"/>
      <c r="C206" s="793" t="n"/>
      <c r="D206" s="793" t="n"/>
      <c r="E206" s="793" t="n"/>
      <c r="F206" s="793" t="n"/>
      <c r="G206" s="793" t="n"/>
      <c r="H206" s="793" t="n"/>
      <c r="I206" s="793" t="n"/>
      <c r="J206" s="793" t="n"/>
      <c r="K206" s="793" t="n"/>
      <c r="L206" s="901" t="n"/>
      <c r="M206" s="793" t="n"/>
      <c r="N206" s="793" t="n"/>
      <c r="O206" s="793" t="n"/>
      <c r="P206" s="793" t="n"/>
      <c r="Q206" s="793" t="n"/>
      <c r="R206" s="793" t="n"/>
      <c r="S206" s="793" t="n"/>
      <c r="T206" s="793" t="n"/>
      <c r="U206" s="793" t="n"/>
      <c r="V206" s="793" t="n"/>
      <c r="W206" s="793" t="n"/>
      <c r="X206" s="793" t="n"/>
      <c r="Y206" s="793" t="n"/>
      <c r="Z206" s="793" t="n"/>
      <c r="AA206" s="793" t="n"/>
      <c r="AB206" s="793" t="n"/>
      <c r="AC206" s="793" t="n"/>
      <c r="AD206" s="793" t="n"/>
      <c r="AE206" s="793" t="n"/>
      <c r="AF206" s="793" t="n"/>
      <c r="AG206" s="793" t="n"/>
      <c r="AH206" s="793" t="n"/>
      <c r="AI206" s="793" t="n"/>
    </row>
    <row r="207">
      <c r="A207" s="793" t="n"/>
      <c r="B207" s="793" t="n"/>
      <c r="C207" s="793" t="n"/>
      <c r="D207" s="793" t="n"/>
      <c r="E207" s="793" t="n"/>
      <c r="F207" s="793" t="n"/>
      <c r="G207" s="793" t="n"/>
      <c r="H207" s="793" t="n"/>
      <c r="I207" s="793" t="n"/>
      <c r="J207" s="793" t="n"/>
      <c r="K207" s="793" t="n"/>
      <c r="L207" s="901" t="n"/>
      <c r="M207" s="793" t="n"/>
      <c r="N207" s="793" t="n"/>
      <c r="O207" s="793" t="n"/>
      <c r="P207" s="793" t="n"/>
      <c r="Q207" s="793" t="n"/>
      <c r="R207" s="793" t="n"/>
      <c r="S207" s="793" t="n"/>
      <c r="T207" s="793" t="n"/>
      <c r="U207" s="793" t="n"/>
      <c r="V207" s="793" t="n"/>
      <c r="W207" s="793" t="n"/>
      <c r="X207" s="793" t="n"/>
      <c r="Y207" s="793" t="n"/>
      <c r="Z207" s="793" t="n"/>
      <c r="AA207" s="793" t="n"/>
      <c r="AB207" s="793" t="n"/>
      <c r="AC207" s="793" t="n"/>
      <c r="AD207" s="793" t="n"/>
      <c r="AE207" s="793" t="n"/>
      <c r="AF207" s="793" t="n"/>
      <c r="AG207" s="793" t="n"/>
      <c r="AH207" s="793" t="n"/>
      <c r="AI207" s="793" t="n"/>
    </row>
    <row r="208">
      <c r="A208" s="793" t="n"/>
      <c r="B208" s="793" t="n"/>
      <c r="C208" s="793" t="n"/>
      <c r="D208" s="793" t="n"/>
      <c r="E208" s="793" t="n"/>
      <c r="F208" s="793" t="n"/>
      <c r="G208" s="793" t="n"/>
      <c r="H208" s="793" t="n"/>
      <c r="I208" s="793" t="n"/>
      <c r="J208" s="793" t="n"/>
      <c r="K208" s="793" t="n"/>
      <c r="L208" s="901" t="n"/>
      <c r="M208" s="793" t="n"/>
      <c r="N208" s="793" t="n"/>
      <c r="O208" s="793" t="n"/>
      <c r="P208" s="793" t="n"/>
      <c r="Q208" s="793" t="n"/>
      <c r="R208" s="793" t="n"/>
      <c r="S208" s="793" t="n"/>
      <c r="T208" s="793" t="n"/>
      <c r="U208" s="793" t="n"/>
      <c r="V208" s="793" t="n"/>
      <c r="W208" s="793" t="n"/>
      <c r="X208" s="793" t="n"/>
      <c r="Y208" s="793" t="n"/>
      <c r="Z208" s="793" t="n"/>
      <c r="AA208" s="793" t="n"/>
      <c r="AB208" s="793" t="n"/>
      <c r="AC208" s="793" t="n"/>
      <c r="AD208" s="793" t="n"/>
      <c r="AE208" s="793" t="n"/>
      <c r="AF208" s="793" t="n"/>
      <c r="AG208" s="793" t="n"/>
      <c r="AH208" s="793" t="n"/>
      <c r="AI208" s="793" t="n"/>
    </row>
    <row r="209">
      <c r="A209" s="793" t="n"/>
      <c r="B209" s="793" t="n"/>
      <c r="C209" s="793" t="n"/>
      <c r="D209" s="793" t="n"/>
      <c r="E209" s="793" t="n"/>
      <c r="F209" s="793" t="n"/>
      <c r="G209" s="793" t="n"/>
      <c r="H209" s="793" t="n"/>
      <c r="I209" s="793" t="n"/>
      <c r="J209" s="793" t="n"/>
      <c r="K209" s="793" t="n"/>
      <c r="L209" s="901" t="n"/>
      <c r="M209" s="793" t="n"/>
      <c r="N209" s="793" t="n"/>
      <c r="O209" s="793" t="n"/>
      <c r="P209" s="793" t="n"/>
      <c r="Q209" s="793" t="n"/>
      <c r="R209" s="793" t="n"/>
      <c r="S209" s="793" t="n"/>
      <c r="T209" s="793" t="n"/>
      <c r="U209" s="793" t="n"/>
      <c r="V209" s="793" t="n"/>
      <c r="W209" s="793" t="n"/>
      <c r="X209" s="793" t="n"/>
      <c r="Y209" s="793" t="n"/>
      <c r="Z209" s="793" t="n"/>
      <c r="AA209" s="793" t="n"/>
      <c r="AB209" s="793" t="n"/>
      <c r="AC209" s="793" t="n"/>
      <c r="AD209" s="793" t="n"/>
      <c r="AE209" s="793" t="n"/>
      <c r="AF209" s="793" t="n"/>
      <c r="AG209" s="793" t="n"/>
      <c r="AH209" s="793" t="n"/>
      <c r="AI209" s="793" t="n"/>
    </row>
    <row r="210">
      <c r="A210" s="793" t="n"/>
      <c r="B210" s="793" t="n"/>
      <c r="C210" s="793" t="n"/>
      <c r="D210" s="793" t="n"/>
      <c r="E210" s="793" t="n"/>
      <c r="F210" s="793" t="n"/>
      <c r="G210" s="793" t="n"/>
      <c r="H210" s="793" t="n"/>
      <c r="I210" s="793" t="n"/>
      <c r="J210" s="793" t="n"/>
      <c r="K210" s="793" t="n"/>
      <c r="L210" s="901" t="n"/>
      <c r="M210" s="793" t="n"/>
      <c r="N210" s="793" t="n"/>
      <c r="O210" s="793" t="n"/>
      <c r="P210" s="793" t="n"/>
      <c r="Q210" s="793" t="n"/>
      <c r="R210" s="793" t="n"/>
      <c r="S210" s="793" t="n"/>
      <c r="T210" s="793" t="n"/>
      <c r="U210" s="793" t="n"/>
      <c r="V210" s="793" t="n"/>
      <c r="W210" s="793" t="n"/>
      <c r="X210" s="793" t="n"/>
      <c r="Y210" s="793" t="n"/>
      <c r="Z210" s="793" t="n"/>
      <c r="AA210" s="793" t="n"/>
      <c r="AB210" s="793" t="n"/>
      <c r="AC210" s="793" t="n"/>
      <c r="AD210" s="793" t="n"/>
      <c r="AE210" s="793" t="n"/>
      <c r="AF210" s="793" t="n"/>
      <c r="AG210" s="793" t="n"/>
      <c r="AH210" s="793" t="n"/>
      <c r="AI210" s="793" t="n"/>
    </row>
    <row r="211">
      <c r="A211" s="793" t="n"/>
      <c r="B211" s="793" t="n"/>
      <c r="C211" s="793" t="n"/>
      <c r="D211" s="793" t="n"/>
      <c r="E211" s="793" t="n"/>
      <c r="F211" s="793" t="n"/>
      <c r="G211" s="793" t="n"/>
      <c r="H211" s="793" t="n"/>
      <c r="I211" s="793" t="n"/>
      <c r="J211" s="793" t="n"/>
      <c r="K211" s="793" t="n"/>
      <c r="L211" s="901" t="n"/>
      <c r="M211" s="793" t="n"/>
      <c r="N211" s="793" t="n"/>
      <c r="O211" s="793" t="n"/>
      <c r="P211" s="793" t="n"/>
      <c r="Q211" s="793" t="n"/>
      <c r="R211" s="793" t="n"/>
      <c r="S211" s="793" t="n"/>
      <c r="T211" s="793" t="n"/>
      <c r="U211" s="793" t="n"/>
      <c r="V211" s="793" t="n"/>
      <c r="W211" s="793" t="n"/>
      <c r="X211" s="793" t="n"/>
      <c r="Y211" s="793" t="n"/>
      <c r="Z211" s="793" t="n"/>
      <c r="AA211" s="793" t="n"/>
      <c r="AB211" s="793" t="n"/>
      <c r="AC211" s="793" t="n"/>
      <c r="AD211" s="793" t="n"/>
      <c r="AE211" s="793" t="n"/>
      <c r="AF211" s="793" t="n"/>
      <c r="AG211" s="793" t="n"/>
      <c r="AH211" s="793" t="n"/>
      <c r="AI211" s="793" t="n"/>
    </row>
    <row r="212">
      <c r="A212" s="793" t="n"/>
      <c r="B212" s="793" t="n"/>
      <c r="C212" s="793" t="n"/>
      <c r="D212" s="793" t="n"/>
      <c r="E212" s="793" t="n"/>
      <c r="F212" s="793" t="n"/>
      <c r="G212" s="793" t="n"/>
      <c r="H212" s="793" t="n"/>
      <c r="I212" s="793" t="n"/>
      <c r="J212" s="793" t="n"/>
      <c r="K212" s="793" t="n"/>
      <c r="L212" s="901" t="n"/>
      <c r="M212" s="793" t="n"/>
      <c r="N212" s="793" t="n"/>
      <c r="O212" s="793" t="n"/>
      <c r="P212" s="793" t="n"/>
      <c r="Q212" s="793" t="n"/>
      <c r="R212" s="793" t="n"/>
      <c r="S212" s="793" t="n"/>
      <c r="T212" s="793" t="n"/>
      <c r="U212" s="793" t="n"/>
      <c r="V212" s="793" t="n"/>
      <c r="W212" s="793" t="n"/>
      <c r="X212" s="793" t="n"/>
      <c r="Y212" s="793" t="n"/>
      <c r="Z212" s="793" t="n"/>
      <c r="AA212" s="793" t="n"/>
      <c r="AB212" s="793" t="n"/>
      <c r="AC212" s="793" t="n"/>
      <c r="AD212" s="793" t="n"/>
      <c r="AE212" s="793" t="n"/>
      <c r="AF212" s="793" t="n"/>
      <c r="AG212" s="793" t="n"/>
      <c r="AH212" s="793" t="n"/>
      <c r="AI212" s="793" t="n"/>
    </row>
    <row r="213">
      <c r="A213" s="793" t="n"/>
      <c r="B213" s="793" t="n"/>
      <c r="C213" s="793" t="n"/>
      <c r="D213" s="793" t="n"/>
      <c r="E213" s="793" t="n"/>
      <c r="F213" s="793" t="n"/>
      <c r="G213" s="793" t="n"/>
      <c r="H213" s="793" t="n"/>
      <c r="I213" s="793" t="n"/>
      <c r="J213" s="793" t="n"/>
      <c r="K213" s="793" t="n"/>
      <c r="L213" s="901" t="n"/>
      <c r="M213" s="793" t="n"/>
      <c r="N213" s="793" t="n"/>
      <c r="O213" s="793" t="n"/>
      <c r="P213" s="793" t="n"/>
      <c r="Q213" s="793" t="n"/>
      <c r="R213" s="793" t="n"/>
      <c r="S213" s="793" t="n"/>
      <c r="T213" s="793" t="n"/>
      <c r="U213" s="793" t="n"/>
      <c r="V213" s="793" t="n"/>
      <c r="W213" s="793" t="n"/>
      <c r="X213" s="793" t="n"/>
      <c r="Y213" s="793" t="n"/>
      <c r="Z213" s="793" t="n"/>
      <c r="AA213" s="793" t="n"/>
      <c r="AB213" s="793" t="n"/>
      <c r="AC213" s="793" t="n"/>
      <c r="AD213" s="793" t="n"/>
      <c r="AE213" s="793" t="n"/>
      <c r="AF213" s="793" t="n"/>
      <c r="AG213" s="793" t="n"/>
      <c r="AH213" s="793" t="n"/>
      <c r="AI213" s="793" t="n"/>
    </row>
    <row r="214">
      <c r="A214" s="793" t="n"/>
      <c r="B214" s="793" t="n"/>
      <c r="C214" s="793" t="n"/>
      <c r="D214" s="793" t="n"/>
      <c r="E214" s="793" t="n"/>
      <c r="F214" s="793" t="n"/>
      <c r="G214" s="793" t="n"/>
      <c r="H214" s="793" t="n"/>
      <c r="I214" s="793" t="n"/>
      <c r="J214" s="793" t="n"/>
      <c r="K214" s="793" t="n"/>
      <c r="L214" s="901" t="n"/>
      <c r="M214" s="793" t="n"/>
      <c r="N214" s="793" t="n"/>
      <c r="O214" s="793" t="n"/>
      <c r="P214" s="793" t="n"/>
      <c r="Q214" s="793" t="n"/>
      <c r="R214" s="793" t="n"/>
      <c r="S214" s="793" t="n"/>
      <c r="T214" s="793" t="n"/>
      <c r="U214" s="793" t="n"/>
      <c r="V214" s="793" t="n"/>
      <c r="W214" s="793" t="n"/>
      <c r="X214" s="793" t="n"/>
      <c r="Y214" s="793" t="n"/>
      <c r="Z214" s="793" t="n"/>
      <c r="AA214" s="793" t="n"/>
      <c r="AB214" s="793" t="n"/>
      <c r="AC214" s="793" t="n"/>
      <c r="AD214" s="793" t="n"/>
      <c r="AE214" s="793" t="n"/>
      <c r="AF214" s="793" t="n"/>
      <c r="AG214" s="793" t="n"/>
      <c r="AH214" s="793" t="n"/>
      <c r="AI214" s="793" t="n"/>
    </row>
    <row r="215">
      <c r="A215" s="793" t="n"/>
      <c r="B215" s="793" t="n"/>
      <c r="C215" s="793" t="n"/>
      <c r="D215" s="793" t="n"/>
      <c r="E215" s="793" t="n"/>
      <c r="F215" s="793" t="n"/>
      <c r="G215" s="793" t="n"/>
      <c r="H215" s="793" t="n"/>
      <c r="I215" s="793" t="n"/>
      <c r="J215" s="793" t="n"/>
      <c r="K215" s="793" t="n"/>
      <c r="L215" s="901" t="n"/>
      <c r="M215" s="793" t="n"/>
      <c r="N215" s="793" t="n"/>
      <c r="O215" s="793" t="n"/>
      <c r="P215" s="793" t="n"/>
      <c r="Q215" s="793" t="n"/>
      <c r="R215" s="793" t="n"/>
      <c r="S215" s="793" t="n"/>
      <c r="T215" s="793" t="n"/>
      <c r="U215" s="793" t="n"/>
      <c r="V215" s="793" t="n"/>
      <c r="W215" s="793" t="n"/>
      <c r="X215" s="793" t="n"/>
      <c r="Y215" s="793" t="n"/>
      <c r="Z215" s="793" t="n"/>
      <c r="AA215" s="793" t="n"/>
      <c r="AB215" s="793" t="n"/>
      <c r="AC215" s="793" t="n"/>
      <c r="AD215" s="793" t="n"/>
      <c r="AE215" s="793" t="n"/>
      <c r="AF215" s="793" t="n"/>
      <c r="AG215" s="793" t="n"/>
      <c r="AH215" s="793" t="n"/>
      <c r="AI215" s="793" t="n"/>
    </row>
    <row r="216">
      <c r="A216" s="793" t="n"/>
      <c r="B216" s="793" t="n"/>
      <c r="C216" s="793" t="n"/>
      <c r="D216" s="793" t="n"/>
      <c r="E216" s="793" t="n"/>
      <c r="F216" s="793" t="n"/>
      <c r="G216" s="793" t="n"/>
      <c r="H216" s="793" t="n"/>
      <c r="I216" s="793" t="n"/>
      <c r="J216" s="793" t="n"/>
      <c r="K216" s="793" t="n"/>
      <c r="L216" s="901" t="n"/>
      <c r="M216" s="793" t="n"/>
      <c r="N216" s="793" t="n"/>
      <c r="O216" s="793" t="n"/>
      <c r="P216" s="793" t="n"/>
      <c r="Q216" s="793" t="n"/>
      <c r="R216" s="793" t="n"/>
      <c r="S216" s="793" t="n"/>
      <c r="T216" s="793" t="n"/>
      <c r="U216" s="793" t="n"/>
      <c r="V216" s="793" t="n"/>
      <c r="W216" s="793" t="n"/>
      <c r="X216" s="793" t="n"/>
      <c r="Y216" s="793" t="n"/>
      <c r="Z216" s="793" t="n"/>
      <c r="AA216" s="793" t="n"/>
      <c r="AB216" s="793" t="n"/>
      <c r="AC216" s="793" t="n"/>
      <c r="AD216" s="793" t="n"/>
      <c r="AE216" s="793" t="n"/>
      <c r="AF216" s="793" t="n"/>
      <c r="AG216" s="793" t="n"/>
      <c r="AH216" s="793" t="n"/>
      <c r="AI216" s="793" t="n"/>
    </row>
    <row r="217">
      <c r="A217" s="793" t="n"/>
      <c r="B217" s="793" t="n"/>
      <c r="C217" s="793" t="n"/>
      <c r="D217" s="793" t="n"/>
      <c r="E217" s="793" t="n"/>
      <c r="F217" s="793" t="n"/>
      <c r="G217" s="793" t="n"/>
      <c r="H217" s="793" t="n"/>
      <c r="I217" s="793" t="n"/>
      <c r="J217" s="793" t="n"/>
      <c r="K217" s="793" t="n"/>
      <c r="L217" s="901" t="n"/>
      <c r="M217" s="793" t="n"/>
      <c r="N217" s="793" t="n"/>
      <c r="O217" s="793" t="n"/>
      <c r="P217" s="793" t="n"/>
      <c r="Q217" s="793" t="n"/>
      <c r="R217" s="793" t="n"/>
      <c r="S217" s="793" t="n"/>
      <c r="T217" s="793" t="n"/>
      <c r="U217" s="793" t="n"/>
      <c r="V217" s="793" t="n"/>
      <c r="W217" s="793" t="n"/>
      <c r="X217" s="793" t="n"/>
      <c r="Y217" s="793" t="n"/>
      <c r="Z217" s="793" t="n"/>
      <c r="AA217" s="793" t="n"/>
      <c r="AB217" s="793" t="n"/>
      <c r="AC217" s="793" t="n"/>
      <c r="AD217" s="793" t="n"/>
      <c r="AE217" s="793" t="n"/>
      <c r="AF217" s="793" t="n"/>
      <c r="AG217" s="793" t="n"/>
      <c r="AH217" s="793" t="n"/>
      <c r="AI217" s="793" t="n"/>
    </row>
    <row r="218">
      <c r="A218" s="793" t="n"/>
      <c r="B218" s="793" t="n"/>
      <c r="C218" s="793" t="n"/>
      <c r="D218" s="793" t="n"/>
      <c r="E218" s="793" t="n"/>
      <c r="F218" s="793" t="n"/>
      <c r="G218" s="793" t="n"/>
      <c r="H218" s="793" t="n"/>
      <c r="I218" s="793" t="n"/>
      <c r="J218" s="793" t="n"/>
      <c r="K218" s="793" t="n"/>
      <c r="L218" s="901" t="n"/>
      <c r="M218" s="793" t="n"/>
      <c r="N218" s="793" t="n"/>
      <c r="O218" s="793" t="n"/>
      <c r="P218" s="793" t="n"/>
      <c r="Q218" s="793" t="n"/>
      <c r="R218" s="793" t="n"/>
      <c r="S218" s="793" t="n"/>
      <c r="T218" s="793" t="n"/>
      <c r="U218" s="793" t="n"/>
      <c r="V218" s="793" t="n"/>
      <c r="W218" s="793" t="n"/>
      <c r="X218" s="793" t="n"/>
      <c r="Y218" s="793" t="n"/>
      <c r="Z218" s="793" t="n"/>
      <c r="AA218" s="793" t="n"/>
      <c r="AB218" s="793" t="n"/>
      <c r="AC218" s="793" t="n"/>
      <c r="AD218" s="793" t="n"/>
      <c r="AE218" s="793" t="n"/>
      <c r="AF218" s="793" t="n"/>
      <c r="AG218" s="793" t="n"/>
      <c r="AH218" s="793" t="n"/>
      <c r="AI218" s="793" t="n"/>
    </row>
    <row r="219">
      <c r="A219" s="793" t="n"/>
      <c r="B219" s="793" t="n"/>
      <c r="C219" s="793" t="n"/>
      <c r="D219" s="793" t="n"/>
      <c r="E219" s="793" t="n"/>
      <c r="F219" s="793" t="n"/>
      <c r="G219" s="793" t="n"/>
      <c r="H219" s="793" t="n"/>
      <c r="I219" s="793" t="n"/>
      <c r="J219" s="793" t="n"/>
      <c r="K219" s="793" t="n"/>
      <c r="L219" s="901" t="n"/>
      <c r="M219" s="793" t="n"/>
      <c r="N219" s="793" t="n"/>
      <c r="O219" s="793" t="n"/>
      <c r="P219" s="793" t="n"/>
      <c r="Q219" s="793" t="n"/>
      <c r="R219" s="793" t="n"/>
      <c r="S219" s="793" t="n"/>
      <c r="T219" s="793" t="n"/>
      <c r="U219" s="793" t="n"/>
      <c r="V219" s="793" t="n"/>
      <c r="W219" s="793" t="n"/>
      <c r="X219" s="793" t="n"/>
      <c r="Y219" s="793" t="n"/>
      <c r="Z219" s="793" t="n"/>
      <c r="AA219" s="793" t="n"/>
      <c r="AB219" s="793" t="n"/>
      <c r="AC219" s="793" t="n"/>
      <c r="AD219" s="793" t="n"/>
      <c r="AE219" s="793" t="n"/>
      <c r="AF219" s="793" t="n"/>
      <c r="AG219" s="793" t="n"/>
      <c r="AH219" s="793" t="n"/>
      <c r="AI219" s="793" t="n"/>
    </row>
    <row r="220">
      <c r="A220" s="793" t="n"/>
      <c r="B220" s="793" t="n"/>
      <c r="C220" s="793" t="n"/>
      <c r="D220" s="793" t="n"/>
      <c r="E220" s="793" t="n"/>
      <c r="F220" s="793" t="n"/>
      <c r="G220" s="793" t="n"/>
      <c r="H220" s="793" t="n"/>
      <c r="I220" s="793" t="n"/>
      <c r="J220" s="793" t="n"/>
      <c r="K220" s="793" t="n"/>
      <c r="L220" s="901" t="n"/>
      <c r="M220" s="793" t="n"/>
      <c r="N220" s="793" t="n"/>
      <c r="O220" s="793" t="n"/>
      <c r="P220" s="793" t="n"/>
      <c r="Q220" s="793" t="n"/>
      <c r="R220" s="793" t="n"/>
      <c r="S220" s="793" t="n"/>
      <c r="T220" s="793" t="n"/>
      <c r="U220" s="793" t="n"/>
      <c r="V220" s="793" t="n"/>
      <c r="W220" s="793" t="n"/>
      <c r="X220" s="793" t="n"/>
      <c r="Y220" s="793" t="n"/>
      <c r="Z220" s="793" t="n"/>
      <c r="AA220" s="793" t="n"/>
      <c r="AB220" s="793" t="n"/>
      <c r="AC220" s="793" t="n"/>
      <c r="AD220" s="793" t="n"/>
      <c r="AE220" s="793" t="n"/>
      <c r="AF220" s="793" t="n"/>
      <c r="AG220" s="793" t="n"/>
      <c r="AH220" s="793" t="n"/>
      <c r="AI220" s="793" t="n"/>
    </row>
  </sheetData>
  <mergeCells count="32">
    <mergeCell ref="S11:S12"/>
    <mergeCell ref="U11:U12"/>
    <mergeCell ref="T11:T13"/>
    <mergeCell ref="V11:V13"/>
    <mergeCell ref="G11:H11"/>
    <mergeCell ref="J3:M3"/>
    <mergeCell ref="L12:L13"/>
    <mergeCell ref="I11:J11"/>
    <mergeCell ref="F2:H2"/>
    <mergeCell ref="B2:B3"/>
    <mergeCell ref="K12:K13"/>
    <mergeCell ref="M12:M13"/>
    <mergeCell ref="N11:N13"/>
    <mergeCell ref="O12:O13"/>
    <mergeCell ref="D19:D21"/>
    <mergeCell ref="R20:R23"/>
    <mergeCell ref="S19:S22"/>
    <mergeCell ref="J5:M5"/>
    <mergeCell ref="O11:Q11"/>
    <mergeCell ref="C2:D2"/>
    <mergeCell ref="C11:D11"/>
    <mergeCell ref="H12:H13"/>
    <mergeCell ref="E11:F11"/>
    <mergeCell ref="F19:F23"/>
    <mergeCell ref="P12:P13"/>
    <mergeCell ref="R11:R13"/>
    <mergeCell ref="J6:M6"/>
    <mergeCell ref="B11:B13"/>
    <mergeCell ref="J4:M4"/>
    <mergeCell ref="G12:G13"/>
    <mergeCell ref="Q12:Q13"/>
    <mergeCell ref="K11:M1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FF0070C0"/>
    <outlinePr summaryBelow="0" summaryRight="0"/>
    <pageSetUpPr/>
  </sheetPr>
  <dimension ref="A1:AE2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2.25" customWidth="1" style="1068" min="1" max="1"/>
    <col width="9.380000000000001" customWidth="1" style="1068" min="2" max="2"/>
    <col width="13.13" customWidth="1" style="1068" min="3" max="3"/>
    <col width="22.5" customWidth="1" style="1068" min="4" max="4"/>
    <col width="18.25" customWidth="1" style="1068" min="5" max="5"/>
    <col width="23.25" customWidth="1" style="1068" min="6" max="6"/>
    <col width="22.88" customWidth="1" style="1068" min="7" max="7"/>
    <col width="14.63" customWidth="1" style="1068" min="9" max="9"/>
    <col width="13.63" customWidth="1" style="1068" min="10" max="10"/>
    <col width="18.13" customWidth="1" style="1068" min="11" max="11"/>
  </cols>
  <sheetData>
    <row r="1">
      <c r="A1" s="871" t="n"/>
      <c r="B1" s="871" t="n"/>
      <c r="C1" s="871" t="n"/>
      <c r="D1" s="871" t="n"/>
      <c r="E1" s="871" t="n"/>
      <c r="F1" s="871" t="n"/>
      <c r="G1" s="871" t="n"/>
      <c r="H1" s="687" t="n"/>
      <c r="I1" s="687" t="n"/>
      <c r="J1" s="687" t="n"/>
      <c r="K1" s="687" t="n"/>
      <c r="L1" s="687" t="n"/>
      <c r="M1" s="687" t="n"/>
      <c r="N1" s="687" t="n"/>
      <c r="O1" s="687" t="n"/>
      <c r="P1" s="687" t="n"/>
      <c r="Q1" s="687" t="n"/>
      <c r="R1" s="687" t="n"/>
      <c r="S1" s="687" t="n"/>
      <c r="T1" s="687" t="n"/>
      <c r="U1" s="687" t="n"/>
      <c r="V1" s="687" t="n"/>
      <c r="W1" s="687" t="n"/>
      <c r="X1" s="687" t="n"/>
      <c r="Y1" s="687" t="n"/>
      <c r="Z1" s="687" t="n"/>
      <c r="AA1" s="687" t="n"/>
      <c r="AB1" s="687" t="n"/>
      <c r="AC1" s="687" t="n"/>
      <c r="AD1" s="687" t="n"/>
      <c r="AE1" s="687" t="n"/>
    </row>
    <row r="2">
      <c r="A2" s="871" t="n"/>
      <c r="B2" s="959" t="inlineStr">
        <is>
          <t>Year</t>
        </is>
      </c>
      <c r="C2" s="960" t="inlineStr">
        <is>
          <t>Capex (in Cr)</t>
        </is>
      </c>
      <c r="D2" s="960" t="inlineStr">
        <is>
          <t>Working Capital (in Cr)</t>
        </is>
      </c>
      <c r="E2" s="959" t="inlineStr">
        <is>
          <t>Total (Capex &amp; WC)</t>
        </is>
      </c>
      <c r="F2" s="959" t="inlineStr">
        <is>
          <t>Capex sourced by Equity</t>
        </is>
      </c>
      <c r="G2" s="959" t="inlineStr">
        <is>
          <t>W.C. sourced by Equity</t>
        </is>
      </c>
      <c r="H2" s="687" t="n"/>
      <c r="L2" s="687" t="n"/>
      <c r="M2" s="687" t="n"/>
      <c r="N2" s="687" t="n"/>
      <c r="O2" s="687" t="n"/>
      <c r="P2" s="687" t="n"/>
      <c r="Q2" s="687" t="n"/>
      <c r="R2" s="687" t="n"/>
      <c r="S2" s="687" t="n"/>
      <c r="T2" s="687" t="n"/>
      <c r="U2" s="687" t="n"/>
      <c r="V2" s="687" t="n"/>
      <c r="W2" s="687" t="n"/>
      <c r="X2" s="687" t="n"/>
      <c r="Y2" s="687" t="n"/>
      <c r="Z2" s="687" t="n"/>
      <c r="AA2" s="687" t="n"/>
      <c r="AB2" s="687" t="n"/>
      <c r="AC2" s="687" t="n"/>
      <c r="AD2" s="687" t="n"/>
      <c r="AE2" s="687" t="n"/>
    </row>
    <row r="3">
      <c r="A3" s="961" t="n"/>
      <c r="B3" s="962" t="n">
        <v>1</v>
      </c>
      <c r="C3" s="198">
        <f>'Project Financing'!C14</f>
        <v/>
      </c>
      <c r="D3" s="198">
        <f>'Project Financing'!G14</f>
        <v/>
      </c>
      <c r="E3" s="912">
        <f>SUM(C3:D3)</f>
        <v/>
      </c>
      <c r="F3" s="95">
        <f>IFERROR(C3*100%,0)</f>
        <v/>
      </c>
      <c r="G3" s="95">
        <f>IFERROR(D3*100%,0)</f>
        <v/>
      </c>
      <c r="H3" s="687" t="n"/>
      <c r="I3" s="193" t="n"/>
      <c r="J3" s="963" t="n"/>
      <c r="K3" s="963" t="n"/>
      <c r="L3" s="687" t="n"/>
      <c r="M3" s="687" t="n"/>
      <c r="N3" s="687" t="n"/>
      <c r="O3" s="687" t="n"/>
      <c r="P3" s="687" t="n"/>
      <c r="Q3" s="687" t="n"/>
      <c r="R3" s="687" t="n"/>
      <c r="S3" s="687" t="n"/>
      <c r="T3" s="687" t="n"/>
      <c r="U3" s="687" t="n"/>
      <c r="V3" s="687" t="n"/>
      <c r="W3" s="687" t="n"/>
      <c r="X3" s="687" t="n"/>
      <c r="Y3" s="687" t="n"/>
      <c r="Z3" s="687" t="n"/>
      <c r="AA3" s="687" t="n"/>
      <c r="AB3" s="687" t="n"/>
      <c r="AC3" s="687" t="n"/>
      <c r="AD3" s="687" t="n"/>
      <c r="AE3" s="687" t="n"/>
    </row>
    <row r="4">
      <c r="A4" s="961" t="n"/>
      <c r="B4" s="964" t="n">
        <v>2</v>
      </c>
      <c r="C4" s="201">
        <f>'Project Financing'!C15</f>
        <v/>
      </c>
      <c r="D4" s="201">
        <f>'Project Financing'!G15</f>
        <v/>
      </c>
      <c r="E4" s="915">
        <f>SUM(C4:D4)</f>
        <v/>
      </c>
      <c r="F4" s="77">
        <f>IFERROR(C4*$K$4,0)</f>
        <v/>
      </c>
      <c r="G4" s="77">
        <f>IFERROR(D4*$K$5,0)</f>
        <v/>
      </c>
      <c r="H4" s="687" t="n"/>
      <c r="I4" s="963" t="n"/>
      <c r="J4" s="145" t="n"/>
      <c r="K4" s="965" t="n"/>
      <c r="L4" s="687" t="n"/>
      <c r="M4" s="687" t="n"/>
      <c r="N4" s="687" t="n"/>
      <c r="O4" s="687" t="n"/>
      <c r="P4" s="687" t="n"/>
      <c r="Q4" s="687" t="n"/>
      <c r="R4" s="687" t="n"/>
      <c r="S4" s="687" t="n"/>
      <c r="T4" s="687" t="n"/>
      <c r="U4" s="687" t="n"/>
      <c r="V4" s="687" t="n"/>
      <c r="W4" s="687" t="n"/>
      <c r="X4" s="687" t="n"/>
      <c r="Y4" s="687" t="n"/>
      <c r="Z4" s="687" t="n"/>
      <c r="AA4" s="687" t="n"/>
      <c r="AB4" s="687" t="n"/>
      <c r="AC4" s="687" t="n"/>
      <c r="AD4" s="687" t="n"/>
      <c r="AE4" s="687" t="n"/>
    </row>
    <row r="5">
      <c r="A5" s="961" t="n"/>
      <c r="B5" s="964" t="n">
        <v>3</v>
      </c>
      <c r="C5" s="201">
        <f>'Project Financing'!C16</f>
        <v/>
      </c>
      <c r="D5" s="201">
        <f>'Project Financing'!G16</f>
        <v/>
      </c>
      <c r="E5" s="915">
        <f>SUM(C5:D5)</f>
        <v/>
      </c>
      <c r="F5" s="77">
        <f>IFERROR(C5*$K$4,0)</f>
        <v/>
      </c>
      <c r="G5" s="77">
        <f>IFERROR(D5*$K$5,0)</f>
        <v/>
      </c>
      <c r="H5" s="687" t="n"/>
      <c r="I5" s="963" t="n"/>
      <c r="J5" s="145" t="n"/>
      <c r="K5" s="965" t="n"/>
      <c r="L5" s="687" t="n"/>
      <c r="M5" s="687" t="n"/>
      <c r="N5" s="687" t="n"/>
      <c r="O5" s="687" t="n"/>
      <c r="P5" s="687" t="n"/>
      <c r="Q5" s="687" t="n"/>
      <c r="R5" s="687" t="n"/>
      <c r="S5" s="687" t="n"/>
      <c r="T5" s="687" t="n"/>
      <c r="U5" s="687" t="n"/>
      <c r="V5" s="687" t="n"/>
      <c r="W5" s="687" t="n"/>
      <c r="X5" s="687" t="n"/>
      <c r="Y5" s="687" t="n"/>
      <c r="Z5" s="687" t="n"/>
      <c r="AA5" s="687" t="n"/>
      <c r="AB5" s="687" t="n"/>
      <c r="AC5" s="687" t="n"/>
      <c r="AD5" s="687" t="n"/>
      <c r="AE5" s="687" t="n"/>
    </row>
    <row r="6">
      <c r="A6" s="961" t="n"/>
      <c r="B6" s="964" t="n">
        <v>4</v>
      </c>
      <c r="C6" s="201">
        <f>'Project Financing'!C17</f>
        <v/>
      </c>
      <c r="D6" s="201">
        <f>'Project Financing'!G17</f>
        <v/>
      </c>
      <c r="E6" s="915">
        <f>SUM(C6:D6)</f>
        <v/>
      </c>
      <c r="F6" s="77">
        <f>IFERROR(C6*$K$4,0)</f>
        <v/>
      </c>
      <c r="G6" s="77">
        <f>IFERROR(D6*$K$5,0)</f>
        <v/>
      </c>
      <c r="H6" s="687" t="n"/>
      <c r="I6" s="687" t="n"/>
      <c r="J6" s="687" t="n"/>
      <c r="K6" s="687" t="n"/>
      <c r="L6" s="687" t="n"/>
      <c r="M6" s="687" t="n"/>
      <c r="N6" s="687" t="n"/>
      <c r="O6" s="687" t="n"/>
      <c r="P6" s="687" t="n"/>
      <c r="Q6" s="687" t="n"/>
      <c r="R6" s="687" t="n"/>
      <c r="S6" s="687" t="n"/>
      <c r="T6" s="687" t="n"/>
      <c r="U6" s="687" t="n"/>
      <c r="V6" s="687" t="n"/>
      <c r="W6" s="687" t="n"/>
      <c r="X6" s="687" t="n"/>
      <c r="Y6" s="687" t="n"/>
      <c r="Z6" s="687" t="n"/>
      <c r="AA6" s="687" t="n"/>
      <c r="AB6" s="687" t="n"/>
      <c r="AC6" s="687" t="n"/>
      <c r="AD6" s="687" t="n"/>
      <c r="AE6" s="687" t="n"/>
    </row>
    <row r="7">
      <c r="A7" s="961" t="n"/>
      <c r="B7" s="966" t="n">
        <v>5</v>
      </c>
      <c r="C7" s="204">
        <f>'Project Financing'!C18</f>
        <v/>
      </c>
      <c r="D7" s="204">
        <f>'Project Financing'!G18</f>
        <v/>
      </c>
      <c r="E7" s="920">
        <f>SUM(C7:D7)</f>
        <v/>
      </c>
      <c r="F7" s="283">
        <f>IFERROR(C7*$K$4,0)</f>
        <v/>
      </c>
      <c r="G7" s="283">
        <f>IFERROR(D7*$K$5,0)</f>
        <v/>
      </c>
      <c r="H7" s="687" t="n"/>
      <c r="J7" s="687" t="n"/>
      <c r="K7" s="687" t="n"/>
      <c r="L7" s="687" t="n"/>
      <c r="M7" s="687" t="n"/>
      <c r="N7" s="687" t="n"/>
      <c r="O7" s="687" t="n"/>
      <c r="P7" s="687" t="n"/>
      <c r="Q7" s="687" t="n"/>
      <c r="R7" s="687" t="n"/>
      <c r="S7" s="687" t="n"/>
      <c r="T7" s="687" t="n"/>
      <c r="U7" s="687" t="n"/>
      <c r="V7" s="687" t="n"/>
      <c r="W7" s="687" t="n"/>
      <c r="X7" s="687" t="n"/>
      <c r="Y7" s="687" t="n"/>
      <c r="Z7" s="687" t="n"/>
      <c r="AA7" s="687" t="n"/>
      <c r="AB7" s="687" t="n"/>
      <c r="AC7" s="687" t="n"/>
      <c r="AD7" s="687" t="n"/>
      <c r="AE7" s="687" t="n"/>
    </row>
    <row r="8">
      <c r="A8" s="871" t="n"/>
      <c r="B8" s="871" t="n"/>
      <c r="C8" s="871" t="n"/>
      <c r="D8" s="871" t="n"/>
      <c r="E8" s="871" t="n"/>
      <c r="F8" s="871" t="n"/>
      <c r="G8" s="871" t="n"/>
      <c r="H8" s="687" t="n"/>
      <c r="I8" s="687" t="n"/>
      <c r="J8" s="687" t="n"/>
      <c r="K8" s="687" t="n"/>
      <c r="L8" s="687" t="n"/>
      <c r="M8" s="687" t="n"/>
      <c r="N8" s="687" t="n"/>
      <c r="O8" s="687" t="n"/>
      <c r="P8" s="687" t="n"/>
      <c r="Q8" s="687" t="n"/>
      <c r="R8" s="687" t="n"/>
      <c r="S8" s="687" t="n"/>
      <c r="T8" s="687" t="n"/>
      <c r="U8" s="687" t="n"/>
      <c r="V8" s="687" t="n"/>
      <c r="W8" s="687" t="n"/>
      <c r="X8" s="687" t="n"/>
      <c r="Y8" s="687" t="n"/>
      <c r="Z8" s="687" t="n"/>
      <c r="AA8" s="687" t="n"/>
      <c r="AB8" s="687" t="n"/>
      <c r="AC8" s="687" t="n"/>
      <c r="AD8" s="687" t="n"/>
      <c r="AE8" s="687" t="n"/>
    </row>
    <row r="9">
      <c r="A9" s="871" t="n"/>
      <c r="B9" s="871" t="n"/>
      <c r="C9" s="871" t="n"/>
      <c r="D9" s="871" t="n"/>
      <c r="E9" s="871" t="n"/>
      <c r="F9" s="871" t="n"/>
      <c r="G9" s="871" t="n"/>
      <c r="H9" s="687" t="n"/>
      <c r="I9" s="687" t="n"/>
      <c r="J9" s="687" t="n"/>
      <c r="K9" s="687" t="n"/>
      <c r="L9" s="687" t="n"/>
      <c r="M9" s="687" t="n"/>
      <c r="N9" s="687" t="n"/>
      <c r="O9" s="687" t="n"/>
      <c r="P9" s="687" t="n"/>
      <c r="Q9" s="687" t="n"/>
      <c r="R9" s="687" t="n"/>
      <c r="S9" s="687" t="n"/>
      <c r="T9" s="687" t="n"/>
      <c r="U9" s="687" t="n"/>
      <c r="V9" s="687" t="n"/>
      <c r="W9" s="687" t="n"/>
      <c r="X9" s="687" t="n"/>
      <c r="Y9" s="687" t="n"/>
      <c r="Z9" s="687" t="n"/>
      <c r="AA9" s="687" t="n"/>
      <c r="AB9" s="687" t="n"/>
      <c r="AC9" s="687" t="n"/>
      <c r="AD9" s="687" t="n"/>
      <c r="AE9" s="687" t="n"/>
    </row>
    <row r="10">
      <c r="A10" s="687" t="n"/>
      <c r="B10" s="687" t="n"/>
      <c r="C10" s="687" t="n"/>
      <c r="G10" s="687" t="n"/>
      <c r="H10" s="687" t="n"/>
      <c r="I10" s="687" t="n"/>
      <c r="J10" s="687" t="n"/>
      <c r="K10" s="687" t="n"/>
      <c r="L10" s="687" t="n"/>
      <c r="M10" s="687" t="n"/>
      <c r="N10" s="687" t="n"/>
      <c r="O10" s="687" t="n"/>
      <c r="P10" s="687" t="n"/>
      <c r="Q10" s="687" t="n"/>
      <c r="R10" s="687" t="n"/>
      <c r="S10" s="687" t="n"/>
      <c r="T10" s="687" t="n"/>
      <c r="U10" s="687" t="n"/>
      <c r="V10" s="687" t="n"/>
      <c r="W10" s="687" t="n"/>
      <c r="X10" s="687" t="n"/>
      <c r="Y10" s="687" t="n"/>
      <c r="Z10" s="687" t="n"/>
      <c r="AA10" s="687" t="n"/>
      <c r="AB10" s="687" t="n"/>
      <c r="AC10" s="687" t="n"/>
      <c r="AD10" s="687" t="n"/>
      <c r="AE10" s="687" t="n"/>
    </row>
    <row r="11">
      <c r="A11" s="687" t="n"/>
      <c r="B11" s="687" t="n"/>
      <c r="C11" s="687" t="n"/>
      <c r="G11" s="687" t="n"/>
      <c r="H11" s="687" t="n"/>
      <c r="I11" s="687" t="n"/>
      <c r="J11" s="687" t="n"/>
      <c r="K11" s="687" t="n"/>
      <c r="L11" s="687" t="n"/>
      <c r="M11" s="687" t="n"/>
      <c r="N11" s="687" t="n"/>
      <c r="O11" s="687" t="n"/>
      <c r="P11" s="687" t="n"/>
      <c r="Q11" s="687" t="n"/>
      <c r="R11" s="687" t="n"/>
      <c r="S11" s="687" t="n"/>
      <c r="T11" s="687" t="n"/>
      <c r="U11" s="687" t="n"/>
      <c r="V11" s="687" t="n"/>
      <c r="W11" s="687" t="n"/>
      <c r="X11" s="687" t="n"/>
      <c r="Y11" s="687" t="n"/>
      <c r="Z11" s="687" t="n"/>
      <c r="AA11" s="687" t="n"/>
      <c r="AB11" s="687" t="n"/>
      <c r="AC11" s="687" t="n"/>
      <c r="AD11" s="687" t="n"/>
      <c r="AE11" s="687" t="n"/>
    </row>
    <row r="12">
      <c r="A12" s="687" t="n"/>
      <c r="B12" s="687" t="n"/>
      <c r="C12" s="687" t="n"/>
      <c r="G12" s="687" t="n"/>
      <c r="H12" s="687" t="n"/>
      <c r="I12" s="687" t="n"/>
      <c r="J12" s="687" t="n"/>
      <c r="K12" s="687" t="n"/>
      <c r="L12" s="687" t="n"/>
      <c r="M12" s="687" t="n"/>
      <c r="N12" s="687" t="n"/>
      <c r="O12" s="687" t="n"/>
      <c r="P12" s="687" t="n"/>
      <c r="Q12" s="687" t="n"/>
      <c r="R12" s="687" t="n"/>
      <c r="S12" s="687" t="n"/>
      <c r="T12" s="687" t="n"/>
      <c r="U12" s="687" t="n"/>
      <c r="V12" s="687" t="n"/>
      <c r="W12" s="687" t="n"/>
      <c r="X12" s="687" t="n"/>
      <c r="Y12" s="687" t="n"/>
      <c r="Z12" s="687" t="n"/>
      <c r="AA12" s="687" t="n"/>
      <c r="AB12" s="687" t="n"/>
      <c r="AC12" s="687" t="n"/>
      <c r="AD12" s="687" t="n"/>
      <c r="AE12" s="687" t="n"/>
    </row>
    <row r="13">
      <c r="A13" s="687" t="n"/>
      <c r="B13" s="687" t="n"/>
      <c r="C13" s="687" t="n"/>
      <c r="D13" s="687" t="n"/>
      <c r="E13" s="687" t="n"/>
      <c r="F13" s="687" t="n"/>
      <c r="G13" s="687" t="n"/>
      <c r="H13" s="687" t="n"/>
      <c r="I13" s="687" t="n"/>
      <c r="J13" s="687" t="n"/>
      <c r="K13" s="687" t="n"/>
      <c r="L13" s="687" t="n"/>
      <c r="M13" s="687" t="n"/>
      <c r="N13" s="687" t="n"/>
      <c r="O13" s="687" t="n"/>
      <c r="P13" s="687" t="n"/>
      <c r="Q13" s="687" t="n"/>
      <c r="R13" s="687" t="n"/>
      <c r="S13" s="687" t="n"/>
      <c r="T13" s="687" t="n"/>
      <c r="U13" s="687" t="n"/>
      <c r="V13" s="687" t="n"/>
      <c r="W13" s="687" t="n"/>
      <c r="X13" s="687" t="n"/>
      <c r="Y13" s="687" t="n"/>
      <c r="Z13" s="687" t="n"/>
      <c r="AA13" s="687" t="n"/>
      <c r="AB13" s="687" t="n"/>
      <c r="AC13" s="687" t="n"/>
      <c r="AD13" s="687" t="n"/>
      <c r="AE13" s="687" t="n"/>
    </row>
    <row r="14">
      <c r="A14" s="687" t="n"/>
      <c r="B14" s="687" t="n"/>
      <c r="C14" s="687" t="n"/>
      <c r="D14" s="687" t="n"/>
      <c r="E14" s="687" t="n"/>
      <c r="F14" s="687" t="n"/>
      <c r="G14" s="687" t="n"/>
      <c r="H14" s="687" t="n"/>
      <c r="I14" s="687" t="n"/>
      <c r="J14" s="687" t="n"/>
      <c r="K14" s="687" t="n"/>
      <c r="L14" s="687" t="n"/>
      <c r="M14" s="687" t="n"/>
      <c r="N14" s="687" t="n"/>
      <c r="O14" s="687" t="n"/>
      <c r="P14" s="687" t="n"/>
      <c r="Q14" s="687" t="n"/>
      <c r="R14" s="687" t="n"/>
      <c r="S14" s="687" t="n"/>
      <c r="T14" s="687" t="n"/>
      <c r="U14" s="687" t="n"/>
      <c r="V14" s="687" t="n"/>
      <c r="W14" s="687" t="n"/>
      <c r="X14" s="687" t="n"/>
      <c r="Y14" s="687" t="n"/>
      <c r="Z14" s="687" t="n"/>
      <c r="AA14" s="687" t="n"/>
      <c r="AB14" s="687" t="n"/>
      <c r="AC14" s="687" t="n"/>
      <c r="AD14" s="687" t="n"/>
      <c r="AE14" s="687" t="n"/>
    </row>
    <row r="15">
      <c r="A15" s="687" t="n"/>
      <c r="B15" s="687" t="n"/>
      <c r="C15" s="687" t="n"/>
      <c r="D15" s="687" t="n"/>
      <c r="E15" s="687" t="n"/>
      <c r="F15" s="687" t="n"/>
      <c r="G15" s="687" t="n"/>
      <c r="H15" s="687" t="n"/>
      <c r="I15" s="687" t="n"/>
      <c r="J15" s="687" t="n"/>
      <c r="K15" s="687" t="n"/>
      <c r="L15" s="687" t="n"/>
      <c r="M15" s="687" t="n"/>
      <c r="N15" s="687" t="n"/>
      <c r="O15" s="687" t="n"/>
      <c r="P15" s="687" t="n"/>
      <c r="Q15" s="687" t="n"/>
      <c r="R15" s="687" t="n"/>
      <c r="S15" s="687" t="n"/>
      <c r="T15" s="687" t="n"/>
      <c r="U15" s="687" t="n"/>
      <c r="V15" s="687" t="n"/>
      <c r="W15" s="687" t="n"/>
      <c r="X15" s="687" t="n"/>
      <c r="Y15" s="687" t="n"/>
      <c r="Z15" s="687" t="n"/>
      <c r="AA15" s="687" t="n"/>
      <c r="AB15" s="687" t="n"/>
      <c r="AC15" s="687" t="n"/>
      <c r="AD15" s="687" t="n"/>
      <c r="AE15" s="687" t="n"/>
    </row>
    <row r="16">
      <c r="A16" s="687" t="n"/>
      <c r="B16" s="687" t="n"/>
      <c r="C16" s="687" t="n"/>
      <c r="D16" s="687" t="n"/>
      <c r="E16" s="687" t="n"/>
      <c r="F16" s="687" t="n"/>
      <c r="G16" s="687" t="n"/>
      <c r="H16" s="687" t="n"/>
      <c r="I16" s="687" t="n"/>
      <c r="J16" s="687" t="n"/>
      <c r="K16" s="687" t="n"/>
      <c r="L16" s="687" t="n"/>
      <c r="M16" s="687" t="n"/>
      <c r="N16" s="687" t="n"/>
      <c r="O16" s="687" t="n"/>
      <c r="P16" s="687" t="n"/>
      <c r="Q16" s="687" t="n"/>
      <c r="R16" s="687" t="n"/>
      <c r="S16" s="687" t="n"/>
      <c r="T16" s="687" t="n"/>
      <c r="U16" s="687" t="n"/>
      <c r="V16" s="687" t="n"/>
      <c r="W16" s="687" t="n"/>
      <c r="X16" s="687" t="n"/>
      <c r="Y16" s="687" t="n"/>
      <c r="Z16" s="687" t="n"/>
      <c r="AA16" s="687" t="n"/>
      <c r="AB16" s="687" t="n"/>
      <c r="AC16" s="687" t="n"/>
      <c r="AD16" s="687" t="n"/>
      <c r="AE16" s="687" t="n"/>
    </row>
    <row r="17">
      <c r="A17" s="687" t="n"/>
      <c r="B17" s="687" t="n"/>
      <c r="C17" s="687" t="n"/>
      <c r="D17" s="687" t="n"/>
      <c r="E17" s="687" t="n"/>
      <c r="F17" s="687" t="n"/>
      <c r="G17" s="687" t="n"/>
      <c r="H17" s="687" t="n"/>
      <c r="I17" s="687" t="n"/>
      <c r="J17" s="687" t="n"/>
      <c r="K17" s="687" t="n"/>
      <c r="L17" s="687" t="n"/>
      <c r="M17" s="687" t="n"/>
      <c r="N17" s="687" t="n"/>
      <c r="O17" s="687" t="n"/>
      <c r="P17" s="687" t="n"/>
      <c r="Q17" s="687" t="n"/>
      <c r="R17" s="687" t="n"/>
      <c r="S17" s="687" t="n"/>
      <c r="T17" s="687" t="n"/>
      <c r="U17" s="687" t="n"/>
      <c r="V17" s="687" t="n"/>
      <c r="W17" s="687" t="n"/>
      <c r="X17" s="687" t="n"/>
      <c r="Y17" s="687" t="n"/>
      <c r="Z17" s="687" t="n"/>
      <c r="AA17" s="687" t="n"/>
      <c r="AB17" s="687" t="n"/>
      <c r="AC17" s="687" t="n"/>
      <c r="AD17" s="687" t="n"/>
      <c r="AE17" s="687" t="n"/>
    </row>
    <row r="18">
      <c r="A18" s="687" t="n"/>
      <c r="B18" s="687" t="n"/>
      <c r="C18" s="687" t="n"/>
      <c r="D18" s="687" t="n"/>
      <c r="E18" s="687" t="n"/>
      <c r="F18" s="687" t="n"/>
      <c r="G18" s="687" t="n"/>
      <c r="H18" s="687" t="n"/>
      <c r="I18" s="687" t="n"/>
      <c r="J18" s="687" t="n"/>
      <c r="K18" s="687" t="n"/>
      <c r="L18" s="687" t="n"/>
      <c r="M18" s="687" t="n"/>
      <c r="N18" s="687" t="n"/>
      <c r="O18" s="687" t="n"/>
      <c r="P18" s="687" t="n"/>
      <c r="Q18" s="687" t="n"/>
      <c r="R18" s="687" t="n"/>
      <c r="S18" s="687" t="n"/>
      <c r="T18" s="687" t="n"/>
      <c r="U18" s="687" t="n"/>
      <c r="V18" s="687" t="n"/>
      <c r="W18" s="687" t="n"/>
      <c r="X18" s="687" t="n"/>
      <c r="Y18" s="687" t="n"/>
      <c r="Z18" s="687" t="n"/>
      <c r="AA18" s="687" t="n"/>
      <c r="AB18" s="687" t="n"/>
      <c r="AC18" s="687" t="n"/>
      <c r="AD18" s="687" t="n"/>
      <c r="AE18" s="687" t="n"/>
    </row>
    <row r="19">
      <c r="A19" s="687" t="n"/>
      <c r="B19" s="687" t="n"/>
      <c r="C19" s="687" t="n"/>
      <c r="D19" s="687" t="n"/>
      <c r="E19" s="687" t="n"/>
      <c r="F19" s="687" t="n"/>
      <c r="G19" s="687" t="n"/>
      <c r="H19" s="687" t="n"/>
      <c r="I19" s="687" t="n"/>
      <c r="J19" s="687" t="n"/>
      <c r="K19" s="687" t="n"/>
      <c r="L19" s="687" t="n"/>
      <c r="M19" s="687" t="n"/>
      <c r="N19" s="687" t="n"/>
      <c r="O19" s="687" t="n"/>
      <c r="P19" s="687" t="n"/>
      <c r="Q19" s="687" t="n"/>
      <c r="R19" s="687" t="n"/>
      <c r="S19" s="687" t="n"/>
      <c r="T19" s="687" t="n"/>
      <c r="U19" s="687" t="n"/>
      <c r="V19" s="687" t="n"/>
      <c r="W19" s="687" t="n"/>
      <c r="X19" s="687" t="n"/>
      <c r="Y19" s="687" t="n"/>
      <c r="Z19" s="687" t="n"/>
      <c r="AA19" s="687" t="n"/>
      <c r="AB19" s="687" t="n"/>
      <c r="AC19" s="687" t="n"/>
      <c r="AD19" s="687" t="n"/>
      <c r="AE19" s="687" t="n"/>
    </row>
    <row r="20">
      <c r="A20" s="687" t="n"/>
      <c r="B20" s="687" t="n"/>
      <c r="C20" s="687" t="n"/>
      <c r="D20" s="687" t="n"/>
      <c r="E20" s="687" t="n"/>
      <c r="F20" s="687" t="n"/>
      <c r="G20" s="687" t="n"/>
      <c r="H20" s="687" t="n"/>
      <c r="I20" s="687" t="n"/>
      <c r="J20" s="687" t="n"/>
      <c r="K20" s="687" t="n"/>
      <c r="L20" s="687" t="n"/>
      <c r="M20" s="687" t="n"/>
      <c r="N20" s="687" t="n"/>
      <c r="O20" s="687" t="n"/>
      <c r="P20" s="687" t="n"/>
      <c r="Q20" s="687" t="n"/>
      <c r="R20" s="687" t="n"/>
      <c r="S20" s="687" t="n"/>
      <c r="T20" s="687" t="n"/>
      <c r="U20" s="687" t="n"/>
      <c r="V20" s="687" t="n"/>
      <c r="W20" s="687" t="n"/>
      <c r="X20" s="687" t="n"/>
      <c r="Y20" s="687" t="n"/>
      <c r="Z20" s="687" t="n"/>
      <c r="AA20" s="687" t="n"/>
      <c r="AB20" s="687" t="n"/>
      <c r="AC20" s="687" t="n"/>
      <c r="AD20" s="687" t="n"/>
      <c r="AE20" s="687" t="n"/>
    </row>
    <row r="21">
      <c r="A21" s="687" t="n"/>
      <c r="B21" s="687" t="n"/>
      <c r="C21" s="687" t="n"/>
      <c r="D21" s="687" t="n"/>
      <c r="E21" s="687" t="n"/>
      <c r="F21" s="687" t="n"/>
      <c r="G21" s="687" t="n"/>
      <c r="H21" s="687" t="n"/>
      <c r="I21" s="687" t="n"/>
      <c r="J21" s="687" t="n"/>
      <c r="K21" s="687" t="n"/>
      <c r="L21" s="687" t="n"/>
      <c r="M21" s="687" t="n"/>
      <c r="N21" s="687" t="n"/>
      <c r="O21" s="687" t="n"/>
      <c r="P21" s="687" t="n"/>
      <c r="Q21" s="687" t="n"/>
      <c r="R21" s="687" t="n"/>
      <c r="S21" s="687" t="n"/>
      <c r="T21" s="687" t="n"/>
      <c r="U21" s="687" t="n"/>
      <c r="V21" s="687" t="n"/>
      <c r="W21" s="687" t="n"/>
      <c r="X21" s="687" t="n"/>
      <c r="Y21" s="687" t="n"/>
      <c r="Z21" s="687" t="n"/>
      <c r="AA21" s="687" t="n"/>
      <c r="AB21" s="687" t="n"/>
      <c r="AC21" s="687" t="n"/>
      <c r="AD21" s="687" t="n"/>
      <c r="AE21" s="687" t="n"/>
    </row>
    <row r="22">
      <c r="A22" s="687" t="n"/>
      <c r="B22" s="687" t="n"/>
      <c r="C22" s="687" t="n"/>
      <c r="D22" s="687" t="n"/>
      <c r="E22" s="687" t="n"/>
      <c r="F22" s="687" t="n"/>
      <c r="G22" s="687" t="n"/>
      <c r="H22" s="687" t="n"/>
      <c r="I22" s="687" t="n"/>
      <c r="J22" s="687" t="n"/>
      <c r="K22" s="687" t="n"/>
      <c r="L22" s="687" t="n"/>
      <c r="M22" s="687" t="n"/>
      <c r="N22" s="687" t="n"/>
      <c r="O22" s="687" t="n"/>
      <c r="P22" s="687" t="n"/>
      <c r="Q22" s="687" t="n"/>
      <c r="R22" s="687" t="n"/>
      <c r="S22" s="687" t="n"/>
      <c r="T22" s="687" t="n"/>
      <c r="U22" s="687" t="n"/>
      <c r="V22" s="687" t="n"/>
      <c r="W22" s="687" t="n"/>
      <c r="X22" s="687" t="n"/>
      <c r="Y22" s="687" t="n"/>
      <c r="Z22" s="687" t="n"/>
      <c r="AA22" s="687" t="n"/>
      <c r="AB22" s="687" t="n"/>
      <c r="AC22" s="687" t="n"/>
      <c r="AD22" s="687" t="n"/>
      <c r="AE22" s="687" t="n"/>
    </row>
    <row r="23">
      <c r="A23" s="687" t="n"/>
      <c r="B23" s="687" t="n"/>
      <c r="C23" s="687" t="n"/>
      <c r="D23" s="687" t="n"/>
      <c r="E23" s="687" t="n"/>
      <c r="F23" s="687" t="n"/>
      <c r="G23" s="687" t="n"/>
      <c r="H23" s="687" t="n"/>
      <c r="I23" s="687" t="n"/>
      <c r="J23" s="687" t="n"/>
      <c r="K23" s="687" t="n"/>
      <c r="L23" s="687" t="n"/>
      <c r="M23" s="687" t="n"/>
      <c r="N23" s="687" t="n"/>
      <c r="O23" s="687" t="n"/>
      <c r="P23" s="687" t="n"/>
      <c r="Q23" s="687" t="n"/>
      <c r="R23" s="687" t="n"/>
      <c r="S23" s="687" t="n"/>
      <c r="T23" s="687" t="n"/>
      <c r="U23" s="687" t="n"/>
      <c r="V23" s="687" t="n"/>
      <c r="W23" s="687" t="n"/>
      <c r="X23" s="687" t="n"/>
      <c r="Y23" s="687" t="n"/>
      <c r="Z23" s="687" t="n"/>
      <c r="AA23" s="687" t="n"/>
      <c r="AB23" s="687" t="n"/>
      <c r="AC23" s="687" t="n"/>
      <c r="AD23" s="687" t="n"/>
      <c r="AE23" s="687" t="n"/>
    </row>
    <row r="24">
      <c r="A24" s="687" t="n"/>
      <c r="B24" s="687" t="n"/>
      <c r="C24" s="687" t="n"/>
      <c r="D24" s="687" t="n"/>
      <c r="E24" s="687" t="n"/>
      <c r="F24" s="687" t="n"/>
      <c r="G24" s="687" t="n"/>
      <c r="H24" s="687" t="n"/>
      <c r="I24" s="687" t="n"/>
      <c r="J24" s="687" t="n"/>
      <c r="K24" s="687" t="n"/>
      <c r="L24" s="687" t="n"/>
      <c r="M24" s="687" t="n"/>
      <c r="N24" s="687" t="n"/>
      <c r="O24" s="687" t="n"/>
      <c r="P24" s="687" t="n"/>
      <c r="Q24" s="687" t="n"/>
      <c r="R24" s="687" t="n"/>
      <c r="S24" s="687" t="n"/>
      <c r="T24" s="687" t="n"/>
      <c r="U24" s="687" t="n"/>
      <c r="V24" s="687" t="n"/>
      <c r="W24" s="687" t="n"/>
      <c r="X24" s="687" t="n"/>
      <c r="Y24" s="687" t="n"/>
      <c r="Z24" s="687" t="n"/>
      <c r="AA24" s="687" t="n"/>
      <c r="AB24" s="687" t="n"/>
      <c r="AC24" s="687" t="n"/>
      <c r="AD24" s="687" t="n"/>
      <c r="AE24" s="687" t="n"/>
    </row>
    <row r="25">
      <c r="A25" s="687" t="n"/>
      <c r="B25" s="687" t="n"/>
      <c r="C25" s="687" t="n"/>
      <c r="D25" s="687" t="n"/>
      <c r="E25" s="687" t="n"/>
      <c r="F25" s="687" t="n"/>
      <c r="G25" s="687" t="n"/>
      <c r="H25" s="687" t="n"/>
      <c r="I25" s="687" t="n"/>
      <c r="J25" s="687" t="n"/>
      <c r="K25" s="687" t="n"/>
      <c r="L25" s="687" t="n"/>
      <c r="M25" s="687" t="n"/>
      <c r="N25" s="687" t="n"/>
      <c r="O25" s="687" t="n"/>
      <c r="P25" s="687" t="n"/>
      <c r="Q25" s="687" t="n"/>
      <c r="R25" s="687" t="n"/>
      <c r="S25" s="687" t="n"/>
      <c r="T25" s="687" t="n"/>
      <c r="U25" s="687" t="n"/>
      <c r="V25" s="687" t="n"/>
      <c r="W25" s="687" t="n"/>
      <c r="X25" s="687" t="n"/>
      <c r="Y25" s="687" t="n"/>
      <c r="Z25" s="687" t="n"/>
      <c r="AA25" s="687" t="n"/>
      <c r="AB25" s="687" t="n"/>
      <c r="AC25" s="687" t="n"/>
      <c r="AD25" s="687" t="n"/>
      <c r="AE25" s="687" t="n"/>
    </row>
    <row r="26">
      <c r="A26" s="687" t="n"/>
      <c r="B26" s="687" t="n"/>
      <c r="C26" s="687" t="n"/>
      <c r="D26" s="687" t="n"/>
      <c r="E26" s="687" t="n"/>
      <c r="F26" s="687" t="n"/>
      <c r="G26" s="687" t="n"/>
      <c r="H26" s="687" t="n"/>
      <c r="I26" s="687" t="n"/>
      <c r="J26" s="687" t="n"/>
      <c r="K26" s="687" t="n"/>
      <c r="L26" s="687" t="n"/>
      <c r="M26" s="687" t="n"/>
      <c r="N26" s="687" t="n"/>
      <c r="O26" s="687" t="n"/>
      <c r="P26" s="687" t="n"/>
      <c r="Q26" s="687" t="n"/>
      <c r="R26" s="687" t="n"/>
      <c r="S26" s="687" t="n"/>
      <c r="T26" s="687" t="n"/>
      <c r="U26" s="687" t="n"/>
      <c r="V26" s="687" t="n"/>
      <c r="W26" s="687" t="n"/>
      <c r="X26" s="687" t="n"/>
      <c r="Y26" s="687" t="n"/>
      <c r="Z26" s="687" t="n"/>
      <c r="AA26" s="687" t="n"/>
      <c r="AB26" s="687" t="n"/>
      <c r="AC26" s="687" t="n"/>
      <c r="AD26" s="687" t="n"/>
      <c r="AE26" s="687" t="n"/>
    </row>
    <row r="27">
      <c r="A27" s="687" t="n"/>
      <c r="B27" s="687" t="n"/>
      <c r="C27" s="687" t="n"/>
      <c r="D27" s="687" t="n"/>
      <c r="E27" s="687" t="n"/>
      <c r="F27" s="687" t="n"/>
      <c r="G27" s="687" t="n"/>
      <c r="H27" s="687" t="n"/>
      <c r="I27" s="687" t="n"/>
      <c r="J27" s="687" t="n"/>
      <c r="K27" s="687" t="n"/>
      <c r="L27" s="687" t="n"/>
      <c r="M27" s="687" t="n"/>
      <c r="N27" s="687" t="n"/>
      <c r="O27" s="687" t="n"/>
      <c r="P27" s="687" t="n"/>
      <c r="Q27" s="687" t="n"/>
      <c r="R27" s="687" t="n"/>
      <c r="S27" s="687" t="n"/>
      <c r="T27" s="687" t="n"/>
      <c r="U27" s="687" t="n"/>
      <c r="V27" s="687" t="n"/>
      <c r="W27" s="687" t="n"/>
      <c r="X27" s="687" t="n"/>
      <c r="Y27" s="687" t="n"/>
      <c r="Z27" s="687" t="n"/>
      <c r="AA27" s="687" t="n"/>
      <c r="AB27" s="687" t="n"/>
      <c r="AC27" s="687" t="n"/>
      <c r="AD27" s="687" t="n"/>
      <c r="AE27" s="687" t="n"/>
    </row>
    <row r="28">
      <c r="A28" s="687" t="n"/>
      <c r="B28" s="687" t="n"/>
      <c r="C28" s="687" t="n"/>
      <c r="D28" s="687" t="n"/>
      <c r="E28" s="687" t="n"/>
      <c r="F28" s="687" t="n"/>
      <c r="G28" s="687" t="n"/>
      <c r="H28" s="687" t="n"/>
      <c r="I28" s="687" t="n"/>
      <c r="J28" s="687" t="n"/>
      <c r="K28" s="687" t="n"/>
      <c r="L28" s="687" t="n"/>
      <c r="M28" s="687" t="n"/>
      <c r="N28" s="687" t="n"/>
      <c r="O28" s="687" t="n"/>
      <c r="P28" s="687" t="n"/>
      <c r="Q28" s="687" t="n"/>
      <c r="R28" s="687" t="n"/>
      <c r="S28" s="687" t="n"/>
      <c r="T28" s="687" t="n"/>
      <c r="U28" s="687" t="n"/>
      <c r="V28" s="687" t="n"/>
      <c r="W28" s="687" t="n"/>
      <c r="X28" s="687" t="n"/>
      <c r="Y28" s="687" t="n"/>
      <c r="Z28" s="687" t="n"/>
      <c r="AA28" s="687" t="n"/>
      <c r="AB28" s="687" t="n"/>
      <c r="AC28" s="687" t="n"/>
      <c r="AD28" s="687" t="n"/>
      <c r="AE28" s="687" t="n"/>
    </row>
    <row r="29">
      <c r="A29" s="687" t="n"/>
      <c r="B29" s="687" t="n"/>
      <c r="C29" s="687" t="n"/>
      <c r="D29" s="687" t="n"/>
      <c r="E29" s="687" t="n"/>
      <c r="F29" s="687" t="n"/>
      <c r="G29" s="687" t="n"/>
      <c r="H29" s="687" t="n"/>
      <c r="I29" s="687" t="n"/>
      <c r="J29" s="687" t="n"/>
      <c r="K29" s="687" t="n"/>
      <c r="L29" s="687" t="n"/>
      <c r="M29" s="687" t="n"/>
      <c r="N29" s="687" t="n"/>
      <c r="O29" s="687" t="n"/>
      <c r="P29" s="687" t="n"/>
      <c r="Q29" s="687" t="n"/>
      <c r="R29" s="687" t="n"/>
      <c r="S29" s="687" t="n"/>
      <c r="T29" s="687" t="n"/>
      <c r="U29" s="687" t="n"/>
      <c r="V29" s="687" t="n"/>
      <c r="W29" s="687" t="n"/>
      <c r="X29" s="687" t="n"/>
      <c r="Y29" s="687" t="n"/>
      <c r="Z29" s="687" t="n"/>
      <c r="AA29" s="687" t="n"/>
      <c r="AB29" s="687" t="n"/>
      <c r="AC29" s="687" t="n"/>
      <c r="AD29" s="687" t="n"/>
      <c r="AE29" s="687" t="n"/>
    </row>
    <row r="30">
      <c r="A30" s="687" t="n"/>
      <c r="B30" s="687" t="n"/>
      <c r="C30" s="687" t="n"/>
      <c r="D30" s="687" t="n"/>
      <c r="E30" s="687" t="n"/>
      <c r="F30" s="687" t="n"/>
      <c r="G30" s="687" t="n"/>
      <c r="H30" s="687" t="n"/>
      <c r="I30" s="687" t="n"/>
      <c r="J30" s="687" t="n"/>
      <c r="K30" s="687" t="n"/>
      <c r="L30" s="687" t="n"/>
      <c r="M30" s="687" t="n"/>
      <c r="N30" s="687" t="n"/>
      <c r="O30" s="687" t="n"/>
      <c r="P30" s="687" t="n"/>
      <c r="Q30" s="687" t="n"/>
      <c r="R30" s="687" t="n"/>
      <c r="S30" s="687" t="n"/>
      <c r="T30" s="687" t="n"/>
      <c r="U30" s="687" t="n"/>
      <c r="V30" s="687" t="n"/>
      <c r="W30" s="687" t="n"/>
      <c r="X30" s="687" t="n"/>
      <c r="Y30" s="687" t="n"/>
      <c r="Z30" s="687" t="n"/>
      <c r="AA30" s="687" t="n"/>
      <c r="AB30" s="687" t="n"/>
      <c r="AC30" s="687" t="n"/>
      <c r="AD30" s="687" t="n"/>
      <c r="AE30" s="687" t="n"/>
    </row>
    <row r="31">
      <c r="A31" s="687" t="n"/>
      <c r="B31" s="687" t="n"/>
      <c r="C31" s="687" t="n"/>
      <c r="D31" s="687" t="n"/>
      <c r="E31" s="687" t="n"/>
      <c r="F31" s="687" t="n"/>
      <c r="G31" s="687" t="n"/>
      <c r="H31" s="687" t="n"/>
      <c r="I31" s="687" t="n"/>
      <c r="J31" s="687" t="n"/>
      <c r="K31" s="687" t="n"/>
      <c r="L31" s="687" t="n"/>
      <c r="M31" s="687" t="n"/>
      <c r="N31" s="687" t="n"/>
      <c r="O31" s="687" t="n"/>
      <c r="P31" s="687" t="n"/>
      <c r="Q31" s="687" t="n"/>
      <c r="R31" s="687" t="n"/>
      <c r="S31" s="687" t="n"/>
      <c r="T31" s="687" t="n"/>
      <c r="U31" s="687" t="n"/>
      <c r="V31" s="687" t="n"/>
      <c r="W31" s="687" t="n"/>
      <c r="X31" s="687" t="n"/>
      <c r="Y31" s="687" t="n"/>
      <c r="Z31" s="687" t="n"/>
      <c r="AA31" s="687" t="n"/>
      <c r="AB31" s="687" t="n"/>
      <c r="AC31" s="687" t="n"/>
      <c r="AD31" s="687" t="n"/>
      <c r="AE31" s="687" t="n"/>
    </row>
    <row r="32">
      <c r="A32" s="687" t="n"/>
      <c r="B32" s="687" t="n"/>
      <c r="C32" s="687" t="n"/>
      <c r="D32" s="687" t="n"/>
      <c r="E32" s="687" t="n"/>
      <c r="F32" s="687" t="n"/>
      <c r="G32" s="687" t="n"/>
      <c r="H32" s="687" t="n"/>
      <c r="I32" s="687" t="n"/>
      <c r="J32" s="687" t="n"/>
      <c r="K32" s="687" t="n"/>
      <c r="L32" s="687" t="n"/>
      <c r="M32" s="687" t="n"/>
      <c r="N32" s="687" t="n"/>
      <c r="O32" s="687" t="n"/>
      <c r="P32" s="687" t="n"/>
      <c r="Q32" s="687" t="n"/>
      <c r="R32" s="687" t="n"/>
      <c r="S32" s="687" t="n"/>
      <c r="T32" s="687" t="n"/>
      <c r="U32" s="687" t="n"/>
      <c r="V32" s="687" t="n"/>
      <c r="W32" s="687" t="n"/>
      <c r="X32" s="687" t="n"/>
      <c r="Y32" s="687" t="n"/>
      <c r="Z32" s="687" t="n"/>
      <c r="AA32" s="687" t="n"/>
      <c r="AB32" s="687" t="n"/>
      <c r="AC32" s="687" t="n"/>
      <c r="AD32" s="687" t="n"/>
      <c r="AE32" s="687" t="n"/>
    </row>
    <row r="33">
      <c r="A33" s="687" t="n"/>
      <c r="B33" s="687" t="n"/>
      <c r="C33" s="687" t="n"/>
      <c r="D33" s="687" t="n"/>
      <c r="E33" s="687" t="n"/>
      <c r="F33" s="687" t="n"/>
      <c r="G33" s="687" t="n"/>
      <c r="H33" s="687" t="n"/>
      <c r="I33" s="687" t="n"/>
      <c r="J33" s="687" t="n"/>
      <c r="K33" s="687" t="n"/>
      <c r="L33" s="687" t="n"/>
      <c r="M33" s="687" t="n"/>
      <c r="N33" s="687" t="n"/>
      <c r="O33" s="687" t="n"/>
      <c r="P33" s="687" t="n"/>
      <c r="Q33" s="687" t="n"/>
      <c r="R33" s="687" t="n"/>
      <c r="S33" s="687" t="n"/>
      <c r="T33" s="687" t="n"/>
      <c r="U33" s="687" t="n"/>
      <c r="V33" s="687" t="n"/>
      <c r="W33" s="687" t="n"/>
      <c r="X33" s="687" t="n"/>
      <c r="Y33" s="687" t="n"/>
      <c r="Z33" s="687" t="n"/>
      <c r="AA33" s="687" t="n"/>
      <c r="AB33" s="687" t="n"/>
      <c r="AC33" s="687" t="n"/>
      <c r="AD33" s="687" t="n"/>
      <c r="AE33" s="687" t="n"/>
    </row>
    <row r="34">
      <c r="A34" s="687" t="n"/>
      <c r="B34" s="687" t="n"/>
      <c r="C34" s="687" t="n"/>
      <c r="D34" s="687" t="n"/>
      <c r="E34" s="687" t="n"/>
      <c r="F34" s="687" t="n"/>
      <c r="G34" s="687" t="n"/>
      <c r="H34" s="687" t="n"/>
      <c r="I34" s="687" t="n"/>
      <c r="J34" s="687" t="n"/>
      <c r="K34" s="687" t="n"/>
      <c r="L34" s="687" t="n"/>
      <c r="M34" s="687" t="n"/>
      <c r="N34" s="687" t="n"/>
      <c r="O34" s="687" t="n"/>
      <c r="P34" s="687" t="n"/>
      <c r="Q34" s="687" t="n"/>
      <c r="R34" s="687" t="n"/>
      <c r="S34" s="687" t="n"/>
      <c r="T34" s="687" t="n"/>
      <c r="U34" s="687" t="n"/>
      <c r="V34" s="687" t="n"/>
      <c r="W34" s="687" t="n"/>
      <c r="X34" s="687" t="n"/>
      <c r="Y34" s="687" t="n"/>
      <c r="Z34" s="687" t="n"/>
      <c r="AA34" s="687" t="n"/>
      <c r="AB34" s="687" t="n"/>
      <c r="AC34" s="687" t="n"/>
      <c r="AD34" s="687" t="n"/>
      <c r="AE34" s="687" t="n"/>
    </row>
    <row r="35">
      <c r="A35" s="687" t="n"/>
      <c r="B35" s="687" t="n"/>
      <c r="C35" s="687" t="n"/>
      <c r="D35" s="687" t="n"/>
      <c r="E35" s="687" t="n"/>
      <c r="F35" s="687" t="n"/>
      <c r="G35" s="687" t="n"/>
      <c r="H35" s="687" t="n"/>
      <c r="I35" s="687" t="n"/>
      <c r="J35" s="687" t="n"/>
      <c r="K35" s="687" t="n"/>
      <c r="L35" s="687" t="n"/>
      <c r="M35" s="687" t="n"/>
      <c r="N35" s="687" t="n"/>
      <c r="O35" s="687" t="n"/>
      <c r="P35" s="687" t="n"/>
      <c r="Q35" s="687" t="n"/>
      <c r="R35" s="687" t="n"/>
      <c r="S35" s="687" t="n"/>
      <c r="T35" s="687" t="n"/>
      <c r="U35" s="687" t="n"/>
      <c r="V35" s="687" t="n"/>
      <c r="W35" s="687" t="n"/>
      <c r="X35" s="687" t="n"/>
      <c r="Y35" s="687" t="n"/>
      <c r="Z35" s="687" t="n"/>
      <c r="AA35" s="687" t="n"/>
      <c r="AB35" s="687" t="n"/>
      <c r="AC35" s="687" t="n"/>
      <c r="AD35" s="687" t="n"/>
      <c r="AE35" s="687" t="n"/>
    </row>
    <row r="36">
      <c r="A36" s="687" t="n"/>
      <c r="B36" s="687" t="n"/>
      <c r="C36" s="687" t="n"/>
      <c r="D36" s="687" t="n"/>
      <c r="E36" s="687" t="n"/>
      <c r="F36" s="687" t="n"/>
      <c r="G36" s="687" t="n"/>
      <c r="H36" s="687" t="n"/>
      <c r="I36" s="687" t="n"/>
      <c r="J36" s="687" t="n"/>
      <c r="K36" s="687" t="n"/>
      <c r="L36" s="687" t="n"/>
      <c r="M36" s="687" t="n"/>
      <c r="N36" s="687" t="n"/>
      <c r="O36" s="687" t="n"/>
      <c r="P36" s="687" t="n"/>
      <c r="Q36" s="687" t="n"/>
      <c r="R36" s="687" t="n"/>
      <c r="S36" s="687" t="n"/>
      <c r="T36" s="687" t="n"/>
      <c r="U36" s="687" t="n"/>
      <c r="V36" s="687" t="n"/>
      <c r="W36" s="687" t="n"/>
      <c r="X36" s="687" t="n"/>
      <c r="Y36" s="687" t="n"/>
      <c r="Z36" s="687" t="n"/>
      <c r="AA36" s="687" t="n"/>
      <c r="AB36" s="687" t="n"/>
      <c r="AC36" s="687" t="n"/>
      <c r="AD36" s="687" t="n"/>
      <c r="AE36" s="687" t="n"/>
    </row>
    <row r="37">
      <c r="A37" s="687" t="n"/>
      <c r="B37" s="687" t="n"/>
      <c r="C37" s="687" t="n"/>
      <c r="D37" s="687" t="n"/>
      <c r="E37" s="687" t="n"/>
      <c r="F37" s="687" t="n"/>
      <c r="G37" s="687" t="n"/>
      <c r="H37" s="687" t="n"/>
      <c r="I37" s="687" t="n"/>
      <c r="J37" s="687" t="n"/>
      <c r="K37" s="687" t="n"/>
      <c r="L37" s="687" t="n"/>
      <c r="M37" s="687" t="n"/>
      <c r="N37" s="687" t="n"/>
      <c r="O37" s="687" t="n"/>
      <c r="P37" s="687" t="n"/>
      <c r="Q37" s="687" t="n"/>
      <c r="R37" s="687" t="n"/>
      <c r="S37" s="687" t="n"/>
      <c r="T37" s="687" t="n"/>
      <c r="U37" s="687" t="n"/>
      <c r="V37" s="687" t="n"/>
      <c r="W37" s="687" t="n"/>
      <c r="X37" s="687" t="n"/>
      <c r="Y37" s="687" t="n"/>
      <c r="Z37" s="687" t="n"/>
      <c r="AA37" s="687" t="n"/>
      <c r="AB37" s="687" t="n"/>
      <c r="AC37" s="687" t="n"/>
      <c r="AD37" s="687" t="n"/>
      <c r="AE37" s="687" t="n"/>
    </row>
    <row r="38">
      <c r="A38" s="687" t="n"/>
      <c r="B38" s="687" t="n"/>
      <c r="C38" s="687" t="n"/>
      <c r="D38" s="687" t="n"/>
      <c r="E38" s="687" t="n"/>
      <c r="F38" s="687" t="n"/>
      <c r="G38" s="687" t="n"/>
      <c r="H38" s="687" t="n"/>
      <c r="I38" s="687" t="n"/>
      <c r="J38" s="687" t="n"/>
      <c r="K38" s="687" t="n"/>
      <c r="L38" s="687" t="n"/>
      <c r="M38" s="687" t="n"/>
      <c r="N38" s="687" t="n"/>
      <c r="O38" s="687" t="n"/>
      <c r="P38" s="687" t="n"/>
      <c r="Q38" s="687" t="n"/>
      <c r="R38" s="687" t="n"/>
      <c r="S38" s="687" t="n"/>
      <c r="T38" s="687" t="n"/>
      <c r="U38" s="687" t="n"/>
      <c r="V38" s="687" t="n"/>
      <c r="W38" s="687" t="n"/>
      <c r="X38" s="687" t="n"/>
      <c r="Y38" s="687" t="n"/>
      <c r="Z38" s="687" t="n"/>
      <c r="AA38" s="687" t="n"/>
      <c r="AB38" s="687" t="n"/>
      <c r="AC38" s="687" t="n"/>
      <c r="AD38" s="687" t="n"/>
      <c r="AE38" s="687" t="n"/>
    </row>
    <row r="39">
      <c r="A39" s="687" t="n"/>
      <c r="B39" s="687" t="n"/>
      <c r="C39" s="687" t="n"/>
      <c r="D39" s="687" t="n"/>
      <c r="E39" s="687" t="n"/>
      <c r="F39" s="687" t="n"/>
      <c r="G39" s="687" t="n"/>
      <c r="H39" s="687" t="n"/>
      <c r="I39" s="687" t="n"/>
      <c r="J39" s="687" t="n"/>
      <c r="K39" s="687" t="n"/>
      <c r="L39" s="687" t="n"/>
      <c r="M39" s="687" t="n"/>
      <c r="N39" s="687" t="n"/>
      <c r="O39" s="687" t="n"/>
      <c r="P39" s="687" t="n"/>
      <c r="Q39" s="687" t="n"/>
      <c r="R39" s="687" t="n"/>
      <c r="S39" s="687" t="n"/>
      <c r="T39" s="687" t="n"/>
      <c r="U39" s="687" t="n"/>
      <c r="V39" s="687" t="n"/>
      <c r="W39" s="687" t="n"/>
      <c r="X39" s="687" t="n"/>
      <c r="Y39" s="687" t="n"/>
      <c r="Z39" s="687" t="n"/>
      <c r="AA39" s="687" t="n"/>
      <c r="AB39" s="687" t="n"/>
      <c r="AC39" s="687" t="n"/>
      <c r="AD39" s="687" t="n"/>
      <c r="AE39" s="687" t="n"/>
    </row>
    <row r="40">
      <c r="A40" s="687" t="n"/>
      <c r="B40" s="687" t="n"/>
      <c r="C40" s="687" t="n"/>
      <c r="D40" s="687" t="n"/>
      <c r="E40" s="687" t="n"/>
      <c r="F40" s="687" t="n"/>
      <c r="G40" s="687" t="n"/>
      <c r="H40" s="687" t="n"/>
      <c r="I40" s="687" t="n"/>
      <c r="J40" s="687" t="n"/>
      <c r="K40" s="687" t="n"/>
      <c r="L40" s="687" t="n"/>
      <c r="M40" s="687" t="n"/>
      <c r="N40" s="687" t="n"/>
      <c r="O40" s="687" t="n"/>
      <c r="P40" s="687" t="n"/>
      <c r="Q40" s="687" t="n"/>
      <c r="R40" s="687" t="n"/>
      <c r="S40" s="687" t="n"/>
      <c r="T40" s="687" t="n"/>
      <c r="U40" s="687" t="n"/>
      <c r="V40" s="687" t="n"/>
      <c r="W40" s="687" t="n"/>
      <c r="X40" s="687" t="n"/>
      <c r="Y40" s="687" t="n"/>
      <c r="Z40" s="687" t="n"/>
      <c r="AA40" s="687" t="n"/>
      <c r="AB40" s="687" t="n"/>
      <c r="AC40" s="687" t="n"/>
      <c r="AD40" s="687" t="n"/>
      <c r="AE40" s="687" t="n"/>
    </row>
    <row r="41">
      <c r="A41" s="687" t="n"/>
      <c r="B41" s="687" t="n"/>
      <c r="C41" s="687" t="n"/>
      <c r="D41" s="687" t="n"/>
      <c r="E41" s="687" t="n"/>
      <c r="F41" s="687" t="n"/>
      <c r="G41" s="687" t="n"/>
      <c r="H41" s="687" t="n"/>
      <c r="I41" s="687" t="n"/>
      <c r="J41" s="687" t="n"/>
      <c r="K41" s="687" t="n"/>
      <c r="L41" s="687" t="n"/>
      <c r="M41" s="687" t="n"/>
      <c r="N41" s="687" t="n"/>
      <c r="O41" s="687" t="n"/>
      <c r="P41" s="687" t="n"/>
      <c r="Q41" s="687" t="n"/>
      <c r="R41" s="687" t="n"/>
      <c r="S41" s="687" t="n"/>
      <c r="T41" s="687" t="n"/>
      <c r="U41" s="687" t="n"/>
      <c r="V41" s="687" t="n"/>
      <c r="W41" s="687" t="n"/>
      <c r="X41" s="687" t="n"/>
      <c r="Y41" s="687" t="n"/>
      <c r="Z41" s="687" t="n"/>
      <c r="AA41" s="687" t="n"/>
      <c r="AB41" s="687" t="n"/>
      <c r="AC41" s="687" t="n"/>
      <c r="AD41" s="687" t="n"/>
      <c r="AE41" s="687" t="n"/>
    </row>
    <row r="42">
      <c r="A42" s="687" t="n"/>
      <c r="B42" s="687" t="n"/>
      <c r="C42" s="687" t="n"/>
      <c r="D42" s="687" t="n"/>
      <c r="E42" s="687" t="n"/>
      <c r="F42" s="687" t="n"/>
      <c r="G42" s="687" t="n"/>
      <c r="H42" s="687" t="n"/>
      <c r="I42" s="687" t="n"/>
      <c r="J42" s="687" t="n"/>
      <c r="K42" s="687" t="n"/>
      <c r="L42" s="687" t="n"/>
      <c r="M42" s="687" t="n"/>
      <c r="N42" s="687" t="n"/>
      <c r="O42" s="687" t="n"/>
      <c r="P42" s="687" t="n"/>
      <c r="Q42" s="687" t="n"/>
      <c r="R42" s="687" t="n"/>
      <c r="S42" s="687" t="n"/>
      <c r="T42" s="687" t="n"/>
      <c r="U42" s="687" t="n"/>
      <c r="V42" s="687" t="n"/>
      <c r="W42" s="687" t="n"/>
      <c r="X42" s="687" t="n"/>
      <c r="Y42" s="687" t="n"/>
      <c r="Z42" s="687" t="n"/>
      <c r="AA42" s="687" t="n"/>
      <c r="AB42" s="687" t="n"/>
      <c r="AC42" s="687" t="n"/>
      <c r="AD42" s="687" t="n"/>
      <c r="AE42" s="687" t="n"/>
    </row>
    <row r="43">
      <c r="A43" s="687" t="n"/>
      <c r="B43" s="687" t="n"/>
      <c r="C43" s="687" t="n"/>
      <c r="D43" s="687" t="n"/>
      <c r="E43" s="687" t="n"/>
      <c r="F43" s="687" t="n"/>
      <c r="G43" s="687" t="n"/>
      <c r="H43" s="687" t="n"/>
      <c r="I43" s="687" t="n"/>
      <c r="J43" s="687" t="n"/>
      <c r="K43" s="687" t="n"/>
      <c r="L43" s="687" t="n"/>
      <c r="M43" s="687" t="n"/>
      <c r="N43" s="687" t="n"/>
      <c r="O43" s="687" t="n"/>
      <c r="P43" s="687" t="n"/>
      <c r="Q43" s="687" t="n"/>
      <c r="R43" s="687" t="n"/>
      <c r="S43" s="687" t="n"/>
      <c r="T43" s="687" t="n"/>
      <c r="U43" s="687" t="n"/>
      <c r="V43" s="687" t="n"/>
      <c r="W43" s="687" t="n"/>
      <c r="X43" s="687" t="n"/>
      <c r="Y43" s="687" t="n"/>
      <c r="Z43" s="687" t="n"/>
      <c r="AA43" s="687" t="n"/>
      <c r="AB43" s="687" t="n"/>
      <c r="AC43" s="687" t="n"/>
      <c r="AD43" s="687" t="n"/>
      <c r="AE43" s="687" t="n"/>
    </row>
    <row r="44">
      <c r="A44" s="687" t="n"/>
      <c r="B44" s="687" t="n"/>
      <c r="C44" s="687" t="n"/>
      <c r="D44" s="687" t="n"/>
      <c r="E44" s="687" t="n"/>
      <c r="F44" s="687" t="n"/>
      <c r="G44" s="687" t="n"/>
      <c r="H44" s="687" t="n"/>
      <c r="I44" s="687" t="n"/>
      <c r="J44" s="687" t="n"/>
      <c r="K44" s="687" t="n"/>
      <c r="L44" s="687" t="n"/>
      <c r="M44" s="687" t="n"/>
      <c r="N44" s="687" t="n"/>
      <c r="O44" s="687" t="n"/>
      <c r="P44" s="687" t="n"/>
      <c r="Q44" s="687" t="n"/>
      <c r="R44" s="687" t="n"/>
      <c r="S44" s="687" t="n"/>
      <c r="T44" s="687" t="n"/>
      <c r="U44" s="687" t="n"/>
      <c r="V44" s="687" t="n"/>
      <c r="W44" s="687" t="n"/>
      <c r="X44" s="687" t="n"/>
      <c r="Y44" s="687" t="n"/>
      <c r="Z44" s="687" t="n"/>
      <c r="AA44" s="687" t="n"/>
      <c r="AB44" s="687" t="n"/>
      <c r="AC44" s="687" t="n"/>
      <c r="AD44" s="687" t="n"/>
      <c r="AE44" s="687" t="n"/>
    </row>
    <row r="45">
      <c r="A45" s="687" t="n"/>
      <c r="B45" s="687" t="n"/>
      <c r="C45" s="687" t="n"/>
      <c r="D45" s="687" t="n"/>
      <c r="E45" s="687" t="n"/>
      <c r="F45" s="687" t="n"/>
      <c r="G45" s="687" t="n"/>
      <c r="H45" s="687" t="n"/>
      <c r="I45" s="687" t="n"/>
      <c r="J45" s="687" t="n"/>
      <c r="K45" s="687" t="n"/>
      <c r="L45" s="687" t="n"/>
      <c r="M45" s="687" t="n"/>
      <c r="N45" s="687" t="n"/>
      <c r="O45" s="687" t="n"/>
      <c r="P45" s="687" t="n"/>
      <c r="Q45" s="687" t="n"/>
      <c r="R45" s="687" t="n"/>
      <c r="S45" s="687" t="n"/>
      <c r="T45" s="687" t="n"/>
      <c r="U45" s="687" t="n"/>
      <c r="V45" s="687" t="n"/>
      <c r="W45" s="687" t="n"/>
      <c r="X45" s="687" t="n"/>
      <c r="Y45" s="687" t="n"/>
      <c r="Z45" s="687" t="n"/>
      <c r="AA45" s="687" t="n"/>
      <c r="AB45" s="687" t="n"/>
      <c r="AC45" s="687" t="n"/>
      <c r="AD45" s="687" t="n"/>
      <c r="AE45" s="687" t="n"/>
    </row>
    <row r="46">
      <c r="A46" s="687" t="n"/>
      <c r="B46" s="687" t="n"/>
      <c r="C46" s="687" t="n"/>
      <c r="D46" s="687" t="n"/>
      <c r="E46" s="687" t="n"/>
      <c r="F46" s="687" t="n"/>
      <c r="G46" s="687" t="n"/>
      <c r="H46" s="687" t="n"/>
      <c r="I46" s="687" t="n"/>
      <c r="J46" s="687" t="n"/>
      <c r="K46" s="687" t="n"/>
      <c r="L46" s="687" t="n"/>
      <c r="M46" s="687" t="n"/>
      <c r="N46" s="687" t="n"/>
      <c r="O46" s="687" t="n"/>
      <c r="P46" s="687" t="n"/>
      <c r="Q46" s="687" t="n"/>
      <c r="R46" s="687" t="n"/>
      <c r="S46" s="687" t="n"/>
      <c r="T46" s="687" t="n"/>
      <c r="U46" s="687" t="n"/>
      <c r="V46" s="687" t="n"/>
      <c r="W46" s="687" t="n"/>
      <c r="X46" s="687" t="n"/>
      <c r="Y46" s="687" t="n"/>
      <c r="Z46" s="687" t="n"/>
      <c r="AA46" s="687" t="n"/>
      <c r="AB46" s="687" t="n"/>
      <c r="AC46" s="687" t="n"/>
      <c r="AD46" s="687" t="n"/>
      <c r="AE46" s="687" t="n"/>
    </row>
    <row r="47">
      <c r="A47" s="687" t="n"/>
      <c r="B47" s="687" t="n"/>
      <c r="C47" s="687" t="n"/>
      <c r="D47" s="687" t="n"/>
      <c r="E47" s="687" t="n"/>
      <c r="F47" s="687" t="n"/>
      <c r="G47" s="687" t="n"/>
      <c r="H47" s="687" t="n"/>
      <c r="I47" s="687" t="n"/>
      <c r="J47" s="687" t="n"/>
      <c r="K47" s="687" t="n"/>
      <c r="L47" s="687" t="n"/>
      <c r="M47" s="687" t="n"/>
      <c r="N47" s="687" t="n"/>
      <c r="O47" s="687" t="n"/>
      <c r="P47" s="687" t="n"/>
      <c r="Q47" s="687" t="n"/>
      <c r="R47" s="687" t="n"/>
      <c r="S47" s="687" t="n"/>
      <c r="T47" s="687" t="n"/>
      <c r="U47" s="687" t="n"/>
      <c r="V47" s="687" t="n"/>
      <c r="W47" s="687" t="n"/>
      <c r="X47" s="687" t="n"/>
      <c r="Y47" s="687" t="n"/>
      <c r="Z47" s="687" t="n"/>
      <c r="AA47" s="687" t="n"/>
      <c r="AB47" s="687" t="n"/>
      <c r="AC47" s="687" t="n"/>
      <c r="AD47" s="687" t="n"/>
      <c r="AE47" s="687" t="n"/>
    </row>
    <row r="48">
      <c r="A48" s="687" t="n"/>
      <c r="B48" s="687" t="n"/>
      <c r="C48" s="687" t="n"/>
      <c r="D48" s="687" t="n"/>
      <c r="E48" s="687" t="n"/>
      <c r="F48" s="687" t="n"/>
      <c r="G48" s="687" t="n"/>
      <c r="H48" s="687" t="n"/>
      <c r="I48" s="687" t="n"/>
      <c r="J48" s="687" t="n"/>
      <c r="K48" s="687" t="n"/>
      <c r="L48" s="687" t="n"/>
      <c r="M48" s="687" t="n"/>
      <c r="N48" s="687" t="n"/>
      <c r="O48" s="687" t="n"/>
      <c r="P48" s="687" t="n"/>
      <c r="Q48" s="687" t="n"/>
      <c r="R48" s="687" t="n"/>
      <c r="S48" s="687" t="n"/>
      <c r="T48" s="687" t="n"/>
      <c r="U48" s="687" t="n"/>
      <c r="V48" s="687" t="n"/>
      <c r="W48" s="687" t="n"/>
      <c r="X48" s="687" t="n"/>
      <c r="Y48" s="687" t="n"/>
      <c r="Z48" s="687" t="n"/>
      <c r="AA48" s="687" t="n"/>
      <c r="AB48" s="687" t="n"/>
      <c r="AC48" s="687" t="n"/>
      <c r="AD48" s="687" t="n"/>
      <c r="AE48" s="687" t="n"/>
    </row>
    <row r="49">
      <c r="A49" s="687" t="n"/>
      <c r="B49" s="687" t="n"/>
      <c r="C49" s="687" t="n"/>
      <c r="D49" s="687" t="n"/>
      <c r="E49" s="687" t="n"/>
      <c r="F49" s="687" t="n"/>
      <c r="G49" s="687" t="n"/>
      <c r="H49" s="687" t="n"/>
      <c r="I49" s="687" t="n"/>
      <c r="J49" s="687" t="n"/>
      <c r="K49" s="687" t="n"/>
      <c r="L49" s="687" t="n"/>
      <c r="M49" s="687" t="n"/>
      <c r="N49" s="687" t="n"/>
      <c r="O49" s="687" t="n"/>
      <c r="P49" s="687" t="n"/>
      <c r="Q49" s="687" t="n"/>
      <c r="R49" s="687" t="n"/>
      <c r="S49" s="687" t="n"/>
      <c r="T49" s="687" t="n"/>
      <c r="U49" s="687" t="n"/>
      <c r="V49" s="687" t="n"/>
      <c r="W49" s="687" t="n"/>
      <c r="X49" s="687" t="n"/>
      <c r="Y49" s="687" t="n"/>
      <c r="Z49" s="687" t="n"/>
      <c r="AA49" s="687" t="n"/>
      <c r="AB49" s="687" t="n"/>
      <c r="AC49" s="687" t="n"/>
      <c r="AD49" s="687" t="n"/>
      <c r="AE49" s="687" t="n"/>
    </row>
    <row r="50">
      <c r="A50" s="687" t="n"/>
      <c r="B50" s="687" t="n"/>
      <c r="C50" s="687" t="n"/>
      <c r="D50" s="687" t="n"/>
      <c r="E50" s="687" t="n"/>
      <c r="F50" s="687" t="n"/>
      <c r="G50" s="687" t="n"/>
      <c r="H50" s="687" t="n"/>
      <c r="I50" s="687" t="n"/>
      <c r="J50" s="687" t="n"/>
      <c r="K50" s="687" t="n"/>
      <c r="L50" s="687" t="n"/>
      <c r="M50" s="687" t="n"/>
      <c r="N50" s="687" t="n"/>
      <c r="O50" s="687" t="n"/>
      <c r="P50" s="687" t="n"/>
      <c r="Q50" s="687" t="n"/>
      <c r="R50" s="687" t="n"/>
      <c r="S50" s="687" t="n"/>
      <c r="T50" s="687" t="n"/>
      <c r="U50" s="687" t="n"/>
      <c r="V50" s="687" t="n"/>
      <c r="W50" s="687" t="n"/>
      <c r="X50" s="687" t="n"/>
      <c r="Y50" s="687" t="n"/>
      <c r="Z50" s="687" t="n"/>
      <c r="AA50" s="687" t="n"/>
      <c r="AB50" s="687" t="n"/>
      <c r="AC50" s="687" t="n"/>
      <c r="AD50" s="687" t="n"/>
      <c r="AE50" s="687" t="n"/>
    </row>
    <row r="51">
      <c r="A51" s="687" t="n"/>
      <c r="B51" s="687" t="n"/>
      <c r="C51" s="687" t="n"/>
      <c r="D51" s="687" t="n"/>
      <c r="E51" s="687" t="n"/>
      <c r="F51" s="687" t="n"/>
      <c r="G51" s="687" t="n"/>
      <c r="H51" s="687" t="n"/>
      <c r="I51" s="687" t="n"/>
      <c r="J51" s="687" t="n"/>
      <c r="K51" s="687" t="n"/>
      <c r="L51" s="687" t="n"/>
      <c r="M51" s="687" t="n"/>
      <c r="N51" s="687" t="n"/>
      <c r="O51" s="687" t="n"/>
      <c r="P51" s="687" t="n"/>
      <c r="Q51" s="687" t="n"/>
      <c r="R51" s="687" t="n"/>
      <c r="S51" s="687" t="n"/>
      <c r="T51" s="687" t="n"/>
      <c r="U51" s="687" t="n"/>
      <c r="V51" s="687" t="n"/>
      <c r="W51" s="687" t="n"/>
      <c r="X51" s="687" t="n"/>
      <c r="Y51" s="687" t="n"/>
      <c r="Z51" s="687" t="n"/>
      <c r="AA51" s="687" t="n"/>
      <c r="AB51" s="687" t="n"/>
      <c r="AC51" s="687" t="n"/>
      <c r="AD51" s="687" t="n"/>
      <c r="AE51" s="687" t="n"/>
    </row>
    <row r="52">
      <c r="A52" s="687" t="n"/>
      <c r="B52" s="687" t="n"/>
      <c r="C52" s="687" t="n"/>
      <c r="D52" s="687" t="n"/>
      <c r="E52" s="687" t="n"/>
      <c r="F52" s="687" t="n"/>
      <c r="G52" s="687" t="n"/>
      <c r="H52" s="687" t="n"/>
      <c r="I52" s="687" t="n"/>
      <c r="J52" s="687" t="n"/>
      <c r="K52" s="687" t="n"/>
      <c r="L52" s="687" t="n"/>
      <c r="M52" s="687" t="n"/>
      <c r="N52" s="687" t="n"/>
      <c r="O52" s="687" t="n"/>
      <c r="P52" s="687" t="n"/>
      <c r="Q52" s="687" t="n"/>
      <c r="R52" s="687" t="n"/>
      <c r="S52" s="687" t="n"/>
      <c r="T52" s="687" t="n"/>
      <c r="U52" s="687" t="n"/>
      <c r="V52" s="687" t="n"/>
      <c r="W52" s="687" t="n"/>
      <c r="X52" s="687" t="n"/>
      <c r="Y52" s="687" t="n"/>
      <c r="Z52" s="687" t="n"/>
      <c r="AA52" s="687" t="n"/>
      <c r="AB52" s="687" t="n"/>
      <c r="AC52" s="687" t="n"/>
      <c r="AD52" s="687" t="n"/>
      <c r="AE52" s="687" t="n"/>
    </row>
    <row r="53">
      <c r="A53" s="687" t="n"/>
      <c r="B53" s="687" t="n"/>
      <c r="C53" s="687" t="n"/>
      <c r="D53" s="687" t="n"/>
      <c r="E53" s="687" t="n"/>
      <c r="F53" s="687" t="n"/>
      <c r="G53" s="687" t="n"/>
      <c r="H53" s="687" t="n"/>
      <c r="I53" s="687" t="n"/>
      <c r="J53" s="687" t="n"/>
      <c r="K53" s="687" t="n"/>
      <c r="L53" s="687" t="n"/>
      <c r="M53" s="687" t="n"/>
      <c r="N53" s="687" t="n"/>
      <c r="O53" s="687" t="n"/>
      <c r="P53" s="687" t="n"/>
      <c r="Q53" s="687" t="n"/>
      <c r="R53" s="687" t="n"/>
      <c r="S53" s="687" t="n"/>
      <c r="T53" s="687" t="n"/>
      <c r="U53" s="687" t="n"/>
      <c r="V53" s="687" t="n"/>
      <c r="W53" s="687" t="n"/>
      <c r="X53" s="687" t="n"/>
      <c r="Y53" s="687" t="n"/>
      <c r="Z53" s="687" t="n"/>
      <c r="AA53" s="687" t="n"/>
      <c r="AB53" s="687" t="n"/>
      <c r="AC53" s="687" t="n"/>
      <c r="AD53" s="687" t="n"/>
      <c r="AE53" s="687" t="n"/>
    </row>
    <row r="54">
      <c r="A54" s="687" t="n"/>
      <c r="B54" s="687" t="n"/>
      <c r="C54" s="687" t="n"/>
      <c r="D54" s="687" t="n"/>
      <c r="E54" s="687" t="n"/>
      <c r="F54" s="687" t="n"/>
      <c r="G54" s="687" t="n"/>
      <c r="H54" s="687" t="n"/>
      <c r="I54" s="687" t="n"/>
      <c r="J54" s="687" t="n"/>
      <c r="K54" s="687" t="n"/>
      <c r="L54" s="687" t="n"/>
      <c r="M54" s="687" t="n"/>
      <c r="N54" s="687" t="n"/>
      <c r="O54" s="687" t="n"/>
      <c r="P54" s="687" t="n"/>
      <c r="Q54" s="687" t="n"/>
      <c r="R54" s="687" t="n"/>
      <c r="S54" s="687" t="n"/>
      <c r="T54" s="687" t="n"/>
      <c r="U54" s="687" t="n"/>
      <c r="V54" s="687" t="n"/>
      <c r="W54" s="687" t="n"/>
      <c r="X54" s="687" t="n"/>
      <c r="Y54" s="687" t="n"/>
      <c r="Z54" s="687" t="n"/>
      <c r="AA54" s="687" t="n"/>
      <c r="AB54" s="687" t="n"/>
      <c r="AC54" s="687" t="n"/>
      <c r="AD54" s="687" t="n"/>
      <c r="AE54" s="687" t="n"/>
    </row>
    <row r="55">
      <c r="A55" s="687" t="n"/>
      <c r="B55" s="687" t="n"/>
      <c r="C55" s="687" t="n"/>
      <c r="D55" s="687" t="n"/>
      <c r="E55" s="687" t="n"/>
      <c r="F55" s="687" t="n"/>
      <c r="G55" s="687" t="n"/>
      <c r="H55" s="687" t="n"/>
      <c r="I55" s="687" t="n"/>
      <c r="J55" s="687" t="n"/>
      <c r="K55" s="687" t="n"/>
      <c r="L55" s="687" t="n"/>
      <c r="M55" s="687" t="n"/>
      <c r="N55" s="687" t="n"/>
      <c r="O55" s="687" t="n"/>
      <c r="P55" s="687" t="n"/>
      <c r="Q55" s="687" t="n"/>
      <c r="R55" s="687" t="n"/>
      <c r="S55" s="687" t="n"/>
      <c r="T55" s="687" t="n"/>
      <c r="U55" s="687" t="n"/>
      <c r="V55" s="687" t="n"/>
      <c r="W55" s="687" t="n"/>
      <c r="X55" s="687" t="n"/>
      <c r="Y55" s="687" t="n"/>
      <c r="Z55" s="687" t="n"/>
      <c r="AA55" s="687" t="n"/>
      <c r="AB55" s="687" t="n"/>
      <c r="AC55" s="687" t="n"/>
      <c r="AD55" s="687" t="n"/>
      <c r="AE55" s="687" t="n"/>
    </row>
    <row r="56">
      <c r="A56" s="687" t="n"/>
      <c r="B56" s="687" t="n"/>
      <c r="C56" s="687" t="n"/>
      <c r="D56" s="687" t="n"/>
      <c r="E56" s="687" t="n"/>
      <c r="F56" s="687" t="n"/>
      <c r="G56" s="687" t="n"/>
      <c r="H56" s="687" t="n"/>
      <c r="I56" s="687" t="n"/>
      <c r="J56" s="687" t="n"/>
      <c r="K56" s="687" t="n"/>
      <c r="L56" s="687" t="n"/>
      <c r="M56" s="687" t="n"/>
      <c r="N56" s="687" t="n"/>
      <c r="O56" s="687" t="n"/>
      <c r="P56" s="687" t="n"/>
      <c r="Q56" s="687" t="n"/>
      <c r="R56" s="687" t="n"/>
      <c r="S56" s="687" t="n"/>
      <c r="T56" s="687" t="n"/>
      <c r="U56" s="687" t="n"/>
      <c r="V56" s="687" t="n"/>
      <c r="W56" s="687" t="n"/>
      <c r="X56" s="687" t="n"/>
      <c r="Y56" s="687" t="n"/>
      <c r="Z56" s="687" t="n"/>
      <c r="AA56" s="687" t="n"/>
      <c r="AB56" s="687" t="n"/>
      <c r="AC56" s="687" t="n"/>
      <c r="AD56" s="687" t="n"/>
      <c r="AE56" s="687" t="n"/>
    </row>
    <row r="57">
      <c r="A57" s="687" t="n"/>
      <c r="B57" s="687" t="n"/>
      <c r="C57" s="687" t="n"/>
      <c r="D57" s="687" t="n"/>
      <c r="E57" s="687" t="n"/>
      <c r="F57" s="687" t="n"/>
      <c r="G57" s="687" t="n"/>
      <c r="H57" s="687" t="n"/>
      <c r="I57" s="687" t="n"/>
      <c r="J57" s="687" t="n"/>
      <c r="K57" s="687" t="n"/>
      <c r="L57" s="687" t="n"/>
      <c r="M57" s="687" t="n"/>
      <c r="N57" s="687" t="n"/>
      <c r="O57" s="687" t="n"/>
      <c r="P57" s="687" t="n"/>
      <c r="Q57" s="687" t="n"/>
      <c r="R57" s="687" t="n"/>
      <c r="S57" s="687" t="n"/>
      <c r="T57" s="687" t="n"/>
      <c r="U57" s="687" t="n"/>
      <c r="V57" s="687" t="n"/>
      <c r="W57" s="687" t="n"/>
      <c r="X57" s="687" t="n"/>
      <c r="Y57" s="687" t="n"/>
      <c r="Z57" s="687" t="n"/>
      <c r="AA57" s="687" t="n"/>
      <c r="AB57" s="687" t="n"/>
      <c r="AC57" s="687" t="n"/>
      <c r="AD57" s="687" t="n"/>
      <c r="AE57" s="687" t="n"/>
    </row>
    <row r="58">
      <c r="A58" s="687" t="n"/>
      <c r="B58" s="687" t="n"/>
      <c r="C58" s="687" t="n"/>
      <c r="D58" s="687" t="n"/>
      <c r="E58" s="687" t="n"/>
      <c r="F58" s="687" t="n"/>
      <c r="G58" s="687" t="n"/>
      <c r="H58" s="687" t="n"/>
      <c r="I58" s="687" t="n"/>
      <c r="J58" s="687" t="n"/>
      <c r="K58" s="687" t="n"/>
      <c r="L58" s="687" t="n"/>
      <c r="M58" s="687" t="n"/>
      <c r="N58" s="687" t="n"/>
      <c r="O58" s="687" t="n"/>
      <c r="P58" s="687" t="n"/>
      <c r="Q58" s="687" t="n"/>
      <c r="R58" s="687" t="n"/>
      <c r="S58" s="687" t="n"/>
      <c r="T58" s="687" t="n"/>
      <c r="U58" s="687" t="n"/>
      <c r="V58" s="687" t="n"/>
      <c r="W58" s="687" t="n"/>
      <c r="X58" s="687" t="n"/>
      <c r="Y58" s="687" t="n"/>
      <c r="Z58" s="687" t="n"/>
      <c r="AA58" s="687" t="n"/>
      <c r="AB58" s="687" t="n"/>
      <c r="AC58" s="687" t="n"/>
      <c r="AD58" s="687" t="n"/>
      <c r="AE58" s="687" t="n"/>
    </row>
    <row r="59">
      <c r="A59" s="687" t="n"/>
      <c r="B59" s="687" t="n"/>
      <c r="C59" s="687" t="n"/>
      <c r="D59" s="687" t="n"/>
      <c r="E59" s="687" t="n"/>
      <c r="F59" s="687" t="n"/>
      <c r="G59" s="687" t="n"/>
      <c r="H59" s="687" t="n"/>
      <c r="I59" s="687" t="n"/>
      <c r="J59" s="687" t="n"/>
      <c r="K59" s="687" t="n"/>
      <c r="L59" s="687" t="n"/>
      <c r="M59" s="687" t="n"/>
      <c r="N59" s="687" t="n"/>
      <c r="O59" s="687" t="n"/>
      <c r="P59" s="687" t="n"/>
      <c r="Q59" s="687" t="n"/>
      <c r="R59" s="687" t="n"/>
      <c r="S59" s="687" t="n"/>
      <c r="T59" s="687" t="n"/>
      <c r="U59" s="687" t="n"/>
      <c r="V59" s="687" t="n"/>
      <c r="W59" s="687" t="n"/>
      <c r="X59" s="687" t="n"/>
      <c r="Y59" s="687" t="n"/>
      <c r="Z59" s="687" t="n"/>
      <c r="AA59" s="687" t="n"/>
      <c r="AB59" s="687" t="n"/>
      <c r="AC59" s="687" t="n"/>
      <c r="AD59" s="687" t="n"/>
      <c r="AE59" s="687" t="n"/>
    </row>
    <row r="60">
      <c r="A60" s="687" t="n"/>
      <c r="B60" s="687" t="n"/>
      <c r="C60" s="687" t="n"/>
      <c r="D60" s="687" t="n"/>
      <c r="E60" s="687" t="n"/>
      <c r="F60" s="687" t="n"/>
      <c r="G60" s="687" t="n"/>
      <c r="H60" s="687" t="n"/>
      <c r="I60" s="687" t="n"/>
      <c r="J60" s="687" t="n"/>
      <c r="K60" s="687" t="n"/>
      <c r="L60" s="687" t="n"/>
      <c r="M60" s="687" t="n"/>
      <c r="N60" s="687" t="n"/>
      <c r="O60" s="687" t="n"/>
      <c r="P60" s="687" t="n"/>
      <c r="Q60" s="687" t="n"/>
      <c r="R60" s="687" t="n"/>
      <c r="S60" s="687" t="n"/>
      <c r="T60" s="687" t="n"/>
      <c r="U60" s="687" t="n"/>
      <c r="V60" s="687" t="n"/>
      <c r="W60" s="687" t="n"/>
      <c r="X60" s="687" t="n"/>
      <c r="Y60" s="687" t="n"/>
      <c r="Z60" s="687" t="n"/>
      <c r="AA60" s="687" t="n"/>
      <c r="AB60" s="687" t="n"/>
      <c r="AC60" s="687" t="n"/>
      <c r="AD60" s="687" t="n"/>
      <c r="AE60" s="687" t="n"/>
    </row>
    <row r="61">
      <c r="A61" s="687" t="n"/>
      <c r="B61" s="687" t="n"/>
      <c r="C61" s="687" t="n"/>
      <c r="D61" s="687" t="n"/>
      <c r="E61" s="687" t="n"/>
      <c r="F61" s="687" t="n"/>
      <c r="G61" s="687" t="n"/>
      <c r="H61" s="687" t="n"/>
      <c r="I61" s="687" t="n"/>
      <c r="J61" s="687" t="n"/>
      <c r="K61" s="687" t="n"/>
      <c r="L61" s="687" t="n"/>
      <c r="M61" s="687" t="n"/>
      <c r="N61" s="687" t="n"/>
      <c r="O61" s="687" t="n"/>
      <c r="P61" s="687" t="n"/>
      <c r="Q61" s="687" t="n"/>
      <c r="R61" s="687" t="n"/>
      <c r="S61" s="687" t="n"/>
      <c r="T61" s="687" t="n"/>
      <c r="U61" s="687" t="n"/>
      <c r="V61" s="687" t="n"/>
      <c r="W61" s="687" t="n"/>
      <c r="X61" s="687" t="n"/>
      <c r="Y61" s="687" t="n"/>
      <c r="Z61" s="687" t="n"/>
      <c r="AA61" s="687" t="n"/>
      <c r="AB61" s="687" t="n"/>
      <c r="AC61" s="687" t="n"/>
      <c r="AD61" s="687" t="n"/>
      <c r="AE61" s="687" t="n"/>
    </row>
    <row r="62">
      <c r="A62" s="687" t="n"/>
      <c r="B62" s="687" t="n"/>
      <c r="C62" s="687" t="n"/>
      <c r="D62" s="687" t="n"/>
      <c r="E62" s="687" t="n"/>
      <c r="F62" s="687" t="n"/>
      <c r="G62" s="687" t="n"/>
      <c r="H62" s="687" t="n"/>
      <c r="I62" s="687" t="n"/>
      <c r="J62" s="687" t="n"/>
      <c r="K62" s="687" t="n"/>
      <c r="L62" s="687" t="n"/>
      <c r="M62" s="687" t="n"/>
      <c r="N62" s="687" t="n"/>
      <c r="O62" s="687" t="n"/>
      <c r="P62" s="687" t="n"/>
      <c r="Q62" s="687" t="n"/>
      <c r="R62" s="687" t="n"/>
      <c r="S62" s="687" t="n"/>
      <c r="T62" s="687" t="n"/>
      <c r="U62" s="687" t="n"/>
      <c r="V62" s="687" t="n"/>
      <c r="W62" s="687" t="n"/>
      <c r="X62" s="687" t="n"/>
      <c r="Y62" s="687" t="n"/>
      <c r="Z62" s="687" t="n"/>
      <c r="AA62" s="687" t="n"/>
      <c r="AB62" s="687" t="n"/>
      <c r="AC62" s="687" t="n"/>
      <c r="AD62" s="687" t="n"/>
      <c r="AE62" s="687" t="n"/>
    </row>
    <row r="63">
      <c r="A63" s="687" t="n"/>
      <c r="B63" s="687" t="n"/>
      <c r="C63" s="687" t="n"/>
      <c r="D63" s="687" t="n"/>
      <c r="E63" s="687" t="n"/>
      <c r="F63" s="687" t="n"/>
      <c r="G63" s="687" t="n"/>
      <c r="H63" s="687" t="n"/>
      <c r="I63" s="687" t="n"/>
      <c r="J63" s="687" t="n"/>
      <c r="K63" s="687" t="n"/>
      <c r="L63" s="687" t="n"/>
      <c r="M63" s="687" t="n"/>
      <c r="N63" s="687" t="n"/>
      <c r="O63" s="687" t="n"/>
      <c r="P63" s="687" t="n"/>
      <c r="Q63" s="687" t="n"/>
      <c r="R63" s="687" t="n"/>
      <c r="S63" s="687" t="n"/>
      <c r="T63" s="687" t="n"/>
      <c r="U63" s="687" t="n"/>
      <c r="V63" s="687" t="n"/>
      <c r="W63" s="687" t="n"/>
      <c r="X63" s="687" t="n"/>
      <c r="Y63" s="687" t="n"/>
      <c r="Z63" s="687" t="n"/>
      <c r="AA63" s="687" t="n"/>
      <c r="AB63" s="687" t="n"/>
      <c r="AC63" s="687" t="n"/>
      <c r="AD63" s="687" t="n"/>
      <c r="AE63" s="687" t="n"/>
    </row>
    <row r="64">
      <c r="A64" s="687" t="n"/>
      <c r="B64" s="687" t="n"/>
      <c r="C64" s="687" t="n"/>
      <c r="D64" s="687" t="n"/>
      <c r="E64" s="687" t="n"/>
      <c r="F64" s="687" t="n"/>
      <c r="G64" s="687" t="n"/>
      <c r="H64" s="687" t="n"/>
      <c r="I64" s="687" t="n"/>
      <c r="J64" s="687" t="n"/>
      <c r="K64" s="687" t="n"/>
      <c r="L64" s="687" t="n"/>
      <c r="M64" s="687" t="n"/>
      <c r="N64" s="687" t="n"/>
      <c r="O64" s="687" t="n"/>
      <c r="P64" s="687" t="n"/>
      <c r="Q64" s="687" t="n"/>
      <c r="R64" s="687" t="n"/>
      <c r="S64" s="687" t="n"/>
      <c r="T64" s="687" t="n"/>
      <c r="U64" s="687" t="n"/>
      <c r="V64" s="687" t="n"/>
      <c r="W64" s="687" t="n"/>
      <c r="X64" s="687" t="n"/>
      <c r="Y64" s="687" t="n"/>
      <c r="Z64" s="687" t="n"/>
      <c r="AA64" s="687" t="n"/>
      <c r="AB64" s="687" t="n"/>
      <c r="AC64" s="687" t="n"/>
      <c r="AD64" s="687" t="n"/>
      <c r="AE64" s="687" t="n"/>
    </row>
    <row r="65">
      <c r="A65" s="687" t="n"/>
      <c r="B65" s="687" t="n"/>
      <c r="C65" s="687" t="n"/>
      <c r="D65" s="687" t="n"/>
      <c r="E65" s="687" t="n"/>
      <c r="F65" s="687" t="n"/>
      <c r="G65" s="687" t="n"/>
      <c r="H65" s="687" t="n"/>
      <c r="I65" s="687" t="n"/>
      <c r="J65" s="687" t="n"/>
      <c r="K65" s="687" t="n"/>
      <c r="L65" s="687" t="n"/>
      <c r="M65" s="687" t="n"/>
      <c r="N65" s="687" t="n"/>
      <c r="O65" s="687" t="n"/>
      <c r="P65" s="687" t="n"/>
      <c r="Q65" s="687" t="n"/>
      <c r="R65" s="687" t="n"/>
      <c r="S65" s="687" t="n"/>
      <c r="T65" s="687" t="n"/>
      <c r="U65" s="687" t="n"/>
      <c r="V65" s="687" t="n"/>
      <c r="W65" s="687" t="n"/>
      <c r="X65" s="687" t="n"/>
      <c r="Y65" s="687" t="n"/>
      <c r="Z65" s="687" t="n"/>
      <c r="AA65" s="687" t="n"/>
      <c r="AB65" s="687" t="n"/>
      <c r="AC65" s="687" t="n"/>
      <c r="AD65" s="687" t="n"/>
      <c r="AE65" s="687" t="n"/>
    </row>
    <row r="66">
      <c r="A66" s="687" t="n"/>
      <c r="B66" s="687" t="n"/>
      <c r="C66" s="687" t="n"/>
      <c r="D66" s="687" t="n"/>
      <c r="E66" s="687" t="n"/>
      <c r="F66" s="687" t="n"/>
      <c r="G66" s="687" t="n"/>
      <c r="H66" s="687" t="n"/>
      <c r="I66" s="687" t="n"/>
      <c r="J66" s="687" t="n"/>
      <c r="K66" s="687" t="n"/>
      <c r="L66" s="687" t="n"/>
      <c r="M66" s="687" t="n"/>
      <c r="N66" s="687" t="n"/>
      <c r="O66" s="687" t="n"/>
      <c r="P66" s="687" t="n"/>
      <c r="Q66" s="687" t="n"/>
      <c r="R66" s="687" t="n"/>
      <c r="S66" s="687" t="n"/>
      <c r="T66" s="687" t="n"/>
      <c r="U66" s="687" t="n"/>
      <c r="V66" s="687" t="n"/>
      <c r="W66" s="687" t="n"/>
      <c r="X66" s="687" t="n"/>
      <c r="Y66" s="687" t="n"/>
      <c r="Z66" s="687" t="n"/>
      <c r="AA66" s="687" t="n"/>
      <c r="AB66" s="687" t="n"/>
      <c r="AC66" s="687" t="n"/>
      <c r="AD66" s="687" t="n"/>
      <c r="AE66" s="687" t="n"/>
    </row>
    <row r="67">
      <c r="A67" s="687" t="n"/>
      <c r="B67" s="687" t="n"/>
      <c r="C67" s="687" t="n"/>
      <c r="D67" s="687" t="n"/>
      <c r="E67" s="687" t="n"/>
      <c r="F67" s="687" t="n"/>
      <c r="G67" s="687" t="n"/>
      <c r="H67" s="687" t="n"/>
      <c r="I67" s="687" t="n"/>
      <c r="J67" s="687" t="n"/>
      <c r="K67" s="687" t="n"/>
      <c r="L67" s="687" t="n"/>
      <c r="M67" s="687" t="n"/>
      <c r="N67" s="687" t="n"/>
      <c r="O67" s="687" t="n"/>
      <c r="P67" s="687" t="n"/>
      <c r="Q67" s="687" t="n"/>
      <c r="R67" s="687" t="n"/>
      <c r="S67" s="687" t="n"/>
      <c r="T67" s="687" t="n"/>
      <c r="U67" s="687" t="n"/>
      <c r="V67" s="687" t="n"/>
      <c r="W67" s="687" t="n"/>
      <c r="X67" s="687" t="n"/>
      <c r="Y67" s="687" t="n"/>
      <c r="Z67" s="687" t="n"/>
      <c r="AA67" s="687" t="n"/>
      <c r="AB67" s="687" t="n"/>
      <c r="AC67" s="687" t="n"/>
      <c r="AD67" s="687" t="n"/>
      <c r="AE67" s="687" t="n"/>
    </row>
    <row r="68">
      <c r="A68" s="687" t="n"/>
      <c r="B68" s="687" t="n"/>
      <c r="C68" s="687" t="n"/>
      <c r="D68" s="687" t="n"/>
      <c r="E68" s="687" t="n"/>
      <c r="F68" s="687" t="n"/>
      <c r="G68" s="687" t="n"/>
      <c r="H68" s="687" t="n"/>
      <c r="I68" s="687" t="n"/>
      <c r="J68" s="687" t="n"/>
      <c r="K68" s="687" t="n"/>
      <c r="L68" s="687" t="n"/>
      <c r="M68" s="687" t="n"/>
      <c r="N68" s="687" t="n"/>
      <c r="O68" s="687" t="n"/>
      <c r="P68" s="687" t="n"/>
      <c r="Q68" s="687" t="n"/>
      <c r="R68" s="687" t="n"/>
      <c r="S68" s="687" t="n"/>
      <c r="T68" s="687" t="n"/>
      <c r="U68" s="687" t="n"/>
      <c r="V68" s="687" t="n"/>
      <c r="W68" s="687" t="n"/>
      <c r="X68" s="687" t="n"/>
      <c r="Y68" s="687" t="n"/>
      <c r="Z68" s="687" t="n"/>
      <c r="AA68" s="687" t="n"/>
      <c r="AB68" s="687" t="n"/>
      <c r="AC68" s="687" t="n"/>
      <c r="AD68" s="687" t="n"/>
      <c r="AE68" s="687" t="n"/>
    </row>
    <row r="69">
      <c r="A69" s="687" t="n"/>
      <c r="B69" s="687" t="n"/>
      <c r="C69" s="687" t="n"/>
      <c r="D69" s="687" t="n"/>
      <c r="E69" s="687" t="n"/>
      <c r="F69" s="687" t="n"/>
      <c r="G69" s="687" t="n"/>
      <c r="H69" s="687" t="n"/>
      <c r="I69" s="687" t="n"/>
      <c r="J69" s="687" t="n"/>
      <c r="K69" s="687" t="n"/>
      <c r="L69" s="687" t="n"/>
      <c r="M69" s="687" t="n"/>
      <c r="N69" s="687" t="n"/>
      <c r="O69" s="687" t="n"/>
      <c r="P69" s="687" t="n"/>
      <c r="Q69" s="687" t="n"/>
      <c r="R69" s="687" t="n"/>
      <c r="S69" s="687" t="n"/>
      <c r="T69" s="687" t="n"/>
      <c r="U69" s="687" t="n"/>
      <c r="V69" s="687" t="n"/>
      <c r="W69" s="687" t="n"/>
      <c r="X69" s="687" t="n"/>
      <c r="Y69" s="687" t="n"/>
      <c r="Z69" s="687" t="n"/>
      <c r="AA69" s="687" t="n"/>
      <c r="AB69" s="687" t="n"/>
      <c r="AC69" s="687" t="n"/>
      <c r="AD69" s="687" t="n"/>
      <c r="AE69" s="687" t="n"/>
    </row>
    <row r="70">
      <c r="A70" s="687" t="n"/>
      <c r="B70" s="687" t="n"/>
      <c r="C70" s="687" t="n"/>
      <c r="D70" s="687" t="n"/>
      <c r="E70" s="687" t="n"/>
      <c r="F70" s="687" t="n"/>
      <c r="G70" s="687" t="n"/>
      <c r="H70" s="687" t="n"/>
      <c r="I70" s="687" t="n"/>
      <c r="J70" s="687" t="n"/>
      <c r="K70" s="687" t="n"/>
      <c r="L70" s="687" t="n"/>
      <c r="M70" s="687" t="n"/>
      <c r="N70" s="687" t="n"/>
      <c r="O70" s="687" t="n"/>
      <c r="P70" s="687" t="n"/>
      <c r="Q70" s="687" t="n"/>
      <c r="R70" s="687" t="n"/>
      <c r="S70" s="687" t="n"/>
      <c r="T70" s="687" t="n"/>
      <c r="U70" s="687" t="n"/>
      <c r="V70" s="687" t="n"/>
      <c r="W70" s="687" t="n"/>
      <c r="X70" s="687" t="n"/>
      <c r="Y70" s="687" t="n"/>
      <c r="Z70" s="687" t="n"/>
      <c r="AA70" s="687" t="n"/>
      <c r="AB70" s="687" t="n"/>
      <c r="AC70" s="687" t="n"/>
      <c r="AD70" s="687" t="n"/>
      <c r="AE70" s="687" t="n"/>
    </row>
    <row r="71">
      <c r="A71" s="687" t="n"/>
      <c r="B71" s="687" t="n"/>
      <c r="C71" s="687" t="n"/>
      <c r="D71" s="687" t="n"/>
      <c r="E71" s="687" t="n"/>
      <c r="F71" s="687" t="n"/>
      <c r="G71" s="687" t="n"/>
      <c r="H71" s="687" t="n"/>
      <c r="I71" s="687" t="n"/>
      <c r="J71" s="687" t="n"/>
      <c r="K71" s="687" t="n"/>
      <c r="L71" s="687" t="n"/>
      <c r="M71" s="687" t="n"/>
      <c r="N71" s="687" t="n"/>
      <c r="O71" s="687" t="n"/>
      <c r="P71" s="687" t="n"/>
      <c r="Q71" s="687" t="n"/>
      <c r="R71" s="687" t="n"/>
      <c r="S71" s="687" t="n"/>
      <c r="T71" s="687" t="n"/>
      <c r="U71" s="687" t="n"/>
      <c r="V71" s="687" t="n"/>
      <c r="W71" s="687" t="n"/>
      <c r="X71" s="687" t="n"/>
      <c r="Y71" s="687" t="n"/>
      <c r="Z71" s="687" t="n"/>
      <c r="AA71" s="687" t="n"/>
      <c r="AB71" s="687" t="n"/>
      <c r="AC71" s="687" t="n"/>
      <c r="AD71" s="687" t="n"/>
      <c r="AE71" s="687" t="n"/>
    </row>
    <row r="72">
      <c r="A72" s="687" t="n"/>
      <c r="B72" s="687" t="n"/>
      <c r="C72" s="687" t="n"/>
      <c r="D72" s="687" t="n"/>
      <c r="E72" s="687" t="n"/>
      <c r="F72" s="687" t="n"/>
      <c r="G72" s="687" t="n"/>
      <c r="H72" s="687" t="n"/>
      <c r="I72" s="687" t="n"/>
      <c r="J72" s="687" t="n"/>
      <c r="K72" s="687" t="n"/>
      <c r="L72" s="687" t="n"/>
      <c r="M72" s="687" t="n"/>
      <c r="N72" s="687" t="n"/>
      <c r="O72" s="687" t="n"/>
      <c r="P72" s="687" t="n"/>
      <c r="Q72" s="687" t="n"/>
      <c r="R72" s="687" t="n"/>
      <c r="S72" s="687" t="n"/>
      <c r="T72" s="687" t="n"/>
      <c r="U72" s="687" t="n"/>
      <c r="V72" s="687" t="n"/>
      <c r="W72" s="687" t="n"/>
      <c r="X72" s="687" t="n"/>
      <c r="Y72" s="687" t="n"/>
      <c r="Z72" s="687" t="n"/>
      <c r="AA72" s="687" t="n"/>
      <c r="AB72" s="687" t="n"/>
      <c r="AC72" s="687" t="n"/>
      <c r="AD72" s="687" t="n"/>
      <c r="AE72" s="687" t="n"/>
    </row>
    <row r="73">
      <c r="A73" s="687" t="n"/>
      <c r="B73" s="687" t="n"/>
      <c r="C73" s="687" t="n"/>
      <c r="D73" s="687" t="n"/>
      <c r="E73" s="687" t="n"/>
      <c r="F73" s="687" t="n"/>
      <c r="G73" s="687" t="n"/>
      <c r="H73" s="687" t="n"/>
      <c r="I73" s="687" t="n"/>
      <c r="J73" s="687" t="n"/>
      <c r="K73" s="687" t="n"/>
      <c r="L73" s="687" t="n"/>
      <c r="M73" s="687" t="n"/>
      <c r="N73" s="687" t="n"/>
      <c r="O73" s="687" t="n"/>
      <c r="P73" s="687" t="n"/>
      <c r="Q73" s="687" t="n"/>
      <c r="R73" s="687" t="n"/>
      <c r="S73" s="687" t="n"/>
      <c r="T73" s="687" t="n"/>
      <c r="U73" s="687" t="n"/>
      <c r="V73" s="687" t="n"/>
      <c r="W73" s="687" t="n"/>
      <c r="X73" s="687" t="n"/>
      <c r="Y73" s="687" t="n"/>
      <c r="Z73" s="687" t="n"/>
      <c r="AA73" s="687" t="n"/>
      <c r="AB73" s="687" t="n"/>
      <c r="AC73" s="687" t="n"/>
      <c r="AD73" s="687" t="n"/>
      <c r="AE73" s="687" t="n"/>
    </row>
    <row r="74">
      <c r="A74" s="687" t="n"/>
      <c r="B74" s="687" t="n"/>
      <c r="C74" s="687" t="n"/>
      <c r="D74" s="687" t="n"/>
      <c r="E74" s="687" t="n"/>
      <c r="F74" s="687" t="n"/>
      <c r="G74" s="687" t="n"/>
      <c r="H74" s="687" t="n"/>
      <c r="I74" s="687" t="n"/>
      <c r="J74" s="687" t="n"/>
      <c r="K74" s="687" t="n"/>
      <c r="L74" s="687" t="n"/>
      <c r="M74" s="687" t="n"/>
      <c r="N74" s="687" t="n"/>
      <c r="O74" s="687" t="n"/>
      <c r="P74" s="687" t="n"/>
      <c r="Q74" s="687" t="n"/>
      <c r="R74" s="687" t="n"/>
      <c r="S74" s="687" t="n"/>
      <c r="T74" s="687" t="n"/>
      <c r="U74" s="687" t="n"/>
      <c r="V74" s="687" t="n"/>
      <c r="W74" s="687" t="n"/>
      <c r="X74" s="687" t="n"/>
      <c r="Y74" s="687" t="n"/>
      <c r="Z74" s="687" t="n"/>
      <c r="AA74" s="687" t="n"/>
      <c r="AB74" s="687" t="n"/>
      <c r="AC74" s="687" t="n"/>
      <c r="AD74" s="687" t="n"/>
      <c r="AE74" s="687" t="n"/>
    </row>
    <row r="75">
      <c r="A75" s="687" t="n"/>
      <c r="B75" s="687" t="n"/>
      <c r="C75" s="687" t="n"/>
      <c r="D75" s="687" t="n"/>
      <c r="E75" s="687" t="n"/>
      <c r="F75" s="687" t="n"/>
      <c r="G75" s="687" t="n"/>
      <c r="H75" s="687" t="n"/>
      <c r="I75" s="687" t="n"/>
      <c r="J75" s="687" t="n"/>
      <c r="K75" s="687" t="n"/>
      <c r="L75" s="687" t="n"/>
      <c r="M75" s="687" t="n"/>
      <c r="N75" s="687" t="n"/>
      <c r="O75" s="687" t="n"/>
      <c r="P75" s="687" t="n"/>
      <c r="Q75" s="687" t="n"/>
      <c r="R75" s="687" t="n"/>
      <c r="S75" s="687" t="n"/>
      <c r="T75" s="687" t="n"/>
      <c r="U75" s="687" t="n"/>
      <c r="V75" s="687" t="n"/>
      <c r="W75" s="687" t="n"/>
      <c r="X75" s="687" t="n"/>
      <c r="Y75" s="687" t="n"/>
      <c r="Z75" s="687" t="n"/>
      <c r="AA75" s="687" t="n"/>
      <c r="AB75" s="687" t="n"/>
      <c r="AC75" s="687" t="n"/>
      <c r="AD75" s="687" t="n"/>
      <c r="AE75" s="687" t="n"/>
    </row>
    <row r="76">
      <c r="A76" s="687" t="n"/>
      <c r="B76" s="687" t="n"/>
      <c r="C76" s="687" t="n"/>
      <c r="D76" s="687" t="n"/>
      <c r="E76" s="687" t="n"/>
      <c r="F76" s="687" t="n"/>
      <c r="G76" s="687" t="n"/>
      <c r="H76" s="687" t="n"/>
      <c r="I76" s="687" t="n"/>
      <c r="J76" s="687" t="n"/>
      <c r="K76" s="687" t="n"/>
      <c r="L76" s="687" t="n"/>
      <c r="M76" s="687" t="n"/>
      <c r="N76" s="687" t="n"/>
      <c r="O76" s="687" t="n"/>
      <c r="P76" s="687" t="n"/>
      <c r="Q76" s="687" t="n"/>
      <c r="R76" s="687" t="n"/>
      <c r="S76" s="687" t="n"/>
      <c r="T76" s="687" t="n"/>
      <c r="U76" s="687" t="n"/>
      <c r="V76" s="687" t="n"/>
      <c r="W76" s="687" t="n"/>
      <c r="X76" s="687" t="n"/>
      <c r="Y76" s="687" t="n"/>
      <c r="Z76" s="687" t="n"/>
      <c r="AA76" s="687" t="n"/>
      <c r="AB76" s="687" t="n"/>
      <c r="AC76" s="687" t="n"/>
      <c r="AD76" s="687" t="n"/>
      <c r="AE76" s="687" t="n"/>
    </row>
    <row r="77">
      <c r="A77" s="687" t="n"/>
      <c r="B77" s="687" t="n"/>
      <c r="C77" s="687" t="n"/>
      <c r="D77" s="687" t="n"/>
      <c r="E77" s="687" t="n"/>
      <c r="F77" s="687" t="n"/>
      <c r="G77" s="687" t="n"/>
      <c r="H77" s="687" t="n"/>
      <c r="I77" s="687" t="n"/>
      <c r="J77" s="687" t="n"/>
      <c r="K77" s="687" t="n"/>
      <c r="L77" s="687" t="n"/>
      <c r="M77" s="687" t="n"/>
      <c r="N77" s="687" t="n"/>
      <c r="O77" s="687" t="n"/>
      <c r="P77" s="687" t="n"/>
      <c r="Q77" s="687" t="n"/>
      <c r="R77" s="687" t="n"/>
      <c r="S77" s="687" t="n"/>
      <c r="T77" s="687" t="n"/>
      <c r="U77" s="687" t="n"/>
      <c r="V77" s="687" t="n"/>
      <c r="W77" s="687" t="n"/>
      <c r="X77" s="687" t="n"/>
      <c r="Y77" s="687" t="n"/>
      <c r="Z77" s="687" t="n"/>
      <c r="AA77" s="687" t="n"/>
      <c r="AB77" s="687" t="n"/>
      <c r="AC77" s="687" t="n"/>
      <c r="AD77" s="687" t="n"/>
      <c r="AE77" s="687" t="n"/>
    </row>
    <row r="78">
      <c r="A78" s="687" t="n"/>
      <c r="B78" s="687" t="n"/>
      <c r="C78" s="687" t="n"/>
      <c r="D78" s="687" t="n"/>
      <c r="E78" s="687" t="n"/>
      <c r="F78" s="687" t="n"/>
      <c r="G78" s="687" t="n"/>
      <c r="H78" s="687" t="n"/>
      <c r="I78" s="687" t="n"/>
      <c r="J78" s="687" t="n"/>
      <c r="K78" s="687" t="n"/>
      <c r="L78" s="687" t="n"/>
      <c r="M78" s="687" t="n"/>
      <c r="N78" s="687" t="n"/>
      <c r="O78" s="687" t="n"/>
      <c r="P78" s="687" t="n"/>
      <c r="Q78" s="687" t="n"/>
      <c r="R78" s="687" t="n"/>
      <c r="S78" s="687" t="n"/>
      <c r="T78" s="687" t="n"/>
      <c r="U78" s="687" t="n"/>
      <c r="V78" s="687" t="n"/>
      <c r="W78" s="687" t="n"/>
      <c r="X78" s="687" t="n"/>
      <c r="Y78" s="687" t="n"/>
      <c r="Z78" s="687" t="n"/>
      <c r="AA78" s="687" t="n"/>
      <c r="AB78" s="687" t="n"/>
      <c r="AC78" s="687" t="n"/>
      <c r="AD78" s="687" t="n"/>
      <c r="AE78" s="687" t="n"/>
    </row>
    <row r="79">
      <c r="A79" s="687" t="n"/>
      <c r="B79" s="687" t="n"/>
      <c r="C79" s="687" t="n"/>
      <c r="D79" s="687" t="n"/>
      <c r="E79" s="687" t="n"/>
      <c r="F79" s="687" t="n"/>
      <c r="G79" s="687" t="n"/>
      <c r="H79" s="687" t="n"/>
      <c r="I79" s="687" t="n"/>
      <c r="J79" s="687" t="n"/>
      <c r="K79" s="687" t="n"/>
      <c r="L79" s="687" t="n"/>
      <c r="M79" s="687" t="n"/>
      <c r="N79" s="687" t="n"/>
      <c r="O79" s="687" t="n"/>
      <c r="P79" s="687" t="n"/>
      <c r="Q79" s="687" t="n"/>
      <c r="R79" s="687" t="n"/>
      <c r="S79" s="687" t="n"/>
      <c r="T79" s="687" t="n"/>
      <c r="U79" s="687" t="n"/>
      <c r="V79" s="687" t="n"/>
      <c r="W79" s="687" t="n"/>
      <c r="X79" s="687" t="n"/>
      <c r="Y79" s="687" t="n"/>
      <c r="Z79" s="687" t="n"/>
      <c r="AA79" s="687" t="n"/>
      <c r="AB79" s="687" t="n"/>
      <c r="AC79" s="687" t="n"/>
      <c r="AD79" s="687" t="n"/>
      <c r="AE79" s="687" t="n"/>
    </row>
    <row r="80">
      <c r="A80" s="687" t="n"/>
      <c r="B80" s="687" t="n"/>
      <c r="C80" s="687" t="n"/>
      <c r="D80" s="687" t="n"/>
      <c r="E80" s="687" t="n"/>
      <c r="F80" s="687" t="n"/>
      <c r="G80" s="687" t="n"/>
      <c r="H80" s="687" t="n"/>
      <c r="I80" s="687" t="n"/>
      <c r="J80" s="687" t="n"/>
      <c r="K80" s="687" t="n"/>
      <c r="L80" s="687" t="n"/>
      <c r="M80" s="687" t="n"/>
      <c r="N80" s="687" t="n"/>
      <c r="O80" s="687" t="n"/>
      <c r="P80" s="687" t="n"/>
      <c r="Q80" s="687" t="n"/>
      <c r="R80" s="687" t="n"/>
      <c r="S80" s="687" t="n"/>
      <c r="T80" s="687" t="n"/>
      <c r="U80" s="687" t="n"/>
      <c r="V80" s="687" t="n"/>
      <c r="W80" s="687" t="n"/>
      <c r="X80" s="687" t="n"/>
      <c r="Y80" s="687" t="n"/>
      <c r="Z80" s="687" t="n"/>
      <c r="AA80" s="687" t="n"/>
      <c r="AB80" s="687" t="n"/>
      <c r="AC80" s="687" t="n"/>
      <c r="AD80" s="687" t="n"/>
      <c r="AE80" s="687" t="n"/>
    </row>
    <row r="81">
      <c r="A81" s="687" t="n"/>
      <c r="B81" s="687" t="n"/>
      <c r="C81" s="687" t="n"/>
      <c r="D81" s="687" t="n"/>
      <c r="E81" s="687" t="n"/>
      <c r="F81" s="687" t="n"/>
      <c r="G81" s="687" t="n"/>
      <c r="H81" s="687" t="n"/>
      <c r="I81" s="687" t="n"/>
      <c r="J81" s="687" t="n"/>
      <c r="K81" s="687" t="n"/>
      <c r="L81" s="687" t="n"/>
      <c r="M81" s="687" t="n"/>
      <c r="N81" s="687" t="n"/>
      <c r="O81" s="687" t="n"/>
      <c r="P81" s="687" t="n"/>
      <c r="Q81" s="687" t="n"/>
      <c r="R81" s="687" t="n"/>
      <c r="S81" s="687" t="n"/>
      <c r="T81" s="687" t="n"/>
      <c r="U81" s="687" t="n"/>
      <c r="V81" s="687" t="n"/>
      <c r="W81" s="687" t="n"/>
      <c r="X81" s="687" t="n"/>
      <c r="Y81" s="687" t="n"/>
      <c r="Z81" s="687" t="n"/>
      <c r="AA81" s="687" t="n"/>
      <c r="AB81" s="687" t="n"/>
      <c r="AC81" s="687" t="n"/>
      <c r="AD81" s="687" t="n"/>
      <c r="AE81" s="687" t="n"/>
    </row>
    <row r="82">
      <c r="A82" s="687" t="n"/>
      <c r="B82" s="687" t="n"/>
      <c r="C82" s="687" t="n"/>
      <c r="D82" s="687" t="n"/>
      <c r="E82" s="687" t="n"/>
      <c r="F82" s="687" t="n"/>
      <c r="G82" s="687" t="n"/>
      <c r="H82" s="687" t="n"/>
      <c r="I82" s="687" t="n"/>
      <c r="J82" s="687" t="n"/>
      <c r="K82" s="687" t="n"/>
      <c r="L82" s="687" t="n"/>
      <c r="M82" s="687" t="n"/>
      <c r="N82" s="687" t="n"/>
      <c r="O82" s="687" t="n"/>
      <c r="P82" s="687" t="n"/>
      <c r="Q82" s="687" t="n"/>
      <c r="R82" s="687" t="n"/>
      <c r="S82" s="687" t="n"/>
      <c r="T82" s="687" t="n"/>
      <c r="U82" s="687" t="n"/>
      <c r="V82" s="687" t="n"/>
      <c r="W82" s="687" t="n"/>
      <c r="X82" s="687" t="n"/>
      <c r="Y82" s="687" t="n"/>
      <c r="Z82" s="687" t="n"/>
      <c r="AA82" s="687" t="n"/>
      <c r="AB82" s="687" t="n"/>
      <c r="AC82" s="687" t="n"/>
      <c r="AD82" s="687" t="n"/>
      <c r="AE82" s="687" t="n"/>
    </row>
    <row r="83">
      <c r="A83" s="687" t="n"/>
      <c r="B83" s="687" t="n"/>
      <c r="C83" s="687" t="n"/>
      <c r="D83" s="687" t="n"/>
      <c r="E83" s="687" t="n"/>
      <c r="F83" s="687" t="n"/>
      <c r="G83" s="687" t="n"/>
      <c r="H83" s="687" t="n"/>
      <c r="I83" s="687" t="n"/>
      <c r="J83" s="687" t="n"/>
      <c r="K83" s="687" t="n"/>
      <c r="L83" s="687" t="n"/>
      <c r="M83" s="687" t="n"/>
      <c r="N83" s="687" t="n"/>
      <c r="O83" s="687" t="n"/>
      <c r="P83" s="687" t="n"/>
      <c r="Q83" s="687" t="n"/>
      <c r="R83" s="687" t="n"/>
      <c r="S83" s="687" t="n"/>
      <c r="T83" s="687" t="n"/>
      <c r="U83" s="687" t="n"/>
      <c r="V83" s="687" t="n"/>
      <c r="W83" s="687" t="n"/>
      <c r="X83" s="687" t="n"/>
      <c r="Y83" s="687" t="n"/>
      <c r="Z83" s="687" t="n"/>
      <c r="AA83" s="687" t="n"/>
      <c r="AB83" s="687" t="n"/>
      <c r="AC83" s="687" t="n"/>
      <c r="AD83" s="687" t="n"/>
      <c r="AE83" s="687" t="n"/>
    </row>
    <row r="84">
      <c r="A84" s="687" t="n"/>
      <c r="B84" s="687" t="n"/>
      <c r="C84" s="687" t="n"/>
      <c r="D84" s="687" t="n"/>
      <c r="E84" s="687" t="n"/>
      <c r="F84" s="687" t="n"/>
      <c r="G84" s="687" t="n"/>
      <c r="H84" s="687" t="n"/>
      <c r="I84" s="687" t="n"/>
      <c r="J84" s="687" t="n"/>
      <c r="K84" s="687" t="n"/>
      <c r="L84" s="687" t="n"/>
      <c r="M84" s="687" t="n"/>
      <c r="N84" s="687" t="n"/>
      <c r="O84" s="687" t="n"/>
      <c r="P84" s="687" t="n"/>
      <c r="Q84" s="687" t="n"/>
      <c r="R84" s="687" t="n"/>
      <c r="S84" s="687" t="n"/>
      <c r="T84" s="687" t="n"/>
      <c r="U84" s="687" t="n"/>
      <c r="V84" s="687" t="n"/>
      <c r="W84" s="687" t="n"/>
      <c r="X84" s="687" t="n"/>
      <c r="Y84" s="687" t="n"/>
      <c r="Z84" s="687" t="n"/>
      <c r="AA84" s="687" t="n"/>
      <c r="AB84" s="687" t="n"/>
      <c r="AC84" s="687" t="n"/>
      <c r="AD84" s="687" t="n"/>
      <c r="AE84" s="687" t="n"/>
    </row>
    <row r="85">
      <c r="A85" s="687" t="n"/>
      <c r="B85" s="687" t="n"/>
      <c r="C85" s="687" t="n"/>
      <c r="D85" s="687" t="n"/>
      <c r="E85" s="687" t="n"/>
      <c r="F85" s="687" t="n"/>
      <c r="G85" s="687" t="n"/>
      <c r="H85" s="687" t="n"/>
      <c r="I85" s="687" t="n"/>
      <c r="J85" s="687" t="n"/>
      <c r="K85" s="687" t="n"/>
      <c r="L85" s="687" t="n"/>
      <c r="M85" s="687" t="n"/>
      <c r="N85" s="687" t="n"/>
      <c r="O85" s="687" t="n"/>
      <c r="P85" s="687" t="n"/>
      <c r="Q85" s="687" t="n"/>
      <c r="R85" s="687" t="n"/>
      <c r="S85" s="687" t="n"/>
      <c r="T85" s="687" t="n"/>
      <c r="U85" s="687" t="n"/>
      <c r="V85" s="687" t="n"/>
      <c r="W85" s="687" t="n"/>
      <c r="X85" s="687" t="n"/>
      <c r="Y85" s="687" t="n"/>
      <c r="Z85" s="687" t="n"/>
      <c r="AA85" s="687" t="n"/>
      <c r="AB85" s="687" t="n"/>
      <c r="AC85" s="687" t="n"/>
      <c r="AD85" s="687" t="n"/>
      <c r="AE85" s="687" t="n"/>
    </row>
    <row r="86">
      <c r="A86" s="687" t="n"/>
      <c r="B86" s="687" t="n"/>
      <c r="C86" s="687" t="n"/>
      <c r="D86" s="687" t="n"/>
      <c r="E86" s="687" t="n"/>
      <c r="F86" s="687" t="n"/>
      <c r="G86" s="687" t="n"/>
      <c r="H86" s="687" t="n"/>
      <c r="I86" s="687" t="n"/>
      <c r="J86" s="687" t="n"/>
      <c r="K86" s="687" t="n"/>
      <c r="L86" s="687" t="n"/>
      <c r="M86" s="687" t="n"/>
      <c r="N86" s="687" t="n"/>
      <c r="O86" s="687" t="n"/>
      <c r="P86" s="687" t="n"/>
      <c r="Q86" s="687" t="n"/>
      <c r="R86" s="687" t="n"/>
      <c r="S86" s="687" t="n"/>
      <c r="T86" s="687" t="n"/>
      <c r="U86" s="687" t="n"/>
      <c r="V86" s="687" t="n"/>
      <c r="W86" s="687" t="n"/>
      <c r="X86" s="687" t="n"/>
      <c r="Y86" s="687" t="n"/>
      <c r="Z86" s="687" t="n"/>
      <c r="AA86" s="687" t="n"/>
      <c r="AB86" s="687" t="n"/>
      <c r="AC86" s="687" t="n"/>
      <c r="AD86" s="687" t="n"/>
      <c r="AE86" s="687" t="n"/>
    </row>
    <row r="87">
      <c r="A87" s="687" t="n"/>
      <c r="B87" s="687" t="n"/>
      <c r="C87" s="687" t="n"/>
      <c r="D87" s="687" t="n"/>
      <c r="E87" s="687" t="n"/>
      <c r="F87" s="687" t="n"/>
      <c r="G87" s="687" t="n"/>
      <c r="H87" s="687" t="n"/>
      <c r="I87" s="687" t="n"/>
      <c r="J87" s="687" t="n"/>
      <c r="K87" s="687" t="n"/>
      <c r="L87" s="687" t="n"/>
      <c r="M87" s="687" t="n"/>
      <c r="N87" s="687" t="n"/>
      <c r="O87" s="687" t="n"/>
      <c r="P87" s="687" t="n"/>
      <c r="Q87" s="687" t="n"/>
      <c r="R87" s="687" t="n"/>
      <c r="S87" s="687" t="n"/>
      <c r="T87" s="687" t="n"/>
      <c r="U87" s="687" t="n"/>
      <c r="V87" s="687" t="n"/>
      <c r="W87" s="687" t="n"/>
      <c r="X87" s="687" t="n"/>
      <c r="Y87" s="687" t="n"/>
      <c r="Z87" s="687" t="n"/>
      <c r="AA87" s="687" t="n"/>
      <c r="AB87" s="687" t="n"/>
      <c r="AC87" s="687" t="n"/>
      <c r="AD87" s="687" t="n"/>
      <c r="AE87" s="687" t="n"/>
    </row>
    <row r="88">
      <c r="A88" s="687" t="n"/>
      <c r="B88" s="687" t="n"/>
      <c r="C88" s="687" t="n"/>
      <c r="D88" s="687" t="n"/>
      <c r="E88" s="687" t="n"/>
      <c r="F88" s="687" t="n"/>
      <c r="G88" s="687" t="n"/>
      <c r="H88" s="687" t="n"/>
      <c r="I88" s="687" t="n"/>
      <c r="J88" s="687" t="n"/>
      <c r="K88" s="687" t="n"/>
      <c r="L88" s="687" t="n"/>
      <c r="M88" s="687" t="n"/>
      <c r="N88" s="687" t="n"/>
      <c r="O88" s="687" t="n"/>
      <c r="P88" s="687" t="n"/>
      <c r="Q88" s="687" t="n"/>
      <c r="R88" s="687" t="n"/>
      <c r="S88" s="687" t="n"/>
      <c r="T88" s="687" t="n"/>
      <c r="U88" s="687" t="n"/>
      <c r="V88" s="687" t="n"/>
      <c r="W88" s="687" t="n"/>
      <c r="X88" s="687" t="n"/>
      <c r="Y88" s="687" t="n"/>
      <c r="Z88" s="687" t="n"/>
      <c r="AA88" s="687" t="n"/>
      <c r="AB88" s="687" t="n"/>
      <c r="AC88" s="687" t="n"/>
      <c r="AD88" s="687" t="n"/>
      <c r="AE88" s="687" t="n"/>
    </row>
    <row r="89">
      <c r="A89" s="687" t="n"/>
      <c r="B89" s="687" t="n"/>
      <c r="C89" s="687" t="n"/>
      <c r="D89" s="687" t="n"/>
      <c r="E89" s="687" t="n"/>
      <c r="F89" s="687" t="n"/>
      <c r="G89" s="687" t="n"/>
      <c r="H89" s="687" t="n"/>
      <c r="I89" s="687" t="n"/>
      <c r="J89" s="687" t="n"/>
      <c r="K89" s="687" t="n"/>
      <c r="L89" s="687" t="n"/>
      <c r="M89" s="687" t="n"/>
      <c r="N89" s="687" t="n"/>
      <c r="O89" s="687" t="n"/>
      <c r="P89" s="687" t="n"/>
      <c r="Q89" s="687" t="n"/>
      <c r="R89" s="687" t="n"/>
      <c r="S89" s="687" t="n"/>
      <c r="T89" s="687" t="n"/>
      <c r="U89" s="687" t="n"/>
      <c r="V89" s="687" t="n"/>
      <c r="W89" s="687" t="n"/>
      <c r="X89" s="687" t="n"/>
      <c r="Y89" s="687" t="n"/>
      <c r="Z89" s="687" t="n"/>
      <c r="AA89" s="687" t="n"/>
      <c r="AB89" s="687" t="n"/>
      <c r="AC89" s="687" t="n"/>
      <c r="AD89" s="687" t="n"/>
      <c r="AE89" s="687" t="n"/>
    </row>
    <row r="90">
      <c r="A90" s="687" t="n"/>
      <c r="B90" s="687" t="n"/>
      <c r="C90" s="687" t="n"/>
      <c r="D90" s="687" t="n"/>
      <c r="E90" s="687" t="n"/>
      <c r="F90" s="687" t="n"/>
      <c r="G90" s="687" t="n"/>
      <c r="H90" s="687" t="n"/>
      <c r="I90" s="687" t="n"/>
      <c r="J90" s="687" t="n"/>
      <c r="K90" s="687" t="n"/>
      <c r="L90" s="687" t="n"/>
      <c r="M90" s="687" t="n"/>
      <c r="N90" s="687" t="n"/>
      <c r="O90" s="687" t="n"/>
      <c r="P90" s="687" t="n"/>
      <c r="Q90" s="687" t="n"/>
      <c r="R90" s="687" t="n"/>
      <c r="S90" s="687" t="n"/>
      <c r="T90" s="687" t="n"/>
      <c r="U90" s="687" t="n"/>
      <c r="V90" s="687" t="n"/>
      <c r="W90" s="687" t="n"/>
      <c r="X90" s="687" t="n"/>
      <c r="Y90" s="687" t="n"/>
      <c r="Z90" s="687" t="n"/>
      <c r="AA90" s="687" t="n"/>
      <c r="AB90" s="687" t="n"/>
      <c r="AC90" s="687" t="n"/>
      <c r="AD90" s="687" t="n"/>
      <c r="AE90" s="687" t="n"/>
    </row>
    <row r="91">
      <c r="A91" s="687" t="n"/>
      <c r="B91" s="687" t="n"/>
      <c r="C91" s="687" t="n"/>
      <c r="D91" s="687" t="n"/>
      <c r="E91" s="687" t="n"/>
      <c r="F91" s="687" t="n"/>
      <c r="G91" s="687" t="n"/>
      <c r="H91" s="687" t="n"/>
      <c r="I91" s="687" t="n"/>
      <c r="J91" s="687" t="n"/>
      <c r="K91" s="687" t="n"/>
      <c r="L91" s="687" t="n"/>
      <c r="M91" s="687" t="n"/>
      <c r="N91" s="687" t="n"/>
      <c r="O91" s="687" t="n"/>
      <c r="P91" s="687" t="n"/>
      <c r="Q91" s="687" t="n"/>
      <c r="R91" s="687" t="n"/>
      <c r="S91" s="687" t="n"/>
      <c r="T91" s="687" t="n"/>
      <c r="U91" s="687" t="n"/>
      <c r="V91" s="687" t="n"/>
      <c r="W91" s="687" t="n"/>
      <c r="X91" s="687" t="n"/>
      <c r="Y91" s="687" t="n"/>
      <c r="Z91" s="687" t="n"/>
      <c r="AA91" s="687" t="n"/>
      <c r="AB91" s="687" t="n"/>
      <c r="AC91" s="687" t="n"/>
      <c r="AD91" s="687" t="n"/>
      <c r="AE91" s="687" t="n"/>
    </row>
    <row r="92">
      <c r="A92" s="687" t="n"/>
      <c r="B92" s="687" t="n"/>
      <c r="C92" s="687" t="n"/>
      <c r="D92" s="687" t="n"/>
      <c r="E92" s="687" t="n"/>
      <c r="F92" s="687" t="n"/>
      <c r="G92" s="687" t="n"/>
      <c r="H92" s="687" t="n"/>
      <c r="I92" s="687" t="n"/>
      <c r="J92" s="687" t="n"/>
      <c r="K92" s="687" t="n"/>
      <c r="L92" s="687" t="n"/>
      <c r="M92" s="687" t="n"/>
      <c r="N92" s="687" t="n"/>
      <c r="O92" s="687" t="n"/>
      <c r="P92" s="687" t="n"/>
      <c r="Q92" s="687" t="n"/>
      <c r="R92" s="687" t="n"/>
      <c r="S92" s="687" t="n"/>
      <c r="T92" s="687" t="n"/>
      <c r="U92" s="687" t="n"/>
      <c r="V92" s="687" t="n"/>
      <c r="W92" s="687" t="n"/>
      <c r="X92" s="687" t="n"/>
      <c r="Y92" s="687" t="n"/>
      <c r="Z92" s="687" t="n"/>
      <c r="AA92" s="687" t="n"/>
      <c r="AB92" s="687" t="n"/>
      <c r="AC92" s="687" t="n"/>
      <c r="AD92" s="687" t="n"/>
      <c r="AE92" s="687" t="n"/>
    </row>
    <row r="93">
      <c r="A93" s="687" t="n"/>
      <c r="B93" s="687" t="n"/>
      <c r="C93" s="687" t="n"/>
      <c r="D93" s="687" t="n"/>
      <c r="E93" s="687" t="n"/>
      <c r="F93" s="687" t="n"/>
      <c r="G93" s="687" t="n"/>
      <c r="H93" s="687" t="n"/>
      <c r="I93" s="687" t="n"/>
      <c r="J93" s="687" t="n"/>
      <c r="K93" s="687" t="n"/>
      <c r="L93" s="687" t="n"/>
      <c r="M93" s="687" t="n"/>
      <c r="N93" s="687" t="n"/>
      <c r="O93" s="687" t="n"/>
      <c r="P93" s="687" t="n"/>
      <c r="Q93" s="687" t="n"/>
      <c r="R93" s="687" t="n"/>
      <c r="S93" s="687" t="n"/>
      <c r="T93" s="687" t="n"/>
      <c r="U93" s="687" t="n"/>
      <c r="V93" s="687" t="n"/>
      <c r="W93" s="687" t="n"/>
      <c r="X93" s="687" t="n"/>
      <c r="Y93" s="687" t="n"/>
      <c r="Z93" s="687" t="n"/>
      <c r="AA93" s="687" t="n"/>
      <c r="AB93" s="687" t="n"/>
      <c r="AC93" s="687" t="n"/>
      <c r="AD93" s="687" t="n"/>
      <c r="AE93" s="687" t="n"/>
    </row>
    <row r="94">
      <c r="A94" s="687" t="n"/>
      <c r="B94" s="687" t="n"/>
      <c r="C94" s="687" t="n"/>
      <c r="D94" s="687" t="n"/>
      <c r="E94" s="687" t="n"/>
      <c r="F94" s="687" t="n"/>
      <c r="G94" s="687" t="n"/>
      <c r="H94" s="687" t="n"/>
      <c r="I94" s="687" t="n"/>
      <c r="J94" s="687" t="n"/>
      <c r="K94" s="687" t="n"/>
      <c r="L94" s="687" t="n"/>
      <c r="M94" s="687" t="n"/>
      <c r="N94" s="687" t="n"/>
      <c r="O94" s="687" t="n"/>
      <c r="P94" s="687" t="n"/>
      <c r="Q94" s="687" t="n"/>
      <c r="R94" s="687" t="n"/>
      <c r="S94" s="687" t="n"/>
      <c r="T94" s="687" t="n"/>
      <c r="U94" s="687" t="n"/>
      <c r="V94" s="687" t="n"/>
      <c r="W94" s="687" t="n"/>
      <c r="X94" s="687" t="n"/>
      <c r="Y94" s="687" t="n"/>
      <c r="Z94" s="687" t="n"/>
      <c r="AA94" s="687" t="n"/>
      <c r="AB94" s="687" t="n"/>
      <c r="AC94" s="687" t="n"/>
      <c r="AD94" s="687" t="n"/>
      <c r="AE94" s="687" t="n"/>
    </row>
    <row r="95">
      <c r="A95" s="687" t="n"/>
      <c r="B95" s="687" t="n"/>
      <c r="C95" s="687" t="n"/>
      <c r="D95" s="687" t="n"/>
      <c r="E95" s="687" t="n"/>
      <c r="F95" s="687" t="n"/>
      <c r="G95" s="687" t="n"/>
      <c r="H95" s="687" t="n"/>
      <c r="I95" s="687" t="n"/>
      <c r="J95" s="687" t="n"/>
      <c r="K95" s="687" t="n"/>
      <c r="L95" s="687" t="n"/>
      <c r="M95" s="687" t="n"/>
      <c r="N95" s="687" t="n"/>
      <c r="O95" s="687" t="n"/>
      <c r="P95" s="687" t="n"/>
      <c r="Q95" s="687" t="n"/>
      <c r="R95" s="687" t="n"/>
      <c r="S95" s="687" t="n"/>
      <c r="T95" s="687" t="n"/>
      <c r="U95" s="687" t="n"/>
      <c r="V95" s="687" t="n"/>
      <c r="W95" s="687" t="n"/>
      <c r="X95" s="687" t="n"/>
      <c r="Y95" s="687" t="n"/>
      <c r="Z95" s="687" t="n"/>
      <c r="AA95" s="687" t="n"/>
      <c r="AB95" s="687" t="n"/>
      <c r="AC95" s="687" t="n"/>
      <c r="AD95" s="687" t="n"/>
      <c r="AE95" s="687" t="n"/>
    </row>
    <row r="96">
      <c r="A96" s="687" t="n"/>
      <c r="B96" s="687" t="n"/>
      <c r="C96" s="687" t="n"/>
      <c r="D96" s="687" t="n"/>
      <c r="E96" s="687" t="n"/>
      <c r="F96" s="687" t="n"/>
      <c r="G96" s="687" t="n"/>
      <c r="H96" s="687" t="n"/>
      <c r="I96" s="687" t="n"/>
      <c r="J96" s="687" t="n"/>
      <c r="K96" s="687" t="n"/>
      <c r="L96" s="687" t="n"/>
      <c r="M96" s="687" t="n"/>
      <c r="N96" s="687" t="n"/>
      <c r="O96" s="687" t="n"/>
      <c r="P96" s="687" t="n"/>
      <c r="Q96" s="687" t="n"/>
      <c r="R96" s="687" t="n"/>
      <c r="S96" s="687" t="n"/>
      <c r="T96" s="687" t="n"/>
      <c r="U96" s="687" t="n"/>
      <c r="V96" s="687" t="n"/>
      <c r="W96" s="687" t="n"/>
      <c r="X96" s="687" t="n"/>
      <c r="Y96" s="687" t="n"/>
      <c r="Z96" s="687" t="n"/>
      <c r="AA96" s="687" t="n"/>
      <c r="AB96" s="687" t="n"/>
      <c r="AC96" s="687" t="n"/>
      <c r="AD96" s="687" t="n"/>
      <c r="AE96" s="687" t="n"/>
    </row>
    <row r="97">
      <c r="A97" s="687" t="n"/>
      <c r="B97" s="687" t="n"/>
      <c r="C97" s="687" t="n"/>
      <c r="D97" s="687" t="n"/>
      <c r="E97" s="687" t="n"/>
      <c r="F97" s="687" t="n"/>
      <c r="G97" s="687" t="n"/>
      <c r="H97" s="687" t="n"/>
      <c r="I97" s="687" t="n"/>
      <c r="J97" s="687" t="n"/>
      <c r="K97" s="687" t="n"/>
      <c r="L97" s="687" t="n"/>
      <c r="M97" s="687" t="n"/>
      <c r="N97" s="687" t="n"/>
      <c r="O97" s="687" t="n"/>
      <c r="P97" s="687" t="n"/>
      <c r="Q97" s="687" t="n"/>
      <c r="R97" s="687" t="n"/>
      <c r="S97" s="687" t="n"/>
      <c r="T97" s="687" t="n"/>
      <c r="U97" s="687" t="n"/>
      <c r="V97" s="687" t="n"/>
      <c r="W97" s="687" t="n"/>
      <c r="X97" s="687" t="n"/>
      <c r="Y97" s="687" t="n"/>
      <c r="Z97" s="687" t="n"/>
      <c r="AA97" s="687" t="n"/>
      <c r="AB97" s="687" t="n"/>
      <c r="AC97" s="687" t="n"/>
      <c r="AD97" s="687" t="n"/>
      <c r="AE97" s="687" t="n"/>
    </row>
    <row r="98">
      <c r="A98" s="687" t="n"/>
      <c r="B98" s="687" t="n"/>
      <c r="C98" s="687" t="n"/>
      <c r="D98" s="687" t="n"/>
      <c r="E98" s="687" t="n"/>
      <c r="F98" s="687" t="n"/>
      <c r="G98" s="687" t="n"/>
      <c r="H98" s="687" t="n"/>
      <c r="I98" s="687" t="n"/>
      <c r="J98" s="687" t="n"/>
      <c r="K98" s="687" t="n"/>
      <c r="L98" s="687" t="n"/>
      <c r="M98" s="687" t="n"/>
      <c r="N98" s="687" t="n"/>
      <c r="O98" s="687" t="n"/>
      <c r="P98" s="687" t="n"/>
      <c r="Q98" s="687" t="n"/>
      <c r="R98" s="687" t="n"/>
      <c r="S98" s="687" t="n"/>
      <c r="T98" s="687" t="n"/>
      <c r="U98" s="687" t="n"/>
      <c r="V98" s="687" t="n"/>
      <c r="W98" s="687" t="n"/>
      <c r="X98" s="687" t="n"/>
      <c r="Y98" s="687" t="n"/>
      <c r="Z98" s="687" t="n"/>
      <c r="AA98" s="687" t="n"/>
      <c r="AB98" s="687" t="n"/>
      <c r="AC98" s="687" t="n"/>
      <c r="AD98" s="687" t="n"/>
      <c r="AE98" s="687" t="n"/>
    </row>
    <row r="99">
      <c r="A99" s="687" t="n"/>
      <c r="B99" s="687" t="n"/>
      <c r="C99" s="687" t="n"/>
      <c r="D99" s="687" t="n"/>
      <c r="E99" s="687" t="n"/>
      <c r="F99" s="687" t="n"/>
      <c r="G99" s="687" t="n"/>
      <c r="H99" s="687" t="n"/>
      <c r="I99" s="687" t="n"/>
      <c r="J99" s="687" t="n"/>
      <c r="K99" s="687" t="n"/>
      <c r="L99" s="687" t="n"/>
      <c r="M99" s="687" t="n"/>
      <c r="N99" s="687" t="n"/>
      <c r="O99" s="687" t="n"/>
      <c r="P99" s="687" t="n"/>
      <c r="Q99" s="687" t="n"/>
      <c r="R99" s="687" t="n"/>
      <c r="S99" s="687" t="n"/>
      <c r="T99" s="687" t="n"/>
      <c r="U99" s="687" t="n"/>
      <c r="V99" s="687" t="n"/>
      <c r="W99" s="687" t="n"/>
      <c r="X99" s="687" t="n"/>
      <c r="Y99" s="687" t="n"/>
      <c r="Z99" s="687" t="n"/>
      <c r="AA99" s="687" t="n"/>
      <c r="AB99" s="687" t="n"/>
      <c r="AC99" s="687" t="n"/>
      <c r="AD99" s="687" t="n"/>
      <c r="AE99" s="687" t="n"/>
    </row>
    <row r="100">
      <c r="A100" s="687" t="n"/>
      <c r="B100" s="687" t="n"/>
      <c r="C100" s="687" t="n"/>
      <c r="D100" s="687" t="n"/>
      <c r="E100" s="687" t="n"/>
      <c r="F100" s="687" t="n"/>
      <c r="G100" s="687" t="n"/>
      <c r="H100" s="687" t="n"/>
      <c r="I100" s="687" t="n"/>
      <c r="J100" s="687" t="n"/>
      <c r="K100" s="687" t="n"/>
      <c r="L100" s="687" t="n"/>
      <c r="M100" s="687" t="n"/>
      <c r="N100" s="687" t="n"/>
      <c r="O100" s="687" t="n"/>
      <c r="P100" s="687" t="n"/>
      <c r="Q100" s="687" t="n"/>
      <c r="R100" s="687" t="n"/>
      <c r="S100" s="687" t="n"/>
      <c r="T100" s="687" t="n"/>
      <c r="U100" s="687" t="n"/>
      <c r="V100" s="687" t="n"/>
      <c r="W100" s="687" t="n"/>
      <c r="X100" s="687" t="n"/>
      <c r="Y100" s="687" t="n"/>
      <c r="Z100" s="687" t="n"/>
      <c r="AA100" s="687" t="n"/>
      <c r="AB100" s="687" t="n"/>
      <c r="AC100" s="687" t="n"/>
      <c r="AD100" s="687" t="n"/>
      <c r="AE100" s="687" t="n"/>
    </row>
    <row r="101">
      <c r="A101" s="687" t="n"/>
      <c r="B101" s="687" t="n"/>
      <c r="C101" s="687" t="n"/>
      <c r="D101" s="687" t="n"/>
      <c r="E101" s="687" t="n"/>
      <c r="F101" s="687" t="n"/>
      <c r="G101" s="687" t="n"/>
      <c r="H101" s="687" t="n"/>
      <c r="I101" s="687" t="n"/>
      <c r="J101" s="687" t="n"/>
      <c r="K101" s="687" t="n"/>
      <c r="L101" s="687" t="n"/>
      <c r="M101" s="687" t="n"/>
      <c r="N101" s="687" t="n"/>
      <c r="O101" s="687" t="n"/>
      <c r="P101" s="687" t="n"/>
      <c r="Q101" s="687" t="n"/>
      <c r="R101" s="687" t="n"/>
      <c r="S101" s="687" t="n"/>
      <c r="T101" s="687" t="n"/>
      <c r="U101" s="687" t="n"/>
      <c r="V101" s="687" t="n"/>
      <c r="W101" s="687" t="n"/>
      <c r="X101" s="687" t="n"/>
      <c r="Y101" s="687" t="n"/>
      <c r="Z101" s="687" t="n"/>
      <c r="AA101" s="687" t="n"/>
      <c r="AB101" s="687" t="n"/>
      <c r="AC101" s="687" t="n"/>
      <c r="AD101" s="687" t="n"/>
      <c r="AE101" s="687" t="n"/>
    </row>
    <row r="102">
      <c r="A102" s="687" t="n"/>
      <c r="B102" s="687" t="n"/>
      <c r="C102" s="687" t="n"/>
      <c r="D102" s="687" t="n"/>
      <c r="E102" s="687" t="n"/>
      <c r="F102" s="687" t="n"/>
      <c r="G102" s="687" t="n"/>
      <c r="H102" s="687" t="n"/>
      <c r="I102" s="687" t="n"/>
      <c r="J102" s="687" t="n"/>
      <c r="K102" s="687" t="n"/>
      <c r="L102" s="687" t="n"/>
      <c r="M102" s="687" t="n"/>
      <c r="N102" s="687" t="n"/>
      <c r="O102" s="687" t="n"/>
      <c r="P102" s="687" t="n"/>
      <c r="Q102" s="687" t="n"/>
      <c r="R102" s="687" t="n"/>
      <c r="S102" s="687" t="n"/>
      <c r="T102" s="687" t="n"/>
      <c r="U102" s="687" t="n"/>
      <c r="V102" s="687" t="n"/>
      <c r="W102" s="687" t="n"/>
      <c r="X102" s="687" t="n"/>
      <c r="Y102" s="687" t="n"/>
      <c r="Z102" s="687" t="n"/>
      <c r="AA102" s="687" t="n"/>
      <c r="AB102" s="687" t="n"/>
      <c r="AC102" s="687" t="n"/>
      <c r="AD102" s="687" t="n"/>
      <c r="AE102" s="687" t="n"/>
    </row>
    <row r="103">
      <c r="A103" s="687" t="n"/>
      <c r="B103" s="687" t="n"/>
      <c r="C103" s="687" t="n"/>
      <c r="D103" s="687" t="n"/>
      <c r="E103" s="687" t="n"/>
      <c r="F103" s="687" t="n"/>
      <c r="G103" s="687" t="n"/>
      <c r="H103" s="687" t="n"/>
      <c r="I103" s="687" t="n"/>
      <c r="J103" s="687" t="n"/>
      <c r="K103" s="687" t="n"/>
      <c r="L103" s="687" t="n"/>
      <c r="M103" s="687" t="n"/>
      <c r="N103" s="687" t="n"/>
      <c r="O103" s="687" t="n"/>
      <c r="P103" s="687" t="n"/>
      <c r="Q103" s="687" t="n"/>
      <c r="R103" s="687" t="n"/>
      <c r="S103" s="687" t="n"/>
      <c r="T103" s="687" t="n"/>
      <c r="U103" s="687" t="n"/>
      <c r="V103" s="687" t="n"/>
      <c r="W103" s="687" t="n"/>
      <c r="X103" s="687" t="n"/>
      <c r="Y103" s="687" t="n"/>
      <c r="Z103" s="687" t="n"/>
      <c r="AA103" s="687" t="n"/>
      <c r="AB103" s="687" t="n"/>
      <c r="AC103" s="687" t="n"/>
      <c r="AD103" s="687" t="n"/>
      <c r="AE103" s="687" t="n"/>
    </row>
    <row r="104">
      <c r="A104" s="687" t="n"/>
      <c r="B104" s="687" t="n"/>
      <c r="C104" s="687" t="n"/>
      <c r="D104" s="687" t="n"/>
      <c r="E104" s="687" t="n"/>
      <c r="F104" s="687" t="n"/>
      <c r="G104" s="687" t="n"/>
      <c r="H104" s="687" t="n"/>
      <c r="I104" s="687" t="n"/>
      <c r="J104" s="687" t="n"/>
      <c r="K104" s="687" t="n"/>
      <c r="L104" s="687" t="n"/>
      <c r="M104" s="687" t="n"/>
      <c r="N104" s="687" t="n"/>
      <c r="O104" s="687" t="n"/>
      <c r="P104" s="687" t="n"/>
      <c r="Q104" s="687" t="n"/>
      <c r="R104" s="687" t="n"/>
      <c r="S104" s="687" t="n"/>
      <c r="T104" s="687" t="n"/>
      <c r="U104" s="687" t="n"/>
      <c r="V104" s="687" t="n"/>
      <c r="W104" s="687" t="n"/>
      <c r="X104" s="687" t="n"/>
      <c r="Y104" s="687" t="n"/>
      <c r="Z104" s="687" t="n"/>
      <c r="AA104" s="687" t="n"/>
      <c r="AB104" s="687" t="n"/>
      <c r="AC104" s="687" t="n"/>
      <c r="AD104" s="687" t="n"/>
      <c r="AE104" s="687" t="n"/>
    </row>
    <row r="105">
      <c r="A105" s="687" t="n"/>
      <c r="B105" s="687" t="n"/>
      <c r="C105" s="687" t="n"/>
      <c r="D105" s="687" t="n"/>
      <c r="E105" s="687" t="n"/>
      <c r="F105" s="687" t="n"/>
      <c r="G105" s="687" t="n"/>
      <c r="H105" s="687" t="n"/>
      <c r="I105" s="687" t="n"/>
      <c r="J105" s="687" t="n"/>
      <c r="K105" s="687" t="n"/>
      <c r="L105" s="687" t="n"/>
      <c r="M105" s="687" t="n"/>
      <c r="N105" s="687" t="n"/>
      <c r="O105" s="687" t="n"/>
      <c r="P105" s="687" t="n"/>
      <c r="Q105" s="687" t="n"/>
      <c r="R105" s="687" t="n"/>
      <c r="S105" s="687" t="n"/>
      <c r="T105" s="687" t="n"/>
      <c r="U105" s="687" t="n"/>
      <c r="V105" s="687" t="n"/>
      <c r="W105" s="687" t="n"/>
      <c r="X105" s="687" t="n"/>
      <c r="Y105" s="687" t="n"/>
      <c r="Z105" s="687" t="n"/>
      <c r="AA105" s="687" t="n"/>
      <c r="AB105" s="687" t="n"/>
      <c r="AC105" s="687" t="n"/>
      <c r="AD105" s="687" t="n"/>
      <c r="AE105" s="687" t="n"/>
    </row>
    <row r="106">
      <c r="A106" s="687" t="n"/>
      <c r="B106" s="687" t="n"/>
      <c r="C106" s="687" t="n"/>
      <c r="D106" s="687" t="n"/>
      <c r="E106" s="687" t="n"/>
      <c r="F106" s="687" t="n"/>
      <c r="G106" s="687" t="n"/>
      <c r="H106" s="687" t="n"/>
      <c r="I106" s="687" t="n"/>
      <c r="J106" s="687" t="n"/>
      <c r="K106" s="687" t="n"/>
      <c r="L106" s="687" t="n"/>
      <c r="M106" s="687" t="n"/>
      <c r="N106" s="687" t="n"/>
      <c r="O106" s="687" t="n"/>
      <c r="P106" s="687" t="n"/>
      <c r="Q106" s="687" t="n"/>
      <c r="R106" s="687" t="n"/>
      <c r="S106" s="687" t="n"/>
      <c r="T106" s="687" t="n"/>
      <c r="U106" s="687" t="n"/>
      <c r="V106" s="687" t="n"/>
      <c r="W106" s="687" t="n"/>
      <c r="X106" s="687" t="n"/>
      <c r="Y106" s="687" t="n"/>
      <c r="Z106" s="687" t="n"/>
      <c r="AA106" s="687" t="n"/>
      <c r="AB106" s="687" t="n"/>
      <c r="AC106" s="687" t="n"/>
      <c r="AD106" s="687" t="n"/>
      <c r="AE106" s="687" t="n"/>
    </row>
    <row r="107">
      <c r="A107" s="687" t="n"/>
      <c r="B107" s="687" t="n"/>
      <c r="C107" s="687" t="n"/>
      <c r="D107" s="687" t="n"/>
      <c r="E107" s="687" t="n"/>
      <c r="F107" s="687" t="n"/>
      <c r="G107" s="687" t="n"/>
      <c r="H107" s="687" t="n"/>
      <c r="I107" s="687" t="n"/>
      <c r="J107" s="687" t="n"/>
      <c r="K107" s="687" t="n"/>
      <c r="L107" s="687" t="n"/>
      <c r="M107" s="687" t="n"/>
      <c r="N107" s="687" t="n"/>
      <c r="O107" s="687" t="n"/>
      <c r="P107" s="687" t="n"/>
      <c r="Q107" s="687" t="n"/>
      <c r="R107" s="687" t="n"/>
      <c r="S107" s="687" t="n"/>
      <c r="T107" s="687" t="n"/>
      <c r="U107" s="687" t="n"/>
      <c r="V107" s="687" t="n"/>
      <c r="W107" s="687" t="n"/>
      <c r="X107" s="687" t="n"/>
      <c r="Y107" s="687" t="n"/>
      <c r="Z107" s="687" t="n"/>
      <c r="AA107" s="687" t="n"/>
      <c r="AB107" s="687" t="n"/>
      <c r="AC107" s="687" t="n"/>
      <c r="AD107" s="687" t="n"/>
      <c r="AE107" s="687" t="n"/>
    </row>
    <row r="108">
      <c r="A108" s="687" t="n"/>
      <c r="B108" s="687" t="n"/>
      <c r="C108" s="687" t="n"/>
      <c r="D108" s="687" t="n"/>
      <c r="E108" s="687" t="n"/>
      <c r="F108" s="687" t="n"/>
      <c r="G108" s="687" t="n"/>
      <c r="H108" s="687" t="n"/>
      <c r="I108" s="687" t="n"/>
      <c r="J108" s="687" t="n"/>
      <c r="K108" s="687" t="n"/>
      <c r="L108" s="687" t="n"/>
      <c r="M108" s="687" t="n"/>
      <c r="N108" s="687" t="n"/>
      <c r="O108" s="687" t="n"/>
      <c r="P108" s="687" t="n"/>
      <c r="Q108" s="687" t="n"/>
      <c r="R108" s="687" t="n"/>
      <c r="S108" s="687" t="n"/>
      <c r="T108" s="687" t="n"/>
      <c r="U108" s="687" t="n"/>
      <c r="V108" s="687" t="n"/>
      <c r="W108" s="687" t="n"/>
      <c r="X108" s="687" t="n"/>
      <c r="Y108" s="687" t="n"/>
      <c r="Z108" s="687" t="n"/>
      <c r="AA108" s="687" t="n"/>
      <c r="AB108" s="687" t="n"/>
      <c r="AC108" s="687" t="n"/>
      <c r="AD108" s="687" t="n"/>
      <c r="AE108" s="687" t="n"/>
    </row>
    <row r="109">
      <c r="A109" s="687" t="n"/>
      <c r="B109" s="687" t="n"/>
      <c r="C109" s="687" t="n"/>
      <c r="D109" s="687" t="n"/>
      <c r="E109" s="687" t="n"/>
      <c r="F109" s="687" t="n"/>
      <c r="G109" s="687" t="n"/>
      <c r="H109" s="687" t="n"/>
      <c r="I109" s="687" t="n"/>
      <c r="J109" s="687" t="n"/>
      <c r="K109" s="687" t="n"/>
      <c r="L109" s="687" t="n"/>
      <c r="M109" s="687" t="n"/>
      <c r="N109" s="687" t="n"/>
      <c r="O109" s="687" t="n"/>
      <c r="P109" s="687" t="n"/>
      <c r="Q109" s="687" t="n"/>
      <c r="R109" s="687" t="n"/>
      <c r="S109" s="687" t="n"/>
      <c r="T109" s="687" t="n"/>
      <c r="U109" s="687" t="n"/>
      <c r="V109" s="687" t="n"/>
      <c r="W109" s="687" t="n"/>
      <c r="X109" s="687" t="n"/>
      <c r="Y109" s="687" t="n"/>
      <c r="Z109" s="687" t="n"/>
      <c r="AA109" s="687" t="n"/>
      <c r="AB109" s="687" t="n"/>
      <c r="AC109" s="687" t="n"/>
      <c r="AD109" s="687" t="n"/>
      <c r="AE109" s="687" t="n"/>
    </row>
    <row r="110">
      <c r="A110" s="687" t="n"/>
      <c r="B110" s="687" t="n"/>
      <c r="C110" s="687" t="n"/>
      <c r="D110" s="687" t="n"/>
      <c r="E110" s="687" t="n"/>
      <c r="F110" s="687" t="n"/>
      <c r="G110" s="687" t="n"/>
      <c r="H110" s="687" t="n"/>
      <c r="I110" s="687" t="n"/>
      <c r="J110" s="687" t="n"/>
      <c r="K110" s="687" t="n"/>
      <c r="L110" s="687" t="n"/>
      <c r="M110" s="687" t="n"/>
      <c r="N110" s="687" t="n"/>
      <c r="O110" s="687" t="n"/>
      <c r="P110" s="687" t="n"/>
      <c r="Q110" s="687" t="n"/>
      <c r="R110" s="687" t="n"/>
      <c r="S110" s="687" t="n"/>
      <c r="T110" s="687" t="n"/>
      <c r="U110" s="687" t="n"/>
      <c r="V110" s="687" t="n"/>
      <c r="W110" s="687" t="n"/>
      <c r="X110" s="687" t="n"/>
      <c r="Y110" s="687" t="n"/>
      <c r="Z110" s="687" t="n"/>
      <c r="AA110" s="687" t="n"/>
      <c r="AB110" s="687" t="n"/>
      <c r="AC110" s="687" t="n"/>
      <c r="AD110" s="687" t="n"/>
      <c r="AE110" s="687" t="n"/>
    </row>
    <row r="111">
      <c r="A111" s="687" t="n"/>
      <c r="B111" s="687" t="n"/>
      <c r="C111" s="687" t="n"/>
      <c r="D111" s="687" t="n"/>
      <c r="E111" s="687" t="n"/>
      <c r="F111" s="687" t="n"/>
      <c r="G111" s="687" t="n"/>
      <c r="H111" s="687" t="n"/>
      <c r="I111" s="687" t="n"/>
      <c r="J111" s="687" t="n"/>
      <c r="K111" s="687" t="n"/>
      <c r="L111" s="687" t="n"/>
      <c r="M111" s="687" t="n"/>
      <c r="N111" s="687" t="n"/>
      <c r="O111" s="687" t="n"/>
      <c r="P111" s="687" t="n"/>
      <c r="Q111" s="687" t="n"/>
      <c r="R111" s="687" t="n"/>
      <c r="S111" s="687" t="n"/>
      <c r="T111" s="687" t="n"/>
      <c r="U111" s="687" t="n"/>
      <c r="V111" s="687" t="n"/>
      <c r="W111" s="687" t="n"/>
      <c r="X111" s="687" t="n"/>
      <c r="Y111" s="687" t="n"/>
      <c r="Z111" s="687" t="n"/>
      <c r="AA111" s="687" t="n"/>
      <c r="AB111" s="687" t="n"/>
      <c r="AC111" s="687" t="n"/>
      <c r="AD111" s="687" t="n"/>
      <c r="AE111" s="687" t="n"/>
    </row>
    <row r="112">
      <c r="A112" s="687" t="n"/>
      <c r="B112" s="687" t="n"/>
      <c r="C112" s="687" t="n"/>
      <c r="D112" s="687" t="n"/>
      <c r="E112" s="687" t="n"/>
      <c r="F112" s="687" t="n"/>
      <c r="G112" s="687" t="n"/>
      <c r="H112" s="687" t="n"/>
      <c r="I112" s="687" t="n"/>
      <c r="J112" s="687" t="n"/>
      <c r="K112" s="687" t="n"/>
      <c r="L112" s="687" t="n"/>
      <c r="M112" s="687" t="n"/>
      <c r="N112" s="687" t="n"/>
      <c r="O112" s="687" t="n"/>
      <c r="P112" s="687" t="n"/>
      <c r="Q112" s="687" t="n"/>
      <c r="R112" s="687" t="n"/>
      <c r="S112" s="687" t="n"/>
      <c r="T112" s="687" t="n"/>
      <c r="U112" s="687" t="n"/>
      <c r="V112" s="687" t="n"/>
      <c r="W112" s="687" t="n"/>
      <c r="X112" s="687" t="n"/>
      <c r="Y112" s="687" t="n"/>
      <c r="Z112" s="687" t="n"/>
      <c r="AA112" s="687" t="n"/>
      <c r="AB112" s="687" t="n"/>
      <c r="AC112" s="687" t="n"/>
      <c r="AD112" s="687" t="n"/>
      <c r="AE112" s="687" t="n"/>
    </row>
    <row r="113">
      <c r="A113" s="687" t="n"/>
      <c r="B113" s="687" t="n"/>
      <c r="C113" s="687" t="n"/>
      <c r="D113" s="687" t="n"/>
      <c r="E113" s="687" t="n"/>
      <c r="F113" s="687" t="n"/>
      <c r="G113" s="687" t="n"/>
      <c r="H113" s="687" t="n"/>
      <c r="I113" s="687" t="n"/>
      <c r="J113" s="687" t="n"/>
      <c r="K113" s="687" t="n"/>
      <c r="L113" s="687" t="n"/>
      <c r="M113" s="687" t="n"/>
      <c r="N113" s="687" t="n"/>
      <c r="O113" s="687" t="n"/>
      <c r="P113" s="687" t="n"/>
      <c r="Q113" s="687" t="n"/>
      <c r="R113" s="687" t="n"/>
      <c r="S113" s="687" t="n"/>
      <c r="T113" s="687" t="n"/>
      <c r="U113" s="687" t="n"/>
      <c r="V113" s="687" t="n"/>
      <c r="W113" s="687" t="n"/>
      <c r="X113" s="687" t="n"/>
      <c r="Y113" s="687" t="n"/>
      <c r="Z113" s="687" t="n"/>
      <c r="AA113" s="687" t="n"/>
      <c r="AB113" s="687" t="n"/>
      <c r="AC113" s="687" t="n"/>
      <c r="AD113" s="687" t="n"/>
      <c r="AE113" s="687" t="n"/>
    </row>
    <row r="114">
      <c r="A114" s="687" t="n"/>
      <c r="B114" s="687" t="n"/>
      <c r="C114" s="687" t="n"/>
      <c r="D114" s="687" t="n"/>
      <c r="E114" s="687" t="n"/>
      <c r="F114" s="687" t="n"/>
      <c r="G114" s="687" t="n"/>
      <c r="H114" s="687" t="n"/>
      <c r="I114" s="687" t="n"/>
      <c r="J114" s="687" t="n"/>
      <c r="K114" s="687" t="n"/>
      <c r="L114" s="687" t="n"/>
      <c r="M114" s="687" t="n"/>
      <c r="N114" s="687" t="n"/>
      <c r="O114" s="687" t="n"/>
      <c r="P114" s="687" t="n"/>
      <c r="Q114" s="687" t="n"/>
      <c r="R114" s="687" t="n"/>
      <c r="S114" s="687" t="n"/>
      <c r="T114" s="687" t="n"/>
      <c r="U114" s="687" t="n"/>
      <c r="V114" s="687" t="n"/>
      <c r="W114" s="687" t="n"/>
      <c r="X114" s="687" t="n"/>
      <c r="Y114" s="687" t="n"/>
      <c r="Z114" s="687" t="n"/>
      <c r="AA114" s="687" t="n"/>
      <c r="AB114" s="687" t="n"/>
      <c r="AC114" s="687" t="n"/>
      <c r="AD114" s="687" t="n"/>
      <c r="AE114" s="687" t="n"/>
    </row>
    <row r="115">
      <c r="A115" s="687" t="n"/>
      <c r="B115" s="687" t="n"/>
      <c r="C115" s="687" t="n"/>
      <c r="D115" s="687" t="n"/>
      <c r="E115" s="687" t="n"/>
      <c r="F115" s="687" t="n"/>
      <c r="G115" s="687" t="n"/>
      <c r="H115" s="687" t="n"/>
      <c r="I115" s="687" t="n"/>
      <c r="J115" s="687" t="n"/>
      <c r="K115" s="687" t="n"/>
      <c r="L115" s="687" t="n"/>
      <c r="M115" s="687" t="n"/>
      <c r="N115" s="687" t="n"/>
      <c r="O115" s="687" t="n"/>
      <c r="P115" s="687" t="n"/>
      <c r="Q115" s="687" t="n"/>
      <c r="R115" s="687" t="n"/>
      <c r="S115" s="687" t="n"/>
      <c r="T115" s="687" t="n"/>
      <c r="U115" s="687" t="n"/>
      <c r="V115" s="687" t="n"/>
      <c r="W115" s="687" t="n"/>
      <c r="X115" s="687" t="n"/>
      <c r="Y115" s="687" t="n"/>
      <c r="Z115" s="687" t="n"/>
      <c r="AA115" s="687" t="n"/>
      <c r="AB115" s="687" t="n"/>
      <c r="AC115" s="687" t="n"/>
      <c r="AD115" s="687" t="n"/>
      <c r="AE115" s="687" t="n"/>
    </row>
    <row r="116">
      <c r="A116" s="687" t="n"/>
      <c r="B116" s="687" t="n"/>
      <c r="C116" s="687" t="n"/>
      <c r="D116" s="687" t="n"/>
      <c r="E116" s="687" t="n"/>
      <c r="F116" s="687" t="n"/>
      <c r="G116" s="687" t="n"/>
      <c r="H116" s="687" t="n"/>
      <c r="I116" s="687" t="n"/>
      <c r="J116" s="687" t="n"/>
      <c r="K116" s="687" t="n"/>
      <c r="L116" s="687" t="n"/>
      <c r="M116" s="687" t="n"/>
      <c r="N116" s="687" t="n"/>
      <c r="O116" s="687" t="n"/>
      <c r="P116" s="687" t="n"/>
      <c r="Q116" s="687" t="n"/>
      <c r="R116" s="687" t="n"/>
      <c r="S116" s="687" t="n"/>
      <c r="T116" s="687" t="n"/>
      <c r="U116" s="687" t="n"/>
      <c r="V116" s="687" t="n"/>
      <c r="W116" s="687" t="n"/>
      <c r="X116" s="687" t="n"/>
      <c r="Y116" s="687" t="n"/>
      <c r="Z116" s="687" t="n"/>
      <c r="AA116" s="687" t="n"/>
      <c r="AB116" s="687" t="n"/>
      <c r="AC116" s="687" t="n"/>
      <c r="AD116" s="687" t="n"/>
      <c r="AE116" s="687" t="n"/>
    </row>
    <row r="117">
      <c r="A117" s="687" t="n"/>
      <c r="B117" s="687" t="n"/>
      <c r="C117" s="687" t="n"/>
      <c r="D117" s="687" t="n"/>
      <c r="E117" s="687" t="n"/>
      <c r="F117" s="687" t="n"/>
      <c r="G117" s="687" t="n"/>
      <c r="H117" s="687" t="n"/>
      <c r="I117" s="687" t="n"/>
      <c r="J117" s="687" t="n"/>
      <c r="K117" s="687" t="n"/>
      <c r="L117" s="687" t="n"/>
      <c r="M117" s="687" t="n"/>
      <c r="N117" s="687" t="n"/>
      <c r="O117" s="687" t="n"/>
      <c r="P117" s="687" t="n"/>
      <c r="Q117" s="687" t="n"/>
      <c r="R117" s="687" t="n"/>
      <c r="S117" s="687" t="n"/>
      <c r="T117" s="687" t="n"/>
      <c r="U117" s="687" t="n"/>
      <c r="V117" s="687" t="n"/>
      <c r="W117" s="687" t="n"/>
      <c r="X117" s="687" t="n"/>
      <c r="Y117" s="687" t="n"/>
      <c r="Z117" s="687" t="n"/>
      <c r="AA117" s="687" t="n"/>
      <c r="AB117" s="687" t="n"/>
      <c r="AC117" s="687" t="n"/>
      <c r="AD117" s="687" t="n"/>
      <c r="AE117" s="687" t="n"/>
    </row>
    <row r="118">
      <c r="A118" s="687" t="n"/>
      <c r="B118" s="687" t="n"/>
      <c r="C118" s="687" t="n"/>
      <c r="D118" s="687" t="n"/>
      <c r="E118" s="687" t="n"/>
      <c r="F118" s="687" t="n"/>
      <c r="G118" s="687" t="n"/>
      <c r="H118" s="687" t="n"/>
      <c r="I118" s="687" t="n"/>
      <c r="J118" s="687" t="n"/>
      <c r="K118" s="687" t="n"/>
      <c r="L118" s="687" t="n"/>
      <c r="M118" s="687" t="n"/>
      <c r="N118" s="687" t="n"/>
      <c r="O118" s="687" t="n"/>
      <c r="P118" s="687" t="n"/>
      <c r="Q118" s="687" t="n"/>
      <c r="R118" s="687" t="n"/>
      <c r="S118" s="687" t="n"/>
      <c r="T118" s="687" t="n"/>
      <c r="U118" s="687" t="n"/>
      <c r="V118" s="687" t="n"/>
      <c r="W118" s="687" t="n"/>
      <c r="X118" s="687" t="n"/>
      <c r="Y118" s="687" t="n"/>
      <c r="Z118" s="687" t="n"/>
      <c r="AA118" s="687" t="n"/>
      <c r="AB118" s="687" t="n"/>
      <c r="AC118" s="687" t="n"/>
      <c r="AD118" s="687" t="n"/>
      <c r="AE118" s="687" t="n"/>
    </row>
    <row r="119">
      <c r="A119" s="687" t="n"/>
      <c r="B119" s="687" t="n"/>
      <c r="C119" s="687" t="n"/>
      <c r="D119" s="687" t="n"/>
      <c r="E119" s="687" t="n"/>
      <c r="F119" s="687" t="n"/>
      <c r="G119" s="687" t="n"/>
      <c r="H119" s="687" t="n"/>
      <c r="I119" s="687" t="n"/>
      <c r="J119" s="687" t="n"/>
      <c r="K119" s="687" t="n"/>
      <c r="L119" s="687" t="n"/>
      <c r="M119" s="687" t="n"/>
      <c r="N119" s="687" t="n"/>
      <c r="O119" s="687" t="n"/>
      <c r="P119" s="687" t="n"/>
      <c r="Q119" s="687" t="n"/>
      <c r="R119" s="687" t="n"/>
      <c r="S119" s="687" t="n"/>
      <c r="T119" s="687" t="n"/>
      <c r="U119" s="687" t="n"/>
      <c r="V119" s="687" t="n"/>
      <c r="W119" s="687" t="n"/>
      <c r="X119" s="687" t="n"/>
      <c r="Y119" s="687" t="n"/>
      <c r="Z119" s="687" t="n"/>
      <c r="AA119" s="687" t="n"/>
      <c r="AB119" s="687" t="n"/>
      <c r="AC119" s="687" t="n"/>
      <c r="AD119" s="687" t="n"/>
      <c r="AE119" s="687" t="n"/>
    </row>
    <row r="120">
      <c r="A120" s="687" t="n"/>
      <c r="B120" s="687" t="n"/>
      <c r="C120" s="687" t="n"/>
      <c r="D120" s="687" t="n"/>
      <c r="E120" s="687" t="n"/>
      <c r="F120" s="687" t="n"/>
      <c r="G120" s="687" t="n"/>
      <c r="H120" s="687" t="n"/>
      <c r="I120" s="687" t="n"/>
      <c r="J120" s="687" t="n"/>
      <c r="K120" s="687" t="n"/>
      <c r="L120" s="687" t="n"/>
      <c r="M120" s="687" t="n"/>
      <c r="N120" s="687" t="n"/>
      <c r="O120" s="687" t="n"/>
      <c r="P120" s="687" t="n"/>
      <c r="Q120" s="687" t="n"/>
      <c r="R120" s="687" t="n"/>
      <c r="S120" s="687" t="n"/>
      <c r="T120" s="687" t="n"/>
      <c r="U120" s="687" t="n"/>
      <c r="V120" s="687" t="n"/>
      <c r="W120" s="687" t="n"/>
      <c r="X120" s="687" t="n"/>
      <c r="Y120" s="687" t="n"/>
      <c r="Z120" s="687" t="n"/>
      <c r="AA120" s="687" t="n"/>
      <c r="AB120" s="687" t="n"/>
      <c r="AC120" s="687" t="n"/>
      <c r="AD120" s="687" t="n"/>
      <c r="AE120" s="687" t="n"/>
    </row>
    <row r="121">
      <c r="A121" s="687" t="n"/>
      <c r="B121" s="687" t="n"/>
      <c r="C121" s="687" t="n"/>
      <c r="D121" s="687" t="n"/>
      <c r="E121" s="687" t="n"/>
      <c r="F121" s="687" t="n"/>
      <c r="G121" s="687" t="n"/>
      <c r="H121" s="687" t="n"/>
      <c r="I121" s="687" t="n"/>
      <c r="J121" s="687" t="n"/>
      <c r="K121" s="687" t="n"/>
      <c r="L121" s="687" t="n"/>
      <c r="M121" s="687" t="n"/>
      <c r="N121" s="687" t="n"/>
      <c r="O121" s="687" t="n"/>
      <c r="P121" s="687" t="n"/>
      <c r="Q121" s="687" t="n"/>
      <c r="R121" s="687" t="n"/>
      <c r="S121" s="687" t="n"/>
      <c r="T121" s="687" t="n"/>
      <c r="U121" s="687" t="n"/>
      <c r="V121" s="687" t="n"/>
      <c r="W121" s="687" t="n"/>
      <c r="X121" s="687" t="n"/>
      <c r="Y121" s="687" t="n"/>
      <c r="Z121" s="687" t="n"/>
      <c r="AA121" s="687" t="n"/>
      <c r="AB121" s="687" t="n"/>
      <c r="AC121" s="687" t="n"/>
      <c r="AD121" s="687" t="n"/>
      <c r="AE121" s="687" t="n"/>
    </row>
    <row r="122">
      <c r="A122" s="687" t="n"/>
      <c r="B122" s="687" t="n"/>
      <c r="C122" s="687" t="n"/>
      <c r="D122" s="687" t="n"/>
      <c r="E122" s="687" t="n"/>
      <c r="F122" s="687" t="n"/>
      <c r="G122" s="687" t="n"/>
      <c r="H122" s="687" t="n"/>
      <c r="I122" s="687" t="n"/>
      <c r="J122" s="687" t="n"/>
      <c r="K122" s="687" t="n"/>
      <c r="L122" s="687" t="n"/>
      <c r="M122" s="687" t="n"/>
      <c r="N122" s="687" t="n"/>
      <c r="O122" s="687" t="n"/>
      <c r="P122" s="687" t="n"/>
      <c r="Q122" s="687" t="n"/>
      <c r="R122" s="687" t="n"/>
      <c r="S122" s="687" t="n"/>
      <c r="T122" s="687" t="n"/>
      <c r="U122" s="687" t="n"/>
      <c r="V122" s="687" t="n"/>
      <c r="W122" s="687" t="n"/>
      <c r="X122" s="687" t="n"/>
      <c r="Y122" s="687" t="n"/>
      <c r="Z122" s="687" t="n"/>
      <c r="AA122" s="687" t="n"/>
      <c r="AB122" s="687" t="n"/>
      <c r="AC122" s="687" t="n"/>
      <c r="AD122" s="687" t="n"/>
      <c r="AE122" s="687" t="n"/>
    </row>
    <row r="123">
      <c r="A123" s="687" t="n"/>
      <c r="B123" s="687" t="n"/>
      <c r="C123" s="687" t="n"/>
      <c r="D123" s="687" t="n"/>
      <c r="E123" s="687" t="n"/>
      <c r="F123" s="687" t="n"/>
      <c r="G123" s="687" t="n"/>
      <c r="H123" s="687" t="n"/>
      <c r="I123" s="687" t="n"/>
      <c r="J123" s="687" t="n"/>
      <c r="K123" s="687" t="n"/>
      <c r="L123" s="687" t="n"/>
      <c r="M123" s="687" t="n"/>
      <c r="N123" s="687" t="n"/>
      <c r="O123" s="687" t="n"/>
      <c r="P123" s="687" t="n"/>
      <c r="Q123" s="687" t="n"/>
      <c r="R123" s="687" t="n"/>
      <c r="S123" s="687" t="n"/>
      <c r="T123" s="687" t="n"/>
      <c r="U123" s="687" t="n"/>
      <c r="V123" s="687" t="n"/>
      <c r="W123" s="687" t="n"/>
      <c r="X123" s="687" t="n"/>
      <c r="Y123" s="687" t="n"/>
      <c r="Z123" s="687" t="n"/>
      <c r="AA123" s="687" t="n"/>
      <c r="AB123" s="687" t="n"/>
      <c r="AC123" s="687" t="n"/>
      <c r="AD123" s="687" t="n"/>
      <c r="AE123" s="687" t="n"/>
    </row>
    <row r="124">
      <c r="A124" s="687" t="n"/>
      <c r="B124" s="687" t="n"/>
      <c r="C124" s="687" t="n"/>
      <c r="D124" s="687" t="n"/>
      <c r="E124" s="687" t="n"/>
      <c r="F124" s="687" t="n"/>
      <c r="G124" s="687" t="n"/>
      <c r="H124" s="687" t="n"/>
      <c r="I124" s="687" t="n"/>
      <c r="J124" s="687" t="n"/>
      <c r="K124" s="687" t="n"/>
      <c r="L124" s="687" t="n"/>
      <c r="M124" s="687" t="n"/>
      <c r="N124" s="687" t="n"/>
      <c r="O124" s="687" t="n"/>
      <c r="P124" s="687" t="n"/>
      <c r="Q124" s="687" t="n"/>
      <c r="R124" s="687" t="n"/>
      <c r="S124" s="687" t="n"/>
      <c r="T124" s="687" t="n"/>
      <c r="U124" s="687" t="n"/>
      <c r="V124" s="687" t="n"/>
      <c r="W124" s="687" t="n"/>
      <c r="X124" s="687" t="n"/>
      <c r="Y124" s="687" t="n"/>
      <c r="Z124" s="687" t="n"/>
      <c r="AA124" s="687" t="n"/>
      <c r="AB124" s="687" t="n"/>
      <c r="AC124" s="687" t="n"/>
      <c r="AD124" s="687" t="n"/>
      <c r="AE124" s="687" t="n"/>
    </row>
    <row r="125">
      <c r="A125" s="687" t="n"/>
      <c r="B125" s="687" t="n"/>
      <c r="C125" s="687" t="n"/>
      <c r="D125" s="687" t="n"/>
      <c r="E125" s="687" t="n"/>
      <c r="F125" s="687" t="n"/>
      <c r="G125" s="687" t="n"/>
      <c r="H125" s="687" t="n"/>
      <c r="I125" s="687" t="n"/>
      <c r="J125" s="687" t="n"/>
      <c r="K125" s="687" t="n"/>
      <c r="L125" s="687" t="n"/>
      <c r="M125" s="687" t="n"/>
      <c r="N125" s="687" t="n"/>
      <c r="O125" s="687" t="n"/>
      <c r="P125" s="687" t="n"/>
      <c r="Q125" s="687" t="n"/>
      <c r="R125" s="687" t="n"/>
      <c r="S125" s="687" t="n"/>
      <c r="T125" s="687" t="n"/>
      <c r="U125" s="687" t="n"/>
      <c r="V125" s="687" t="n"/>
      <c r="W125" s="687" t="n"/>
      <c r="X125" s="687" t="n"/>
      <c r="Y125" s="687" t="n"/>
      <c r="Z125" s="687" t="n"/>
      <c r="AA125" s="687" t="n"/>
      <c r="AB125" s="687" t="n"/>
      <c r="AC125" s="687" t="n"/>
      <c r="AD125" s="687" t="n"/>
      <c r="AE125" s="687" t="n"/>
    </row>
    <row r="126">
      <c r="A126" s="687" t="n"/>
      <c r="B126" s="687" t="n"/>
      <c r="C126" s="687" t="n"/>
      <c r="D126" s="687" t="n"/>
      <c r="E126" s="687" t="n"/>
      <c r="F126" s="687" t="n"/>
      <c r="G126" s="687" t="n"/>
      <c r="H126" s="687" t="n"/>
      <c r="I126" s="687" t="n"/>
      <c r="J126" s="687" t="n"/>
      <c r="K126" s="687" t="n"/>
      <c r="L126" s="687" t="n"/>
      <c r="M126" s="687" t="n"/>
      <c r="N126" s="687" t="n"/>
      <c r="O126" s="687" t="n"/>
      <c r="P126" s="687" t="n"/>
      <c r="Q126" s="687" t="n"/>
      <c r="R126" s="687" t="n"/>
      <c r="S126" s="687" t="n"/>
      <c r="T126" s="687" t="n"/>
      <c r="U126" s="687" t="n"/>
      <c r="V126" s="687" t="n"/>
      <c r="W126" s="687" t="n"/>
      <c r="X126" s="687" t="n"/>
      <c r="Y126" s="687" t="n"/>
      <c r="Z126" s="687" t="n"/>
      <c r="AA126" s="687" t="n"/>
      <c r="AB126" s="687" t="n"/>
      <c r="AC126" s="687" t="n"/>
      <c r="AD126" s="687" t="n"/>
      <c r="AE126" s="687" t="n"/>
    </row>
    <row r="127">
      <c r="A127" s="687" t="n"/>
      <c r="B127" s="687" t="n"/>
      <c r="C127" s="687" t="n"/>
      <c r="D127" s="687" t="n"/>
      <c r="E127" s="687" t="n"/>
      <c r="F127" s="687" t="n"/>
      <c r="G127" s="687" t="n"/>
      <c r="H127" s="687" t="n"/>
      <c r="I127" s="687" t="n"/>
      <c r="J127" s="687" t="n"/>
      <c r="K127" s="687" t="n"/>
      <c r="L127" s="687" t="n"/>
      <c r="M127" s="687" t="n"/>
      <c r="N127" s="687" t="n"/>
      <c r="O127" s="687" t="n"/>
      <c r="P127" s="687" t="n"/>
      <c r="Q127" s="687" t="n"/>
      <c r="R127" s="687" t="n"/>
      <c r="S127" s="687" t="n"/>
      <c r="T127" s="687" t="n"/>
      <c r="U127" s="687" t="n"/>
      <c r="V127" s="687" t="n"/>
      <c r="W127" s="687" t="n"/>
      <c r="X127" s="687" t="n"/>
      <c r="Y127" s="687" t="n"/>
      <c r="Z127" s="687" t="n"/>
      <c r="AA127" s="687" t="n"/>
      <c r="AB127" s="687" t="n"/>
      <c r="AC127" s="687" t="n"/>
      <c r="AD127" s="687" t="n"/>
      <c r="AE127" s="687" t="n"/>
    </row>
    <row r="128">
      <c r="A128" s="687" t="n"/>
      <c r="B128" s="687" t="n"/>
      <c r="C128" s="687" t="n"/>
      <c r="D128" s="687" t="n"/>
      <c r="E128" s="687" t="n"/>
      <c r="F128" s="687" t="n"/>
      <c r="G128" s="687" t="n"/>
      <c r="H128" s="687" t="n"/>
      <c r="I128" s="687" t="n"/>
      <c r="J128" s="687" t="n"/>
      <c r="K128" s="687" t="n"/>
      <c r="L128" s="687" t="n"/>
      <c r="M128" s="687" t="n"/>
      <c r="N128" s="687" t="n"/>
      <c r="O128" s="687" t="n"/>
      <c r="P128" s="687" t="n"/>
      <c r="Q128" s="687" t="n"/>
      <c r="R128" s="687" t="n"/>
      <c r="S128" s="687" t="n"/>
      <c r="T128" s="687" t="n"/>
      <c r="U128" s="687" t="n"/>
      <c r="V128" s="687" t="n"/>
      <c r="W128" s="687" t="n"/>
      <c r="X128" s="687" t="n"/>
      <c r="Y128" s="687" t="n"/>
      <c r="Z128" s="687" t="n"/>
      <c r="AA128" s="687" t="n"/>
      <c r="AB128" s="687" t="n"/>
      <c r="AC128" s="687" t="n"/>
      <c r="AD128" s="687" t="n"/>
      <c r="AE128" s="687" t="n"/>
    </row>
    <row r="129">
      <c r="A129" s="687" t="n"/>
      <c r="B129" s="687" t="n"/>
      <c r="C129" s="687" t="n"/>
      <c r="D129" s="687" t="n"/>
      <c r="E129" s="687" t="n"/>
      <c r="F129" s="687" t="n"/>
      <c r="G129" s="687" t="n"/>
      <c r="H129" s="687" t="n"/>
      <c r="I129" s="687" t="n"/>
      <c r="J129" s="687" t="n"/>
      <c r="K129" s="687" t="n"/>
      <c r="L129" s="687" t="n"/>
      <c r="M129" s="687" t="n"/>
      <c r="N129" s="687" t="n"/>
      <c r="O129" s="687" t="n"/>
      <c r="P129" s="687" t="n"/>
      <c r="Q129" s="687" t="n"/>
      <c r="R129" s="687" t="n"/>
      <c r="S129" s="687" t="n"/>
      <c r="T129" s="687" t="n"/>
      <c r="U129" s="687" t="n"/>
      <c r="V129" s="687" t="n"/>
      <c r="W129" s="687" t="n"/>
      <c r="X129" s="687" t="n"/>
      <c r="Y129" s="687" t="n"/>
      <c r="Z129" s="687" t="n"/>
      <c r="AA129" s="687" t="n"/>
      <c r="AB129" s="687" t="n"/>
      <c r="AC129" s="687" t="n"/>
      <c r="AD129" s="687" t="n"/>
      <c r="AE129" s="687" t="n"/>
    </row>
    <row r="130">
      <c r="A130" s="687" t="n"/>
      <c r="B130" s="687" t="n"/>
      <c r="C130" s="687" t="n"/>
      <c r="D130" s="687" t="n"/>
      <c r="E130" s="687" t="n"/>
      <c r="F130" s="687" t="n"/>
      <c r="G130" s="687" t="n"/>
      <c r="H130" s="687" t="n"/>
      <c r="I130" s="687" t="n"/>
      <c r="J130" s="687" t="n"/>
      <c r="K130" s="687" t="n"/>
      <c r="L130" s="687" t="n"/>
      <c r="M130" s="687" t="n"/>
      <c r="N130" s="687" t="n"/>
      <c r="O130" s="687" t="n"/>
      <c r="P130" s="687" t="n"/>
      <c r="Q130" s="687" t="n"/>
      <c r="R130" s="687" t="n"/>
      <c r="S130" s="687" t="n"/>
      <c r="T130" s="687" t="n"/>
      <c r="U130" s="687" t="n"/>
      <c r="V130" s="687" t="n"/>
      <c r="W130" s="687" t="n"/>
      <c r="X130" s="687" t="n"/>
      <c r="Y130" s="687" t="n"/>
      <c r="Z130" s="687" t="n"/>
      <c r="AA130" s="687" t="n"/>
      <c r="AB130" s="687" t="n"/>
      <c r="AC130" s="687" t="n"/>
      <c r="AD130" s="687" t="n"/>
      <c r="AE130" s="687" t="n"/>
    </row>
    <row r="131">
      <c r="A131" s="687" t="n"/>
      <c r="B131" s="687" t="n"/>
      <c r="C131" s="687" t="n"/>
      <c r="D131" s="687" t="n"/>
      <c r="E131" s="687" t="n"/>
      <c r="F131" s="687" t="n"/>
      <c r="G131" s="687" t="n"/>
      <c r="H131" s="687" t="n"/>
      <c r="I131" s="687" t="n"/>
      <c r="J131" s="687" t="n"/>
      <c r="K131" s="687" t="n"/>
      <c r="L131" s="687" t="n"/>
      <c r="M131" s="687" t="n"/>
      <c r="N131" s="687" t="n"/>
      <c r="O131" s="687" t="n"/>
      <c r="P131" s="687" t="n"/>
      <c r="Q131" s="687" t="n"/>
      <c r="R131" s="687" t="n"/>
      <c r="S131" s="687" t="n"/>
      <c r="T131" s="687" t="n"/>
      <c r="U131" s="687" t="n"/>
      <c r="V131" s="687" t="n"/>
      <c r="W131" s="687" t="n"/>
      <c r="X131" s="687" t="n"/>
      <c r="Y131" s="687" t="n"/>
      <c r="Z131" s="687" t="n"/>
      <c r="AA131" s="687" t="n"/>
      <c r="AB131" s="687" t="n"/>
      <c r="AC131" s="687" t="n"/>
      <c r="AD131" s="687" t="n"/>
      <c r="AE131" s="687" t="n"/>
    </row>
    <row r="132">
      <c r="A132" s="687" t="n"/>
      <c r="B132" s="687" t="n"/>
      <c r="C132" s="687" t="n"/>
      <c r="D132" s="687" t="n"/>
      <c r="E132" s="687" t="n"/>
      <c r="F132" s="687" t="n"/>
      <c r="G132" s="687" t="n"/>
      <c r="H132" s="687" t="n"/>
      <c r="I132" s="687" t="n"/>
      <c r="J132" s="687" t="n"/>
      <c r="K132" s="687" t="n"/>
      <c r="L132" s="687" t="n"/>
      <c r="M132" s="687" t="n"/>
      <c r="N132" s="687" t="n"/>
      <c r="O132" s="687" t="n"/>
      <c r="P132" s="687" t="n"/>
      <c r="Q132" s="687" t="n"/>
      <c r="R132" s="687" t="n"/>
      <c r="S132" s="687" t="n"/>
      <c r="T132" s="687" t="n"/>
      <c r="U132" s="687" t="n"/>
      <c r="V132" s="687" t="n"/>
      <c r="W132" s="687" t="n"/>
      <c r="X132" s="687" t="n"/>
      <c r="Y132" s="687" t="n"/>
      <c r="Z132" s="687" t="n"/>
      <c r="AA132" s="687" t="n"/>
      <c r="AB132" s="687" t="n"/>
      <c r="AC132" s="687" t="n"/>
      <c r="AD132" s="687" t="n"/>
      <c r="AE132" s="687" t="n"/>
    </row>
    <row r="133">
      <c r="A133" s="687" t="n"/>
      <c r="B133" s="687" t="n"/>
      <c r="C133" s="687" t="n"/>
      <c r="D133" s="687" t="n"/>
      <c r="E133" s="687" t="n"/>
      <c r="F133" s="687" t="n"/>
      <c r="G133" s="687" t="n"/>
      <c r="H133" s="687" t="n"/>
      <c r="I133" s="687" t="n"/>
      <c r="J133" s="687" t="n"/>
      <c r="K133" s="687" t="n"/>
      <c r="L133" s="687" t="n"/>
      <c r="M133" s="687" t="n"/>
      <c r="N133" s="687" t="n"/>
      <c r="O133" s="687" t="n"/>
      <c r="P133" s="687" t="n"/>
      <c r="Q133" s="687" t="n"/>
      <c r="R133" s="687" t="n"/>
      <c r="S133" s="687" t="n"/>
      <c r="T133" s="687" t="n"/>
      <c r="U133" s="687" t="n"/>
      <c r="V133" s="687" t="n"/>
      <c r="W133" s="687" t="n"/>
      <c r="X133" s="687" t="n"/>
      <c r="Y133" s="687" t="n"/>
      <c r="Z133" s="687" t="n"/>
      <c r="AA133" s="687" t="n"/>
      <c r="AB133" s="687" t="n"/>
      <c r="AC133" s="687" t="n"/>
      <c r="AD133" s="687" t="n"/>
      <c r="AE133" s="687" t="n"/>
    </row>
    <row r="134">
      <c r="A134" s="687" t="n"/>
      <c r="B134" s="687" t="n"/>
      <c r="C134" s="687" t="n"/>
      <c r="D134" s="687" t="n"/>
      <c r="E134" s="687" t="n"/>
      <c r="F134" s="687" t="n"/>
      <c r="G134" s="687" t="n"/>
      <c r="H134" s="687" t="n"/>
      <c r="I134" s="687" t="n"/>
      <c r="J134" s="687" t="n"/>
      <c r="K134" s="687" t="n"/>
      <c r="L134" s="687" t="n"/>
      <c r="M134" s="687" t="n"/>
      <c r="N134" s="687" t="n"/>
      <c r="O134" s="687" t="n"/>
      <c r="P134" s="687" t="n"/>
      <c r="Q134" s="687" t="n"/>
      <c r="R134" s="687" t="n"/>
      <c r="S134" s="687" t="n"/>
      <c r="T134" s="687" t="n"/>
      <c r="U134" s="687" t="n"/>
      <c r="V134" s="687" t="n"/>
      <c r="W134" s="687" t="n"/>
      <c r="X134" s="687" t="n"/>
      <c r="Y134" s="687" t="n"/>
      <c r="Z134" s="687" t="n"/>
      <c r="AA134" s="687" t="n"/>
      <c r="AB134" s="687" t="n"/>
      <c r="AC134" s="687" t="n"/>
      <c r="AD134" s="687" t="n"/>
      <c r="AE134" s="687" t="n"/>
    </row>
    <row r="135">
      <c r="A135" s="687" t="n"/>
      <c r="B135" s="687" t="n"/>
      <c r="C135" s="687" t="n"/>
      <c r="D135" s="687" t="n"/>
      <c r="E135" s="687" t="n"/>
      <c r="F135" s="687" t="n"/>
      <c r="G135" s="687" t="n"/>
      <c r="H135" s="687" t="n"/>
      <c r="I135" s="687" t="n"/>
      <c r="J135" s="687" t="n"/>
      <c r="K135" s="687" t="n"/>
      <c r="L135" s="687" t="n"/>
      <c r="M135" s="687" t="n"/>
      <c r="N135" s="687" t="n"/>
      <c r="O135" s="687" t="n"/>
      <c r="P135" s="687" t="n"/>
      <c r="Q135" s="687" t="n"/>
      <c r="R135" s="687" t="n"/>
      <c r="S135" s="687" t="n"/>
      <c r="T135" s="687" t="n"/>
      <c r="U135" s="687" t="n"/>
      <c r="V135" s="687" t="n"/>
      <c r="W135" s="687" t="n"/>
      <c r="X135" s="687" t="n"/>
      <c r="Y135" s="687" t="n"/>
      <c r="Z135" s="687" t="n"/>
      <c r="AA135" s="687" t="n"/>
      <c r="AB135" s="687" t="n"/>
      <c r="AC135" s="687" t="n"/>
      <c r="AD135" s="687" t="n"/>
      <c r="AE135" s="687" t="n"/>
    </row>
    <row r="136">
      <c r="A136" s="687" t="n"/>
      <c r="B136" s="687" t="n"/>
      <c r="C136" s="687" t="n"/>
      <c r="D136" s="687" t="n"/>
      <c r="E136" s="687" t="n"/>
      <c r="F136" s="687" t="n"/>
      <c r="G136" s="687" t="n"/>
      <c r="H136" s="687" t="n"/>
      <c r="I136" s="687" t="n"/>
      <c r="J136" s="687" t="n"/>
      <c r="K136" s="687" t="n"/>
      <c r="L136" s="687" t="n"/>
      <c r="M136" s="687" t="n"/>
      <c r="N136" s="687" t="n"/>
      <c r="O136" s="687" t="n"/>
      <c r="P136" s="687" t="n"/>
      <c r="Q136" s="687" t="n"/>
      <c r="R136" s="687" t="n"/>
      <c r="S136" s="687" t="n"/>
      <c r="T136" s="687" t="n"/>
      <c r="U136" s="687" t="n"/>
      <c r="V136" s="687" t="n"/>
      <c r="W136" s="687" t="n"/>
      <c r="X136" s="687" t="n"/>
      <c r="Y136" s="687" t="n"/>
      <c r="Z136" s="687" t="n"/>
      <c r="AA136" s="687" t="n"/>
      <c r="AB136" s="687" t="n"/>
      <c r="AC136" s="687" t="n"/>
      <c r="AD136" s="687" t="n"/>
      <c r="AE136" s="687" t="n"/>
    </row>
    <row r="137">
      <c r="A137" s="687" t="n"/>
      <c r="B137" s="687" t="n"/>
      <c r="C137" s="687" t="n"/>
      <c r="D137" s="687" t="n"/>
      <c r="E137" s="687" t="n"/>
      <c r="F137" s="687" t="n"/>
      <c r="G137" s="687" t="n"/>
      <c r="H137" s="687" t="n"/>
      <c r="I137" s="687" t="n"/>
      <c r="J137" s="687" t="n"/>
      <c r="K137" s="687" t="n"/>
      <c r="L137" s="687" t="n"/>
      <c r="M137" s="687" t="n"/>
      <c r="N137" s="687" t="n"/>
      <c r="O137" s="687" t="n"/>
      <c r="P137" s="687" t="n"/>
      <c r="Q137" s="687" t="n"/>
      <c r="R137" s="687" t="n"/>
      <c r="S137" s="687" t="n"/>
      <c r="T137" s="687" t="n"/>
      <c r="U137" s="687" t="n"/>
      <c r="V137" s="687" t="n"/>
      <c r="W137" s="687" t="n"/>
      <c r="X137" s="687" t="n"/>
      <c r="Y137" s="687" t="n"/>
      <c r="Z137" s="687" t="n"/>
      <c r="AA137" s="687" t="n"/>
      <c r="AB137" s="687" t="n"/>
      <c r="AC137" s="687" t="n"/>
      <c r="AD137" s="687" t="n"/>
      <c r="AE137" s="687" t="n"/>
    </row>
    <row r="138">
      <c r="A138" s="687" t="n"/>
      <c r="B138" s="687" t="n"/>
      <c r="C138" s="687" t="n"/>
      <c r="D138" s="687" t="n"/>
      <c r="E138" s="687" t="n"/>
      <c r="F138" s="687" t="n"/>
      <c r="G138" s="687" t="n"/>
      <c r="H138" s="687" t="n"/>
      <c r="I138" s="687" t="n"/>
      <c r="J138" s="687" t="n"/>
      <c r="K138" s="687" t="n"/>
      <c r="L138" s="687" t="n"/>
      <c r="M138" s="687" t="n"/>
      <c r="N138" s="687" t="n"/>
      <c r="O138" s="687" t="n"/>
      <c r="P138" s="687" t="n"/>
      <c r="Q138" s="687" t="n"/>
      <c r="R138" s="687" t="n"/>
      <c r="S138" s="687" t="n"/>
      <c r="T138" s="687" t="n"/>
      <c r="U138" s="687" t="n"/>
      <c r="V138" s="687" t="n"/>
      <c r="W138" s="687" t="n"/>
      <c r="X138" s="687" t="n"/>
      <c r="Y138" s="687" t="n"/>
      <c r="Z138" s="687" t="n"/>
      <c r="AA138" s="687" t="n"/>
      <c r="AB138" s="687" t="n"/>
      <c r="AC138" s="687" t="n"/>
      <c r="AD138" s="687" t="n"/>
      <c r="AE138" s="687" t="n"/>
    </row>
    <row r="139">
      <c r="A139" s="687" t="n"/>
      <c r="B139" s="687" t="n"/>
      <c r="C139" s="687" t="n"/>
      <c r="D139" s="687" t="n"/>
      <c r="E139" s="687" t="n"/>
      <c r="F139" s="687" t="n"/>
      <c r="G139" s="687" t="n"/>
      <c r="H139" s="687" t="n"/>
      <c r="I139" s="687" t="n"/>
      <c r="J139" s="687" t="n"/>
      <c r="K139" s="687" t="n"/>
      <c r="L139" s="687" t="n"/>
      <c r="M139" s="687" t="n"/>
      <c r="N139" s="687" t="n"/>
      <c r="O139" s="687" t="n"/>
      <c r="P139" s="687" t="n"/>
      <c r="Q139" s="687" t="n"/>
      <c r="R139" s="687" t="n"/>
      <c r="S139" s="687" t="n"/>
      <c r="T139" s="687" t="n"/>
      <c r="U139" s="687" t="n"/>
      <c r="V139" s="687" t="n"/>
      <c r="W139" s="687" t="n"/>
      <c r="X139" s="687" t="n"/>
      <c r="Y139" s="687" t="n"/>
      <c r="Z139" s="687" t="n"/>
      <c r="AA139" s="687" t="n"/>
      <c r="AB139" s="687" t="n"/>
      <c r="AC139" s="687" t="n"/>
      <c r="AD139" s="687" t="n"/>
      <c r="AE139" s="687" t="n"/>
    </row>
    <row r="140">
      <c r="A140" s="687" t="n"/>
      <c r="B140" s="687" t="n"/>
      <c r="C140" s="687" t="n"/>
      <c r="D140" s="687" t="n"/>
      <c r="E140" s="687" t="n"/>
      <c r="F140" s="687" t="n"/>
      <c r="G140" s="687" t="n"/>
      <c r="H140" s="687" t="n"/>
      <c r="I140" s="687" t="n"/>
      <c r="J140" s="687" t="n"/>
      <c r="K140" s="687" t="n"/>
      <c r="L140" s="687" t="n"/>
      <c r="M140" s="687" t="n"/>
      <c r="N140" s="687" t="n"/>
      <c r="O140" s="687" t="n"/>
      <c r="P140" s="687" t="n"/>
      <c r="Q140" s="687" t="n"/>
      <c r="R140" s="687" t="n"/>
      <c r="S140" s="687" t="n"/>
      <c r="T140" s="687" t="n"/>
      <c r="U140" s="687" t="n"/>
      <c r="V140" s="687" t="n"/>
      <c r="W140" s="687" t="n"/>
      <c r="X140" s="687" t="n"/>
      <c r="Y140" s="687" t="n"/>
      <c r="Z140" s="687" t="n"/>
      <c r="AA140" s="687" t="n"/>
      <c r="AB140" s="687" t="n"/>
      <c r="AC140" s="687" t="n"/>
      <c r="AD140" s="687" t="n"/>
      <c r="AE140" s="687" t="n"/>
    </row>
    <row r="141">
      <c r="A141" s="687" t="n"/>
      <c r="B141" s="687" t="n"/>
      <c r="C141" s="687" t="n"/>
      <c r="D141" s="687" t="n"/>
      <c r="E141" s="687" t="n"/>
      <c r="F141" s="687" t="n"/>
      <c r="G141" s="687" t="n"/>
      <c r="H141" s="687" t="n"/>
      <c r="I141" s="687" t="n"/>
      <c r="J141" s="687" t="n"/>
      <c r="K141" s="687" t="n"/>
      <c r="L141" s="687" t="n"/>
      <c r="M141" s="687" t="n"/>
      <c r="N141" s="687" t="n"/>
      <c r="O141" s="687" t="n"/>
      <c r="P141" s="687" t="n"/>
      <c r="Q141" s="687" t="n"/>
      <c r="R141" s="687" t="n"/>
      <c r="S141" s="687" t="n"/>
      <c r="T141" s="687" t="n"/>
      <c r="U141" s="687" t="n"/>
      <c r="V141" s="687" t="n"/>
      <c r="W141" s="687" t="n"/>
      <c r="X141" s="687" t="n"/>
      <c r="Y141" s="687" t="n"/>
      <c r="Z141" s="687" t="n"/>
      <c r="AA141" s="687" t="n"/>
      <c r="AB141" s="687" t="n"/>
      <c r="AC141" s="687" t="n"/>
      <c r="AD141" s="687" t="n"/>
      <c r="AE141" s="687" t="n"/>
    </row>
    <row r="142">
      <c r="A142" s="687" t="n"/>
      <c r="B142" s="687" t="n"/>
      <c r="C142" s="687" t="n"/>
      <c r="D142" s="687" t="n"/>
      <c r="E142" s="687" t="n"/>
      <c r="F142" s="687" t="n"/>
      <c r="G142" s="687" t="n"/>
      <c r="H142" s="687" t="n"/>
      <c r="I142" s="687" t="n"/>
      <c r="J142" s="687" t="n"/>
      <c r="K142" s="687" t="n"/>
      <c r="L142" s="687" t="n"/>
      <c r="M142" s="687" t="n"/>
      <c r="N142" s="687" t="n"/>
      <c r="O142" s="687" t="n"/>
      <c r="P142" s="687" t="n"/>
      <c r="Q142" s="687" t="n"/>
      <c r="R142" s="687" t="n"/>
      <c r="S142" s="687" t="n"/>
      <c r="T142" s="687" t="n"/>
      <c r="U142" s="687" t="n"/>
      <c r="V142" s="687" t="n"/>
      <c r="W142" s="687" t="n"/>
      <c r="X142" s="687" t="n"/>
      <c r="Y142" s="687" t="n"/>
      <c r="Z142" s="687" t="n"/>
      <c r="AA142" s="687" t="n"/>
      <c r="AB142" s="687" t="n"/>
      <c r="AC142" s="687" t="n"/>
      <c r="AD142" s="687" t="n"/>
      <c r="AE142" s="687" t="n"/>
    </row>
    <row r="143">
      <c r="A143" s="687" t="n"/>
      <c r="B143" s="687" t="n"/>
      <c r="C143" s="687" t="n"/>
      <c r="D143" s="687" t="n"/>
      <c r="E143" s="687" t="n"/>
      <c r="F143" s="687" t="n"/>
      <c r="G143" s="687" t="n"/>
      <c r="H143" s="687" t="n"/>
      <c r="I143" s="687" t="n"/>
      <c r="J143" s="687" t="n"/>
      <c r="K143" s="687" t="n"/>
      <c r="L143" s="687" t="n"/>
      <c r="M143" s="687" t="n"/>
      <c r="N143" s="687" t="n"/>
      <c r="O143" s="687" t="n"/>
      <c r="P143" s="687" t="n"/>
      <c r="Q143" s="687" t="n"/>
      <c r="R143" s="687" t="n"/>
      <c r="S143" s="687" t="n"/>
      <c r="T143" s="687" t="n"/>
      <c r="U143" s="687" t="n"/>
      <c r="V143" s="687" t="n"/>
      <c r="W143" s="687" t="n"/>
      <c r="X143" s="687" t="n"/>
      <c r="Y143" s="687" t="n"/>
      <c r="Z143" s="687" t="n"/>
      <c r="AA143" s="687" t="n"/>
      <c r="AB143" s="687" t="n"/>
      <c r="AC143" s="687" t="n"/>
      <c r="AD143" s="687" t="n"/>
      <c r="AE143" s="687" t="n"/>
    </row>
    <row r="144">
      <c r="A144" s="687" t="n"/>
      <c r="B144" s="687" t="n"/>
      <c r="C144" s="687" t="n"/>
      <c r="D144" s="687" t="n"/>
      <c r="E144" s="687" t="n"/>
      <c r="F144" s="687" t="n"/>
      <c r="G144" s="687" t="n"/>
      <c r="H144" s="687" t="n"/>
      <c r="I144" s="687" t="n"/>
      <c r="J144" s="687" t="n"/>
      <c r="K144" s="687" t="n"/>
      <c r="L144" s="687" t="n"/>
      <c r="M144" s="687" t="n"/>
      <c r="N144" s="687" t="n"/>
      <c r="O144" s="687" t="n"/>
      <c r="P144" s="687" t="n"/>
      <c r="Q144" s="687" t="n"/>
      <c r="R144" s="687" t="n"/>
      <c r="S144" s="687" t="n"/>
      <c r="T144" s="687" t="n"/>
      <c r="U144" s="687" t="n"/>
      <c r="V144" s="687" t="n"/>
      <c r="W144" s="687" t="n"/>
      <c r="X144" s="687" t="n"/>
      <c r="Y144" s="687" t="n"/>
      <c r="Z144" s="687" t="n"/>
      <c r="AA144" s="687" t="n"/>
      <c r="AB144" s="687" t="n"/>
      <c r="AC144" s="687" t="n"/>
      <c r="AD144" s="687" t="n"/>
      <c r="AE144" s="687" t="n"/>
    </row>
    <row r="145">
      <c r="A145" s="687" t="n"/>
      <c r="B145" s="687" t="n"/>
      <c r="C145" s="687" t="n"/>
      <c r="D145" s="687" t="n"/>
      <c r="E145" s="687" t="n"/>
      <c r="F145" s="687" t="n"/>
      <c r="G145" s="687" t="n"/>
      <c r="H145" s="687" t="n"/>
      <c r="I145" s="687" t="n"/>
      <c r="J145" s="687" t="n"/>
      <c r="K145" s="687" t="n"/>
      <c r="L145" s="687" t="n"/>
      <c r="M145" s="687" t="n"/>
      <c r="N145" s="687" t="n"/>
      <c r="O145" s="687" t="n"/>
      <c r="P145" s="687" t="n"/>
      <c r="Q145" s="687" t="n"/>
      <c r="R145" s="687" t="n"/>
      <c r="S145" s="687" t="n"/>
      <c r="T145" s="687" t="n"/>
      <c r="U145" s="687" t="n"/>
      <c r="V145" s="687" t="n"/>
      <c r="W145" s="687" t="n"/>
      <c r="X145" s="687" t="n"/>
      <c r="Y145" s="687" t="n"/>
      <c r="Z145" s="687" t="n"/>
      <c r="AA145" s="687" t="n"/>
      <c r="AB145" s="687" t="n"/>
      <c r="AC145" s="687" t="n"/>
      <c r="AD145" s="687" t="n"/>
      <c r="AE145" s="687" t="n"/>
    </row>
    <row r="146">
      <c r="A146" s="687" t="n"/>
      <c r="B146" s="687" t="n"/>
      <c r="C146" s="687" t="n"/>
      <c r="D146" s="687" t="n"/>
      <c r="E146" s="687" t="n"/>
      <c r="F146" s="687" t="n"/>
      <c r="G146" s="687" t="n"/>
      <c r="H146" s="687" t="n"/>
      <c r="I146" s="687" t="n"/>
      <c r="J146" s="687" t="n"/>
      <c r="K146" s="687" t="n"/>
      <c r="L146" s="687" t="n"/>
      <c r="M146" s="687" t="n"/>
      <c r="N146" s="687" t="n"/>
      <c r="O146" s="687" t="n"/>
      <c r="P146" s="687" t="n"/>
      <c r="Q146" s="687" t="n"/>
      <c r="R146" s="687" t="n"/>
      <c r="S146" s="687" t="n"/>
      <c r="T146" s="687" t="n"/>
      <c r="U146" s="687" t="n"/>
      <c r="V146" s="687" t="n"/>
      <c r="W146" s="687" t="n"/>
      <c r="X146" s="687" t="n"/>
      <c r="Y146" s="687" t="n"/>
      <c r="Z146" s="687" t="n"/>
      <c r="AA146" s="687" t="n"/>
      <c r="AB146" s="687" t="n"/>
      <c r="AC146" s="687" t="n"/>
      <c r="AD146" s="687" t="n"/>
      <c r="AE146" s="687" t="n"/>
    </row>
    <row r="147">
      <c r="A147" s="687" t="n"/>
      <c r="B147" s="687" t="n"/>
      <c r="C147" s="687" t="n"/>
      <c r="D147" s="687" t="n"/>
      <c r="E147" s="687" t="n"/>
      <c r="F147" s="687" t="n"/>
      <c r="G147" s="687" t="n"/>
      <c r="H147" s="687" t="n"/>
      <c r="I147" s="687" t="n"/>
      <c r="J147" s="687" t="n"/>
      <c r="K147" s="687" t="n"/>
      <c r="L147" s="687" t="n"/>
      <c r="M147" s="687" t="n"/>
      <c r="N147" s="687" t="n"/>
      <c r="O147" s="687" t="n"/>
      <c r="P147" s="687" t="n"/>
      <c r="Q147" s="687" t="n"/>
      <c r="R147" s="687" t="n"/>
      <c r="S147" s="687" t="n"/>
      <c r="T147" s="687" t="n"/>
      <c r="U147" s="687" t="n"/>
      <c r="V147" s="687" t="n"/>
      <c r="W147" s="687" t="n"/>
      <c r="X147" s="687" t="n"/>
      <c r="Y147" s="687" t="n"/>
      <c r="Z147" s="687" t="n"/>
      <c r="AA147" s="687" t="n"/>
      <c r="AB147" s="687" t="n"/>
      <c r="AC147" s="687" t="n"/>
      <c r="AD147" s="687" t="n"/>
      <c r="AE147" s="687" t="n"/>
    </row>
    <row r="148">
      <c r="A148" s="687" t="n"/>
      <c r="B148" s="687" t="n"/>
      <c r="C148" s="687" t="n"/>
      <c r="D148" s="687" t="n"/>
      <c r="E148" s="687" t="n"/>
      <c r="F148" s="687" t="n"/>
      <c r="G148" s="687" t="n"/>
      <c r="H148" s="687" t="n"/>
      <c r="I148" s="687" t="n"/>
      <c r="J148" s="687" t="n"/>
      <c r="K148" s="687" t="n"/>
      <c r="L148" s="687" t="n"/>
      <c r="M148" s="687" t="n"/>
      <c r="N148" s="687" t="n"/>
      <c r="O148" s="687" t="n"/>
      <c r="P148" s="687" t="n"/>
      <c r="Q148" s="687" t="n"/>
      <c r="R148" s="687" t="n"/>
      <c r="S148" s="687" t="n"/>
      <c r="T148" s="687" t="n"/>
      <c r="U148" s="687" t="n"/>
      <c r="V148" s="687" t="n"/>
      <c r="W148" s="687" t="n"/>
      <c r="X148" s="687" t="n"/>
      <c r="Y148" s="687" t="n"/>
      <c r="Z148" s="687" t="n"/>
      <c r="AA148" s="687" t="n"/>
      <c r="AB148" s="687" t="n"/>
      <c r="AC148" s="687" t="n"/>
      <c r="AD148" s="687" t="n"/>
      <c r="AE148" s="687" t="n"/>
    </row>
    <row r="149">
      <c r="A149" s="687" t="n"/>
      <c r="B149" s="687" t="n"/>
      <c r="C149" s="687" t="n"/>
      <c r="D149" s="687" t="n"/>
      <c r="E149" s="687" t="n"/>
      <c r="F149" s="687" t="n"/>
      <c r="G149" s="687" t="n"/>
      <c r="H149" s="687" t="n"/>
      <c r="I149" s="687" t="n"/>
      <c r="J149" s="687" t="n"/>
      <c r="K149" s="687" t="n"/>
      <c r="L149" s="687" t="n"/>
      <c r="M149" s="687" t="n"/>
      <c r="N149" s="687" t="n"/>
      <c r="O149" s="687" t="n"/>
      <c r="P149" s="687" t="n"/>
      <c r="Q149" s="687" t="n"/>
      <c r="R149" s="687" t="n"/>
      <c r="S149" s="687" t="n"/>
      <c r="T149" s="687" t="n"/>
      <c r="U149" s="687" t="n"/>
      <c r="V149" s="687" t="n"/>
      <c r="W149" s="687" t="n"/>
      <c r="X149" s="687" t="n"/>
      <c r="Y149" s="687" t="n"/>
      <c r="Z149" s="687" t="n"/>
      <c r="AA149" s="687" t="n"/>
      <c r="AB149" s="687" t="n"/>
      <c r="AC149" s="687" t="n"/>
      <c r="AD149" s="687" t="n"/>
      <c r="AE149" s="687" t="n"/>
    </row>
    <row r="150">
      <c r="A150" s="687" t="n"/>
      <c r="B150" s="687" t="n"/>
      <c r="C150" s="687" t="n"/>
      <c r="D150" s="687" t="n"/>
      <c r="E150" s="687" t="n"/>
      <c r="F150" s="687" t="n"/>
      <c r="G150" s="687" t="n"/>
      <c r="H150" s="687" t="n"/>
      <c r="I150" s="687" t="n"/>
      <c r="J150" s="687" t="n"/>
      <c r="K150" s="687" t="n"/>
      <c r="L150" s="687" t="n"/>
      <c r="M150" s="687" t="n"/>
      <c r="N150" s="687" t="n"/>
      <c r="O150" s="687" t="n"/>
      <c r="P150" s="687" t="n"/>
      <c r="Q150" s="687" t="n"/>
      <c r="R150" s="687" t="n"/>
      <c r="S150" s="687" t="n"/>
      <c r="T150" s="687" t="n"/>
      <c r="U150" s="687" t="n"/>
      <c r="V150" s="687" t="n"/>
      <c r="W150" s="687" t="n"/>
      <c r="X150" s="687" t="n"/>
      <c r="Y150" s="687" t="n"/>
      <c r="Z150" s="687" t="n"/>
      <c r="AA150" s="687" t="n"/>
      <c r="AB150" s="687" t="n"/>
      <c r="AC150" s="687" t="n"/>
      <c r="AD150" s="687" t="n"/>
      <c r="AE150" s="687" t="n"/>
    </row>
    <row r="151">
      <c r="A151" s="687" t="n"/>
      <c r="B151" s="687" t="n"/>
      <c r="C151" s="687" t="n"/>
      <c r="D151" s="687" t="n"/>
      <c r="E151" s="687" t="n"/>
      <c r="F151" s="687" t="n"/>
      <c r="G151" s="687" t="n"/>
      <c r="H151" s="687" t="n"/>
      <c r="I151" s="687" t="n"/>
      <c r="J151" s="687" t="n"/>
      <c r="K151" s="687" t="n"/>
      <c r="L151" s="687" t="n"/>
      <c r="M151" s="687" t="n"/>
      <c r="N151" s="687" t="n"/>
      <c r="O151" s="687" t="n"/>
      <c r="P151" s="687" t="n"/>
      <c r="Q151" s="687" t="n"/>
      <c r="R151" s="687" t="n"/>
      <c r="S151" s="687" t="n"/>
      <c r="T151" s="687" t="n"/>
      <c r="U151" s="687" t="n"/>
      <c r="V151" s="687" t="n"/>
      <c r="W151" s="687" t="n"/>
      <c r="X151" s="687" t="n"/>
      <c r="Y151" s="687" t="n"/>
      <c r="Z151" s="687" t="n"/>
      <c r="AA151" s="687" t="n"/>
      <c r="AB151" s="687" t="n"/>
      <c r="AC151" s="687" t="n"/>
      <c r="AD151" s="687" t="n"/>
      <c r="AE151" s="687" t="n"/>
    </row>
    <row r="152">
      <c r="A152" s="687" t="n"/>
      <c r="B152" s="687" t="n"/>
      <c r="C152" s="687" t="n"/>
      <c r="D152" s="687" t="n"/>
      <c r="E152" s="687" t="n"/>
      <c r="F152" s="687" t="n"/>
      <c r="G152" s="687" t="n"/>
      <c r="H152" s="687" t="n"/>
      <c r="I152" s="687" t="n"/>
      <c r="J152" s="687" t="n"/>
      <c r="K152" s="687" t="n"/>
      <c r="L152" s="687" t="n"/>
      <c r="M152" s="687" t="n"/>
      <c r="N152" s="687" t="n"/>
      <c r="O152" s="687" t="n"/>
      <c r="P152" s="687" t="n"/>
      <c r="Q152" s="687" t="n"/>
      <c r="R152" s="687" t="n"/>
      <c r="S152" s="687" t="n"/>
      <c r="T152" s="687" t="n"/>
      <c r="U152" s="687" t="n"/>
      <c r="V152" s="687" t="n"/>
      <c r="W152" s="687" t="n"/>
      <c r="X152" s="687" t="n"/>
      <c r="Y152" s="687" t="n"/>
      <c r="Z152" s="687" t="n"/>
      <c r="AA152" s="687" t="n"/>
      <c r="AB152" s="687" t="n"/>
      <c r="AC152" s="687" t="n"/>
      <c r="AD152" s="687" t="n"/>
      <c r="AE152" s="687" t="n"/>
    </row>
    <row r="153">
      <c r="A153" s="687" t="n"/>
      <c r="B153" s="687" t="n"/>
      <c r="C153" s="687" t="n"/>
      <c r="D153" s="687" t="n"/>
      <c r="E153" s="687" t="n"/>
      <c r="F153" s="687" t="n"/>
      <c r="G153" s="687" t="n"/>
      <c r="H153" s="687" t="n"/>
      <c r="I153" s="687" t="n"/>
      <c r="J153" s="687" t="n"/>
      <c r="K153" s="687" t="n"/>
      <c r="L153" s="687" t="n"/>
      <c r="M153" s="687" t="n"/>
      <c r="N153" s="687" t="n"/>
      <c r="O153" s="687" t="n"/>
      <c r="P153" s="687" t="n"/>
      <c r="Q153" s="687" t="n"/>
      <c r="R153" s="687" t="n"/>
      <c r="S153" s="687" t="n"/>
      <c r="T153" s="687" t="n"/>
      <c r="U153" s="687" t="n"/>
      <c r="V153" s="687" t="n"/>
      <c r="W153" s="687" t="n"/>
      <c r="X153" s="687" t="n"/>
      <c r="Y153" s="687" t="n"/>
      <c r="Z153" s="687" t="n"/>
      <c r="AA153" s="687" t="n"/>
      <c r="AB153" s="687" t="n"/>
      <c r="AC153" s="687" t="n"/>
      <c r="AD153" s="687" t="n"/>
      <c r="AE153" s="687" t="n"/>
    </row>
    <row r="154">
      <c r="A154" s="687" t="n"/>
      <c r="B154" s="687" t="n"/>
      <c r="C154" s="687" t="n"/>
      <c r="D154" s="687" t="n"/>
      <c r="E154" s="687" t="n"/>
      <c r="F154" s="687" t="n"/>
      <c r="G154" s="687" t="n"/>
      <c r="H154" s="687" t="n"/>
      <c r="I154" s="687" t="n"/>
      <c r="J154" s="687" t="n"/>
      <c r="K154" s="687" t="n"/>
      <c r="L154" s="687" t="n"/>
      <c r="M154" s="687" t="n"/>
      <c r="N154" s="687" t="n"/>
      <c r="O154" s="687" t="n"/>
      <c r="P154" s="687" t="n"/>
      <c r="Q154" s="687" t="n"/>
      <c r="R154" s="687" t="n"/>
      <c r="S154" s="687" t="n"/>
      <c r="T154" s="687" t="n"/>
      <c r="U154" s="687" t="n"/>
      <c r="V154" s="687" t="n"/>
      <c r="W154" s="687" t="n"/>
      <c r="X154" s="687" t="n"/>
      <c r="Y154" s="687" t="n"/>
      <c r="Z154" s="687" t="n"/>
      <c r="AA154" s="687" t="n"/>
      <c r="AB154" s="687" t="n"/>
      <c r="AC154" s="687" t="n"/>
      <c r="AD154" s="687" t="n"/>
      <c r="AE154" s="687" t="n"/>
    </row>
    <row r="155">
      <c r="A155" s="687" t="n"/>
      <c r="B155" s="687" t="n"/>
      <c r="C155" s="687" t="n"/>
      <c r="D155" s="687" t="n"/>
      <c r="E155" s="687" t="n"/>
      <c r="F155" s="687" t="n"/>
      <c r="G155" s="687" t="n"/>
      <c r="H155" s="687" t="n"/>
      <c r="I155" s="687" t="n"/>
      <c r="J155" s="687" t="n"/>
      <c r="K155" s="687" t="n"/>
      <c r="L155" s="687" t="n"/>
      <c r="M155" s="687" t="n"/>
      <c r="N155" s="687" t="n"/>
      <c r="O155" s="687" t="n"/>
      <c r="P155" s="687" t="n"/>
      <c r="Q155" s="687" t="n"/>
      <c r="R155" s="687" t="n"/>
      <c r="S155" s="687" t="n"/>
      <c r="T155" s="687" t="n"/>
      <c r="U155" s="687" t="n"/>
      <c r="V155" s="687" t="n"/>
      <c r="W155" s="687" t="n"/>
      <c r="X155" s="687" t="n"/>
      <c r="Y155" s="687" t="n"/>
      <c r="Z155" s="687" t="n"/>
      <c r="AA155" s="687" t="n"/>
      <c r="AB155" s="687" t="n"/>
      <c r="AC155" s="687" t="n"/>
      <c r="AD155" s="687" t="n"/>
      <c r="AE155" s="687" t="n"/>
    </row>
    <row r="156">
      <c r="A156" s="687" t="n"/>
      <c r="B156" s="687" t="n"/>
      <c r="C156" s="687" t="n"/>
      <c r="D156" s="687" t="n"/>
      <c r="E156" s="687" t="n"/>
      <c r="F156" s="687" t="n"/>
      <c r="G156" s="687" t="n"/>
      <c r="H156" s="687" t="n"/>
      <c r="I156" s="687" t="n"/>
      <c r="J156" s="687" t="n"/>
      <c r="K156" s="687" t="n"/>
      <c r="L156" s="687" t="n"/>
      <c r="M156" s="687" t="n"/>
      <c r="N156" s="687" t="n"/>
      <c r="O156" s="687" t="n"/>
      <c r="P156" s="687" t="n"/>
      <c r="Q156" s="687" t="n"/>
      <c r="R156" s="687" t="n"/>
      <c r="S156" s="687" t="n"/>
      <c r="T156" s="687" t="n"/>
      <c r="U156" s="687" t="n"/>
      <c r="V156" s="687" t="n"/>
      <c r="W156" s="687" t="n"/>
      <c r="X156" s="687" t="n"/>
      <c r="Y156" s="687" t="n"/>
      <c r="Z156" s="687" t="n"/>
      <c r="AA156" s="687" t="n"/>
      <c r="AB156" s="687" t="n"/>
      <c r="AC156" s="687" t="n"/>
      <c r="AD156" s="687" t="n"/>
      <c r="AE156" s="687" t="n"/>
    </row>
    <row r="157">
      <c r="A157" s="687" t="n"/>
      <c r="B157" s="687" t="n"/>
      <c r="C157" s="687" t="n"/>
      <c r="D157" s="687" t="n"/>
      <c r="E157" s="687" t="n"/>
      <c r="F157" s="687" t="n"/>
      <c r="G157" s="687" t="n"/>
      <c r="H157" s="687" t="n"/>
      <c r="I157" s="687" t="n"/>
      <c r="J157" s="687" t="n"/>
      <c r="K157" s="687" t="n"/>
      <c r="L157" s="687" t="n"/>
      <c r="M157" s="687" t="n"/>
      <c r="N157" s="687" t="n"/>
      <c r="O157" s="687" t="n"/>
      <c r="P157" s="687" t="n"/>
      <c r="Q157" s="687" t="n"/>
      <c r="R157" s="687" t="n"/>
      <c r="S157" s="687" t="n"/>
      <c r="T157" s="687" t="n"/>
      <c r="U157" s="687" t="n"/>
      <c r="V157" s="687" t="n"/>
      <c r="W157" s="687" t="n"/>
      <c r="X157" s="687" t="n"/>
      <c r="Y157" s="687" t="n"/>
      <c r="Z157" s="687" t="n"/>
      <c r="AA157" s="687" t="n"/>
      <c r="AB157" s="687" t="n"/>
      <c r="AC157" s="687" t="n"/>
      <c r="AD157" s="687" t="n"/>
      <c r="AE157" s="687" t="n"/>
    </row>
    <row r="158">
      <c r="A158" s="687" t="n"/>
      <c r="B158" s="687" t="n"/>
      <c r="C158" s="687" t="n"/>
      <c r="D158" s="687" t="n"/>
      <c r="E158" s="687" t="n"/>
      <c r="F158" s="687" t="n"/>
      <c r="G158" s="687" t="n"/>
      <c r="H158" s="687" t="n"/>
      <c r="I158" s="687" t="n"/>
      <c r="J158" s="687" t="n"/>
      <c r="K158" s="687" t="n"/>
      <c r="L158" s="687" t="n"/>
      <c r="M158" s="687" t="n"/>
      <c r="N158" s="687" t="n"/>
      <c r="O158" s="687" t="n"/>
      <c r="P158" s="687" t="n"/>
      <c r="Q158" s="687" t="n"/>
      <c r="R158" s="687" t="n"/>
      <c r="S158" s="687" t="n"/>
      <c r="T158" s="687" t="n"/>
      <c r="U158" s="687" t="n"/>
      <c r="V158" s="687" t="n"/>
      <c r="W158" s="687" t="n"/>
      <c r="X158" s="687" t="n"/>
      <c r="Y158" s="687" t="n"/>
      <c r="Z158" s="687" t="n"/>
      <c r="AA158" s="687" t="n"/>
      <c r="AB158" s="687" t="n"/>
      <c r="AC158" s="687" t="n"/>
      <c r="AD158" s="687" t="n"/>
      <c r="AE158" s="687" t="n"/>
    </row>
    <row r="159">
      <c r="A159" s="687" t="n"/>
      <c r="B159" s="687" t="n"/>
      <c r="C159" s="687" t="n"/>
      <c r="D159" s="687" t="n"/>
      <c r="E159" s="687" t="n"/>
      <c r="F159" s="687" t="n"/>
      <c r="G159" s="687" t="n"/>
      <c r="H159" s="687" t="n"/>
      <c r="I159" s="687" t="n"/>
      <c r="J159" s="687" t="n"/>
      <c r="K159" s="687" t="n"/>
      <c r="L159" s="687" t="n"/>
      <c r="M159" s="687" t="n"/>
      <c r="N159" s="687" t="n"/>
      <c r="O159" s="687" t="n"/>
      <c r="P159" s="687" t="n"/>
      <c r="Q159" s="687" t="n"/>
      <c r="R159" s="687" t="n"/>
      <c r="S159" s="687" t="n"/>
      <c r="T159" s="687" t="n"/>
      <c r="U159" s="687" t="n"/>
      <c r="V159" s="687" t="n"/>
      <c r="W159" s="687" t="n"/>
      <c r="X159" s="687" t="n"/>
      <c r="Y159" s="687" t="n"/>
      <c r="Z159" s="687" t="n"/>
      <c r="AA159" s="687" t="n"/>
      <c r="AB159" s="687" t="n"/>
      <c r="AC159" s="687" t="n"/>
      <c r="AD159" s="687" t="n"/>
      <c r="AE159" s="687" t="n"/>
    </row>
    <row r="160">
      <c r="A160" s="687" t="n"/>
      <c r="B160" s="687" t="n"/>
      <c r="C160" s="687" t="n"/>
      <c r="D160" s="687" t="n"/>
      <c r="E160" s="687" t="n"/>
      <c r="F160" s="687" t="n"/>
      <c r="G160" s="687" t="n"/>
      <c r="H160" s="687" t="n"/>
      <c r="I160" s="687" t="n"/>
      <c r="J160" s="687" t="n"/>
      <c r="K160" s="687" t="n"/>
      <c r="L160" s="687" t="n"/>
      <c r="M160" s="687" t="n"/>
      <c r="N160" s="687" t="n"/>
      <c r="O160" s="687" t="n"/>
      <c r="P160" s="687" t="n"/>
      <c r="Q160" s="687" t="n"/>
      <c r="R160" s="687" t="n"/>
      <c r="S160" s="687" t="n"/>
      <c r="T160" s="687" t="n"/>
      <c r="U160" s="687" t="n"/>
      <c r="V160" s="687" t="n"/>
      <c r="W160" s="687" t="n"/>
      <c r="X160" s="687" t="n"/>
      <c r="Y160" s="687" t="n"/>
      <c r="Z160" s="687" t="n"/>
      <c r="AA160" s="687" t="n"/>
      <c r="AB160" s="687" t="n"/>
      <c r="AC160" s="687" t="n"/>
      <c r="AD160" s="687" t="n"/>
      <c r="AE160" s="687" t="n"/>
    </row>
    <row r="161">
      <c r="A161" s="687" t="n"/>
      <c r="B161" s="687" t="n"/>
      <c r="C161" s="687" t="n"/>
      <c r="D161" s="687" t="n"/>
      <c r="E161" s="687" t="n"/>
      <c r="F161" s="687" t="n"/>
      <c r="G161" s="687" t="n"/>
      <c r="H161" s="687" t="n"/>
      <c r="I161" s="687" t="n"/>
      <c r="J161" s="687" t="n"/>
      <c r="K161" s="687" t="n"/>
      <c r="L161" s="687" t="n"/>
      <c r="M161" s="687" t="n"/>
      <c r="N161" s="687" t="n"/>
      <c r="O161" s="687" t="n"/>
      <c r="P161" s="687" t="n"/>
      <c r="Q161" s="687" t="n"/>
      <c r="R161" s="687" t="n"/>
      <c r="S161" s="687" t="n"/>
      <c r="T161" s="687" t="n"/>
      <c r="U161" s="687" t="n"/>
      <c r="V161" s="687" t="n"/>
      <c r="W161" s="687" t="n"/>
      <c r="X161" s="687" t="n"/>
      <c r="Y161" s="687" t="n"/>
      <c r="Z161" s="687" t="n"/>
      <c r="AA161" s="687" t="n"/>
      <c r="AB161" s="687" t="n"/>
      <c r="AC161" s="687" t="n"/>
      <c r="AD161" s="687" t="n"/>
      <c r="AE161" s="687" t="n"/>
    </row>
    <row r="162">
      <c r="A162" s="687" t="n"/>
      <c r="B162" s="687" t="n"/>
      <c r="C162" s="687" t="n"/>
      <c r="D162" s="687" t="n"/>
      <c r="E162" s="687" t="n"/>
      <c r="F162" s="687" t="n"/>
      <c r="G162" s="687" t="n"/>
      <c r="H162" s="687" t="n"/>
      <c r="I162" s="687" t="n"/>
      <c r="J162" s="687" t="n"/>
      <c r="K162" s="687" t="n"/>
      <c r="L162" s="687" t="n"/>
      <c r="M162" s="687" t="n"/>
      <c r="N162" s="687" t="n"/>
      <c r="O162" s="687" t="n"/>
      <c r="P162" s="687" t="n"/>
      <c r="Q162" s="687" t="n"/>
      <c r="R162" s="687" t="n"/>
      <c r="S162" s="687" t="n"/>
      <c r="T162" s="687" t="n"/>
      <c r="U162" s="687" t="n"/>
      <c r="V162" s="687" t="n"/>
      <c r="W162" s="687" t="n"/>
      <c r="X162" s="687" t="n"/>
      <c r="Y162" s="687" t="n"/>
      <c r="Z162" s="687" t="n"/>
      <c r="AA162" s="687" t="n"/>
      <c r="AB162" s="687" t="n"/>
      <c r="AC162" s="687" t="n"/>
      <c r="AD162" s="687" t="n"/>
      <c r="AE162" s="687" t="n"/>
    </row>
    <row r="163">
      <c r="A163" s="687" t="n"/>
      <c r="B163" s="687" t="n"/>
      <c r="C163" s="687" t="n"/>
      <c r="D163" s="687" t="n"/>
      <c r="E163" s="687" t="n"/>
      <c r="F163" s="687" t="n"/>
      <c r="G163" s="687" t="n"/>
      <c r="H163" s="687" t="n"/>
      <c r="I163" s="687" t="n"/>
      <c r="J163" s="687" t="n"/>
      <c r="K163" s="687" t="n"/>
      <c r="L163" s="687" t="n"/>
      <c r="M163" s="687" t="n"/>
      <c r="N163" s="687" t="n"/>
      <c r="O163" s="687" t="n"/>
      <c r="P163" s="687" t="n"/>
      <c r="Q163" s="687" t="n"/>
      <c r="R163" s="687" t="n"/>
      <c r="S163" s="687" t="n"/>
      <c r="T163" s="687" t="n"/>
      <c r="U163" s="687" t="n"/>
      <c r="V163" s="687" t="n"/>
      <c r="W163" s="687" t="n"/>
      <c r="X163" s="687" t="n"/>
      <c r="Y163" s="687" t="n"/>
      <c r="Z163" s="687" t="n"/>
      <c r="AA163" s="687" t="n"/>
      <c r="AB163" s="687" t="n"/>
      <c r="AC163" s="687" t="n"/>
      <c r="AD163" s="687" t="n"/>
      <c r="AE163" s="687" t="n"/>
    </row>
    <row r="164">
      <c r="A164" s="687" t="n"/>
      <c r="B164" s="687" t="n"/>
      <c r="C164" s="687" t="n"/>
      <c r="D164" s="687" t="n"/>
      <c r="E164" s="687" t="n"/>
      <c r="F164" s="687" t="n"/>
      <c r="G164" s="687" t="n"/>
      <c r="H164" s="687" t="n"/>
      <c r="I164" s="687" t="n"/>
      <c r="J164" s="687" t="n"/>
      <c r="K164" s="687" t="n"/>
      <c r="L164" s="687" t="n"/>
      <c r="M164" s="687" t="n"/>
      <c r="N164" s="687" t="n"/>
      <c r="O164" s="687" t="n"/>
      <c r="P164" s="687" t="n"/>
      <c r="Q164" s="687" t="n"/>
      <c r="R164" s="687" t="n"/>
      <c r="S164" s="687" t="n"/>
      <c r="T164" s="687" t="n"/>
      <c r="U164" s="687" t="n"/>
      <c r="V164" s="687" t="n"/>
      <c r="W164" s="687" t="n"/>
      <c r="X164" s="687" t="n"/>
      <c r="Y164" s="687" t="n"/>
      <c r="Z164" s="687" t="n"/>
      <c r="AA164" s="687" t="n"/>
      <c r="AB164" s="687" t="n"/>
      <c r="AC164" s="687" t="n"/>
      <c r="AD164" s="687" t="n"/>
      <c r="AE164" s="687" t="n"/>
    </row>
    <row r="165">
      <c r="A165" s="687" t="n"/>
      <c r="B165" s="687" t="n"/>
      <c r="C165" s="687" t="n"/>
      <c r="D165" s="687" t="n"/>
      <c r="E165" s="687" t="n"/>
      <c r="F165" s="687" t="n"/>
      <c r="G165" s="687" t="n"/>
      <c r="H165" s="687" t="n"/>
      <c r="I165" s="687" t="n"/>
      <c r="J165" s="687" t="n"/>
      <c r="K165" s="687" t="n"/>
      <c r="L165" s="687" t="n"/>
      <c r="M165" s="687" t="n"/>
      <c r="N165" s="687" t="n"/>
      <c r="O165" s="687" t="n"/>
      <c r="P165" s="687" t="n"/>
      <c r="Q165" s="687" t="n"/>
      <c r="R165" s="687" t="n"/>
      <c r="S165" s="687" t="n"/>
      <c r="T165" s="687" t="n"/>
      <c r="U165" s="687" t="n"/>
      <c r="V165" s="687" t="n"/>
      <c r="W165" s="687" t="n"/>
      <c r="X165" s="687" t="n"/>
      <c r="Y165" s="687" t="n"/>
      <c r="Z165" s="687" t="n"/>
      <c r="AA165" s="687" t="n"/>
      <c r="AB165" s="687" t="n"/>
      <c r="AC165" s="687" t="n"/>
      <c r="AD165" s="687" t="n"/>
      <c r="AE165" s="687" t="n"/>
    </row>
    <row r="166">
      <c r="A166" s="687" t="n"/>
      <c r="B166" s="687" t="n"/>
      <c r="C166" s="687" t="n"/>
      <c r="D166" s="687" t="n"/>
      <c r="E166" s="687" t="n"/>
      <c r="F166" s="687" t="n"/>
      <c r="G166" s="687" t="n"/>
      <c r="H166" s="687" t="n"/>
      <c r="I166" s="687" t="n"/>
      <c r="J166" s="687" t="n"/>
      <c r="K166" s="687" t="n"/>
      <c r="L166" s="687" t="n"/>
      <c r="M166" s="687" t="n"/>
      <c r="N166" s="687" t="n"/>
      <c r="O166" s="687" t="n"/>
      <c r="P166" s="687" t="n"/>
      <c r="Q166" s="687" t="n"/>
      <c r="R166" s="687" t="n"/>
      <c r="S166" s="687" t="n"/>
      <c r="T166" s="687" t="n"/>
      <c r="U166" s="687" t="n"/>
      <c r="V166" s="687" t="n"/>
      <c r="W166" s="687" t="n"/>
      <c r="X166" s="687" t="n"/>
      <c r="Y166" s="687" t="n"/>
      <c r="Z166" s="687" t="n"/>
      <c r="AA166" s="687" t="n"/>
      <c r="AB166" s="687" t="n"/>
      <c r="AC166" s="687" t="n"/>
      <c r="AD166" s="687" t="n"/>
      <c r="AE166" s="687" t="n"/>
    </row>
    <row r="167">
      <c r="A167" s="687" t="n"/>
      <c r="B167" s="687" t="n"/>
      <c r="C167" s="687" t="n"/>
      <c r="D167" s="687" t="n"/>
      <c r="E167" s="687" t="n"/>
      <c r="F167" s="687" t="n"/>
      <c r="G167" s="687" t="n"/>
      <c r="H167" s="687" t="n"/>
      <c r="I167" s="687" t="n"/>
      <c r="J167" s="687" t="n"/>
      <c r="K167" s="687" t="n"/>
      <c r="L167" s="687" t="n"/>
      <c r="M167" s="687" t="n"/>
      <c r="N167" s="687" t="n"/>
      <c r="O167" s="687" t="n"/>
      <c r="P167" s="687" t="n"/>
      <c r="Q167" s="687" t="n"/>
      <c r="R167" s="687" t="n"/>
      <c r="S167" s="687" t="n"/>
      <c r="T167" s="687" t="n"/>
      <c r="U167" s="687" t="n"/>
      <c r="V167" s="687" t="n"/>
      <c r="W167" s="687" t="n"/>
      <c r="X167" s="687" t="n"/>
      <c r="Y167" s="687" t="n"/>
      <c r="Z167" s="687" t="n"/>
      <c r="AA167" s="687" t="n"/>
      <c r="AB167" s="687" t="n"/>
      <c r="AC167" s="687" t="n"/>
      <c r="AD167" s="687" t="n"/>
      <c r="AE167" s="687" t="n"/>
    </row>
    <row r="168">
      <c r="A168" s="687" t="n"/>
      <c r="B168" s="687" t="n"/>
      <c r="C168" s="687" t="n"/>
      <c r="D168" s="687" t="n"/>
      <c r="E168" s="687" t="n"/>
      <c r="F168" s="687" t="n"/>
      <c r="G168" s="687" t="n"/>
      <c r="H168" s="687" t="n"/>
      <c r="I168" s="687" t="n"/>
      <c r="J168" s="687" t="n"/>
      <c r="K168" s="687" t="n"/>
      <c r="L168" s="687" t="n"/>
      <c r="M168" s="687" t="n"/>
      <c r="N168" s="687" t="n"/>
      <c r="O168" s="687" t="n"/>
      <c r="P168" s="687" t="n"/>
      <c r="Q168" s="687" t="n"/>
      <c r="R168" s="687" t="n"/>
      <c r="S168" s="687" t="n"/>
      <c r="T168" s="687" t="n"/>
      <c r="U168" s="687" t="n"/>
      <c r="V168" s="687" t="n"/>
      <c r="W168" s="687" t="n"/>
      <c r="X168" s="687" t="n"/>
      <c r="Y168" s="687" t="n"/>
      <c r="Z168" s="687" t="n"/>
      <c r="AA168" s="687" t="n"/>
      <c r="AB168" s="687" t="n"/>
      <c r="AC168" s="687" t="n"/>
      <c r="AD168" s="687" t="n"/>
      <c r="AE168" s="687" t="n"/>
    </row>
    <row r="169">
      <c r="A169" s="687" t="n"/>
      <c r="B169" s="687" t="n"/>
      <c r="C169" s="687" t="n"/>
      <c r="D169" s="687" t="n"/>
      <c r="E169" s="687" t="n"/>
      <c r="F169" s="687" t="n"/>
      <c r="G169" s="687" t="n"/>
      <c r="H169" s="687" t="n"/>
      <c r="I169" s="687" t="n"/>
      <c r="J169" s="687" t="n"/>
      <c r="K169" s="687" t="n"/>
      <c r="L169" s="687" t="n"/>
      <c r="M169" s="687" t="n"/>
      <c r="N169" s="687" t="n"/>
      <c r="O169" s="687" t="n"/>
      <c r="P169" s="687" t="n"/>
      <c r="Q169" s="687" t="n"/>
      <c r="R169" s="687" t="n"/>
      <c r="S169" s="687" t="n"/>
      <c r="T169" s="687" t="n"/>
      <c r="U169" s="687" t="n"/>
      <c r="V169" s="687" t="n"/>
      <c r="W169" s="687" t="n"/>
      <c r="X169" s="687" t="n"/>
      <c r="Y169" s="687" t="n"/>
      <c r="Z169" s="687" t="n"/>
      <c r="AA169" s="687" t="n"/>
      <c r="AB169" s="687" t="n"/>
      <c r="AC169" s="687" t="n"/>
      <c r="AD169" s="687" t="n"/>
      <c r="AE169" s="687" t="n"/>
    </row>
    <row r="170">
      <c r="A170" s="687" t="n"/>
      <c r="B170" s="687" t="n"/>
      <c r="C170" s="687" t="n"/>
      <c r="D170" s="687" t="n"/>
      <c r="E170" s="687" t="n"/>
      <c r="F170" s="687" t="n"/>
      <c r="G170" s="687" t="n"/>
      <c r="H170" s="687" t="n"/>
      <c r="I170" s="687" t="n"/>
      <c r="J170" s="687" t="n"/>
      <c r="K170" s="687" t="n"/>
      <c r="L170" s="687" t="n"/>
      <c r="M170" s="687" t="n"/>
      <c r="N170" s="687" t="n"/>
      <c r="O170" s="687" t="n"/>
      <c r="P170" s="687" t="n"/>
      <c r="Q170" s="687" t="n"/>
      <c r="R170" s="687" t="n"/>
      <c r="S170" s="687" t="n"/>
      <c r="T170" s="687" t="n"/>
      <c r="U170" s="687" t="n"/>
      <c r="V170" s="687" t="n"/>
      <c r="W170" s="687" t="n"/>
      <c r="X170" s="687" t="n"/>
      <c r="Y170" s="687" t="n"/>
      <c r="Z170" s="687" t="n"/>
      <c r="AA170" s="687" t="n"/>
      <c r="AB170" s="687" t="n"/>
      <c r="AC170" s="687" t="n"/>
      <c r="AD170" s="687" t="n"/>
      <c r="AE170" s="687" t="n"/>
    </row>
    <row r="171">
      <c r="A171" s="687" t="n"/>
      <c r="B171" s="687" t="n"/>
      <c r="C171" s="687" t="n"/>
      <c r="D171" s="687" t="n"/>
      <c r="E171" s="687" t="n"/>
      <c r="F171" s="687" t="n"/>
      <c r="G171" s="687" t="n"/>
      <c r="H171" s="687" t="n"/>
      <c r="I171" s="687" t="n"/>
      <c r="J171" s="687" t="n"/>
      <c r="K171" s="687" t="n"/>
      <c r="L171" s="687" t="n"/>
      <c r="M171" s="687" t="n"/>
      <c r="N171" s="687" t="n"/>
      <c r="O171" s="687" t="n"/>
      <c r="P171" s="687" t="n"/>
      <c r="Q171" s="687" t="n"/>
      <c r="R171" s="687" t="n"/>
      <c r="S171" s="687" t="n"/>
      <c r="T171" s="687" t="n"/>
      <c r="U171" s="687" t="n"/>
      <c r="V171" s="687" t="n"/>
      <c r="W171" s="687" t="n"/>
      <c r="X171" s="687" t="n"/>
      <c r="Y171" s="687" t="n"/>
      <c r="Z171" s="687" t="n"/>
      <c r="AA171" s="687" t="n"/>
      <c r="AB171" s="687" t="n"/>
      <c r="AC171" s="687" t="n"/>
      <c r="AD171" s="687" t="n"/>
      <c r="AE171" s="687" t="n"/>
    </row>
    <row r="172">
      <c r="A172" s="687" t="n"/>
      <c r="B172" s="687" t="n"/>
      <c r="C172" s="687" t="n"/>
      <c r="D172" s="687" t="n"/>
      <c r="E172" s="687" t="n"/>
      <c r="F172" s="687" t="n"/>
      <c r="G172" s="687" t="n"/>
      <c r="H172" s="687" t="n"/>
      <c r="I172" s="687" t="n"/>
      <c r="J172" s="687" t="n"/>
      <c r="K172" s="687" t="n"/>
      <c r="L172" s="687" t="n"/>
      <c r="M172" s="687" t="n"/>
      <c r="N172" s="687" t="n"/>
      <c r="O172" s="687" t="n"/>
      <c r="P172" s="687" t="n"/>
      <c r="Q172" s="687" t="n"/>
      <c r="R172" s="687" t="n"/>
      <c r="S172" s="687" t="n"/>
      <c r="T172" s="687" t="n"/>
      <c r="U172" s="687" t="n"/>
      <c r="V172" s="687" t="n"/>
      <c r="W172" s="687" t="n"/>
      <c r="X172" s="687" t="n"/>
      <c r="Y172" s="687" t="n"/>
      <c r="Z172" s="687" t="n"/>
      <c r="AA172" s="687" t="n"/>
      <c r="AB172" s="687" t="n"/>
      <c r="AC172" s="687" t="n"/>
      <c r="AD172" s="687" t="n"/>
      <c r="AE172" s="687" t="n"/>
    </row>
    <row r="173">
      <c r="A173" s="687" t="n"/>
      <c r="B173" s="687" t="n"/>
      <c r="C173" s="687" t="n"/>
      <c r="D173" s="687" t="n"/>
      <c r="E173" s="687" t="n"/>
      <c r="F173" s="687" t="n"/>
      <c r="G173" s="687" t="n"/>
      <c r="H173" s="687" t="n"/>
      <c r="I173" s="687" t="n"/>
      <c r="J173" s="687" t="n"/>
      <c r="K173" s="687" t="n"/>
      <c r="L173" s="687" t="n"/>
      <c r="M173" s="687" t="n"/>
      <c r="N173" s="687" t="n"/>
      <c r="O173" s="687" t="n"/>
      <c r="P173" s="687" t="n"/>
      <c r="Q173" s="687" t="n"/>
      <c r="R173" s="687" t="n"/>
      <c r="S173" s="687" t="n"/>
      <c r="T173" s="687" t="n"/>
      <c r="U173" s="687" t="n"/>
      <c r="V173" s="687" t="n"/>
      <c r="W173" s="687" t="n"/>
      <c r="X173" s="687" t="n"/>
      <c r="Y173" s="687" t="n"/>
      <c r="Z173" s="687" t="n"/>
      <c r="AA173" s="687" t="n"/>
      <c r="AB173" s="687" t="n"/>
      <c r="AC173" s="687" t="n"/>
      <c r="AD173" s="687" t="n"/>
      <c r="AE173" s="687" t="n"/>
    </row>
    <row r="174">
      <c r="A174" s="687" t="n"/>
      <c r="B174" s="687" t="n"/>
      <c r="C174" s="687" t="n"/>
      <c r="D174" s="687" t="n"/>
      <c r="E174" s="687" t="n"/>
      <c r="F174" s="687" t="n"/>
      <c r="G174" s="687" t="n"/>
      <c r="H174" s="687" t="n"/>
      <c r="I174" s="687" t="n"/>
      <c r="J174" s="687" t="n"/>
      <c r="K174" s="687" t="n"/>
      <c r="L174" s="687" t="n"/>
      <c r="M174" s="687" t="n"/>
      <c r="N174" s="687" t="n"/>
      <c r="O174" s="687" t="n"/>
      <c r="P174" s="687" t="n"/>
      <c r="Q174" s="687" t="n"/>
      <c r="R174" s="687" t="n"/>
      <c r="S174" s="687" t="n"/>
      <c r="T174" s="687" t="n"/>
      <c r="U174" s="687" t="n"/>
      <c r="V174" s="687" t="n"/>
      <c r="W174" s="687" t="n"/>
      <c r="X174" s="687" t="n"/>
      <c r="Y174" s="687" t="n"/>
      <c r="Z174" s="687" t="n"/>
      <c r="AA174" s="687" t="n"/>
      <c r="AB174" s="687" t="n"/>
      <c r="AC174" s="687" t="n"/>
      <c r="AD174" s="687" t="n"/>
      <c r="AE174" s="687" t="n"/>
    </row>
    <row r="175">
      <c r="A175" s="687" t="n"/>
      <c r="B175" s="687" t="n"/>
      <c r="C175" s="687" t="n"/>
      <c r="D175" s="687" t="n"/>
      <c r="E175" s="687" t="n"/>
      <c r="F175" s="687" t="n"/>
      <c r="G175" s="687" t="n"/>
      <c r="H175" s="687" t="n"/>
      <c r="I175" s="687" t="n"/>
      <c r="J175" s="687" t="n"/>
      <c r="K175" s="687" t="n"/>
      <c r="L175" s="687" t="n"/>
      <c r="M175" s="687" t="n"/>
      <c r="N175" s="687" t="n"/>
      <c r="O175" s="687" t="n"/>
      <c r="P175" s="687" t="n"/>
      <c r="Q175" s="687" t="n"/>
      <c r="R175" s="687" t="n"/>
      <c r="S175" s="687" t="n"/>
      <c r="T175" s="687" t="n"/>
      <c r="U175" s="687" t="n"/>
      <c r="V175" s="687" t="n"/>
      <c r="W175" s="687" t="n"/>
      <c r="X175" s="687" t="n"/>
      <c r="Y175" s="687" t="n"/>
      <c r="Z175" s="687" t="n"/>
      <c r="AA175" s="687" t="n"/>
      <c r="AB175" s="687" t="n"/>
      <c r="AC175" s="687" t="n"/>
      <c r="AD175" s="687" t="n"/>
      <c r="AE175" s="687" t="n"/>
    </row>
    <row r="176">
      <c r="A176" s="687" t="n"/>
      <c r="B176" s="687" t="n"/>
      <c r="C176" s="687" t="n"/>
      <c r="D176" s="687" t="n"/>
      <c r="E176" s="687" t="n"/>
      <c r="F176" s="687" t="n"/>
      <c r="G176" s="687" t="n"/>
      <c r="H176" s="687" t="n"/>
      <c r="I176" s="687" t="n"/>
      <c r="J176" s="687" t="n"/>
      <c r="K176" s="687" t="n"/>
      <c r="L176" s="687" t="n"/>
      <c r="M176" s="687" t="n"/>
      <c r="N176" s="687" t="n"/>
      <c r="O176" s="687" t="n"/>
      <c r="P176" s="687" t="n"/>
      <c r="Q176" s="687" t="n"/>
      <c r="R176" s="687" t="n"/>
      <c r="S176" s="687" t="n"/>
      <c r="T176" s="687" t="n"/>
      <c r="U176" s="687" t="n"/>
      <c r="V176" s="687" t="n"/>
      <c r="W176" s="687" t="n"/>
      <c r="X176" s="687" t="n"/>
      <c r="Y176" s="687" t="n"/>
      <c r="Z176" s="687" t="n"/>
      <c r="AA176" s="687" t="n"/>
      <c r="AB176" s="687" t="n"/>
      <c r="AC176" s="687" t="n"/>
      <c r="AD176" s="687" t="n"/>
      <c r="AE176" s="687" t="n"/>
    </row>
    <row r="177">
      <c r="A177" s="687" t="n"/>
      <c r="B177" s="687" t="n"/>
      <c r="C177" s="687" t="n"/>
      <c r="D177" s="687" t="n"/>
      <c r="E177" s="687" t="n"/>
      <c r="F177" s="687" t="n"/>
      <c r="G177" s="687" t="n"/>
      <c r="H177" s="687" t="n"/>
      <c r="I177" s="687" t="n"/>
      <c r="J177" s="687" t="n"/>
      <c r="K177" s="687" t="n"/>
      <c r="L177" s="687" t="n"/>
      <c r="M177" s="687" t="n"/>
      <c r="N177" s="687" t="n"/>
      <c r="O177" s="687" t="n"/>
      <c r="P177" s="687" t="n"/>
      <c r="Q177" s="687" t="n"/>
      <c r="R177" s="687" t="n"/>
      <c r="S177" s="687" t="n"/>
      <c r="T177" s="687" t="n"/>
      <c r="U177" s="687" t="n"/>
      <c r="V177" s="687" t="n"/>
      <c r="W177" s="687" t="n"/>
      <c r="X177" s="687" t="n"/>
      <c r="Y177" s="687" t="n"/>
      <c r="Z177" s="687" t="n"/>
      <c r="AA177" s="687" t="n"/>
      <c r="AB177" s="687" t="n"/>
      <c r="AC177" s="687" t="n"/>
      <c r="AD177" s="687" t="n"/>
      <c r="AE177" s="687" t="n"/>
    </row>
    <row r="178">
      <c r="A178" s="687" t="n"/>
      <c r="B178" s="687" t="n"/>
      <c r="C178" s="687" t="n"/>
      <c r="D178" s="687" t="n"/>
      <c r="E178" s="687" t="n"/>
      <c r="F178" s="687" t="n"/>
      <c r="G178" s="687" t="n"/>
      <c r="H178" s="687" t="n"/>
      <c r="I178" s="687" t="n"/>
      <c r="J178" s="687" t="n"/>
      <c r="K178" s="687" t="n"/>
      <c r="L178" s="687" t="n"/>
      <c r="M178" s="687" t="n"/>
      <c r="N178" s="687" t="n"/>
      <c r="O178" s="687" t="n"/>
      <c r="P178" s="687" t="n"/>
      <c r="Q178" s="687" t="n"/>
      <c r="R178" s="687" t="n"/>
      <c r="S178" s="687" t="n"/>
      <c r="T178" s="687" t="n"/>
      <c r="U178" s="687" t="n"/>
      <c r="V178" s="687" t="n"/>
      <c r="W178" s="687" t="n"/>
      <c r="X178" s="687" t="n"/>
      <c r="Y178" s="687" t="n"/>
      <c r="Z178" s="687" t="n"/>
      <c r="AA178" s="687" t="n"/>
      <c r="AB178" s="687" t="n"/>
      <c r="AC178" s="687" t="n"/>
      <c r="AD178" s="687" t="n"/>
      <c r="AE178" s="687" t="n"/>
    </row>
    <row r="179">
      <c r="A179" s="687" t="n"/>
      <c r="B179" s="687" t="n"/>
      <c r="C179" s="687" t="n"/>
      <c r="D179" s="687" t="n"/>
      <c r="E179" s="687" t="n"/>
      <c r="F179" s="687" t="n"/>
      <c r="G179" s="687" t="n"/>
      <c r="H179" s="687" t="n"/>
      <c r="I179" s="687" t="n"/>
      <c r="J179" s="687" t="n"/>
      <c r="K179" s="687" t="n"/>
      <c r="L179" s="687" t="n"/>
      <c r="M179" s="687" t="n"/>
      <c r="N179" s="687" t="n"/>
      <c r="O179" s="687" t="n"/>
      <c r="P179" s="687" t="n"/>
      <c r="Q179" s="687" t="n"/>
      <c r="R179" s="687" t="n"/>
      <c r="S179" s="687" t="n"/>
      <c r="T179" s="687" t="n"/>
      <c r="U179" s="687" t="n"/>
      <c r="V179" s="687" t="n"/>
      <c r="W179" s="687" t="n"/>
      <c r="X179" s="687" t="n"/>
      <c r="Y179" s="687" t="n"/>
      <c r="Z179" s="687" t="n"/>
      <c r="AA179" s="687" t="n"/>
      <c r="AB179" s="687" t="n"/>
      <c r="AC179" s="687" t="n"/>
      <c r="AD179" s="687" t="n"/>
      <c r="AE179" s="687" t="n"/>
    </row>
    <row r="180">
      <c r="A180" s="687" t="n"/>
      <c r="B180" s="687" t="n"/>
      <c r="C180" s="687" t="n"/>
      <c r="D180" s="687" t="n"/>
      <c r="E180" s="687" t="n"/>
      <c r="F180" s="687" t="n"/>
      <c r="G180" s="687" t="n"/>
      <c r="H180" s="687" t="n"/>
      <c r="I180" s="687" t="n"/>
      <c r="J180" s="687" t="n"/>
      <c r="K180" s="687" t="n"/>
      <c r="L180" s="687" t="n"/>
      <c r="M180" s="687" t="n"/>
      <c r="N180" s="687" t="n"/>
      <c r="O180" s="687" t="n"/>
      <c r="P180" s="687" t="n"/>
      <c r="Q180" s="687" t="n"/>
      <c r="R180" s="687" t="n"/>
      <c r="S180" s="687" t="n"/>
      <c r="T180" s="687" t="n"/>
      <c r="U180" s="687" t="n"/>
      <c r="V180" s="687" t="n"/>
      <c r="W180" s="687" t="n"/>
      <c r="X180" s="687" t="n"/>
      <c r="Y180" s="687" t="n"/>
      <c r="Z180" s="687" t="n"/>
      <c r="AA180" s="687" t="n"/>
      <c r="AB180" s="687" t="n"/>
      <c r="AC180" s="687" t="n"/>
      <c r="AD180" s="687" t="n"/>
      <c r="AE180" s="687" t="n"/>
    </row>
    <row r="181">
      <c r="A181" s="687" t="n"/>
      <c r="B181" s="687" t="n"/>
      <c r="C181" s="687" t="n"/>
      <c r="D181" s="687" t="n"/>
      <c r="E181" s="687" t="n"/>
      <c r="F181" s="687" t="n"/>
      <c r="G181" s="687" t="n"/>
      <c r="H181" s="687" t="n"/>
      <c r="I181" s="687" t="n"/>
      <c r="J181" s="687" t="n"/>
      <c r="K181" s="687" t="n"/>
      <c r="L181" s="687" t="n"/>
      <c r="M181" s="687" t="n"/>
      <c r="N181" s="687" t="n"/>
      <c r="O181" s="687" t="n"/>
      <c r="P181" s="687" t="n"/>
      <c r="Q181" s="687" t="n"/>
      <c r="R181" s="687" t="n"/>
      <c r="S181" s="687" t="n"/>
      <c r="T181" s="687" t="n"/>
      <c r="U181" s="687" t="n"/>
      <c r="V181" s="687" t="n"/>
      <c r="W181" s="687" t="n"/>
      <c r="X181" s="687" t="n"/>
      <c r="Y181" s="687" t="n"/>
      <c r="Z181" s="687" t="n"/>
      <c r="AA181" s="687" t="n"/>
      <c r="AB181" s="687" t="n"/>
      <c r="AC181" s="687" t="n"/>
      <c r="AD181" s="687" t="n"/>
      <c r="AE181" s="687" t="n"/>
    </row>
    <row r="182">
      <c r="A182" s="687" t="n"/>
      <c r="B182" s="687" t="n"/>
      <c r="C182" s="687" t="n"/>
      <c r="D182" s="687" t="n"/>
      <c r="E182" s="687" t="n"/>
      <c r="F182" s="687" t="n"/>
      <c r="G182" s="687" t="n"/>
      <c r="H182" s="687" t="n"/>
      <c r="I182" s="687" t="n"/>
      <c r="J182" s="687" t="n"/>
      <c r="K182" s="687" t="n"/>
      <c r="L182" s="687" t="n"/>
      <c r="M182" s="687" t="n"/>
      <c r="N182" s="687" t="n"/>
      <c r="O182" s="687" t="n"/>
      <c r="P182" s="687" t="n"/>
      <c r="Q182" s="687" t="n"/>
      <c r="R182" s="687" t="n"/>
      <c r="S182" s="687" t="n"/>
      <c r="T182" s="687" t="n"/>
      <c r="U182" s="687" t="n"/>
      <c r="V182" s="687" t="n"/>
      <c r="W182" s="687" t="n"/>
      <c r="X182" s="687" t="n"/>
      <c r="Y182" s="687" t="n"/>
      <c r="Z182" s="687" t="n"/>
      <c r="AA182" s="687" t="n"/>
      <c r="AB182" s="687" t="n"/>
      <c r="AC182" s="687" t="n"/>
      <c r="AD182" s="687" t="n"/>
      <c r="AE182" s="687" t="n"/>
    </row>
    <row r="183">
      <c r="A183" s="687" t="n"/>
      <c r="B183" s="687" t="n"/>
      <c r="C183" s="687" t="n"/>
      <c r="D183" s="687" t="n"/>
      <c r="E183" s="687" t="n"/>
      <c r="F183" s="687" t="n"/>
      <c r="G183" s="687" t="n"/>
      <c r="H183" s="687" t="n"/>
      <c r="I183" s="687" t="n"/>
      <c r="J183" s="687" t="n"/>
      <c r="K183" s="687" t="n"/>
      <c r="L183" s="687" t="n"/>
      <c r="M183" s="687" t="n"/>
      <c r="N183" s="687" t="n"/>
      <c r="O183" s="687" t="n"/>
      <c r="P183" s="687" t="n"/>
      <c r="Q183" s="687" t="n"/>
      <c r="R183" s="687" t="n"/>
      <c r="S183" s="687" t="n"/>
      <c r="T183" s="687" t="n"/>
      <c r="U183" s="687" t="n"/>
      <c r="V183" s="687" t="n"/>
      <c r="W183" s="687" t="n"/>
      <c r="X183" s="687" t="n"/>
      <c r="Y183" s="687" t="n"/>
      <c r="Z183" s="687" t="n"/>
      <c r="AA183" s="687" t="n"/>
      <c r="AB183" s="687" t="n"/>
      <c r="AC183" s="687" t="n"/>
      <c r="AD183" s="687" t="n"/>
      <c r="AE183" s="687" t="n"/>
    </row>
    <row r="184">
      <c r="A184" s="687" t="n"/>
      <c r="B184" s="687" t="n"/>
      <c r="C184" s="687" t="n"/>
      <c r="D184" s="687" t="n"/>
      <c r="E184" s="687" t="n"/>
      <c r="F184" s="687" t="n"/>
      <c r="G184" s="687" t="n"/>
      <c r="H184" s="687" t="n"/>
      <c r="I184" s="687" t="n"/>
      <c r="J184" s="687" t="n"/>
      <c r="K184" s="687" t="n"/>
      <c r="L184" s="687" t="n"/>
      <c r="M184" s="687" t="n"/>
      <c r="N184" s="687" t="n"/>
      <c r="O184" s="687" t="n"/>
      <c r="P184" s="687" t="n"/>
      <c r="Q184" s="687" t="n"/>
      <c r="R184" s="687" t="n"/>
      <c r="S184" s="687" t="n"/>
      <c r="T184" s="687" t="n"/>
      <c r="U184" s="687" t="n"/>
      <c r="V184" s="687" t="n"/>
      <c r="W184" s="687" t="n"/>
      <c r="X184" s="687" t="n"/>
      <c r="Y184" s="687" t="n"/>
      <c r="Z184" s="687" t="n"/>
      <c r="AA184" s="687" t="n"/>
      <c r="AB184" s="687" t="n"/>
      <c r="AC184" s="687" t="n"/>
      <c r="AD184" s="687" t="n"/>
      <c r="AE184" s="687" t="n"/>
    </row>
    <row r="185">
      <c r="A185" s="687" t="n"/>
      <c r="B185" s="687" t="n"/>
      <c r="C185" s="687" t="n"/>
      <c r="D185" s="687" t="n"/>
      <c r="E185" s="687" t="n"/>
      <c r="F185" s="687" t="n"/>
      <c r="G185" s="687" t="n"/>
      <c r="H185" s="687" t="n"/>
      <c r="I185" s="687" t="n"/>
      <c r="J185" s="687" t="n"/>
      <c r="K185" s="687" t="n"/>
      <c r="L185" s="687" t="n"/>
      <c r="M185" s="687" t="n"/>
      <c r="N185" s="687" t="n"/>
      <c r="O185" s="687" t="n"/>
      <c r="P185" s="687" t="n"/>
      <c r="Q185" s="687" t="n"/>
      <c r="R185" s="687" t="n"/>
      <c r="S185" s="687" t="n"/>
      <c r="T185" s="687" t="n"/>
      <c r="U185" s="687" t="n"/>
      <c r="V185" s="687" t="n"/>
      <c r="W185" s="687" t="n"/>
      <c r="X185" s="687" t="n"/>
      <c r="Y185" s="687" t="n"/>
      <c r="Z185" s="687" t="n"/>
      <c r="AA185" s="687" t="n"/>
      <c r="AB185" s="687" t="n"/>
      <c r="AC185" s="687" t="n"/>
      <c r="AD185" s="687" t="n"/>
      <c r="AE185" s="687" t="n"/>
    </row>
    <row r="186">
      <c r="A186" s="687" t="n"/>
      <c r="B186" s="687" t="n"/>
      <c r="C186" s="687" t="n"/>
      <c r="D186" s="687" t="n"/>
      <c r="E186" s="687" t="n"/>
      <c r="F186" s="687" t="n"/>
      <c r="G186" s="687" t="n"/>
      <c r="H186" s="687" t="n"/>
      <c r="I186" s="687" t="n"/>
      <c r="J186" s="687" t="n"/>
      <c r="K186" s="687" t="n"/>
      <c r="L186" s="687" t="n"/>
      <c r="M186" s="687" t="n"/>
      <c r="N186" s="687" t="n"/>
      <c r="O186" s="687" t="n"/>
      <c r="P186" s="687" t="n"/>
      <c r="Q186" s="687" t="n"/>
      <c r="R186" s="687" t="n"/>
      <c r="S186" s="687" t="n"/>
      <c r="T186" s="687" t="n"/>
      <c r="U186" s="687" t="n"/>
      <c r="V186" s="687" t="n"/>
      <c r="W186" s="687" t="n"/>
      <c r="X186" s="687" t="n"/>
      <c r="Y186" s="687" t="n"/>
      <c r="Z186" s="687" t="n"/>
      <c r="AA186" s="687" t="n"/>
      <c r="AB186" s="687" t="n"/>
      <c r="AC186" s="687" t="n"/>
      <c r="AD186" s="687" t="n"/>
      <c r="AE186" s="687" t="n"/>
    </row>
    <row r="187">
      <c r="A187" s="687" t="n"/>
      <c r="B187" s="687" t="n"/>
      <c r="C187" s="687" t="n"/>
      <c r="D187" s="687" t="n"/>
      <c r="E187" s="687" t="n"/>
      <c r="F187" s="687" t="n"/>
      <c r="G187" s="687" t="n"/>
      <c r="H187" s="687" t="n"/>
      <c r="I187" s="687" t="n"/>
      <c r="J187" s="687" t="n"/>
      <c r="K187" s="687" t="n"/>
      <c r="L187" s="687" t="n"/>
      <c r="M187" s="687" t="n"/>
      <c r="N187" s="687" t="n"/>
      <c r="O187" s="687" t="n"/>
      <c r="P187" s="687" t="n"/>
      <c r="Q187" s="687" t="n"/>
      <c r="R187" s="687" t="n"/>
      <c r="S187" s="687" t="n"/>
      <c r="T187" s="687" t="n"/>
      <c r="U187" s="687" t="n"/>
      <c r="V187" s="687" t="n"/>
      <c r="W187" s="687" t="n"/>
      <c r="X187" s="687" t="n"/>
      <c r="Y187" s="687" t="n"/>
      <c r="Z187" s="687" t="n"/>
      <c r="AA187" s="687" t="n"/>
      <c r="AB187" s="687" t="n"/>
      <c r="AC187" s="687" t="n"/>
      <c r="AD187" s="687" t="n"/>
      <c r="AE187" s="687" t="n"/>
    </row>
    <row r="188">
      <c r="A188" s="687" t="n"/>
      <c r="B188" s="687" t="n"/>
      <c r="C188" s="687" t="n"/>
      <c r="D188" s="687" t="n"/>
      <c r="E188" s="687" t="n"/>
      <c r="F188" s="687" t="n"/>
      <c r="G188" s="687" t="n"/>
      <c r="H188" s="687" t="n"/>
      <c r="I188" s="687" t="n"/>
      <c r="J188" s="687" t="n"/>
      <c r="K188" s="687" t="n"/>
      <c r="L188" s="687" t="n"/>
      <c r="M188" s="687" t="n"/>
      <c r="N188" s="687" t="n"/>
      <c r="O188" s="687" t="n"/>
      <c r="P188" s="687" t="n"/>
      <c r="Q188" s="687" t="n"/>
      <c r="R188" s="687" t="n"/>
      <c r="S188" s="687" t="n"/>
      <c r="T188" s="687" t="n"/>
      <c r="U188" s="687" t="n"/>
      <c r="V188" s="687" t="n"/>
      <c r="W188" s="687" t="n"/>
      <c r="X188" s="687" t="n"/>
      <c r="Y188" s="687" t="n"/>
      <c r="Z188" s="687" t="n"/>
      <c r="AA188" s="687" t="n"/>
      <c r="AB188" s="687" t="n"/>
      <c r="AC188" s="687" t="n"/>
      <c r="AD188" s="687" t="n"/>
      <c r="AE188" s="687" t="n"/>
    </row>
    <row r="189">
      <c r="A189" s="687" t="n"/>
      <c r="B189" s="687" t="n"/>
      <c r="C189" s="687" t="n"/>
      <c r="D189" s="687" t="n"/>
      <c r="E189" s="687" t="n"/>
      <c r="F189" s="687" t="n"/>
      <c r="G189" s="687" t="n"/>
      <c r="H189" s="687" t="n"/>
      <c r="I189" s="687" t="n"/>
      <c r="J189" s="687" t="n"/>
      <c r="K189" s="687" t="n"/>
      <c r="L189" s="687" t="n"/>
      <c r="M189" s="687" t="n"/>
      <c r="N189" s="687" t="n"/>
      <c r="O189" s="687" t="n"/>
      <c r="P189" s="687" t="n"/>
      <c r="Q189" s="687" t="n"/>
      <c r="R189" s="687" t="n"/>
      <c r="S189" s="687" t="n"/>
      <c r="T189" s="687" t="n"/>
      <c r="U189" s="687" t="n"/>
      <c r="V189" s="687" t="n"/>
      <c r="W189" s="687" t="n"/>
      <c r="X189" s="687" t="n"/>
      <c r="Y189" s="687" t="n"/>
      <c r="Z189" s="687" t="n"/>
      <c r="AA189" s="687" t="n"/>
      <c r="AB189" s="687" t="n"/>
      <c r="AC189" s="687" t="n"/>
      <c r="AD189" s="687" t="n"/>
      <c r="AE189" s="687" t="n"/>
    </row>
    <row r="190">
      <c r="A190" s="687" t="n"/>
      <c r="B190" s="687" t="n"/>
      <c r="C190" s="687" t="n"/>
      <c r="D190" s="687" t="n"/>
      <c r="E190" s="687" t="n"/>
      <c r="F190" s="687" t="n"/>
      <c r="G190" s="687" t="n"/>
      <c r="H190" s="687" t="n"/>
      <c r="I190" s="687" t="n"/>
      <c r="J190" s="687" t="n"/>
      <c r="K190" s="687" t="n"/>
      <c r="L190" s="687" t="n"/>
      <c r="M190" s="687" t="n"/>
      <c r="N190" s="687" t="n"/>
      <c r="O190" s="687" t="n"/>
      <c r="P190" s="687" t="n"/>
      <c r="Q190" s="687" t="n"/>
      <c r="R190" s="687" t="n"/>
      <c r="S190" s="687" t="n"/>
      <c r="T190" s="687" t="n"/>
      <c r="U190" s="687" t="n"/>
      <c r="V190" s="687" t="n"/>
      <c r="W190" s="687" t="n"/>
      <c r="X190" s="687" t="n"/>
      <c r="Y190" s="687" t="n"/>
      <c r="Z190" s="687" t="n"/>
      <c r="AA190" s="687" t="n"/>
      <c r="AB190" s="687" t="n"/>
      <c r="AC190" s="687" t="n"/>
      <c r="AD190" s="687" t="n"/>
      <c r="AE190" s="687" t="n"/>
    </row>
    <row r="191">
      <c r="A191" s="687" t="n"/>
      <c r="B191" s="687" t="n"/>
      <c r="C191" s="687" t="n"/>
      <c r="D191" s="687" t="n"/>
      <c r="E191" s="687" t="n"/>
      <c r="F191" s="687" t="n"/>
      <c r="G191" s="687" t="n"/>
      <c r="H191" s="687" t="n"/>
      <c r="I191" s="687" t="n"/>
      <c r="J191" s="687" t="n"/>
      <c r="K191" s="687" t="n"/>
      <c r="L191" s="687" t="n"/>
      <c r="M191" s="687" t="n"/>
      <c r="N191" s="687" t="n"/>
      <c r="O191" s="687" t="n"/>
      <c r="P191" s="687" t="n"/>
      <c r="Q191" s="687" t="n"/>
      <c r="R191" s="687" t="n"/>
      <c r="S191" s="687" t="n"/>
      <c r="T191" s="687" t="n"/>
      <c r="U191" s="687" t="n"/>
      <c r="V191" s="687" t="n"/>
      <c r="W191" s="687" t="n"/>
      <c r="X191" s="687" t="n"/>
      <c r="Y191" s="687" t="n"/>
      <c r="Z191" s="687" t="n"/>
      <c r="AA191" s="687" t="n"/>
      <c r="AB191" s="687" t="n"/>
      <c r="AC191" s="687" t="n"/>
      <c r="AD191" s="687" t="n"/>
      <c r="AE191" s="687" t="n"/>
    </row>
    <row r="192">
      <c r="A192" s="687" t="n"/>
      <c r="B192" s="687" t="n"/>
      <c r="C192" s="687" t="n"/>
      <c r="D192" s="687" t="n"/>
      <c r="E192" s="687" t="n"/>
      <c r="F192" s="687" t="n"/>
      <c r="G192" s="687" t="n"/>
      <c r="H192" s="687" t="n"/>
      <c r="I192" s="687" t="n"/>
      <c r="J192" s="687" t="n"/>
      <c r="K192" s="687" t="n"/>
      <c r="L192" s="687" t="n"/>
      <c r="M192" s="687" t="n"/>
      <c r="N192" s="687" t="n"/>
      <c r="O192" s="687" t="n"/>
      <c r="P192" s="687" t="n"/>
      <c r="Q192" s="687" t="n"/>
      <c r="R192" s="687" t="n"/>
      <c r="S192" s="687" t="n"/>
      <c r="T192" s="687" t="n"/>
      <c r="U192" s="687" t="n"/>
      <c r="V192" s="687" t="n"/>
      <c r="W192" s="687" t="n"/>
      <c r="X192" s="687" t="n"/>
      <c r="Y192" s="687" t="n"/>
      <c r="Z192" s="687" t="n"/>
      <c r="AA192" s="687" t="n"/>
      <c r="AB192" s="687" t="n"/>
      <c r="AC192" s="687" t="n"/>
      <c r="AD192" s="687" t="n"/>
      <c r="AE192" s="687" t="n"/>
    </row>
    <row r="193">
      <c r="A193" s="687" t="n"/>
      <c r="B193" s="687" t="n"/>
      <c r="C193" s="687" t="n"/>
      <c r="D193" s="687" t="n"/>
      <c r="E193" s="687" t="n"/>
      <c r="F193" s="687" t="n"/>
      <c r="G193" s="687" t="n"/>
      <c r="H193" s="687" t="n"/>
      <c r="I193" s="687" t="n"/>
      <c r="J193" s="687" t="n"/>
      <c r="K193" s="687" t="n"/>
      <c r="L193" s="687" t="n"/>
      <c r="M193" s="687" t="n"/>
      <c r="N193" s="687" t="n"/>
      <c r="O193" s="687" t="n"/>
      <c r="P193" s="687" t="n"/>
      <c r="Q193" s="687" t="n"/>
      <c r="R193" s="687" t="n"/>
      <c r="S193" s="687" t="n"/>
      <c r="T193" s="687" t="n"/>
      <c r="U193" s="687" t="n"/>
      <c r="V193" s="687" t="n"/>
      <c r="W193" s="687" t="n"/>
      <c r="X193" s="687" t="n"/>
      <c r="Y193" s="687" t="n"/>
      <c r="Z193" s="687" t="n"/>
      <c r="AA193" s="687" t="n"/>
      <c r="AB193" s="687" t="n"/>
      <c r="AC193" s="687" t="n"/>
      <c r="AD193" s="687" t="n"/>
      <c r="AE193" s="687" t="n"/>
    </row>
    <row r="194">
      <c r="A194" s="687" t="n"/>
      <c r="B194" s="687" t="n"/>
      <c r="C194" s="687" t="n"/>
      <c r="D194" s="687" t="n"/>
      <c r="E194" s="687" t="n"/>
      <c r="F194" s="687" t="n"/>
      <c r="G194" s="687" t="n"/>
      <c r="H194" s="687" t="n"/>
      <c r="I194" s="687" t="n"/>
      <c r="J194" s="687" t="n"/>
      <c r="K194" s="687" t="n"/>
      <c r="L194" s="687" t="n"/>
      <c r="M194" s="687" t="n"/>
      <c r="N194" s="687" t="n"/>
      <c r="O194" s="687" t="n"/>
      <c r="P194" s="687" t="n"/>
      <c r="Q194" s="687" t="n"/>
      <c r="R194" s="687" t="n"/>
      <c r="S194" s="687" t="n"/>
      <c r="T194" s="687" t="n"/>
      <c r="U194" s="687" t="n"/>
      <c r="V194" s="687" t="n"/>
      <c r="W194" s="687" t="n"/>
      <c r="X194" s="687" t="n"/>
      <c r="Y194" s="687" t="n"/>
      <c r="Z194" s="687" t="n"/>
      <c r="AA194" s="687" t="n"/>
      <c r="AB194" s="687" t="n"/>
      <c r="AC194" s="687" t="n"/>
      <c r="AD194" s="687" t="n"/>
      <c r="AE194" s="687" t="n"/>
    </row>
    <row r="195">
      <c r="A195" s="687" t="n"/>
      <c r="B195" s="687" t="n"/>
      <c r="C195" s="687" t="n"/>
      <c r="D195" s="687" t="n"/>
      <c r="E195" s="687" t="n"/>
      <c r="F195" s="687" t="n"/>
      <c r="G195" s="687" t="n"/>
      <c r="H195" s="687" t="n"/>
      <c r="I195" s="687" t="n"/>
      <c r="J195" s="687" t="n"/>
      <c r="K195" s="687" t="n"/>
      <c r="L195" s="687" t="n"/>
      <c r="M195" s="687" t="n"/>
      <c r="N195" s="687" t="n"/>
      <c r="O195" s="687" t="n"/>
      <c r="P195" s="687" t="n"/>
      <c r="Q195" s="687" t="n"/>
      <c r="R195" s="687" t="n"/>
      <c r="S195" s="687" t="n"/>
      <c r="T195" s="687" t="n"/>
      <c r="U195" s="687" t="n"/>
      <c r="V195" s="687" t="n"/>
      <c r="W195" s="687" t="n"/>
      <c r="X195" s="687" t="n"/>
      <c r="Y195" s="687" t="n"/>
      <c r="Z195" s="687" t="n"/>
      <c r="AA195" s="687" t="n"/>
      <c r="AB195" s="687" t="n"/>
      <c r="AC195" s="687" t="n"/>
      <c r="AD195" s="687" t="n"/>
      <c r="AE195" s="687" t="n"/>
    </row>
    <row r="196">
      <c r="A196" s="687" t="n"/>
      <c r="B196" s="687" t="n"/>
      <c r="C196" s="687" t="n"/>
      <c r="D196" s="687" t="n"/>
      <c r="E196" s="687" t="n"/>
      <c r="F196" s="687" t="n"/>
      <c r="G196" s="687" t="n"/>
      <c r="H196" s="687" t="n"/>
      <c r="I196" s="687" t="n"/>
      <c r="J196" s="687" t="n"/>
      <c r="K196" s="687" t="n"/>
      <c r="L196" s="687" t="n"/>
      <c r="M196" s="687" t="n"/>
      <c r="N196" s="687" t="n"/>
      <c r="O196" s="687" t="n"/>
      <c r="P196" s="687" t="n"/>
      <c r="Q196" s="687" t="n"/>
      <c r="R196" s="687" t="n"/>
      <c r="S196" s="687" t="n"/>
      <c r="T196" s="687" t="n"/>
      <c r="U196" s="687" t="n"/>
      <c r="V196" s="687" t="n"/>
      <c r="W196" s="687" t="n"/>
      <c r="X196" s="687" t="n"/>
      <c r="Y196" s="687" t="n"/>
      <c r="Z196" s="687" t="n"/>
      <c r="AA196" s="687" t="n"/>
      <c r="AB196" s="687" t="n"/>
      <c r="AC196" s="687" t="n"/>
      <c r="AD196" s="687" t="n"/>
      <c r="AE196" s="687" t="n"/>
    </row>
    <row r="197">
      <c r="A197" s="687" t="n"/>
      <c r="B197" s="687" t="n"/>
      <c r="C197" s="687" t="n"/>
      <c r="D197" s="687" t="n"/>
      <c r="E197" s="687" t="n"/>
      <c r="F197" s="687" t="n"/>
      <c r="G197" s="687" t="n"/>
      <c r="H197" s="687" t="n"/>
      <c r="I197" s="687" t="n"/>
      <c r="J197" s="687" t="n"/>
      <c r="K197" s="687" t="n"/>
      <c r="L197" s="687" t="n"/>
      <c r="M197" s="687" t="n"/>
      <c r="N197" s="687" t="n"/>
      <c r="O197" s="687" t="n"/>
      <c r="P197" s="687" t="n"/>
      <c r="Q197" s="687" t="n"/>
      <c r="R197" s="687" t="n"/>
      <c r="S197" s="687" t="n"/>
      <c r="T197" s="687" t="n"/>
      <c r="U197" s="687" t="n"/>
      <c r="V197" s="687" t="n"/>
      <c r="W197" s="687" t="n"/>
      <c r="X197" s="687" t="n"/>
      <c r="Y197" s="687" t="n"/>
      <c r="Z197" s="687" t="n"/>
      <c r="AA197" s="687" t="n"/>
      <c r="AB197" s="687" t="n"/>
      <c r="AC197" s="687" t="n"/>
      <c r="AD197" s="687" t="n"/>
      <c r="AE197" s="687" t="n"/>
    </row>
    <row r="198">
      <c r="A198" s="687" t="n"/>
      <c r="B198" s="687" t="n"/>
      <c r="C198" s="687" t="n"/>
      <c r="D198" s="687" t="n"/>
      <c r="E198" s="687" t="n"/>
      <c r="F198" s="687" t="n"/>
      <c r="G198" s="687" t="n"/>
      <c r="H198" s="687" t="n"/>
      <c r="I198" s="687" t="n"/>
      <c r="J198" s="687" t="n"/>
      <c r="K198" s="687" t="n"/>
      <c r="L198" s="687" t="n"/>
      <c r="M198" s="687" t="n"/>
      <c r="N198" s="687" t="n"/>
      <c r="O198" s="687" t="n"/>
      <c r="P198" s="687" t="n"/>
      <c r="Q198" s="687" t="n"/>
      <c r="R198" s="687" t="n"/>
      <c r="S198" s="687" t="n"/>
      <c r="T198" s="687" t="n"/>
      <c r="U198" s="687" t="n"/>
      <c r="V198" s="687" t="n"/>
      <c r="W198" s="687" t="n"/>
      <c r="X198" s="687" t="n"/>
      <c r="Y198" s="687" t="n"/>
      <c r="Z198" s="687" t="n"/>
      <c r="AA198" s="687" t="n"/>
      <c r="AB198" s="687" t="n"/>
      <c r="AC198" s="687" t="n"/>
      <c r="AD198" s="687" t="n"/>
      <c r="AE198" s="687" t="n"/>
    </row>
    <row r="199">
      <c r="A199" s="687" t="n"/>
      <c r="B199" s="687" t="n"/>
      <c r="C199" s="687" t="n"/>
      <c r="D199" s="687" t="n"/>
      <c r="E199" s="687" t="n"/>
      <c r="F199" s="687" t="n"/>
      <c r="G199" s="687" t="n"/>
      <c r="H199" s="687" t="n"/>
      <c r="I199" s="687" t="n"/>
      <c r="J199" s="687" t="n"/>
      <c r="K199" s="687" t="n"/>
      <c r="L199" s="687" t="n"/>
      <c r="M199" s="687" t="n"/>
      <c r="N199" s="687" t="n"/>
      <c r="O199" s="687" t="n"/>
      <c r="P199" s="687" t="n"/>
      <c r="Q199" s="687" t="n"/>
      <c r="R199" s="687" t="n"/>
      <c r="S199" s="687" t="n"/>
      <c r="T199" s="687" t="n"/>
      <c r="U199" s="687" t="n"/>
      <c r="V199" s="687" t="n"/>
      <c r="W199" s="687" t="n"/>
      <c r="X199" s="687" t="n"/>
      <c r="Y199" s="687" t="n"/>
      <c r="Z199" s="687" t="n"/>
      <c r="AA199" s="687" t="n"/>
      <c r="AB199" s="687" t="n"/>
      <c r="AC199" s="687" t="n"/>
      <c r="AD199" s="687" t="n"/>
      <c r="AE199" s="687" t="n"/>
    </row>
    <row r="200">
      <c r="A200" s="687" t="n"/>
      <c r="B200" s="687" t="n"/>
      <c r="C200" s="687" t="n"/>
      <c r="D200" s="687" t="n"/>
      <c r="E200" s="687" t="n"/>
      <c r="F200" s="687" t="n"/>
      <c r="G200" s="687" t="n"/>
      <c r="H200" s="687" t="n"/>
      <c r="I200" s="687" t="n"/>
      <c r="J200" s="687" t="n"/>
      <c r="K200" s="687" t="n"/>
      <c r="L200" s="687" t="n"/>
      <c r="M200" s="687" t="n"/>
      <c r="N200" s="687" t="n"/>
      <c r="O200" s="687" t="n"/>
      <c r="P200" s="687" t="n"/>
      <c r="Q200" s="687" t="n"/>
      <c r="R200" s="687" t="n"/>
      <c r="S200" s="687" t="n"/>
      <c r="T200" s="687" t="n"/>
      <c r="U200" s="687" t="n"/>
      <c r="V200" s="687" t="n"/>
      <c r="W200" s="687" t="n"/>
      <c r="X200" s="687" t="n"/>
      <c r="Y200" s="687" t="n"/>
      <c r="Z200" s="687" t="n"/>
      <c r="AA200" s="687" t="n"/>
      <c r="AB200" s="687" t="n"/>
      <c r="AC200" s="687" t="n"/>
      <c r="AD200" s="687" t="n"/>
      <c r="AE200" s="687" t="n"/>
    </row>
    <row r="201">
      <c r="A201" s="687" t="n"/>
      <c r="B201" s="687" t="n"/>
      <c r="C201" s="687" t="n"/>
      <c r="D201" s="687" t="n"/>
      <c r="E201" s="687" t="n"/>
      <c r="F201" s="687" t="n"/>
      <c r="G201" s="687" t="n"/>
      <c r="H201" s="687" t="n"/>
      <c r="I201" s="687" t="n"/>
      <c r="J201" s="687" t="n"/>
      <c r="K201" s="687" t="n"/>
      <c r="L201" s="687" t="n"/>
      <c r="M201" s="687" t="n"/>
      <c r="N201" s="687" t="n"/>
      <c r="O201" s="687" t="n"/>
      <c r="P201" s="687" t="n"/>
      <c r="Q201" s="687" t="n"/>
      <c r="R201" s="687" t="n"/>
      <c r="S201" s="687" t="n"/>
      <c r="T201" s="687" t="n"/>
      <c r="U201" s="687" t="n"/>
      <c r="V201" s="687" t="n"/>
      <c r="W201" s="687" t="n"/>
      <c r="X201" s="687" t="n"/>
      <c r="Y201" s="687" t="n"/>
      <c r="Z201" s="687" t="n"/>
      <c r="AA201" s="687" t="n"/>
      <c r="AB201" s="687" t="n"/>
      <c r="AC201" s="687" t="n"/>
      <c r="AD201" s="687" t="n"/>
      <c r="AE201" s="687" t="n"/>
    </row>
    <row r="202">
      <c r="A202" s="687" t="n"/>
      <c r="B202" s="687" t="n"/>
      <c r="C202" s="687" t="n"/>
      <c r="D202" s="687" t="n"/>
      <c r="E202" s="687" t="n"/>
      <c r="F202" s="687" t="n"/>
      <c r="G202" s="687" t="n"/>
      <c r="H202" s="687" t="n"/>
      <c r="I202" s="687" t="n"/>
      <c r="J202" s="687" t="n"/>
      <c r="K202" s="687" t="n"/>
      <c r="L202" s="687" t="n"/>
      <c r="M202" s="687" t="n"/>
      <c r="N202" s="687" t="n"/>
      <c r="O202" s="687" t="n"/>
      <c r="P202" s="687" t="n"/>
      <c r="Q202" s="687" t="n"/>
      <c r="R202" s="687" t="n"/>
      <c r="S202" s="687" t="n"/>
      <c r="T202" s="687" t="n"/>
      <c r="U202" s="687" t="n"/>
      <c r="V202" s="687" t="n"/>
      <c r="W202" s="687" t="n"/>
      <c r="X202" s="687" t="n"/>
      <c r="Y202" s="687" t="n"/>
      <c r="Z202" s="687" t="n"/>
      <c r="AA202" s="687" t="n"/>
      <c r="AB202" s="687" t="n"/>
      <c r="AC202" s="687" t="n"/>
      <c r="AD202" s="687" t="n"/>
      <c r="AE202" s="687" t="n"/>
    </row>
    <row r="203">
      <c r="A203" s="687" t="n"/>
      <c r="B203" s="687" t="n"/>
      <c r="C203" s="687" t="n"/>
      <c r="D203" s="687" t="n"/>
      <c r="E203" s="687" t="n"/>
      <c r="F203" s="687" t="n"/>
      <c r="G203" s="687" t="n"/>
      <c r="H203" s="687" t="n"/>
      <c r="I203" s="687" t="n"/>
      <c r="J203" s="687" t="n"/>
      <c r="K203" s="687" t="n"/>
      <c r="L203" s="687" t="n"/>
      <c r="M203" s="687" t="n"/>
      <c r="N203" s="687" t="n"/>
      <c r="O203" s="687" t="n"/>
      <c r="P203" s="687" t="n"/>
      <c r="Q203" s="687" t="n"/>
      <c r="R203" s="687" t="n"/>
      <c r="S203" s="687" t="n"/>
      <c r="T203" s="687" t="n"/>
      <c r="U203" s="687" t="n"/>
      <c r="V203" s="687" t="n"/>
      <c r="W203" s="687" t="n"/>
      <c r="X203" s="687" t="n"/>
      <c r="Y203" s="687" t="n"/>
      <c r="Z203" s="687" t="n"/>
      <c r="AA203" s="687" t="n"/>
      <c r="AB203" s="687" t="n"/>
      <c r="AC203" s="687" t="n"/>
      <c r="AD203" s="687" t="n"/>
      <c r="AE203" s="687" t="n"/>
    </row>
    <row r="204">
      <c r="A204" s="687" t="n"/>
      <c r="B204" s="687" t="n"/>
      <c r="C204" s="687" t="n"/>
      <c r="D204" s="687" t="n"/>
      <c r="E204" s="687" t="n"/>
      <c r="F204" s="687" t="n"/>
      <c r="G204" s="687" t="n"/>
      <c r="H204" s="687" t="n"/>
      <c r="I204" s="687" t="n"/>
      <c r="J204" s="687" t="n"/>
      <c r="K204" s="687" t="n"/>
      <c r="L204" s="687" t="n"/>
      <c r="M204" s="687" t="n"/>
      <c r="N204" s="687" t="n"/>
      <c r="O204" s="687" t="n"/>
      <c r="P204" s="687" t="n"/>
      <c r="Q204" s="687" t="n"/>
      <c r="R204" s="687" t="n"/>
      <c r="S204" s="687" t="n"/>
      <c r="T204" s="687" t="n"/>
      <c r="U204" s="687" t="n"/>
      <c r="V204" s="687" t="n"/>
      <c r="W204" s="687" t="n"/>
      <c r="X204" s="687" t="n"/>
      <c r="Y204" s="687" t="n"/>
      <c r="Z204" s="687" t="n"/>
      <c r="AA204" s="687" t="n"/>
      <c r="AB204" s="687" t="n"/>
      <c r="AC204" s="687" t="n"/>
      <c r="AD204" s="687" t="n"/>
      <c r="AE204" s="687" t="n"/>
    </row>
    <row r="205">
      <c r="A205" s="687" t="n"/>
      <c r="B205" s="687" t="n"/>
      <c r="C205" s="687" t="n"/>
      <c r="D205" s="687" t="n"/>
      <c r="E205" s="687" t="n"/>
      <c r="F205" s="687" t="n"/>
      <c r="G205" s="687" t="n"/>
      <c r="H205" s="687" t="n"/>
      <c r="I205" s="687" t="n"/>
      <c r="J205" s="687" t="n"/>
      <c r="K205" s="687" t="n"/>
      <c r="L205" s="687" t="n"/>
      <c r="M205" s="687" t="n"/>
      <c r="N205" s="687" t="n"/>
      <c r="O205" s="687" t="n"/>
      <c r="P205" s="687" t="n"/>
      <c r="Q205" s="687" t="n"/>
      <c r="R205" s="687" t="n"/>
      <c r="S205" s="687" t="n"/>
      <c r="T205" s="687" t="n"/>
      <c r="U205" s="687" t="n"/>
      <c r="V205" s="687" t="n"/>
      <c r="W205" s="687" t="n"/>
      <c r="X205" s="687" t="n"/>
      <c r="Y205" s="687" t="n"/>
      <c r="Z205" s="687" t="n"/>
      <c r="AA205" s="687" t="n"/>
      <c r="AB205" s="687" t="n"/>
      <c r="AC205" s="687" t="n"/>
      <c r="AD205" s="687" t="n"/>
      <c r="AE205" s="687" t="n"/>
    </row>
    <row r="206">
      <c r="A206" s="687" t="n"/>
      <c r="B206" s="687" t="n"/>
      <c r="C206" s="687" t="n"/>
      <c r="D206" s="687" t="n"/>
      <c r="E206" s="687" t="n"/>
      <c r="F206" s="687" t="n"/>
      <c r="G206" s="687" t="n"/>
      <c r="H206" s="687" t="n"/>
      <c r="I206" s="687" t="n"/>
      <c r="J206" s="687" t="n"/>
      <c r="K206" s="687" t="n"/>
      <c r="L206" s="687" t="n"/>
      <c r="M206" s="687" t="n"/>
      <c r="N206" s="687" t="n"/>
      <c r="O206" s="687" t="n"/>
      <c r="P206" s="687" t="n"/>
      <c r="Q206" s="687" t="n"/>
      <c r="R206" s="687" t="n"/>
      <c r="S206" s="687" t="n"/>
      <c r="T206" s="687" t="n"/>
      <c r="U206" s="687" t="n"/>
      <c r="V206" s="687" t="n"/>
      <c r="W206" s="687" t="n"/>
      <c r="X206" s="687" t="n"/>
      <c r="Y206" s="687" t="n"/>
      <c r="Z206" s="687" t="n"/>
      <c r="AA206" s="687" t="n"/>
      <c r="AB206" s="687" t="n"/>
      <c r="AC206" s="687" t="n"/>
      <c r="AD206" s="687" t="n"/>
      <c r="AE206" s="687" t="n"/>
    </row>
    <row r="207">
      <c r="A207" s="687" t="n"/>
      <c r="B207" s="687" t="n"/>
      <c r="C207" s="687" t="n"/>
      <c r="D207" s="687" t="n"/>
      <c r="E207" s="687" t="n"/>
      <c r="F207" s="687" t="n"/>
      <c r="G207" s="687" t="n"/>
      <c r="H207" s="687" t="n"/>
      <c r="I207" s="687" t="n"/>
      <c r="J207" s="687" t="n"/>
      <c r="K207" s="687" t="n"/>
      <c r="L207" s="687" t="n"/>
      <c r="M207" s="687" t="n"/>
      <c r="N207" s="687" t="n"/>
      <c r="O207" s="687" t="n"/>
      <c r="P207" s="687" t="n"/>
      <c r="Q207" s="687" t="n"/>
      <c r="R207" s="687" t="n"/>
      <c r="S207" s="687" t="n"/>
      <c r="T207" s="687" t="n"/>
      <c r="U207" s="687" t="n"/>
      <c r="V207" s="687" t="n"/>
      <c r="W207" s="687" t="n"/>
      <c r="X207" s="687" t="n"/>
      <c r="Y207" s="687" t="n"/>
      <c r="Z207" s="687" t="n"/>
      <c r="AA207" s="687" t="n"/>
      <c r="AB207" s="687" t="n"/>
      <c r="AC207" s="687" t="n"/>
      <c r="AD207" s="687" t="n"/>
      <c r="AE207" s="687" t="n"/>
    </row>
    <row r="208">
      <c r="A208" s="687" t="n"/>
      <c r="B208" s="687" t="n"/>
      <c r="C208" s="687" t="n"/>
      <c r="D208" s="687" t="n"/>
      <c r="E208" s="687" t="n"/>
      <c r="F208" s="687" t="n"/>
      <c r="G208" s="687" t="n"/>
      <c r="H208" s="687" t="n"/>
      <c r="I208" s="687" t="n"/>
      <c r="J208" s="687" t="n"/>
      <c r="K208" s="687" t="n"/>
      <c r="L208" s="687" t="n"/>
      <c r="M208" s="687" t="n"/>
      <c r="N208" s="687" t="n"/>
      <c r="O208" s="687" t="n"/>
      <c r="P208" s="687" t="n"/>
      <c r="Q208" s="687" t="n"/>
      <c r="R208" s="687" t="n"/>
      <c r="S208" s="687" t="n"/>
      <c r="T208" s="687" t="n"/>
      <c r="U208" s="687" t="n"/>
      <c r="V208" s="687" t="n"/>
      <c r="W208" s="687" t="n"/>
      <c r="X208" s="687" t="n"/>
      <c r="Y208" s="687" t="n"/>
      <c r="Z208" s="687" t="n"/>
      <c r="AA208" s="687" t="n"/>
      <c r="AB208" s="687" t="n"/>
      <c r="AC208" s="687" t="n"/>
      <c r="AD208" s="687" t="n"/>
      <c r="AE208" s="687" t="n"/>
    </row>
    <row r="209">
      <c r="A209" s="687" t="n"/>
      <c r="B209" s="687" t="n"/>
      <c r="C209" s="687" t="n"/>
      <c r="D209" s="687" t="n"/>
      <c r="E209" s="687" t="n"/>
      <c r="F209" s="687" t="n"/>
      <c r="G209" s="687" t="n"/>
      <c r="H209" s="687" t="n"/>
      <c r="I209" s="687" t="n"/>
      <c r="J209" s="687" t="n"/>
      <c r="K209" s="687" t="n"/>
      <c r="L209" s="687" t="n"/>
      <c r="M209" s="687" t="n"/>
      <c r="N209" s="687" t="n"/>
      <c r="O209" s="687" t="n"/>
      <c r="P209" s="687" t="n"/>
      <c r="Q209" s="687" t="n"/>
      <c r="R209" s="687" t="n"/>
      <c r="S209" s="687" t="n"/>
      <c r="T209" s="687" t="n"/>
      <c r="U209" s="687" t="n"/>
      <c r="V209" s="687" t="n"/>
      <c r="W209" s="687" t="n"/>
      <c r="X209" s="687" t="n"/>
      <c r="Y209" s="687" t="n"/>
      <c r="Z209" s="687" t="n"/>
      <c r="AA209" s="687" t="n"/>
      <c r="AB209" s="687" t="n"/>
      <c r="AC209" s="687" t="n"/>
      <c r="AD209" s="687" t="n"/>
      <c r="AE209" s="687" t="n"/>
    </row>
    <row r="210">
      <c r="A210" s="687" t="n"/>
      <c r="B210" s="687" t="n"/>
      <c r="C210" s="687" t="n"/>
      <c r="D210" s="687" t="n"/>
      <c r="E210" s="687" t="n"/>
      <c r="F210" s="687" t="n"/>
      <c r="G210" s="687" t="n"/>
      <c r="H210" s="687" t="n"/>
      <c r="I210" s="687" t="n"/>
      <c r="J210" s="687" t="n"/>
      <c r="K210" s="687" t="n"/>
      <c r="L210" s="687" t="n"/>
      <c r="M210" s="687" t="n"/>
      <c r="N210" s="687" t="n"/>
      <c r="O210" s="687" t="n"/>
      <c r="P210" s="687" t="n"/>
      <c r="Q210" s="687" t="n"/>
      <c r="R210" s="687" t="n"/>
      <c r="S210" s="687" t="n"/>
      <c r="T210" s="687" t="n"/>
      <c r="U210" s="687" t="n"/>
      <c r="V210" s="687" t="n"/>
      <c r="W210" s="687" t="n"/>
      <c r="X210" s="687" t="n"/>
      <c r="Y210" s="687" t="n"/>
      <c r="Z210" s="687" t="n"/>
      <c r="AA210" s="687" t="n"/>
      <c r="AB210" s="687" t="n"/>
      <c r="AC210" s="687" t="n"/>
      <c r="AD210" s="687" t="n"/>
      <c r="AE210" s="687" t="n"/>
    </row>
    <row r="211">
      <c r="A211" s="687" t="n"/>
      <c r="B211" s="687" t="n"/>
      <c r="C211" s="687" t="n"/>
      <c r="D211" s="687" t="n"/>
      <c r="E211" s="687" t="n"/>
      <c r="F211" s="687" t="n"/>
      <c r="G211" s="687" t="n"/>
      <c r="H211" s="687" t="n"/>
      <c r="I211" s="687" t="n"/>
      <c r="J211" s="687" t="n"/>
      <c r="K211" s="687" t="n"/>
      <c r="L211" s="687" t="n"/>
      <c r="M211" s="687" t="n"/>
      <c r="N211" s="687" t="n"/>
      <c r="O211" s="687" t="n"/>
      <c r="P211" s="687" t="n"/>
      <c r="Q211" s="687" t="n"/>
      <c r="R211" s="687" t="n"/>
      <c r="S211" s="687" t="n"/>
      <c r="T211" s="687" t="n"/>
      <c r="U211" s="687" t="n"/>
      <c r="V211" s="687" t="n"/>
      <c r="W211" s="687" t="n"/>
      <c r="X211" s="687" t="n"/>
      <c r="Y211" s="687" t="n"/>
      <c r="Z211" s="687" t="n"/>
      <c r="AA211" s="687" t="n"/>
      <c r="AB211" s="687" t="n"/>
      <c r="AC211" s="687" t="n"/>
      <c r="AD211" s="687" t="n"/>
      <c r="AE211" s="687" t="n"/>
    </row>
    <row r="212">
      <c r="A212" s="687" t="n"/>
      <c r="B212" s="687" t="n"/>
      <c r="C212" s="687" t="n"/>
      <c r="D212" s="687" t="n"/>
      <c r="E212" s="687" t="n"/>
      <c r="F212" s="687" t="n"/>
      <c r="G212" s="687" t="n"/>
      <c r="H212" s="687" t="n"/>
      <c r="I212" s="687" t="n"/>
      <c r="J212" s="687" t="n"/>
      <c r="K212" s="687" t="n"/>
      <c r="L212" s="687" t="n"/>
      <c r="M212" s="687" t="n"/>
      <c r="N212" s="687" t="n"/>
      <c r="O212" s="687" t="n"/>
      <c r="P212" s="687" t="n"/>
      <c r="Q212" s="687" t="n"/>
      <c r="R212" s="687" t="n"/>
      <c r="S212" s="687" t="n"/>
      <c r="T212" s="687" t="n"/>
      <c r="U212" s="687" t="n"/>
      <c r="V212" s="687" t="n"/>
      <c r="W212" s="687" t="n"/>
      <c r="X212" s="687" t="n"/>
      <c r="Y212" s="687" t="n"/>
      <c r="Z212" s="687" t="n"/>
      <c r="AA212" s="687" t="n"/>
      <c r="AB212" s="687" t="n"/>
      <c r="AC212" s="687" t="n"/>
      <c r="AD212" s="687" t="n"/>
      <c r="AE212" s="687" t="n"/>
    </row>
    <row r="213">
      <c r="A213" s="687" t="n"/>
      <c r="B213" s="687" t="n"/>
      <c r="C213" s="687" t="n"/>
      <c r="D213" s="687" t="n"/>
      <c r="E213" s="687" t="n"/>
      <c r="F213" s="687" t="n"/>
      <c r="G213" s="687" t="n"/>
      <c r="H213" s="687" t="n"/>
      <c r="I213" s="687" t="n"/>
      <c r="J213" s="687" t="n"/>
      <c r="K213" s="687" t="n"/>
      <c r="L213" s="687" t="n"/>
      <c r="M213" s="687" t="n"/>
      <c r="N213" s="687" t="n"/>
      <c r="O213" s="687" t="n"/>
      <c r="P213" s="687" t="n"/>
      <c r="Q213" s="687" t="n"/>
      <c r="R213" s="687" t="n"/>
      <c r="S213" s="687" t="n"/>
      <c r="T213" s="687" t="n"/>
      <c r="U213" s="687" t="n"/>
      <c r="V213" s="687" t="n"/>
      <c r="W213" s="687" t="n"/>
      <c r="X213" s="687" t="n"/>
      <c r="Y213" s="687" t="n"/>
      <c r="Z213" s="687" t="n"/>
      <c r="AA213" s="687" t="n"/>
      <c r="AB213" s="687" t="n"/>
      <c r="AC213" s="687" t="n"/>
      <c r="AD213" s="687" t="n"/>
      <c r="AE213" s="687" t="n"/>
    </row>
    <row r="214">
      <c r="A214" s="687" t="n"/>
      <c r="B214" s="687" t="n"/>
      <c r="C214" s="687" t="n"/>
      <c r="D214" s="687" t="n"/>
      <c r="E214" s="687" t="n"/>
      <c r="F214" s="687" t="n"/>
      <c r="G214" s="687" t="n"/>
      <c r="H214" s="687" t="n"/>
      <c r="I214" s="687" t="n"/>
      <c r="J214" s="687" t="n"/>
      <c r="K214" s="687" t="n"/>
      <c r="L214" s="687" t="n"/>
      <c r="M214" s="687" t="n"/>
      <c r="N214" s="687" t="n"/>
      <c r="O214" s="687" t="n"/>
      <c r="P214" s="687" t="n"/>
      <c r="Q214" s="687" t="n"/>
      <c r="R214" s="687" t="n"/>
      <c r="S214" s="687" t="n"/>
      <c r="T214" s="687" t="n"/>
      <c r="U214" s="687" t="n"/>
      <c r="V214" s="687" t="n"/>
      <c r="W214" s="687" t="n"/>
      <c r="X214" s="687" t="n"/>
      <c r="Y214" s="687" t="n"/>
      <c r="Z214" s="687" t="n"/>
      <c r="AA214" s="687" t="n"/>
      <c r="AB214" s="687" t="n"/>
      <c r="AC214" s="687" t="n"/>
      <c r="AD214" s="687" t="n"/>
      <c r="AE214" s="687" t="n"/>
    </row>
    <row r="215">
      <c r="A215" s="687" t="n"/>
      <c r="B215" s="687" t="n"/>
      <c r="C215" s="687" t="n"/>
      <c r="D215" s="687" t="n"/>
      <c r="E215" s="687" t="n"/>
      <c r="F215" s="687" t="n"/>
      <c r="G215" s="687" t="n"/>
      <c r="H215" s="687" t="n"/>
      <c r="I215" s="687" t="n"/>
      <c r="J215" s="687" t="n"/>
      <c r="K215" s="687" t="n"/>
      <c r="L215" s="687" t="n"/>
      <c r="M215" s="687" t="n"/>
      <c r="N215" s="687" t="n"/>
      <c r="O215" s="687" t="n"/>
      <c r="P215" s="687" t="n"/>
      <c r="Q215" s="687" t="n"/>
      <c r="R215" s="687" t="n"/>
      <c r="S215" s="687" t="n"/>
      <c r="T215" s="687" t="n"/>
      <c r="U215" s="687" t="n"/>
      <c r="V215" s="687" t="n"/>
      <c r="W215" s="687" t="n"/>
      <c r="X215" s="687" t="n"/>
      <c r="Y215" s="687" t="n"/>
      <c r="Z215" s="687" t="n"/>
      <c r="AA215" s="687" t="n"/>
      <c r="AB215" s="687" t="n"/>
      <c r="AC215" s="687" t="n"/>
      <c r="AD215" s="687" t="n"/>
      <c r="AE215" s="687" t="n"/>
    </row>
    <row r="216">
      <c r="A216" s="687" t="n"/>
      <c r="B216" s="687" t="n"/>
      <c r="C216" s="687" t="n"/>
      <c r="D216" s="687" t="n"/>
      <c r="E216" s="687" t="n"/>
      <c r="F216" s="687" t="n"/>
      <c r="G216" s="687" t="n"/>
      <c r="H216" s="687" t="n"/>
      <c r="I216" s="687" t="n"/>
      <c r="J216" s="687" t="n"/>
      <c r="K216" s="687" t="n"/>
      <c r="L216" s="687" t="n"/>
      <c r="M216" s="687" t="n"/>
      <c r="N216" s="687" t="n"/>
      <c r="O216" s="687" t="n"/>
      <c r="P216" s="687" t="n"/>
      <c r="Q216" s="687" t="n"/>
      <c r="R216" s="687" t="n"/>
      <c r="S216" s="687" t="n"/>
      <c r="T216" s="687" t="n"/>
      <c r="U216" s="687" t="n"/>
      <c r="V216" s="687" t="n"/>
      <c r="W216" s="687" t="n"/>
      <c r="X216" s="687" t="n"/>
      <c r="Y216" s="687" t="n"/>
      <c r="Z216" s="687" t="n"/>
      <c r="AA216" s="687" t="n"/>
      <c r="AB216" s="687" t="n"/>
      <c r="AC216" s="687" t="n"/>
      <c r="AD216" s="687" t="n"/>
      <c r="AE216" s="687" t="n"/>
    </row>
    <row r="217">
      <c r="A217" s="687" t="n"/>
      <c r="B217" s="687" t="n"/>
      <c r="C217" s="687" t="n"/>
      <c r="D217" s="687" t="n"/>
      <c r="E217" s="687" t="n"/>
      <c r="F217" s="687" t="n"/>
      <c r="G217" s="687" t="n"/>
      <c r="H217" s="687" t="n"/>
      <c r="I217" s="687" t="n"/>
      <c r="J217" s="687" t="n"/>
      <c r="K217" s="687" t="n"/>
      <c r="L217" s="687" t="n"/>
      <c r="M217" s="687" t="n"/>
      <c r="N217" s="687" t="n"/>
      <c r="O217" s="687" t="n"/>
      <c r="P217" s="687" t="n"/>
      <c r="Q217" s="687" t="n"/>
      <c r="R217" s="687" t="n"/>
      <c r="S217" s="687" t="n"/>
      <c r="T217" s="687" t="n"/>
      <c r="U217" s="687" t="n"/>
      <c r="V217" s="687" t="n"/>
      <c r="W217" s="687" t="n"/>
      <c r="X217" s="687" t="n"/>
      <c r="Y217" s="687" t="n"/>
      <c r="Z217" s="687" t="n"/>
      <c r="AA217" s="687" t="n"/>
      <c r="AB217" s="687" t="n"/>
      <c r="AC217" s="687" t="n"/>
      <c r="AD217" s="687" t="n"/>
      <c r="AE217" s="687" t="n"/>
    </row>
    <row r="218">
      <c r="A218" s="687" t="n"/>
      <c r="B218" s="687" t="n"/>
      <c r="C218" s="687" t="n"/>
      <c r="D218" s="687" t="n"/>
      <c r="E218" s="687" t="n"/>
      <c r="F218" s="687" t="n"/>
      <c r="G218" s="687" t="n"/>
      <c r="H218" s="687" t="n"/>
      <c r="I218" s="687" t="n"/>
      <c r="J218" s="687" t="n"/>
      <c r="K218" s="687" t="n"/>
      <c r="L218" s="687" t="n"/>
      <c r="M218" s="687" t="n"/>
      <c r="N218" s="687" t="n"/>
      <c r="O218" s="687" t="n"/>
      <c r="P218" s="687" t="n"/>
      <c r="Q218" s="687" t="n"/>
      <c r="R218" s="687" t="n"/>
      <c r="S218" s="687" t="n"/>
      <c r="T218" s="687" t="n"/>
      <c r="U218" s="687" t="n"/>
      <c r="V218" s="687" t="n"/>
      <c r="W218" s="687" t="n"/>
      <c r="X218" s="687" t="n"/>
      <c r="Y218" s="687" t="n"/>
      <c r="Z218" s="687" t="n"/>
      <c r="AA218" s="687" t="n"/>
      <c r="AB218" s="687" t="n"/>
      <c r="AC218" s="687" t="n"/>
      <c r="AD218" s="687" t="n"/>
      <c r="AE218" s="687" t="n"/>
    </row>
    <row r="219">
      <c r="A219" s="687" t="n"/>
      <c r="B219" s="687" t="n"/>
      <c r="C219" s="687" t="n"/>
      <c r="D219" s="687" t="n"/>
      <c r="E219" s="687" t="n"/>
      <c r="F219" s="687" t="n"/>
      <c r="G219" s="687" t="n"/>
      <c r="H219" s="687" t="n"/>
      <c r="I219" s="687" t="n"/>
      <c r="J219" s="687" t="n"/>
      <c r="K219" s="687" t="n"/>
      <c r="L219" s="687" t="n"/>
      <c r="M219" s="687" t="n"/>
      <c r="N219" s="687" t="n"/>
      <c r="O219" s="687" t="n"/>
      <c r="P219" s="687" t="n"/>
      <c r="Q219" s="687" t="n"/>
      <c r="R219" s="687" t="n"/>
      <c r="S219" s="687" t="n"/>
      <c r="T219" s="687" t="n"/>
      <c r="U219" s="687" t="n"/>
      <c r="V219" s="687" t="n"/>
      <c r="W219" s="687" t="n"/>
      <c r="X219" s="687" t="n"/>
      <c r="Y219" s="687" t="n"/>
      <c r="Z219" s="687" t="n"/>
      <c r="AA219" s="687" t="n"/>
      <c r="AB219" s="687" t="n"/>
      <c r="AC219" s="687" t="n"/>
      <c r="AD219" s="687" t="n"/>
      <c r="AE219" s="687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FF0070C0"/>
    <outlinePr summaryBelow="0" summaryRight="0"/>
    <pageSetUpPr/>
  </sheetPr>
  <dimension ref="A1:AF230"/>
  <sheetViews>
    <sheetView showGridLines="0" workbookViewId="0">
      <selection activeCell="A1" sqref="A1"/>
    </sheetView>
  </sheetViews>
  <sheetFormatPr baseColWidth="8" defaultColWidth="12.63" defaultRowHeight="15.75" customHeight="1"/>
  <cols>
    <col width="2.25" customWidth="1" style="1068" min="1" max="1"/>
    <col width="22.88" customWidth="1" style="1068" min="2" max="2"/>
    <col width="17.88" customWidth="1" style="1068" min="3" max="3"/>
    <col width="12.63" customWidth="1" style="1068" min="4" max="5"/>
    <col width="5.25" customWidth="1" style="1068" min="6" max="6"/>
    <col width="25.63" customWidth="1" style="1068" min="7" max="7"/>
    <col width="13.25" customWidth="1" style="1068" min="13" max="13"/>
    <col width="14.88" customWidth="1" style="1068" min="14" max="15"/>
  </cols>
  <sheetData>
    <row r="1" ht="13.5" customHeight="1" s="1068">
      <c r="A1" s="967" t="inlineStr">
        <is>
          <t>NATAL CARE - NPV, PI &amp; EVA Calculations</t>
        </is>
      </c>
      <c r="I1" s="967" t="n"/>
      <c r="Q1" s="967" t="n"/>
      <c r="Y1" s="967" t="n"/>
    </row>
    <row r="2">
      <c r="A2" s="687" t="n"/>
      <c r="B2" s="689" t="n"/>
      <c r="C2" s="687" t="n"/>
      <c r="D2" s="969" t="n"/>
      <c r="E2" s="687" t="n"/>
      <c r="F2" s="687" t="inlineStr">
        <is>
          <t xml:space="preserve"> </t>
        </is>
      </c>
      <c r="G2" s="970" t="n"/>
      <c r="H2" s="971" t="n"/>
      <c r="I2" s="796" t="n"/>
      <c r="J2" s="687" t="n"/>
      <c r="K2" s="687" t="n"/>
      <c r="L2" s="687" t="n"/>
      <c r="M2" s="687" t="n"/>
      <c r="N2" s="687" t="n"/>
      <c r="O2" s="687" t="n"/>
      <c r="P2" s="687" t="n"/>
      <c r="Q2" s="687" t="n"/>
      <c r="R2" s="687" t="n"/>
      <c r="S2" s="687" t="n"/>
      <c r="T2" s="687" t="n"/>
      <c r="U2" s="687" t="n"/>
      <c r="V2" s="687" t="n"/>
      <c r="W2" s="687" t="n"/>
      <c r="X2" s="687" t="n"/>
      <c r="Y2" s="687" t="n"/>
      <c r="Z2" s="687" t="n"/>
      <c r="AA2" s="687" t="n"/>
      <c r="AB2" s="687" t="n"/>
      <c r="AC2" s="687" t="n"/>
      <c r="AD2" s="687" t="n"/>
      <c r="AE2" s="687" t="n"/>
      <c r="AF2" s="687" t="n"/>
    </row>
    <row r="3">
      <c r="A3" s="687" t="n"/>
      <c r="B3" s="972" t="inlineStr">
        <is>
          <t>Net Present Value (in Cr)</t>
        </is>
      </c>
      <c r="C3" s="973">
        <f>E23-E12</f>
        <v/>
      </c>
      <c r="D3" s="687" t="n"/>
      <c r="E3" s="687" t="n"/>
      <c r="F3" s="687" t="n"/>
      <c r="G3" s="974" t="inlineStr">
        <is>
          <t>Economic Value Added (in Cr)</t>
        </is>
      </c>
      <c r="H3" s="975">
        <f>H6-('ROCE &amp; RONW'!C8*H7)</f>
        <v/>
      </c>
      <c r="I3" s="976">
        <f>I6-('ROCE &amp; RONW'!D8*I7)</f>
        <v/>
      </c>
      <c r="J3" s="976">
        <f>J6-('ROCE &amp; RONW'!E8*J7)</f>
        <v/>
      </c>
      <c r="K3" s="976">
        <f>K6-('ROCE &amp; RONW'!F8*K7)</f>
        <v/>
      </c>
      <c r="L3" s="976">
        <f>L6-('ROCE &amp; RONW'!G8*L7)</f>
        <v/>
      </c>
      <c r="M3" s="689" t="n"/>
      <c r="N3" s="971" t="n"/>
      <c r="O3" s="971" t="n"/>
      <c r="P3" s="971" t="n"/>
      <c r="Q3" s="687" t="n"/>
      <c r="R3" s="687" t="n"/>
      <c r="S3" s="687" t="n"/>
      <c r="T3" s="687" t="n"/>
      <c r="U3" s="687" t="n"/>
      <c r="V3" s="687" t="n"/>
      <c r="W3" s="687" t="n"/>
      <c r="X3" s="687" t="n"/>
      <c r="Y3" s="687" t="n"/>
      <c r="Z3" s="687" t="n"/>
      <c r="AA3" s="687" t="n"/>
      <c r="AB3" s="687" t="n"/>
      <c r="AC3" s="687" t="n"/>
      <c r="AD3" s="687" t="n"/>
      <c r="AE3" s="687" t="n"/>
      <c r="AF3" s="687" t="n"/>
    </row>
    <row r="4">
      <c r="A4" s="687" t="n"/>
      <c r="B4" s="977" t="inlineStr">
        <is>
          <t>* Considering 7 years</t>
        </is>
      </c>
      <c r="C4" s="971" t="n"/>
      <c r="D4" s="687" t="n"/>
      <c r="E4" s="687" t="n"/>
      <c r="F4" s="687" t="n"/>
      <c r="G4" s="796" t="inlineStr">
        <is>
          <t>* NOPAT - (Capital Invested * WACC)</t>
        </is>
      </c>
      <c r="H4" s="687" t="n"/>
      <c r="I4" s="687" t="n"/>
      <c r="J4" s="687" t="n"/>
      <c r="K4" s="687" t="n"/>
      <c r="L4" s="687" t="n"/>
      <c r="M4" s="689" t="n"/>
      <c r="N4" s="971" t="n"/>
      <c r="O4" s="971" t="n"/>
      <c r="P4" s="971" t="n"/>
      <c r="Q4" s="687" t="n"/>
      <c r="R4" s="687" t="n"/>
      <c r="S4" s="687" t="n"/>
      <c r="T4" s="687" t="n"/>
      <c r="U4" s="687" t="n"/>
      <c r="V4" s="687" t="n"/>
      <c r="W4" s="687" t="n"/>
      <c r="X4" s="687" t="n"/>
      <c r="Y4" s="687" t="n"/>
      <c r="Z4" s="687" t="n"/>
      <c r="AA4" s="687" t="n"/>
      <c r="AB4" s="687" t="n"/>
      <c r="AC4" s="687" t="n"/>
      <c r="AD4" s="687" t="n"/>
      <c r="AE4" s="687" t="n"/>
      <c r="AF4" s="687" t="n"/>
    </row>
    <row r="5">
      <c r="A5" s="687" t="n"/>
      <c r="B5" s="978" t="inlineStr">
        <is>
          <t>Years (Start of the Year)</t>
        </is>
      </c>
      <c r="C5" s="979" t="inlineStr">
        <is>
          <t>Cash Outflow (in Cr)</t>
        </is>
      </c>
      <c r="D5" s="980" t="inlineStr">
        <is>
          <t>Df @ WACC</t>
        </is>
      </c>
      <c r="E5" s="981" t="n"/>
      <c r="F5" s="687" t="n"/>
      <c r="G5" s="687" t="n"/>
      <c r="H5" s="687" t="n"/>
      <c r="I5" s="687" t="n"/>
      <c r="J5" s="687" t="n"/>
      <c r="K5" s="687" t="n"/>
      <c r="L5" s="687" t="n"/>
      <c r="M5" s="982" t="n"/>
      <c r="N5" s="969" t="n"/>
      <c r="O5" s="969" t="n"/>
      <c r="P5" s="969" t="n"/>
      <c r="Q5" s="687" t="n"/>
      <c r="R5" s="687" t="n"/>
      <c r="S5" s="687" t="n"/>
      <c r="T5" s="687" t="n"/>
      <c r="U5" s="687" t="n"/>
      <c r="V5" s="687" t="n"/>
      <c r="W5" s="687" t="n"/>
      <c r="X5" s="687" t="n"/>
      <c r="Y5" s="687" t="n"/>
      <c r="Z5" s="687" t="n"/>
      <c r="AA5" s="687" t="n"/>
      <c r="AB5" s="687" t="n"/>
      <c r="AC5" s="687" t="n"/>
      <c r="AD5" s="687" t="n"/>
      <c r="AE5" s="687" t="n"/>
      <c r="AF5" s="687" t="n"/>
    </row>
    <row r="6">
      <c r="A6" s="687" t="n"/>
      <c r="B6" s="983" t="n">
        <v>1</v>
      </c>
      <c r="C6" s="984">
        <f>'Project Financing'!H4</f>
        <v/>
      </c>
      <c r="D6" s="984" t="n">
        <v>1</v>
      </c>
      <c r="E6" s="984">
        <f>C6*D6</f>
        <v/>
      </c>
      <c r="F6" s="687" t="n"/>
      <c r="G6" s="985" t="inlineStr">
        <is>
          <t>NOPAT (in Cr)</t>
        </is>
      </c>
      <c r="H6" s="986">
        <f>('P&amp;L'!C72)*(1-0.25)</f>
        <v/>
      </c>
      <c r="I6" s="986">
        <f>('P&amp;L'!D72)*(1-0.25)</f>
        <v/>
      </c>
      <c r="J6" s="986">
        <f>('P&amp;L'!E72)*(1-0.25)</f>
        <v/>
      </c>
      <c r="K6" s="986">
        <f>('P&amp;L'!F72)*(1-0.25)</f>
        <v/>
      </c>
      <c r="L6" s="986">
        <f>('P&amp;L'!G72)*(1-0.25)</f>
        <v/>
      </c>
      <c r="M6" s="687" t="n"/>
      <c r="N6" s="687" t="n"/>
      <c r="O6" s="687" t="n"/>
      <c r="P6" s="687" t="n"/>
      <c r="Q6" s="687" t="n"/>
      <c r="R6" s="687" t="n"/>
      <c r="S6" s="687" t="n"/>
      <c r="T6" s="687" t="n"/>
      <c r="U6" s="687" t="n"/>
      <c r="V6" s="687" t="n"/>
      <c r="W6" s="687" t="n"/>
      <c r="X6" s="687" t="n"/>
      <c r="Y6" s="687" t="n"/>
      <c r="Z6" s="687" t="n"/>
      <c r="AA6" s="687" t="n"/>
      <c r="AB6" s="687" t="n"/>
      <c r="AC6" s="687" t="n"/>
      <c r="AD6" s="687" t="n"/>
      <c r="AE6" s="687" t="n"/>
      <c r="AF6" s="687" t="n"/>
    </row>
    <row r="7">
      <c r="A7" s="687" t="n"/>
      <c r="B7" s="983" t="n">
        <v>2</v>
      </c>
      <c r="C7" s="984">
        <f>'Project Financing'!H5</f>
        <v/>
      </c>
      <c r="D7" s="984">
        <f>1/(1+H7)</f>
        <v/>
      </c>
      <c r="E7" s="984">
        <f>C7*D7</f>
        <v/>
      </c>
      <c r="F7" s="687" t="n"/>
      <c r="G7" s="987" t="inlineStr">
        <is>
          <t>WACC</t>
        </is>
      </c>
      <c r="H7" s="988">
        <f>'ROCE &amp; RONW'!C12</f>
        <v/>
      </c>
      <c r="I7" s="988">
        <f>'ROCE &amp; RONW'!D12</f>
        <v/>
      </c>
      <c r="J7" s="988">
        <f>'ROCE &amp; RONW'!E12</f>
        <v/>
      </c>
      <c r="K7" s="988">
        <f>'ROCE &amp; RONW'!F12</f>
        <v/>
      </c>
      <c r="L7" s="988">
        <f>'ROCE &amp; RONW'!G12</f>
        <v/>
      </c>
      <c r="M7" s="687" t="n"/>
      <c r="N7" s="687" t="n"/>
      <c r="O7" s="687" t="n"/>
      <c r="P7" s="687" t="n"/>
      <c r="Q7" s="687" t="n"/>
      <c r="R7" s="687" t="n"/>
      <c r="S7" s="687" t="n"/>
      <c r="T7" s="687" t="n"/>
      <c r="U7" s="687" t="n"/>
      <c r="V7" s="687" t="n"/>
      <c r="W7" s="687" t="n"/>
      <c r="X7" s="687" t="n"/>
      <c r="Y7" s="687" t="n"/>
      <c r="Z7" s="687" t="n"/>
      <c r="AA7" s="687" t="n"/>
      <c r="AB7" s="687" t="n"/>
      <c r="AC7" s="687" t="n"/>
      <c r="AD7" s="687" t="n"/>
      <c r="AE7" s="687" t="n"/>
      <c r="AF7" s="687" t="n"/>
    </row>
    <row r="8">
      <c r="A8" s="687" t="n"/>
      <c r="B8" s="983" t="n">
        <v>3</v>
      </c>
      <c r="C8" s="984">
        <f>'Project Financing'!H6</f>
        <v/>
      </c>
      <c r="D8" s="984">
        <f>1/((1+I7)^B17)</f>
        <v/>
      </c>
      <c r="E8" s="984">
        <f>C8*D8</f>
        <v/>
      </c>
      <c r="F8" s="687" t="n"/>
      <c r="G8" s="796" t="inlineStr">
        <is>
          <t>* (Equity/Total Capital)*Ke + (Debt/Total Capital)*Kd</t>
        </is>
      </c>
      <c r="H8" s="687" t="n"/>
      <c r="I8" s="687" t="n"/>
      <c r="J8" s="687" t="n"/>
      <c r="K8" s="687" t="n"/>
      <c r="L8" s="687" t="n"/>
      <c r="M8" s="687" t="n"/>
      <c r="N8" s="687" t="n"/>
      <c r="O8" s="687" t="n"/>
      <c r="P8" s="687" t="n"/>
      <c r="Q8" s="687" t="n"/>
      <c r="R8" s="687" t="n"/>
      <c r="S8" s="687" t="n"/>
      <c r="T8" s="687" t="n"/>
      <c r="U8" s="687" t="n"/>
      <c r="V8" s="687" t="n"/>
      <c r="W8" s="687" t="n"/>
      <c r="X8" s="687" t="n"/>
      <c r="Y8" s="687" t="n"/>
      <c r="Z8" s="687" t="n"/>
      <c r="AA8" s="687" t="n"/>
      <c r="AB8" s="687" t="n"/>
      <c r="AC8" s="687" t="n"/>
      <c r="AD8" s="687" t="n"/>
      <c r="AE8" s="687" t="n"/>
      <c r="AF8" s="687" t="n"/>
    </row>
    <row r="9">
      <c r="A9" s="687" t="n"/>
      <c r="B9" s="983" t="n">
        <v>4</v>
      </c>
      <c r="C9" s="984">
        <f>'Project Financing'!H7</f>
        <v/>
      </c>
      <c r="D9" s="984">
        <f>1/((1+J7)^B18)</f>
        <v/>
      </c>
      <c r="E9" s="984">
        <f>C9*D9</f>
        <v/>
      </c>
      <c r="F9" s="687" t="n"/>
      <c r="G9" s="796" t="n"/>
      <c r="H9" s="687" t="n"/>
      <c r="I9" s="687" t="n"/>
      <c r="J9" s="687" t="n"/>
      <c r="K9" s="687" t="n"/>
      <c r="L9" s="687" t="n"/>
      <c r="M9" s="687" t="n"/>
      <c r="N9" s="687" t="n"/>
      <c r="O9" s="687" t="n"/>
      <c r="P9" s="687" t="n"/>
      <c r="Q9" s="687" t="n"/>
      <c r="R9" s="687" t="n"/>
      <c r="S9" s="687" t="n"/>
      <c r="T9" s="687" t="n"/>
      <c r="U9" s="687" t="n"/>
      <c r="V9" s="687" t="n"/>
      <c r="W9" s="687" t="n"/>
      <c r="X9" s="687" t="n"/>
      <c r="Y9" s="687" t="n"/>
      <c r="Z9" s="687" t="n"/>
      <c r="AA9" s="687" t="n"/>
      <c r="AB9" s="687" t="n"/>
      <c r="AC9" s="687" t="n"/>
      <c r="AD9" s="687" t="n"/>
      <c r="AE9" s="687" t="n"/>
      <c r="AF9" s="687" t="n"/>
    </row>
    <row r="10">
      <c r="A10" s="687" t="n"/>
      <c r="B10" s="983" t="n">
        <v>5</v>
      </c>
      <c r="C10" s="984">
        <f>'Project Financing'!H8</f>
        <v/>
      </c>
      <c r="D10" s="984">
        <f>1/((1+K7)^B19)</f>
        <v/>
      </c>
      <c r="E10" s="984">
        <f>C10*D10</f>
        <v/>
      </c>
      <c r="F10" s="687" t="n"/>
      <c r="G10" s="989" t="inlineStr">
        <is>
          <t>Ke</t>
        </is>
      </c>
      <c r="H10" s="990" t="n">
        <v>0.108</v>
      </c>
      <c r="I10" s="890">
        <f>H10*1</f>
        <v/>
      </c>
      <c r="J10" s="991" t="inlineStr">
        <is>
          <t>Benchmark Reference (pg.3)</t>
        </is>
      </c>
      <c r="K10" s="687" t="n"/>
      <c r="L10" s="687" t="n"/>
      <c r="M10" s="687" t="n"/>
      <c r="N10" s="687" t="n"/>
      <c r="O10" s="687" t="n"/>
      <c r="P10" s="687" t="n"/>
      <c r="Q10" s="687" t="n"/>
      <c r="R10" s="687" t="n"/>
      <c r="S10" s="687" t="n"/>
      <c r="T10" s="687" t="n"/>
      <c r="U10" s="687" t="n"/>
      <c r="V10" s="687" t="n"/>
      <c r="W10" s="687" t="n"/>
      <c r="X10" s="687" t="n"/>
      <c r="Y10" s="687" t="n"/>
      <c r="Z10" s="687" t="n"/>
      <c r="AA10" s="687" t="n"/>
      <c r="AB10" s="687" t="n"/>
      <c r="AC10" s="687" t="n"/>
      <c r="AD10" s="687" t="n"/>
      <c r="AE10" s="687" t="n"/>
      <c r="AF10" s="687" t="n"/>
    </row>
    <row r="11">
      <c r="A11" s="687" t="n"/>
      <c r="B11" s="983" t="n"/>
      <c r="C11" s="984" t="n"/>
      <c r="D11" s="984" t="n"/>
      <c r="E11" s="984" t="n"/>
      <c r="F11" s="687" t="n"/>
      <c r="G11" s="992" t="inlineStr">
        <is>
          <t>Kd (Net of Tax)</t>
        </is>
      </c>
      <c r="H11" s="993" t="n">
        <v>0.12</v>
      </c>
      <c r="I11" s="994">
        <f>H11*(1-0.25)</f>
        <v/>
      </c>
      <c r="J11" s="687" t="n"/>
      <c r="K11" s="687" t="n"/>
      <c r="L11" s="687" t="n"/>
      <c r="M11" s="687" t="n"/>
      <c r="N11" s="687" t="n"/>
      <c r="O11" s="687" t="n"/>
      <c r="P11" s="687" t="n"/>
      <c r="Q11" s="687" t="n"/>
      <c r="R11" s="687" t="n"/>
      <c r="S11" s="687" t="n"/>
      <c r="T11" s="687" t="n"/>
      <c r="U11" s="687" t="n"/>
      <c r="V11" s="687" t="n"/>
      <c r="W11" s="687" t="n"/>
      <c r="X11" s="687" t="n"/>
      <c r="Y11" s="687" t="n"/>
      <c r="Z11" s="687" t="n"/>
      <c r="AA11" s="687" t="n"/>
      <c r="AB11" s="687" t="n"/>
      <c r="AC11" s="687" t="n"/>
      <c r="AD11" s="687" t="n"/>
      <c r="AE11" s="687" t="n"/>
      <c r="AF11" s="687" t="n"/>
    </row>
    <row r="12">
      <c r="A12" s="687" t="n"/>
      <c r="B12" s="1055" t="inlineStr">
        <is>
          <t>Present Value of Cash Outflows</t>
        </is>
      </c>
      <c r="C12" s="1071" t="n"/>
      <c r="D12" s="1069" t="n"/>
      <c r="E12" s="995">
        <f>SUM(E6:E10)</f>
        <v/>
      </c>
      <c r="F12" s="687" t="n"/>
      <c r="G12" s="796" t="n"/>
      <c r="H12" s="687" t="n"/>
      <c r="I12" s="687" t="n"/>
      <c r="J12" s="687" t="n"/>
      <c r="K12" s="687" t="n"/>
      <c r="L12" s="687" t="n"/>
      <c r="M12" s="687" t="n"/>
      <c r="N12" s="687" t="n"/>
      <c r="O12" s="687" t="n"/>
      <c r="P12" s="687" t="n"/>
      <c r="Q12" s="687" t="n"/>
      <c r="R12" s="687" t="n"/>
      <c r="S12" s="687" t="n"/>
      <c r="T12" s="687" t="n"/>
      <c r="U12" s="687" t="n"/>
      <c r="V12" s="687" t="n"/>
      <c r="W12" s="687" t="n"/>
      <c r="X12" s="687" t="n"/>
      <c r="Y12" s="687" t="n"/>
      <c r="Z12" s="687" t="n"/>
      <c r="AA12" s="687" t="n"/>
      <c r="AB12" s="687" t="n"/>
      <c r="AC12" s="687" t="n"/>
      <c r="AD12" s="687" t="n"/>
      <c r="AE12" s="687" t="n"/>
      <c r="AF12" s="687" t="n"/>
    </row>
    <row r="13">
      <c r="A13" s="687" t="n"/>
      <c r="B13" s="687" t="n"/>
      <c r="C13" s="687" t="n"/>
      <c r="D13" s="687" t="n"/>
      <c r="E13" s="687" t="n"/>
      <c r="F13" s="687" t="n"/>
      <c r="G13" s="796" t="n"/>
      <c r="H13" s="687" t="n"/>
      <c r="I13" s="687" t="n"/>
      <c r="J13" s="687" t="n"/>
      <c r="K13" s="687" t="n"/>
      <c r="L13" s="687" t="n"/>
      <c r="M13" s="687" t="n"/>
      <c r="N13" s="687" t="n"/>
      <c r="O13" s="687" t="n"/>
      <c r="P13" s="687" t="n"/>
      <c r="Q13" s="687" t="n"/>
      <c r="R13" s="687" t="n"/>
      <c r="S13" s="687" t="n"/>
      <c r="T13" s="687" t="n"/>
      <c r="U13" s="687" t="n"/>
      <c r="V13" s="687" t="n"/>
      <c r="W13" s="687" t="n"/>
      <c r="X13" s="687" t="n"/>
      <c r="Y13" s="687" t="n"/>
      <c r="Z13" s="687" t="n"/>
      <c r="AA13" s="687" t="n"/>
      <c r="AB13" s="687" t="n"/>
      <c r="AC13" s="687" t="n"/>
      <c r="AD13" s="687" t="n"/>
      <c r="AE13" s="687" t="n"/>
      <c r="AF13" s="687" t="n"/>
    </row>
    <row r="14">
      <c r="A14" s="687" t="n"/>
      <c r="B14" s="687" t="n"/>
      <c r="C14" s="687" t="n"/>
      <c r="D14" s="687" t="n"/>
      <c r="E14" s="687" t="n"/>
      <c r="F14" s="687" t="n"/>
      <c r="G14" s="796" t="n"/>
      <c r="H14" s="687" t="n"/>
      <c r="I14" s="687" t="n"/>
      <c r="J14" s="687" t="n"/>
      <c r="K14" s="687" t="n"/>
      <c r="L14" s="687" t="n"/>
      <c r="M14" s="687" t="n"/>
      <c r="N14" s="687" t="n"/>
      <c r="O14" s="687" t="n"/>
      <c r="P14" s="687" t="n"/>
      <c r="Q14" s="687" t="n"/>
      <c r="R14" s="687" t="n"/>
      <c r="S14" s="687" t="n"/>
      <c r="T14" s="687" t="n"/>
      <c r="U14" s="687" t="n"/>
      <c r="V14" s="687" t="n"/>
      <c r="W14" s="687" t="n"/>
      <c r="X14" s="687" t="n"/>
      <c r="Y14" s="687" t="n"/>
      <c r="Z14" s="687" t="n"/>
      <c r="AA14" s="687" t="n"/>
      <c r="AB14" s="687" t="n"/>
      <c r="AC14" s="687" t="n"/>
      <c r="AD14" s="687" t="n"/>
      <c r="AE14" s="687" t="n"/>
      <c r="AF14" s="687" t="n"/>
    </row>
    <row r="15">
      <c r="A15" s="687" t="n"/>
      <c r="B15" s="978" t="inlineStr">
        <is>
          <t>Years</t>
        </is>
      </c>
      <c r="C15" s="978" t="inlineStr">
        <is>
          <t>Cash Inflows</t>
        </is>
      </c>
      <c r="D15" s="980" t="inlineStr">
        <is>
          <t>Df @ WACC</t>
        </is>
      </c>
      <c r="E15" s="981" t="n"/>
      <c r="F15" s="687" t="n"/>
      <c r="G15" s="796" t="n"/>
      <c r="H15" s="687" t="n"/>
      <c r="I15" s="687" t="n"/>
      <c r="J15" s="687" t="n"/>
      <c r="K15" s="687" t="n"/>
      <c r="L15" s="687" t="n"/>
      <c r="M15" s="687" t="n"/>
      <c r="N15" s="687" t="n"/>
      <c r="O15" s="687" t="n"/>
      <c r="P15" s="687" t="n"/>
      <c r="Q15" s="687" t="n"/>
      <c r="R15" s="687" t="n"/>
      <c r="S15" s="687" t="n"/>
      <c r="T15" s="687" t="n"/>
      <c r="U15" s="687" t="n"/>
      <c r="V15" s="687" t="n"/>
      <c r="W15" s="687" t="n"/>
      <c r="X15" s="687" t="n"/>
      <c r="Y15" s="687" t="n"/>
      <c r="Z15" s="687" t="n"/>
      <c r="AA15" s="687" t="n"/>
      <c r="AB15" s="687" t="n"/>
      <c r="AC15" s="687" t="n"/>
      <c r="AD15" s="687" t="n"/>
      <c r="AE15" s="687" t="n"/>
      <c r="AF15" s="687" t="n"/>
    </row>
    <row r="16">
      <c r="A16" s="687" t="n"/>
      <c r="B16" s="983" t="n">
        <v>1</v>
      </c>
      <c r="C16" s="984">
        <f>'P&amp;L'!C79+'P&amp;L'!C71</f>
        <v/>
      </c>
      <c r="D16" s="984">
        <f>1/(1+H7)</f>
        <v/>
      </c>
      <c r="E16" s="984">
        <f>C16*D16</f>
        <v/>
      </c>
      <c r="F16" s="687" t="n"/>
      <c r="G16" s="796" t="n"/>
      <c r="H16" s="687" t="n"/>
      <c r="I16" s="687" t="n"/>
      <c r="J16" s="687" t="n"/>
      <c r="K16" s="687" t="n"/>
      <c r="L16" s="687" t="n"/>
      <c r="M16" s="687" t="n"/>
      <c r="N16" s="687" t="n"/>
      <c r="O16" s="687" t="n"/>
      <c r="P16" s="687" t="n"/>
      <c r="Q16" s="687" t="n"/>
      <c r="R16" s="687" t="n"/>
      <c r="S16" s="687" t="n"/>
      <c r="T16" s="687" t="n"/>
      <c r="U16" s="687" t="n"/>
      <c r="V16" s="687" t="n"/>
      <c r="W16" s="687" t="n"/>
      <c r="X16" s="687" t="n"/>
      <c r="Y16" s="687" t="n"/>
      <c r="Z16" s="687" t="n"/>
      <c r="AA16" s="687" t="n"/>
      <c r="AB16" s="687" t="n"/>
      <c r="AC16" s="687" t="n"/>
      <c r="AD16" s="687" t="n"/>
      <c r="AE16" s="687" t="n"/>
      <c r="AF16" s="687" t="n"/>
    </row>
    <row r="17">
      <c r="A17" s="687" t="n"/>
      <c r="B17" s="983" t="n">
        <v>2</v>
      </c>
      <c r="C17" s="984">
        <f>'P&amp;L'!D79+'P&amp;L'!D71</f>
        <v/>
      </c>
      <c r="D17" s="984">
        <f>1/((1+I7)^B17)</f>
        <v/>
      </c>
      <c r="E17" s="984">
        <f>C17*D17</f>
        <v/>
      </c>
      <c r="F17" s="687" t="n"/>
      <c r="G17" s="796" t="n"/>
      <c r="H17" s="687" t="n"/>
      <c r="I17" s="687" t="n"/>
      <c r="J17" s="687" t="n"/>
      <c r="K17" s="687" t="n"/>
      <c r="L17" s="687" t="n"/>
      <c r="M17" s="687" t="n"/>
      <c r="N17" s="687" t="n"/>
      <c r="O17" s="687" t="n"/>
      <c r="P17" s="687" t="n"/>
      <c r="Q17" s="687" t="n"/>
      <c r="R17" s="687" t="n"/>
      <c r="S17" s="687" t="n"/>
      <c r="T17" s="687" t="n"/>
      <c r="U17" s="687" t="n"/>
      <c r="V17" s="687" t="n"/>
      <c r="W17" s="687" t="n"/>
      <c r="X17" s="687" t="n"/>
      <c r="Y17" s="687" t="n"/>
      <c r="Z17" s="687" t="n"/>
      <c r="AA17" s="687" t="n"/>
      <c r="AB17" s="687" t="n"/>
      <c r="AC17" s="687" t="n"/>
      <c r="AD17" s="687" t="n"/>
      <c r="AE17" s="687" t="n"/>
      <c r="AF17" s="687" t="n"/>
    </row>
    <row r="18">
      <c r="A18" s="687" t="n"/>
      <c r="B18" s="983" t="n">
        <v>3</v>
      </c>
      <c r="C18" s="984">
        <f>'P&amp;L'!E79+'P&amp;L'!E71</f>
        <v/>
      </c>
      <c r="D18" s="984">
        <f>1/((1+J7)^B18)</f>
        <v/>
      </c>
      <c r="E18" s="984">
        <f>C18*D18</f>
        <v/>
      </c>
      <c r="F18" s="687" t="n"/>
      <c r="G18" s="796" t="n"/>
      <c r="H18" s="687" t="n"/>
      <c r="I18" s="687" t="n"/>
      <c r="J18" s="687" t="n"/>
      <c r="K18" s="687" t="n"/>
      <c r="L18" s="687" t="n"/>
      <c r="M18" s="687" t="n"/>
      <c r="N18" s="687" t="n"/>
      <c r="O18" s="687" t="n"/>
      <c r="P18" s="687" t="n"/>
      <c r="Q18" s="687" t="n"/>
      <c r="R18" s="687" t="n"/>
      <c r="S18" s="687" t="n"/>
      <c r="T18" s="687" t="n"/>
      <c r="U18" s="687" t="n"/>
      <c r="V18" s="687" t="n"/>
      <c r="W18" s="687" t="n"/>
      <c r="X18" s="687" t="n"/>
      <c r="Y18" s="687" t="n"/>
      <c r="Z18" s="687" t="n"/>
      <c r="AA18" s="687" t="n"/>
      <c r="AB18" s="687" t="n"/>
      <c r="AC18" s="687" t="n"/>
      <c r="AD18" s="687" t="n"/>
      <c r="AE18" s="687" t="n"/>
      <c r="AF18" s="687" t="n"/>
    </row>
    <row r="19">
      <c r="A19" s="687" t="n"/>
      <c r="B19" s="983" t="n">
        <v>4</v>
      </c>
      <c r="C19" s="984">
        <f>'P&amp;L'!F79+'P&amp;L'!F71</f>
        <v/>
      </c>
      <c r="D19" s="984">
        <f>1/((1+K7)^B19)</f>
        <v/>
      </c>
      <c r="E19" s="984">
        <f>C19*D19</f>
        <v/>
      </c>
      <c r="F19" s="687" t="n"/>
      <c r="G19" s="796" t="n"/>
      <c r="H19" s="687" t="n"/>
      <c r="I19" s="687" t="n"/>
      <c r="J19" s="687" t="n"/>
      <c r="K19" s="687" t="n"/>
      <c r="L19" s="687" t="n"/>
      <c r="M19" s="687" t="n"/>
      <c r="N19" s="687" t="n"/>
      <c r="O19" s="687" t="n"/>
      <c r="P19" s="687" t="n"/>
      <c r="Q19" s="687" t="n"/>
      <c r="R19" s="687" t="n"/>
      <c r="S19" s="687" t="n"/>
      <c r="T19" s="687" t="n"/>
      <c r="U19" s="687" t="n"/>
      <c r="V19" s="687" t="n"/>
      <c r="W19" s="687" t="n"/>
      <c r="X19" s="687" t="n"/>
      <c r="Y19" s="687" t="n"/>
      <c r="Z19" s="687" t="n"/>
      <c r="AA19" s="687" t="n"/>
      <c r="AB19" s="687" t="n"/>
      <c r="AC19" s="687" t="n"/>
      <c r="AD19" s="687" t="n"/>
      <c r="AE19" s="687" t="n"/>
      <c r="AF19" s="687" t="n"/>
    </row>
    <row r="20">
      <c r="A20" s="687" t="n"/>
      <c r="B20" s="983" t="n">
        <v>5</v>
      </c>
      <c r="C20" s="984">
        <f>'P&amp;L'!G79+'P&amp;L'!G71</f>
        <v/>
      </c>
      <c r="D20" s="984">
        <f>1/((1+L7)^B20)</f>
        <v/>
      </c>
      <c r="E20" s="984">
        <f>C20*D20</f>
        <v/>
      </c>
      <c r="F20" s="687" t="n"/>
      <c r="G20" s="796" t="n"/>
      <c r="H20" s="687" t="n"/>
      <c r="I20" s="687" t="n"/>
      <c r="J20" s="687" t="n"/>
      <c r="K20" s="687" t="n"/>
      <c r="L20" s="687" t="n"/>
      <c r="M20" s="687" t="n"/>
      <c r="N20" s="687" t="n"/>
      <c r="O20" s="687" t="n"/>
      <c r="P20" s="687" t="n"/>
      <c r="Q20" s="687" t="n"/>
      <c r="R20" s="687" t="n"/>
      <c r="S20" s="687" t="n"/>
      <c r="T20" s="687" t="n"/>
      <c r="U20" s="687" t="n"/>
      <c r="V20" s="687" t="n"/>
      <c r="W20" s="687" t="n"/>
      <c r="X20" s="687" t="n"/>
      <c r="Y20" s="687" t="n"/>
      <c r="Z20" s="687" t="n"/>
      <c r="AA20" s="687" t="n"/>
      <c r="AB20" s="687" t="n"/>
      <c r="AC20" s="687" t="n"/>
      <c r="AD20" s="687" t="n"/>
      <c r="AE20" s="687" t="n"/>
      <c r="AF20" s="687" t="n"/>
    </row>
    <row r="21">
      <c r="A21" s="687" t="n"/>
      <c r="B21" s="983" t="n">
        <v>6</v>
      </c>
      <c r="C21" s="984">
        <f>'P&amp;L'!G79+'P&amp;L'!G71</f>
        <v/>
      </c>
      <c r="D21" s="984">
        <f>1/((1+L7)^B21)</f>
        <v/>
      </c>
      <c r="E21" s="984">
        <f>C21*D21</f>
        <v/>
      </c>
      <c r="F21" s="687" t="n"/>
      <c r="G21" s="796" t="n"/>
      <c r="H21" s="687" t="n"/>
      <c r="I21" s="687" t="n"/>
      <c r="J21" s="687" t="n"/>
      <c r="K21" s="687" t="n"/>
      <c r="L21" s="687" t="n"/>
      <c r="M21" s="687" t="n"/>
      <c r="N21" s="687" t="n"/>
      <c r="O21" s="687" t="n"/>
      <c r="P21" s="687" t="n"/>
      <c r="Q21" s="687" t="n"/>
      <c r="R21" s="687" t="n"/>
      <c r="S21" s="687" t="n"/>
      <c r="T21" s="687" t="n"/>
      <c r="U21" s="687" t="n"/>
      <c r="V21" s="687" t="n"/>
      <c r="W21" s="687" t="n"/>
      <c r="X21" s="687" t="n"/>
      <c r="Y21" s="687" t="n"/>
      <c r="Z21" s="687" t="n"/>
      <c r="AA21" s="687" t="n"/>
      <c r="AB21" s="687" t="n"/>
      <c r="AC21" s="687" t="n"/>
      <c r="AD21" s="687" t="n"/>
      <c r="AE21" s="687" t="n"/>
      <c r="AF21" s="687" t="n"/>
    </row>
    <row r="22">
      <c r="A22" s="687" t="n"/>
      <c r="B22" s="983" t="n">
        <v>7</v>
      </c>
      <c r="C22" s="984">
        <f>'P&amp;L'!G79+'P&amp;L'!G71</f>
        <v/>
      </c>
      <c r="D22" s="984">
        <f>1/((1+L7)^B21)</f>
        <v/>
      </c>
      <c r="E22" s="984">
        <f>C22*D22</f>
        <v/>
      </c>
      <c r="F22" s="687" t="n"/>
      <c r="G22" s="796" t="n"/>
      <c r="H22" s="687" t="n"/>
      <c r="I22" s="687" t="n"/>
      <c r="J22" s="687" t="n"/>
      <c r="K22" s="687" t="n"/>
      <c r="L22" s="687" t="n"/>
      <c r="M22" s="687" t="n"/>
      <c r="N22" s="687" t="n"/>
      <c r="O22" s="687" t="n"/>
      <c r="P22" s="687" t="n"/>
      <c r="Q22" s="687" t="n"/>
      <c r="R22" s="687" t="n"/>
      <c r="S22" s="687" t="n"/>
      <c r="T22" s="687" t="n"/>
      <c r="U22" s="687" t="n"/>
      <c r="V22" s="687" t="n"/>
      <c r="W22" s="687" t="n"/>
      <c r="X22" s="687" t="n"/>
      <c r="Y22" s="687" t="n"/>
      <c r="Z22" s="687" t="n"/>
      <c r="AA22" s="687" t="n"/>
      <c r="AB22" s="687" t="n"/>
      <c r="AC22" s="687" t="n"/>
      <c r="AD22" s="687" t="n"/>
      <c r="AE22" s="687" t="n"/>
      <c r="AF22" s="687" t="n"/>
    </row>
    <row r="23">
      <c r="A23" s="687" t="n"/>
      <c r="B23" s="1055" t="inlineStr">
        <is>
          <t>Present Value of Cash Inflows</t>
        </is>
      </c>
      <c r="C23" s="1071" t="n"/>
      <c r="D23" s="1069" t="n"/>
      <c r="E23" s="995">
        <f>SUM(E16:E22)</f>
        <v/>
      </c>
      <c r="F23" s="687" t="n"/>
      <c r="G23" s="796" t="n"/>
      <c r="H23" s="687" t="n"/>
      <c r="I23" s="687" t="n"/>
      <c r="J23" s="687" t="n"/>
      <c r="K23" s="687" t="n"/>
      <c r="L23" s="687" t="n"/>
      <c r="M23" s="687" t="n"/>
      <c r="N23" s="687" t="n"/>
      <c r="O23" s="687" t="n"/>
      <c r="P23" s="687" t="n"/>
      <c r="Q23" s="687" t="n"/>
      <c r="R23" s="687" t="n"/>
      <c r="S23" s="687" t="n"/>
      <c r="T23" s="687" t="n"/>
      <c r="U23" s="687" t="n"/>
      <c r="V23" s="687" t="n"/>
      <c r="W23" s="687" t="n"/>
      <c r="X23" s="687" t="n"/>
      <c r="Y23" s="687" t="n"/>
      <c r="Z23" s="687" t="n"/>
      <c r="AA23" s="687" t="n"/>
      <c r="AB23" s="687" t="n"/>
      <c r="AC23" s="687" t="n"/>
      <c r="AD23" s="687" t="n"/>
      <c r="AE23" s="687" t="n"/>
      <c r="AF23" s="687" t="n"/>
    </row>
    <row r="24">
      <c r="A24" s="687" t="n"/>
      <c r="B24" s="687" t="n"/>
      <c r="C24" s="687" t="n"/>
      <c r="D24" s="687" t="n"/>
      <c r="E24" s="687" t="n"/>
      <c r="F24" s="687" t="n"/>
      <c r="G24" s="796" t="n"/>
      <c r="H24" s="687" t="n"/>
      <c r="I24" s="687" t="n"/>
      <c r="J24" s="687" t="n"/>
      <c r="K24" s="687" t="n"/>
      <c r="L24" s="687" t="n"/>
      <c r="M24" s="687" t="n"/>
      <c r="N24" s="687" t="n"/>
      <c r="O24" s="687" t="n"/>
      <c r="P24" s="687" t="n"/>
      <c r="Q24" s="687" t="n"/>
      <c r="R24" s="687" t="n"/>
      <c r="S24" s="687" t="n"/>
      <c r="T24" s="687" t="n"/>
      <c r="U24" s="687" t="n"/>
      <c r="V24" s="687" t="n"/>
      <c r="W24" s="687" t="n"/>
      <c r="X24" s="687" t="n"/>
      <c r="Y24" s="687" t="n"/>
      <c r="Z24" s="687" t="n"/>
      <c r="AA24" s="687" t="n"/>
      <c r="AB24" s="687" t="n"/>
      <c r="AC24" s="687" t="n"/>
      <c r="AD24" s="687" t="n"/>
      <c r="AE24" s="687" t="n"/>
      <c r="AF24" s="687" t="n"/>
    </row>
    <row r="25" ht="1.5" customHeight="1" s="1068">
      <c r="A25" s="996" t="n"/>
      <c r="B25" s="996" t="n"/>
      <c r="C25" s="996" t="n"/>
      <c r="D25" s="996" t="n"/>
      <c r="E25" s="996" t="n"/>
      <c r="F25" s="996" t="n"/>
      <c r="G25" s="997" t="n"/>
      <c r="H25" s="998" t="n"/>
      <c r="I25" s="996" t="n"/>
      <c r="J25" s="996" t="n"/>
      <c r="K25" s="996" t="n"/>
      <c r="L25" s="996" t="n"/>
      <c r="M25" s="996" t="n"/>
      <c r="N25" s="996" t="n"/>
      <c r="O25" s="996" t="n"/>
      <c r="P25" s="996" t="n"/>
      <c r="Q25" s="996" t="n"/>
      <c r="R25" s="996" t="n"/>
      <c r="S25" s="996" t="n"/>
      <c r="T25" s="996" t="n"/>
      <c r="U25" s="996" t="n"/>
      <c r="V25" s="996" t="n"/>
      <c r="W25" s="996" t="n"/>
      <c r="X25" s="996" t="n"/>
      <c r="Y25" s="996" t="n"/>
      <c r="Z25" s="996" t="n"/>
      <c r="AA25" s="996" t="n"/>
      <c r="AB25" s="996" t="n"/>
      <c r="AC25" s="996" t="n"/>
      <c r="AD25" s="996" t="n"/>
      <c r="AE25" s="996" t="n"/>
      <c r="AF25" s="996" t="n"/>
    </row>
    <row r="26">
      <c r="A26" s="687" t="n"/>
      <c r="B26" s="687" t="n"/>
      <c r="C26" s="687" t="n"/>
      <c r="D26" s="687" t="n"/>
      <c r="E26" s="687" t="n"/>
      <c r="F26" s="687" t="n"/>
      <c r="G26" s="999" t="n"/>
      <c r="H26" s="971" t="n"/>
      <c r="I26" s="1000" t="n"/>
      <c r="J26" s="969" t="n"/>
      <c r="K26" s="687" t="n"/>
      <c r="L26" s="687" t="n"/>
      <c r="M26" s="687" t="n"/>
      <c r="N26" s="687" t="n"/>
      <c r="O26" s="687" t="n"/>
      <c r="P26" s="687" t="n"/>
      <c r="Q26" s="687" t="n"/>
      <c r="R26" s="687" t="n"/>
      <c r="S26" s="687" t="n"/>
      <c r="T26" s="687" t="n"/>
      <c r="U26" s="687" t="n"/>
      <c r="V26" s="687" t="n"/>
      <c r="W26" s="687" t="n"/>
      <c r="X26" s="687" t="n"/>
      <c r="Y26" s="687" t="n"/>
      <c r="Z26" s="687" t="n"/>
      <c r="AA26" s="687" t="n"/>
      <c r="AB26" s="687" t="n"/>
      <c r="AC26" s="687" t="n"/>
      <c r="AD26" s="687" t="n"/>
      <c r="AE26" s="687" t="n"/>
      <c r="AF26" s="687" t="n"/>
    </row>
    <row r="27">
      <c r="A27" s="687" t="n"/>
      <c r="B27" s="989" t="inlineStr">
        <is>
          <t>PV of Future Cash Inflows (in Cr)</t>
        </is>
      </c>
      <c r="C27" s="1001" t="n"/>
      <c r="D27" s="1002">
        <f>E23</f>
        <v/>
      </c>
      <c r="E27" s="1003" t="n"/>
      <c r="F27" s="687" t="n"/>
      <c r="G27" s="999" t="n"/>
      <c r="H27" s="971" t="n"/>
      <c r="I27" s="687" t="n"/>
      <c r="J27" s="687" t="n"/>
      <c r="K27" s="687" t="n"/>
      <c r="L27" s="687" t="n"/>
      <c r="M27" s="687" t="n"/>
      <c r="N27" s="687" t="n"/>
      <c r="O27" s="687" t="n"/>
      <c r="P27" s="687" t="n"/>
      <c r="Q27" s="687" t="n"/>
      <c r="R27" s="687" t="n"/>
      <c r="S27" s="687" t="n"/>
      <c r="T27" s="687" t="n"/>
      <c r="U27" s="687" t="n"/>
      <c r="V27" s="687" t="n"/>
      <c r="W27" s="687" t="n"/>
      <c r="X27" s="687" t="n"/>
      <c r="Y27" s="687" t="n"/>
      <c r="Z27" s="687" t="n"/>
      <c r="AA27" s="687" t="n"/>
      <c r="AB27" s="687" t="n"/>
      <c r="AC27" s="687" t="n"/>
      <c r="AD27" s="687" t="n"/>
      <c r="AE27" s="687" t="n"/>
      <c r="AF27" s="687" t="n"/>
    </row>
    <row r="28">
      <c r="A28" s="687" t="n"/>
      <c r="B28" s="992" t="inlineStr">
        <is>
          <t>PV of Future Cash Outflows (in Cr)</t>
        </is>
      </c>
      <c r="C28" s="1004" t="n"/>
      <c r="D28" s="1005">
        <f>E12</f>
        <v/>
      </c>
      <c r="E28" s="1003" t="n"/>
      <c r="F28" s="687" t="n"/>
      <c r="G28" s="999" t="n"/>
      <c r="H28" s="971" t="n"/>
      <c r="I28" s="1000" t="n"/>
      <c r="J28" s="1006" t="n"/>
      <c r="K28" s="687" t="n"/>
      <c r="L28" s="687" t="n"/>
      <c r="M28" s="687" t="n"/>
      <c r="N28" s="687" t="n"/>
      <c r="O28" s="687" t="n"/>
      <c r="P28" s="687" t="n"/>
      <c r="Q28" s="687" t="n"/>
      <c r="R28" s="687" t="n"/>
      <c r="S28" s="687" t="n"/>
      <c r="T28" s="687" t="n"/>
      <c r="U28" s="687" t="n"/>
      <c r="V28" s="687" t="n"/>
      <c r="W28" s="687" t="n"/>
      <c r="X28" s="687" t="n"/>
      <c r="Y28" s="687" t="n"/>
      <c r="Z28" s="687" t="n"/>
      <c r="AA28" s="687" t="n"/>
      <c r="AB28" s="687" t="n"/>
      <c r="AC28" s="687" t="n"/>
      <c r="AD28" s="687" t="n"/>
      <c r="AE28" s="687" t="n"/>
      <c r="AF28" s="687" t="n"/>
    </row>
    <row r="29">
      <c r="A29" s="687" t="n"/>
      <c r="B29" s="1003" t="n"/>
      <c r="C29" s="1003" t="n"/>
      <c r="D29" s="1003" t="n"/>
      <c r="E29" s="1003" t="n"/>
      <c r="F29" s="687" t="n"/>
      <c r="G29" s="999" t="n"/>
      <c r="H29" s="971" t="n"/>
      <c r="I29" s="687" t="n"/>
      <c r="J29" s="687" t="n"/>
      <c r="K29" s="687" t="n"/>
      <c r="L29" s="687" t="n"/>
      <c r="M29" s="687" t="n"/>
      <c r="N29" s="687" t="n"/>
      <c r="O29" s="687" t="n"/>
      <c r="P29" s="687" t="n"/>
      <c r="Q29" s="687" t="n"/>
      <c r="R29" s="687" t="n"/>
      <c r="S29" s="687" t="n"/>
      <c r="T29" s="687" t="n"/>
      <c r="U29" s="687" t="n"/>
      <c r="V29" s="687" t="n"/>
      <c r="W29" s="687" t="n"/>
      <c r="X29" s="687" t="n"/>
      <c r="Y29" s="687" t="n"/>
      <c r="Z29" s="687" t="n"/>
      <c r="AA29" s="687" t="n"/>
      <c r="AB29" s="687" t="n"/>
      <c r="AC29" s="687" t="n"/>
      <c r="AD29" s="687" t="n"/>
      <c r="AE29" s="687" t="n"/>
      <c r="AF29" s="687" t="n"/>
    </row>
    <row r="30">
      <c r="A30" s="687" t="n"/>
      <c r="B30" s="1007" t="inlineStr">
        <is>
          <t>Profitability Index (PI)</t>
        </is>
      </c>
      <c r="C30" s="1008">
        <f>(D27+D28)/D28</f>
        <v/>
      </c>
      <c r="D30" s="1009" t="inlineStr">
        <is>
          <t>* (NPV + Initial Investment) / Initial Investment</t>
        </is>
      </c>
      <c r="F30" s="687" t="n"/>
      <c r="G30" s="999" t="n"/>
      <c r="H30" s="971" t="n"/>
      <c r="I30" s="687" t="n"/>
      <c r="J30" s="687" t="n"/>
      <c r="K30" s="687" t="n"/>
      <c r="L30" s="687" t="n"/>
      <c r="M30" s="687" t="n"/>
      <c r="N30" s="687" t="n"/>
      <c r="O30" s="687" t="n"/>
      <c r="P30" s="687" t="n"/>
      <c r="Q30" s="687" t="n"/>
      <c r="R30" s="687" t="n"/>
      <c r="S30" s="687" t="n"/>
      <c r="T30" s="687" t="n"/>
      <c r="U30" s="687" t="n"/>
      <c r="V30" s="687" t="n"/>
      <c r="W30" s="687" t="n"/>
      <c r="X30" s="687" t="n"/>
      <c r="Y30" s="687" t="n"/>
      <c r="Z30" s="687" t="n"/>
      <c r="AA30" s="687" t="n"/>
      <c r="AB30" s="687" t="n"/>
      <c r="AC30" s="687" t="n"/>
      <c r="AD30" s="687" t="n"/>
      <c r="AE30" s="687" t="n"/>
      <c r="AF30" s="687" t="n"/>
    </row>
    <row r="31">
      <c r="A31" s="687" t="n"/>
      <c r="B31" s="687" t="n"/>
      <c r="C31" s="687" t="n"/>
      <c r="D31" s="687" t="n"/>
      <c r="E31" s="687" t="n"/>
      <c r="F31" s="687" t="n"/>
      <c r="G31" s="999" t="n"/>
      <c r="H31" s="971" t="n"/>
      <c r="I31" s="687" t="n"/>
      <c r="J31" s="687" t="n"/>
      <c r="K31" s="687" t="n"/>
      <c r="L31" s="687" t="n"/>
      <c r="M31" s="687" t="n"/>
      <c r="N31" s="687" t="n"/>
      <c r="O31" s="687" t="n"/>
      <c r="P31" s="687" t="n"/>
      <c r="Q31" s="687" t="n"/>
      <c r="R31" s="687" t="n"/>
      <c r="S31" s="687" t="n"/>
      <c r="T31" s="687" t="n"/>
      <c r="U31" s="687" t="n"/>
      <c r="V31" s="687" t="n"/>
      <c r="W31" s="687" t="n"/>
      <c r="X31" s="687" t="n"/>
      <c r="Y31" s="687" t="n"/>
      <c r="Z31" s="687" t="n"/>
      <c r="AA31" s="687" t="n"/>
      <c r="AB31" s="687" t="n"/>
      <c r="AC31" s="687" t="n"/>
      <c r="AD31" s="687" t="n"/>
      <c r="AE31" s="687" t="n"/>
      <c r="AF31" s="687" t="n"/>
    </row>
    <row r="32">
      <c r="A32" s="687" t="n"/>
      <c r="B32" s="687" t="n"/>
      <c r="C32" s="687" t="n"/>
      <c r="D32" s="687" t="n"/>
      <c r="E32" s="687" t="n"/>
      <c r="F32" s="687" t="n"/>
      <c r="G32" s="999" t="n"/>
      <c r="H32" s="971" t="n"/>
      <c r="I32" s="687" t="n"/>
      <c r="J32" s="687" t="n"/>
      <c r="K32" s="687" t="n"/>
      <c r="L32" s="687" t="n"/>
      <c r="M32" s="687" t="n"/>
      <c r="N32" s="687" t="n"/>
      <c r="O32" s="687" t="n"/>
      <c r="P32" s="687" t="n"/>
      <c r="Q32" s="687" t="n"/>
      <c r="R32" s="687" t="n"/>
      <c r="S32" s="687" t="n"/>
      <c r="T32" s="687" t="n"/>
      <c r="U32" s="687" t="n"/>
      <c r="V32" s="687" t="n"/>
      <c r="W32" s="687" t="n"/>
      <c r="X32" s="687" t="n"/>
      <c r="Y32" s="687" t="n"/>
      <c r="Z32" s="687" t="n"/>
      <c r="AA32" s="687" t="n"/>
      <c r="AB32" s="687" t="n"/>
      <c r="AC32" s="687" t="n"/>
      <c r="AD32" s="687" t="n"/>
      <c r="AE32" s="687" t="n"/>
      <c r="AF32" s="687" t="n"/>
    </row>
    <row r="33">
      <c r="A33" s="687" t="n"/>
      <c r="B33" s="687" t="n"/>
      <c r="C33" s="687" t="n"/>
      <c r="D33" s="687" t="n"/>
      <c r="E33" s="687" t="n"/>
      <c r="F33" s="687" t="n"/>
      <c r="G33" s="999" t="n"/>
      <c r="H33" s="971" t="n"/>
      <c r="I33" s="687" t="n"/>
      <c r="J33" s="687" t="n"/>
      <c r="K33" s="687" t="n"/>
      <c r="L33" s="687" t="n"/>
      <c r="M33" s="687" t="n"/>
      <c r="N33" s="687" t="n"/>
      <c r="O33" s="687" t="n"/>
      <c r="P33" s="687" t="n"/>
      <c r="Q33" s="687" t="n"/>
      <c r="R33" s="687" t="n"/>
      <c r="S33" s="687" t="n"/>
      <c r="T33" s="687" t="n"/>
      <c r="U33" s="687" t="n"/>
      <c r="V33" s="687" t="n"/>
      <c r="W33" s="687" t="n"/>
      <c r="X33" s="687" t="n"/>
      <c r="Y33" s="687" t="n"/>
      <c r="Z33" s="687" t="n"/>
      <c r="AA33" s="687" t="n"/>
      <c r="AB33" s="687" t="n"/>
      <c r="AC33" s="687" t="n"/>
      <c r="AD33" s="687" t="n"/>
      <c r="AE33" s="687" t="n"/>
      <c r="AF33" s="687" t="n"/>
    </row>
    <row r="34">
      <c r="A34" s="687" t="n"/>
      <c r="B34" s="687" t="n"/>
      <c r="C34" s="687" t="n"/>
      <c r="D34" s="687" t="n"/>
      <c r="E34" s="687" t="n"/>
      <c r="F34" s="687" t="n"/>
      <c r="G34" s="999" t="n"/>
      <c r="H34" s="971" t="n"/>
      <c r="I34" s="687" t="n"/>
      <c r="J34" s="687" t="n"/>
      <c r="K34" s="687" t="n"/>
      <c r="L34" s="687" t="n"/>
      <c r="M34" s="687" t="n"/>
      <c r="N34" s="687" t="n"/>
      <c r="O34" s="687" t="n"/>
      <c r="P34" s="687" t="n"/>
      <c r="Q34" s="687" t="n"/>
      <c r="R34" s="687" t="n"/>
      <c r="S34" s="687" t="n"/>
      <c r="T34" s="687" t="n"/>
      <c r="U34" s="687" t="n"/>
      <c r="V34" s="687" t="n"/>
      <c r="W34" s="687" t="n"/>
      <c r="X34" s="687" t="n"/>
      <c r="Y34" s="687" t="n"/>
      <c r="Z34" s="687" t="n"/>
      <c r="AA34" s="687" t="n"/>
      <c r="AB34" s="687" t="n"/>
      <c r="AC34" s="687" t="n"/>
      <c r="AD34" s="687" t="n"/>
      <c r="AE34" s="687" t="n"/>
      <c r="AF34" s="687" t="n"/>
    </row>
    <row r="35">
      <c r="A35" s="687" t="n"/>
      <c r="B35" s="687" t="n"/>
      <c r="C35" s="687" t="n"/>
      <c r="D35" s="687" t="n"/>
      <c r="E35" s="687" t="n"/>
      <c r="F35" s="687" t="n"/>
      <c r="G35" s="999" t="n"/>
      <c r="H35" s="971" t="n"/>
      <c r="I35" s="687" t="n"/>
      <c r="J35" s="687" t="n"/>
      <c r="K35" s="687" t="n"/>
      <c r="L35" s="687" t="n"/>
      <c r="M35" s="687" t="n"/>
      <c r="N35" s="687" t="n"/>
      <c r="O35" s="687" t="n"/>
      <c r="P35" s="687" t="n"/>
      <c r="Q35" s="687" t="n"/>
      <c r="R35" s="687" t="n"/>
      <c r="S35" s="687" t="n"/>
      <c r="T35" s="687" t="n"/>
      <c r="U35" s="687" t="n"/>
      <c r="V35" s="687" t="n"/>
      <c r="W35" s="687" t="n"/>
      <c r="X35" s="687" t="n"/>
      <c r="Y35" s="687" t="n"/>
      <c r="Z35" s="687" t="n"/>
      <c r="AA35" s="687" t="n"/>
      <c r="AB35" s="687" t="n"/>
      <c r="AC35" s="687" t="n"/>
      <c r="AD35" s="687" t="n"/>
      <c r="AE35" s="687" t="n"/>
      <c r="AF35" s="687" t="n"/>
    </row>
    <row r="36">
      <c r="A36" s="687" t="n"/>
      <c r="B36" s="687" t="n"/>
      <c r="C36" s="687" t="n"/>
      <c r="D36" s="687" t="n"/>
      <c r="E36" s="687" t="n"/>
      <c r="F36" s="687" t="n"/>
      <c r="G36" s="999" t="n"/>
      <c r="H36" s="971" t="n"/>
      <c r="I36" s="687" t="n"/>
      <c r="J36" s="687" t="n"/>
      <c r="K36" s="687" t="n"/>
      <c r="L36" s="687" t="n"/>
      <c r="M36" s="687" t="n"/>
      <c r="N36" s="687" t="n"/>
      <c r="O36" s="687" t="n"/>
      <c r="P36" s="687" t="n"/>
      <c r="Q36" s="687" t="n"/>
      <c r="R36" s="687" t="n"/>
      <c r="S36" s="687" t="n"/>
      <c r="T36" s="687" t="n"/>
      <c r="U36" s="687" t="n"/>
      <c r="V36" s="687" t="n"/>
      <c r="W36" s="687" t="n"/>
      <c r="X36" s="687" t="n"/>
      <c r="Y36" s="687" t="n"/>
      <c r="Z36" s="687" t="n"/>
      <c r="AA36" s="687" t="n"/>
      <c r="AB36" s="687" t="n"/>
      <c r="AC36" s="687" t="n"/>
      <c r="AD36" s="687" t="n"/>
      <c r="AE36" s="687" t="n"/>
      <c r="AF36" s="687" t="n"/>
    </row>
    <row r="37">
      <c r="A37" s="687" t="n"/>
      <c r="B37" s="687" t="n"/>
      <c r="C37" s="687" t="n"/>
      <c r="D37" s="687" t="n"/>
      <c r="E37" s="687" t="n"/>
      <c r="F37" s="687" t="n"/>
      <c r="G37" s="999" t="n"/>
      <c r="H37" s="971" t="n"/>
      <c r="I37" s="687" t="n"/>
      <c r="J37" s="687" t="n"/>
      <c r="K37" s="687" t="n"/>
      <c r="L37" s="687" t="n"/>
      <c r="M37" s="687" t="n"/>
      <c r="N37" s="687" t="n"/>
      <c r="O37" s="687" t="n"/>
      <c r="P37" s="687" t="n"/>
      <c r="Q37" s="687" t="n"/>
      <c r="R37" s="687" t="n"/>
      <c r="S37" s="687" t="n"/>
      <c r="T37" s="687" t="n"/>
      <c r="U37" s="687" t="n"/>
      <c r="V37" s="687" t="n"/>
      <c r="W37" s="687" t="n"/>
      <c r="X37" s="687" t="n"/>
      <c r="Y37" s="687" t="n"/>
      <c r="Z37" s="687" t="n"/>
      <c r="AA37" s="687" t="n"/>
      <c r="AB37" s="687" t="n"/>
      <c r="AC37" s="687" t="n"/>
      <c r="AD37" s="687" t="n"/>
      <c r="AE37" s="687" t="n"/>
      <c r="AF37" s="687" t="n"/>
    </row>
    <row r="38">
      <c r="A38" s="687" t="n"/>
      <c r="B38" s="687" t="n"/>
      <c r="C38" s="687" t="n"/>
      <c r="D38" s="687" t="n"/>
      <c r="E38" s="687" t="n"/>
      <c r="F38" s="687" t="n"/>
      <c r="G38" s="999" t="n"/>
      <c r="H38" s="971" t="n"/>
      <c r="I38" s="687" t="n"/>
      <c r="J38" s="687" t="n"/>
      <c r="K38" s="687" t="n"/>
      <c r="L38" s="687" t="n"/>
      <c r="M38" s="687" t="n"/>
      <c r="N38" s="687" t="n"/>
      <c r="O38" s="687" t="n"/>
      <c r="P38" s="687" t="n"/>
      <c r="Q38" s="687" t="n"/>
      <c r="R38" s="687" t="n"/>
      <c r="S38" s="687" t="n"/>
      <c r="T38" s="687" t="n"/>
      <c r="U38" s="687" t="n"/>
      <c r="V38" s="687" t="n"/>
      <c r="W38" s="687" t="n"/>
      <c r="X38" s="687" t="n"/>
      <c r="Y38" s="687" t="n"/>
      <c r="Z38" s="687" t="n"/>
      <c r="AA38" s="687" t="n"/>
      <c r="AB38" s="687" t="n"/>
      <c r="AC38" s="687" t="n"/>
      <c r="AD38" s="687" t="n"/>
      <c r="AE38" s="687" t="n"/>
      <c r="AF38" s="687" t="n"/>
    </row>
    <row r="39">
      <c r="A39" s="687" t="n"/>
      <c r="B39" s="687" t="n"/>
      <c r="C39" s="687" t="n"/>
      <c r="D39" s="687" t="n"/>
      <c r="E39" s="687" t="n"/>
      <c r="F39" s="687" t="n"/>
      <c r="G39" s="999" t="n"/>
      <c r="H39" s="971" t="n"/>
      <c r="I39" s="687" t="n"/>
      <c r="J39" s="687" t="n"/>
      <c r="K39" s="687" t="n"/>
      <c r="L39" s="687" t="n"/>
      <c r="M39" s="687" t="n"/>
      <c r="N39" s="687" t="n"/>
      <c r="O39" s="687" t="n"/>
      <c r="P39" s="687" t="n"/>
      <c r="Q39" s="687" t="n"/>
      <c r="R39" s="687" t="n"/>
      <c r="S39" s="687" t="n"/>
      <c r="T39" s="687" t="n"/>
      <c r="U39" s="687" t="n"/>
      <c r="V39" s="687" t="n"/>
      <c r="W39" s="687" t="n"/>
      <c r="X39" s="687" t="n"/>
      <c r="Y39" s="687" t="n"/>
      <c r="Z39" s="687" t="n"/>
      <c r="AA39" s="687" t="n"/>
      <c r="AB39" s="687" t="n"/>
      <c r="AC39" s="687" t="n"/>
      <c r="AD39" s="687" t="n"/>
      <c r="AE39" s="687" t="n"/>
      <c r="AF39" s="687" t="n"/>
    </row>
    <row r="40">
      <c r="A40" s="687" t="n"/>
      <c r="B40" s="687" t="n"/>
      <c r="C40" s="687" t="n"/>
      <c r="D40" s="687" t="n"/>
      <c r="E40" s="687" t="n"/>
      <c r="F40" s="687" t="n"/>
      <c r="G40" s="999" t="n"/>
      <c r="H40" s="971" t="n"/>
      <c r="I40" s="687" t="n"/>
      <c r="J40" s="687" t="n"/>
      <c r="K40" s="687" t="n"/>
      <c r="L40" s="687" t="n"/>
      <c r="M40" s="687" t="n"/>
      <c r="N40" s="687" t="n"/>
      <c r="O40" s="687" t="n"/>
      <c r="P40" s="687" t="n"/>
      <c r="Q40" s="687" t="n"/>
      <c r="R40" s="687" t="n"/>
      <c r="S40" s="687" t="n"/>
      <c r="T40" s="687" t="n"/>
      <c r="U40" s="687" t="n"/>
      <c r="V40" s="687" t="n"/>
      <c r="W40" s="687" t="n"/>
      <c r="X40" s="687" t="n"/>
      <c r="Y40" s="687" t="n"/>
      <c r="Z40" s="687" t="n"/>
      <c r="AA40" s="687" t="n"/>
      <c r="AB40" s="687" t="n"/>
      <c r="AC40" s="687" t="n"/>
      <c r="AD40" s="687" t="n"/>
      <c r="AE40" s="687" t="n"/>
      <c r="AF40" s="687" t="n"/>
    </row>
    <row r="41">
      <c r="A41" s="687" t="n"/>
      <c r="B41" s="687" t="n"/>
      <c r="C41" s="687" t="n"/>
      <c r="D41" s="687" t="n"/>
      <c r="E41" s="687" t="n"/>
      <c r="F41" s="687" t="n"/>
      <c r="G41" s="999" t="n"/>
      <c r="H41" s="971" t="n"/>
      <c r="I41" s="687" t="n"/>
      <c r="J41" s="687" t="n"/>
      <c r="K41" s="687" t="n"/>
      <c r="L41" s="687" t="n"/>
      <c r="M41" s="687" t="n"/>
      <c r="N41" s="687" t="n"/>
      <c r="O41" s="687" t="n"/>
      <c r="P41" s="687" t="n"/>
      <c r="Q41" s="687" t="n"/>
      <c r="R41" s="687" t="n"/>
      <c r="S41" s="687" t="n"/>
      <c r="T41" s="687" t="n"/>
      <c r="U41" s="687" t="n"/>
      <c r="V41" s="687" t="n"/>
      <c r="W41" s="687" t="n"/>
      <c r="X41" s="687" t="n"/>
      <c r="Y41" s="687" t="n"/>
      <c r="Z41" s="687" t="n"/>
      <c r="AA41" s="687" t="n"/>
      <c r="AB41" s="687" t="n"/>
      <c r="AC41" s="687" t="n"/>
      <c r="AD41" s="687" t="n"/>
      <c r="AE41" s="687" t="n"/>
      <c r="AF41" s="687" t="n"/>
    </row>
    <row r="42">
      <c r="A42" s="687" t="n"/>
      <c r="B42" s="687" t="n"/>
      <c r="C42" s="687" t="n"/>
      <c r="D42" s="687" t="n"/>
      <c r="E42" s="687" t="n"/>
      <c r="F42" s="687" t="n"/>
      <c r="G42" s="999" t="n"/>
      <c r="H42" s="971" t="n"/>
      <c r="I42" s="687" t="n"/>
      <c r="J42" s="687" t="n"/>
      <c r="K42" s="687" t="n"/>
      <c r="L42" s="687" t="n"/>
      <c r="M42" s="687" t="n"/>
      <c r="N42" s="687" t="n"/>
      <c r="O42" s="687" t="n"/>
      <c r="P42" s="687" t="n"/>
      <c r="Q42" s="687" t="n"/>
      <c r="R42" s="687" t="n"/>
      <c r="S42" s="687" t="n"/>
      <c r="T42" s="687" t="n"/>
      <c r="U42" s="687" t="n"/>
      <c r="V42" s="687" t="n"/>
      <c r="W42" s="687" t="n"/>
      <c r="X42" s="687" t="n"/>
      <c r="Y42" s="687" t="n"/>
      <c r="Z42" s="687" t="n"/>
      <c r="AA42" s="687" t="n"/>
      <c r="AB42" s="687" t="n"/>
      <c r="AC42" s="687" t="n"/>
      <c r="AD42" s="687" t="n"/>
      <c r="AE42" s="687" t="n"/>
      <c r="AF42" s="687" t="n"/>
    </row>
    <row r="43">
      <c r="A43" s="687" t="n"/>
      <c r="B43" s="687" t="n"/>
      <c r="C43" s="687" t="n"/>
      <c r="D43" s="687" t="n"/>
      <c r="E43" s="687" t="n"/>
      <c r="F43" s="687" t="n"/>
      <c r="G43" s="999" t="n"/>
      <c r="H43" s="971" t="n"/>
      <c r="I43" s="687" t="n"/>
      <c r="J43" s="687" t="n"/>
      <c r="K43" s="687" t="n"/>
      <c r="L43" s="687" t="n"/>
      <c r="M43" s="687" t="n"/>
      <c r="N43" s="687" t="n"/>
      <c r="O43" s="687" t="n"/>
      <c r="P43" s="687" t="n"/>
      <c r="Q43" s="687" t="n"/>
      <c r="R43" s="687" t="n"/>
      <c r="S43" s="687" t="n"/>
      <c r="T43" s="687" t="n"/>
      <c r="U43" s="687" t="n"/>
      <c r="V43" s="687" t="n"/>
      <c r="W43" s="687" t="n"/>
      <c r="X43" s="687" t="n"/>
      <c r="Y43" s="687" t="n"/>
      <c r="Z43" s="687" t="n"/>
      <c r="AA43" s="687" t="n"/>
      <c r="AB43" s="687" t="n"/>
      <c r="AC43" s="687" t="n"/>
      <c r="AD43" s="687" t="n"/>
      <c r="AE43" s="687" t="n"/>
      <c r="AF43" s="687" t="n"/>
    </row>
    <row r="44">
      <c r="A44" s="687" t="n"/>
      <c r="B44" s="687" t="n"/>
      <c r="C44" s="687" t="n"/>
      <c r="D44" s="687" t="n"/>
      <c r="E44" s="687" t="n"/>
      <c r="F44" s="687" t="n"/>
      <c r="G44" s="999" t="n"/>
      <c r="H44" s="971" t="n"/>
      <c r="I44" s="687" t="n"/>
      <c r="J44" s="687" t="n"/>
      <c r="K44" s="687" t="n"/>
      <c r="L44" s="687" t="n"/>
      <c r="M44" s="687" t="n"/>
      <c r="N44" s="687" t="n"/>
      <c r="O44" s="687" t="n"/>
      <c r="P44" s="687" t="n"/>
      <c r="Q44" s="687" t="n"/>
      <c r="R44" s="687" t="n"/>
      <c r="S44" s="687" t="n"/>
      <c r="T44" s="687" t="n"/>
      <c r="U44" s="687" t="n"/>
      <c r="V44" s="687" t="n"/>
      <c r="W44" s="687" t="n"/>
      <c r="X44" s="687" t="n"/>
      <c r="Y44" s="687" t="n"/>
      <c r="Z44" s="687" t="n"/>
      <c r="AA44" s="687" t="n"/>
      <c r="AB44" s="687" t="n"/>
      <c r="AC44" s="687" t="n"/>
      <c r="AD44" s="687" t="n"/>
      <c r="AE44" s="687" t="n"/>
      <c r="AF44" s="687" t="n"/>
    </row>
    <row r="45">
      <c r="A45" s="687" t="n"/>
      <c r="B45" s="687" t="n"/>
      <c r="C45" s="687" t="n"/>
      <c r="D45" s="687" t="n"/>
      <c r="E45" s="687" t="n"/>
      <c r="F45" s="687" t="n"/>
      <c r="G45" s="999" t="n"/>
      <c r="H45" s="971" t="n"/>
      <c r="I45" s="687" t="n"/>
      <c r="J45" s="687" t="n"/>
      <c r="K45" s="687" t="n"/>
      <c r="L45" s="687" t="n"/>
      <c r="M45" s="687" t="n"/>
      <c r="N45" s="687" t="n"/>
      <c r="O45" s="687" t="n"/>
      <c r="P45" s="687" t="n"/>
      <c r="Q45" s="687" t="n"/>
      <c r="R45" s="687" t="n"/>
      <c r="S45" s="687" t="n"/>
      <c r="T45" s="687" t="n"/>
      <c r="U45" s="687" t="n"/>
      <c r="V45" s="687" t="n"/>
      <c r="W45" s="687" t="n"/>
      <c r="X45" s="687" t="n"/>
      <c r="Y45" s="687" t="n"/>
      <c r="Z45" s="687" t="n"/>
      <c r="AA45" s="687" t="n"/>
      <c r="AB45" s="687" t="n"/>
      <c r="AC45" s="687" t="n"/>
      <c r="AD45" s="687" t="n"/>
      <c r="AE45" s="687" t="n"/>
      <c r="AF45" s="687" t="n"/>
    </row>
    <row r="46">
      <c r="A46" s="687" t="n"/>
      <c r="B46" s="687" t="n"/>
      <c r="C46" s="687" t="n"/>
      <c r="D46" s="687" t="n"/>
      <c r="E46" s="687" t="n"/>
      <c r="F46" s="687" t="n"/>
      <c r="G46" s="999" t="n"/>
      <c r="H46" s="971" t="n"/>
      <c r="I46" s="687" t="n"/>
      <c r="J46" s="687" t="n"/>
      <c r="K46" s="687" t="n"/>
      <c r="L46" s="687" t="n"/>
      <c r="M46" s="687" t="n"/>
      <c r="N46" s="687" t="n"/>
      <c r="O46" s="687" t="n"/>
      <c r="P46" s="687" t="n"/>
      <c r="Q46" s="687" t="n"/>
      <c r="R46" s="687" t="n"/>
      <c r="S46" s="687" t="n"/>
      <c r="T46" s="687" t="n"/>
      <c r="U46" s="687" t="n"/>
      <c r="V46" s="687" t="n"/>
      <c r="W46" s="687" t="n"/>
      <c r="X46" s="687" t="n"/>
      <c r="Y46" s="687" t="n"/>
      <c r="Z46" s="687" t="n"/>
      <c r="AA46" s="687" t="n"/>
      <c r="AB46" s="687" t="n"/>
      <c r="AC46" s="687" t="n"/>
      <c r="AD46" s="687" t="n"/>
      <c r="AE46" s="687" t="n"/>
      <c r="AF46" s="687" t="n"/>
    </row>
    <row r="47">
      <c r="A47" s="687" t="n"/>
      <c r="B47" s="687" t="n"/>
      <c r="C47" s="687" t="n"/>
      <c r="D47" s="687" t="n"/>
      <c r="E47" s="687" t="n"/>
      <c r="F47" s="687" t="n"/>
      <c r="G47" s="999" t="n"/>
      <c r="H47" s="971" t="n"/>
      <c r="I47" s="687" t="n"/>
      <c r="J47" s="687" t="n"/>
      <c r="K47" s="687" t="n"/>
      <c r="L47" s="687" t="n"/>
      <c r="M47" s="687" t="n"/>
      <c r="N47" s="687" t="n"/>
      <c r="O47" s="687" t="n"/>
      <c r="P47" s="687" t="n"/>
      <c r="Q47" s="687" t="n"/>
      <c r="R47" s="687" t="n"/>
      <c r="S47" s="687" t="n"/>
      <c r="T47" s="687" t="n"/>
      <c r="U47" s="687" t="n"/>
      <c r="V47" s="687" t="n"/>
      <c r="W47" s="687" t="n"/>
      <c r="X47" s="687" t="n"/>
      <c r="Y47" s="687" t="n"/>
      <c r="Z47" s="687" t="n"/>
      <c r="AA47" s="687" t="n"/>
      <c r="AB47" s="687" t="n"/>
      <c r="AC47" s="687" t="n"/>
      <c r="AD47" s="687" t="n"/>
      <c r="AE47" s="687" t="n"/>
      <c r="AF47" s="687" t="n"/>
    </row>
    <row r="48">
      <c r="A48" s="687" t="n"/>
      <c r="B48" s="687" t="n"/>
      <c r="C48" s="687" t="n"/>
      <c r="D48" s="687" t="n"/>
      <c r="E48" s="687" t="n"/>
      <c r="F48" s="687" t="n"/>
      <c r="G48" s="999" t="n"/>
      <c r="H48" s="971" t="n"/>
      <c r="I48" s="687" t="n"/>
      <c r="J48" s="687" t="n"/>
      <c r="K48" s="687" t="n"/>
      <c r="L48" s="687" t="n"/>
      <c r="M48" s="687" t="n"/>
      <c r="N48" s="687" t="n"/>
      <c r="O48" s="687" t="n"/>
      <c r="P48" s="687" t="n"/>
      <c r="Q48" s="687" t="n"/>
      <c r="R48" s="687" t="n"/>
      <c r="S48" s="687" t="n"/>
      <c r="T48" s="687" t="n"/>
      <c r="U48" s="687" t="n"/>
      <c r="V48" s="687" t="n"/>
      <c r="W48" s="687" t="n"/>
      <c r="X48" s="687" t="n"/>
      <c r="Y48" s="687" t="n"/>
      <c r="Z48" s="687" t="n"/>
      <c r="AA48" s="687" t="n"/>
      <c r="AB48" s="687" t="n"/>
      <c r="AC48" s="687" t="n"/>
      <c r="AD48" s="687" t="n"/>
      <c r="AE48" s="687" t="n"/>
      <c r="AF48" s="687" t="n"/>
    </row>
    <row r="49">
      <c r="A49" s="687" t="n"/>
      <c r="B49" s="687" t="n"/>
      <c r="C49" s="687" t="n"/>
      <c r="D49" s="687" t="n"/>
      <c r="E49" s="687" t="n"/>
      <c r="F49" s="687" t="n"/>
      <c r="G49" s="999" t="n"/>
      <c r="H49" s="971" t="n"/>
      <c r="I49" s="687" t="n"/>
      <c r="J49" s="687" t="n"/>
      <c r="K49" s="687" t="n"/>
      <c r="L49" s="687" t="n"/>
      <c r="M49" s="687" t="n"/>
      <c r="N49" s="687" t="n"/>
      <c r="O49" s="687" t="n"/>
      <c r="P49" s="687" t="n"/>
      <c r="Q49" s="687" t="n"/>
      <c r="R49" s="687" t="n"/>
      <c r="S49" s="687" t="n"/>
      <c r="T49" s="687" t="n"/>
      <c r="U49" s="687" t="n"/>
      <c r="V49" s="687" t="n"/>
      <c r="W49" s="687" t="n"/>
      <c r="X49" s="687" t="n"/>
      <c r="Y49" s="687" t="n"/>
      <c r="Z49" s="687" t="n"/>
      <c r="AA49" s="687" t="n"/>
      <c r="AB49" s="687" t="n"/>
      <c r="AC49" s="687" t="n"/>
      <c r="AD49" s="687" t="n"/>
      <c r="AE49" s="687" t="n"/>
      <c r="AF49" s="687" t="n"/>
    </row>
    <row r="50">
      <c r="A50" s="687" t="n"/>
      <c r="B50" s="687" t="n"/>
      <c r="C50" s="687" t="n"/>
      <c r="D50" s="687" t="n"/>
      <c r="E50" s="687" t="n"/>
      <c r="F50" s="687" t="n"/>
      <c r="G50" s="999" t="n"/>
      <c r="H50" s="971" t="n"/>
      <c r="I50" s="687" t="n"/>
      <c r="J50" s="687" t="n"/>
      <c r="K50" s="687" t="n"/>
      <c r="L50" s="687" t="n"/>
      <c r="M50" s="687" t="n"/>
      <c r="N50" s="687" t="n"/>
      <c r="O50" s="687" t="n"/>
      <c r="P50" s="687" t="n"/>
      <c r="Q50" s="687" t="n"/>
      <c r="R50" s="687" t="n"/>
      <c r="S50" s="687" t="n"/>
      <c r="T50" s="687" t="n"/>
      <c r="U50" s="687" t="n"/>
      <c r="V50" s="687" t="n"/>
      <c r="W50" s="687" t="n"/>
      <c r="X50" s="687" t="n"/>
      <c r="Y50" s="687" t="n"/>
      <c r="Z50" s="687" t="n"/>
      <c r="AA50" s="687" t="n"/>
      <c r="AB50" s="687" t="n"/>
      <c r="AC50" s="687" t="n"/>
      <c r="AD50" s="687" t="n"/>
      <c r="AE50" s="687" t="n"/>
      <c r="AF50" s="687" t="n"/>
    </row>
    <row r="51">
      <c r="A51" s="687" t="n"/>
      <c r="B51" s="687" t="n"/>
      <c r="C51" s="687" t="n"/>
      <c r="D51" s="687" t="n"/>
      <c r="E51" s="687" t="n"/>
      <c r="F51" s="687" t="n"/>
      <c r="G51" s="999" t="n"/>
      <c r="H51" s="971" t="n"/>
      <c r="I51" s="687" t="n"/>
      <c r="J51" s="687" t="n"/>
      <c r="K51" s="687" t="n"/>
      <c r="L51" s="687" t="n"/>
      <c r="M51" s="687" t="n"/>
      <c r="N51" s="687" t="n"/>
      <c r="O51" s="687" t="n"/>
      <c r="P51" s="687" t="n"/>
      <c r="Q51" s="687" t="n"/>
      <c r="R51" s="687" t="n"/>
      <c r="S51" s="687" t="n"/>
      <c r="T51" s="687" t="n"/>
      <c r="U51" s="687" t="n"/>
      <c r="V51" s="687" t="n"/>
      <c r="W51" s="687" t="n"/>
      <c r="X51" s="687" t="n"/>
      <c r="Y51" s="687" t="n"/>
      <c r="Z51" s="687" t="n"/>
      <c r="AA51" s="687" t="n"/>
      <c r="AB51" s="687" t="n"/>
      <c r="AC51" s="687" t="n"/>
      <c r="AD51" s="687" t="n"/>
      <c r="AE51" s="687" t="n"/>
      <c r="AF51" s="687" t="n"/>
    </row>
    <row r="52">
      <c r="A52" s="687" t="n"/>
      <c r="B52" s="687" t="n"/>
      <c r="C52" s="687" t="n"/>
      <c r="D52" s="687" t="n"/>
      <c r="E52" s="687" t="n"/>
      <c r="F52" s="687" t="n"/>
      <c r="G52" s="999" t="n"/>
      <c r="H52" s="971" t="n"/>
      <c r="I52" s="687" t="n"/>
      <c r="J52" s="687" t="n"/>
      <c r="K52" s="687" t="n"/>
      <c r="L52" s="687" t="n"/>
      <c r="M52" s="687" t="n"/>
      <c r="N52" s="687" t="n"/>
      <c r="O52" s="687" t="n"/>
      <c r="P52" s="687" t="n"/>
      <c r="Q52" s="687" t="n"/>
      <c r="R52" s="687" t="n"/>
      <c r="S52" s="687" t="n"/>
      <c r="T52" s="687" t="n"/>
      <c r="U52" s="687" t="n"/>
      <c r="V52" s="687" t="n"/>
      <c r="W52" s="687" t="n"/>
      <c r="X52" s="687" t="n"/>
      <c r="Y52" s="687" t="n"/>
      <c r="Z52" s="687" t="n"/>
      <c r="AA52" s="687" t="n"/>
      <c r="AB52" s="687" t="n"/>
      <c r="AC52" s="687" t="n"/>
      <c r="AD52" s="687" t="n"/>
      <c r="AE52" s="687" t="n"/>
      <c r="AF52" s="687" t="n"/>
    </row>
    <row r="53">
      <c r="A53" s="687" t="n"/>
      <c r="B53" s="687" t="n"/>
      <c r="C53" s="687" t="n"/>
      <c r="D53" s="687" t="n"/>
      <c r="E53" s="687" t="n"/>
      <c r="F53" s="687" t="n"/>
      <c r="G53" s="999" t="n"/>
      <c r="H53" s="971" t="n"/>
      <c r="I53" s="687" t="n"/>
      <c r="J53" s="687" t="n"/>
      <c r="K53" s="687" t="n"/>
      <c r="L53" s="687" t="n"/>
      <c r="M53" s="687" t="n"/>
      <c r="N53" s="687" t="n"/>
      <c r="O53" s="687" t="n"/>
      <c r="P53" s="687" t="n"/>
      <c r="Q53" s="687" t="n"/>
      <c r="R53" s="687" t="n"/>
      <c r="S53" s="687" t="n"/>
      <c r="T53" s="687" t="n"/>
      <c r="U53" s="687" t="n"/>
      <c r="V53" s="687" t="n"/>
      <c r="W53" s="687" t="n"/>
      <c r="X53" s="687" t="n"/>
      <c r="Y53" s="687" t="n"/>
      <c r="Z53" s="687" t="n"/>
      <c r="AA53" s="687" t="n"/>
      <c r="AB53" s="687" t="n"/>
      <c r="AC53" s="687" t="n"/>
      <c r="AD53" s="687" t="n"/>
      <c r="AE53" s="687" t="n"/>
      <c r="AF53" s="687" t="n"/>
    </row>
    <row r="54">
      <c r="A54" s="687" t="n"/>
      <c r="B54" s="687" t="n"/>
      <c r="C54" s="687" t="n"/>
      <c r="D54" s="687" t="n"/>
      <c r="E54" s="687" t="n"/>
      <c r="F54" s="687" t="n"/>
      <c r="G54" s="999" t="n"/>
      <c r="H54" s="971" t="n"/>
      <c r="I54" s="687" t="n"/>
      <c r="J54" s="687" t="n"/>
      <c r="K54" s="687" t="n"/>
      <c r="L54" s="687" t="n"/>
      <c r="M54" s="687" t="n"/>
      <c r="N54" s="687" t="n"/>
      <c r="O54" s="687" t="n"/>
      <c r="P54" s="687" t="n"/>
      <c r="Q54" s="687" t="n"/>
      <c r="R54" s="687" t="n"/>
      <c r="S54" s="687" t="n"/>
      <c r="T54" s="687" t="n"/>
      <c r="U54" s="687" t="n"/>
      <c r="V54" s="687" t="n"/>
      <c r="W54" s="687" t="n"/>
      <c r="X54" s="687" t="n"/>
      <c r="Y54" s="687" t="n"/>
      <c r="Z54" s="687" t="n"/>
      <c r="AA54" s="687" t="n"/>
      <c r="AB54" s="687" t="n"/>
      <c r="AC54" s="687" t="n"/>
      <c r="AD54" s="687" t="n"/>
      <c r="AE54" s="687" t="n"/>
      <c r="AF54" s="687" t="n"/>
    </row>
    <row r="55">
      <c r="A55" s="687" t="n"/>
      <c r="B55" s="687" t="n"/>
      <c r="C55" s="687" t="n"/>
      <c r="D55" s="687" t="n"/>
      <c r="E55" s="687" t="n"/>
      <c r="F55" s="687" t="n"/>
      <c r="G55" s="999" t="n"/>
      <c r="H55" s="971" t="n"/>
      <c r="I55" s="687" t="n"/>
      <c r="J55" s="687" t="n"/>
      <c r="K55" s="687" t="n"/>
      <c r="L55" s="687" t="n"/>
      <c r="M55" s="687" t="n"/>
      <c r="N55" s="687" t="n"/>
      <c r="O55" s="687" t="n"/>
      <c r="P55" s="687" t="n"/>
      <c r="Q55" s="687" t="n"/>
      <c r="R55" s="687" t="n"/>
      <c r="S55" s="687" t="n"/>
      <c r="T55" s="687" t="n"/>
      <c r="U55" s="687" t="n"/>
      <c r="V55" s="687" t="n"/>
      <c r="W55" s="687" t="n"/>
      <c r="X55" s="687" t="n"/>
      <c r="Y55" s="687" t="n"/>
      <c r="Z55" s="687" t="n"/>
      <c r="AA55" s="687" t="n"/>
      <c r="AB55" s="687" t="n"/>
      <c r="AC55" s="687" t="n"/>
      <c r="AD55" s="687" t="n"/>
      <c r="AE55" s="687" t="n"/>
      <c r="AF55" s="687" t="n"/>
    </row>
    <row r="56">
      <c r="A56" s="687" t="n"/>
      <c r="B56" s="687" t="n"/>
      <c r="C56" s="687" t="n"/>
      <c r="D56" s="687" t="n"/>
      <c r="E56" s="687" t="n"/>
      <c r="F56" s="687" t="n"/>
      <c r="G56" s="999" t="n"/>
      <c r="H56" s="971" t="n"/>
      <c r="I56" s="687" t="n"/>
      <c r="J56" s="687" t="n"/>
      <c r="K56" s="687" t="n"/>
      <c r="L56" s="687" t="n"/>
      <c r="M56" s="687" t="n"/>
      <c r="N56" s="687" t="n"/>
      <c r="O56" s="687" t="n"/>
      <c r="P56" s="687" t="n"/>
      <c r="Q56" s="687" t="n"/>
      <c r="R56" s="687" t="n"/>
      <c r="S56" s="687" t="n"/>
      <c r="T56" s="687" t="n"/>
      <c r="U56" s="687" t="n"/>
      <c r="V56" s="687" t="n"/>
      <c r="W56" s="687" t="n"/>
      <c r="X56" s="687" t="n"/>
      <c r="Y56" s="687" t="n"/>
      <c r="Z56" s="687" t="n"/>
      <c r="AA56" s="687" t="n"/>
      <c r="AB56" s="687" t="n"/>
      <c r="AC56" s="687" t="n"/>
      <c r="AD56" s="687" t="n"/>
      <c r="AE56" s="687" t="n"/>
      <c r="AF56" s="687" t="n"/>
    </row>
    <row r="57">
      <c r="A57" s="687" t="n"/>
      <c r="B57" s="687" t="n"/>
      <c r="C57" s="687" t="n"/>
      <c r="D57" s="687" t="n"/>
      <c r="E57" s="687" t="n"/>
      <c r="F57" s="687" t="n"/>
      <c r="G57" s="999" t="n"/>
      <c r="H57" s="971" t="n"/>
      <c r="I57" s="687" t="n"/>
      <c r="J57" s="687" t="n"/>
      <c r="K57" s="687" t="n"/>
      <c r="L57" s="687" t="n"/>
      <c r="M57" s="687" t="n"/>
      <c r="N57" s="687" t="n"/>
      <c r="O57" s="687" t="n"/>
      <c r="P57" s="687" t="n"/>
      <c r="Q57" s="687" t="n"/>
      <c r="R57" s="687" t="n"/>
      <c r="S57" s="687" t="n"/>
      <c r="T57" s="687" t="n"/>
      <c r="U57" s="687" t="n"/>
      <c r="V57" s="687" t="n"/>
      <c r="W57" s="687" t="n"/>
      <c r="X57" s="687" t="n"/>
      <c r="Y57" s="687" t="n"/>
      <c r="Z57" s="687" t="n"/>
      <c r="AA57" s="687" t="n"/>
      <c r="AB57" s="687" t="n"/>
      <c r="AC57" s="687" t="n"/>
      <c r="AD57" s="687" t="n"/>
      <c r="AE57" s="687" t="n"/>
      <c r="AF57" s="687" t="n"/>
    </row>
    <row r="58">
      <c r="A58" s="687" t="n"/>
      <c r="B58" s="687" t="n"/>
      <c r="C58" s="687" t="n"/>
      <c r="D58" s="687" t="n"/>
      <c r="E58" s="687" t="n"/>
      <c r="F58" s="687" t="n"/>
      <c r="G58" s="999" t="n"/>
      <c r="H58" s="971" t="n"/>
      <c r="I58" s="687" t="n"/>
      <c r="J58" s="687" t="n"/>
      <c r="K58" s="687" t="n"/>
      <c r="L58" s="687" t="n"/>
      <c r="M58" s="687" t="n"/>
      <c r="N58" s="687" t="n"/>
      <c r="O58" s="687" t="n"/>
      <c r="P58" s="687" t="n"/>
      <c r="Q58" s="687" t="n"/>
      <c r="R58" s="687" t="n"/>
      <c r="S58" s="687" t="n"/>
      <c r="T58" s="687" t="n"/>
      <c r="U58" s="687" t="n"/>
      <c r="V58" s="687" t="n"/>
      <c r="W58" s="687" t="n"/>
      <c r="X58" s="687" t="n"/>
      <c r="Y58" s="687" t="n"/>
      <c r="Z58" s="687" t="n"/>
      <c r="AA58" s="687" t="n"/>
      <c r="AB58" s="687" t="n"/>
      <c r="AC58" s="687" t="n"/>
      <c r="AD58" s="687" t="n"/>
      <c r="AE58" s="687" t="n"/>
      <c r="AF58" s="687" t="n"/>
    </row>
    <row r="59">
      <c r="A59" s="687" t="n"/>
      <c r="B59" s="687" t="n"/>
      <c r="C59" s="687" t="n"/>
      <c r="D59" s="687" t="n"/>
      <c r="E59" s="687" t="n"/>
      <c r="F59" s="687" t="n"/>
      <c r="G59" s="999" t="n"/>
      <c r="H59" s="971" t="n"/>
      <c r="I59" s="687" t="n"/>
      <c r="J59" s="687" t="n"/>
      <c r="K59" s="687" t="n"/>
      <c r="L59" s="687" t="n"/>
      <c r="M59" s="687" t="n"/>
      <c r="N59" s="687" t="n"/>
      <c r="O59" s="687" t="n"/>
      <c r="P59" s="687" t="n"/>
      <c r="Q59" s="687" t="n"/>
      <c r="R59" s="687" t="n"/>
      <c r="S59" s="687" t="n"/>
      <c r="T59" s="687" t="n"/>
      <c r="U59" s="687" t="n"/>
      <c r="V59" s="687" t="n"/>
      <c r="W59" s="687" t="n"/>
      <c r="X59" s="687" t="n"/>
      <c r="Y59" s="687" t="n"/>
      <c r="Z59" s="687" t="n"/>
      <c r="AA59" s="687" t="n"/>
      <c r="AB59" s="687" t="n"/>
      <c r="AC59" s="687" t="n"/>
      <c r="AD59" s="687" t="n"/>
      <c r="AE59" s="687" t="n"/>
      <c r="AF59" s="687" t="n"/>
    </row>
    <row r="60">
      <c r="A60" s="687" t="n"/>
      <c r="B60" s="687" t="n"/>
      <c r="C60" s="687" t="n"/>
      <c r="D60" s="687" t="n"/>
      <c r="E60" s="687" t="n"/>
      <c r="F60" s="687" t="n"/>
      <c r="G60" s="999" t="n"/>
      <c r="H60" s="971" t="n"/>
      <c r="I60" s="687" t="n"/>
      <c r="J60" s="687" t="n"/>
      <c r="K60" s="687" t="n"/>
      <c r="L60" s="687" t="n"/>
      <c r="M60" s="687" t="n"/>
      <c r="N60" s="687" t="n"/>
      <c r="O60" s="687" t="n"/>
      <c r="P60" s="687" t="n"/>
      <c r="Q60" s="687" t="n"/>
      <c r="R60" s="687" t="n"/>
      <c r="S60" s="687" t="n"/>
      <c r="T60" s="687" t="n"/>
      <c r="U60" s="687" t="n"/>
      <c r="V60" s="687" t="n"/>
      <c r="W60" s="687" t="n"/>
      <c r="X60" s="687" t="n"/>
      <c r="Y60" s="687" t="n"/>
      <c r="Z60" s="687" t="n"/>
      <c r="AA60" s="687" t="n"/>
      <c r="AB60" s="687" t="n"/>
      <c r="AC60" s="687" t="n"/>
      <c r="AD60" s="687" t="n"/>
      <c r="AE60" s="687" t="n"/>
      <c r="AF60" s="687" t="n"/>
    </row>
    <row r="61">
      <c r="A61" s="687" t="n"/>
      <c r="B61" s="687" t="n"/>
      <c r="C61" s="687" t="n"/>
      <c r="D61" s="687" t="n"/>
      <c r="E61" s="687" t="n"/>
      <c r="F61" s="687" t="n"/>
      <c r="G61" s="999" t="n"/>
      <c r="H61" s="971" t="n"/>
      <c r="I61" s="687" t="n"/>
      <c r="J61" s="687" t="n"/>
      <c r="K61" s="687" t="n"/>
      <c r="L61" s="687" t="n"/>
      <c r="M61" s="687" t="n"/>
      <c r="N61" s="687" t="n"/>
      <c r="O61" s="687" t="n"/>
      <c r="P61" s="687" t="n"/>
      <c r="Q61" s="687" t="n"/>
      <c r="R61" s="687" t="n"/>
      <c r="S61" s="687" t="n"/>
      <c r="T61" s="687" t="n"/>
      <c r="U61" s="687" t="n"/>
      <c r="V61" s="687" t="n"/>
      <c r="W61" s="687" t="n"/>
      <c r="X61" s="687" t="n"/>
      <c r="Y61" s="687" t="n"/>
      <c r="Z61" s="687" t="n"/>
      <c r="AA61" s="687" t="n"/>
      <c r="AB61" s="687" t="n"/>
      <c r="AC61" s="687" t="n"/>
      <c r="AD61" s="687" t="n"/>
      <c r="AE61" s="687" t="n"/>
      <c r="AF61" s="687" t="n"/>
    </row>
    <row r="62">
      <c r="A62" s="687" t="n"/>
      <c r="B62" s="687" t="n"/>
      <c r="C62" s="687" t="n"/>
      <c r="D62" s="687" t="n"/>
      <c r="E62" s="687" t="n"/>
      <c r="F62" s="687" t="n"/>
      <c r="G62" s="999" t="n"/>
      <c r="H62" s="971" t="n"/>
      <c r="I62" s="687" t="n"/>
      <c r="J62" s="687" t="n"/>
      <c r="K62" s="687" t="n"/>
      <c r="L62" s="687" t="n"/>
      <c r="M62" s="687" t="n"/>
      <c r="N62" s="687" t="n"/>
      <c r="O62" s="687" t="n"/>
      <c r="P62" s="687" t="n"/>
      <c r="Q62" s="687" t="n"/>
      <c r="R62" s="687" t="n"/>
      <c r="S62" s="687" t="n"/>
      <c r="T62" s="687" t="n"/>
      <c r="U62" s="687" t="n"/>
      <c r="V62" s="687" t="n"/>
      <c r="W62" s="687" t="n"/>
      <c r="X62" s="687" t="n"/>
      <c r="Y62" s="687" t="n"/>
      <c r="Z62" s="687" t="n"/>
      <c r="AA62" s="687" t="n"/>
      <c r="AB62" s="687" t="n"/>
      <c r="AC62" s="687" t="n"/>
      <c r="AD62" s="687" t="n"/>
      <c r="AE62" s="687" t="n"/>
      <c r="AF62" s="687" t="n"/>
    </row>
    <row r="63">
      <c r="A63" s="687" t="n"/>
      <c r="B63" s="687" t="n"/>
      <c r="C63" s="687" t="n"/>
      <c r="D63" s="687" t="n"/>
      <c r="E63" s="687" t="n"/>
      <c r="F63" s="687" t="n"/>
      <c r="G63" s="999" t="n"/>
      <c r="H63" s="971" t="n"/>
      <c r="I63" s="687" t="n"/>
      <c r="J63" s="687" t="n"/>
      <c r="K63" s="687" t="n"/>
      <c r="L63" s="687" t="n"/>
      <c r="M63" s="687" t="n"/>
      <c r="N63" s="687" t="n"/>
      <c r="O63" s="687" t="n"/>
      <c r="P63" s="687" t="n"/>
      <c r="Q63" s="687" t="n"/>
      <c r="R63" s="687" t="n"/>
      <c r="S63" s="687" t="n"/>
      <c r="T63" s="687" t="n"/>
      <c r="U63" s="687" t="n"/>
      <c r="V63" s="687" t="n"/>
      <c r="W63" s="687" t="n"/>
      <c r="X63" s="687" t="n"/>
      <c r="Y63" s="687" t="n"/>
      <c r="Z63" s="687" t="n"/>
      <c r="AA63" s="687" t="n"/>
      <c r="AB63" s="687" t="n"/>
      <c r="AC63" s="687" t="n"/>
      <c r="AD63" s="687" t="n"/>
      <c r="AE63" s="687" t="n"/>
      <c r="AF63" s="687" t="n"/>
    </row>
    <row r="64">
      <c r="A64" s="687" t="n"/>
      <c r="B64" s="687" t="n"/>
      <c r="C64" s="687" t="n"/>
      <c r="D64" s="687" t="n"/>
      <c r="E64" s="687" t="n"/>
      <c r="F64" s="687" t="n"/>
      <c r="G64" s="999" t="n"/>
      <c r="H64" s="971" t="n"/>
      <c r="I64" s="687" t="n"/>
      <c r="J64" s="687" t="n"/>
      <c r="K64" s="687" t="n"/>
      <c r="L64" s="687" t="n"/>
      <c r="M64" s="687" t="n"/>
      <c r="N64" s="687" t="n"/>
      <c r="O64" s="687" t="n"/>
      <c r="P64" s="687" t="n"/>
      <c r="Q64" s="687" t="n"/>
      <c r="R64" s="687" t="n"/>
      <c r="S64" s="687" t="n"/>
      <c r="T64" s="687" t="n"/>
      <c r="U64" s="687" t="n"/>
      <c r="V64" s="687" t="n"/>
      <c r="W64" s="687" t="n"/>
      <c r="X64" s="687" t="n"/>
      <c r="Y64" s="687" t="n"/>
      <c r="Z64" s="687" t="n"/>
      <c r="AA64" s="687" t="n"/>
      <c r="AB64" s="687" t="n"/>
      <c r="AC64" s="687" t="n"/>
      <c r="AD64" s="687" t="n"/>
      <c r="AE64" s="687" t="n"/>
      <c r="AF64" s="687" t="n"/>
    </row>
    <row r="65">
      <c r="A65" s="687" t="n"/>
      <c r="B65" s="687" t="n"/>
      <c r="C65" s="687" t="n"/>
      <c r="D65" s="687" t="n"/>
      <c r="E65" s="687" t="n"/>
      <c r="F65" s="687" t="n"/>
      <c r="G65" s="999" t="n"/>
      <c r="H65" s="971" t="n"/>
      <c r="I65" s="687" t="n"/>
      <c r="J65" s="687" t="n"/>
      <c r="K65" s="687" t="n"/>
      <c r="L65" s="687" t="n"/>
      <c r="M65" s="687" t="n"/>
      <c r="N65" s="687" t="n"/>
      <c r="O65" s="687" t="n"/>
      <c r="P65" s="687" t="n"/>
      <c r="Q65" s="687" t="n"/>
      <c r="R65" s="687" t="n"/>
      <c r="S65" s="687" t="n"/>
      <c r="T65" s="687" t="n"/>
      <c r="U65" s="687" t="n"/>
      <c r="V65" s="687" t="n"/>
      <c r="W65" s="687" t="n"/>
      <c r="X65" s="687" t="n"/>
      <c r="Y65" s="687" t="n"/>
      <c r="Z65" s="687" t="n"/>
      <c r="AA65" s="687" t="n"/>
      <c r="AB65" s="687" t="n"/>
      <c r="AC65" s="687" t="n"/>
      <c r="AD65" s="687" t="n"/>
      <c r="AE65" s="687" t="n"/>
      <c r="AF65" s="687" t="n"/>
    </row>
    <row r="66">
      <c r="A66" s="687" t="n"/>
      <c r="B66" s="687" t="n"/>
      <c r="C66" s="687" t="n"/>
      <c r="D66" s="687" t="n"/>
      <c r="E66" s="687" t="n"/>
      <c r="F66" s="687" t="n"/>
      <c r="G66" s="999" t="n"/>
      <c r="H66" s="971" t="n"/>
      <c r="I66" s="687" t="n"/>
      <c r="J66" s="687" t="n"/>
      <c r="K66" s="687" t="n"/>
      <c r="L66" s="687" t="n"/>
      <c r="M66" s="687" t="n"/>
      <c r="N66" s="687" t="n"/>
      <c r="O66" s="687" t="n"/>
      <c r="P66" s="687" t="n"/>
      <c r="Q66" s="687" t="n"/>
      <c r="R66" s="687" t="n"/>
      <c r="S66" s="687" t="n"/>
      <c r="T66" s="687" t="n"/>
      <c r="U66" s="687" t="n"/>
      <c r="V66" s="687" t="n"/>
      <c r="W66" s="687" t="n"/>
      <c r="X66" s="687" t="n"/>
      <c r="Y66" s="687" t="n"/>
      <c r="Z66" s="687" t="n"/>
      <c r="AA66" s="687" t="n"/>
      <c r="AB66" s="687" t="n"/>
      <c r="AC66" s="687" t="n"/>
      <c r="AD66" s="687" t="n"/>
      <c r="AE66" s="687" t="n"/>
      <c r="AF66" s="687" t="n"/>
    </row>
    <row r="67">
      <c r="A67" s="687" t="n"/>
      <c r="B67" s="687" t="n"/>
      <c r="C67" s="687" t="n"/>
      <c r="D67" s="687" t="n"/>
      <c r="E67" s="687" t="n"/>
      <c r="F67" s="687" t="n"/>
      <c r="G67" s="999" t="n"/>
      <c r="H67" s="971" t="n"/>
      <c r="I67" s="687" t="n"/>
      <c r="J67" s="687" t="n"/>
      <c r="K67" s="687" t="n"/>
      <c r="L67" s="687" t="n"/>
      <c r="M67" s="687" t="n"/>
      <c r="N67" s="687" t="n"/>
      <c r="O67" s="687" t="n"/>
      <c r="P67" s="687" t="n"/>
      <c r="Q67" s="687" t="n"/>
      <c r="R67" s="687" t="n"/>
      <c r="S67" s="687" t="n"/>
      <c r="T67" s="687" t="n"/>
      <c r="U67" s="687" t="n"/>
      <c r="V67" s="687" t="n"/>
      <c r="W67" s="687" t="n"/>
      <c r="X67" s="687" t="n"/>
      <c r="Y67" s="687" t="n"/>
      <c r="Z67" s="687" t="n"/>
      <c r="AA67" s="687" t="n"/>
      <c r="AB67" s="687" t="n"/>
      <c r="AC67" s="687" t="n"/>
      <c r="AD67" s="687" t="n"/>
      <c r="AE67" s="687" t="n"/>
      <c r="AF67" s="687" t="n"/>
    </row>
    <row r="68">
      <c r="A68" s="687" t="n"/>
      <c r="B68" s="687" t="n"/>
      <c r="C68" s="687" t="n"/>
      <c r="D68" s="687" t="n"/>
      <c r="E68" s="687" t="n"/>
      <c r="F68" s="687" t="n"/>
      <c r="G68" s="999" t="n"/>
      <c r="H68" s="971" t="n"/>
      <c r="I68" s="687" t="n"/>
      <c r="J68" s="687" t="n"/>
      <c r="K68" s="687" t="n"/>
      <c r="L68" s="687" t="n"/>
      <c r="M68" s="687" t="n"/>
      <c r="N68" s="687" t="n"/>
      <c r="O68" s="687" t="n"/>
      <c r="P68" s="687" t="n"/>
      <c r="Q68" s="687" t="n"/>
      <c r="R68" s="687" t="n"/>
      <c r="S68" s="687" t="n"/>
      <c r="T68" s="687" t="n"/>
      <c r="U68" s="687" t="n"/>
      <c r="V68" s="687" t="n"/>
      <c r="W68" s="687" t="n"/>
      <c r="X68" s="687" t="n"/>
      <c r="Y68" s="687" t="n"/>
      <c r="Z68" s="687" t="n"/>
      <c r="AA68" s="687" t="n"/>
      <c r="AB68" s="687" t="n"/>
      <c r="AC68" s="687" t="n"/>
      <c r="AD68" s="687" t="n"/>
      <c r="AE68" s="687" t="n"/>
      <c r="AF68" s="687" t="n"/>
    </row>
    <row r="69">
      <c r="A69" s="687" t="n"/>
      <c r="B69" s="687" t="n"/>
      <c r="C69" s="687" t="n"/>
      <c r="D69" s="687" t="n"/>
      <c r="E69" s="687" t="n"/>
      <c r="F69" s="687" t="n"/>
      <c r="G69" s="999" t="n"/>
      <c r="H69" s="971" t="n"/>
      <c r="I69" s="687" t="n"/>
      <c r="J69" s="687" t="n"/>
      <c r="K69" s="687" t="n"/>
      <c r="L69" s="687" t="n"/>
      <c r="M69" s="687" t="n"/>
      <c r="N69" s="687" t="n"/>
      <c r="O69" s="687" t="n"/>
      <c r="P69" s="687" t="n"/>
      <c r="Q69" s="687" t="n"/>
      <c r="R69" s="687" t="n"/>
      <c r="S69" s="687" t="n"/>
      <c r="T69" s="687" t="n"/>
      <c r="U69" s="687" t="n"/>
      <c r="V69" s="687" t="n"/>
      <c r="W69" s="687" t="n"/>
      <c r="X69" s="687" t="n"/>
      <c r="Y69" s="687" t="n"/>
      <c r="Z69" s="687" t="n"/>
      <c r="AA69" s="687" t="n"/>
      <c r="AB69" s="687" t="n"/>
      <c r="AC69" s="687" t="n"/>
      <c r="AD69" s="687" t="n"/>
      <c r="AE69" s="687" t="n"/>
      <c r="AF69" s="687" t="n"/>
    </row>
    <row r="70">
      <c r="A70" s="687" t="n"/>
      <c r="B70" s="687" t="n"/>
      <c r="C70" s="687" t="n"/>
      <c r="D70" s="687" t="n"/>
      <c r="E70" s="687" t="n"/>
      <c r="F70" s="687" t="n"/>
      <c r="G70" s="999" t="n"/>
      <c r="H70" s="971" t="n"/>
      <c r="I70" s="687" t="n"/>
      <c r="J70" s="687" t="n"/>
      <c r="K70" s="687" t="n"/>
      <c r="L70" s="687" t="n"/>
      <c r="M70" s="687" t="n"/>
      <c r="N70" s="687" t="n"/>
      <c r="O70" s="687" t="n"/>
      <c r="P70" s="687" t="n"/>
      <c r="Q70" s="687" t="n"/>
      <c r="R70" s="687" t="n"/>
      <c r="S70" s="687" t="n"/>
      <c r="T70" s="687" t="n"/>
      <c r="U70" s="687" t="n"/>
      <c r="V70" s="687" t="n"/>
      <c r="W70" s="687" t="n"/>
      <c r="X70" s="687" t="n"/>
      <c r="Y70" s="687" t="n"/>
      <c r="Z70" s="687" t="n"/>
      <c r="AA70" s="687" t="n"/>
      <c r="AB70" s="687" t="n"/>
      <c r="AC70" s="687" t="n"/>
      <c r="AD70" s="687" t="n"/>
      <c r="AE70" s="687" t="n"/>
      <c r="AF70" s="687" t="n"/>
    </row>
    <row r="71">
      <c r="A71" s="687" t="n"/>
      <c r="B71" s="687" t="n"/>
      <c r="C71" s="687" t="n"/>
      <c r="D71" s="687" t="n"/>
      <c r="E71" s="687" t="n"/>
      <c r="F71" s="687" t="n"/>
      <c r="G71" s="999" t="n"/>
      <c r="H71" s="971" t="n"/>
      <c r="I71" s="687" t="n"/>
      <c r="J71" s="687" t="n"/>
      <c r="K71" s="687" t="n"/>
      <c r="L71" s="687" t="n"/>
      <c r="M71" s="687" t="n"/>
      <c r="N71" s="687" t="n"/>
      <c r="O71" s="687" t="n"/>
      <c r="P71" s="687" t="n"/>
      <c r="Q71" s="687" t="n"/>
      <c r="R71" s="687" t="n"/>
      <c r="S71" s="687" t="n"/>
      <c r="T71" s="687" t="n"/>
      <c r="U71" s="687" t="n"/>
      <c r="V71" s="687" t="n"/>
      <c r="W71" s="687" t="n"/>
      <c r="X71" s="687" t="n"/>
      <c r="Y71" s="687" t="n"/>
      <c r="Z71" s="687" t="n"/>
      <c r="AA71" s="687" t="n"/>
      <c r="AB71" s="687" t="n"/>
      <c r="AC71" s="687" t="n"/>
      <c r="AD71" s="687" t="n"/>
      <c r="AE71" s="687" t="n"/>
      <c r="AF71" s="687" t="n"/>
    </row>
    <row r="72">
      <c r="A72" s="687" t="n"/>
      <c r="B72" s="687" t="n"/>
      <c r="C72" s="687" t="n"/>
      <c r="D72" s="687" t="n"/>
      <c r="E72" s="687" t="n"/>
      <c r="F72" s="687" t="n"/>
      <c r="G72" s="999" t="n"/>
      <c r="H72" s="971" t="n"/>
      <c r="I72" s="687" t="n"/>
      <c r="J72" s="687" t="n"/>
      <c r="K72" s="687" t="n"/>
      <c r="L72" s="687" t="n"/>
      <c r="M72" s="687" t="n"/>
      <c r="N72" s="687" t="n"/>
      <c r="O72" s="687" t="n"/>
      <c r="P72" s="687" t="n"/>
      <c r="Q72" s="687" t="n"/>
      <c r="R72" s="687" t="n"/>
      <c r="S72" s="687" t="n"/>
      <c r="T72" s="687" t="n"/>
      <c r="U72" s="687" t="n"/>
      <c r="V72" s="687" t="n"/>
      <c r="W72" s="687" t="n"/>
      <c r="X72" s="687" t="n"/>
      <c r="Y72" s="687" t="n"/>
      <c r="Z72" s="687" t="n"/>
      <c r="AA72" s="687" t="n"/>
      <c r="AB72" s="687" t="n"/>
      <c r="AC72" s="687" t="n"/>
      <c r="AD72" s="687" t="n"/>
      <c r="AE72" s="687" t="n"/>
      <c r="AF72" s="687" t="n"/>
    </row>
    <row r="73">
      <c r="A73" s="687" t="n"/>
      <c r="B73" s="687" t="n"/>
      <c r="C73" s="687" t="n"/>
      <c r="D73" s="687" t="n"/>
      <c r="E73" s="687" t="n"/>
      <c r="F73" s="687" t="n"/>
      <c r="G73" s="999" t="n"/>
      <c r="H73" s="971" t="n"/>
      <c r="I73" s="687" t="n"/>
      <c r="J73" s="687" t="n"/>
      <c r="K73" s="687" t="n"/>
      <c r="L73" s="687" t="n"/>
      <c r="M73" s="687" t="n"/>
      <c r="N73" s="687" t="n"/>
      <c r="O73" s="687" t="n"/>
      <c r="P73" s="687" t="n"/>
      <c r="Q73" s="687" t="n"/>
      <c r="R73" s="687" t="n"/>
      <c r="S73" s="687" t="n"/>
      <c r="T73" s="687" t="n"/>
      <c r="U73" s="687" t="n"/>
      <c r="V73" s="687" t="n"/>
      <c r="W73" s="687" t="n"/>
      <c r="X73" s="687" t="n"/>
      <c r="Y73" s="687" t="n"/>
      <c r="Z73" s="687" t="n"/>
      <c r="AA73" s="687" t="n"/>
      <c r="AB73" s="687" t="n"/>
      <c r="AC73" s="687" t="n"/>
      <c r="AD73" s="687" t="n"/>
      <c r="AE73" s="687" t="n"/>
      <c r="AF73" s="687" t="n"/>
    </row>
    <row r="74">
      <c r="A74" s="687" t="n"/>
      <c r="B74" s="687" t="n"/>
      <c r="C74" s="687" t="n"/>
      <c r="D74" s="687" t="n"/>
      <c r="E74" s="687" t="n"/>
      <c r="F74" s="687" t="n"/>
      <c r="G74" s="999" t="n"/>
      <c r="H74" s="971" t="n"/>
      <c r="I74" s="687" t="n"/>
      <c r="J74" s="687" t="n"/>
      <c r="K74" s="687" t="n"/>
      <c r="L74" s="687" t="n"/>
      <c r="M74" s="687" t="n"/>
      <c r="N74" s="687" t="n"/>
      <c r="O74" s="687" t="n"/>
      <c r="P74" s="687" t="n"/>
      <c r="Q74" s="687" t="n"/>
      <c r="R74" s="687" t="n"/>
      <c r="S74" s="687" t="n"/>
      <c r="T74" s="687" t="n"/>
      <c r="U74" s="687" t="n"/>
      <c r="V74" s="687" t="n"/>
      <c r="W74" s="687" t="n"/>
      <c r="X74" s="687" t="n"/>
      <c r="Y74" s="687" t="n"/>
      <c r="Z74" s="687" t="n"/>
      <c r="AA74" s="687" t="n"/>
      <c r="AB74" s="687" t="n"/>
      <c r="AC74" s="687" t="n"/>
      <c r="AD74" s="687" t="n"/>
      <c r="AE74" s="687" t="n"/>
      <c r="AF74" s="687" t="n"/>
    </row>
    <row r="75">
      <c r="A75" s="687" t="n"/>
      <c r="B75" s="687" t="n"/>
      <c r="C75" s="687" t="n"/>
      <c r="D75" s="687" t="n"/>
      <c r="E75" s="687" t="n"/>
      <c r="F75" s="687" t="n"/>
      <c r="G75" s="999" t="n"/>
      <c r="H75" s="971" t="n"/>
      <c r="I75" s="687" t="n"/>
      <c r="J75" s="687" t="n"/>
      <c r="K75" s="687" t="n"/>
      <c r="L75" s="687" t="n"/>
      <c r="M75" s="687" t="n"/>
      <c r="N75" s="687" t="n"/>
      <c r="O75" s="687" t="n"/>
      <c r="P75" s="687" t="n"/>
      <c r="Q75" s="687" t="n"/>
      <c r="R75" s="687" t="n"/>
      <c r="S75" s="687" t="n"/>
      <c r="T75" s="687" t="n"/>
      <c r="U75" s="687" t="n"/>
      <c r="V75" s="687" t="n"/>
      <c r="W75" s="687" t="n"/>
      <c r="X75" s="687" t="n"/>
      <c r="Y75" s="687" t="n"/>
      <c r="Z75" s="687" t="n"/>
      <c r="AA75" s="687" t="n"/>
      <c r="AB75" s="687" t="n"/>
      <c r="AC75" s="687" t="n"/>
      <c r="AD75" s="687" t="n"/>
      <c r="AE75" s="687" t="n"/>
      <c r="AF75" s="687" t="n"/>
    </row>
    <row r="76">
      <c r="A76" s="687" t="n"/>
      <c r="B76" s="687" t="n"/>
      <c r="C76" s="687" t="n"/>
      <c r="D76" s="687" t="n"/>
      <c r="E76" s="687" t="n"/>
      <c r="F76" s="687" t="n"/>
      <c r="G76" s="999" t="n"/>
      <c r="H76" s="971" t="n"/>
      <c r="I76" s="687" t="n"/>
      <c r="J76" s="687" t="n"/>
      <c r="K76" s="687" t="n"/>
      <c r="L76" s="687" t="n"/>
      <c r="M76" s="687" t="n"/>
      <c r="N76" s="687" t="n"/>
      <c r="O76" s="687" t="n"/>
      <c r="P76" s="687" t="n"/>
      <c r="Q76" s="687" t="n"/>
      <c r="R76" s="687" t="n"/>
      <c r="S76" s="687" t="n"/>
      <c r="T76" s="687" t="n"/>
      <c r="U76" s="687" t="n"/>
      <c r="V76" s="687" t="n"/>
      <c r="W76" s="687" t="n"/>
      <c r="X76" s="687" t="n"/>
      <c r="Y76" s="687" t="n"/>
      <c r="Z76" s="687" t="n"/>
      <c r="AA76" s="687" t="n"/>
      <c r="AB76" s="687" t="n"/>
      <c r="AC76" s="687" t="n"/>
      <c r="AD76" s="687" t="n"/>
      <c r="AE76" s="687" t="n"/>
      <c r="AF76" s="687" t="n"/>
    </row>
    <row r="77">
      <c r="A77" s="687" t="n"/>
      <c r="B77" s="687" t="n"/>
      <c r="C77" s="687" t="n"/>
      <c r="D77" s="687" t="n"/>
      <c r="E77" s="687" t="n"/>
      <c r="F77" s="687" t="n"/>
      <c r="G77" s="999" t="n"/>
      <c r="H77" s="971" t="n"/>
      <c r="I77" s="687" t="n"/>
      <c r="J77" s="687" t="n"/>
      <c r="K77" s="687" t="n"/>
      <c r="L77" s="687" t="n"/>
      <c r="M77" s="687" t="n"/>
      <c r="N77" s="687" t="n"/>
      <c r="O77" s="687" t="n"/>
      <c r="P77" s="687" t="n"/>
      <c r="Q77" s="687" t="n"/>
      <c r="R77" s="687" t="n"/>
      <c r="S77" s="687" t="n"/>
      <c r="T77" s="687" t="n"/>
      <c r="U77" s="687" t="n"/>
      <c r="V77" s="687" t="n"/>
      <c r="W77" s="687" t="n"/>
      <c r="X77" s="687" t="n"/>
      <c r="Y77" s="687" t="n"/>
      <c r="Z77" s="687" t="n"/>
      <c r="AA77" s="687" t="n"/>
      <c r="AB77" s="687" t="n"/>
      <c r="AC77" s="687" t="n"/>
      <c r="AD77" s="687" t="n"/>
      <c r="AE77" s="687" t="n"/>
      <c r="AF77" s="687" t="n"/>
    </row>
    <row r="78">
      <c r="A78" s="687" t="n"/>
      <c r="B78" s="687" t="n"/>
      <c r="C78" s="687" t="n"/>
      <c r="D78" s="687" t="n"/>
      <c r="E78" s="687" t="n"/>
      <c r="F78" s="687" t="n"/>
      <c r="G78" s="999" t="n"/>
      <c r="H78" s="971" t="n"/>
      <c r="I78" s="687" t="n"/>
      <c r="J78" s="687" t="n"/>
      <c r="K78" s="687" t="n"/>
      <c r="L78" s="687" t="n"/>
      <c r="M78" s="687" t="n"/>
      <c r="N78" s="687" t="n"/>
      <c r="O78" s="687" t="n"/>
      <c r="P78" s="687" t="n"/>
      <c r="Q78" s="687" t="n"/>
      <c r="R78" s="687" t="n"/>
      <c r="S78" s="687" t="n"/>
      <c r="T78" s="687" t="n"/>
      <c r="U78" s="687" t="n"/>
      <c r="V78" s="687" t="n"/>
      <c r="W78" s="687" t="n"/>
      <c r="X78" s="687" t="n"/>
      <c r="Y78" s="687" t="n"/>
      <c r="Z78" s="687" t="n"/>
      <c r="AA78" s="687" t="n"/>
      <c r="AB78" s="687" t="n"/>
      <c r="AC78" s="687" t="n"/>
      <c r="AD78" s="687" t="n"/>
      <c r="AE78" s="687" t="n"/>
      <c r="AF78" s="687" t="n"/>
    </row>
    <row r="79">
      <c r="A79" s="687" t="n"/>
      <c r="B79" s="687" t="n"/>
      <c r="C79" s="687" t="n"/>
      <c r="D79" s="687" t="n"/>
      <c r="E79" s="687" t="n"/>
      <c r="F79" s="687" t="n"/>
      <c r="G79" s="999" t="n"/>
      <c r="H79" s="971" t="n"/>
      <c r="I79" s="687" t="n"/>
      <c r="J79" s="687" t="n"/>
      <c r="K79" s="687" t="n"/>
      <c r="L79" s="687" t="n"/>
      <c r="M79" s="687" t="n"/>
      <c r="N79" s="687" t="n"/>
      <c r="O79" s="687" t="n"/>
      <c r="P79" s="687" t="n"/>
      <c r="Q79" s="687" t="n"/>
      <c r="R79" s="687" t="n"/>
      <c r="S79" s="687" t="n"/>
      <c r="T79" s="687" t="n"/>
      <c r="U79" s="687" t="n"/>
      <c r="V79" s="687" t="n"/>
      <c r="W79" s="687" t="n"/>
      <c r="X79" s="687" t="n"/>
      <c r="Y79" s="687" t="n"/>
      <c r="Z79" s="687" t="n"/>
      <c r="AA79" s="687" t="n"/>
      <c r="AB79" s="687" t="n"/>
      <c r="AC79" s="687" t="n"/>
      <c r="AD79" s="687" t="n"/>
      <c r="AE79" s="687" t="n"/>
      <c r="AF79" s="687" t="n"/>
    </row>
    <row r="80">
      <c r="A80" s="687" t="n"/>
      <c r="B80" s="687" t="n"/>
      <c r="C80" s="687" t="n"/>
      <c r="D80" s="687" t="n"/>
      <c r="E80" s="687" t="n"/>
      <c r="F80" s="687" t="n"/>
      <c r="G80" s="999" t="n"/>
      <c r="H80" s="971" t="n"/>
      <c r="I80" s="687" t="n"/>
      <c r="J80" s="687" t="n"/>
      <c r="K80" s="687" t="n"/>
      <c r="L80" s="687" t="n"/>
      <c r="M80" s="687" t="n"/>
      <c r="N80" s="687" t="n"/>
      <c r="O80" s="687" t="n"/>
      <c r="P80" s="687" t="n"/>
      <c r="Q80" s="687" t="n"/>
      <c r="R80" s="687" t="n"/>
      <c r="S80" s="687" t="n"/>
      <c r="T80" s="687" t="n"/>
      <c r="U80" s="687" t="n"/>
      <c r="V80" s="687" t="n"/>
      <c r="W80" s="687" t="n"/>
      <c r="X80" s="687" t="n"/>
      <c r="Y80" s="687" t="n"/>
      <c r="Z80" s="687" t="n"/>
      <c r="AA80" s="687" t="n"/>
      <c r="AB80" s="687" t="n"/>
      <c r="AC80" s="687" t="n"/>
      <c r="AD80" s="687" t="n"/>
      <c r="AE80" s="687" t="n"/>
      <c r="AF80" s="687" t="n"/>
    </row>
    <row r="81">
      <c r="A81" s="687" t="n"/>
      <c r="B81" s="687" t="n"/>
      <c r="C81" s="687" t="n"/>
      <c r="D81" s="687" t="n"/>
      <c r="E81" s="687" t="n"/>
      <c r="F81" s="687" t="n"/>
      <c r="G81" s="999" t="n"/>
      <c r="H81" s="971" t="n"/>
      <c r="I81" s="687" t="n"/>
      <c r="J81" s="687" t="n"/>
      <c r="K81" s="687" t="n"/>
      <c r="L81" s="687" t="n"/>
      <c r="M81" s="687" t="n"/>
      <c r="N81" s="687" t="n"/>
      <c r="O81" s="687" t="n"/>
      <c r="P81" s="687" t="n"/>
      <c r="Q81" s="687" t="n"/>
      <c r="R81" s="687" t="n"/>
      <c r="S81" s="687" t="n"/>
      <c r="T81" s="687" t="n"/>
      <c r="U81" s="687" t="n"/>
      <c r="V81" s="687" t="n"/>
      <c r="W81" s="687" t="n"/>
      <c r="X81" s="687" t="n"/>
      <c r="Y81" s="687" t="n"/>
      <c r="Z81" s="687" t="n"/>
      <c r="AA81" s="687" t="n"/>
      <c r="AB81" s="687" t="n"/>
      <c r="AC81" s="687" t="n"/>
      <c r="AD81" s="687" t="n"/>
      <c r="AE81" s="687" t="n"/>
      <c r="AF81" s="687" t="n"/>
    </row>
    <row r="82">
      <c r="A82" s="687" t="n"/>
      <c r="B82" s="687" t="n"/>
      <c r="C82" s="687" t="n"/>
      <c r="D82" s="687" t="n"/>
      <c r="E82" s="687" t="n"/>
      <c r="F82" s="687" t="n"/>
      <c r="G82" s="999" t="n"/>
      <c r="H82" s="971" t="n"/>
      <c r="I82" s="687" t="n"/>
      <c r="J82" s="687" t="n"/>
      <c r="K82" s="687" t="n"/>
      <c r="L82" s="687" t="n"/>
      <c r="M82" s="687" t="n"/>
      <c r="N82" s="687" t="n"/>
      <c r="O82" s="687" t="n"/>
      <c r="P82" s="687" t="n"/>
      <c r="Q82" s="687" t="n"/>
      <c r="R82" s="687" t="n"/>
      <c r="S82" s="687" t="n"/>
      <c r="T82" s="687" t="n"/>
      <c r="U82" s="687" t="n"/>
      <c r="V82" s="687" t="n"/>
      <c r="W82" s="687" t="n"/>
      <c r="X82" s="687" t="n"/>
      <c r="Y82" s="687" t="n"/>
      <c r="Z82" s="687" t="n"/>
      <c r="AA82" s="687" t="n"/>
      <c r="AB82" s="687" t="n"/>
      <c r="AC82" s="687" t="n"/>
      <c r="AD82" s="687" t="n"/>
      <c r="AE82" s="687" t="n"/>
      <c r="AF82" s="687" t="n"/>
    </row>
    <row r="83">
      <c r="A83" s="687" t="n"/>
      <c r="B83" s="687" t="n"/>
      <c r="C83" s="687" t="n"/>
      <c r="D83" s="687" t="n"/>
      <c r="E83" s="687" t="n"/>
      <c r="F83" s="687" t="n"/>
      <c r="G83" s="999" t="n"/>
      <c r="H83" s="971" t="n"/>
      <c r="I83" s="687" t="n"/>
      <c r="J83" s="687" t="n"/>
      <c r="K83" s="687" t="n"/>
      <c r="L83" s="687" t="n"/>
      <c r="M83" s="687" t="n"/>
      <c r="N83" s="687" t="n"/>
      <c r="O83" s="687" t="n"/>
      <c r="P83" s="687" t="n"/>
      <c r="Q83" s="687" t="n"/>
      <c r="R83" s="687" t="n"/>
      <c r="S83" s="687" t="n"/>
      <c r="T83" s="687" t="n"/>
      <c r="U83" s="687" t="n"/>
      <c r="V83" s="687" t="n"/>
      <c r="W83" s="687" t="n"/>
      <c r="X83" s="687" t="n"/>
      <c r="Y83" s="687" t="n"/>
      <c r="Z83" s="687" t="n"/>
      <c r="AA83" s="687" t="n"/>
      <c r="AB83" s="687" t="n"/>
      <c r="AC83" s="687" t="n"/>
      <c r="AD83" s="687" t="n"/>
      <c r="AE83" s="687" t="n"/>
      <c r="AF83" s="687" t="n"/>
    </row>
    <row r="84">
      <c r="A84" s="687" t="n"/>
      <c r="B84" s="687" t="n"/>
      <c r="C84" s="687" t="n"/>
      <c r="D84" s="687" t="n"/>
      <c r="E84" s="687" t="n"/>
      <c r="F84" s="687" t="n"/>
      <c r="G84" s="999" t="n"/>
      <c r="H84" s="971" t="n"/>
      <c r="I84" s="687" t="n"/>
      <c r="J84" s="687" t="n"/>
      <c r="K84" s="687" t="n"/>
      <c r="L84" s="687" t="n"/>
      <c r="M84" s="687" t="n"/>
      <c r="N84" s="687" t="n"/>
      <c r="O84" s="687" t="n"/>
      <c r="P84" s="687" t="n"/>
      <c r="Q84" s="687" t="n"/>
      <c r="R84" s="687" t="n"/>
      <c r="S84" s="687" t="n"/>
      <c r="T84" s="687" t="n"/>
      <c r="U84" s="687" t="n"/>
      <c r="V84" s="687" t="n"/>
      <c r="W84" s="687" t="n"/>
      <c r="X84" s="687" t="n"/>
      <c r="Y84" s="687" t="n"/>
      <c r="Z84" s="687" t="n"/>
      <c r="AA84" s="687" t="n"/>
      <c r="AB84" s="687" t="n"/>
      <c r="AC84" s="687" t="n"/>
      <c r="AD84" s="687" t="n"/>
      <c r="AE84" s="687" t="n"/>
      <c r="AF84" s="687" t="n"/>
    </row>
    <row r="85">
      <c r="A85" s="687" t="n"/>
      <c r="B85" s="687" t="n"/>
      <c r="C85" s="687" t="n"/>
      <c r="D85" s="687" t="n"/>
      <c r="E85" s="687" t="n"/>
      <c r="F85" s="687" t="n"/>
      <c r="G85" s="999" t="n"/>
      <c r="H85" s="971" t="n"/>
      <c r="I85" s="687" t="n"/>
      <c r="J85" s="687" t="n"/>
      <c r="K85" s="687" t="n"/>
      <c r="L85" s="687" t="n"/>
      <c r="M85" s="687" t="n"/>
      <c r="N85" s="687" t="n"/>
      <c r="O85" s="687" t="n"/>
      <c r="P85" s="687" t="n"/>
      <c r="Q85" s="687" t="n"/>
      <c r="R85" s="687" t="n"/>
      <c r="S85" s="687" t="n"/>
      <c r="T85" s="687" t="n"/>
      <c r="U85" s="687" t="n"/>
      <c r="V85" s="687" t="n"/>
      <c r="W85" s="687" t="n"/>
      <c r="X85" s="687" t="n"/>
      <c r="Y85" s="687" t="n"/>
      <c r="Z85" s="687" t="n"/>
      <c r="AA85" s="687" t="n"/>
      <c r="AB85" s="687" t="n"/>
      <c r="AC85" s="687" t="n"/>
      <c r="AD85" s="687" t="n"/>
      <c r="AE85" s="687" t="n"/>
      <c r="AF85" s="687" t="n"/>
    </row>
    <row r="86">
      <c r="A86" s="687" t="n"/>
      <c r="B86" s="687" t="n"/>
      <c r="C86" s="687" t="n"/>
      <c r="D86" s="687" t="n"/>
      <c r="E86" s="687" t="n"/>
      <c r="F86" s="687" t="n"/>
      <c r="G86" s="999" t="n"/>
      <c r="H86" s="971" t="n"/>
      <c r="I86" s="687" t="n"/>
      <c r="J86" s="687" t="n"/>
      <c r="K86" s="687" t="n"/>
      <c r="L86" s="687" t="n"/>
      <c r="M86" s="687" t="n"/>
      <c r="N86" s="687" t="n"/>
      <c r="O86" s="687" t="n"/>
      <c r="P86" s="687" t="n"/>
      <c r="Q86" s="687" t="n"/>
      <c r="R86" s="687" t="n"/>
      <c r="S86" s="687" t="n"/>
      <c r="T86" s="687" t="n"/>
      <c r="U86" s="687" t="n"/>
      <c r="V86" s="687" t="n"/>
      <c r="W86" s="687" t="n"/>
      <c r="X86" s="687" t="n"/>
      <c r="Y86" s="687" t="n"/>
      <c r="Z86" s="687" t="n"/>
      <c r="AA86" s="687" t="n"/>
      <c r="AB86" s="687" t="n"/>
      <c r="AC86" s="687" t="n"/>
      <c r="AD86" s="687" t="n"/>
      <c r="AE86" s="687" t="n"/>
      <c r="AF86" s="687" t="n"/>
    </row>
    <row r="87">
      <c r="A87" s="687" t="n"/>
      <c r="B87" s="687" t="n"/>
      <c r="C87" s="687" t="n"/>
      <c r="D87" s="687" t="n"/>
      <c r="E87" s="687" t="n"/>
      <c r="F87" s="687" t="n"/>
      <c r="G87" s="999" t="n"/>
      <c r="H87" s="971" t="n"/>
      <c r="I87" s="687" t="n"/>
      <c r="J87" s="687" t="n"/>
      <c r="K87" s="687" t="n"/>
      <c r="L87" s="687" t="n"/>
      <c r="M87" s="687" t="n"/>
      <c r="N87" s="687" t="n"/>
      <c r="O87" s="687" t="n"/>
      <c r="P87" s="687" t="n"/>
      <c r="Q87" s="687" t="n"/>
      <c r="R87" s="687" t="n"/>
      <c r="S87" s="687" t="n"/>
      <c r="T87" s="687" t="n"/>
      <c r="U87" s="687" t="n"/>
      <c r="V87" s="687" t="n"/>
      <c r="W87" s="687" t="n"/>
      <c r="X87" s="687" t="n"/>
      <c r="Y87" s="687" t="n"/>
      <c r="Z87" s="687" t="n"/>
      <c r="AA87" s="687" t="n"/>
      <c r="AB87" s="687" t="n"/>
      <c r="AC87" s="687" t="n"/>
      <c r="AD87" s="687" t="n"/>
      <c r="AE87" s="687" t="n"/>
      <c r="AF87" s="687" t="n"/>
    </row>
    <row r="88">
      <c r="A88" s="687" t="n"/>
      <c r="B88" s="687" t="n"/>
      <c r="C88" s="687" t="n"/>
      <c r="D88" s="687" t="n"/>
      <c r="E88" s="687" t="n"/>
      <c r="F88" s="687" t="n"/>
      <c r="G88" s="999" t="n"/>
      <c r="H88" s="971" t="n"/>
      <c r="I88" s="687" t="n"/>
      <c r="J88" s="687" t="n"/>
      <c r="K88" s="687" t="n"/>
      <c r="L88" s="687" t="n"/>
      <c r="M88" s="687" t="n"/>
      <c r="N88" s="687" t="n"/>
      <c r="O88" s="687" t="n"/>
      <c r="P88" s="687" t="n"/>
      <c r="Q88" s="687" t="n"/>
      <c r="R88" s="687" t="n"/>
      <c r="S88" s="687" t="n"/>
      <c r="T88" s="687" t="n"/>
      <c r="U88" s="687" t="n"/>
      <c r="V88" s="687" t="n"/>
      <c r="W88" s="687" t="n"/>
      <c r="X88" s="687" t="n"/>
      <c r="Y88" s="687" t="n"/>
      <c r="Z88" s="687" t="n"/>
      <c r="AA88" s="687" t="n"/>
      <c r="AB88" s="687" t="n"/>
      <c r="AC88" s="687" t="n"/>
      <c r="AD88" s="687" t="n"/>
      <c r="AE88" s="687" t="n"/>
      <c r="AF88" s="687" t="n"/>
    </row>
    <row r="89">
      <c r="A89" s="687" t="n"/>
      <c r="B89" s="687" t="n"/>
      <c r="C89" s="687" t="n"/>
      <c r="D89" s="687" t="n"/>
      <c r="E89" s="687" t="n"/>
      <c r="F89" s="687" t="n"/>
      <c r="G89" s="999" t="n"/>
      <c r="H89" s="971" t="n"/>
      <c r="I89" s="687" t="n"/>
      <c r="J89" s="687" t="n"/>
      <c r="K89" s="687" t="n"/>
      <c r="L89" s="687" t="n"/>
      <c r="M89" s="687" t="n"/>
      <c r="N89" s="687" t="n"/>
      <c r="O89" s="687" t="n"/>
      <c r="P89" s="687" t="n"/>
      <c r="Q89" s="687" t="n"/>
      <c r="R89" s="687" t="n"/>
      <c r="S89" s="687" t="n"/>
      <c r="T89" s="687" t="n"/>
      <c r="U89" s="687" t="n"/>
      <c r="V89" s="687" t="n"/>
      <c r="W89" s="687" t="n"/>
      <c r="X89" s="687" t="n"/>
      <c r="Y89" s="687" t="n"/>
      <c r="Z89" s="687" t="n"/>
      <c r="AA89" s="687" t="n"/>
      <c r="AB89" s="687" t="n"/>
      <c r="AC89" s="687" t="n"/>
      <c r="AD89" s="687" t="n"/>
      <c r="AE89" s="687" t="n"/>
      <c r="AF89" s="687" t="n"/>
    </row>
    <row r="90">
      <c r="A90" s="687" t="n"/>
      <c r="B90" s="687" t="n"/>
      <c r="C90" s="687" t="n"/>
      <c r="D90" s="687" t="n"/>
      <c r="E90" s="687" t="n"/>
      <c r="F90" s="687" t="n"/>
      <c r="G90" s="999" t="n"/>
      <c r="H90" s="971" t="n"/>
      <c r="I90" s="687" t="n"/>
      <c r="J90" s="687" t="n"/>
      <c r="K90" s="687" t="n"/>
      <c r="L90" s="687" t="n"/>
      <c r="M90" s="687" t="n"/>
      <c r="N90" s="687" t="n"/>
      <c r="O90" s="687" t="n"/>
      <c r="P90" s="687" t="n"/>
      <c r="Q90" s="687" t="n"/>
      <c r="R90" s="687" t="n"/>
      <c r="S90" s="687" t="n"/>
      <c r="T90" s="687" t="n"/>
      <c r="U90" s="687" t="n"/>
      <c r="V90" s="687" t="n"/>
      <c r="W90" s="687" t="n"/>
      <c r="X90" s="687" t="n"/>
      <c r="Y90" s="687" t="n"/>
      <c r="Z90" s="687" t="n"/>
      <c r="AA90" s="687" t="n"/>
      <c r="AB90" s="687" t="n"/>
      <c r="AC90" s="687" t="n"/>
      <c r="AD90" s="687" t="n"/>
      <c r="AE90" s="687" t="n"/>
      <c r="AF90" s="687" t="n"/>
    </row>
    <row r="91">
      <c r="A91" s="687" t="n"/>
      <c r="B91" s="687" t="n"/>
      <c r="C91" s="687" t="n"/>
      <c r="D91" s="687" t="n"/>
      <c r="E91" s="687" t="n"/>
      <c r="F91" s="687" t="n"/>
      <c r="G91" s="999" t="n"/>
      <c r="H91" s="971" t="n"/>
      <c r="I91" s="687" t="n"/>
      <c r="J91" s="687" t="n"/>
      <c r="K91" s="687" t="n"/>
      <c r="L91" s="687" t="n"/>
      <c r="M91" s="687" t="n"/>
      <c r="N91" s="687" t="n"/>
      <c r="O91" s="687" t="n"/>
      <c r="P91" s="687" t="n"/>
      <c r="Q91" s="687" t="n"/>
      <c r="R91" s="687" t="n"/>
      <c r="S91" s="687" t="n"/>
      <c r="T91" s="687" t="n"/>
      <c r="U91" s="687" t="n"/>
      <c r="V91" s="687" t="n"/>
      <c r="W91" s="687" t="n"/>
      <c r="X91" s="687" t="n"/>
      <c r="Y91" s="687" t="n"/>
      <c r="Z91" s="687" t="n"/>
      <c r="AA91" s="687" t="n"/>
      <c r="AB91" s="687" t="n"/>
      <c r="AC91" s="687" t="n"/>
      <c r="AD91" s="687" t="n"/>
      <c r="AE91" s="687" t="n"/>
      <c r="AF91" s="687" t="n"/>
    </row>
    <row r="92">
      <c r="A92" s="687" t="n"/>
      <c r="B92" s="687" t="n"/>
      <c r="C92" s="687" t="n"/>
      <c r="D92" s="687" t="n"/>
      <c r="E92" s="687" t="n"/>
      <c r="F92" s="687" t="n"/>
      <c r="G92" s="999" t="n"/>
      <c r="H92" s="971" t="n"/>
      <c r="I92" s="687" t="n"/>
      <c r="J92" s="687" t="n"/>
      <c r="K92" s="687" t="n"/>
      <c r="L92" s="687" t="n"/>
      <c r="M92" s="687" t="n"/>
      <c r="N92" s="687" t="n"/>
      <c r="O92" s="687" t="n"/>
      <c r="P92" s="687" t="n"/>
      <c r="Q92" s="687" t="n"/>
      <c r="R92" s="687" t="n"/>
      <c r="S92" s="687" t="n"/>
      <c r="T92" s="687" t="n"/>
      <c r="U92" s="687" t="n"/>
      <c r="V92" s="687" t="n"/>
      <c r="W92" s="687" t="n"/>
      <c r="X92" s="687" t="n"/>
      <c r="Y92" s="687" t="n"/>
      <c r="Z92" s="687" t="n"/>
      <c r="AA92" s="687" t="n"/>
      <c r="AB92" s="687" t="n"/>
      <c r="AC92" s="687" t="n"/>
      <c r="AD92" s="687" t="n"/>
      <c r="AE92" s="687" t="n"/>
      <c r="AF92" s="687" t="n"/>
    </row>
    <row r="93">
      <c r="A93" s="687" t="n"/>
      <c r="B93" s="687" t="n"/>
      <c r="C93" s="687" t="n"/>
      <c r="D93" s="687" t="n"/>
      <c r="E93" s="687" t="n"/>
      <c r="F93" s="687" t="n"/>
      <c r="G93" s="999" t="n"/>
      <c r="H93" s="971" t="n"/>
      <c r="I93" s="687" t="n"/>
      <c r="J93" s="687" t="n"/>
      <c r="K93" s="687" t="n"/>
      <c r="L93" s="687" t="n"/>
      <c r="M93" s="687" t="n"/>
      <c r="N93" s="687" t="n"/>
      <c r="O93" s="687" t="n"/>
      <c r="P93" s="687" t="n"/>
      <c r="Q93" s="687" t="n"/>
      <c r="R93" s="687" t="n"/>
      <c r="S93" s="687" t="n"/>
      <c r="T93" s="687" t="n"/>
      <c r="U93" s="687" t="n"/>
      <c r="V93" s="687" t="n"/>
      <c r="W93" s="687" t="n"/>
      <c r="X93" s="687" t="n"/>
      <c r="Y93" s="687" t="n"/>
      <c r="Z93" s="687" t="n"/>
      <c r="AA93" s="687" t="n"/>
      <c r="AB93" s="687" t="n"/>
      <c r="AC93" s="687" t="n"/>
      <c r="AD93" s="687" t="n"/>
      <c r="AE93" s="687" t="n"/>
      <c r="AF93" s="687" t="n"/>
    </row>
    <row r="94">
      <c r="A94" s="687" t="n"/>
      <c r="B94" s="687" t="n"/>
      <c r="C94" s="687" t="n"/>
      <c r="D94" s="687" t="n"/>
      <c r="E94" s="687" t="n"/>
      <c r="F94" s="687" t="n"/>
      <c r="G94" s="999" t="n"/>
      <c r="H94" s="971" t="n"/>
      <c r="I94" s="687" t="n"/>
      <c r="J94" s="687" t="n"/>
      <c r="K94" s="687" t="n"/>
      <c r="L94" s="687" t="n"/>
      <c r="M94" s="687" t="n"/>
      <c r="N94" s="687" t="n"/>
      <c r="O94" s="687" t="n"/>
      <c r="P94" s="687" t="n"/>
      <c r="Q94" s="687" t="n"/>
      <c r="R94" s="687" t="n"/>
      <c r="S94" s="687" t="n"/>
      <c r="T94" s="687" t="n"/>
      <c r="U94" s="687" t="n"/>
      <c r="V94" s="687" t="n"/>
      <c r="W94" s="687" t="n"/>
      <c r="X94" s="687" t="n"/>
      <c r="Y94" s="687" t="n"/>
      <c r="Z94" s="687" t="n"/>
      <c r="AA94" s="687" t="n"/>
      <c r="AB94" s="687" t="n"/>
      <c r="AC94" s="687" t="n"/>
      <c r="AD94" s="687" t="n"/>
      <c r="AE94" s="687" t="n"/>
      <c r="AF94" s="687" t="n"/>
    </row>
    <row r="95">
      <c r="A95" s="687" t="n"/>
      <c r="B95" s="687" t="n"/>
      <c r="C95" s="687" t="n"/>
      <c r="D95" s="687" t="n"/>
      <c r="E95" s="687" t="n"/>
      <c r="F95" s="687" t="n"/>
      <c r="G95" s="999" t="n"/>
      <c r="H95" s="971" t="n"/>
      <c r="I95" s="687" t="n"/>
      <c r="J95" s="687" t="n"/>
      <c r="K95" s="687" t="n"/>
      <c r="L95" s="687" t="n"/>
      <c r="M95" s="687" t="n"/>
      <c r="N95" s="687" t="n"/>
      <c r="O95" s="687" t="n"/>
      <c r="P95" s="687" t="n"/>
      <c r="Q95" s="687" t="n"/>
      <c r="R95" s="687" t="n"/>
      <c r="S95" s="687" t="n"/>
      <c r="T95" s="687" t="n"/>
      <c r="U95" s="687" t="n"/>
      <c r="V95" s="687" t="n"/>
      <c r="W95" s="687" t="n"/>
      <c r="X95" s="687" t="n"/>
      <c r="Y95" s="687" t="n"/>
      <c r="Z95" s="687" t="n"/>
      <c r="AA95" s="687" t="n"/>
      <c r="AB95" s="687" t="n"/>
      <c r="AC95" s="687" t="n"/>
      <c r="AD95" s="687" t="n"/>
      <c r="AE95" s="687" t="n"/>
      <c r="AF95" s="687" t="n"/>
    </row>
    <row r="96">
      <c r="A96" s="687" t="n"/>
      <c r="B96" s="687" t="n"/>
      <c r="C96" s="687" t="n"/>
      <c r="D96" s="687" t="n"/>
      <c r="E96" s="687" t="n"/>
      <c r="F96" s="687" t="n"/>
      <c r="G96" s="999" t="n"/>
      <c r="H96" s="971" t="n"/>
      <c r="I96" s="687" t="n"/>
      <c r="J96" s="687" t="n"/>
      <c r="K96" s="687" t="n"/>
      <c r="L96" s="687" t="n"/>
      <c r="M96" s="687" t="n"/>
      <c r="N96" s="687" t="n"/>
      <c r="O96" s="687" t="n"/>
      <c r="P96" s="687" t="n"/>
      <c r="Q96" s="687" t="n"/>
      <c r="R96" s="687" t="n"/>
      <c r="S96" s="687" t="n"/>
      <c r="T96" s="687" t="n"/>
      <c r="U96" s="687" t="n"/>
      <c r="V96" s="687" t="n"/>
      <c r="W96" s="687" t="n"/>
      <c r="X96" s="687" t="n"/>
      <c r="Y96" s="687" t="n"/>
      <c r="Z96" s="687" t="n"/>
      <c r="AA96" s="687" t="n"/>
      <c r="AB96" s="687" t="n"/>
      <c r="AC96" s="687" t="n"/>
      <c r="AD96" s="687" t="n"/>
      <c r="AE96" s="687" t="n"/>
      <c r="AF96" s="687" t="n"/>
    </row>
    <row r="97">
      <c r="A97" s="687" t="n"/>
      <c r="B97" s="687" t="n"/>
      <c r="C97" s="687" t="n"/>
      <c r="D97" s="687" t="n"/>
      <c r="E97" s="687" t="n"/>
      <c r="F97" s="687" t="n"/>
      <c r="G97" s="999" t="n"/>
      <c r="H97" s="971" t="n"/>
      <c r="I97" s="687" t="n"/>
      <c r="J97" s="687" t="n"/>
      <c r="K97" s="687" t="n"/>
      <c r="L97" s="687" t="n"/>
      <c r="M97" s="687" t="n"/>
      <c r="N97" s="687" t="n"/>
      <c r="O97" s="687" t="n"/>
      <c r="P97" s="687" t="n"/>
      <c r="Q97" s="687" t="n"/>
      <c r="R97" s="687" t="n"/>
      <c r="S97" s="687" t="n"/>
      <c r="T97" s="687" t="n"/>
      <c r="U97" s="687" t="n"/>
      <c r="V97" s="687" t="n"/>
      <c r="W97" s="687" t="n"/>
      <c r="X97" s="687" t="n"/>
      <c r="Y97" s="687" t="n"/>
      <c r="Z97" s="687" t="n"/>
      <c r="AA97" s="687" t="n"/>
      <c r="AB97" s="687" t="n"/>
      <c r="AC97" s="687" t="n"/>
      <c r="AD97" s="687" t="n"/>
      <c r="AE97" s="687" t="n"/>
      <c r="AF97" s="687" t="n"/>
    </row>
    <row r="98">
      <c r="A98" s="687" t="n"/>
      <c r="B98" s="687" t="n"/>
      <c r="C98" s="687" t="n"/>
      <c r="D98" s="687" t="n"/>
      <c r="E98" s="687" t="n"/>
      <c r="F98" s="687" t="n"/>
      <c r="G98" s="999" t="n"/>
      <c r="H98" s="971" t="n"/>
      <c r="I98" s="687" t="n"/>
      <c r="J98" s="687" t="n"/>
      <c r="K98" s="687" t="n"/>
      <c r="L98" s="687" t="n"/>
      <c r="M98" s="687" t="n"/>
      <c r="N98" s="687" t="n"/>
      <c r="O98" s="687" t="n"/>
      <c r="P98" s="687" t="n"/>
      <c r="Q98" s="687" t="n"/>
      <c r="R98" s="687" t="n"/>
      <c r="S98" s="687" t="n"/>
      <c r="T98" s="687" t="n"/>
      <c r="U98" s="687" t="n"/>
      <c r="V98" s="687" t="n"/>
      <c r="W98" s="687" t="n"/>
      <c r="X98" s="687" t="n"/>
      <c r="Y98" s="687" t="n"/>
      <c r="Z98" s="687" t="n"/>
      <c r="AA98" s="687" t="n"/>
      <c r="AB98" s="687" t="n"/>
      <c r="AC98" s="687" t="n"/>
      <c r="AD98" s="687" t="n"/>
      <c r="AE98" s="687" t="n"/>
      <c r="AF98" s="687" t="n"/>
    </row>
    <row r="99">
      <c r="A99" s="687" t="n"/>
      <c r="B99" s="687" t="n"/>
      <c r="C99" s="687" t="n"/>
      <c r="D99" s="687" t="n"/>
      <c r="E99" s="687" t="n"/>
      <c r="F99" s="687" t="n"/>
      <c r="G99" s="999" t="n"/>
      <c r="H99" s="971" t="n"/>
      <c r="I99" s="687" t="n"/>
      <c r="J99" s="687" t="n"/>
      <c r="K99" s="687" t="n"/>
      <c r="L99" s="687" t="n"/>
      <c r="M99" s="687" t="n"/>
      <c r="N99" s="687" t="n"/>
      <c r="O99" s="687" t="n"/>
      <c r="P99" s="687" t="n"/>
      <c r="Q99" s="687" t="n"/>
      <c r="R99" s="687" t="n"/>
      <c r="S99" s="687" t="n"/>
      <c r="T99" s="687" t="n"/>
      <c r="U99" s="687" t="n"/>
      <c r="V99" s="687" t="n"/>
      <c r="W99" s="687" t="n"/>
      <c r="X99" s="687" t="n"/>
      <c r="Y99" s="687" t="n"/>
      <c r="Z99" s="687" t="n"/>
      <c r="AA99" s="687" t="n"/>
      <c r="AB99" s="687" t="n"/>
      <c r="AC99" s="687" t="n"/>
      <c r="AD99" s="687" t="n"/>
      <c r="AE99" s="687" t="n"/>
      <c r="AF99" s="687" t="n"/>
    </row>
    <row r="100">
      <c r="A100" s="687" t="n"/>
      <c r="B100" s="687" t="n"/>
      <c r="C100" s="687" t="n"/>
      <c r="D100" s="687" t="n"/>
      <c r="E100" s="687" t="n"/>
      <c r="F100" s="687" t="n"/>
      <c r="G100" s="999" t="n"/>
      <c r="H100" s="971" t="n"/>
      <c r="I100" s="687" t="n"/>
      <c r="J100" s="687" t="n"/>
      <c r="K100" s="687" t="n"/>
      <c r="L100" s="687" t="n"/>
      <c r="M100" s="687" t="n"/>
      <c r="N100" s="687" t="n"/>
      <c r="O100" s="687" t="n"/>
      <c r="P100" s="687" t="n"/>
      <c r="Q100" s="687" t="n"/>
      <c r="R100" s="687" t="n"/>
      <c r="S100" s="687" t="n"/>
      <c r="T100" s="687" t="n"/>
      <c r="U100" s="687" t="n"/>
      <c r="V100" s="687" t="n"/>
      <c r="W100" s="687" t="n"/>
      <c r="X100" s="687" t="n"/>
      <c r="Y100" s="687" t="n"/>
      <c r="Z100" s="687" t="n"/>
      <c r="AA100" s="687" t="n"/>
      <c r="AB100" s="687" t="n"/>
      <c r="AC100" s="687" t="n"/>
      <c r="AD100" s="687" t="n"/>
      <c r="AE100" s="687" t="n"/>
      <c r="AF100" s="687" t="n"/>
    </row>
    <row r="101">
      <c r="A101" s="687" t="n"/>
      <c r="B101" s="687" t="n"/>
      <c r="C101" s="687" t="n"/>
      <c r="D101" s="687" t="n"/>
      <c r="E101" s="687" t="n"/>
      <c r="F101" s="687" t="n"/>
      <c r="G101" s="999" t="n"/>
      <c r="H101" s="971" t="n"/>
      <c r="I101" s="687" t="n"/>
      <c r="J101" s="687" t="n"/>
      <c r="K101" s="687" t="n"/>
      <c r="L101" s="687" t="n"/>
      <c r="M101" s="687" t="n"/>
      <c r="N101" s="687" t="n"/>
      <c r="O101" s="687" t="n"/>
      <c r="P101" s="687" t="n"/>
      <c r="Q101" s="687" t="n"/>
      <c r="R101" s="687" t="n"/>
      <c r="S101" s="687" t="n"/>
      <c r="T101" s="687" t="n"/>
      <c r="U101" s="687" t="n"/>
      <c r="V101" s="687" t="n"/>
      <c r="W101" s="687" t="n"/>
      <c r="X101" s="687" t="n"/>
      <c r="Y101" s="687" t="n"/>
      <c r="Z101" s="687" t="n"/>
      <c r="AA101" s="687" t="n"/>
      <c r="AB101" s="687" t="n"/>
      <c r="AC101" s="687" t="n"/>
      <c r="AD101" s="687" t="n"/>
      <c r="AE101" s="687" t="n"/>
      <c r="AF101" s="687" t="n"/>
    </row>
    <row r="102">
      <c r="A102" s="687" t="n"/>
      <c r="B102" s="687" t="n"/>
      <c r="C102" s="687" t="n"/>
      <c r="D102" s="687" t="n"/>
      <c r="E102" s="687" t="n"/>
      <c r="F102" s="687" t="n"/>
      <c r="G102" s="999" t="n"/>
      <c r="H102" s="971" t="n"/>
      <c r="I102" s="687" t="n"/>
      <c r="J102" s="687" t="n"/>
      <c r="K102" s="687" t="n"/>
      <c r="L102" s="687" t="n"/>
      <c r="M102" s="687" t="n"/>
      <c r="N102" s="687" t="n"/>
      <c r="O102" s="687" t="n"/>
      <c r="P102" s="687" t="n"/>
      <c r="Q102" s="687" t="n"/>
      <c r="R102" s="687" t="n"/>
      <c r="S102" s="687" t="n"/>
      <c r="T102" s="687" t="n"/>
      <c r="U102" s="687" t="n"/>
      <c r="V102" s="687" t="n"/>
      <c r="W102" s="687" t="n"/>
      <c r="X102" s="687" t="n"/>
      <c r="Y102" s="687" t="n"/>
      <c r="Z102" s="687" t="n"/>
      <c r="AA102" s="687" t="n"/>
      <c r="AB102" s="687" t="n"/>
      <c r="AC102" s="687" t="n"/>
      <c r="AD102" s="687" t="n"/>
      <c r="AE102" s="687" t="n"/>
      <c r="AF102" s="687" t="n"/>
    </row>
    <row r="103">
      <c r="A103" s="687" t="n"/>
      <c r="B103" s="687" t="n"/>
      <c r="C103" s="687" t="n"/>
      <c r="D103" s="687" t="n"/>
      <c r="E103" s="687" t="n"/>
      <c r="F103" s="687" t="n"/>
      <c r="G103" s="999" t="n"/>
      <c r="H103" s="971" t="n"/>
      <c r="I103" s="687" t="n"/>
      <c r="J103" s="687" t="n"/>
      <c r="K103" s="687" t="n"/>
      <c r="L103" s="687" t="n"/>
      <c r="M103" s="687" t="n"/>
      <c r="N103" s="687" t="n"/>
      <c r="O103" s="687" t="n"/>
      <c r="P103" s="687" t="n"/>
      <c r="Q103" s="687" t="n"/>
      <c r="R103" s="687" t="n"/>
      <c r="S103" s="687" t="n"/>
      <c r="T103" s="687" t="n"/>
      <c r="U103" s="687" t="n"/>
      <c r="V103" s="687" t="n"/>
      <c r="W103" s="687" t="n"/>
      <c r="X103" s="687" t="n"/>
      <c r="Y103" s="687" t="n"/>
      <c r="Z103" s="687" t="n"/>
      <c r="AA103" s="687" t="n"/>
      <c r="AB103" s="687" t="n"/>
      <c r="AC103" s="687" t="n"/>
      <c r="AD103" s="687" t="n"/>
      <c r="AE103" s="687" t="n"/>
      <c r="AF103" s="687" t="n"/>
    </row>
    <row r="104">
      <c r="A104" s="687" t="n"/>
      <c r="B104" s="687" t="n"/>
      <c r="C104" s="687" t="n"/>
      <c r="D104" s="687" t="n"/>
      <c r="E104" s="687" t="n"/>
      <c r="F104" s="687" t="n"/>
      <c r="G104" s="999" t="n"/>
      <c r="H104" s="971" t="n"/>
      <c r="I104" s="687" t="n"/>
      <c r="J104" s="687" t="n"/>
      <c r="K104" s="687" t="n"/>
      <c r="L104" s="687" t="n"/>
      <c r="M104" s="687" t="n"/>
      <c r="N104" s="687" t="n"/>
      <c r="O104" s="687" t="n"/>
      <c r="P104" s="687" t="n"/>
      <c r="Q104" s="687" t="n"/>
      <c r="R104" s="687" t="n"/>
      <c r="S104" s="687" t="n"/>
      <c r="T104" s="687" t="n"/>
      <c r="U104" s="687" t="n"/>
      <c r="V104" s="687" t="n"/>
      <c r="W104" s="687" t="n"/>
      <c r="X104" s="687" t="n"/>
      <c r="Y104" s="687" t="n"/>
      <c r="Z104" s="687" t="n"/>
      <c r="AA104" s="687" t="n"/>
      <c r="AB104" s="687" t="n"/>
      <c r="AC104" s="687" t="n"/>
      <c r="AD104" s="687" t="n"/>
      <c r="AE104" s="687" t="n"/>
      <c r="AF104" s="687" t="n"/>
    </row>
    <row r="105">
      <c r="A105" s="687" t="n"/>
      <c r="B105" s="687" t="n"/>
      <c r="C105" s="687" t="n"/>
      <c r="D105" s="687" t="n"/>
      <c r="E105" s="687" t="n"/>
      <c r="F105" s="687" t="n"/>
      <c r="G105" s="999" t="n"/>
      <c r="H105" s="971" t="n"/>
      <c r="I105" s="687" t="n"/>
      <c r="J105" s="687" t="n"/>
      <c r="K105" s="687" t="n"/>
      <c r="L105" s="687" t="n"/>
      <c r="M105" s="687" t="n"/>
      <c r="N105" s="687" t="n"/>
      <c r="O105" s="687" t="n"/>
      <c r="P105" s="687" t="n"/>
      <c r="Q105" s="687" t="n"/>
      <c r="R105" s="687" t="n"/>
      <c r="S105" s="687" t="n"/>
      <c r="T105" s="687" t="n"/>
      <c r="U105" s="687" t="n"/>
      <c r="V105" s="687" t="n"/>
      <c r="W105" s="687" t="n"/>
      <c r="X105" s="687" t="n"/>
      <c r="Y105" s="687" t="n"/>
      <c r="Z105" s="687" t="n"/>
      <c r="AA105" s="687" t="n"/>
      <c r="AB105" s="687" t="n"/>
      <c r="AC105" s="687" t="n"/>
      <c r="AD105" s="687" t="n"/>
      <c r="AE105" s="687" t="n"/>
      <c r="AF105" s="687" t="n"/>
    </row>
    <row r="106">
      <c r="A106" s="687" t="n"/>
      <c r="B106" s="687" t="n"/>
      <c r="C106" s="687" t="n"/>
      <c r="D106" s="687" t="n"/>
      <c r="E106" s="687" t="n"/>
      <c r="F106" s="687" t="n"/>
      <c r="G106" s="999" t="n"/>
      <c r="H106" s="971" t="n"/>
      <c r="I106" s="687" t="n"/>
      <c r="J106" s="687" t="n"/>
      <c r="K106" s="687" t="n"/>
      <c r="L106" s="687" t="n"/>
      <c r="M106" s="687" t="n"/>
      <c r="N106" s="687" t="n"/>
      <c r="O106" s="687" t="n"/>
      <c r="P106" s="687" t="n"/>
      <c r="Q106" s="687" t="n"/>
      <c r="R106" s="687" t="n"/>
      <c r="S106" s="687" t="n"/>
      <c r="T106" s="687" t="n"/>
      <c r="U106" s="687" t="n"/>
      <c r="V106" s="687" t="n"/>
      <c r="W106" s="687" t="n"/>
      <c r="X106" s="687" t="n"/>
      <c r="Y106" s="687" t="n"/>
      <c r="Z106" s="687" t="n"/>
      <c r="AA106" s="687" t="n"/>
      <c r="AB106" s="687" t="n"/>
      <c r="AC106" s="687" t="n"/>
      <c r="AD106" s="687" t="n"/>
      <c r="AE106" s="687" t="n"/>
      <c r="AF106" s="687" t="n"/>
    </row>
    <row r="107">
      <c r="A107" s="687" t="n"/>
      <c r="B107" s="687" t="n"/>
      <c r="C107" s="687" t="n"/>
      <c r="D107" s="687" t="n"/>
      <c r="E107" s="687" t="n"/>
      <c r="F107" s="687" t="n"/>
      <c r="G107" s="999" t="n"/>
      <c r="H107" s="971" t="n"/>
      <c r="I107" s="687" t="n"/>
      <c r="J107" s="687" t="n"/>
      <c r="K107" s="687" t="n"/>
      <c r="L107" s="687" t="n"/>
      <c r="M107" s="687" t="n"/>
      <c r="N107" s="687" t="n"/>
      <c r="O107" s="687" t="n"/>
      <c r="P107" s="687" t="n"/>
      <c r="Q107" s="687" t="n"/>
      <c r="R107" s="687" t="n"/>
      <c r="S107" s="687" t="n"/>
      <c r="T107" s="687" t="n"/>
      <c r="U107" s="687" t="n"/>
      <c r="V107" s="687" t="n"/>
      <c r="W107" s="687" t="n"/>
      <c r="X107" s="687" t="n"/>
      <c r="Y107" s="687" t="n"/>
      <c r="Z107" s="687" t="n"/>
      <c r="AA107" s="687" t="n"/>
      <c r="AB107" s="687" t="n"/>
      <c r="AC107" s="687" t="n"/>
      <c r="AD107" s="687" t="n"/>
      <c r="AE107" s="687" t="n"/>
      <c r="AF107" s="687" t="n"/>
    </row>
    <row r="108">
      <c r="A108" s="687" t="n"/>
      <c r="B108" s="687" t="n"/>
      <c r="C108" s="687" t="n"/>
      <c r="D108" s="687" t="n"/>
      <c r="E108" s="687" t="n"/>
      <c r="F108" s="687" t="n"/>
      <c r="G108" s="999" t="n"/>
      <c r="H108" s="971" t="n"/>
      <c r="I108" s="687" t="n"/>
      <c r="J108" s="687" t="n"/>
      <c r="K108" s="687" t="n"/>
      <c r="L108" s="687" t="n"/>
      <c r="M108" s="687" t="n"/>
      <c r="N108" s="687" t="n"/>
      <c r="O108" s="687" t="n"/>
      <c r="P108" s="687" t="n"/>
      <c r="Q108" s="687" t="n"/>
      <c r="R108" s="687" t="n"/>
      <c r="S108" s="687" t="n"/>
      <c r="T108" s="687" t="n"/>
      <c r="U108" s="687" t="n"/>
      <c r="V108" s="687" t="n"/>
      <c r="W108" s="687" t="n"/>
      <c r="X108" s="687" t="n"/>
      <c r="Y108" s="687" t="n"/>
      <c r="Z108" s="687" t="n"/>
      <c r="AA108" s="687" t="n"/>
      <c r="AB108" s="687" t="n"/>
      <c r="AC108" s="687" t="n"/>
      <c r="AD108" s="687" t="n"/>
      <c r="AE108" s="687" t="n"/>
      <c r="AF108" s="687" t="n"/>
    </row>
    <row r="109">
      <c r="A109" s="687" t="n"/>
      <c r="B109" s="687" t="n"/>
      <c r="C109" s="687" t="n"/>
      <c r="D109" s="687" t="n"/>
      <c r="E109" s="687" t="n"/>
      <c r="F109" s="687" t="n"/>
      <c r="G109" s="999" t="n"/>
      <c r="H109" s="971" t="n"/>
      <c r="I109" s="687" t="n"/>
      <c r="J109" s="687" t="n"/>
      <c r="K109" s="687" t="n"/>
      <c r="L109" s="687" t="n"/>
      <c r="M109" s="687" t="n"/>
      <c r="N109" s="687" t="n"/>
      <c r="O109" s="687" t="n"/>
      <c r="P109" s="687" t="n"/>
      <c r="Q109" s="687" t="n"/>
      <c r="R109" s="687" t="n"/>
      <c r="S109" s="687" t="n"/>
      <c r="T109" s="687" t="n"/>
      <c r="U109" s="687" t="n"/>
      <c r="V109" s="687" t="n"/>
      <c r="W109" s="687" t="n"/>
      <c r="X109" s="687" t="n"/>
      <c r="Y109" s="687" t="n"/>
      <c r="Z109" s="687" t="n"/>
      <c r="AA109" s="687" t="n"/>
      <c r="AB109" s="687" t="n"/>
      <c r="AC109" s="687" t="n"/>
      <c r="AD109" s="687" t="n"/>
      <c r="AE109" s="687" t="n"/>
      <c r="AF109" s="687" t="n"/>
    </row>
    <row r="110">
      <c r="A110" s="687" t="n"/>
      <c r="B110" s="687" t="n"/>
      <c r="C110" s="687" t="n"/>
      <c r="D110" s="687" t="n"/>
      <c r="E110" s="687" t="n"/>
      <c r="F110" s="687" t="n"/>
      <c r="G110" s="999" t="n"/>
      <c r="H110" s="971" t="n"/>
      <c r="I110" s="687" t="n"/>
      <c r="J110" s="687" t="n"/>
      <c r="K110" s="687" t="n"/>
      <c r="L110" s="687" t="n"/>
      <c r="M110" s="687" t="n"/>
      <c r="N110" s="687" t="n"/>
      <c r="O110" s="687" t="n"/>
      <c r="P110" s="687" t="n"/>
      <c r="Q110" s="687" t="n"/>
      <c r="R110" s="687" t="n"/>
      <c r="S110" s="687" t="n"/>
      <c r="T110" s="687" t="n"/>
      <c r="U110" s="687" t="n"/>
      <c r="V110" s="687" t="n"/>
      <c r="W110" s="687" t="n"/>
      <c r="X110" s="687" t="n"/>
      <c r="Y110" s="687" t="n"/>
      <c r="Z110" s="687" t="n"/>
      <c r="AA110" s="687" t="n"/>
      <c r="AB110" s="687" t="n"/>
      <c r="AC110" s="687" t="n"/>
      <c r="AD110" s="687" t="n"/>
      <c r="AE110" s="687" t="n"/>
      <c r="AF110" s="687" t="n"/>
    </row>
    <row r="111">
      <c r="A111" s="687" t="n"/>
      <c r="B111" s="687" t="n"/>
      <c r="C111" s="687" t="n"/>
      <c r="D111" s="687" t="n"/>
      <c r="E111" s="687" t="n"/>
      <c r="F111" s="687" t="n"/>
      <c r="G111" s="999" t="n"/>
      <c r="H111" s="971" t="n"/>
      <c r="I111" s="687" t="n"/>
      <c r="J111" s="687" t="n"/>
      <c r="K111" s="687" t="n"/>
      <c r="L111" s="687" t="n"/>
      <c r="M111" s="687" t="n"/>
      <c r="N111" s="687" t="n"/>
      <c r="O111" s="687" t="n"/>
      <c r="P111" s="687" t="n"/>
      <c r="Q111" s="687" t="n"/>
      <c r="R111" s="687" t="n"/>
      <c r="S111" s="687" t="n"/>
      <c r="T111" s="687" t="n"/>
      <c r="U111" s="687" t="n"/>
      <c r="V111" s="687" t="n"/>
      <c r="W111" s="687" t="n"/>
      <c r="X111" s="687" t="n"/>
      <c r="Y111" s="687" t="n"/>
      <c r="Z111" s="687" t="n"/>
      <c r="AA111" s="687" t="n"/>
      <c r="AB111" s="687" t="n"/>
      <c r="AC111" s="687" t="n"/>
      <c r="AD111" s="687" t="n"/>
      <c r="AE111" s="687" t="n"/>
      <c r="AF111" s="687" t="n"/>
    </row>
    <row r="112">
      <c r="A112" s="687" t="n"/>
      <c r="B112" s="687" t="n"/>
      <c r="C112" s="687" t="n"/>
      <c r="D112" s="687" t="n"/>
      <c r="E112" s="687" t="n"/>
      <c r="F112" s="687" t="n"/>
      <c r="G112" s="999" t="n"/>
      <c r="H112" s="971" t="n"/>
      <c r="I112" s="687" t="n"/>
      <c r="J112" s="687" t="n"/>
      <c r="K112" s="687" t="n"/>
      <c r="L112" s="687" t="n"/>
      <c r="M112" s="687" t="n"/>
      <c r="N112" s="687" t="n"/>
      <c r="O112" s="687" t="n"/>
      <c r="P112" s="687" t="n"/>
      <c r="Q112" s="687" t="n"/>
      <c r="R112" s="687" t="n"/>
      <c r="S112" s="687" t="n"/>
      <c r="T112" s="687" t="n"/>
      <c r="U112" s="687" t="n"/>
      <c r="V112" s="687" t="n"/>
      <c r="W112" s="687" t="n"/>
      <c r="X112" s="687" t="n"/>
      <c r="Y112" s="687" t="n"/>
      <c r="Z112" s="687" t="n"/>
      <c r="AA112" s="687" t="n"/>
      <c r="AB112" s="687" t="n"/>
      <c r="AC112" s="687" t="n"/>
      <c r="AD112" s="687" t="n"/>
      <c r="AE112" s="687" t="n"/>
      <c r="AF112" s="687" t="n"/>
    </row>
    <row r="113">
      <c r="A113" s="687" t="n"/>
      <c r="B113" s="687" t="n"/>
      <c r="C113" s="687" t="n"/>
      <c r="D113" s="687" t="n"/>
      <c r="E113" s="687" t="n"/>
      <c r="F113" s="687" t="n"/>
      <c r="G113" s="999" t="n"/>
      <c r="H113" s="971" t="n"/>
      <c r="I113" s="687" t="n"/>
      <c r="J113" s="687" t="n"/>
      <c r="K113" s="687" t="n"/>
      <c r="L113" s="687" t="n"/>
      <c r="M113" s="687" t="n"/>
      <c r="N113" s="687" t="n"/>
      <c r="O113" s="687" t="n"/>
      <c r="P113" s="687" t="n"/>
      <c r="Q113" s="687" t="n"/>
      <c r="R113" s="687" t="n"/>
      <c r="S113" s="687" t="n"/>
      <c r="T113" s="687" t="n"/>
      <c r="U113" s="687" t="n"/>
      <c r="V113" s="687" t="n"/>
      <c r="W113" s="687" t="n"/>
      <c r="X113" s="687" t="n"/>
      <c r="Y113" s="687" t="n"/>
      <c r="Z113" s="687" t="n"/>
      <c r="AA113" s="687" t="n"/>
      <c r="AB113" s="687" t="n"/>
      <c r="AC113" s="687" t="n"/>
      <c r="AD113" s="687" t="n"/>
      <c r="AE113" s="687" t="n"/>
      <c r="AF113" s="687" t="n"/>
    </row>
    <row r="114">
      <c r="A114" s="687" t="n"/>
      <c r="B114" s="687" t="n"/>
      <c r="C114" s="687" t="n"/>
      <c r="D114" s="687" t="n"/>
      <c r="E114" s="687" t="n"/>
      <c r="F114" s="687" t="n"/>
      <c r="G114" s="999" t="n"/>
      <c r="H114" s="971" t="n"/>
      <c r="I114" s="687" t="n"/>
      <c r="J114" s="687" t="n"/>
      <c r="K114" s="687" t="n"/>
      <c r="L114" s="687" t="n"/>
      <c r="M114" s="687" t="n"/>
      <c r="N114" s="687" t="n"/>
      <c r="O114" s="687" t="n"/>
      <c r="P114" s="687" t="n"/>
      <c r="Q114" s="687" t="n"/>
      <c r="R114" s="687" t="n"/>
      <c r="S114" s="687" t="n"/>
      <c r="T114" s="687" t="n"/>
      <c r="U114" s="687" t="n"/>
      <c r="V114" s="687" t="n"/>
      <c r="W114" s="687" t="n"/>
      <c r="X114" s="687" t="n"/>
      <c r="Y114" s="687" t="n"/>
      <c r="Z114" s="687" t="n"/>
      <c r="AA114" s="687" t="n"/>
      <c r="AB114" s="687" t="n"/>
      <c r="AC114" s="687" t="n"/>
      <c r="AD114" s="687" t="n"/>
      <c r="AE114" s="687" t="n"/>
      <c r="AF114" s="687" t="n"/>
    </row>
    <row r="115">
      <c r="A115" s="687" t="n"/>
      <c r="B115" s="687" t="n"/>
      <c r="C115" s="687" t="n"/>
      <c r="D115" s="687" t="n"/>
      <c r="E115" s="687" t="n"/>
      <c r="F115" s="687" t="n"/>
      <c r="G115" s="999" t="n"/>
      <c r="H115" s="971" t="n"/>
      <c r="I115" s="687" t="n"/>
      <c r="J115" s="687" t="n"/>
      <c r="K115" s="687" t="n"/>
      <c r="L115" s="687" t="n"/>
      <c r="M115" s="687" t="n"/>
      <c r="N115" s="687" t="n"/>
      <c r="O115" s="687" t="n"/>
      <c r="P115" s="687" t="n"/>
      <c r="Q115" s="687" t="n"/>
      <c r="R115" s="687" t="n"/>
      <c r="S115" s="687" t="n"/>
      <c r="T115" s="687" t="n"/>
      <c r="U115" s="687" t="n"/>
      <c r="V115" s="687" t="n"/>
      <c r="W115" s="687" t="n"/>
      <c r="X115" s="687" t="n"/>
      <c r="Y115" s="687" t="n"/>
      <c r="Z115" s="687" t="n"/>
      <c r="AA115" s="687" t="n"/>
      <c r="AB115" s="687" t="n"/>
      <c r="AC115" s="687" t="n"/>
      <c r="AD115" s="687" t="n"/>
      <c r="AE115" s="687" t="n"/>
      <c r="AF115" s="687" t="n"/>
    </row>
    <row r="116">
      <c r="A116" s="687" t="n"/>
      <c r="B116" s="687" t="n"/>
      <c r="C116" s="687" t="n"/>
      <c r="D116" s="687" t="n"/>
      <c r="E116" s="687" t="n"/>
      <c r="F116" s="687" t="n"/>
      <c r="G116" s="999" t="n"/>
      <c r="H116" s="971" t="n"/>
      <c r="I116" s="687" t="n"/>
      <c r="J116" s="687" t="n"/>
      <c r="K116" s="687" t="n"/>
      <c r="L116" s="687" t="n"/>
      <c r="M116" s="687" t="n"/>
      <c r="N116" s="687" t="n"/>
      <c r="O116" s="687" t="n"/>
      <c r="P116" s="687" t="n"/>
      <c r="Q116" s="687" t="n"/>
      <c r="R116" s="687" t="n"/>
      <c r="S116" s="687" t="n"/>
      <c r="T116" s="687" t="n"/>
      <c r="U116" s="687" t="n"/>
      <c r="V116" s="687" t="n"/>
      <c r="W116" s="687" t="n"/>
      <c r="X116" s="687" t="n"/>
      <c r="Y116" s="687" t="n"/>
      <c r="Z116" s="687" t="n"/>
      <c r="AA116" s="687" t="n"/>
      <c r="AB116" s="687" t="n"/>
      <c r="AC116" s="687" t="n"/>
      <c r="AD116" s="687" t="n"/>
      <c r="AE116" s="687" t="n"/>
      <c r="AF116" s="687" t="n"/>
    </row>
    <row r="117">
      <c r="A117" s="687" t="n"/>
      <c r="B117" s="687" t="n"/>
      <c r="C117" s="687" t="n"/>
      <c r="D117" s="687" t="n"/>
      <c r="E117" s="687" t="n"/>
      <c r="F117" s="687" t="n"/>
      <c r="G117" s="999" t="n"/>
      <c r="H117" s="971" t="n"/>
      <c r="I117" s="687" t="n"/>
      <c r="J117" s="687" t="n"/>
      <c r="K117" s="687" t="n"/>
      <c r="L117" s="687" t="n"/>
      <c r="M117" s="687" t="n"/>
      <c r="N117" s="687" t="n"/>
      <c r="O117" s="687" t="n"/>
      <c r="P117" s="687" t="n"/>
      <c r="Q117" s="687" t="n"/>
      <c r="R117" s="687" t="n"/>
      <c r="S117" s="687" t="n"/>
      <c r="T117" s="687" t="n"/>
      <c r="U117" s="687" t="n"/>
      <c r="V117" s="687" t="n"/>
      <c r="W117" s="687" t="n"/>
      <c r="X117" s="687" t="n"/>
      <c r="Y117" s="687" t="n"/>
      <c r="Z117" s="687" t="n"/>
      <c r="AA117" s="687" t="n"/>
      <c r="AB117" s="687" t="n"/>
      <c r="AC117" s="687" t="n"/>
      <c r="AD117" s="687" t="n"/>
      <c r="AE117" s="687" t="n"/>
      <c r="AF117" s="687" t="n"/>
    </row>
    <row r="118">
      <c r="A118" s="687" t="n"/>
      <c r="B118" s="687" t="n"/>
      <c r="C118" s="687" t="n"/>
      <c r="D118" s="687" t="n"/>
      <c r="E118" s="687" t="n"/>
      <c r="F118" s="687" t="n"/>
      <c r="G118" s="999" t="n"/>
      <c r="H118" s="971" t="n"/>
      <c r="I118" s="687" t="n"/>
      <c r="J118" s="687" t="n"/>
      <c r="K118" s="687" t="n"/>
      <c r="L118" s="687" t="n"/>
      <c r="M118" s="687" t="n"/>
      <c r="N118" s="687" t="n"/>
      <c r="O118" s="687" t="n"/>
      <c r="P118" s="687" t="n"/>
      <c r="Q118" s="687" t="n"/>
      <c r="R118" s="687" t="n"/>
      <c r="S118" s="687" t="n"/>
      <c r="T118" s="687" t="n"/>
      <c r="U118" s="687" t="n"/>
      <c r="V118" s="687" t="n"/>
      <c r="W118" s="687" t="n"/>
      <c r="X118" s="687" t="n"/>
      <c r="Y118" s="687" t="n"/>
      <c r="Z118" s="687" t="n"/>
      <c r="AA118" s="687" t="n"/>
      <c r="AB118" s="687" t="n"/>
      <c r="AC118" s="687" t="n"/>
      <c r="AD118" s="687" t="n"/>
      <c r="AE118" s="687" t="n"/>
      <c r="AF118" s="687" t="n"/>
    </row>
    <row r="119">
      <c r="A119" s="687" t="n"/>
      <c r="B119" s="687" t="n"/>
      <c r="C119" s="687" t="n"/>
      <c r="D119" s="687" t="n"/>
      <c r="E119" s="687" t="n"/>
      <c r="F119" s="687" t="n"/>
      <c r="G119" s="999" t="n"/>
      <c r="H119" s="971" t="n"/>
      <c r="I119" s="687" t="n"/>
      <c r="J119" s="687" t="n"/>
      <c r="K119" s="687" t="n"/>
      <c r="L119" s="687" t="n"/>
      <c r="M119" s="687" t="n"/>
      <c r="N119" s="687" t="n"/>
      <c r="O119" s="687" t="n"/>
      <c r="P119" s="687" t="n"/>
      <c r="Q119" s="687" t="n"/>
      <c r="R119" s="687" t="n"/>
      <c r="S119" s="687" t="n"/>
      <c r="T119" s="687" t="n"/>
      <c r="U119" s="687" t="n"/>
      <c r="V119" s="687" t="n"/>
      <c r="W119" s="687" t="n"/>
      <c r="X119" s="687" t="n"/>
      <c r="Y119" s="687" t="n"/>
      <c r="Z119" s="687" t="n"/>
      <c r="AA119" s="687" t="n"/>
      <c r="AB119" s="687" t="n"/>
      <c r="AC119" s="687" t="n"/>
      <c r="AD119" s="687" t="n"/>
      <c r="AE119" s="687" t="n"/>
      <c r="AF119" s="687" t="n"/>
    </row>
    <row r="120">
      <c r="A120" s="687" t="n"/>
      <c r="B120" s="687" t="n"/>
      <c r="C120" s="687" t="n"/>
      <c r="D120" s="687" t="n"/>
      <c r="E120" s="687" t="n"/>
      <c r="F120" s="687" t="n"/>
      <c r="G120" s="999" t="n"/>
      <c r="H120" s="971" t="n"/>
      <c r="I120" s="687" t="n"/>
      <c r="J120" s="687" t="n"/>
      <c r="K120" s="687" t="n"/>
      <c r="L120" s="687" t="n"/>
      <c r="M120" s="687" t="n"/>
      <c r="N120" s="687" t="n"/>
      <c r="O120" s="687" t="n"/>
      <c r="P120" s="687" t="n"/>
      <c r="Q120" s="687" t="n"/>
      <c r="R120" s="687" t="n"/>
      <c r="S120" s="687" t="n"/>
      <c r="T120" s="687" t="n"/>
      <c r="U120" s="687" t="n"/>
      <c r="V120" s="687" t="n"/>
      <c r="W120" s="687" t="n"/>
      <c r="X120" s="687" t="n"/>
      <c r="Y120" s="687" t="n"/>
      <c r="Z120" s="687" t="n"/>
      <c r="AA120" s="687" t="n"/>
      <c r="AB120" s="687" t="n"/>
      <c r="AC120" s="687" t="n"/>
      <c r="AD120" s="687" t="n"/>
      <c r="AE120" s="687" t="n"/>
      <c r="AF120" s="687" t="n"/>
    </row>
    <row r="121">
      <c r="A121" s="687" t="n"/>
      <c r="B121" s="687" t="n"/>
      <c r="C121" s="687" t="n"/>
      <c r="D121" s="687" t="n"/>
      <c r="E121" s="687" t="n"/>
      <c r="F121" s="687" t="n"/>
      <c r="G121" s="999" t="n"/>
      <c r="H121" s="971" t="n"/>
      <c r="I121" s="687" t="n"/>
      <c r="J121" s="687" t="n"/>
      <c r="K121" s="687" t="n"/>
      <c r="L121" s="687" t="n"/>
      <c r="M121" s="687" t="n"/>
      <c r="N121" s="687" t="n"/>
      <c r="O121" s="687" t="n"/>
      <c r="P121" s="687" t="n"/>
      <c r="Q121" s="687" t="n"/>
      <c r="R121" s="687" t="n"/>
      <c r="S121" s="687" t="n"/>
      <c r="T121" s="687" t="n"/>
      <c r="U121" s="687" t="n"/>
      <c r="V121" s="687" t="n"/>
      <c r="W121" s="687" t="n"/>
      <c r="X121" s="687" t="n"/>
      <c r="Y121" s="687" t="n"/>
      <c r="Z121" s="687" t="n"/>
      <c r="AA121" s="687" t="n"/>
      <c r="AB121" s="687" t="n"/>
      <c r="AC121" s="687" t="n"/>
      <c r="AD121" s="687" t="n"/>
      <c r="AE121" s="687" t="n"/>
      <c r="AF121" s="687" t="n"/>
    </row>
    <row r="122">
      <c r="A122" s="687" t="n"/>
      <c r="B122" s="687" t="n"/>
      <c r="C122" s="687" t="n"/>
      <c r="D122" s="687" t="n"/>
      <c r="E122" s="687" t="n"/>
      <c r="F122" s="687" t="n"/>
      <c r="G122" s="999" t="n"/>
      <c r="H122" s="971" t="n"/>
      <c r="I122" s="687" t="n"/>
      <c r="J122" s="687" t="n"/>
      <c r="K122" s="687" t="n"/>
      <c r="L122" s="687" t="n"/>
      <c r="M122" s="687" t="n"/>
      <c r="N122" s="687" t="n"/>
      <c r="O122" s="687" t="n"/>
      <c r="P122" s="687" t="n"/>
      <c r="Q122" s="687" t="n"/>
      <c r="R122" s="687" t="n"/>
      <c r="S122" s="687" t="n"/>
      <c r="T122" s="687" t="n"/>
      <c r="U122" s="687" t="n"/>
      <c r="V122" s="687" t="n"/>
      <c r="W122" s="687" t="n"/>
      <c r="X122" s="687" t="n"/>
      <c r="Y122" s="687" t="n"/>
      <c r="Z122" s="687" t="n"/>
      <c r="AA122" s="687" t="n"/>
      <c r="AB122" s="687" t="n"/>
      <c r="AC122" s="687" t="n"/>
      <c r="AD122" s="687" t="n"/>
      <c r="AE122" s="687" t="n"/>
      <c r="AF122" s="687" t="n"/>
    </row>
    <row r="123">
      <c r="A123" s="687" t="n"/>
      <c r="B123" s="687" t="n"/>
      <c r="C123" s="687" t="n"/>
      <c r="D123" s="687" t="n"/>
      <c r="E123" s="687" t="n"/>
      <c r="F123" s="687" t="n"/>
      <c r="G123" s="999" t="n"/>
      <c r="H123" s="971" t="n"/>
      <c r="I123" s="687" t="n"/>
      <c r="J123" s="687" t="n"/>
      <c r="K123" s="687" t="n"/>
      <c r="L123" s="687" t="n"/>
      <c r="M123" s="687" t="n"/>
      <c r="N123" s="687" t="n"/>
      <c r="O123" s="687" t="n"/>
      <c r="P123" s="687" t="n"/>
      <c r="Q123" s="687" t="n"/>
      <c r="R123" s="687" t="n"/>
      <c r="S123" s="687" t="n"/>
      <c r="T123" s="687" t="n"/>
      <c r="U123" s="687" t="n"/>
      <c r="V123" s="687" t="n"/>
      <c r="W123" s="687" t="n"/>
      <c r="X123" s="687" t="n"/>
      <c r="Y123" s="687" t="n"/>
      <c r="Z123" s="687" t="n"/>
      <c r="AA123" s="687" t="n"/>
      <c r="AB123" s="687" t="n"/>
      <c r="AC123" s="687" t="n"/>
      <c r="AD123" s="687" t="n"/>
      <c r="AE123" s="687" t="n"/>
      <c r="AF123" s="687" t="n"/>
    </row>
    <row r="124">
      <c r="A124" s="687" t="n"/>
      <c r="B124" s="687" t="n"/>
      <c r="C124" s="687" t="n"/>
      <c r="D124" s="687" t="n"/>
      <c r="E124" s="687" t="n"/>
      <c r="F124" s="687" t="n"/>
      <c r="G124" s="999" t="n"/>
      <c r="H124" s="971" t="n"/>
      <c r="I124" s="687" t="n"/>
      <c r="J124" s="687" t="n"/>
      <c r="K124" s="687" t="n"/>
      <c r="L124" s="687" t="n"/>
      <c r="M124" s="687" t="n"/>
      <c r="N124" s="687" t="n"/>
      <c r="O124" s="687" t="n"/>
      <c r="P124" s="687" t="n"/>
      <c r="Q124" s="687" t="n"/>
      <c r="R124" s="687" t="n"/>
      <c r="S124" s="687" t="n"/>
      <c r="T124" s="687" t="n"/>
      <c r="U124" s="687" t="n"/>
      <c r="V124" s="687" t="n"/>
      <c r="W124" s="687" t="n"/>
      <c r="X124" s="687" t="n"/>
      <c r="Y124" s="687" t="n"/>
      <c r="Z124" s="687" t="n"/>
      <c r="AA124" s="687" t="n"/>
      <c r="AB124" s="687" t="n"/>
      <c r="AC124" s="687" t="n"/>
      <c r="AD124" s="687" t="n"/>
      <c r="AE124" s="687" t="n"/>
      <c r="AF124" s="687" t="n"/>
    </row>
    <row r="125">
      <c r="A125" s="687" t="n"/>
      <c r="B125" s="687" t="n"/>
      <c r="C125" s="687" t="n"/>
      <c r="D125" s="687" t="n"/>
      <c r="E125" s="687" t="n"/>
      <c r="F125" s="687" t="n"/>
      <c r="G125" s="999" t="n"/>
      <c r="H125" s="971" t="n"/>
      <c r="I125" s="687" t="n"/>
      <c r="J125" s="687" t="n"/>
      <c r="K125" s="687" t="n"/>
      <c r="L125" s="687" t="n"/>
      <c r="M125" s="687" t="n"/>
      <c r="N125" s="687" t="n"/>
      <c r="O125" s="687" t="n"/>
      <c r="P125" s="687" t="n"/>
      <c r="Q125" s="687" t="n"/>
      <c r="R125" s="687" t="n"/>
      <c r="S125" s="687" t="n"/>
      <c r="T125" s="687" t="n"/>
      <c r="U125" s="687" t="n"/>
      <c r="V125" s="687" t="n"/>
      <c r="W125" s="687" t="n"/>
      <c r="X125" s="687" t="n"/>
      <c r="Y125" s="687" t="n"/>
      <c r="Z125" s="687" t="n"/>
      <c r="AA125" s="687" t="n"/>
      <c r="AB125" s="687" t="n"/>
      <c r="AC125" s="687" t="n"/>
      <c r="AD125" s="687" t="n"/>
      <c r="AE125" s="687" t="n"/>
      <c r="AF125" s="687" t="n"/>
    </row>
    <row r="126">
      <c r="A126" s="687" t="n"/>
      <c r="B126" s="687" t="n"/>
      <c r="C126" s="687" t="n"/>
      <c r="D126" s="687" t="n"/>
      <c r="E126" s="687" t="n"/>
      <c r="F126" s="687" t="n"/>
      <c r="G126" s="999" t="n"/>
      <c r="H126" s="971" t="n"/>
      <c r="I126" s="687" t="n"/>
      <c r="J126" s="687" t="n"/>
      <c r="K126" s="687" t="n"/>
      <c r="L126" s="687" t="n"/>
      <c r="M126" s="687" t="n"/>
      <c r="N126" s="687" t="n"/>
      <c r="O126" s="687" t="n"/>
      <c r="P126" s="687" t="n"/>
      <c r="Q126" s="687" t="n"/>
      <c r="R126" s="687" t="n"/>
      <c r="S126" s="687" t="n"/>
      <c r="T126" s="687" t="n"/>
      <c r="U126" s="687" t="n"/>
      <c r="V126" s="687" t="n"/>
      <c r="W126" s="687" t="n"/>
      <c r="X126" s="687" t="n"/>
      <c r="Y126" s="687" t="n"/>
      <c r="Z126" s="687" t="n"/>
      <c r="AA126" s="687" t="n"/>
      <c r="AB126" s="687" t="n"/>
      <c r="AC126" s="687" t="n"/>
      <c r="AD126" s="687" t="n"/>
      <c r="AE126" s="687" t="n"/>
      <c r="AF126" s="687" t="n"/>
    </row>
    <row r="127">
      <c r="A127" s="687" t="n"/>
      <c r="B127" s="687" t="n"/>
      <c r="C127" s="687" t="n"/>
      <c r="D127" s="687" t="n"/>
      <c r="E127" s="687" t="n"/>
      <c r="F127" s="687" t="n"/>
      <c r="G127" s="999" t="n"/>
      <c r="H127" s="971" t="n"/>
      <c r="I127" s="687" t="n"/>
      <c r="J127" s="687" t="n"/>
      <c r="K127" s="687" t="n"/>
      <c r="L127" s="687" t="n"/>
      <c r="M127" s="687" t="n"/>
      <c r="N127" s="687" t="n"/>
      <c r="O127" s="687" t="n"/>
      <c r="P127" s="687" t="n"/>
      <c r="Q127" s="687" t="n"/>
      <c r="R127" s="687" t="n"/>
      <c r="S127" s="687" t="n"/>
      <c r="T127" s="687" t="n"/>
      <c r="U127" s="687" t="n"/>
      <c r="V127" s="687" t="n"/>
      <c r="W127" s="687" t="n"/>
      <c r="X127" s="687" t="n"/>
      <c r="Y127" s="687" t="n"/>
      <c r="Z127" s="687" t="n"/>
      <c r="AA127" s="687" t="n"/>
      <c r="AB127" s="687" t="n"/>
      <c r="AC127" s="687" t="n"/>
      <c r="AD127" s="687" t="n"/>
      <c r="AE127" s="687" t="n"/>
      <c r="AF127" s="687" t="n"/>
    </row>
    <row r="128">
      <c r="A128" s="687" t="n"/>
      <c r="B128" s="687" t="n"/>
      <c r="C128" s="687" t="n"/>
      <c r="D128" s="687" t="n"/>
      <c r="E128" s="687" t="n"/>
      <c r="F128" s="687" t="n"/>
      <c r="G128" s="999" t="n"/>
      <c r="H128" s="971" t="n"/>
      <c r="I128" s="687" t="n"/>
      <c r="J128" s="687" t="n"/>
      <c r="K128" s="687" t="n"/>
      <c r="L128" s="687" t="n"/>
      <c r="M128" s="687" t="n"/>
      <c r="N128" s="687" t="n"/>
      <c r="O128" s="687" t="n"/>
      <c r="P128" s="687" t="n"/>
      <c r="Q128" s="687" t="n"/>
      <c r="R128" s="687" t="n"/>
      <c r="S128" s="687" t="n"/>
      <c r="T128" s="687" t="n"/>
      <c r="U128" s="687" t="n"/>
      <c r="V128" s="687" t="n"/>
      <c r="W128" s="687" t="n"/>
      <c r="X128" s="687" t="n"/>
      <c r="Y128" s="687" t="n"/>
      <c r="Z128" s="687" t="n"/>
      <c r="AA128" s="687" t="n"/>
      <c r="AB128" s="687" t="n"/>
      <c r="AC128" s="687" t="n"/>
      <c r="AD128" s="687" t="n"/>
      <c r="AE128" s="687" t="n"/>
      <c r="AF128" s="687" t="n"/>
    </row>
    <row r="129">
      <c r="A129" s="687" t="n"/>
      <c r="B129" s="687" t="n"/>
      <c r="C129" s="687" t="n"/>
      <c r="D129" s="687" t="n"/>
      <c r="E129" s="687" t="n"/>
      <c r="F129" s="687" t="n"/>
      <c r="G129" s="999" t="n"/>
      <c r="H129" s="971" t="n"/>
      <c r="I129" s="687" t="n"/>
      <c r="J129" s="687" t="n"/>
      <c r="K129" s="687" t="n"/>
      <c r="L129" s="687" t="n"/>
      <c r="M129" s="687" t="n"/>
      <c r="N129" s="687" t="n"/>
      <c r="O129" s="687" t="n"/>
      <c r="P129" s="687" t="n"/>
      <c r="Q129" s="687" t="n"/>
      <c r="R129" s="687" t="n"/>
      <c r="S129" s="687" t="n"/>
      <c r="T129" s="687" t="n"/>
      <c r="U129" s="687" t="n"/>
      <c r="V129" s="687" t="n"/>
      <c r="W129" s="687" t="n"/>
      <c r="X129" s="687" t="n"/>
      <c r="Y129" s="687" t="n"/>
      <c r="Z129" s="687" t="n"/>
      <c r="AA129" s="687" t="n"/>
      <c r="AB129" s="687" t="n"/>
      <c r="AC129" s="687" t="n"/>
      <c r="AD129" s="687" t="n"/>
      <c r="AE129" s="687" t="n"/>
      <c r="AF129" s="687" t="n"/>
    </row>
    <row r="130">
      <c r="A130" s="687" t="n"/>
      <c r="B130" s="687" t="n"/>
      <c r="C130" s="687" t="n"/>
      <c r="D130" s="687" t="n"/>
      <c r="E130" s="687" t="n"/>
      <c r="F130" s="687" t="n"/>
      <c r="G130" s="999" t="n"/>
      <c r="H130" s="971" t="n"/>
      <c r="I130" s="687" t="n"/>
      <c r="J130" s="687" t="n"/>
      <c r="K130" s="687" t="n"/>
      <c r="L130" s="687" t="n"/>
      <c r="M130" s="687" t="n"/>
      <c r="N130" s="687" t="n"/>
      <c r="O130" s="687" t="n"/>
      <c r="P130" s="687" t="n"/>
      <c r="Q130" s="687" t="n"/>
      <c r="R130" s="687" t="n"/>
      <c r="S130" s="687" t="n"/>
      <c r="T130" s="687" t="n"/>
      <c r="U130" s="687" t="n"/>
      <c r="V130" s="687" t="n"/>
      <c r="W130" s="687" t="n"/>
      <c r="X130" s="687" t="n"/>
      <c r="Y130" s="687" t="n"/>
      <c r="Z130" s="687" t="n"/>
      <c r="AA130" s="687" t="n"/>
      <c r="AB130" s="687" t="n"/>
      <c r="AC130" s="687" t="n"/>
      <c r="AD130" s="687" t="n"/>
      <c r="AE130" s="687" t="n"/>
      <c r="AF130" s="687" t="n"/>
    </row>
    <row r="131">
      <c r="A131" s="687" t="n"/>
      <c r="B131" s="687" t="n"/>
      <c r="C131" s="687" t="n"/>
      <c r="D131" s="687" t="n"/>
      <c r="E131" s="687" t="n"/>
      <c r="F131" s="687" t="n"/>
      <c r="G131" s="999" t="n"/>
      <c r="H131" s="971" t="n"/>
      <c r="I131" s="687" t="n"/>
      <c r="J131" s="687" t="n"/>
      <c r="K131" s="687" t="n"/>
      <c r="L131" s="687" t="n"/>
      <c r="M131" s="687" t="n"/>
      <c r="N131" s="687" t="n"/>
      <c r="O131" s="687" t="n"/>
      <c r="P131" s="687" t="n"/>
      <c r="Q131" s="687" t="n"/>
      <c r="R131" s="687" t="n"/>
      <c r="S131" s="687" t="n"/>
      <c r="T131" s="687" t="n"/>
      <c r="U131" s="687" t="n"/>
      <c r="V131" s="687" t="n"/>
      <c r="W131" s="687" t="n"/>
      <c r="X131" s="687" t="n"/>
      <c r="Y131" s="687" t="n"/>
      <c r="Z131" s="687" t="n"/>
      <c r="AA131" s="687" t="n"/>
      <c r="AB131" s="687" t="n"/>
      <c r="AC131" s="687" t="n"/>
      <c r="AD131" s="687" t="n"/>
      <c r="AE131" s="687" t="n"/>
      <c r="AF131" s="687" t="n"/>
    </row>
    <row r="132">
      <c r="A132" s="687" t="n"/>
      <c r="B132" s="687" t="n"/>
      <c r="C132" s="687" t="n"/>
      <c r="D132" s="687" t="n"/>
      <c r="E132" s="687" t="n"/>
      <c r="F132" s="687" t="n"/>
      <c r="G132" s="999" t="n"/>
      <c r="H132" s="971" t="n"/>
      <c r="I132" s="687" t="n"/>
      <c r="J132" s="687" t="n"/>
      <c r="K132" s="687" t="n"/>
      <c r="L132" s="687" t="n"/>
      <c r="M132" s="687" t="n"/>
      <c r="N132" s="687" t="n"/>
      <c r="O132" s="687" t="n"/>
      <c r="P132" s="687" t="n"/>
      <c r="Q132" s="687" t="n"/>
      <c r="R132" s="687" t="n"/>
      <c r="S132" s="687" t="n"/>
      <c r="T132" s="687" t="n"/>
      <c r="U132" s="687" t="n"/>
      <c r="V132" s="687" t="n"/>
      <c r="W132" s="687" t="n"/>
      <c r="X132" s="687" t="n"/>
      <c r="Y132" s="687" t="n"/>
      <c r="Z132" s="687" t="n"/>
      <c r="AA132" s="687" t="n"/>
      <c r="AB132" s="687" t="n"/>
      <c r="AC132" s="687" t="n"/>
      <c r="AD132" s="687" t="n"/>
      <c r="AE132" s="687" t="n"/>
      <c r="AF132" s="687" t="n"/>
    </row>
    <row r="133">
      <c r="A133" s="687" t="n"/>
      <c r="B133" s="687" t="n"/>
      <c r="C133" s="687" t="n"/>
      <c r="D133" s="687" t="n"/>
      <c r="E133" s="687" t="n"/>
      <c r="F133" s="687" t="n"/>
      <c r="G133" s="999" t="n"/>
      <c r="H133" s="971" t="n"/>
      <c r="I133" s="687" t="n"/>
      <c r="J133" s="687" t="n"/>
      <c r="K133" s="687" t="n"/>
      <c r="L133" s="687" t="n"/>
      <c r="M133" s="687" t="n"/>
      <c r="N133" s="687" t="n"/>
      <c r="O133" s="687" t="n"/>
      <c r="P133" s="687" t="n"/>
      <c r="Q133" s="687" t="n"/>
      <c r="R133" s="687" t="n"/>
      <c r="S133" s="687" t="n"/>
      <c r="T133" s="687" t="n"/>
      <c r="U133" s="687" t="n"/>
      <c r="V133" s="687" t="n"/>
      <c r="W133" s="687" t="n"/>
      <c r="X133" s="687" t="n"/>
      <c r="Y133" s="687" t="n"/>
      <c r="Z133" s="687" t="n"/>
      <c r="AA133" s="687" t="n"/>
      <c r="AB133" s="687" t="n"/>
      <c r="AC133" s="687" t="n"/>
      <c r="AD133" s="687" t="n"/>
      <c r="AE133" s="687" t="n"/>
      <c r="AF133" s="687" t="n"/>
    </row>
    <row r="134">
      <c r="A134" s="687" t="n"/>
      <c r="B134" s="687" t="n"/>
      <c r="C134" s="687" t="n"/>
      <c r="D134" s="687" t="n"/>
      <c r="E134" s="687" t="n"/>
      <c r="F134" s="687" t="n"/>
      <c r="G134" s="999" t="n"/>
      <c r="H134" s="971" t="n"/>
      <c r="I134" s="687" t="n"/>
      <c r="J134" s="687" t="n"/>
      <c r="K134" s="687" t="n"/>
      <c r="L134" s="687" t="n"/>
      <c r="M134" s="687" t="n"/>
      <c r="N134" s="687" t="n"/>
      <c r="O134" s="687" t="n"/>
      <c r="P134" s="687" t="n"/>
      <c r="Q134" s="687" t="n"/>
      <c r="R134" s="687" t="n"/>
      <c r="S134" s="687" t="n"/>
      <c r="T134" s="687" t="n"/>
      <c r="U134" s="687" t="n"/>
      <c r="V134" s="687" t="n"/>
      <c r="W134" s="687" t="n"/>
      <c r="X134" s="687" t="n"/>
      <c r="Y134" s="687" t="n"/>
      <c r="Z134" s="687" t="n"/>
      <c r="AA134" s="687" t="n"/>
      <c r="AB134" s="687" t="n"/>
      <c r="AC134" s="687" t="n"/>
      <c r="AD134" s="687" t="n"/>
      <c r="AE134" s="687" t="n"/>
      <c r="AF134" s="687" t="n"/>
    </row>
    <row r="135">
      <c r="A135" s="687" t="n"/>
      <c r="B135" s="687" t="n"/>
      <c r="C135" s="687" t="n"/>
      <c r="D135" s="687" t="n"/>
      <c r="E135" s="687" t="n"/>
      <c r="F135" s="687" t="n"/>
      <c r="G135" s="999" t="n"/>
      <c r="H135" s="971" t="n"/>
      <c r="I135" s="687" t="n"/>
      <c r="J135" s="687" t="n"/>
      <c r="K135" s="687" t="n"/>
      <c r="L135" s="687" t="n"/>
      <c r="M135" s="687" t="n"/>
      <c r="N135" s="687" t="n"/>
      <c r="O135" s="687" t="n"/>
      <c r="P135" s="687" t="n"/>
      <c r="Q135" s="687" t="n"/>
      <c r="R135" s="687" t="n"/>
      <c r="S135" s="687" t="n"/>
      <c r="T135" s="687" t="n"/>
      <c r="U135" s="687" t="n"/>
      <c r="V135" s="687" t="n"/>
      <c r="W135" s="687" t="n"/>
      <c r="X135" s="687" t="n"/>
      <c r="Y135" s="687" t="n"/>
      <c r="Z135" s="687" t="n"/>
      <c r="AA135" s="687" t="n"/>
      <c r="AB135" s="687" t="n"/>
      <c r="AC135" s="687" t="n"/>
      <c r="AD135" s="687" t="n"/>
      <c r="AE135" s="687" t="n"/>
      <c r="AF135" s="687" t="n"/>
    </row>
    <row r="136">
      <c r="A136" s="687" t="n"/>
      <c r="B136" s="687" t="n"/>
      <c r="C136" s="687" t="n"/>
      <c r="D136" s="687" t="n"/>
      <c r="E136" s="687" t="n"/>
      <c r="F136" s="687" t="n"/>
      <c r="G136" s="999" t="n"/>
      <c r="H136" s="971" t="n"/>
      <c r="I136" s="687" t="n"/>
      <c r="J136" s="687" t="n"/>
      <c r="K136" s="687" t="n"/>
      <c r="L136" s="687" t="n"/>
      <c r="M136" s="687" t="n"/>
      <c r="N136" s="687" t="n"/>
      <c r="O136" s="687" t="n"/>
      <c r="P136" s="687" t="n"/>
      <c r="Q136" s="687" t="n"/>
      <c r="R136" s="687" t="n"/>
      <c r="S136" s="687" t="n"/>
      <c r="T136" s="687" t="n"/>
      <c r="U136" s="687" t="n"/>
      <c r="V136" s="687" t="n"/>
      <c r="W136" s="687" t="n"/>
      <c r="X136" s="687" t="n"/>
      <c r="Y136" s="687" t="n"/>
      <c r="Z136" s="687" t="n"/>
      <c r="AA136" s="687" t="n"/>
      <c r="AB136" s="687" t="n"/>
      <c r="AC136" s="687" t="n"/>
      <c r="AD136" s="687" t="n"/>
      <c r="AE136" s="687" t="n"/>
      <c r="AF136" s="687" t="n"/>
    </row>
    <row r="137">
      <c r="A137" s="687" t="n"/>
      <c r="B137" s="687" t="n"/>
      <c r="C137" s="687" t="n"/>
      <c r="D137" s="687" t="n"/>
      <c r="E137" s="687" t="n"/>
      <c r="F137" s="687" t="n"/>
      <c r="G137" s="999" t="n"/>
      <c r="H137" s="971" t="n"/>
      <c r="I137" s="687" t="n"/>
      <c r="J137" s="687" t="n"/>
      <c r="K137" s="687" t="n"/>
      <c r="L137" s="687" t="n"/>
      <c r="M137" s="687" t="n"/>
      <c r="N137" s="687" t="n"/>
      <c r="O137" s="687" t="n"/>
      <c r="P137" s="687" t="n"/>
      <c r="Q137" s="687" t="n"/>
      <c r="R137" s="687" t="n"/>
      <c r="S137" s="687" t="n"/>
      <c r="T137" s="687" t="n"/>
      <c r="U137" s="687" t="n"/>
      <c r="V137" s="687" t="n"/>
      <c r="W137" s="687" t="n"/>
      <c r="X137" s="687" t="n"/>
      <c r="Y137" s="687" t="n"/>
      <c r="Z137" s="687" t="n"/>
      <c r="AA137" s="687" t="n"/>
      <c r="AB137" s="687" t="n"/>
      <c r="AC137" s="687" t="n"/>
      <c r="AD137" s="687" t="n"/>
      <c r="AE137" s="687" t="n"/>
      <c r="AF137" s="687" t="n"/>
    </row>
    <row r="138">
      <c r="A138" s="687" t="n"/>
      <c r="B138" s="687" t="n"/>
      <c r="C138" s="687" t="n"/>
      <c r="D138" s="687" t="n"/>
      <c r="E138" s="687" t="n"/>
      <c r="F138" s="687" t="n"/>
      <c r="G138" s="999" t="n"/>
      <c r="H138" s="971" t="n"/>
      <c r="I138" s="687" t="n"/>
      <c r="J138" s="687" t="n"/>
      <c r="K138" s="687" t="n"/>
      <c r="L138" s="687" t="n"/>
      <c r="M138" s="687" t="n"/>
      <c r="N138" s="687" t="n"/>
      <c r="O138" s="687" t="n"/>
      <c r="P138" s="687" t="n"/>
      <c r="Q138" s="687" t="n"/>
      <c r="R138" s="687" t="n"/>
      <c r="S138" s="687" t="n"/>
      <c r="T138" s="687" t="n"/>
      <c r="U138" s="687" t="n"/>
      <c r="V138" s="687" t="n"/>
      <c r="W138" s="687" t="n"/>
      <c r="X138" s="687" t="n"/>
      <c r="Y138" s="687" t="n"/>
      <c r="Z138" s="687" t="n"/>
      <c r="AA138" s="687" t="n"/>
      <c r="AB138" s="687" t="n"/>
      <c r="AC138" s="687" t="n"/>
      <c r="AD138" s="687" t="n"/>
      <c r="AE138" s="687" t="n"/>
      <c r="AF138" s="687" t="n"/>
    </row>
    <row r="139">
      <c r="A139" s="687" t="n"/>
      <c r="B139" s="687" t="n"/>
      <c r="C139" s="687" t="n"/>
      <c r="D139" s="687" t="n"/>
      <c r="E139" s="687" t="n"/>
      <c r="F139" s="687" t="n"/>
      <c r="G139" s="999" t="n"/>
      <c r="H139" s="971" t="n"/>
      <c r="I139" s="687" t="n"/>
      <c r="J139" s="687" t="n"/>
      <c r="K139" s="687" t="n"/>
      <c r="L139" s="687" t="n"/>
      <c r="M139" s="687" t="n"/>
      <c r="N139" s="687" t="n"/>
      <c r="O139" s="687" t="n"/>
      <c r="P139" s="687" t="n"/>
      <c r="Q139" s="687" t="n"/>
      <c r="R139" s="687" t="n"/>
      <c r="S139" s="687" t="n"/>
      <c r="T139" s="687" t="n"/>
      <c r="U139" s="687" t="n"/>
      <c r="V139" s="687" t="n"/>
      <c r="W139" s="687" t="n"/>
      <c r="X139" s="687" t="n"/>
      <c r="Y139" s="687" t="n"/>
      <c r="Z139" s="687" t="n"/>
      <c r="AA139" s="687" t="n"/>
      <c r="AB139" s="687" t="n"/>
      <c r="AC139" s="687" t="n"/>
      <c r="AD139" s="687" t="n"/>
      <c r="AE139" s="687" t="n"/>
      <c r="AF139" s="687" t="n"/>
    </row>
    <row r="140">
      <c r="A140" s="687" t="n"/>
      <c r="B140" s="687" t="n"/>
      <c r="C140" s="687" t="n"/>
      <c r="D140" s="687" t="n"/>
      <c r="E140" s="687" t="n"/>
      <c r="F140" s="687" t="n"/>
      <c r="G140" s="999" t="n"/>
      <c r="H140" s="971" t="n"/>
      <c r="I140" s="687" t="n"/>
      <c r="J140" s="687" t="n"/>
      <c r="K140" s="687" t="n"/>
      <c r="L140" s="687" t="n"/>
      <c r="M140" s="687" t="n"/>
      <c r="N140" s="687" t="n"/>
      <c r="O140" s="687" t="n"/>
      <c r="P140" s="687" t="n"/>
      <c r="Q140" s="687" t="n"/>
      <c r="R140" s="687" t="n"/>
      <c r="S140" s="687" t="n"/>
      <c r="T140" s="687" t="n"/>
      <c r="U140" s="687" t="n"/>
      <c r="V140" s="687" t="n"/>
      <c r="W140" s="687" t="n"/>
      <c r="X140" s="687" t="n"/>
      <c r="Y140" s="687" t="n"/>
      <c r="Z140" s="687" t="n"/>
      <c r="AA140" s="687" t="n"/>
      <c r="AB140" s="687" t="n"/>
      <c r="AC140" s="687" t="n"/>
      <c r="AD140" s="687" t="n"/>
      <c r="AE140" s="687" t="n"/>
      <c r="AF140" s="687" t="n"/>
    </row>
    <row r="141">
      <c r="A141" s="687" t="n"/>
      <c r="B141" s="687" t="n"/>
      <c r="C141" s="687" t="n"/>
      <c r="D141" s="687" t="n"/>
      <c r="E141" s="687" t="n"/>
      <c r="F141" s="687" t="n"/>
      <c r="G141" s="999" t="n"/>
      <c r="H141" s="971" t="n"/>
      <c r="I141" s="687" t="n"/>
      <c r="J141" s="687" t="n"/>
      <c r="K141" s="687" t="n"/>
      <c r="L141" s="687" t="n"/>
      <c r="M141" s="687" t="n"/>
      <c r="N141" s="687" t="n"/>
      <c r="O141" s="687" t="n"/>
      <c r="P141" s="687" t="n"/>
      <c r="Q141" s="687" t="n"/>
      <c r="R141" s="687" t="n"/>
      <c r="S141" s="687" t="n"/>
      <c r="T141" s="687" t="n"/>
      <c r="U141" s="687" t="n"/>
      <c r="V141" s="687" t="n"/>
      <c r="W141" s="687" t="n"/>
      <c r="X141" s="687" t="n"/>
      <c r="Y141" s="687" t="n"/>
      <c r="Z141" s="687" t="n"/>
      <c r="AA141" s="687" t="n"/>
      <c r="AB141" s="687" t="n"/>
      <c r="AC141" s="687" t="n"/>
      <c r="AD141" s="687" t="n"/>
      <c r="AE141" s="687" t="n"/>
      <c r="AF141" s="687" t="n"/>
    </row>
    <row r="142">
      <c r="A142" s="687" t="n"/>
      <c r="B142" s="687" t="n"/>
      <c r="C142" s="687" t="n"/>
      <c r="D142" s="687" t="n"/>
      <c r="E142" s="687" t="n"/>
      <c r="F142" s="687" t="n"/>
      <c r="G142" s="999" t="n"/>
      <c r="H142" s="971" t="n"/>
      <c r="I142" s="687" t="n"/>
      <c r="J142" s="687" t="n"/>
      <c r="K142" s="687" t="n"/>
      <c r="L142" s="687" t="n"/>
      <c r="M142" s="687" t="n"/>
      <c r="N142" s="687" t="n"/>
      <c r="O142" s="687" t="n"/>
      <c r="P142" s="687" t="n"/>
      <c r="Q142" s="687" t="n"/>
      <c r="R142" s="687" t="n"/>
      <c r="S142" s="687" t="n"/>
      <c r="T142" s="687" t="n"/>
      <c r="U142" s="687" t="n"/>
      <c r="V142" s="687" t="n"/>
      <c r="W142" s="687" t="n"/>
      <c r="X142" s="687" t="n"/>
      <c r="Y142" s="687" t="n"/>
      <c r="Z142" s="687" t="n"/>
      <c r="AA142" s="687" t="n"/>
      <c r="AB142" s="687" t="n"/>
      <c r="AC142" s="687" t="n"/>
      <c r="AD142" s="687" t="n"/>
      <c r="AE142" s="687" t="n"/>
      <c r="AF142" s="687" t="n"/>
    </row>
    <row r="143">
      <c r="A143" s="687" t="n"/>
      <c r="B143" s="687" t="n"/>
      <c r="C143" s="687" t="n"/>
      <c r="D143" s="687" t="n"/>
      <c r="E143" s="687" t="n"/>
      <c r="F143" s="687" t="n"/>
      <c r="G143" s="999" t="n"/>
      <c r="H143" s="971" t="n"/>
      <c r="I143" s="687" t="n"/>
      <c r="J143" s="687" t="n"/>
      <c r="K143" s="687" t="n"/>
      <c r="L143" s="687" t="n"/>
      <c r="M143" s="687" t="n"/>
      <c r="N143" s="687" t="n"/>
      <c r="O143" s="687" t="n"/>
      <c r="P143" s="687" t="n"/>
      <c r="Q143" s="687" t="n"/>
      <c r="R143" s="687" t="n"/>
      <c r="S143" s="687" t="n"/>
      <c r="T143" s="687" t="n"/>
      <c r="U143" s="687" t="n"/>
      <c r="V143" s="687" t="n"/>
      <c r="W143" s="687" t="n"/>
      <c r="X143" s="687" t="n"/>
      <c r="Y143" s="687" t="n"/>
      <c r="Z143" s="687" t="n"/>
      <c r="AA143" s="687" t="n"/>
      <c r="AB143" s="687" t="n"/>
      <c r="AC143" s="687" t="n"/>
      <c r="AD143" s="687" t="n"/>
      <c r="AE143" s="687" t="n"/>
      <c r="AF143" s="687" t="n"/>
    </row>
    <row r="144">
      <c r="A144" s="687" t="n"/>
      <c r="B144" s="687" t="n"/>
      <c r="C144" s="687" t="n"/>
      <c r="D144" s="687" t="n"/>
      <c r="E144" s="687" t="n"/>
      <c r="F144" s="687" t="n"/>
      <c r="G144" s="999" t="n"/>
      <c r="H144" s="971" t="n"/>
      <c r="I144" s="687" t="n"/>
      <c r="J144" s="687" t="n"/>
      <c r="K144" s="687" t="n"/>
      <c r="L144" s="687" t="n"/>
      <c r="M144" s="687" t="n"/>
      <c r="N144" s="687" t="n"/>
      <c r="O144" s="687" t="n"/>
      <c r="P144" s="687" t="n"/>
      <c r="Q144" s="687" t="n"/>
      <c r="R144" s="687" t="n"/>
      <c r="S144" s="687" t="n"/>
      <c r="T144" s="687" t="n"/>
      <c r="U144" s="687" t="n"/>
      <c r="V144" s="687" t="n"/>
      <c r="W144" s="687" t="n"/>
      <c r="X144" s="687" t="n"/>
      <c r="Y144" s="687" t="n"/>
      <c r="Z144" s="687" t="n"/>
      <c r="AA144" s="687" t="n"/>
      <c r="AB144" s="687" t="n"/>
      <c r="AC144" s="687" t="n"/>
      <c r="AD144" s="687" t="n"/>
      <c r="AE144" s="687" t="n"/>
      <c r="AF144" s="687" t="n"/>
    </row>
    <row r="145">
      <c r="A145" s="687" t="n"/>
      <c r="B145" s="687" t="n"/>
      <c r="C145" s="687" t="n"/>
      <c r="D145" s="687" t="n"/>
      <c r="E145" s="687" t="n"/>
      <c r="F145" s="687" t="n"/>
      <c r="G145" s="999" t="n"/>
      <c r="H145" s="971" t="n"/>
      <c r="I145" s="687" t="n"/>
      <c r="J145" s="687" t="n"/>
      <c r="K145" s="687" t="n"/>
      <c r="L145" s="687" t="n"/>
      <c r="M145" s="687" t="n"/>
      <c r="N145" s="687" t="n"/>
      <c r="O145" s="687" t="n"/>
      <c r="P145" s="687" t="n"/>
      <c r="Q145" s="687" t="n"/>
      <c r="R145" s="687" t="n"/>
      <c r="S145" s="687" t="n"/>
      <c r="T145" s="687" t="n"/>
      <c r="U145" s="687" t="n"/>
      <c r="V145" s="687" t="n"/>
      <c r="W145" s="687" t="n"/>
      <c r="X145" s="687" t="n"/>
      <c r="Y145" s="687" t="n"/>
      <c r="Z145" s="687" t="n"/>
      <c r="AA145" s="687" t="n"/>
      <c r="AB145" s="687" t="n"/>
      <c r="AC145" s="687" t="n"/>
      <c r="AD145" s="687" t="n"/>
      <c r="AE145" s="687" t="n"/>
      <c r="AF145" s="687" t="n"/>
    </row>
    <row r="146">
      <c r="A146" s="687" t="n"/>
      <c r="B146" s="687" t="n"/>
      <c r="C146" s="687" t="n"/>
      <c r="D146" s="687" t="n"/>
      <c r="E146" s="687" t="n"/>
      <c r="F146" s="687" t="n"/>
      <c r="G146" s="999" t="n"/>
      <c r="H146" s="971" t="n"/>
      <c r="I146" s="687" t="n"/>
      <c r="J146" s="687" t="n"/>
      <c r="K146" s="687" t="n"/>
      <c r="L146" s="687" t="n"/>
      <c r="M146" s="687" t="n"/>
      <c r="N146" s="687" t="n"/>
      <c r="O146" s="687" t="n"/>
      <c r="P146" s="687" t="n"/>
      <c r="Q146" s="687" t="n"/>
      <c r="R146" s="687" t="n"/>
      <c r="S146" s="687" t="n"/>
      <c r="T146" s="687" t="n"/>
      <c r="U146" s="687" t="n"/>
      <c r="V146" s="687" t="n"/>
      <c r="W146" s="687" t="n"/>
      <c r="X146" s="687" t="n"/>
      <c r="Y146" s="687" t="n"/>
      <c r="Z146" s="687" t="n"/>
      <c r="AA146" s="687" t="n"/>
      <c r="AB146" s="687" t="n"/>
      <c r="AC146" s="687" t="n"/>
      <c r="AD146" s="687" t="n"/>
      <c r="AE146" s="687" t="n"/>
      <c r="AF146" s="687" t="n"/>
    </row>
    <row r="147">
      <c r="A147" s="687" t="n"/>
      <c r="B147" s="687" t="n"/>
      <c r="C147" s="687" t="n"/>
      <c r="D147" s="687" t="n"/>
      <c r="E147" s="687" t="n"/>
      <c r="F147" s="687" t="n"/>
      <c r="G147" s="999" t="n"/>
      <c r="H147" s="971" t="n"/>
      <c r="I147" s="687" t="n"/>
      <c r="J147" s="687" t="n"/>
      <c r="K147" s="687" t="n"/>
      <c r="L147" s="687" t="n"/>
      <c r="M147" s="687" t="n"/>
      <c r="N147" s="687" t="n"/>
      <c r="O147" s="687" t="n"/>
      <c r="P147" s="687" t="n"/>
      <c r="Q147" s="687" t="n"/>
      <c r="R147" s="687" t="n"/>
      <c r="S147" s="687" t="n"/>
      <c r="T147" s="687" t="n"/>
      <c r="U147" s="687" t="n"/>
      <c r="V147" s="687" t="n"/>
      <c r="W147" s="687" t="n"/>
      <c r="X147" s="687" t="n"/>
      <c r="Y147" s="687" t="n"/>
      <c r="Z147" s="687" t="n"/>
      <c r="AA147" s="687" t="n"/>
      <c r="AB147" s="687" t="n"/>
      <c r="AC147" s="687" t="n"/>
      <c r="AD147" s="687" t="n"/>
      <c r="AE147" s="687" t="n"/>
      <c r="AF147" s="687" t="n"/>
    </row>
    <row r="148">
      <c r="A148" s="687" t="n"/>
      <c r="B148" s="687" t="n"/>
      <c r="C148" s="687" t="n"/>
      <c r="D148" s="687" t="n"/>
      <c r="E148" s="687" t="n"/>
      <c r="F148" s="687" t="n"/>
      <c r="G148" s="999" t="n"/>
      <c r="H148" s="971" t="n"/>
      <c r="I148" s="687" t="n"/>
      <c r="J148" s="687" t="n"/>
      <c r="K148" s="687" t="n"/>
      <c r="L148" s="687" t="n"/>
      <c r="M148" s="687" t="n"/>
      <c r="N148" s="687" t="n"/>
      <c r="O148" s="687" t="n"/>
      <c r="P148" s="687" t="n"/>
      <c r="Q148" s="687" t="n"/>
      <c r="R148" s="687" t="n"/>
      <c r="S148" s="687" t="n"/>
      <c r="T148" s="687" t="n"/>
      <c r="U148" s="687" t="n"/>
      <c r="V148" s="687" t="n"/>
      <c r="W148" s="687" t="n"/>
      <c r="X148" s="687" t="n"/>
      <c r="Y148" s="687" t="n"/>
      <c r="Z148" s="687" t="n"/>
      <c r="AA148" s="687" t="n"/>
      <c r="AB148" s="687" t="n"/>
      <c r="AC148" s="687" t="n"/>
      <c r="AD148" s="687" t="n"/>
      <c r="AE148" s="687" t="n"/>
      <c r="AF148" s="687" t="n"/>
    </row>
    <row r="149">
      <c r="A149" s="687" t="n"/>
      <c r="B149" s="687" t="n"/>
      <c r="C149" s="687" t="n"/>
      <c r="D149" s="687" t="n"/>
      <c r="E149" s="687" t="n"/>
      <c r="F149" s="687" t="n"/>
      <c r="G149" s="999" t="n"/>
      <c r="H149" s="971" t="n"/>
      <c r="I149" s="687" t="n"/>
      <c r="J149" s="687" t="n"/>
      <c r="K149" s="687" t="n"/>
      <c r="L149" s="687" t="n"/>
      <c r="M149" s="687" t="n"/>
      <c r="N149" s="687" t="n"/>
      <c r="O149" s="687" t="n"/>
      <c r="P149" s="687" t="n"/>
      <c r="Q149" s="687" t="n"/>
      <c r="R149" s="687" t="n"/>
      <c r="S149" s="687" t="n"/>
      <c r="T149" s="687" t="n"/>
      <c r="U149" s="687" t="n"/>
      <c r="V149" s="687" t="n"/>
      <c r="W149" s="687" t="n"/>
      <c r="X149" s="687" t="n"/>
      <c r="Y149" s="687" t="n"/>
      <c r="Z149" s="687" t="n"/>
      <c r="AA149" s="687" t="n"/>
      <c r="AB149" s="687" t="n"/>
      <c r="AC149" s="687" t="n"/>
      <c r="AD149" s="687" t="n"/>
      <c r="AE149" s="687" t="n"/>
      <c r="AF149" s="687" t="n"/>
    </row>
    <row r="150">
      <c r="A150" s="687" t="n"/>
      <c r="B150" s="687" t="n"/>
      <c r="C150" s="687" t="n"/>
      <c r="D150" s="687" t="n"/>
      <c r="E150" s="687" t="n"/>
      <c r="F150" s="687" t="n"/>
      <c r="G150" s="999" t="n"/>
      <c r="H150" s="971" t="n"/>
      <c r="I150" s="687" t="n"/>
      <c r="J150" s="687" t="n"/>
      <c r="K150" s="687" t="n"/>
      <c r="L150" s="687" t="n"/>
      <c r="M150" s="687" t="n"/>
      <c r="N150" s="687" t="n"/>
      <c r="O150" s="687" t="n"/>
      <c r="P150" s="687" t="n"/>
      <c r="Q150" s="687" t="n"/>
      <c r="R150" s="687" t="n"/>
      <c r="S150" s="687" t="n"/>
      <c r="T150" s="687" t="n"/>
      <c r="U150" s="687" t="n"/>
      <c r="V150" s="687" t="n"/>
      <c r="W150" s="687" t="n"/>
      <c r="X150" s="687" t="n"/>
      <c r="Y150" s="687" t="n"/>
      <c r="Z150" s="687" t="n"/>
      <c r="AA150" s="687" t="n"/>
      <c r="AB150" s="687" t="n"/>
      <c r="AC150" s="687" t="n"/>
      <c r="AD150" s="687" t="n"/>
      <c r="AE150" s="687" t="n"/>
      <c r="AF150" s="687" t="n"/>
    </row>
    <row r="151">
      <c r="A151" s="687" t="n"/>
      <c r="B151" s="687" t="n"/>
      <c r="C151" s="687" t="n"/>
      <c r="D151" s="687" t="n"/>
      <c r="E151" s="687" t="n"/>
      <c r="F151" s="687" t="n"/>
      <c r="G151" s="999" t="n"/>
      <c r="H151" s="971" t="n"/>
      <c r="I151" s="687" t="n"/>
      <c r="J151" s="687" t="n"/>
      <c r="K151" s="687" t="n"/>
      <c r="L151" s="687" t="n"/>
      <c r="M151" s="687" t="n"/>
      <c r="N151" s="687" t="n"/>
      <c r="O151" s="687" t="n"/>
      <c r="P151" s="687" t="n"/>
      <c r="Q151" s="687" t="n"/>
      <c r="R151" s="687" t="n"/>
      <c r="S151" s="687" t="n"/>
      <c r="T151" s="687" t="n"/>
      <c r="U151" s="687" t="n"/>
      <c r="V151" s="687" t="n"/>
      <c r="W151" s="687" t="n"/>
      <c r="X151" s="687" t="n"/>
      <c r="Y151" s="687" t="n"/>
      <c r="Z151" s="687" t="n"/>
      <c r="AA151" s="687" t="n"/>
      <c r="AB151" s="687" t="n"/>
      <c r="AC151" s="687" t="n"/>
      <c r="AD151" s="687" t="n"/>
      <c r="AE151" s="687" t="n"/>
      <c r="AF151" s="687" t="n"/>
    </row>
    <row r="152">
      <c r="A152" s="687" t="n"/>
      <c r="B152" s="687" t="n"/>
      <c r="C152" s="687" t="n"/>
      <c r="D152" s="687" t="n"/>
      <c r="E152" s="687" t="n"/>
      <c r="F152" s="687" t="n"/>
      <c r="G152" s="999" t="n"/>
      <c r="H152" s="971" t="n"/>
      <c r="I152" s="687" t="n"/>
      <c r="J152" s="687" t="n"/>
      <c r="K152" s="687" t="n"/>
      <c r="L152" s="687" t="n"/>
      <c r="M152" s="687" t="n"/>
      <c r="N152" s="687" t="n"/>
      <c r="O152" s="687" t="n"/>
      <c r="P152" s="687" t="n"/>
      <c r="Q152" s="687" t="n"/>
      <c r="R152" s="687" t="n"/>
      <c r="S152" s="687" t="n"/>
      <c r="T152" s="687" t="n"/>
      <c r="U152" s="687" t="n"/>
      <c r="V152" s="687" t="n"/>
      <c r="W152" s="687" t="n"/>
      <c r="X152" s="687" t="n"/>
      <c r="Y152" s="687" t="n"/>
      <c r="Z152" s="687" t="n"/>
      <c r="AA152" s="687" t="n"/>
      <c r="AB152" s="687" t="n"/>
      <c r="AC152" s="687" t="n"/>
      <c r="AD152" s="687" t="n"/>
      <c r="AE152" s="687" t="n"/>
      <c r="AF152" s="687" t="n"/>
    </row>
    <row r="153">
      <c r="A153" s="687" t="n"/>
      <c r="B153" s="687" t="n"/>
      <c r="C153" s="687" t="n"/>
      <c r="D153" s="687" t="n"/>
      <c r="E153" s="687" t="n"/>
      <c r="F153" s="687" t="n"/>
      <c r="G153" s="999" t="n"/>
      <c r="H153" s="971" t="n"/>
      <c r="I153" s="687" t="n"/>
      <c r="J153" s="687" t="n"/>
      <c r="K153" s="687" t="n"/>
      <c r="L153" s="687" t="n"/>
      <c r="M153" s="687" t="n"/>
      <c r="N153" s="687" t="n"/>
      <c r="O153" s="687" t="n"/>
      <c r="P153" s="687" t="n"/>
      <c r="Q153" s="687" t="n"/>
      <c r="R153" s="687" t="n"/>
      <c r="S153" s="687" t="n"/>
      <c r="T153" s="687" t="n"/>
      <c r="U153" s="687" t="n"/>
      <c r="V153" s="687" t="n"/>
      <c r="W153" s="687" t="n"/>
      <c r="X153" s="687" t="n"/>
      <c r="Y153" s="687" t="n"/>
      <c r="Z153" s="687" t="n"/>
      <c r="AA153" s="687" t="n"/>
      <c r="AB153" s="687" t="n"/>
      <c r="AC153" s="687" t="n"/>
      <c r="AD153" s="687" t="n"/>
      <c r="AE153" s="687" t="n"/>
      <c r="AF153" s="687" t="n"/>
    </row>
    <row r="154">
      <c r="A154" s="687" t="n"/>
      <c r="B154" s="687" t="n"/>
      <c r="C154" s="687" t="n"/>
      <c r="D154" s="687" t="n"/>
      <c r="E154" s="687" t="n"/>
      <c r="F154" s="687" t="n"/>
      <c r="G154" s="999" t="n"/>
      <c r="H154" s="971" t="n"/>
      <c r="I154" s="687" t="n"/>
      <c r="J154" s="687" t="n"/>
      <c r="K154" s="687" t="n"/>
      <c r="L154" s="687" t="n"/>
      <c r="M154" s="687" t="n"/>
      <c r="N154" s="687" t="n"/>
      <c r="O154" s="687" t="n"/>
      <c r="P154" s="687" t="n"/>
      <c r="Q154" s="687" t="n"/>
      <c r="R154" s="687" t="n"/>
      <c r="S154" s="687" t="n"/>
      <c r="T154" s="687" t="n"/>
      <c r="U154" s="687" t="n"/>
      <c r="V154" s="687" t="n"/>
      <c r="W154" s="687" t="n"/>
      <c r="X154" s="687" t="n"/>
      <c r="Y154" s="687" t="n"/>
      <c r="Z154" s="687" t="n"/>
      <c r="AA154" s="687" t="n"/>
      <c r="AB154" s="687" t="n"/>
      <c r="AC154" s="687" t="n"/>
      <c r="AD154" s="687" t="n"/>
      <c r="AE154" s="687" t="n"/>
      <c r="AF154" s="687" t="n"/>
    </row>
    <row r="155">
      <c r="A155" s="687" t="n"/>
      <c r="B155" s="687" t="n"/>
      <c r="C155" s="687" t="n"/>
      <c r="D155" s="687" t="n"/>
      <c r="E155" s="687" t="n"/>
      <c r="F155" s="687" t="n"/>
      <c r="G155" s="999" t="n"/>
      <c r="H155" s="971" t="n"/>
      <c r="I155" s="687" t="n"/>
      <c r="J155" s="687" t="n"/>
      <c r="K155" s="687" t="n"/>
      <c r="L155" s="687" t="n"/>
      <c r="M155" s="687" t="n"/>
      <c r="N155" s="687" t="n"/>
      <c r="O155" s="687" t="n"/>
      <c r="P155" s="687" t="n"/>
      <c r="Q155" s="687" t="n"/>
      <c r="R155" s="687" t="n"/>
      <c r="S155" s="687" t="n"/>
      <c r="T155" s="687" t="n"/>
      <c r="U155" s="687" t="n"/>
      <c r="V155" s="687" t="n"/>
      <c r="W155" s="687" t="n"/>
      <c r="X155" s="687" t="n"/>
      <c r="Y155" s="687" t="n"/>
      <c r="Z155" s="687" t="n"/>
      <c r="AA155" s="687" t="n"/>
      <c r="AB155" s="687" t="n"/>
      <c r="AC155" s="687" t="n"/>
      <c r="AD155" s="687" t="n"/>
      <c r="AE155" s="687" t="n"/>
      <c r="AF155" s="687" t="n"/>
    </row>
    <row r="156">
      <c r="A156" s="687" t="n"/>
      <c r="B156" s="687" t="n"/>
      <c r="C156" s="687" t="n"/>
      <c r="D156" s="687" t="n"/>
      <c r="E156" s="687" t="n"/>
      <c r="F156" s="687" t="n"/>
      <c r="G156" s="999" t="n"/>
      <c r="H156" s="971" t="n"/>
      <c r="I156" s="687" t="n"/>
      <c r="J156" s="687" t="n"/>
      <c r="K156" s="687" t="n"/>
      <c r="L156" s="687" t="n"/>
      <c r="M156" s="687" t="n"/>
      <c r="N156" s="687" t="n"/>
      <c r="O156" s="687" t="n"/>
      <c r="P156" s="687" t="n"/>
      <c r="Q156" s="687" t="n"/>
      <c r="R156" s="687" t="n"/>
      <c r="S156" s="687" t="n"/>
      <c r="T156" s="687" t="n"/>
      <c r="U156" s="687" t="n"/>
      <c r="V156" s="687" t="n"/>
      <c r="W156" s="687" t="n"/>
      <c r="X156" s="687" t="n"/>
      <c r="Y156" s="687" t="n"/>
      <c r="Z156" s="687" t="n"/>
      <c r="AA156" s="687" t="n"/>
      <c r="AB156" s="687" t="n"/>
      <c r="AC156" s="687" t="n"/>
      <c r="AD156" s="687" t="n"/>
      <c r="AE156" s="687" t="n"/>
      <c r="AF156" s="687" t="n"/>
    </row>
    <row r="157">
      <c r="A157" s="687" t="n"/>
      <c r="B157" s="687" t="n"/>
      <c r="C157" s="687" t="n"/>
      <c r="D157" s="687" t="n"/>
      <c r="E157" s="687" t="n"/>
      <c r="F157" s="687" t="n"/>
      <c r="G157" s="999" t="n"/>
      <c r="H157" s="971" t="n"/>
      <c r="I157" s="687" t="n"/>
      <c r="J157" s="687" t="n"/>
      <c r="K157" s="687" t="n"/>
      <c r="L157" s="687" t="n"/>
      <c r="M157" s="687" t="n"/>
      <c r="N157" s="687" t="n"/>
      <c r="O157" s="687" t="n"/>
      <c r="P157" s="687" t="n"/>
      <c r="Q157" s="687" t="n"/>
      <c r="R157" s="687" t="n"/>
      <c r="S157" s="687" t="n"/>
      <c r="T157" s="687" t="n"/>
      <c r="U157" s="687" t="n"/>
      <c r="V157" s="687" t="n"/>
      <c r="W157" s="687" t="n"/>
      <c r="X157" s="687" t="n"/>
      <c r="Y157" s="687" t="n"/>
      <c r="Z157" s="687" t="n"/>
      <c r="AA157" s="687" t="n"/>
      <c r="AB157" s="687" t="n"/>
      <c r="AC157" s="687" t="n"/>
      <c r="AD157" s="687" t="n"/>
      <c r="AE157" s="687" t="n"/>
      <c r="AF157" s="687" t="n"/>
    </row>
    <row r="158">
      <c r="A158" s="687" t="n"/>
      <c r="B158" s="687" t="n"/>
      <c r="C158" s="687" t="n"/>
      <c r="D158" s="687" t="n"/>
      <c r="E158" s="687" t="n"/>
      <c r="F158" s="687" t="n"/>
      <c r="G158" s="999" t="n"/>
      <c r="H158" s="971" t="n"/>
      <c r="I158" s="687" t="n"/>
      <c r="J158" s="687" t="n"/>
      <c r="K158" s="687" t="n"/>
      <c r="L158" s="687" t="n"/>
      <c r="M158" s="687" t="n"/>
      <c r="N158" s="687" t="n"/>
      <c r="O158" s="687" t="n"/>
      <c r="P158" s="687" t="n"/>
      <c r="Q158" s="687" t="n"/>
      <c r="R158" s="687" t="n"/>
      <c r="S158" s="687" t="n"/>
      <c r="T158" s="687" t="n"/>
      <c r="U158" s="687" t="n"/>
      <c r="V158" s="687" t="n"/>
      <c r="W158" s="687" t="n"/>
      <c r="X158" s="687" t="n"/>
      <c r="Y158" s="687" t="n"/>
      <c r="Z158" s="687" t="n"/>
      <c r="AA158" s="687" t="n"/>
      <c r="AB158" s="687" t="n"/>
      <c r="AC158" s="687" t="n"/>
      <c r="AD158" s="687" t="n"/>
      <c r="AE158" s="687" t="n"/>
      <c r="AF158" s="687" t="n"/>
    </row>
    <row r="159">
      <c r="A159" s="687" t="n"/>
      <c r="B159" s="687" t="n"/>
      <c r="C159" s="687" t="n"/>
      <c r="D159" s="687" t="n"/>
      <c r="E159" s="687" t="n"/>
      <c r="F159" s="687" t="n"/>
      <c r="G159" s="999" t="n"/>
      <c r="H159" s="971" t="n"/>
      <c r="I159" s="687" t="n"/>
      <c r="J159" s="687" t="n"/>
      <c r="K159" s="687" t="n"/>
      <c r="L159" s="687" t="n"/>
      <c r="M159" s="687" t="n"/>
      <c r="N159" s="687" t="n"/>
      <c r="O159" s="687" t="n"/>
      <c r="P159" s="687" t="n"/>
      <c r="Q159" s="687" t="n"/>
      <c r="R159" s="687" t="n"/>
      <c r="S159" s="687" t="n"/>
      <c r="T159" s="687" t="n"/>
      <c r="U159" s="687" t="n"/>
      <c r="V159" s="687" t="n"/>
      <c r="W159" s="687" t="n"/>
      <c r="X159" s="687" t="n"/>
      <c r="Y159" s="687" t="n"/>
      <c r="Z159" s="687" t="n"/>
      <c r="AA159" s="687" t="n"/>
      <c r="AB159" s="687" t="n"/>
      <c r="AC159" s="687" t="n"/>
      <c r="AD159" s="687" t="n"/>
      <c r="AE159" s="687" t="n"/>
      <c r="AF159" s="687" t="n"/>
    </row>
    <row r="160">
      <c r="A160" s="687" t="n"/>
      <c r="B160" s="687" t="n"/>
      <c r="C160" s="687" t="n"/>
      <c r="D160" s="687" t="n"/>
      <c r="E160" s="687" t="n"/>
      <c r="F160" s="687" t="n"/>
      <c r="G160" s="999" t="n"/>
      <c r="H160" s="971" t="n"/>
      <c r="I160" s="687" t="n"/>
      <c r="J160" s="687" t="n"/>
      <c r="K160" s="687" t="n"/>
      <c r="L160" s="687" t="n"/>
      <c r="M160" s="687" t="n"/>
      <c r="N160" s="687" t="n"/>
      <c r="O160" s="687" t="n"/>
      <c r="P160" s="687" t="n"/>
      <c r="Q160" s="687" t="n"/>
      <c r="R160" s="687" t="n"/>
      <c r="S160" s="687" t="n"/>
      <c r="T160" s="687" t="n"/>
      <c r="U160" s="687" t="n"/>
      <c r="V160" s="687" t="n"/>
      <c r="W160" s="687" t="n"/>
      <c r="X160" s="687" t="n"/>
      <c r="Y160" s="687" t="n"/>
      <c r="Z160" s="687" t="n"/>
      <c r="AA160" s="687" t="n"/>
      <c r="AB160" s="687" t="n"/>
      <c r="AC160" s="687" t="n"/>
      <c r="AD160" s="687" t="n"/>
      <c r="AE160" s="687" t="n"/>
      <c r="AF160" s="687" t="n"/>
    </row>
    <row r="161">
      <c r="A161" s="687" t="n"/>
      <c r="B161" s="687" t="n"/>
      <c r="C161" s="687" t="n"/>
      <c r="D161" s="687" t="n"/>
      <c r="E161" s="687" t="n"/>
      <c r="F161" s="687" t="n"/>
      <c r="G161" s="999" t="n"/>
      <c r="H161" s="971" t="n"/>
      <c r="I161" s="687" t="n"/>
      <c r="J161" s="687" t="n"/>
      <c r="K161" s="687" t="n"/>
      <c r="L161" s="687" t="n"/>
      <c r="M161" s="687" t="n"/>
      <c r="N161" s="687" t="n"/>
      <c r="O161" s="687" t="n"/>
      <c r="P161" s="687" t="n"/>
      <c r="Q161" s="687" t="n"/>
      <c r="R161" s="687" t="n"/>
      <c r="S161" s="687" t="n"/>
      <c r="T161" s="687" t="n"/>
      <c r="U161" s="687" t="n"/>
      <c r="V161" s="687" t="n"/>
      <c r="W161" s="687" t="n"/>
      <c r="X161" s="687" t="n"/>
      <c r="Y161" s="687" t="n"/>
      <c r="Z161" s="687" t="n"/>
      <c r="AA161" s="687" t="n"/>
      <c r="AB161" s="687" t="n"/>
      <c r="AC161" s="687" t="n"/>
      <c r="AD161" s="687" t="n"/>
      <c r="AE161" s="687" t="n"/>
      <c r="AF161" s="687" t="n"/>
    </row>
    <row r="162">
      <c r="A162" s="687" t="n"/>
      <c r="B162" s="687" t="n"/>
      <c r="C162" s="687" t="n"/>
      <c r="D162" s="687" t="n"/>
      <c r="E162" s="687" t="n"/>
      <c r="F162" s="687" t="n"/>
      <c r="G162" s="999" t="n"/>
      <c r="H162" s="971" t="n"/>
      <c r="I162" s="687" t="n"/>
      <c r="J162" s="687" t="n"/>
      <c r="K162" s="687" t="n"/>
      <c r="L162" s="687" t="n"/>
      <c r="M162" s="687" t="n"/>
      <c r="N162" s="687" t="n"/>
      <c r="O162" s="687" t="n"/>
      <c r="P162" s="687" t="n"/>
      <c r="Q162" s="687" t="n"/>
      <c r="R162" s="687" t="n"/>
      <c r="S162" s="687" t="n"/>
      <c r="T162" s="687" t="n"/>
      <c r="U162" s="687" t="n"/>
      <c r="V162" s="687" t="n"/>
      <c r="W162" s="687" t="n"/>
      <c r="X162" s="687" t="n"/>
      <c r="Y162" s="687" t="n"/>
      <c r="Z162" s="687" t="n"/>
      <c r="AA162" s="687" t="n"/>
      <c r="AB162" s="687" t="n"/>
      <c r="AC162" s="687" t="n"/>
      <c r="AD162" s="687" t="n"/>
      <c r="AE162" s="687" t="n"/>
      <c r="AF162" s="687" t="n"/>
    </row>
    <row r="163">
      <c r="A163" s="687" t="n"/>
      <c r="B163" s="687" t="n"/>
      <c r="C163" s="687" t="n"/>
      <c r="D163" s="687" t="n"/>
      <c r="E163" s="687" t="n"/>
      <c r="F163" s="687" t="n"/>
      <c r="G163" s="999" t="n"/>
      <c r="H163" s="971" t="n"/>
      <c r="I163" s="687" t="n"/>
      <c r="J163" s="687" t="n"/>
      <c r="K163" s="687" t="n"/>
      <c r="L163" s="687" t="n"/>
      <c r="M163" s="687" t="n"/>
      <c r="N163" s="687" t="n"/>
      <c r="O163" s="687" t="n"/>
      <c r="P163" s="687" t="n"/>
      <c r="Q163" s="687" t="n"/>
      <c r="R163" s="687" t="n"/>
      <c r="S163" s="687" t="n"/>
      <c r="T163" s="687" t="n"/>
      <c r="U163" s="687" t="n"/>
      <c r="V163" s="687" t="n"/>
      <c r="W163" s="687" t="n"/>
      <c r="X163" s="687" t="n"/>
      <c r="Y163" s="687" t="n"/>
      <c r="Z163" s="687" t="n"/>
      <c r="AA163" s="687" t="n"/>
      <c r="AB163" s="687" t="n"/>
      <c r="AC163" s="687" t="n"/>
      <c r="AD163" s="687" t="n"/>
      <c r="AE163" s="687" t="n"/>
      <c r="AF163" s="687" t="n"/>
    </row>
    <row r="164">
      <c r="A164" s="687" t="n"/>
      <c r="B164" s="687" t="n"/>
      <c r="C164" s="687" t="n"/>
      <c r="D164" s="687" t="n"/>
      <c r="E164" s="687" t="n"/>
      <c r="F164" s="687" t="n"/>
      <c r="G164" s="999" t="n"/>
      <c r="H164" s="971" t="n"/>
      <c r="I164" s="687" t="n"/>
      <c r="J164" s="687" t="n"/>
      <c r="K164" s="687" t="n"/>
      <c r="L164" s="687" t="n"/>
      <c r="M164" s="687" t="n"/>
      <c r="N164" s="687" t="n"/>
      <c r="O164" s="687" t="n"/>
      <c r="P164" s="687" t="n"/>
      <c r="Q164" s="687" t="n"/>
      <c r="R164" s="687" t="n"/>
      <c r="S164" s="687" t="n"/>
      <c r="T164" s="687" t="n"/>
      <c r="U164" s="687" t="n"/>
      <c r="V164" s="687" t="n"/>
      <c r="W164" s="687" t="n"/>
      <c r="X164" s="687" t="n"/>
      <c r="Y164" s="687" t="n"/>
      <c r="Z164" s="687" t="n"/>
      <c r="AA164" s="687" t="n"/>
      <c r="AB164" s="687" t="n"/>
      <c r="AC164" s="687" t="n"/>
      <c r="AD164" s="687" t="n"/>
      <c r="AE164" s="687" t="n"/>
      <c r="AF164" s="687" t="n"/>
    </row>
    <row r="165">
      <c r="A165" s="687" t="n"/>
      <c r="B165" s="687" t="n"/>
      <c r="C165" s="687" t="n"/>
      <c r="D165" s="687" t="n"/>
      <c r="E165" s="687" t="n"/>
      <c r="F165" s="687" t="n"/>
      <c r="G165" s="999" t="n"/>
      <c r="H165" s="971" t="n"/>
      <c r="I165" s="687" t="n"/>
      <c r="J165" s="687" t="n"/>
      <c r="K165" s="687" t="n"/>
      <c r="L165" s="687" t="n"/>
      <c r="M165" s="687" t="n"/>
      <c r="N165" s="687" t="n"/>
      <c r="O165" s="687" t="n"/>
      <c r="P165" s="687" t="n"/>
      <c r="Q165" s="687" t="n"/>
      <c r="R165" s="687" t="n"/>
      <c r="S165" s="687" t="n"/>
      <c r="T165" s="687" t="n"/>
      <c r="U165" s="687" t="n"/>
      <c r="V165" s="687" t="n"/>
      <c r="W165" s="687" t="n"/>
      <c r="X165" s="687" t="n"/>
      <c r="Y165" s="687" t="n"/>
      <c r="Z165" s="687" t="n"/>
      <c r="AA165" s="687" t="n"/>
      <c r="AB165" s="687" t="n"/>
      <c r="AC165" s="687" t="n"/>
      <c r="AD165" s="687" t="n"/>
      <c r="AE165" s="687" t="n"/>
      <c r="AF165" s="687" t="n"/>
    </row>
    <row r="166">
      <c r="A166" s="687" t="n"/>
      <c r="B166" s="687" t="n"/>
      <c r="C166" s="687" t="n"/>
      <c r="D166" s="687" t="n"/>
      <c r="E166" s="687" t="n"/>
      <c r="F166" s="687" t="n"/>
      <c r="G166" s="999" t="n"/>
      <c r="H166" s="971" t="n"/>
      <c r="I166" s="687" t="n"/>
      <c r="J166" s="687" t="n"/>
      <c r="K166" s="687" t="n"/>
      <c r="L166" s="687" t="n"/>
      <c r="M166" s="687" t="n"/>
      <c r="N166" s="687" t="n"/>
      <c r="O166" s="687" t="n"/>
      <c r="P166" s="687" t="n"/>
      <c r="Q166" s="687" t="n"/>
      <c r="R166" s="687" t="n"/>
      <c r="S166" s="687" t="n"/>
      <c r="T166" s="687" t="n"/>
      <c r="U166" s="687" t="n"/>
      <c r="V166" s="687" t="n"/>
      <c r="W166" s="687" t="n"/>
      <c r="X166" s="687" t="n"/>
      <c r="Y166" s="687" t="n"/>
      <c r="Z166" s="687" t="n"/>
      <c r="AA166" s="687" t="n"/>
      <c r="AB166" s="687" t="n"/>
      <c r="AC166" s="687" t="n"/>
      <c r="AD166" s="687" t="n"/>
      <c r="AE166" s="687" t="n"/>
      <c r="AF166" s="687" t="n"/>
    </row>
    <row r="167">
      <c r="A167" s="687" t="n"/>
      <c r="B167" s="687" t="n"/>
      <c r="C167" s="687" t="n"/>
      <c r="D167" s="687" t="n"/>
      <c r="E167" s="687" t="n"/>
      <c r="F167" s="687" t="n"/>
      <c r="G167" s="999" t="n"/>
      <c r="H167" s="971" t="n"/>
      <c r="I167" s="687" t="n"/>
      <c r="J167" s="687" t="n"/>
      <c r="K167" s="687" t="n"/>
      <c r="L167" s="687" t="n"/>
      <c r="M167" s="687" t="n"/>
      <c r="N167" s="687" t="n"/>
      <c r="O167" s="687" t="n"/>
      <c r="P167" s="687" t="n"/>
      <c r="Q167" s="687" t="n"/>
      <c r="R167" s="687" t="n"/>
      <c r="S167" s="687" t="n"/>
      <c r="T167" s="687" t="n"/>
      <c r="U167" s="687" t="n"/>
      <c r="V167" s="687" t="n"/>
      <c r="W167" s="687" t="n"/>
      <c r="X167" s="687" t="n"/>
      <c r="Y167" s="687" t="n"/>
      <c r="Z167" s="687" t="n"/>
      <c r="AA167" s="687" t="n"/>
      <c r="AB167" s="687" t="n"/>
      <c r="AC167" s="687" t="n"/>
      <c r="AD167" s="687" t="n"/>
      <c r="AE167" s="687" t="n"/>
      <c r="AF167" s="687" t="n"/>
    </row>
    <row r="168">
      <c r="A168" s="687" t="n"/>
      <c r="B168" s="687" t="n"/>
      <c r="C168" s="687" t="n"/>
      <c r="D168" s="687" t="n"/>
      <c r="E168" s="687" t="n"/>
      <c r="F168" s="687" t="n"/>
      <c r="G168" s="999" t="n"/>
      <c r="H168" s="971" t="n"/>
      <c r="I168" s="687" t="n"/>
      <c r="J168" s="687" t="n"/>
      <c r="K168" s="687" t="n"/>
      <c r="L168" s="687" t="n"/>
      <c r="M168" s="687" t="n"/>
      <c r="N168" s="687" t="n"/>
      <c r="O168" s="687" t="n"/>
      <c r="P168" s="687" t="n"/>
      <c r="Q168" s="687" t="n"/>
      <c r="R168" s="687" t="n"/>
      <c r="S168" s="687" t="n"/>
      <c r="T168" s="687" t="n"/>
      <c r="U168" s="687" t="n"/>
      <c r="V168" s="687" t="n"/>
      <c r="W168" s="687" t="n"/>
      <c r="X168" s="687" t="n"/>
      <c r="Y168" s="687" t="n"/>
      <c r="Z168" s="687" t="n"/>
      <c r="AA168" s="687" t="n"/>
      <c r="AB168" s="687" t="n"/>
      <c r="AC168" s="687" t="n"/>
      <c r="AD168" s="687" t="n"/>
      <c r="AE168" s="687" t="n"/>
      <c r="AF168" s="687" t="n"/>
    </row>
    <row r="169">
      <c r="A169" s="687" t="n"/>
      <c r="B169" s="687" t="n"/>
      <c r="C169" s="687" t="n"/>
      <c r="D169" s="687" t="n"/>
      <c r="E169" s="687" t="n"/>
      <c r="F169" s="687" t="n"/>
      <c r="G169" s="999" t="n"/>
      <c r="H169" s="971" t="n"/>
      <c r="I169" s="687" t="n"/>
      <c r="J169" s="687" t="n"/>
      <c r="K169" s="687" t="n"/>
      <c r="L169" s="687" t="n"/>
      <c r="M169" s="687" t="n"/>
      <c r="N169" s="687" t="n"/>
      <c r="O169" s="687" t="n"/>
      <c r="P169" s="687" t="n"/>
      <c r="Q169" s="687" t="n"/>
      <c r="R169" s="687" t="n"/>
      <c r="S169" s="687" t="n"/>
      <c r="T169" s="687" t="n"/>
      <c r="U169" s="687" t="n"/>
      <c r="V169" s="687" t="n"/>
      <c r="W169" s="687" t="n"/>
      <c r="X169" s="687" t="n"/>
      <c r="Y169" s="687" t="n"/>
      <c r="Z169" s="687" t="n"/>
      <c r="AA169" s="687" t="n"/>
      <c r="AB169" s="687" t="n"/>
      <c r="AC169" s="687" t="n"/>
      <c r="AD169" s="687" t="n"/>
      <c r="AE169" s="687" t="n"/>
      <c r="AF169" s="687" t="n"/>
    </row>
    <row r="170">
      <c r="A170" s="687" t="n"/>
      <c r="B170" s="687" t="n"/>
      <c r="C170" s="687" t="n"/>
      <c r="D170" s="687" t="n"/>
      <c r="E170" s="687" t="n"/>
      <c r="F170" s="687" t="n"/>
      <c r="G170" s="999" t="n"/>
      <c r="H170" s="971" t="n"/>
      <c r="I170" s="687" t="n"/>
      <c r="J170" s="687" t="n"/>
      <c r="K170" s="687" t="n"/>
      <c r="L170" s="687" t="n"/>
      <c r="M170" s="687" t="n"/>
      <c r="N170" s="687" t="n"/>
      <c r="O170" s="687" t="n"/>
      <c r="P170" s="687" t="n"/>
      <c r="Q170" s="687" t="n"/>
      <c r="R170" s="687" t="n"/>
      <c r="S170" s="687" t="n"/>
      <c r="T170" s="687" t="n"/>
      <c r="U170" s="687" t="n"/>
      <c r="V170" s="687" t="n"/>
      <c r="W170" s="687" t="n"/>
      <c r="X170" s="687" t="n"/>
      <c r="Y170" s="687" t="n"/>
      <c r="Z170" s="687" t="n"/>
      <c r="AA170" s="687" t="n"/>
      <c r="AB170" s="687" t="n"/>
      <c r="AC170" s="687" t="n"/>
      <c r="AD170" s="687" t="n"/>
      <c r="AE170" s="687" t="n"/>
      <c r="AF170" s="687" t="n"/>
    </row>
    <row r="171">
      <c r="A171" s="687" t="n"/>
      <c r="B171" s="687" t="n"/>
      <c r="C171" s="687" t="n"/>
      <c r="D171" s="687" t="n"/>
      <c r="E171" s="687" t="n"/>
      <c r="F171" s="687" t="n"/>
      <c r="G171" s="999" t="n"/>
      <c r="H171" s="971" t="n"/>
      <c r="I171" s="687" t="n"/>
      <c r="J171" s="687" t="n"/>
      <c r="K171" s="687" t="n"/>
      <c r="L171" s="687" t="n"/>
      <c r="M171" s="687" t="n"/>
      <c r="N171" s="687" t="n"/>
      <c r="O171" s="687" t="n"/>
      <c r="P171" s="687" t="n"/>
      <c r="Q171" s="687" t="n"/>
      <c r="R171" s="687" t="n"/>
      <c r="S171" s="687" t="n"/>
      <c r="T171" s="687" t="n"/>
      <c r="U171" s="687" t="n"/>
      <c r="V171" s="687" t="n"/>
      <c r="W171" s="687" t="n"/>
      <c r="X171" s="687" t="n"/>
      <c r="Y171" s="687" t="n"/>
      <c r="Z171" s="687" t="n"/>
      <c r="AA171" s="687" t="n"/>
      <c r="AB171" s="687" t="n"/>
      <c r="AC171" s="687" t="n"/>
      <c r="AD171" s="687" t="n"/>
      <c r="AE171" s="687" t="n"/>
      <c r="AF171" s="687" t="n"/>
    </row>
    <row r="172">
      <c r="A172" s="687" t="n"/>
      <c r="B172" s="687" t="n"/>
      <c r="C172" s="687" t="n"/>
      <c r="D172" s="687" t="n"/>
      <c r="E172" s="687" t="n"/>
      <c r="F172" s="687" t="n"/>
      <c r="G172" s="999" t="n"/>
      <c r="H172" s="971" t="n"/>
      <c r="I172" s="687" t="n"/>
      <c r="J172" s="687" t="n"/>
      <c r="K172" s="687" t="n"/>
      <c r="L172" s="687" t="n"/>
      <c r="M172" s="687" t="n"/>
      <c r="N172" s="687" t="n"/>
      <c r="O172" s="687" t="n"/>
      <c r="P172" s="687" t="n"/>
      <c r="Q172" s="687" t="n"/>
      <c r="R172" s="687" t="n"/>
      <c r="S172" s="687" t="n"/>
      <c r="T172" s="687" t="n"/>
      <c r="U172" s="687" t="n"/>
      <c r="V172" s="687" t="n"/>
      <c r="W172" s="687" t="n"/>
      <c r="X172" s="687" t="n"/>
      <c r="Y172" s="687" t="n"/>
      <c r="Z172" s="687" t="n"/>
      <c r="AA172" s="687" t="n"/>
      <c r="AB172" s="687" t="n"/>
      <c r="AC172" s="687" t="n"/>
      <c r="AD172" s="687" t="n"/>
      <c r="AE172" s="687" t="n"/>
      <c r="AF172" s="687" t="n"/>
    </row>
    <row r="173">
      <c r="A173" s="687" t="n"/>
      <c r="B173" s="687" t="n"/>
      <c r="C173" s="687" t="n"/>
      <c r="D173" s="687" t="n"/>
      <c r="E173" s="687" t="n"/>
      <c r="F173" s="687" t="n"/>
      <c r="G173" s="999" t="n"/>
      <c r="H173" s="971" t="n"/>
      <c r="I173" s="687" t="n"/>
      <c r="J173" s="687" t="n"/>
      <c r="K173" s="687" t="n"/>
      <c r="L173" s="687" t="n"/>
      <c r="M173" s="687" t="n"/>
      <c r="N173" s="687" t="n"/>
      <c r="O173" s="687" t="n"/>
      <c r="P173" s="687" t="n"/>
      <c r="Q173" s="687" t="n"/>
      <c r="R173" s="687" t="n"/>
      <c r="S173" s="687" t="n"/>
      <c r="T173" s="687" t="n"/>
      <c r="U173" s="687" t="n"/>
      <c r="V173" s="687" t="n"/>
      <c r="W173" s="687" t="n"/>
      <c r="X173" s="687" t="n"/>
      <c r="Y173" s="687" t="n"/>
      <c r="Z173" s="687" t="n"/>
      <c r="AA173" s="687" t="n"/>
      <c r="AB173" s="687" t="n"/>
      <c r="AC173" s="687" t="n"/>
      <c r="AD173" s="687" t="n"/>
      <c r="AE173" s="687" t="n"/>
      <c r="AF173" s="687" t="n"/>
    </row>
    <row r="174">
      <c r="A174" s="687" t="n"/>
      <c r="B174" s="687" t="n"/>
      <c r="C174" s="687" t="n"/>
      <c r="D174" s="687" t="n"/>
      <c r="E174" s="687" t="n"/>
      <c r="F174" s="687" t="n"/>
      <c r="G174" s="999" t="n"/>
      <c r="H174" s="971" t="n"/>
      <c r="I174" s="687" t="n"/>
      <c r="J174" s="687" t="n"/>
      <c r="K174" s="687" t="n"/>
      <c r="L174" s="687" t="n"/>
      <c r="M174" s="687" t="n"/>
      <c r="N174" s="687" t="n"/>
      <c r="O174" s="687" t="n"/>
      <c r="P174" s="687" t="n"/>
      <c r="Q174" s="687" t="n"/>
      <c r="R174" s="687" t="n"/>
      <c r="S174" s="687" t="n"/>
      <c r="T174" s="687" t="n"/>
      <c r="U174" s="687" t="n"/>
      <c r="V174" s="687" t="n"/>
      <c r="W174" s="687" t="n"/>
      <c r="X174" s="687" t="n"/>
      <c r="Y174" s="687" t="n"/>
      <c r="Z174" s="687" t="n"/>
      <c r="AA174" s="687" t="n"/>
      <c r="AB174" s="687" t="n"/>
      <c r="AC174" s="687" t="n"/>
      <c r="AD174" s="687" t="n"/>
      <c r="AE174" s="687" t="n"/>
      <c r="AF174" s="687" t="n"/>
    </row>
    <row r="175">
      <c r="A175" s="687" t="n"/>
      <c r="B175" s="687" t="n"/>
      <c r="C175" s="687" t="n"/>
      <c r="D175" s="687" t="n"/>
      <c r="E175" s="687" t="n"/>
      <c r="F175" s="687" t="n"/>
      <c r="G175" s="999" t="n"/>
      <c r="H175" s="971" t="n"/>
      <c r="I175" s="687" t="n"/>
      <c r="J175" s="687" t="n"/>
      <c r="K175" s="687" t="n"/>
      <c r="L175" s="687" t="n"/>
      <c r="M175" s="687" t="n"/>
      <c r="N175" s="687" t="n"/>
      <c r="O175" s="687" t="n"/>
      <c r="P175" s="687" t="n"/>
      <c r="Q175" s="687" t="n"/>
      <c r="R175" s="687" t="n"/>
      <c r="S175" s="687" t="n"/>
      <c r="T175" s="687" t="n"/>
      <c r="U175" s="687" t="n"/>
      <c r="V175" s="687" t="n"/>
      <c r="W175" s="687" t="n"/>
      <c r="X175" s="687" t="n"/>
      <c r="Y175" s="687" t="n"/>
      <c r="Z175" s="687" t="n"/>
      <c r="AA175" s="687" t="n"/>
      <c r="AB175" s="687" t="n"/>
      <c r="AC175" s="687" t="n"/>
      <c r="AD175" s="687" t="n"/>
      <c r="AE175" s="687" t="n"/>
      <c r="AF175" s="687" t="n"/>
    </row>
    <row r="176">
      <c r="A176" s="687" t="n"/>
      <c r="B176" s="687" t="n"/>
      <c r="C176" s="687" t="n"/>
      <c r="D176" s="687" t="n"/>
      <c r="E176" s="687" t="n"/>
      <c r="F176" s="687" t="n"/>
      <c r="G176" s="999" t="n"/>
      <c r="H176" s="971" t="n"/>
      <c r="I176" s="687" t="n"/>
      <c r="J176" s="687" t="n"/>
      <c r="K176" s="687" t="n"/>
      <c r="L176" s="687" t="n"/>
      <c r="M176" s="687" t="n"/>
      <c r="N176" s="687" t="n"/>
      <c r="O176" s="687" t="n"/>
      <c r="P176" s="687" t="n"/>
      <c r="Q176" s="687" t="n"/>
      <c r="R176" s="687" t="n"/>
      <c r="S176" s="687" t="n"/>
      <c r="T176" s="687" t="n"/>
      <c r="U176" s="687" t="n"/>
      <c r="V176" s="687" t="n"/>
      <c r="W176" s="687" t="n"/>
      <c r="X176" s="687" t="n"/>
      <c r="Y176" s="687" t="n"/>
      <c r="Z176" s="687" t="n"/>
      <c r="AA176" s="687" t="n"/>
      <c r="AB176" s="687" t="n"/>
      <c r="AC176" s="687" t="n"/>
      <c r="AD176" s="687" t="n"/>
      <c r="AE176" s="687" t="n"/>
      <c r="AF176" s="687" t="n"/>
    </row>
    <row r="177">
      <c r="A177" s="687" t="n"/>
      <c r="B177" s="687" t="n"/>
      <c r="C177" s="687" t="n"/>
      <c r="D177" s="687" t="n"/>
      <c r="E177" s="687" t="n"/>
      <c r="F177" s="687" t="n"/>
      <c r="G177" s="999" t="n"/>
      <c r="H177" s="971" t="n"/>
      <c r="I177" s="687" t="n"/>
      <c r="J177" s="687" t="n"/>
      <c r="K177" s="687" t="n"/>
      <c r="L177" s="687" t="n"/>
      <c r="M177" s="687" t="n"/>
      <c r="N177" s="687" t="n"/>
      <c r="O177" s="687" t="n"/>
      <c r="P177" s="687" t="n"/>
      <c r="Q177" s="687" t="n"/>
      <c r="R177" s="687" t="n"/>
      <c r="S177" s="687" t="n"/>
      <c r="T177" s="687" t="n"/>
      <c r="U177" s="687" t="n"/>
      <c r="V177" s="687" t="n"/>
      <c r="W177" s="687" t="n"/>
      <c r="X177" s="687" t="n"/>
      <c r="Y177" s="687" t="n"/>
      <c r="Z177" s="687" t="n"/>
      <c r="AA177" s="687" t="n"/>
      <c r="AB177" s="687" t="n"/>
      <c r="AC177" s="687" t="n"/>
      <c r="AD177" s="687" t="n"/>
      <c r="AE177" s="687" t="n"/>
      <c r="AF177" s="687" t="n"/>
    </row>
    <row r="178">
      <c r="A178" s="687" t="n"/>
      <c r="B178" s="687" t="n"/>
      <c r="C178" s="687" t="n"/>
      <c r="D178" s="687" t="n"/>
      <c r="E178" s="687" t="n"/>
      <c r="F178" s="687" t="n"/>
      <c r="G178" s="999" t="n"/>
      <c r="H178" s="971" t="n"/>
      <c r="I178" s="687" t="n"/>
      <c r="J178" s="687" t="n"/>
      <c r="K178" s="687" t="n"/>
      <c r="L178" s="687" t="n"/>
      <c r="M178" s="687" t="n"/>
      <c r="N178" s="687" t="n"/>
      <c r="O178" s="687" t="n"/>
      <c r="P178" s="687" t="n"/>
      <c r="Q178" s="687" t="n"/>
      <c r="R178" s="687" t="n"/>
      <c r="S178" s="687" t="n"/>
      <c r="T178" s="687" t="n"/>
      <c r="U178" s="687" t="n"/>
      <c r="V178" s="687" t="n"/>
      <c r="W178" s="687" t="n"/>
      <c r="X178" s="687" t="n"/>
      <c r="Y178" s="687" t="n"/>
      <c r="Z178" s="687" t="n"/>
      <c r="AA178" s="687" t="n"/>
      <c r="AB178" s="687" t="n"/>
      <c r="AC178" s="687" t="n"/>
      <c r="AD178" s="687" t="n"/>
      <c r="AE178" s="687" t="n"/>
      <c r="AF178" s="687" t="n"/>
    </row>
    <row r="179">
      <c r="A179" s="687" t="n"/>
      <c r="B179" s="687" t="n"/>
      <c r="C179" s="687" t="n"/>
      <c r="D179" s="687" t="n"/>
      <c r="E179" s="687" t="n"/>
      <c r="F179" s="687" t="n"/>
      <c r="G179" s="999" t="n"/>
      <c r="H179" s="971" t="n"/>
      <c r="I179" s="687" t="n"/>
      <c r="J179" s="687" t="n"/>
      <c r="K179" s="687" t="n"/>
      <c r="L179" s="687" t="n"/>
      <c r="M179" s="687" t="n"/>
      <c r="N179" s="687" t="n"/>
      <c r="O179" s="687" t="n"/>
      <c r="P179" s="687" t="n"/>
      <c r="Q179" s="687" t="n"/>
      <c r="R179" s="687" t="n"/>
      <c r="S179" s="687" t="n"/>
      <c r="T179" s="687" t="n"/>
      <c r="U179" s="687" t="n"/>
      <c r="V179" s="687" t="n"/>
      <c r="W179" s="687" t="n"/>
      <c r="X179" s="687" t="n"/>
      <c r="Y179" s="687" t="n"/>
      <c r="Z179" s="687" t="n"/>
      <c r="AA179" s="687" t="n"/>
      <c r="AB179" s="687" t="n"/>
      <c r="AC179" s="687" t="n"/>
      <c r="AD179" s="687" t="n"/>
      <c r="AE179" s="687" t="n"/>
      <c r="AF179" s="687" t="n"/>
    </row>
    <row r="180">
      <c r="A180" s="687" t="n"/>
      <c r="B180" s="687" t="n"/>
      <c r="C180" s="687" t="n"/>
      <c r="D180" s="687" t="n"/>
      <c r="E180" s="687" t="n"/>
      <c r="F180" s="687" t="n"/>
      <c r="G180" s="999" t="n"/>
      <c r="H180" s="971" t="n"/>
      <c r="I180" s="687" t="n"/>
      <c r="J180" s="687" t="n"/>
      <c r="K180" s="687" t="n"/>
      <c r="L180" s="687" t="n"/>
      <c r="M180" s="687" t="n"/>
      <c r="N180" s="687" t="n"/>
      <c r="O180" s="687" t="n"/>
      <c r="P180" s="687" t="n"/>
      <c r="Q180" s="687" t="n"/>
      <c r="R180" s="687" t="n"/>
      <c r="S180" s="687" t="n"/>
      <c r="T180" s="687" t="n"/>
      <c r="U180" s="687" t="n"/>
      <c r="V180" s="687" t="n"/>
      <c r="W180" s="687" t="n"/>
      <c r="X180" s="687" t="n"/>
      <c r="Y180" s="687" t="n"/>
      <c r="Z180" s="687" t="n"/>
      <c r="AA180" s="687" t="n"/>
      <c r="AB180" s="687" t="n"/>
      <c r="AC180" s="687" t="n"/>
      <c r="AD180" s="687" t="n"/>
      <c r="AE180" s="687" t="n"/>
      <c r="AF180" s="687" t="n"/>
    </row>
    <row r="181">
      <c r="A181" s="687" t="n"/>
      <c r="B181" s="687" t="n"/>
      <c r="C181" s="687" t="n"/>
      <c r="D181" s="687" t="n"/>
      <c r="E181" s="687" t="n"/>
      <c r="F181" s="687" t="n"/>
      <c r="G181" s="999" t="n"/>
      <c r="H181" s="971" t="n"/>
      <c r="I181" s="687" t="n"/>
      <c r="J181" s="687" t="n"/>
      <c r="K181" s="687" t="n"/>
      <c r="L181" s="687" t="n"/>
      <c r="M181" s="687" t="n"/>
      <c r="N181" s="687" t="n"/>
      <c r="O181" s="687" t="n"/>
      <c r="P181" s="687" t="n"/>
      <c r="Q181" s="687" t="n"/>
      <c r="R181" s="687" t="n"/>
      <c r="S181" s="687" t="n"/>
      <c r="T181" s="687" t="n"/>
      <c r="U181" s="687" t="n"/>
      <c r="V181" s="687" t="n"/>
      <c r="W181" s="687" t="n"/>
      <c r="X181" s="687" t="n"/>
      <c r="Y181" s="687" t="n"/>
      <c r="Z181" s="687" t="n"/>
      <c r="AA181" s="687" t="n"/>
      <c r="AB181" s="687" t="n"/>
      <c r="AC181" s="687" t="n"/>
      <c r="AD181" s="687" t="n"/>
      <c r="AE181" s="687" t="n"/>
      <c r="AF181" s="687" t="n"/>
    </row>
    <row r="182">
      <c r="A182" s="687" t="n"/>
      <c r="B182" s="687" t="n"/>
      <c r="C182" s="687" t="n"/>
      <c r="D182" s="687" t="n"/>
      <c r="E182" s="687" t="n"/>
      <c r="F182" s="687" t="n"/>
      <c r="G182" s="999" t="n"/>
      <c r="H182" s="971" t="n"/>
      <c r="I182" s="687" t="n"/>
      <c r="J182" s="687" t="n"/>
      <c r="K182" s="687" t="n"/>
      <c r="L182" s="687" t="n"/>
      <c r="M182" s="687" t="n"/>
      <c r="N182" s="687" t="n"/>
      <c r="O182" s="687" t="n"/>
      <c r="P182" s="687" t="n"/>
      <c r="Q182" s="687" t="n"/>
      <c r="R182" s="687" t="n"/>
      <c r="S182" s="687" t="n"/>
      <c r="T182" s="687" t="n"/>
      <c r="U182" s="687" t="n"/>
      <c r="V182" s="687" t="n"/>
      <c r="W182" s="687" t="n"/>
      <c r="X182" s="687" t="n"/>
      <c r="Y182" s="687" t="n"/>
      <c r="Z182" s="687" t="n"/>
      <c r="AA182" s="687" t="n"/>
      <c r="AB182" s="687" t="n"/>
      <c r="AC182" s="687" t="n"/>
      <c r="AD182" s="687" t="n"/>
      <c r="AE182" s="687" t="n"/>
      <c r="AF182" s="687" t="n"/>
    </row>
    <row r="183">
      <c r="A183" s="687" t="n"/>
      <c r="B183" s="687" t="n"/>
      <c r="C183" s="687" t="n"/>
      <c r="D183" s="687" t="n"/>
      <c r="E183" s="687" t="n"/>
      <c r="F183" s="687" t="n"/>
      <c r="G183" s="999" t="n"/>
      <c r="H183" s="971" t="n"/>
      <c r="I183" s="687" t="n"/>
      <c r="J183" s="687" t="n"/>
      <c r="K183" s="687" t="n"/>
      <c r="L183" s="687" t="n"/>
      <c r="M183" s="687" t="n"/>
      <c r="N183" s="687" t="n"/>
      <c r="O183" s="687" t="n"/>
      <c r="P183" s="687" t="n"/>
      <c r="Q183" s="687" t="n"/>
      <c r="R183" s="687" t="n"/>
      <c r="S183" s="687" t="n"/>
      <c r="T183" s="687" t="n"/>
      <c r="U183" s="687" t="n"/>
      <c r="V183" s="687" t="n"/>
      <c r="W183" s="687" t="n"/>
      <c r="X183" s="687" t="n"/>
      <c r="Y183" s="687" t="n"/>
      <c r="Z183" s="687" t="n"/>
      <c r="AA183" s="687" t="n"/>
      <c r="AB183" s="687" t="n"/>
      <c r="AC183" s="687" t="n"/>
      <c r="AD183" s="687" t="n"/>
      <c r="AE183" s="687" t="n"/>
      <c r="AF183" s="687" t="n"/>
    </row>
    <row r="184">
      <c r="A184" s="687" t="n"/>
      <c r="B184" s="687" t="n"/>
      <c r="C184" s="687" t="n"/>
      <c r="D184" s="687" t="n"/>
      <c r="E184" s="687" t="n"/>
      <c r="F184" s="687" t="n"/>
      <c r="G184" s="999" t="n"/>
      <c r="H184" s="971" t="n"/>
      <c r="I184" s="687" t="n"/>
      <c r="J184" s="687" t="n"/>
      <c r="K184" s="687" t="n"/>
      <c r="L184" s="687" t="n"/>
      <c r="M184" s="687" t="n"/>
      <c r="N184" s="687" t="n"/>
      <c r="O184" s="687" t="n"/>
      <c r="P184" s="687" t="n"/>
      <c r="Q184" s="687" t="n"/>
      <c r="R184" s="687" t="n"/>
      <c r="S184" s="687" t="n"/>
      <c r="T184" s="687" t="n"/>
      <c r="U184" s="687" t="n"/>
      <c r="V184" s="687" t="n"/>
      <c r="W184" s="687" t="n"/>
      <c r="X184" s="687" t="n"/>
      <c r="Y184" s="687" t="n"/>
      <c r="Z184" s="687" t="n"/>
      <c r="AA184" s="687" t="n"/>
      <c r="AB184" s="687" t="n"/>
      <c r="AC184" s="687" t="n"/>
      <c r="AD184" s="687" t="n"/>
      <c r="AE184" s="687" t="n"/>
      <c r="AF184" s="687" t="n"/>
    </row>
    <row r="185">
      <c r="A185" s="687" t="n"/>
      <c r="B185" s="687" t="n"/>
      <c r="C185" s="687" t="n"/>
      <c r="D185" s="687" t="n"/>
      <c r="E185" s="687" t="n"/>
      <c r="F185" s="687" t="n"/>
      <c r="G185" s="999" t="n"/>
      <c r="H185" s="971" t="n"/>
      <c r="I185" s="687" t="n"/>
      <c r="J185" s="687" t="n"/>
      <c r="K185" s="687" t="n"/>
      <c r="L185" s="687" t="n"/>
      <c r="M185" s="687" t="n"/>
      <c r="N185" s="687" t="n"/>
      <c r="O185" s="687" t="n"/>
      <c r="P185" s="687" t="n"/>
      <c r="Q185" s="687" t="n"/>
      <c r="R185" s="687" t="n"/>
      <c r="S185" s="687" t="n"/>
      <c r="T185" s="687" t="n"/>
      <c r="U185" s="687" t="n"/>
      <c r="V185" s="687" t="n"/>
      <c r="W185" s="687" t="n"/>
      <c r="X185" s="687" t="n"/>
      <c r="Y185" s="687" t="n"/>
      <c r="Z185" s="687" t="n"/>
      <c r="AA185" s="687" t="n"/>
      <c r="AB185" s="687" t="n"/>
      <c r="AC185" s="687" t="n"/>
      <c r="AD185" s="687" t="n"/>
      <c r="AE185" s="687" t="n"/>
      <c r="AF185" s="687" t="n"/>
    </row>
    <row r="186">
      <c r="A186" s="687" t="n"/>
      <c r="B186" s="687" t="n"/>
      <c r="C186" s="687" t="n"/>
      <c r="D186" s="687" t="n"/>
      <c r="E186" s="687" t="n"/>
      <c r="F186" s="687" t="n"/>
      <c r="G186" s="999" t="n"/>
      <c r="H186" s="971" t="n"/>
      <c r="I186" s="687" t="n"/>
      <c r="J186" s="687" t="n"/>
      <c r="K186" s="687" t="n"/>
      <c r="L186" s="687" t="n"/>
      <c r="M186" s="687" t="n"/>
      <c r="N186" s="687" t="n"/>
      <c r="O186" s="687" t="n"/>
      <c r="P186" s="687" t="n"/>
      <c r="Q186" s="687" t="n"/>
      <c r="R186" s="687" t="n"/>
      <c r="S186" s="687" t="n"/>
      <c r="T186" s="687" t="n"/>
      <c r="U186" s="687" t="n"/>
      <c r="V186" s="687" t="n"/>
      <c r="W186" s="687" t="n"/>
      <c r="X186" s="687" t="n"/>
      <c r="Y186" s="687" t="n"/>
      <c r="Z186" s="687" t="n"/>
      <c r="AA186" s="687" t="n"/>
      <c r="AB186" s="687" t="n"/>
      <c r="AC186" s="687" t="n"/>
      <c r="AD186" s="687" t="n"/>
      <c r="AE186" s="687" t="n"/>
      <c r="AF186" s="687" t="n"/>
    </row>
    <row r="187">
      <c r="A187" s="687" t="n"/>
      <c r="B187" s="687" t="n"/>
      <c r="C187" s="687" t="n"/>
      <c r="D187" s="687" t="n"/>
      <c r="E187" s="687" t="n"/>
      <c r="F187" s="687" t="n"/>
      <c r="G187" s="999" t="n"/>
      <c r="H187" s="971" t="n"/>
      <c r="I187" s="687" t="n"/>
      <c r="J187" s="687" t="n"/>
      <c r="K187" s="687" t="n"/>
      <c r="L187" s="687" t="n"/>
      <c r="M187" s="687" t="n"/>
      <c r="N187" s="687" t="n"/>
      <c r="O187" s="687" t="n"/>
      <c r="P187" s="687" t="n"/>
      <c r="Q187" s="687" t="n"/>
      <c r="R187" s="687" t="n"/>
      <c r="S187" s="687" t="n"/>
      <c r="T187" s="687" t="n"/>
      <c r="U187" s="687" t="n"/>
      <c r="V187" s="687" t="n"/>
      <c r="W187" s="687" t="n"/>
      <c r="X187" s="687" t="n"/>
      <c r="Y187" s="687" t="n"/>
      <c r="Z187" s="687" t="n"/>
      <c r="AA187" s="687" t="n"/>
      <c r="AB187" s="687" t="n"/>
      <c r="AC187" s="687" t="n"/>
      <c r="AD187" s="687" t="n"/>
      <c r="AE187" s="687" t="n"/>
      <c r="AF187" s="687" t="n"/>
    </row>
    <row r="188">
      <c r="A188" s="687" t="n"/>
      <c r="B188" s="687" t="n"/>
      <c r="C188" s="687" t="n"/>
      <c r="D188" s="687" t="n"/>
      <c r="E188" s="687" t="n"/>
      <c r="F188" s="687" t="n"/>
      <c r="G188" s="999" t="n"/>
      <c r="H188" s="971" t="n"/>
      <c r="I188" s="687" t="n"/>
      <c r="J188" s="687" t="n"/>
      <c r="K188" s="687" t="n"/>
      <c r="L188" s="687" t="n"/>
      <c r="M188" s="687" t="n"/>
      <c r="N188" s="687" t="n"/>
      <c r="O188" s="687" t="n"/>
      <c r="P188" s="687" t="n"/>
      <c r="Q188" s="687" t="n"/>
      <c r="R188" s="687" t="n"/>
      <c r="S188" s="687" t="n"/>
      <c r="T188" s="687" t="n"/>
      <c r="U188" s="687" t="n"/>
      <c r="V188" s="687" t="n"/>
      <c r="W188" s="687" t="n"/>
      <c r="X188" s="687" t="n"/>
      <c r="Y188" s="687" t="n"/>
      <c r="Z188" s="687" t="n"/>
      <c r="AA188" s="687" t="n"/>
      <c r="AB188" s="687" t="n"/>
      <c r="AC188" s="687" t="n"/>
      <c r="AD188" s="687" t="n"/>
      <c r="AE188" s="687" t="n"/>
      <c r="AF188" s="687" t="n"/>
    </row>
    <row r="189">
      <c r="A189" s="687" t="n"/>
      <c r="B189" s="687" t="n"/>
      <c r="C189" s="687" t="n"/>
      <c r="D189" s="687" t="n"/>
      <c r="E189" s="687" t="n"/>
      <c r="F189" s="687" t="n"/>
      <c r="G189" s="999" t="n"/>
      <c r="H189" s="971" t="n"/>
      <c r="I189" s="687" t="n"/>
      <c r="J189" s="687" t="n"/>
      <c r="K189" s="687" t="n"/>
      <c r="L189" s="687" t="n"/>
      <c r="M189" s="687" t="n"/>
      <c r="N189" s="687" t="n"/>
      <c r="O189" s="687" t="n"/>
      <c r="P189" s="687" t="n"/>
      <c r="Q189" s="687" t="n"/>
      <c r="R189" s="687" t="n"/>
      <c r="S189" s="687" t="n"/>
      <c r="T189" s="687" t="n"/>
      <c r="U189" s="687" t="n"/>
      <c r="V189" s="687" t="n"/>
      <c r="W189" s="687" t="n"/>
      <c r="X189" s="687" t="n"/>
      <c r="Y189" s="687" t="n"/>
      <c r="Z189" s="687" t="n"/>
      <c r="AA189" s="687" t="n"/>
      <c r="AB189" s="687" t="n"/>
      <c r="AC189" s="687" t="n"/>
      <c r="AD189" s="687" t="n"/>
      <c r="AE189" s="687" t="n"/>
      <c r="AF189" s="687" t="n"/>
    </row>
    <row r="190">
      <c r="A190" s="687" t="n"/>
      <c r="B190" s="687" t="n"/>
      <c r="C190" s="687" t="n"/>
      <c r="D190" s="687" t="n"/>
      <c r="E190" s="687" t="n"/>
      <c r="F190" s="687" t="n"/>
      <c r="G190" s="999" t="n"/>
      <c r="H190" s="971" t="n"/>
      <c r="I190" s="687" t="n"/>
      <c r="J190" s="687" t="n"/>
      <c r="K190" s="687" t="n"/>
      <c r="L190" s="687" t="n"/>
      <c r="M190" s="687" t="n"/>
      <c r="N190" s="687" t="n"/>
      <c r="O190" s="687" t="n"/>
      <c r="P190" s="687" t="n"/>
      <c r="Q190" s="687" t="n"/>
      <c r="R190" s="687" t="n"/>
      <c r="S190" s="687" t="n"/>
      <c r="T190" s="687" t="n"/>
      <c r="U190" s="687" t="n"/>
      <c r="V190" s="687" t="n"/>
      <c r="W190" s="687" t="n"/>
      <c r="X190" s="687" t="n"/>
      <c r="Y190" s="687" t="n"/>
      <c r="Z190" s="687" t="n"/>
      <c r="AA190" s="687" t="n"/>
      <c r="AB190" s="687" t="n"/>
      <c r="AC190" s="687" t="n"/>
      <c r="AD190" s="687" t="n"/>
      <c r="AE190" s="687" t="n"/>
      <c r="AF190" s="687" t="n"/>
    </row>
    <row r="191">
      <c r="A191" s="687" t="n"/>
      <c r="B191" s="687" t="n"/>
      <c r="C191" s="687" t="n"/>
      <c r="D191" s="687" t="n"/>
      <c r="E191" s="687" t="n"/>
      <c r="F191" s="687" t="n"/>
      <c r="G191" s="999" t="n"/>
      <c r="H191" s="971" t="n"/>
      <c r="I191" s="687" t="n"/>
      <c r="J191" s="687" t="n"/>
      <c r="K191" s="687" t="n"/>
      <c r="L191" s="687" t="n"/>
      <c r="M191" s="687" t="n"/>
      <c r="N191" s="687" t="n"/>
      <c r="O191" s="687" t="n"/>
      <c r="P191" s="687" t="n"/>
      <c r="Q191" s="687" t="n"/>
      <c r="R191" s="687" t="n"/>
      <c r="S191" s="687" t="n"/>
      <c r="T191" s="687" t="n"/>
      <c r="U191" s="687" t="n"/>
      <c r="V191" s="687" t="n"/>
      <c r="W191" s="687" t="n"/>
      <c r="X191" s="687" t="n"/>
      <c r="Y191" s="687" t="n"/>
      <c r="Z191" s="687" t="n"/>
      <c r="AA191" s="687" t="n"/>
      <c r="AB191" s="687" t="n"/>
      <c r="AC191" s="687" t="n"/>
      <c r="AD191" s="687" t="n"/>
      <c r="AE191" s="687" t="n"/>
      <c r="AF191" s="687" t="n"/>
    </row>
    <row r="192">
      <c r="A192" s="687" t="n"/>
      <c r="B192" s="687" t="n"/>
      <c r="C192" s="687" t="n"/>
      <c r="D192" s="687" t="n"/>
      <c r="E192" s="687" t="n"/>
      <c r="F192" s="687" t="n"/>
      <c r="G192" s="999" t="n"/>
      <c r="H192" s="971" t="n"/>
      <c r="I192" s="687" t="n"/>
      <c r="J192" s="687" t="n"/>
      <c r="K192" s="687" t="n"/>
      <c r="L192" s="687" t="n"/>
      <c r="M192" s="687" t="n"/>
      <c r="N192" s="687" t="n"/>
      <c r="O192" s="687" t="n"/>
      <c r="P192" s="687" t="n"/>
      <c r="Q192" s="687" t="n"/>
      <c r="R192" s="687" t="n"/>
      <c r="S192" s="687" t="n"/>
      <c r="T192" s="687" t="n"/>
      <c r="U192" s="687" t="n"/>
      <c r="V192" s="687" t="n"/>
      <c r="W192" s="687" t="n"/>
      <c r="X192" s="687" t="n"/>
      <c r="Y192" s="687" t="n"/>
      <c r="Z192" s="687" t="n"/>
      <c r="AA192" s="687" t="n"/>
      <c r="AB192" s="687" t="n"/>
      <c r="AC192" s="687" t="n"/>
      <c r="AD192" s="687" t="n"/>
      <c r="AE192" s="687" t="n"/>
      <c r="AF192" s="687" t="n"/>
    </row>
    <row r="193">
      <c r="A193" s="687" t="n"/>
      <c r="B193" s="687" t="n"/>
      <c r="C193" s="687" t="n"/>
      <c r="D193" s="687" t="n"/>
      <c r="E193" s="687" t="n"/>
      <c r="F193" s="687" t="n"/>
      <c r="G193" s="999" t="n"/>
      <c r="H193" s="971" t="n"/>
      <c r="I193" s="687" t="n"/>
      <c r="J193" s="687" t="n"/>
      <c r="K193" s="687" t="n"/>
      <c r="L193" s="687" t="n"/>
      <c r="M193" s="687" t="n"/>
      <c r="N193" s="687" t="n"/>
      <c r="O193" s="687" t="n"/>
      <c r="P193" s="687" t="n"/>
      <c r="Q193" s="687" t="n"/>
      <c r="R193" s="687" t="n"/>
      <c r="S193" s="687" t="n"/>
      <c r="T193" s="687" t="n"/>
      <c r="U193" s="687" t="n"/>
      <c r="V193" s="687" t="n"/>
      <c r="W193" s="687" t="n"/>
      <c r="X193" s="687" t="n"/>
      <c r="Y193" s="687" t="n"/>
      <c r="Z193" s="687" t="n"/>
      <c r="AA193" s="687" t="n"/>
      <c r="AB193" s="687" t="n"/>
      <c r="AC193" s="687" t="n"/>
      <c r="AD193" s="687" t="n"/>
      <c r="AE193" s="687" t="n"/>
      <c r="AF193" s="687" t="n"/>
    </row>
    <row r="194">
      <c r="A194" s="687" t="n"/>
      <c r="B194" s="687" t="n"/>
      <c r="C194" s="687" t="n"/>
      <c r="D194" s="687" t="n"/>
      <c r="E194" s="687" t="n"/>
      <c r="F194" s="687" t="n"/>
      <c r="G194" s="999" t="n"/>
      <c r="H194" s="971" t="n"/>
      <c r="I194" s="687" t="n"/>
      <c r="J194" s="687" t="n"/>
      <c r="K194" s="687" t="n"/>
      <c r="L194" s="687" t="n"/>
      <c r="M194" s="687" t="n"/>
      <c r="N194" s="687" t="n"/>
      <c r="O194" s="687" t="n"/>
      <c r="P194" s="687" t="n"/>
      <c r="Q194" s="687" t="n"/>
      <c r="R194" s="687" t="n"/>
      <c r="S194" s="687" t="n"/>
      <c r="T194" s="687" t="n"/>
      <c r="U194" s="687" t="n"/>
      <c r="V194" s="687" t="n"/>
      <c r="W194" s="687" t="n"/>
      <c r="X194" s="687" t="n"/>
      <c r="Y194" s="687" t="n"/>
      <c r="Z194" s="687" t="n"/>
      <c r="AA194" s="687" t="n"/>
      <c r="AB194" s="687" t="n"/>
      <c r="AC194" s="687" t="n"/>
      <c r="AD194" s="687" t="n"/>
      <c r="AE194" s="687" t="n"/>
      <c r="AF194" s="687" t="n"/>
    </row>
    <row r="195">
      <c r="A195" s="687" t="n"/>
      <c r="B195" s="687" t="n"/>
      <c r="C195" s="687" t="n"/>
      <c r="D195" s="687" t="n"/>
      <c r="E195" s="687" t="n"/>
      <c r="F195" s="687" t="n"/>
      <c r="G195" s="999" t="n"/>
      <c r="H195" s="971" t="n"/>
      <c r="I195" s="687" t="n"/>
      <c r="J195" s="687" t="n"/>
      <c r="K195" s="687" t="n"/>
      <c r="L195" s="687" t="n"/>
      <c r="M195" s="687" t="n"/>
      <c r="N195" s="687" t="n"/>
      <c r="O195" s="687" t="n"/>
      <c r="P195" s="687" t="n"/>
      <c r="Q195" s="687" t="n"/>
      <c r="R195" s="687" t="n"/>
      <c r="S195" s="687" t="n"/>
      <c r="T195" s="687" t="n"/>
      <c r="U195" s="687" t="n"/>
      <c r="V195" s="687" t="n"/>
      <c r="W195" s="687" t="n"/>
      <c r="X195" s="687" t="n"/>
      <c r="Y195" s="687" t="n"/>
      <c r="Z195" s="687" t="n"/>
      <c r="AA195" s="687" t="n"/>
      <c r="AB195" s="687" t="n"/>
      <c r="AC195" s="687" t="n"/>
      <c r="AD195" s="687" t="n"/>
      <c r="AE195" s="687" t="n"/>
      <c r="AF195" s="687" t="n"/>
    </row>
    <row r="196">
      <c r="A196" s="687" t="n"/>
      <c r="B196" s="687" t="n"/>
      <c r="C196" s="687" t="n"/>
      <c r="D196" s="687" t="n"/>
      <c r="E196" s="687" t="n"/>
      <c r="F196" s="687" t="n"/>
      <c r="G196" s="999" t="n"/>
      <c r="H196" s="971" t="n"/>
      <c r="I196" s="687" t="n"/>
      <c r="J196" s="687" t="n"/>
      <c r="K196" s="687" t="n"/>
      <c r="L196" s="687" t="n"/>
      <c r="M196" s="687" t="n"/>
      <c r="N196" s="687" t="n"/>
      <c r="O196" s="687" t="n"/>
      <c r="P196" s="687" t="n"/>
      <c r="Q196" s="687" t="n"/>
      <c r="R196" s="687" t="n"/>
      <c r="S196" s="687" t="n"/>
      <c r="T196" s="687" t="n"/>
      <c r="U196" s="687" t="n"/>
      <c r="V196" s="687" t="n"/>
      <c r="W196" s="687" t="n"/>
      <c r="X196" s="687" t="n"/>
      <c r="Y196" s="687" t="n"/>
      <c r="Z196" s="687" t="n"/>
      <c r="AA196" s="687" t="n"/>
      <c r="AB196" s="687" t="n"/>
      <c r="AC196" s="687" t="n"/>
      <c r="AD196" s="687" t="n"/>
      <c r="AE196" s="687" t="n"/>
      <c r="AF196" s="687" t="n"/>
    </row>
    <row r="197">
      <c r="A197" s="687" t="n"/>
      <c r="B197" s="687" t="n"/>
      <c r="C197" s="687" t="n"/>
      <c r="D197" s="687" t="n"/>
      <c r="E197" s="687" t="n"/>
      <c r="F197" s="687" t="n"/>
      <c r="G197" s="999" t="n"/>
      <c r="H197" s="971" t="n"/>
      <c r="I197" s="687" t="n"/>
      <c r="J197" s="687" t="n"/>
      <c r="K197" s="687" t="n"/>
      <c r="L197" s="687" t="n"/>
      <c r="M197" s="687" t="n"/>
      <c r="N197" s="687" t="n"/>
      <c r="O197" s="687" t="n"/>
      <c r="P197" s="687" t="n"/>
      <c r="Q197" s="687" t="n"/>
      <c r="R197" s="687" t="n"/>
      <c r="S197" s="687" t="n"/>
      <c r="T197" s="687" t="n"/>
      <c r="U197" s="687" t="n"/>
      <c r="V197" s="687" t="n"/>
      <c r="W197" s="687" t="n"/>
      <c r="X197" s="687" t="n"/>
      <c r="Y197" s="687" t="n"/>
      <c r="Z197" s="687" t="n"/>
      <c r="AA197" s="687" t="n"/>
      <c r="AB197" s="687" t="n"/>
      <c r="AC197" s="687" t="n"/>
      <c r="AD197" s="687" t="n"/>
      <c r="AE197" s="687" t="n"/>
      <c r="AF197" s="687" t="n"/>
    </row>
    <row r="198">
      <c r="A198" s="687" t="n"/>
      <c r="B198" s="687" t="n"/>
      <c r="C198" s="687" t="n"/>
      <c r="D198" s="687" t="n"/>
      <c r="E198" s="687" t="n"/>
      <c r="F198" s="687" t="n"/>
      <c r="G198" s="999" t="n"/>
      <c r="H198" s="971" t="n"/>
      <c r="I198" s="687" t="n"/>
      <c r="J198" s="687" t="n"/>
      <c r="K198" s="687" t="n"/>
      <c r="L198" s="687" t="n"/>
      <c r="M198" s="687" t="n"/>
      <c r="N198" s="687" t="n"/>
      <c r="O198" s="687" t="n"/>
      <c r="P198" s="687" t="n"/>
      <c r="Q198" s="687" t="n"/>
      <c r="R198" s="687" t="n"/>
      <c r="S198" s="687" t="n"/>
      <c r="T198" s="687" t="n"/>
      <c r="U198" s="687" t="n"/>
      <c r="V198" s="687" t="n"/>
      <c r="W198" s="687" t="n"/>
      <c r="X198" s="687" t="n"/>
      <c r="Y198" s="687" t="n"/>
      <c r="Z198" s="687" t="n"/>
      <c r="AA198" s="687" t="n"/>
      <c r="AB198" s="687" t="n"/>
      <c r="AC198" s="687" t="n"/>
      <c r="AD198" s="687" t="n"/>
      <c r="AE198" s="687" t="n"/>
      <c r="AF198" s="687" t="n"/>
    </row>
    <row r="199">
      <c r="A199" s="687" t="n"/>
      <c r="B199" s="687" t="n"/>
      <c r="C199" s="687" t="n"/>
      <c r="D199" s="687" t="n"/>
      <c r="E199" s="687" t="n"/>
      <c r="F199" s="687" t="n"/>
      <c r="G199" s="999" t="n"/>
      <c r="H199" s="971" t="n"/>
      <c r="I199" s="687" t="n"/>
      <c r="J199" s="687" t="n"/>
      <c r="K199" s="687" t="n"/>
      <c r="L199" s="687" t="n"/>
      <c r="M199" s="687" t="n"/>
      <c r="N199" s="687" t="n"/>
      <c r="O199" s="687" t="n"/>
      <c r="P199" s="687" t="n"/>
      <c r="Q199" s="687" t="n"/>
      <c r="R199" s="687" t="n"/>
      <c r="S199" s="687" t="n"/>
      <c r="T199" s="687" t="n"/>
      <c r="U199" s="687" t="n"/>
      <c r="V199" s="687" t="n"/>
      <c r="W199" s="687" t="n"/>
      <c r="X199" s="687" t="n"/>
      <c r="Y199" s="687" t="n"/>
      <c r="Z199" s="687" t="n"/>
      <c r="AA199" s="687" t="n"/>
      <c r="AB199" s="687" t="n"/>
      <c r="AC199" s="687" t="n"/>
      <c r="AD199" s="687" t="n"/>
      <c r="AE199" s="687" t="n"/>
      <c r="AF199" s="687" t="n"/>
    </row>
    <row r="200">
      <c r="A200" s="687" t="n"/>
      <c r="B200" s="687" t="n"/>
      <c r="C200" s="687" t="n"/>
      <c r="D200" s="687" t="n"/>
      <c r="E200" s="687" t="n"/>
      <c r="F200" s="687" t="n"/>
      <c r="G200" s="999" t="n"/>
      <c r="H200" s="971" t="n"/>
      <c r="I200" s="687" t="n"/>
      <c r="J200" s="687" t="n"/>
      <c r="K200" s="687" t="n"/>
      <c r="L200" s="687" t="n"/>
      <c r="M200" s="687" t="n"/>
      <c r="N200" s="687" t="n"/>
      <c r="O200" s="687" t="n"/>
      <c r="P200" s="687" t="n"/>
      <c r="Q200" s="687" t="n"/>
      <c r="R200" s="687" t="n"/>
      <c r="S200" s="687" t="n"/>
      <c r="T200" s="687" t="n"/>
      <c r="U200" s="687" t="n"/>
      <c r="V200" s="687" t="n"/>
      <c r="W200" s="687" t="n"/>
      <c r="X200" s="687" t="n"/>
      <c r="Y200" s="687" t="n"/>
      <c r="Z200" s="687" t="n"/>
      <c r="AA200" s="687" t="n"/>
      <c r="AB200" s="687" t="n"/>
      <c r="AC200" s="687" t="n"/>
      <c r="AD200" s="687" t="n"/>
      <c r="AE200" s="687" t="n"/>
      <c r="AF200" s="687" t="n"/>
    </row>
    <row r="201">
      <c r="A201" s="687" t="n"/>
      <c r="B201" s="687" t="n"/>
      <c r="C201" s="687" t="n"/>
      <c r="D201" s="687" t="n"/>
      <c r="E201" s="687" t="n"/>
      <c r="F201" s="687" t="n"/>
      <c r="G201" s="999" t="n"/>
      <c r="H201" s="971" t="n"/>
      <c r="I201" s="687" t="n"/>
      <c r="J201" s="687" t="n"/>
      <c r="K201" s="687" t="n"/>
      <c r="L201" s="687" t="n"/>
      <c r="M201" s="687" t="n"/>
      <c r="N201" s="687" t="n"/>
      <c r="O201" s="687" t="n"/>
      <c r="P201" s="687" t="n"/>
      <c r="Q201" s="687" t="n"/>
      <c r="R201" s="687" t="n"/>
      <c r="S201" s="687" t="n"/>
      <c r="T201" s="687" t="n"/>
      <c r="U201" s="687" t="n"/>
      <c r="V201" s="687" t="n"/>
      <c r="W201" s="687" t="n"/>
      <c r="X201" s="687" t="n"/>
      <c r="Y201" s="687" t="n"/>
      <c r="Z201" s="687" t="n"/>
      <c r="AA201" s="687" t="n"/>
      <c r="AB201" s="687" t="n"/>
      <c r="AC201" s="687" t="n"/>
      <c r="AD201" s="687" t="n"/>
      <c r="AE201" s="687" t="n"/>
      <c r="AF201" s="687" t="n"/>
    </row>
    <row r="202">
      <c r="A202" s="687" t="n"/>
      <c r="B202" s="687" t="n"/>
      <c r="C202" s="687" t="n"/>
      <c r="D202" s="687" t="n"/>
      <c r="E202" s="687" t="n"/>
      <c r="F202" s="687" t="n"/>
      <c r="G202" s="999" t="n"/>
      <c r="H202" s="971" t="n"/>
      <c r="I202" s="687" t="n"/>
      <c r="J202" s="687" t="n"/>
      <c r="K202" s="687" t="n"/>
      <c r="L202" s="687" t="n"/>
      <c r="M202" s="687" t="n"/>
      <c r="N202" s="687" t="n"/>
      <c r="O202" s="687" t="n"/>
      <c r="P202" s="687" t="n"/>
      <c r="Q202" s="687" t="n"/>
      <c r="R202" s="687" t="n"/>
      <c r="S202" s="687" t="n"/>
      <c r="T202" s="687" t="n"/>
      <c r="U202" s="687" t="n"/>
      <c r="V202" s="687" t="n"/>
      <c r="W202" s="687" t="n"/>
      <c r="X202" s="687" t="n"/>
      <c r="Y202" s="687" t="n"/>
      <c r="Z202" s="687" t="n"/>
      <c r="AA202" s="687" t="n"/>
      <c r="AB202" s="687" t="n"/>
      <c r="AC202" s="687" t="n"/>
      <c r="AD202" s="687" t="n"/>
      <c r="AE202" s="687" t="n"/>
      <c r="AF202" s="687" t="n"/>
    </row>
    <row r="203">
      <c r="A203" s="687" t="n"/>
      <c r="B203" s="687" t="n"/>
      <c r="C203" s="687" t="n"/>
      <c r="D203" s="687" t="n"/>
      <c r="E203" s="687" t="n"/>
      <c r="F203" s="687" t="n"/>
      <c r="G203" s="999" t="n"/>
      <c r="H203" s="971" t="n"/>
      <c r="I203" s="687" t="n"/>
      <c r="J203" s="687" t="n"/>
      <c r="K203" s="687" t="n"/>
      <c r="L203" s="687" t="n"/>
      <c r="M203" s="687" t="n"/>
      <c r="N203" s="687" t="n"/>
      <c r="O203" s="687" t="n"/>
      <c r="P203" s="687" t="n"/>
      <c r="Q203" s="687" t="n"/>
      <c r="R203" s="687" t="n"/>
      <c r="S203" s="687" t="n"/>
      <c r="T203" s="687" t="n"/>
      <c r="U203" s="687" t="n"/>
      <c r="V203" s="687" t="n"/>
      <c r="W203" s="687" t="n"/>
      <c r="X203" s="687" t="n"/>
      <c r="Y203" s="687" t="n"/>
      <c r="Z203" s="687" t="n"/>
      <c r="AA203" s="687" t="n"/>
      <c r="AB203" s="687" t="n"/>
      <c r="AC203" s="687" t="n"/>
      <c r="AD203" s="687" t="n"/>
      <c r="AE203" s="687" t="n"/>
      <c r="AF203" s="687" t="n"/>
    </row>
    <row r="204">
      <c r="A204" s="687" t="n"/>
      <c r="B204" s="687" t="n"/>
      <c r="C204" s="687" t="n"/>
      <c r="D204" s="687" t="n"/>
      <c r="E204" s="687" t="n"/>
      <c r="F204" s="687" t="n"/>
      <c r="G204" s="999" t="n"/>
      <c r="H204" s="971" t="n"/>
      <c r="I204" s="687" t="n"/>
      <c r="J204" s="687" t="n"/>
      <c r="K204" s="687" t="n"/>
      <c r="L204" s="687" t="n"/>
      <c r="M204" s="687" t="n"/>
      <c r="N204" s="687" t="n"/>
      <c r="O204" s="687" t="n"/>
      <c r="P204" s="687" t="n"/>
      <c r="Q204" s="687" t="n"/>
      <c r="R204" s="687" t="n"/>
      <c r="S204" s="687" t="n"/>
      <c r="T204" s="687" t="n"/>
      <c r="U204" s="687" t="n"/>
      <c r="V204" s="687" t="n"/>
      <c r="W204" s="687" t="n"/>
      <c r="X204" s="687" t="n"/>
      <c r="Y204" s="687" t="n"/>
      <c r="Z204" s="687" t="n"/>
      <c r="AA204" s="687" t="n"/>
      <c r="AB204" s="687" t="n"/>
      <c r="AC204" s="687" t="n"/>
      <c r="AD204" s="687" t="n"/>
      <c r="AE204" s="687" t="n"/>
      <c r="AF204" s="687" t="n"/>
    </row>
    <row r="205">
      <c r="A205" s="687" t="n"/>
      <c r="B205" s="687" t="n"/>
      <c r="C205" s="687" t="n"/>
      <c r="D205" s="687" t="n"/>
      <c r="E205" s="687" t="n"/>
      <c r="F205" s="687" t="n"/>
      <c r="G205" s="999" t="n"/>
      <c r="H205" s="971" t="n"/>
      <c r="I205" s="687" t="n"/>
      <c r="J205" s="687" t="n"/>
      <c r="K205" s="687" t="n"/>
      <c r="L205" s="687" t="n"/>
      <c r="M205" s="687" t="n"/>
      <c r="N205" s="687" t="n"/>
      <c r="O205" s="687" t="n"/>
      <c r="P205" s="687" t="n"/>
      <c r="Q205" s="687" t="n"/>
      <c r="R205" s="687" t="n"/>
      <c r="S205" s="687" t="n"/>
      <c r="T205" s="687" t="n"/>
      <c r="U205" s="687" t="n"/>
      <c r="V205" s="687" t="n"/>
      <c r="W205" s="687" t="n"/>
      <c r="X205" s="687" t="n"/>
      <c r="Y205" s="687" t="n"/>
      <c r="Z205" s="687" t="n"/>
      <c r="AA205" s="687" t="n"/>
      <c r="AB205" s="687" t="n"/>
      <c r="AC205" s="687" t="n"/>
      <c r="AD205" s="687" t="n"/>
      <c r="AE205" s="687" t="n"/>
      <c r="AF205" s="687" t="n"/>
    </row>
    <row r="206">
      <c r="A206" s="687" t="n"/>
      <c r="B206" s="687" t="n"/>
      <c r="C206" s="687" t="n"/>
      <c r="D206" s="687" t="n"/>
      <c r="E206" s="687" t="n"/>
      <c r="F206" s="687" t="n"/>
      <c r="G206" s="999" t="n"/>
      <c r="H206" s="971" t="n"/>
      <c r="I206" s="687" t="n"/>
      <c r="J206" s="687" t="n"/>
      <c r="K206" s="687" t="n"/>
      <c r="L206" s="687" t="n"/>
      <c r="M206" s="687" t="n"/>
      <c r="N206" s="687" t="n"/>
      <c r="O206" s="687" t="n"/>
      <c r="P206" s="687" t="n"/>
      <c r="Q206" s="687" t="n"/>
      <c r="R206" s="687" t="n"/>
      <c r="S206" s="687" t="n"/>
      <c r="T206" s="687" t="n"/>
      <c r="U206" s="687" t="n"/>
      <c r="V206" s="687" t="n"/>
      <c r="W206" s="687" t="n"/>
      <c r="X206" s="687" t="n"/>
      <c r="Y206" s="687" t="n"/>
      <c r="Z206" s="687" t="n"/>
      <c r="AA206" s="687" t="n"/>
      <c r="AB206" s="687" t="n"/>
      <c r="AC206" s="687" t="n"/>
      <c r="AD206" s="687" t="n"/>
      <c r="AE206" s="687" t="n"/>
      <c r="AF206" s="687" t="n"/>
    </row>
    <row r="207">
      <c r="A207" s="687" t="n"/>
      <c r="B207" s="687" t="n"/>
      <c r="C207" s="687" t="n"/>
      <c r="D207" s="687" t="n"/>
      <c r="E207" s="687" t="n"/>
      <c r="F207" s="687" t="n"/>
      <c r="G207" s="999" t="n"/>
      <c r="H207" s="971" t="n"/>
      <c r="I207" s="687" t="n"/>
      <c r="J207" s="687" t="n"/>
      <c r="K207" s="687" t="n"/>
      <c r="L207" s="687" t="n"/>
      <c r="M207" s="687" t="n"/>
      <c r="N207" s="687" t="n"/>
      <c r="O207" s="687" t="n"/>
      <c r="P207" s="687" t="n"/>
      <c r="Q207" s="687" t="n"/>
      <c r="R207" s="687" t="n"/>
      <c r="S207" s="687" t="n"/>
      <c r="T207" s="687" t="n"/>
      <c r="U207" s="687" t="n"/>
      <c r="V207" s="687" t="n"/>
      <c r="W207" s="687" t="n"/>
      <c r="X207" s="687" t="n"/>
      <c r="Y207" s="687" t="n"/>
      <c r="Z207" s="687" t="n"/>
      <c r="AA207" s="687" t="n"/>
      <c r="AB207" s="687" t="n"/>
      <c r="AC207" s="687" t="n"/>
      <c r="AD207" s="687" t="n"/>
      <c r="AE207" s="687" t="n"/>
      <c r="AF207" s="687" t="n"/>
    </row>
    <row r="208">
      <c r="A208" s="687" t="n"/>
      <c r="B208" s="687" t="n"/>
      <c r="C208" s="687" t="n"/>
      <c r="D208" s="687" t="n"/>
      <c r="E208" s="687" t="n"/>
      <c r="F208" s="687" t="n"/>
      <c r="G208" s="999" t="n"/>
      <c r="H208" s="971" t="n"/>
      <c r="I208" s="687" t="n"/>
      <c r="J208" s="687" t="n"/>
      <c r="K208" s="687" t="n"/>
      <c r="L208" s="687" t="n"/>
      <c r="M208" s="687" t="n"/>
      <c r="N208" s="687" t="n"/>
      <c r="O208" s="687" t="n"/>
      <c r="P208" s="687" t="n"/>
      <c r="Q208" s="687" t="n"/>
      <c r="R208" s="687" t="n"/>
      <c r="S208" s="687" t="n"/>
      <c r="T208" s="687" t="n"/>
      <c r="U208" s="687" t="n"/>
      <c r="V208" s="687" t="n"/>
      <c r="W208" s="687" t="n"/>
      <c r="X208" s="687" t="n"/>
      <c r="Y208" s="687" t="n"/>
      <c r="Z208" s="687" t="n"/>
      <c r="AA208" s="687" t="n"/>
      <c r="AB208" s="687" t="n"/>
      <c r="AC208" s="687" t="n"/>
      <c r="AD208" s="687" t="n"/>
      <c r="AE208" s="687" t="n"/>
      <c r="AF208" s="687" t="n"/>
    </row>
    <row r="209">
      <c r="A209" s="687" t="n"/>
      <c r="B209" s="687" t="n"/>
      <c r="C209" s="687" t="n"/>
      <c r="D209" s="687" t="n"/>
      <c r="E209" s="687" t="n"/>
      <c r="F209" s="687" t="n"/>
      <c r="G209" s="999" t="n"/>
      <c r="H209" s="971" t="n"/>
      <c r="I209" s="687" t="n"/>
      <c r="J209" s="687" t="n"/>
      <c r="K209" s="687" t="n"/>
      <c r="L209" s="687" t="n"/>
      <c r="M209" s="687" t="n"/>
      <c r="N209" s="687" t="n"/>
      <c r="O209" s="687" t="n"/>
      <c r="P209" s="687" t="n"/>
      <c r="Q209" s="687" t="n"/>
      <c r="R209" s="687" t="n"/>
      <c r="S209" s="687" t="n"/>
      <c r="T209" s="687" t="n"/>
      <c r="U209" s="687" t="n"/>
      <c r="V209" s="687" t="n"/>
      <c r="W209" s="687" t="n"/>
      <c r="X209" s="687" t="n"/>
      <c r="Y209" s="687" t="n"/>
      <c r="Z209" s="687" t="n"/>
      <c r="AA209" s="687" t="n"/>
      <c r="AB209" s="687" t="n"/>
      <c r="AC209" s="687" t="n"/>
      <c r="AD209" s="687" t="n"/>
      <c r="AE209" s="687" t="n"/>
      <c r="AF209" s="687" t="n"/>
    </row>
    <row r="210">
      <c r="A210" s="687" t="n"/>
      <c r="B210" s="687" t="n"/>
      <c r="C210" s="687" t="n"/>
      <c r="D210" s="687" t="n"/>
      <c r="E210" s="687" t="n"/>
      <c r="F210" s="687" t="n"/>
      <c r="G210" s="999" t="n"/>
      <c r="H210" s="971" t="n"/>
      <c r="I210" s="687" t="n"/>
      <c r="J210" s="687" t="n"/>
      <c r="K210" s="687" t="n"/>
      <c r="L210" s="687" t="n"/>
      <c r="M210" s="687" t="n"/>
      <c r="N210" s="687" t="n"/>
      <c r="O210" s="687" t="n"/>
      <c r="P210" s="687" t="n"/>
      <c r="Q210" s="687" t="n"/>
      <c r="R210" s="687" t="n"/>
      <c r="S210" s="687" t="n"/>
      <c r="T210" s="687" t="n"/>
      <c r="U210" s="687" t="n"/>
      <c r="V210" s="687" t="n"/>
      <c r="W210" s="687" t="n"/>
      <c r="X210" s="687" t="n"/>
      <c r="Y210" s="687" t="n"/>
      <c r="Z210" s="687" t="n"/>
      <c r="AA210" s="687" t="n"/>
      <c r="AB210" s="687" t="n"/>
      <c r="AC210" s="687" t="n"/>
      <c r="AD210" s="687" t="n"/>
      <c r="AE210" s="687" t="n"/>
      <c r="AF210" s="687" t="n"/>
    </row>
    <row r="211">
      <c r="A211" s="687" t="n"/>
      <c r="B211" s="687" t="n"/>
      <c r="C211" s="687" t="n"/>
      <c r="D211" s="687" t="n"/>
      <c r="E211" s="687" t="n"/>
      <c r="F211" s="687" t="n"/>
      <c r="G211" s="999" t="n"/>
      <c r="H211" s="971" t="n"/>
      <c r="I211" s="687" t="n"/>
      <c r="J211" s="687" t="n"/>
      <c r="K211" s="687" t="n"/>
      <c r="L211" s="687" t="n"/>
      <c r="M211" s="687" t="n"/>
      <c r="N211" s="687" t="n"/>
      <c r="O211" s="687" t="n"/>
      <c r="P211" s="687" t="n"/>
      <c r="Q211" s="687" t="n"/>
      <c r="R211" s="687" t="n"/>
      <c r="S211" s="687" t="n"/>
      <c r="T211" s="687" t="n"/>
      <c r="U211" s="687" t="n"/>
      <c r="V211" s="687" t="n"/>
      <c r="W211" s="687" t="n"/>
      <c r="X211" s="687" t="n"/>
      <c r="Y211" s="687" t="n"/>
      <c r="Z211" s="687" t="n"/>
      <c r="AA211" s="687" t="n"/>
      <c r="AB211" s="687" t="n"/>
      <c r="AC211" s="687" t="n"/>
      <c r="AD211" s="687" t="n"/>
      <c r="AE211" s="687" t="n"/>
      <c r="AF211" s="687" t="n"/>
    </row>
    <row r="212">
      <c r="A212" s="687" t="n"/>
      <c r="B212" s="687" t="n"/>
      <c r="C212" s="687" t="n"/>
      <c r="D212" s="687" t="n"/>
      <c r="E212" s="687" t="n"/>
      <c r="F212" s="687" t="n"/>
      <c r="G212" s="999" t="n"/>
      <c r="H212" s="971" t="n"/>
      <c r="I212" s="687" t="n"/>
      <c r="J212" s="687" t="n"/>
      <c r="K212" s="687" t="n"/>
      <c r="L212" s="687" t="n"/>
      <c r="M212" s="687" t="n"/>
      <c r="N212" s="687" t="n"/>
      <c r="O212" s="687" t="n"/>
      <c r="P212" s="687" t="n"/>
      <c r="Q212" s="687" t="n"/>
      <c r="R212" s="687" t="n"/>
      <c r="S212" s="687" t="n"/>
      <c r="T212" s="687" t="n"/>
      <c r="U212" s="687" t="n"/>
      <c r="V212" s="687" t="n"/>
      <c r="W212" s="687" t="n"/>
      <c r="X212" s="687" t="n"/>
      <c r="Y212" s="687" t="n"/>
      <c r="Z212" s="687" t="n"/>
      <c r="AA212" s="687" t="n"/>
      <c r="AB212" s="687" t="n"/>
      <c r="AC212" s="687" t="n"/>
      <c r="AD212" s="687" t="n"/>
      <c r="AE212" s="687" t="n"/>
      <c r="AF212" s="687" t="n"/>
    </row>
    <row r="213">
      <c r="A213" s="687" t="n"/>
      <c r="B213" s="687" t="n"/>
      <c r="C213" s="687" t="n"/>
      <c r="D213" s="687" t="n"/>
      <c r="E213" s="687" t="n"/>
      <c r="F213" s="687" t="n"/>
      <c r="G213" s="999" t="n"/>
      <c r="H213" s="971" t="n"/>
      <c r="I213" s="687" t="n"/>
      <c r="J213" s="687" t="n"/>
      <c r="K213" s="687" t="n"/>
      <c r="L213" s="687" t="n"/>
      <c r="M213" s="687" t="n"/>
      <c r="N213" s="687" t="n"/>
      <c r="O213" s="687" t="n"/>
      <c r="P213" s="687" t="n"/>
      <c r="Q213" s="687" t="n"/>
      <c r="R213" s="687" t="n"/>
      <c r="S213" s="687" t="n"/>
      <c r="T213" s="687" t="n"/>
      <c r="U213" s="687" t="n"/>
      <c r="V213" s="687" t="n"/>
      <c r="W213" s="687" t="n"/>
      <c r="X213" s="687" t="n"/>
      <c r="Y213" s="687" t="n"/>
      <c r="Z213" s="687" t="n"/>
      <c r="AA213" s="687" t="n"/>
      <c r="AB213" s="687" t="n"/>
      <c r="AC213" s="687" t="n"/>
      <c r="AD213" s="687" t="n"/>
      <c r="AE213" s="687" t="n"/>
      <c r="AF213" s="687" t="n"/>
    </row>
    <row r="214">
      <c r="A214" s="687" t="n"/>
      <c r="B214" s="687" t="n"/>
      <c r="C214" s="687" t="n"/>
      <c r="D214" s="687" t="n"/>
      <c r="E214" s="687" t="n"/>
      <c r="F214" s="687" t="n"/>
      <c r="G214" s="999" t="n"/>
      <c r="H214" s="971" t="n"/>
      <c r="I214" s="687" t="n"/>
      <c r="J214" s="687" t="n"/>
      <c r="K214" s="687" t="n"/>
      <c r="L214" s="687" t="n"/>
      <c r="M214" s="687" t="n"/>
      <c r="N214" s="687" t="n"/>
      <c r="O214" s="687" t="n"/>
      <c r="P214" s="687" t="n"/>
      <c r="Q214" s="687" t="n"/>
      <c r="R214" s="687" t="n"/>
      <c r="S214" s="687" t="n"/>
      <c r="T214" s="687" t="n"/>
      <c r="U214" s="687" t="n"/>
      <c r="V214" s="687" t="n"/>
      <c r="W214" s="687" t="n"/>
      <c r="X214" s="687" t="n"/>
      <c r="Y214" s="687" t="n"/>
      <c r="Z214" s="687" t="n"/>
      <c r="AA214" s="687" t="n"/>
      <c r="AB214" s="687" t="n"/>
      <c r="AC214" s="687" t="n"/>
      <c r="AD214" s="687" t="n"/>
      <c r="AE214" s="687" t="n"/>
      <c r="AF214" s="687" t="n"/>
    </row>
    <row r="215">
      <c r="A215" s="687" t="n"/>
      <c r="B215" s="687" t="n"/>
      <c r="C215" s="687" t="n"/>
      <c r="D215" s="687" t="n"/>
      <c r="E215" s="687" t="n"/>
      <c r="F215" s="687" t="n"/>
      <c r="G215" s="999" t="n"/>
      <c r="H215" s="971" t="n"/>
      <c r="I215" s="687" t="n"/>
      <c r="J215" s="687" t="n"/>
      <c r="K215" s="687" t="n"/>
      <c r="L215" s="687" t="n"/>
      <c r="M215" s="687" t="n"/>
      <c r="N215" s="687" t="n"/>
      <c r="O215" s="687" t="n"/>
      <c r="P215" s="687" t="n"/>
      <c r="Q215" s="687" t="n"/>
      <c r="R215" s="687" t="n"/>
      <c r="S215" s="687" t="n"/>
      <c r="T215" s="687" t="n"/>
      <c r="U215" s="687" t="n"/>
      <c r="V215" s="687" t="n"/>
      <c r="W215" s="687" t="n"/>
      <c r="X215" s="687" t="n"/>
      <c r="Y215" s="687" t="n"/>
      <c r="Z215" s="687" t="n"/>
      <c r="AA215" s="687" t="n"/>
      <c r="AB215" s="687" t="n"/>
      <c r="AC215" s="687" t="n"/>
      <c r="AD215" s="687" t="n"/>
      <c r="AE215" s="687" t="n"/>
      <c r="AF215" s="687" t="n"/>
    </row>
    <row r="216">
      <c r="A216" s="687" t="n"/>
      <c r="B216" s="687" t="n"/>
      <c r="C216" s="687" t="n"/>
      <c r="D216" s="687" t="n"/>
      <c r="E216" s="687" t="n"/>
      <c r="F216" s="687" t="n"/>
      <c r="G216" s="999" t="n"/>
      <c r="H216" s="971" t="n"/>
      <c r="I216" s="687" t="n"/>
      <c r="J216" s="687" t="n"/>
      <c r="K216" s="687" t="n"/>
      <c r="L216" s="687" t="n"/>
      <c r="M216" s="687" t="n"/>
      <c r="N216" s="687" t="n"/>
      <c r="O216" s="687" t="n"/>
      <c r="P216" s="687" t="n"/>
      <c r="Q216" s="687" t="n"/>
      <c r="R216" s="687" t="n"/>
      <c r="S216" s="687" t="n"/>
      <c r="T216" s="687" t="n"/>
      <c r="U216" s="687" t="n"/>
      <c r="V216" s="687" t="n"/>
      <c r="W216" s="687" t="n"/>
      <c r="X216" s="687" t="n"/>
      <c r="Y216" s="687" t="n"/>
      <c r="Z216" s="687" t="n"/>
      <c r="AA216" s="687" t="n"/>
      <c r="AB216" s="687" t="n"/>
      <c r="AC216" s="687" t="n"/>
      <c r="AD216" s="687" t="n"/>
      <c r="AE216" s="687" t="n"/>
      <c r="AF216" s="687" t="n"/>
    </row>
    <row r="217">
      <c r="A217" s="687" t="n"/>
      <c r="B217" s="687" t="n"/>
      <c r="C217" s="687" t="n"/>
      <c r="D217" s="687" t="n"/>
      <c r="E217" s="687" t="n"/>
      <c r="F217" s="687" t="n"/>
      <c r="G217" s="999" t="n"/>
      <c r="H217" s="971" t="n"/>
      <c r="I217" s="687" t="n"/>
      <c r="J217" s="687" t="n"/>
      <c r="K217" s="687" t="n"/>
      <c r="L217" s="687" t="n"/>
      <c r="M217" s="687" t="n"/>
      <c r="N217" s="687" t="n"/>
      <c r="O217" s="687" t="n"/>
      <c r="P217" s="687" t="n"/>
      <c r="Q217" s="687" t="n"/>
      <c r="R217" s="687" t="n"/>
      <c r="S217" s="687" t="n"/>
      <c r="T217" s="687" t="n"/>
      <c r="U217" s="687" t="n"/>
      <c r="V217" s="687" t="n"/>
      <c r="W217" s="687" t="n"/>
      <c r="X217" s="687" t="n"/>
      <c r="Y217" s="687" t="n"/>
      <c r="Z217" s="687" t="n"/>
      <c r="AA217" s="687" t="n"/>
      <c r="AB217" s="687" t="n"/>
      <c r="AC217" s="687" t="n"/>
      <c r="AD217" s="687" t="n"/>
      <c r="AE217" s="687" t="n"/>
      <c r="AF217" s="687" t="n"/>
    </row>
    <row r="218">
      <c r="A218" s="687" t="n"/>
      <c r="B218" s="687" t="n"/>
      <c r="C218" s="687" t="n"/>
      <c r="D218" s="687" t="n"/>
      <c r="E218" s="687" t="n"/>
      <c r="F218" s="687" t="n"/>
      <c r="G218" s="999" t="n"/>
      <c r="H218" s="971" t="n"/>
      <c r="I218" s="687" t="n"/>
      <c r="J218" s="687" t="n"/>
      <c r="K218" s="687" t="n"/>
      <c r="L218" s="687" t="n"/>
      <c r="M218" s="687" t="n"/>
      <c r="N218" s="687" t="n"/>
      <c r="O218" s="687" t="n"/>
      <c r="P218" s="687" t="n"/>
      <c r="Q218" s="687" t="n"/>
      <c r="R218" s="687" t="n"/>
      <c r="S218" s="687" t="n"/>
      <c r="T218" s="687" t="n"/>
      <c r="U218" s="687" t="n"/>
      <c r="V218" s="687" t="n"/>
      <c r="W218" s="687" t="n"/>
      <c r="X218" s="687" t="n"/>
      <c r="Y218" s="687" t="n"/>
      <c r="Z218" s="687" t="n"/>
      <c r="AA218" s="687" t="n"/>
      <c r="AB218" s="687" t="n"/>
      <c r="AC218" s="687" t="n"/>
      <c r="AD218" s="687" t="n"/>
      <c r="AE218" s="687" t="n"/>
      <c r="AF218" s="687" t="n"/>
    </row>
    <row r="219">
      <c r="A219" s="687" t="n"/>
      <c r="B219" s="687" t="n"/>
      <c r="C219" s="687" t="n"/>
      <c r="D219" s="687" t="n"/>
      <c r="E219" s="687" t="n"/>
      <c r="F219" s="687" t="n"/>
      <c r="G219" s="999" t="n"/>
      <c r="H219" s="971" t="n"/>
      <c r="I219" s="687" t="n"/>
      <c r="J219" s="687" t="n"/>
      <c r="K219" s="687" t="n"/>
      <c r="L219" s="687" t="n"/>
      <c r="M219" s="687" t="n"/>
      <c r="N219" s="687" t="n"/>
      <c r="O219" s="687" t="n"/>
      <c r="P219" s="687" t="n"/>
      <c r="Q219" s="687" t="n"/>
      <c r="R219" s="687" t="n"/>
      <c r="S219" s="687" t="n"/>
      <c r="T219" s="687" t="n"/>
      <c r="U219" s="687" t="n"/>
      <c r="V219" s="687" t="n"/>
      <c r="W219" s="687" t="n"/>
      <c r="X219" s="687" t="n"/>
      <c r="Y219" s="687" t="n"/>
      <c r="Z219" s="687" t="n"/>
      <c r="AA219" s="687" t="n"/>
      <c r="AB219" s="687" t="n"/>
      <c r="AC219" s="687" t="n"/>
      <c r="AD219" s="687" t="n"/>
      <c r="AE219" s="687" t="n"/>
      <c r="AF219" s="687" t="n"/>
    </row>
    <row r="220">
      <c r="A220" s="687" t="n"/>
      <c r="B220" s="687" t="n"/>
      <c r="C220" s="687" t="n"/>
      <c r="D220" s="687" t="n"/>
      <c r="E220" s="687" t="n"/>
      <c r="F220" s="687" t="n"/>
      <c r="G220" s="999" t="n"/>
      <c r="H220" s="971" t="n"/>
      <c r="I220" s="687" t="n"/>
      <c r="J220" s="687" t="n"/>
      <c r="K220" s="687" t="n"/>
      <c r="L220" s="687" t="n"/>
      <c r="M220" s="687" t="n"/>
      <c r="N220" s="687" t="n"/>
      <c r="O220" s="687" t="n"/>
      <c r="P220" s="687" t="n"/>
      <c r="Q220" s="687" t="n"/>
      <c r="R220" s="687" t="n"/>
      <c r="S220" s="687" t="n"/>
      <c r="T220" s="687" t="n"/>
      <c r="U220" s="687" t="n"/>
      <c r="V220" s="687" t="n"/>
      <c r="W220" s="687" t="n"/>
      <c r="X220" s="687" t="n"/>
      <c r="Y220" s="687" t="n"/>
      <c r="Z220" s="687" t="n"/>
      <c r="AA220" s="687" t="n"/>
      <c r="AB220" s="687" t="n"/>
      <c r="AC220" s="687" t="n"/>
      <c r="AD220" s="687" t="n"/>
      <c r="AE220" s="687" t="n"/>
      <c r="AF220" s="687" t="n"/>
    </row>
    <row r="221">
      <c r="A221" s="687" t="n"/>
      <c r="B221" s="687" t="n"/>
      <c r="C221" s="687" t="n"/>
      <c r="D221" s="687" t="n"/>
      <c r="E221" s="687" t="n"/>
      <c r="F221" s="687" t="n"/>
      <c r="G221" s="999" t="n"/>
      <c r="H221" s="971" t="n"/>
      <c r="I221" s="687" t="n"/>
      <c r="J221" s="687" t="n"/>
      <c r="K221" s="687" t="n"/>
      <c r="L221" s="687" t="n"/>
      <c r="M221" s="687" t="n"/>
      <c r="N221" s="687" t="n"/>
      <c r="O221" s="687" t="n"/>
      <c r="P221" s="687" t="n"/>
      <c r="Q221" s="687" t="n"/>
      <c r="R221" s="687" t="n"/>
      <c r="S221" s="687" t="n"/>
      <c r="T221" s="687" t="n"/>
      <c r="U221" s="687" t="n"/>
      <c r="V221" s="687" t="n"/>
      <c r="W221" s="687" t="n"/>
      <c r="X221" s="687" t="n"/>
      <c r="Y221" s="687" t="n"/>
      <c r="Z221" s="687" t="n"/>
      <c r="AA221" s="687" t="n"/>
      <c r="AB221" s="687" t="n"/>
      <c r="AC221" s="687" t="n"/>
      <c r="AD221" s="687" t="n"/>
      <c r="AE221" s="687" t="n"/>
      <c r="AF221" s="687" t="n"/>
    </row>
    <row r="222">
      <c r="A222" s="687" t="n"/>
      <c r="B222" s="687" t="n"/>
      <c r="C222" s="687" t="n"/>
      <c r="D222" s="687" t="n"/>
      <c r="E222" s="687" t="n"/>
      <c r="F222" s="687" t="n"/>
      <c r="G222" s="999" t="n"/>
      <c r="H222" s="971" t="n"/>
      <c r="I222" s="687" t="n"/>
      <c r="J222" s="687" t="n"/>
      <c r="K222" s="687" t="n"/>
      <c r="L222" s="687" t="n"/>
      <c r="M222" s="687" t="n"/>
      <c r="N222" s="687" t="n"/>
      <c r="O222" s="687" t="n"/>
      <c r="P222" s="687" t="n"/>
      <c r="Q222" s="687" t="n"/>
      <c r="R222" s="687" t="n"/>
      <c r="S222" s="687" t="n"/>
      <c r="T222" s="687" t="n"/>
      <c r="U222" s="687" t="n"/>
      <c r="V222" s="687" t="n"/>
      <c r="W222" s="687" t="n"/>
      <c r="X222" s="687" t="n"/>
      <c r="Y222" s="687" t="n"/>
      <c r="Z222" s="687" t="n"/>
      <c r="AA222" s="687" t="n"/>
      <c r="AB222" s="687" t="n"/>
      <c r="AC222" s="687" t="n"/>
      <c r="AD222" s="687" t="n"/>
      <c r="AE222" s="687" t="n"/>
      <c r="AF222" s="687" t="n"/>
    </row>
    <row r="223">
      <c r="A223" s="687" t="n"/>
      <c r="B223" s="687" t="n"/>
      <c r="C223" s="687" t="n"/>
      <c r="D223" s="687" t="n"/>
      <c r="E223" s="687" t="n"/>
      <c r="F223" s="687" t="n"/>
      <c r="G223" s="999" t="n"/>
      <c r="H223" s="971" t="n"/>
      <c r="I223" s="687" t="n"/>
      <c r="J223" s="687" t="n"/>
      <c r="K223" s="687" t="n"/>
      <c r="L223" s="687" t="n"/>
      <c r="M223" s="687" t="n"/>
      <c r="N223" s="687" t="n"/>
      <c r="O223" s="687" t="n"/>
      <c r="P223" s="687" t="n"/>
      <c r="Q223" s="687" t="n"/>
      <c r="R223" s="687" t="n"/>
      <c r="S223" s="687" t="n"/>
      <c r="T223" s="687" t="n"/>
      <c r="U223" s="687" t="n"/>
      <c r="V223" s="687" t="n"/>
      <c r="W223" s="687" t="n"/>
      <c r="X223" s="687" t="n"/>
      <c r="Y223" s="687" t="n"/>
      <c r="Z223" s="687" t="n"/>
      <c r="AA223" s="687" t="n"/>
      <c r="AB223" s="687" t="n"/>
      <c r="AC223" s="687" t="n"/>
      <c r="AD223" s="687" t="n"/>
      <c r="AE223" s="687" t="n"/>
      <c r="AF223" s="687" t="n"/>
    </row>
    <row r="224">
      <c r="A224" s="687" t="n"/>
      <c r="B224" s="687" t="n"/>
      <c r="C224" s="687" t="n"/>
      <c r="D224" s="687" t="n"/>
      <c r="E224" s="687" t="n"/>
      <c r="F224" s="687" t="n"/>
      <c r="G224" s="999" t="n"/>
      <c r="H224" s="971" t="n"/>
      <c r="I224" s="687" t="n"/>
      <c r="J224" s="687" t="n"/>
      <c r="K224" s="687" t="n"/>
      <c r="L224" s="687" t="n"/>
      <c r="M224" s="687" t="n"/>
      <c r="N224" s="687" t="n"/>
      <c r="O224" s="687" t="n"/>
      <c r="P224" s="687" t="n"/>
      <c r="Q224" s="687" t="n"/>
      <c r="R224" s="687" t="n"/>
      <c r="S224" s="687" t="n"/>
      <c r="T224" s="687" t="n"/>
      <c r="U224" s="687" t="n"/>
      <c r="V224" s="687" t="n"/>
      <c r="W224" s="687" t="n"/>
      <c r="X224" s="687" t="n"/>
      <c r="Y224" s="687" t="n"/>
      <c r="Z224" s="687" t="n"/>
      <c r="AA224" s="687" t="n"/>
      <c r="AB224" s="687" t="n"/>
      <c r="AC224" s="687" t="n"/>
      <c r="AD224" s="687" t="n"/>
      <c r="AE224" s="687" t="n"/>
      <c r="AF224" s="687" t="n"/>
    </row>
    <row r="225">
      <c r="A225" s="687" t="n"/>
      <c r="B225" s="687" t="n"/>
      <c r="C225" s="687" t="n"/>
      <c r="D225" s="687" t="n"/>
      <c r="E225" s="687" t="n"/>
      <c r="F225" s="687" t="n"/>
      <c r="G225" s="999" t="n"/>
      <c r="H225" s="971" t="n"/>
      <c r="I225" s="687" t="n"/>
      <c r="J225" s="687" t="n"/>
      <c r="K225" s="687" t="n"/>
      <c r="L225" s="687" t="n"/>
      <c r="M225" s="687" t="n"/>
      <c r="N225" s="687" t="n"/>
      <c r="O225" s="687" t="n"/>
      <c r="P225" s="687" t="n"/>
      <c r="Q225" s="687" t="n"/>
      <c r="R225" s="687" t="n"/>
      <c r="S225" s="687" t="n"/>
      <c r="T225" s="687" t="n"/>
      <c r="U225" s="687" t="n"/>
      <c r="V225" s="687" t="n"/>
      <c r="W225" s="687" t="n"/>
      <c r="X225" s="687" t="n"/>
      <c r="Y225" s="687" t="n"/>
      <c r="Z225" s="687" t="n"/>
      <c r="AA225" s="687" t="n"/>
      <c r="AB225" s="687" t="n"/>
      <c r="AC225" s="687" t="n"/>
      <c r="AD225" s="687" t="n"/>
      <c r="AE225" s="687" t="n"/>
      <c r="AF225" s="687" t="n"/>
    </row>
    <row r="226">
      <c r="A226" s="687" t="n"/>
      <c r="B226" s="687" t="n"/>
      <c r="C226" s="687" t="n"/>
      <c r="D226" s="687" t="n"/>
      <c r="E226" s="687" t="n"/>
      <c r="F226" s="687" t="n"/>
      <c r="G226" s="999" t="n"/>
      <c r="H226" s="971" t="n"/>
      <c r="I226" s="687" t="n"/>
      <c r="J226" s="687" t="n"/>
      <c r="K226" s="687" t="n"/>
      <c r="L226" s="687" t="n"/>
      <c r="M226" s="687" t="n"/>
      <c r="N226" s="687" t="n"/>
      <c r="O226" s="687" t="n"/>
      <c r="P226" s="687" t="n"/>
      <c r="Q226" s="687" t="n"/>
      <c r="R226" s="687" t="n"/>
      <c r="S226" s="687" t="n"/>
      <c r="T226" s="687" t="n"/>
      <c r="U226" s="687" t="n"/>
      <c r="V226" s="687" t="n"/>
      <c r="W226" s="687" t="n"/>
      <c r="X226" s="687" t="n"/>
      <c r="Y226" s="687" t="n"/>
      <c r="Z226" s="687" t="n"/>
      <c r="AA226" s="687" t="n"/>
      <c r="AB226" s="687" t="n"/>
      <c r="AC226" s="687" t="n"/>
      <c r="AD226" s="687" t="n"/>
      <c r="AE226" s="687" t="n"/>
      <c r="AF226" s="687" t="n"/>
    </row>
    <row r="227">
      <c r="A227" s="687" t="n"/>
      <c r="B227" s="687" t="n"/>
      <c r="C227" s="687" t="n"/>
      <c r="D227" s="687" t="n"/>
      <c r="E227" s="687" t="n"/>
      <c r="F227" s="687" t="n"/>
      <c r="G227" s="999" t="n"/>
      <c r="H227" s="971" t="n"/>
      <c r="I227" s="687" t="n"/>
      <c r="J227" s="687" t="n"/>
      <c r="K227" s="687" t="n"/>
      <c r="L227" s="687" t="n"/>
      <c r="M227" s="687" t="n"/>
      <c r="N227" s="687" t="n"/>
      <c r="O227" s="687" t="n"/>
      <c r="P227" s="687" t="n"/>
      <c r="Q227" s="687" t="n"/>
      <c r="R227" s="687" t="n"/>
      <c r="S227" s="687" t="n"/>
      <c r="T227" s="687" t="n"/>
      <c r="U227" s="687" t="n"/>
      <c r="V227" s="687" t="n"/>
      <c r="W227" s="687" t="n"/>
      <c r="X227" s="687" t="n"/>
      <c r="Y227" s="687" t="n"/>
      <c r="Z227" s="687" t="n"/>
      <c r="AA227" s="687" t="n"/>
      <c r="AB227" s="687" t="n"/>
      <c r="AC227" s="687" t="n"/>
      <c r="AD227" s="687" t="n"/>
      <c r="AE227" s="687" t="n"/>
      <c r="AF227" s="687" t="n"/>
    </row>
    <row r="228">
      <c r="A228" s="687" t="n"/>
      <c r="B228" s="687" t="n"/>
      <c r="C228" s="687" t="n"/>
      <c r="D228" s="687" t="n"/>
      <c r="E228" s="687" t="n"/>
      <c r="F228" s="687" t="n"/>
      <c r="G228" s="999" t="n"/>
      <c r="H228" s="971" t="n"/>
      <c r="I228" s="687" t="n"/>
      <c r="J228" s="687" t="n"/>
      <c r="K228" s="687" t="n"/>
      <c r="L228" s="687" t="n"/>
      <c r="M228" s="687" t="n"/>
      <c r="N228" s="687" t="n"/>
      <c r="O228" s="687" t="n"/>
      <c r="P228" s="687" t="n"/>
      <c r="Q228" s="687" t="n"/>
      <c r="R228" s="687" t="n"/>
      <c r="S228" s="687" t="n"/>
      <c r="T228" s="687" t="n"/>
      <c r="U228" s="687" t="n"/>
      <c r="V228" s="687" t="n"/>
      <c r="W228" s="687" t="n"/>
      <c r="X228" s="687" t="n"/>
      <c r="Y228" s="687" t="n"/>
      <c r="Z228" s="687" t="n"/>
      <c r="AA228" s="687" t="n"/>
      <c r="AB228" s="687" t="n"/>
      <c r="AC228" s="687" t="n"/>
      <c r="AD228" s="687" t="n"/>
      <c r="AE228" s="687" t="n"/>
      <c r="AF228" s="687" t="n"/>
    </row>
    <row r="229">
      <c r="A229" s="687" t="n"/>
      <c r="B229" s="687" t="n"/>
      <c r="C229" s="687" t="n"/>
      <c r="D229" s="687" t="n"/>
      <c r="E229" s="687" t="n"/>
      <c r="F229" s="687" t="n"/>
      <c r="G229" s="999" t="n"/>
      <c r="H229" s="971" t="n"/>
      <c r="I229" s="687" t="n"/>
      <c r="J229" s="687" t="n"/>
      <c r="K229" s="687" t="n"/>
      <c r="L229" s="687" t="n"/>
      <c r="M229" s="687" t="n"/>
      <c r="N229" s="687" t="n"/>
      <c r="O229" s="687" t="n"/>
      <c r="P229" s="687" t="n"/>
      <c r="Q229" s="687" t="n"/>
      <c r="R229" s="687" t="n"/>
      <c r="S229" s="687" t="n"/>
      <c r="T229" s="687" t="n"/>
      <c r="U229" s="687" t="n"/>
      <c r="V229" s="687" t="n"/>
      <c r="W229" s="687" t="n"/>
      <c r="X229" s="687" t="n"/>
      <c r="Y229" s="687" t="n"/>
      <c r="Z229" s="687" t="n"/>
      <c r="AA229" s="687" t="n"/>
      <c r="AB229" s="687" t="n"/>
      <c r="AC229" s="687" t="n"/>
      <c r="AD229" s="687" t="n"/>
      <c r="AE229" s="687" t="n"/>
      <c r="AF229" s="687" t="n"/>
    </row>
    <row r="230">
      <c r="A230" s="687" t="n"/>
      <c r="B230" s="687" t="n"/>
      <c r="C230" s="687" t="n"/>
      <c r="D230" s="687" t="n"/>
      <c r="E230" s="687" t="n"/>
      <c r="F230" s="687" t="n"/>
      <c r="G230" s="999" t="n"/>
      <c r="H230" s="971" t="n"/>
      <c r="I230" s="687" t="n"/>
      <c r="J230" s="687" t="n"/>
      <c r="K230" s="687" t="n"/>
      <c r="L230" s="687" t="n"/>
      <c r="M230" s="687" t="n"/>
      <c r="N230" s="687" t="n"/>
      <c r="O230" s="687" t="n"/>
      <c r="P230" s="687" t="n"/>
      <c r="Q230" s="687" t="n"/>
      <c r="R230" s="687" t="n"/>
      <c r="S230" s="687" t="n"/>
      <c r="T230" s="687" t="n"/>
      <c r="U230" s="687" t="n"/>
      <c r="V230" s="687" t="n"/>
      <c r="W230" s="687" t="n"/>
      <c r="X230" s="687" t="n"/>
      <c r="Y230" s="687" t="n"/>
      <c r="Z230" s="687" t="n"/>
      <c r="AA230" s="687" t="n"/>
      <c r="AB230" s="687" t="n"/>
      <c r="AC230" s="687" t="n"/>
      <c r="AD230" s="687" t="n"/>
      <c r="AE230" s="687" t="n"/>
      <c r="AF230" s="687" t="n"/>
    </row>
  </sheetData>
  <mergeCells count="6">
    <mergeCell ref="Q1:X1"/>
    <mergeCell ref="B23:D23"/>
    <mergeCell ref="A1:H1"/>
    <mergeCell ref="B12:D12"/>
    <mergeCell ref="Y1:AF1"/>
    <mergeCell ref="I1:P1"/>
  </mergeCells>
  <hyperlinks>
    <hyperlink xmlns:r="http://schemas.openxmlformats.org/officeDocument/2006/relationships" ref="J10" r:id="rId1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FF0070C0"/>
    <outlinePr summaryBelow="0" summaryRight="0"/>
    <pageSetUpPr/>
  </sheetPr>
  <dimension ref="B1:H211"/>
  <sheetViews>
    <sheetView showGridLines="0" workbookViewId="0">
      <selection activeCell="A1" sqref="A1"/>
    </sheetView>
  </sheetViews>
  <sheetFormatPr baseColWidth="8" defaultColWidth="12.63" defaultRowHeight="15.75" customHeight="1"/>
  <cols>
    <col width="3.13" customWidth="1" style="1068" min="1" max="1"/>
    <col width="8.5" customWidth="1" style="1068" min="2" max="2"/>
    <col width="12.63" customWidth="1" style="1068" min="3" max="3"/>
    <col width="22" customWidth="1" style="1068" min="4" max="4"/>
    <col width="18.25" customWidth="1" style="1068" min="5" max="5"/>
    <col width="22.38" customWidth="1" style="1068" min="6" max="7"/>
  </cols>
  <sheetData>
    <row r="1">
      <c r="H1" s="1010" t="n"/>
    </row>
    <row r="2">
      <c r="B2" s="1011" t="inlineStr">
        <is>
          <t>Year</t>
        </is>
      </c>
      <c r="C2" s="1013" t="inlineStr">
        <is>
          <t>Capex (in Cr)</t>
        </is>
      </c>
      <c r="D2" s="1013" t="inlineStr">
        <is>
          <t>Working Capital (in Cr)</t>
        </is>
      </c>
      <c r="E2" s="1011" t="inlineStr">
        <is>
          <t>Total (Capex &amp; WC)</t>
        </is>
      </c>
      <c r="F2" s="1011" t="inlineStr">
        <is>
          <t>Cumulative Debt (in Cr)</t>
        </is>
      </c>
      <c r="G2" s="1011" t="inlineStr">
        <is>
          <t>Interest Expense (in Cr)</t>
        </is>
      </c>
      <c r="H2" s="1010" t="n"/>
    </row>
    <row r="3">
      <c r="B3" s="1014" t="inlineStr">
        <is>
          <t>FY 27-28</t>
        </is>
      </c>
      <c r="C3" s="1015">
        <f>'Project Financing'!F14</f>
        <v/>
      </c>
      <c r="D3" s="1015">
        <f>'Project Financing'!J14</f>
        <v/>
      </c>
      <c r="E3" s="1016">
        <f>SUM(C3:D3)</f>
        <v/>
      </c>
      <c r="F3" s="1015">
        <f>E3</f>
        <v/>
      </c>
      <c r="G3" s="1015">
        <f>F3*12%</f>
        <v/>
      </c>
      <c r="H3" s="1010" t="n"/>
    </row>
    <row r="4">
      <c r="B4" s="1017" t="inlineStr">
        <is>
          <t>FY 28-29</t>
        </is>
      </c>
      <c r="C4" s="984">
        <f>'Project Financing'!F15</f>
        <v/>
      </c>
      <c r="D4" s="984">
        <f>'Project Financing'!J15</f>
        <v/>
      </c>
      <c r="E4" s="1018">
        <f>SUM(C4:D4)</f>
        <v/>
      </c>
      <c r="F4" s="984">
        <f>E4+F3</f>
        <v/>
      </c>
      <c r="G4" s="984">
        <f>F4*12%</f>
        <v/>
      </c>
      <c r="H4" s="1010" t="n"/>
    </row>
    <row r="5">
      <c r="B5" s="1017" t="inlineStr">
        <is>
          <t>FY 29-30</t>
        </is>
      </c>
      <c r="C5" s="984">
        <f>'Project Financing'!F16</f>
        <v/>
      </c>
      <c r="D5" s="984">
        <f>'Project Financing'!J16</f>
        <v/>
      </c>
      <c r="E5" s="1018">
        <f>SUM(C5:D5)</f>
        <v/>
      </c>
      <c r="F5" s="984">
        <f>F4+E5</f>
        <v/>
      </c>
      <c r="G5" s="984">
        <f>F5*12%</f>
        <v/>
      </c>
      <c r="H5" s="1010" t="n"/>
    </row>
    <row r="6">
      <c r="B6" s="1017" t="inlineStr">
        <is>
          <t>FY 30-31</t>
        </is>
      </c>
      <c r="C6" s="984">
        <f>'Project Financing'!F17</f>
        <v/>
      </c>
      <c r="D6" s="984">
        <f>'Project Financing'!J17</f>
        <v/>
      </c>
      <c r="E6" s="1018">
        <f>SUM(C6:D6)</f>
        <v/>
      </c>
      <c r="F6" s="984">
        <f>F5+E6</f>
        <v/>
      </c>
      <c r="G6" s="984">
        <f>F6*12%</f>
        <v/>
      </c>
      <c r="H6" s="1010" t="n"/>
    </row>
    <row r="7">
      <c r="B7" s="1019" t="inlineStr">
        <is>
          <t>FY 31-32</t>
        </is>
      </c>
      <c r="C7" s="1020">
        <f>'Project Financing'!F18</f>
        <v/>
      </c>
      <c r="D7" s="1020">
        <f>'Project Financing'!J18</f>
        <v/>
      </c>
      <c r="E7" s="1021">
        <f>SUM(C7:D7)</f>
        <v/>
      </c>
      <c r="F7" s="1020">
        <f>F6+E7</f>
        <v/>
      </c>
      <c r="G7" s="1020">
        <f>F7*12%</f>
        <v/>
      </c>
      <c r="H7" s="1010" t="n"/>
    </row>
    <row r="8">
      <c r="H8" s="1010" t="n"/>
    </row>
    <row r="9">
      <c r="H9" s="1010" t="n"/>
    </row>
    <row r="10">
      <c r="H10" s="1010" t="n"/>
    </row>
    <row r="11">
      <c r="H11" s="1010" t="n"/>
    </row>
    <row r="12">
      <c r="H12" s="1010" t="n"/>
    </row>
    <row r="13">
      <c r="H13" s="1010" t="n"/>
    </row>
    <row r="14">
      <c r="H14" s="1010" t="n"/>
    </row>
    <row r="15">
      <c r="H15" s="1010" t="n"/>
    </row>
    <row r="16">
      <c r="H16" s="1010" t="n"/>
    </row>
    <row r="17">
      <c r="H17" s="1010" t="n"/>
    </row>
    <row r="18">
      <c r="H18" s="1010" t="n"/>
    </row>
    <row r="19">
      <c r="H19" s="1010" t="n"/>
    </row>
    <row r="20">
      <c r="H20" s="1010" t="n"/>
    </row>
    <row r="21">
      <c r="H21" s="1010" t="n"/>
    </row>
    <row r="22">
      <c r="H22" s="1010" t="n"/>
    </row>
    <row r="23">
      <c r="H23" s="1010" t="n"/>
    </row>
    <row r="24">
      <c r="H24" s="1010" t="n"/>
    </row>
    <row r="25">
      <c r="H25" s="1010" t="n"/>
    </row>
    <row r="26">
      <c r="H26" s="1010" t="n"/>
    </row>
    <row r="27">
      <c r="H27" s="1010" t="n"/>
    </row>
    <row r="28">
      <c r="H28" s="1010" t="n"/>
    </row>
    <row r="29">
      <c r="H29" s="1010" t="n"/>
    </row>
    <row r="30">
      <c r="H30" s="1010" t="n"/>
    </row>
    <row r="31">
      <c r="H31" s="1010" t="n"/>
    </row>
    <row r="32">
      <c r="H32" s="1010" t="n"/>
    </row>
    <row r="33">
      <c r="H33" s="1010" t="n"/>
    </row>
    <row r="34">
      <c r="H34" s="1010" t="n"/>
    </row>
    <row r="35">
      <c r="H35" s="1010" t="n"/>
    </row>
    <row r="36">
      <c r="H36" s="1010" t="n"/>
    </row>
    <row r="37">
      <c r="H37" s="1010" t="n"/>
    </row>
    <row r="38">
      <c r="H38" s="1010" t="n"/>
    </row>
    <row r="39">
      <c r="H39" s="1010" t="n"/>
    </row>
    <row r="40">
      <c r="H40" s="1010" t="n"/>
    </row>
    <row r="41">
      <c r="H41" s="1010" t="n"/>
    </row>
    <row r="42">
      <c r="H42" s="1010" t="n"/>
    </row>
    <row r="43">
      <c r="H43" s="1010" t="n"/>
    </row>
    <row r="44">
      <c r="H44" s="1010" t="n"/>
    </row>
    <row r="45">
      <c r="H45" s="1010" t="n"/>
    </row>
    <row r="46">
      <c r="H46" s="1010" t="n"/>
    </row>
    <row r="47">
      <c r="H47" s="1010" t="n"/>
    </row>
    <row r="48">
      <c r="H48" s="1010" t="n"/>
    </row>
    <row r="49">
      <c r="H49" s="1010" t="n"/>
    </row>
    <row r="50">
      <c r="H50" s="1010" t="n"/>
    </row>
    <row r="51">
      <c r="H51" s="1010" t="n"/>
    </row>
    <row r="52">
      <c r="H52" s="1010" t="n"/>
    </row>
    <row r="53">
      <c r="H53" s="1010" t="n"/>
    </row>
    <row r="54">
      <c r="H54" s="1010" t="n"/>
    </row>
    <row r="55">
      <c r="H55" s="1010" t="n"/>
    </row>
    <row r="56">
      <c r="H56" s="1010" t="n"/>
    </row>
    <row r="57">
      <c r="H57" s="1010" t="n"/>
    </row>
    <row r="58">
      <c r="H58" s="1010" t="n"/>
    </row>
    <row r="59">
      <c r="H59" s="1010" t="n"/>
    </row>
    <row r="60">
      <c r="H60" s="1010" t="n"/>
    </row>
    <row r="61">
      <c r="H61" s="1010" t="n"/>
    </row>
    <row r="62">
      <c r="H62" s="1010" t="n"/>
    </row>
    <row r="63">
      <c r="H63" s="1010" t="n"/>
    </row>
    <row r="64">
      <c r="H64" s="1010" t="n"/>
    </row>
    <row r="65">
      <c r="H65" s="1010" t="n"/>
    </row>
    <row r="66">
      <c r="H66" s="1010" t="n"/>
    </row>
    <row r="67">
      <c r="H67" s="1010" t="n"/>
    </row>
    <row r="68">
      <c r="H68" s="1010" t="n"/>
    </row>
    <row r="69">
      <c r="H69" s="1010" t="n"/>
    </row>
    <row r="70">
      <c r="H70" s="1010" t="n"/>
    </row>
    <row r="71">
      <c r="H71" s="1010" t="n"/>
    </row>
    <row r="72">
      <c r="H72" s="1010" t="n"/>
    </row>
    <row r="73">
      <c r="H73" s="1010" t="n"/>
    </row>
    <row r="74">
      <c r="H74" s="1010" t="n"/>
    </row>
    <row r="75">
      <c r="H75" s="1010" t="n"/>
    </row>
    <row r="76">
      <c r="H76" s="1010" t="n"/>
    </row>
    <row r="77">
      <c r="H77" s="1010" t="n"/>
    </row>
    <row r="78">
      <c r="H78" s="1010" t="n"/>
    </row>
    <row r="79">
      <c r="H79" s="1010" t="n"/>
    </row>
    <row r="80">
      <c r="H80" s="1010" t="n"/>
    </row>
    <row r="81">
      <c r="H81" s="1010" t="n"/>
    </row>
    <row r="82">
      <c r="H82" s="1010" t="n"/>
    </row>
    <row r="83">
      <c r="H83" s="1010" t="n"/>
    </row>
    <row r="84">
      <c r="H84" s="1010" t="n"/>
    </row>
    <row r="85">
      <c r="H85" s="1010" t="n"/>
    </row>
    <row r="86">
      <c r="H86" s="1010" t="n"/>
    </row>
    <row r="87">
      <c r="H87" s="1010" t="n"/>
    </row>
    <row r="88">
      <c r="H88" s="1010" t="n"/>
    </row>
    <row r="89">
      <c r="H89" s="1010" t="n"/>
    </row>
    <row r="90">
      <c r="H90" s="1010" t="n"/>
    </row>
    <row r="91">
      <c r="H91" s="1010" t="n"/>
    </row>
    <row r="92">
      <c r="H92" s="1010" t="n"/>
    </row>
    <row r="93">
      <c r="H93" s="1010" t="n"/>
    </row>
    <row r="94">
      <c r="H94" s="1010" t="n"/>
    </row>
    <row r="95">
      <c r="H95" s="1010" t="n"/>
    </row>
    <row r="96">
      <c r="H96" s="1010" t="n"/>
    </row>
    <row r="97">
      <c r="H97" s="1010" t="n"/>
    </row>
    <row r="98">
      <c r="H98" s="1010" t="n"/>
    </row>
    <row r="99">
      <c r="H99" s="1010" t="n"/>
    </row>
    <row r="100">
      <c r="H100" s="1010" t="n"/>
    </row>
    <row r="101">
      <c r="H101" s="1010" t="n"/>
    </row>
    <row r="102">
      <c r="H102" s="1010" t="n"/>
    </row>
    <row r="103">
      <c r="H103" s="1010" t="n"/>
    </row>
    <row r="104">
      <c r="H104" s="1010" t="n"/>
    </row>
    <row r="105">
      <c r="H105" s="1010" t="n"/>
    </row>
    <row r="106">
      <c r="H106" s="1010" t="n"/>
    </row>
    <row r="107">
      <c r="H107" s="1010" t="n"/>
    </row>
    <row r="108">
      <c r="H108" s="1010" t="n"/>
    </row>
    <row r="109">
      <c r="H109" s="1010" t="n"/>
    </row>
    <row r="110">
      <c r="H110" s="1010" t="n"/>
    </row>
    <row r="111">
      <c r="H111" s="1010" t="n"/>
    </row>
    <row r="112">
      <c r="H112" s="1010" t="n"/>
    </row>
    <row r="113">
      <c r="H113" s="1010" t="n"/>
    </row>
    <row r="114">
      <c r="H114" s="1010" t="n"/>
    </row>
    <row r="115">
      <c r="H115" s="1010" t="n"/>
    </row>
    <row r="116">
      <c r="H116" s="1010" t="n"/>
    </row>
    <row r="117">
      <c r="H117" s="1010" t="n"/>
    </row>
    <row r="118">
      <c r="H118" s="1010" t="n"/>
    </row>
    <row r="119">
      <c r="H119" s="1010" t="n"/>
    </row>
    <row r="120">
      <c r="H120" s="1010" t="n"/>
    </row>
    <row r="121">
      <c r="H121" s="1010" t="n"/>
    </row>
    <row r="122">
      <c r="H122" s="1010" t="n"/>
    </row>
    <row r="123">
      <c r="H123" s="1010" t="n"/>
    </row>
    <row r="124">
      <c r="H124" s="1010" t="n"/>
    </row>
    <row r="125">
      <c r="H125" s="1010" t="n"/>
    </row>
    <row r="126">
      <c r="H126" s="1010" t="n"/>
    </row>
    <row r="127">
      <c r="H127" s="1010" t="n"/>
    </row>
    <row r="128">
      <c r="H128" s="1010" t="n"/>
    </row>
    <row r="129">
      <c r="H129" s="1010" t="n"/>
    </row>
    <row r="130">
      <c r="H130" s="1010" t="n"/>
    </row>
    <row r="131">
      <c r="H131" s="1010" t="n"/>
    </row>
    <row r="132">
      <c r="H132" s="1010" t="n"/>
    </row>
    <row r="133">
      <c r="H133" s="1010" t="n"/>
    </row>
    <row r="134">
      <c r="H134" s="1010" t="n"/>
    </row>
    <row r="135">
      <c r="H135" s="1010" t="n"/>
    </row>
    <row r="136">
      <c r="H136" s="1010" t="n"/>
    </row>
    <row r="137">
      <c r="H137" s="1010" t="n"/>
    </row>
    <row r="138">
      <c r="H138" s="1010" t="n"/>
    </row>
    <row r="139">
      <c r="H139" s="1010" t="n"/>
    </row>
    <row r="140">
      <c r="H140" s="1010" t="n"/>
    </row>
    <row r="141">
      <c r="H141" s="1010" t="n"/>
    </row>
    <row r="142">
      <c r="H142" s="1010" t="n"/>
    </row>
    <row r="143">
      <c r="H143" s="1010" t="n"/>
    </row>
    <row r="144">
      <c r="H144" s="1010" t="n"/>
    </row>
    <row r="145">
      <c r="H145" s="1010" t="n"/>
    </row>
    <row r="146">
      <c r="H146" s="1010" t="n"/>
    </row>
    <row r="147">
      <c r="H147" s="1010" t="n"/>
    </row>
    <row r="148">
      <c r="H148" s="1010" t="n"/>
    </row>
    <row r="149">
      <c r="H149" s="1010" t="n"/>
    </row>
    <row r="150">
      <c r="H150" s="1010" t="n"/>
    </row>
    <row r="151">
      <c r="H151" s="1010" t="n"/>
    </row>
    <row r="152">
      <c r="H152" s="1010" t="n"/>
    </row>
    <row r="153">
      <c r="H153" s="1010" t="n"/>
    </row>
    <row r="154">
      <c r="H154" s="1010" t="n"/>
    </row>
    <row r="155">
      <c r="H155" s="1010" t="n"/>
    </row>
    <row r="156">
      <c r="H156" s="1010" t="n"/>
    </row>
    <row r="157">
      <c r="H157" s="1010" t="n"/>
    </row>
    <row r="158">
      <c r="H158" s="1010" t="n"/>
    </row>
    <row r="159">
      <c r="H159" s="1010" t="n"/>
    </row>
    <row r="160">
      <c r="H160" s="1010" t="n"/>
    </row>
    <row r="161">
      <c r="H161" s="1010" t="n"/>
    </row>
    <row r="162">
      <c r="H162" s="1010" t="n"/>
    </row>
    <row r="163">
      <c r="H163" s="1010" t="n"/>
    </row>
    <row r="164">
      <c r="H164" s="1010" t="n"/>
    </row>
    <row r="165">
      <c r="H165" s="1010" t="n"/>
    </row>
    <row r="166">
      <c r="H166" s="1010" t="n"/>
    </row>
    <row r="167">
      <c r="H167" s="1010" t="n"/>
    </row>
    <row r="168">
      <c r="H168" s="1010" t="n"/>
    </row>
    <row r="169">
      <c r="H169" s="1010" t="n"/>
    </row>
    <row r="170">
      <c r="H170" s="1010" t="n"/>
    </row>
    <row r="171">
      <c r="H171" s="1010" t="n"/>
    </row>
    <row r="172">
      <c r="H172" s="1010" t="n"/>
    </row>
    <row r="173">
      <c r="H173" s="1010" t="n"/>
    </row>
    <row r="174">
      <c r="H174" s="1010" t="n"/>
    </row>
    <row r="175">
      <c r="H175" s="1010" t="n"/>
    </row>
    <row r="176">
      <c r="H176" s="1010" t="n"/>
    </row>
    <row r="177">
      <c r="H177" s="1010" t="n"/>
    </row>
    <row r="178">
      <c r="H178" s="1010" t="n"/>
    </row>
    <row r="179">
      <c r="H179" s="1010" t="n"/>
    </row>
    <row r="180">
      <c r="H180" s="1010" t="n"/>
    </row>
    <row r="181">
      <c r="H181" s="1010" t="n"/>
    </row>
    <row r="182">
      <c r="H182" s="1010" t="n"/>
    </row>
    <row r="183">
      <c r="H183" s="1010" t="n"/>
    </row>
    <row r="184">
      <c r="H184" s="1010" t="n"/>
    </row>
    <row r="185">
      <c r="H185" s="1010" t="n"/>
    </row>
    <row r="186">
      <c r="H186" s="1010" t="n"/>
    </row>
    <row r="187">
      <c r="H187" s="1010" t="n"/>
    </row>
    <row r="188">
      <c r="H188" s="1010" t="n"/>
    </row>
    <row r="189">
      <c r="H189" s="1010" t="n"/>
    </row>
    <row r="190">
      <c r="H190" s="1010" t="n"/>
    </row>
    <row r="191">
      <c r="H191" s="1010" t="n"/>
    </row>
    <row r="192">
      <c r="H192" s="1010" t="n"/>
    </row>
    <row r="193">
      <c r="H193" s="1010" t="n"/>
    </row>
    <row r="194">
      <c r="H194" s="1010" t="n"/>
    </row>
    <row r="195">
      <c r="H195" s="1010" t="n"/>
    </row>
    <row r="196">
      <c r="H196" s="1010" t="n"/>
    </row>
    <row r="197">
      <c r="H197" s="1010" t="n"/>
    </row>
    <row r="198">
      <c r="H198" s="1010" t="n"/>
    </row>
    <row r="199">
      <c r="H199" s="1010" t="n"/>
    </row>
    <row r="200">
      <c r="H200" s="1010" t="n"/>
    </row>
    <row r="201">
      <c r="H201" s="1010" t="n"/>
    </row>
    <row r="202">
      <c r="H202" s="1010" t="n"/>
    </row>
    <row r="203">
      <c r="H203" s="1010" t="n"/>
    </row>
    <row r="204">
      <c r="H204" s="1010" t="n"/>
    </row>
    <row r="205">
      <c r="H205" s="1010" t="n"/>
    </row>
    <row r="206">
      <c r="H206" s="1010" t="n"/>
    </row>
    <row r="207">
      <c r="H207" s="1010" t="n"/>
    </row>
    <row r="208">
      <c r="H208" s="1010" t="n"/>
    </row>
    <row r="209">
      <c r="H209" s="1010" t="n"/>
    </row>
    <row r="210">
      <c r="H210" s="1010" t="n"/>
    </row>
    <row r="211">
      <c r="H211" s="1010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FF0070C0"/>
    <outlinePr summaryBelow="0" summaryRight="0"/>
    <pageSetUpPr/>
  </sheetPr>
  <dimension ref="A1:AB18"/>
  <sheetViews>
    <sheetView showGridLines="0" workbookViewId="0">
      <selection activeCell="A1" sqref="A1"/>
    </sheetView>
  </sheetViews>
  <sheetFormatPr baseColWidth="8" defaultColWidth="12.63" defaultRowHeight="15.75" customHeight="1"/>
  <cols>
    <col width="2.75" customWidth="1" style="1068" min="1" max="1"/>
    <col width="20.38" customWidth="1" style="1068" min="2" max="2"/>
    <col width="12.63" customWidth="1" style="1068" min="3" max="6"/>
  </cols>
  <sheetData>
    <row r="1">
      <c r="A1" s="967" t="inlineStr">
        <is>
          <t>NATAL CARE - ROCE &amp; ROE</t>
        </is>
      </c>
      <c r="I1" s="967" t="n"/>
      <c r="Q1" s="967" t="n"/>
      <c r="Y1" s="967" t="n"/>
    </row>
    <row r="2">
      <c r="A2" s="1022" t="n"/>
      <c r="B2" s="1022" t="n"/>
      <c r="C2" s="885" t="n"/>
      <c r="D2" s="885" t="n"/>
      <c r="E2" s="885" t="n"/>
      <c r="F2" s="885" t="n"/>
      <c r="G2" s="885" t="n"/>
      <c r="H2" s="885" t="n"/>
      <c r="I2" s="885" t="n"/>
      <c r="J2" s="885" t="n"/>
      <c r="K2" s="885" t="n"/>
      <c r="L2" s="885" t="n"/>
      <c r="M2" s="885" t="n"/>
      <c r="N2" s="885" t="n"/>
      <c r="O2" s="885" t="n"/>
      <c r="P2" s="885" t="n"/>
      <c r="Q2" s="885" t="n"/>
      <c r="R2" s="885" t="n"/>
      <c r="S2" s="885" t="n"/>
      <c r="T2" s="885" t="n"/>
      <c r="U2" s="885" t="n"/>
      <c r="V2" s="885" t="n"/>
      <c r="W2" s="885" t="n"/>
      <c r="X2" s="885" t="n"/>
      <c r="Y2" s="885" t="n"/>
      <c r="Z2" s="885" t="n"/>
      <c r="AA2" s="885" t="n"/>
      <c r="AB2" s="885" t="n"/>
    </row>
    <row r="3">
      <c r="A3" s="885" t="n"/>
      <c r="B3" s="1023" t="n"/>
      <c r="C3" s="1024" t="n"/>
      <c r="D3" s="1024" t="n"/>
      <c r="E3" s="1024" t="n"/>
      <c r="F3" s="1024" t="n"/>
      <c r="G3" s="1025" t="inlineStr">
        <is>
          <t>Rs in cr</t>
        </is>
      </c>
      <c r="H3" s="885" t="n"/>
      <c r="I3" s="885" t="n"/>
      <c r="J3" s="885" t="n"/>
      <c r="K3" s="885" t="n"/>
      <c r="L3" s="885" t="n"/>
      <c r="M3" s="885" t="n"/>
      <c r="N3" s="885" t="n"/>
      <c r="O3" s="885" t="n"/>
      <c r="P3" s="885" t="n"/>
      <c r="Q3" s="885" t="n"/>
      <c r="R3" s="885" t="n"/>
      <c r="S3" s="885" t="n"/>
      <c r="T3" s="885" t="n"/>
      <c r="U3" s="885" t="n"/>
      <c r="V3" s="885" t="n"/>
      <c r="W3" s="885" t="n"/>
      <c r="X3" s="885" t="n"/>
      <c r="Y3" s="885" t="n"/>
      <c r="Z3" s="885" t="n"/>
      <c r="AA3" s="885" t="n"/>
      <c r="AB3" s="885" t="n"/>
    </row>
    <row r="4">
      <c r="A4" s="885" t="n"/>
      <c r="B4" s="1026" t="n"/>
      <c r="C4" s="1027" t="inlineStr">
        <is>
          <t>FY 27-28</t>
        </is>
      </c>
      <c r="D4" s="1027" t="inlineStr">
        <is>
          <t>FY 28-29</t>
        </is>
      </c>
      <c r="E4" s="1027" t="inlineStr">
        <is>
          <t>FY 29-30</t>
        </is>
      </c>
      <c r="F4" s="1027" t="inlineStr">
        <is>
          <t>FY 30-31</t>
        </is>
      </c>
      <c r="G4" s="1028" t="inlineStr">
        <is>
          <t>FY 31-32</t>
        </is>
      </c>
      <c r="H4" s="885" t="n"/>
      <c r="I4" s="885" t="n"/>
      <c r="J4" s="885" t="n"/>
      <c r="K4" s="885" t="n"/>
      <c r="L4" s="885" t="n"/>
      <c r="M4" s="885" t="n"/>
      <c r="N4" s="885" t="n"/>
      <c r="O4" s="885" t="n"/>
      <c r="P4" s="885" t="n"/>
      <c r="Q4" s="885" t="n"/>
      <c r="R4" s="885" t="n"/>
      <c r="S4" s="885" t="n"/>
      <c r="T4" s="885" t="n"/>
      <c r="U4" s="885" t="n"/>
      <c r="V4" s="885" t="n"/>
      <c r="W4" s="885" t="n"/>
      <c r="X4" s="885" t="n"/>
      <c r="Y4" s="885" t="n"/>
      <c r="Z4" s="885" t="n"/>
      <c r="AA4" s="885" t="n"/>
      <c r="AB4" s="885" t="n"/>
    </row>
    <row r="5">
      <c r="A5" s="885" t="n"/>
      <c r="B5" s="1029" t="n"/>
      <c r="C5" s="1030" t="n"/>
      <c r="D5" s="1030" t="n"/>
      <c r="E5" s="1030" t="n"/>
      <c r="F5" s="1030" t="n"/>
      <c r="G5" s="1031" t="n"/>
      <c r="H5" s="885" t="n"/>
      <c r="I5" s="885" t="n"/>
      <c r="J5" s="885" t="n"/>
      <c r="K5" s="885" t="n"/>
      <c r="L5" s="885" t="n"/>
      <c r="M5" s="885" t="n"/>
      <c r="N5" s="885" t="n"/>
      <c r="O5" s="885" t="n"/>
      <c r="P5" s="885" t="n"/>
      <c r="Q5" s="885" t="n"/>
      <c r="R5" s="885" t="n"/>
      <c r="S5" s="885" t="n"/>
      <c r="T5" s="885" t="n"/>
      <c r="U5" s="885" t="n"/>
      <c r="V5" s="885" t="n"/>
      <c r="W5" s="885" t="n"/>
      <c r="X5" s="885" t="n"/>
      <c r="Y5" s="885" t="n"/>
      <c r="Z5" s="885" t="n"/>
      <c r="AA5" s="885" t="n"/>
      <c r="AB5" s="885" t="n"/>
    </row>
    <row r="6">
      <c r="A6" s="1032" t="n"/>
      <c r="B6" s="1033" t="inlineStr">
        <is>
          <t xml:space="preserve">Equity </t>
        </is>
      </c>
      <c r="C6" s="1034">
        <f>'Project Financing'!K14</f>
        <v/>
      </c>
      <c r="D6" s="1034">
        <f>C6+'Project Financing'!K15+'Project Financing'!R15</f>
        <v/>
      </c>
      <c r="E6" s="1034">
        <f>D6+'Project Financing'!K16+'Project Financing'!R16</f>
        <v/>
      </c>
      <c r="F6" s="1034">
        <f>E6+'Project Financing'!K17+'Project Financing'!R17</f>
        <v/>
      </c>
      <c r="G6" s="1035">
        <f>F6+'Project Financing'!K18+'Project Financing'!R18</f>
        <v/>
      </c>
    </row>
    <row r="7">
      <c r="A7" s="1032" t="n"/>
      <c r="B7" s="1033" t="inlineStr">
        <is>
          <t>Debt</t>
        </is>
      </c>
      <c r="C7" s="1034">
        <f>'Project Financing'!L14</f>
        <v/>
      </c>
      <c r="D7" s="1034">
        <f>C7+'Project Financing'!L15</f>
        <v/>
      </c>
      <c r="E7" s="1034">
        <f>D7+'Project Financing'!L16</f>
        <v/>
      </c>
      <c r="F7" s="1034">
        <f>E7+'Project Financing'!N16</f>
        <v/>
      </c>
      <c r="G7" s="1035">
        <f>F7+'Project Financing'!O16</f>
        <v/>
      </c>
    </row>
    <row r="8">
      <c r="A8" s="1032" t="n"/>
      <c r="B8" s="1036" t="inlineStr">
        <is>
          <t>Total Capital Employed</t>
        </is>
      </c>
      <c r="C8" s="1037">
        <f>SUM(C6:C7)</f>
        <v/>
      </c>
      <c r="D8" s="1037">
        <f>SUM(D6:D7)</f>
        <v/>
      </c>
      <c r="E8" s="1037">
        <f>SUM(E6:E7)</f>
        <v/>
      </c>
      <c r="F8" s="1037">
        <f>SUM(F6:F7)</f>
        <v/>
      </c>
      <c r="G8" s="1038">
        <f>SUM(G6:G7)</f>
        <v/>
      </c>
    </row>
    <row r="9">
      <c r="B9" s="1039" t="n"/>
      <c r="C9" s="1040" t="n"/>
      <c r="D9" s="1040" t="n"/>
      <c r="E9" s="1040" t="n"/>
      <c r="F9" s="1040" t="n"/>
      <c r="G9" s="1041" t="n"/>
    </row>
    <row r="10">
      <c r="A10" s="1032" t="n"/>
      <c r="B10" s="1033" t="inlineStr">
        <is>
          <t>EBIT</t>
        </is>
      </c>
      <c r="C10" s="1034">
        <f>'P&amp;L'!C72</f>
        <v/>
      </c>
      <c r="D10" s="1034">
        <f>'P&amp;L'!D72</f>
        <v/>
      </c>
      <c r="E10" s="1034">
        <f>'P&amp;L'!E72</f>
        <v/>
      </c>
      <c r="F10" s="1034">
        <f>'P&amp;L'!F72</f>
        <v/>
      </c>
      <c r="G10" s="1035">
        <f>'P&amp;L'!G72</f>
        <v/>
      </c>
    </row>
    <row r="11">
      <c r="A11" s="1032" t="n"/>
      <c r="B11" s="1033" t="inlineStr">
        <is>
          <t>PAT</t>
        </is>
      </c>
      <c r="C11" s="1034">
        <f>'P&amp;L'!C79</f>
        <v/>
      </c>
      <c r="D11" s="1034">
        <f>'P&amp;L'!D79</f>
        <v/>
      </c>
      <c r="E11" s="1034">
        <f>'P&amp;L'!E79</f>
        <v/>
      </c>
      <c r="F11" s="1034">
        <f>'P&amp;L'!F79</f>
        <v/>
      </c>
      <c r="G11" s="1035">
        <f>'P&amp;L'!G79</f>
        <v/>
      </c>
    </row>
    <row r="12">
      <c r="A12" s="1032" t="n"/>
      <c r="B12" s="1033" t="inlineStr">
        <is>
          <t>WACC %</t>
        </is>
      </c>
      <c r="C12" s="1042">
        <f>(C6/C8*$C$16)+(C7/C8*$C$17)</f>
        <v/>
      </c>
      <c r="D12" s="1042">
        <f>(D6/D8*$C$16)+(D7/D8*$C$17)</f>
        <v/>
      </c>
      <c r="E12" s="1042">
        <f>(E6/E8*$C$16)+(E7/E8*$C$17)</f>
        <v/>
      </c>
      <c r="F12" s="1042">
        <f>(F6/F8*$C$16)+(F7/F8*$C$17)</f>
        <v/>
      </c>
      <c r="G12" s="1043">
        <f>(G6/G8*$C$16)+(G7/G8*$C$17)</f>
        <v/>
      </c>
    </row>
    <row r="13">
      <c r="A13" s="1032" t="n"/>
      <c r="B13" s="1033" t="inlineStr">
        <is>
          <t>ROCE%</t>
        </is>
      </c>
      <c r="C13" s="1044">
        <f>IFERROR(C10/C8,"-")</f>
        <v/>
      </c>
      <c r="D13" s="1044">
        <f>IFERROR(D10/D8,"-")</f>
        <v/>
      </c>
      <c r="E13" s="1044">
        <f>IFERROR(E10/E8,"-")</f>
        <v/>
      </c>
      <c r="F13" s="1044">
        <f>IFERROR(F10/F8,"-")</f>
        <v/>
      </c>
      <c r="G13" s="1045">
        <f>IFERROR(G10/G8,"-")</f>
        <v/>
      </c>
      <c r="H13" s="1046" t="inlineStr">
        <is>
          <t>* ROCE = (EBIT / Capital Employed) * 100</t>
        </is>
      </c>
    </row>
    <row r="14">
      <c r="A14" s="1032" t="n"/>
      <c r="B14" s="1047" t="inlineStr">
        <is>
          <t>ROE%</t>
        </is>
      </c>
      <c r="C14" s="1048">
        <f>IFERROR(C11/C6,"-")</f>
        <v/>
      </c>
      <c r="D14" s="1048">
        <f>IFERROR(D11/D6,"-")</f>
        <v/>
      </c>
      <c r="E14" s="1048">
        <f>IFERROR(E11/E6,"-")</f>
        <v/>
      </c>
      <c r="F14" s="1048">
        <f>IFERROR(F11/F6,"-")</f>
        <v/>
      </c>
      <c r="G14" s="1049">
        <f>IFERROR(G11/G6,"-")</f>
        <v/>
      </c>
      <c r="H14" s="1046" t="inlineStr">
        <is>
          <t>* ROE= (PAT / Equity) * 100</t>
        </is>
      </c>
    </row>
    <row r="15" ht="8.25" customHeight="1" s="1068"/>
    <row r="16">
      <c r="A16" s="1032" t="n"/>
      <c r="B16" s="1050" t="inlineStr">
        <is>
          <t>Ke</t>
        </is>
      </c>
      <c r="C16" s="1051">
        <f>'Project NPV, PI &amp; EVA'!I10</f>
        <v/>
      </c>
    </row>
    <row r="17">
      <c r="A17" s="1032" t="n"/>
      <c r="B17" s="1052" t="inlineStr">
        <is>
          <t>Kd (12% Incl. tax)</t>
        </is>
      </c>
      <c r="C17" s="1053">
        <f>'Project NPV, PI &amp; EVA'!I11</f>
        <v/>
      </c>
    </row>
    <row r="18">
      <c r="A18" s="1032" t="n"/>
    </row>
  </sheetData>
  <mergeCells count="4">
    <mergeCell ref="Q1:X1"/>
    <mergeCell ref="Y1:AB1"/>
    <mergeCell ref="I1:P1"/>
    <mergeCell ref="A1:H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FF0070C0"/>
    <outlinePr summaryBelow="0" summaryRight="0"/>
    <pageSetUpPr/>
  </sheetPr>
  <dimension ref="A1:AB238"/>
  <sheetViews>
    <sheetView showGridLines="0" workbookViewId="0">
      <selection activeCell="A1" sqref="A1"/>
    </sheetView>
  </sheetViews>
  <sheetFormatPr baseColWidth="8" defaultColWidth="12.63" defaultRowHeight="15.75" customHeight="1"/>
  <cols>
    <col width="3.13" customWidth="1" style="1068" min="1" max="1"/>
    <col width="31.88" customWidth="1" style="1068" min="2" max="2"/>
    <col width="11.63" customWidth="1" style="1068" min="3" max="3"/>
    <col width="15.75" customWidth="1" style="1068" min="4" max="4"/>
    <col width="21.5" customWidth="1" style="1068" min="5" max="5"/>
    <col width="31.38" customWidth="1" style="1068" min="6" max="6"/>
    <col hidden="1" width="19.5" customWidth="1" style="1068" min="7" max="7"/>
    <col width="20.13" customWidth="1" style="1068" min="8" max="8"/>
  </cols>
  <sheetData>
    <row r="1" ht="13.5" customHeight="1" s="1068">
      <c r="A1" s="967" t="inlineStr">
        <is>
          <t>NATAL CARE - IRR &amp; Payback Period</t>
        </is>
      </c>
      <c r="I1" s="967" t="n"/>
      <c r="Q1" s="967" t="n"/>
      <c r="Y1" s="967" t="n"/>
    </row>
    <row r="2">
      <c r="A2" s="1003" t="n"/>
      <c r="B2" s="1003" t="n"/>
      <c r="C2" s="1003" t="n"/>
      <c r="D2" s="1003" t="n"/>
      <c r="E2" s="1003" t="n"/>
      <c r="F2" s="1003" t="n"/>
      <c r="G2" s="1003" t="n"/>
      <c r="H2" s="1003" t="n"/>
      <c r="I2" s="1003" t="n"/>
      <c r="J2" s="1003" t="n"/>
      <c r="K2" s="1003" t="n"/>
      <c r="L2" s="1003" t="n"/>
      <c r="M2" s="1003" t="n"/>
      <c r="N2" s="1003" t="n"/>
      <c r="O2" s="1003" t="n"/>
      <c r="P2" s="1003" t="n"/>
      <c r="Q2" s="1003" t="n"/>
      <c r="R2" s="1003" t="n"/>
      <c r="S2" s="1003" t="n"/>
      <c r="T2" s="1003" t="n"/>
      <c r="U2" s="1003" t="n"/>
      <c r="V2" s="1003" t="n"/>
      <c r="W2" s="1003" t="n"/>
      <c r="X2" s="1003" t="n"/>
      <c r="Y2" s="1003" t="n"/>
      <c r="Z2" s="1003" t="n"/>
      <c r="AA2" s="1003" t="n"/>
      <c r="AB2" s="1003" t="n"/>
    </row>
    <row r="3">
      <c r="A3" s="1003" t="n"/>
      <c r="B3" s="1007" t="inlineStr">
        <is>
          <t>Internal Rate of Return</t>
        </is>
      </c>
      <c r="C3" s="1054" t="n">
        <v>0.90598</v>
      </c>
      <c r="D3" s="1003" t="n"/>
      <c r="E3" s="1003" t="n"/>
      <c r="F3" s="1003" t="n"/>
      <c r="G3" s="1003" t="n"/>
      <c r="H3" s="1003" t="n"/>
      <c r="I3" s="1003" t="n"/>
      <c r="J3" s="1003" t="n"/>
      <c r="K3" s="1003" t="n"/>
      <c r="L3" s="1003" t="n"/>
      <c r="M3" s="1003" t="n"/>
      <c r="N3" s="1003" t="n"/>
      <c r="O3" s="1003" t="n"/>
      <c r="P3" s="1003" t="n"/>
      <c r="Q3" s="1003" t="n"/>
      <c r="R3" s="1003" t="n"/>
      <c r="S3" s="1003" t="n"/>
      <c r="T3" s="1003" t="n"/>
      <c r="U3" s="1003" t="n"/>
      <c r="V3" s="1003" t="n"/>
      <c r="W3" s="1003" t="n"/>
      <c r="X3" s="1003" t="n"/>
      <c r="Y3" s="1003" t="n"/>
      <c r="Z3" s="1003" t="n"/>
      <c r="AA3" s="1003" t="n"/>
      <c r="AB3" s="1003" t="n"/>
    </row>
    <row r="4">
      <c r="A4" s="1003" t="n"/>
      <c r="B4" s="1003" t="n"/>
      <c r="C4" s="1003" t="n"/>
      <c r="D4" s="1003" t="n"/>
      <c r="E4" s="1003" t="n"/>
      <c r="F4" s="1003" t="n"/>
      <c r="G4" s="1003" t="n"/>
      <c r="H4" s="1003" t="n"/>
      <c r="I4" s="1003" t="n"/>
      <c r="J4" s="1003" t="n"/>
      <c r="K4" s="1003" t="n"/>
      <c r="L4" s="1003" t="n"/>
      <c r="M4" s="1003" t="n"/>
      <c r="N4" s="1003" t="n"/>
      <c r="O4" s="1003" t="n"/>
      <c r="P4" s="1003" t="n"/>
      <c r="Q4" s="1003" t="n"/>
      <c r="R4" s="1003" t="n"/>
      <c r="S4" s="1003" t="n"/>
      <c r="T4" s="1003" t="n"/>
      <c r="U4" s="1003" t="n"/>
      <c r="V4" s="1003" t="n"/>
      <c r="W4" s="1003" t="n"/>
      <c r="X4" s="1003" t="n"/>
      <c r="Y4" s="1003" t="n"/>
      <c r="Z4" s="1003" t="n"/>
      <c r="AA4" s="1003" t="n"/>
      <c r="AB4" s="1003" t="n"/>
    </row>
    <row r="5">
      <c r="A5" s="1003" t="n"/>
      <c r="B5" s="1055" t="inlineStr">
        <is>
          <t>Year (Start of the year)</t>
        </is>
      </c>
      <c r="C5" s="1056" t="inlineStr">
        <is>
          <t>Cash Inflows</t>
        </is>
      </c>
      <c r="D5" s="1055" t="inlineStr">
        <is>
          <t>Cash Outflows</t>
        </is>
      </c>
      <c r="E5" s="1055" t="inlineStr">
        <is>
          <t>Net Cash flows</t>
        </is>
      </c>
      <c r="F5" s="1055" t="inlineStr">
        <is>
          <t>Discouting Factor @ IRR</t>
        </is>
      </c>
      <c r="G5" s="981" t="n"/>
      <c r="H5" s="1055" t="inlineStr">
        <is>
          <t>Discounted Cash Flows</t>
        </is>
      </c>
      <c r="I5" s="1003" t="n"/>
      <c r="J5" s="1003" t="n"/>
      <c r="K5" s="1003" t="n"/>
      <c r="L5" s="1003" t="n"/>
      <c r="M5" s="1003" t="n"/>
      <c r="N5" s="1003" t="n"/>
      <c r="O5" s="1003" t="n"/>
      <c r="P5" s="1003" t="n"/>
      <c r="Q5" s="1003" t="n"/>
      <c r="R5" s="1003" t="n"/>
      <c r="S5" s="1003" t="n"/>
      <c r="T5" s="1003" t="n"/>
      <c r="U5" s="1003" t="n"/>
      <c r="V5" s="1003" t="n"/>
      <c r="W5" s="1003" t="n"/>
      <c r="X5" s="1003" t="n"/>
      <c r="Y5" s="1003" t="n"/>
      <c r="Z5" s="1003" t="n"/>
      <c r="AA5" s="1003" t="n"/>
      <c r="AB5" s="1003" t="n"/>
    </row>
    <row r="6">
      <c r="A6" s="1003" t="n"/>
      <c r="B6" s="983" t="n">
        <v>1</v>
      </c>
      <c r="C6" s="1057" t="n"/>
      <c r="D6" s="984">
        <f>'Project NPV, PI &amp; EVA'!C6</f>
        <v/>
      </c>
      <c r="E6" s="984">
        <f>C6-D6</f>
        <v/>
      </c>
      <c r="F6" s="984" t="n">
        <v>1</v>
      </c>
      <c r="G6" s="1058" t="n"/>
      <c r="H6" s="984">
        <f>E6*F6</f>
        <v/>
      </c>
      <c r="I6" s="1003" t="n"/>
      <c r="J6" s="1003" t="n"/>
      <c r="K6" s="1003" t="n"/>
      <c r="L6" s="1003" t="n"/>
      <c r="M6" s="1003" t="n"/>
      <c r="N6" s="1003" t="n"/>
      <c r="O6" s="1003" t="n"/>
      <c r="P6" s="1003" t="n"/>
      <c r="Q6" s="1003" t="n"/>
      <c r="R6" s="1003" t="n"/>
      <c r="S6" s="1003" t="n"/>
      <c r="T6" s="1003" t="n"/>
      <c r="U6" s="1003" t="n"/>
      <c r="V6" s="1003" t="n"/>
      <c r="W6" s="1003" t="n"/>
      <c r="X6" s="1003" t="n"/>
      <c r="Y6" s="1003" t="n"/>
      <c r="Z6" s="1003" t="n"/>
      <c r="AA6" s="1003" t="n"/>
      <c r="AB6" s="1003" t="n"/>
    </row>
    <row r="7">
      <c r="A7" s="1003" t="n"/>
      <c r="B7" s="983" t="n">
        <v>2</v>
      </c>
      <c r="C7" s="984">
        <f>'Project NPV, PI &amp; EVA'!C16</f>
        <v/>
      </c>
      <c r="D7" s="984">
        <f>'Project NPV, PI &amp; EVA'!C7</f>
        <v/>
      </c>
      <c r="E7" s="984">
        <f>C7-D7</f>
        <v/>
      </c>
      <c r="F7" s="984">
        <f>1/(1+C3)</f>
        <v/>
      </c>
      <c r="G7" s="1058" t="n"/>
      <c r="H7" s="984">
        <f>E7*F7</f>
        <v/>
      </c>
      <c r="I7" s="1003" t="n"/>
      <c r="J7" s="1003" t="n"/>
      <c r="K7" s="1003" t="n"/>
      <c r="L7" s="1003" t="n"/>
      <c r="M7" s="1003" t="n"/>
      <c r="N7" s="1003" t="n"/>
      <c r="O7" s="1003" t="n"/>
      <c r="P7" s="1003" t="n"/>
      <c r="Q7" s="1003" t="n"/>
      <c r="R7" s="1003" t="n"/>
      <c r="S7" s="1003" t="n"/>
      <c r="T7" s="1003" t="n"/>
      <c r="U7" s="1003" t="n"/>
      <c r="V7" s="1003" t="n"/>
      <c r="W7" s="1003" t="n"/>
      <c r="X7" s="1003" t="n"/>
      <c r="Y7" s="1003" t="n"/>
      <c r="Z7" s="1003" t="n"/>
      <c r="AA7" s="1003" t="n"/>
      <c r="AB7" s="1003" t="n"/>
    </row>
    <row r="8">
      <c r="A8" s="1003" t="n"/>
      <c r="B8" s="983" t="n">
        <v>3</v>
      </c>
      <c r="C8" s="984">
        <f>'Project NPV, PI &amp; EVA'!C17</f>
        <v/>
      </c>
      <c r="D8" s="984">
        <f>'Project NPV, PI &amp; EVA'!C8</f>
        <v/>
      </c>
      <c r="E8" s="984">
        <f>C8-D8</f>
        <v/>
      </c>
      <c r="F8" s="984">
        <f>F7/(1+$C$3)</f>
        <v/>
      </c>
      <c r="G8" s="1058" t="n"/>
      <c r="H8" s="984">
        <f>E8*F8</f>
        <v/>
      </c>
      <c r="I8" s="1003" t="n"/>
      <c r="J8" s="1003" t="n"/>
      <c r="K8" s="1003" t="n"/>
      <c r="L8" s="1003" t="n"/>
      <c r="M8" s="1003" t="n"/>
      <c r="N8" s="1003" t="n"/>
      <c r="O8" s="1003" t="n"/>
      <c r="P8" s="1003" t="n"/>
      <c r="Q8" s="1003" t="n"/>
      <c r="R8" s="1003" t="n"/>
      <c r="S8" s="1003" t="n"/>
      <c r="T8" s="1003" t="n"/>
      <c r="U8" s="1003" t="n"/>
      <c r="V8" s="1003" t="n"/>
      <c r="W8" s="1003" t="n"/>
      <c r="X8" s="1003" t="n"/>
      <c r="Y8" s="1003" t="n"/>
      <c r="Z8" s="1003" t="n"/>
      <c r="AA8" s="1003" t="n"/>
      <c r="AB8" s="1003" t="n"/>
    </row>
    <row r="9">
      <c r="A9" s="1003" t="n"/>
      <c r="B9" s="983" t="n">
        <v>4</v>
      </c>
      <c r="C9" s="984">
        <f>'Project NPV, PI &amp; EVA'!C18</f>
        <v/>
      </c>
      <c r="D9" s="984">
        <f>'Project NPV, PI &amp; EVA'!C9</f>
        <v/>
      </c>
      <c r="E9" s="984">
        <f>C9-D9</f>
        <v/>
      </c>
      <c r="F9" s="984">
        <f>F8/(1+$C$3)</f>
        <v/>
      </c>
      <c r="G9" s="1058" t="n"/>
      <c r="H9" s="984">
        <f>E9*F9</f>
        <v/>
      </c>
      <c r="I9" s="1003" t="n"/>
      <c r="J9" s="1003" t="n"/>
      <c r="K9" s="1003" t="n"/>
      <c r="L9" s="1003" t="n"/>
      <c r="M9" s="1003" t="n"/>
      <c r="N9" s="1003" t="n"/>
      <c r="O9" s="1003" t="n"/>
      <c r="P9" s="1003" t="n"/>
      <c r="Q9" s="1003" t="n"/>
      <c r="R9" s="1003" t="n"/>
      <c r="S9" s="1003" t="n"/>
      <c r="T9" s="1003" t="n"/>
      <c r="U9" s="1003" t="n"/>
      <c r="V9" s="1003" t="n"/>
      <c r="W9" s="1003" t="n"/>
      <c r="X9" s="1003" t="n"/>
      <c r="Y9" s="1003" t="n"/>
      <c r="Z9" s="1003" t="n"/>
      <c r="AA9" s="1003" t="n"/>
      <c r="AB9" s="1003" t="n"/>
    </row>
    <row r="10">
      <c r="A10" s="1003" t="n"/>
      <c r="B10" s="983" t="n">
        <v>5</v>
      </c>
      <c r="C10" s="984">
        <f>'Project NPV, PI &amp; EVA'!C19</f>
        <v/>
      </c>
      <c r="D10" s="984">
        <f>'Project NPV, PI &amp; EVA'!C10</f>
        <v/>
      </c>
      <c r="E10" s="984">
        <f>C10-D10</f>
        <v/>
      </c>
      <c r="F10" s="984">
        <f>F9/(1+$C$3)</f>
        <v/>
      </c>
      <c r="G10" s="1058" t="n"/>
      <c r="H10" s="984">
        <f>E10*F10</f>
        <v/>
      </c>
      <c r="I10" s="1003" t="n"/>
      <c r="J10" s="1003" t="n"/>
      <c r="K10" s="1003" t="n"/>
      <c r="L10" s="1003" t="n"/>
      <c r="M10" s="1003" t="n"/>
      <c r="N10" s="1003" t="n"/>
      <c r="O10" s="1003" t="n"/>
      <c r="P10" s="1003" t="n"/>
      <c r="Q10" s="1003" t="n"/>
      <c r="R10" s="1003" t="n"/>
      <c r="S10" s="1003" t="n"/>
      <c r="T10" s="1003" t="n"/>
      <c r="U10" s="1003" t="n"/>
      <c r="V10" s="1003" t="n"/>
      <c r="W10" s="1003" t="n"/>
      <c r="X10" s="1003" t="n"/>
      <c r="Y10" s="1003" t="n"/>
      <c r="Z10" s="1003" t="n"/>
      <c r="AA10" s="1003" t="n"/>
      <c r="AB10" s="1003" t="n"/>
    </row>
    <row r="11">
      <c r="A11" s="1003" t="n"/>
      <c r="B11" s="983" t="n">
        <v>6</v>
      </c>
      <c r="C11" s="984">
        <f>'Project NPV, PI &amp; EVA'!C20</f>
        <v/>
      </c>
      <c r="D11" s="984" t="n">
        <v>0</v>
      </c>
      <c r="E11" s="984">
        <f>C11-D11</f>
        <v/>
      </c>
      <c r="F11" s="984">
        <f>F10/(1+$C$3)</f>
        <v/>
      </c>
      <c r="G11" s="1058" t="n"/>
      <c r="H11" s="984">
        <f>E11*F11</f>
        <v/>
      </c>
      <c r="I11" s="1003" t="n"/>
      <c r="J11" s="1003" t="n"/>
      <c r="K11" s="1003" t="n"/>
      <c r="L11" s="1003" t="n"/>
      <c r="M11" s="1003" t="n"/>
      <c r="N11" s="1003" t="n"/>
      <c r="O11" s="1003" t="n"/>
      <c r="P11" s="1003" t="n"/>
      <c r="Q11" s="1003" t="n"/>
      <c r="R11" s="1003" t="n"/>
      <c r="S11" s="1003" t="n"/>
      <c r="T11" s="1003" t="n"/>
      <c r="U11" s="1003" t="n"/>
      <c r="V11" s="1003" t="n"/>
      <c r="W11" s="1003" t="n"/>
      <c r="X11" s="1003" t="n"/>
      <c r="Y11" s="1003" t="n"/>
      <c r="Z11" s="1003" t="n"/>
      <c r="AA11" s="1003" t="n"/>
      <c r="AB11" s="1003" t="n"/>
    </row>
    <row r="12">
      <c r="A12" s="1003" t="n"/>
      <c r="B12" s="983" t="n">
        <v>7</v>
      </c>
      <c r="C12" s="1018">
        <f>'Project NPV, PI &amp; EVA'!C21</f>
        <v/>
      </c>
      <c r="D12" s="1018" t="n">
        <v>0</v>
      </c>
      <c r="E12" s="1018">
        <f>C12-D12</f>
        <v/>
      </c>
      <c r="F12" s="984">
        <f>F11/(1+$C$3)</f>
        <v/>
      </c>
      <c r="G12" s="1059" t="n"/>
      <c r="H12" s="984">
        <f>E12*F12</f>
        <v/>
      </c>
      <c r="I12" s="1003" t="n"/>
      <c r="J12" s="1003" t="n"/>
      <c r="K12" s="1003" t="n"/>
      <c r="L12" s="1003" t="n"/>
      <c r="M12" s="1003" t="n"/>
      <c r="N12" s="1003" t="n"/>
      <c r="O12" s="1003" t="n"/>
      <c r="P12" s="1003" t="n"/>
      <c r="Q12" s="1003" t="n"/>
      <c r="R12" s="1003" t="n"/>
      <c r="S12" s="1003" t="n"/>
      <c r="T12" s="1003" t="n"/>
      <c r="U12" s="1003" t="n"/>
      <c r="V12" s="1003" t="n"/>
      <c r="W12" s="1003" t="n"/>
      <c r="X12" s="1003" t="n"/>
      <c r="Y12" s="1003" t="n"/>
      <c r="Z12" s="1003" t="n"/>
      <c r="AA12" s="1003" t="n"/>
      <c r="AB12" s="1003" t="n"/>
    </row>
    <row r="13">
      <c r="A13" s="1003" t="n"/>
      <c r="B13" s="994" t="n">
        <v>8</v>
      </c>
      <c r="C13" s="1020">
        <f>'Project NPV, PI &amp; EVA'!C22</f>
        <v/>
      </c>
      <c r="D13" s="1020" t="n">
        <v>0</v>
      </c>
      <c r="E13" s="1020">
        <f>C13-D13</f>
        <v/>
      </c>
      <c r="F13" s="1020">
        <f>F12/(1+$C$3)</f>
        <v/>
      </c>
      <c r="G13" s="1060" t="n"/>
      <c r="H13" s="1020">
        <f>E13*F13</f>
        <v/>
      </c>
      <c r="I13" s="1003" t="n"/>
      <c r="J13" s="1003" t="n"/>
      <c r="K13" s="1003" t="n"/>
      <c r="L13" s="1003" t="n"/>
      <c r="M13" s="1003" t="n"/>
      <c r="N13" s="1003" t="n"/>
      <c r="O13" s="1003" t="n"/>
      <c r="P13" s="1003" t="n"/>
      <c r="Q13" s="1003" t="n"/>
      <c r="R13" s="1003" t="n"/>
      <c r="S13" s="1003" t="n"/>
      <c r="T13" s="1003" t="n"/>
      <c r="U13" s="1003" t="n"/>
      <c r="V13" s="1003" t="n"/>
      <c r="W13" s="1003" t="n"/>
      <c r="X13" s="1003" t="n"/>
      <c r="Y13" s="1003" t="n"/>
      <c r="Z13" s="1003" t="n"/>
      <c r="AA13" s="1003" t="n"/>
      <c r="AB13" s="1003" t="n"/>
    </row>
    <row r="14">
      <c r="A14" s="1003" t="n"/>
      <c r="B14" s="1003" t="n"/>
      <c r="C14" s="1057" t="n"/>
      <c r="D14" s="1057" t="n"/>
      <c r="E14" s="1057" t="n"/>
      <c r="F14" s="1061" t="inlineStr">
        <is>
          <t>NPV</t>
        </is>
      </c>
      <c r="G14" s="1003" t="n"/>
      <c r="H14" s="1020">
        <f>SUM(H6:H13)</f>
        <v/>
      </c>
      <c r="I14" s="1003" t="n"/>
      <c r="J14" s="1003" t="n"/>
      <c r="K14" s="1003" t="n"/>
      <c r="L14" s="1003" t="n"/>
      <c r="M14" s="1003" t="n"/>
      <c r="N14" s="1003" t="n"/>
      <c r="O14" s="1003" t="n"/>
      <c r="P14" s="1003" t="n"/>
      <c r="Q14" s="1003" t="n"/>
      <c r="R14" s="1003" t="n"/>
      <c r="S14" s="1003" t="n"/>
      <c r="T14" s="1003" t="n"/>
      <c r="U14" s="1003" t="n"/>
      <c r="V14" s="1003" t="n"/>
      <c r="W14" s="1003" t="n"/>
      <c r="X14" s="1003" t="n"/>
      <c r="Y14" s="1003" t="n"/>
      <c r="Z14" s="1003" t="n"/>
      <c r="AA14" s="1003" t="n"/>
      <c r="AB14" s="1003" t="n"/>
    </row>
    <row r="15">
      <c r="A15" s="1003" t="n"/>
      <c r="B15" s="1003" t="n"/>
      <c r="C15" s="1057" t="n"/>
      <c r="D15" s="1057" t="n"/>
      <c r="E15" s="1057" t="n"/>
      <c r="F15" s="1057" t="n"/>
      <c r="G15" s="1003" t="n"/>
      <c r="H15" s="1057" t="n"/>
      <c r="I15" s="1003" t="n"/>
      <c r="J15" s="1003" t="n"/>
      <c r="K15" s="1003" t="n"/>
      <c r="L15" s="1003" t="n"/>
      <c r="M15" s="1003" t="n"/>
      <c r="N15" s="1003" t="n"/>
      <c r="O15" s="1003" t="n"/>
      <c r="P15" s="1003" t="n"/>
      <c r="Q15" s="1003" t="n"/>
      <c r="R15" s="1003" t="n"/>
      <c r="S15" s="1003" t="n"/>
      <c r="T15" s="1003" t="n"/>
      <c r="U15" s="1003" t="n"/>
      <c r="V15" s="1003" t="n"/>
      <c r="W15" s="1003" t="n"/>
      <c r="X15" s="1003" t="n"/>
      <c r="Y15" s="1003" t="n"/>
      <c r="Z15" s="1003" t="n"/>
      <c r="AA15" s="1003" t="n"/>
      <c r="AB15" s="1003" t="n"/>
    </row>
    <row r="16" ht="1.5" customHeight="1" s="1068">
      <c r="A16" s="1062" t="n"/>
      <c r="B16" s="1062" t="n"/>
      <c r="C16" s="1062" t="n"/>
      <c r="D16" s="1062" t="n"/>
      <c r="E16" s="1062" t="n"/>
      <c r="F16" s="1062" t="n"/>
      <c r="G16" s="1062" t="n"/>
      <c r="H16" s="1062" t="n"/>
      <c r="I16" s="1062" t="n"/>
      <c r="J16" s="1062" t="n"/>
      <c r="K16" s="1062" t="n"/>
      <c r="L16" s="1062" t="n"/>
      <c r="M16" s="1062" t="n"/>
      <c r="N16" s="1062" t="n"/>
      <c r="O16" s="1062" t="n"/>
      <c r="P16" s="1062" t="n"/>
      <c r="Q16" s="1062" t="n"/>
      <c r="R16" s="1062" t="n"/>
      <c r="S16" s="1062" t="n"/>
      <c r="T16" s="1062" t="n"/>
      <c r="U16" s="1062" t="n"/>
      <c r="V16" s="1062" t="n"/>
      <c r="W16" s="1062" t="n"/>
      <c r="X16" s="1062" t="n"/>
      <c r="Y16" s="1062" t="n"/>
      <c r="Z16" s="1062" t="n"/>
      <c r="AA16" s="1062" t="n"/>
      <c r="AB16" s="1062" t="n"/>
    </row>
    <row r="17">
      <c r="A17" s="1003" t="n"/>
      <c r="B17" s="1003" t="n"/>
      <c r="C17" s="1003" t="n"/>
      <c r="D17" s="1003" t="n"/>
      <c r="E17" s="1003" t="n"/>
      <c r="F17" s="1003" t="n"/>
      <c r="G17" s="1003" t="n"/>
      <c r="H17" s="1003" t="n"/>
      <c r="I17" s="1003" t="n"/>
      <c r="J17" s="1003" t="n"/>
      <c r="K17" s="1003" t="n"/>
      <c r="L17" s="1003" t="n"/>
      <c r="M17" s="1003" t="n"/>
      <c r="N17" s="1003" t="n"/>
      <c r="O17" s="1003" t="n"/>
      <c r="P17" s="1003" t="n"/>
      <c r="Q17" s="1003" t="n"/>
      <c r="R17" s="1003" t="n"/>
      <c r="S17" s="1003" t="n"/>
      <c r="T17" s="1003" t="n"/>
      <c r="U17" s="1003" t="n"/>
      <c r="V17" s="1003" t="n"/>
      <c r="W17" s="1003" t="n"/>
      <c r="X17" s="1003" t="n"/>
      <c r="Y17" s="1003" t="n"/>
      <c r="Z17" s="1003" t="n"/>
      <c r="AA17" s="1003" t="n"/>
      <c r="AB17" s="1003" t="n"/>
    </row>
    <row r="18">
      <c r="A18" s="1003" t="n"/>
      <c r="B18" s="1063" t="inlineStr">
        <is>
          <t>Payback Period (in years)</t>
        </is>
      </c>
      <c r="C18" s="1008">
        <f>C20/C22</f>
        <v/>
      </c>
      <c r="D18" s="1003" t="n"/>
      <c r="E18" s="1003" t="n"/>
      <c r="F18" s="1003" t="n"/>
      <c r="G18" s="1003" t="n"/>
      <c r="H18" s="1003" t="n"/>
      <c r="I18" s="1003" t="n"/>
      <c r="J18" s="1003" t="n"/>
      <c r="K18" s="1003" t="n"/>
      <c r="L18" s="1003" t="n"/>
      <c r="M18" s="1003" t="n"/>
      <c r="N18" s="1003" t="n"/>
      <c r="O18" s="1003" t="n"/>
      <c r="P18" s="1003" t="n"/>
      <c r="Q18" s="1003" t="n"/>
      <c r="R18" s="1003" t="n"/>
      <c r="S18" s="1003" t="n"/>
      <c r="T18" s="1003" t="n"/>
      <c r="U18" s="1003" t="n"/>
      <c r="V18" s="1003" t="n"/>
      <c r="W18" s="1003" t="n"/>
      <c r="X18" s="1003" t="n"/>
      <c r="Y18" s="1003" t="n"/>
      <c r="Z18" s="1003" t="n"/>
      <c r="AA18" s="1003" t="n"/>
      <c r="AB18" s="1003" t="n"/>
    </row>
    <row r="19">
      <c r="A19" s="1003" t="n"/>
      <c r="B19" s="1003" t="n"/>
      <c r="C19" s="1057" t="n"/>
      <c r="D19" s="1003" t="n"/>
      <c r="E19" s="1003" t="n"/>
      <c r="F19" s="1003" t="n"/>
      <c r="G19" s="1003" t="n"/>
      <c r="H19" s="1003" t="n"/>
      <c r="I19" s="1003" t="n"/>
      <c r="J19" s="1003" t="n"/>
      <c r="K19" s="1003" t="n"/>
      <c r="L19" s="1003" t="n"/>
      <c r="M19" s="1003" t="n"/>
      <c r="N19" s="1003" t="n"/>
      <c r="O19" s="1003" t="n"/>
      <c r="P19" s="1003" t="n"/>
      <c r="Q19" s="1003" t="n"/>
      <c r="R19" s="1003" t="n"/>
      <c r="S19" s="1003" t="n"/>
      <c r="T19" s="1003" t="n"/>
      <c r="U19" s="1003" t="n"/>
      <c r="V19" s="1003" t="n"/>
      <c r="W19" s="1003" t="n"/>
      <c r="X19" s="1003" t="n"/>
      <c r="Y19" s="1003" t="n"/>
      <c r="Z19" s="1003" t="n"/>
      <c r="AA19" s="1003" t="n"/>
      <c r="AB19" s="1003" t="n"/>
    </row>
    <row r="20">
      <c r="A20" s="1003" t="n"/>
      <c r="B20" s="978" t="inlineStr">
        <is>
          <t>Initial Cash Outflow</t>
        </is>
      </c>
      <c r="C20" s="1064">
        <f>'Project Financing'!H4</f>
        <v/>
      </c>
      <c r="D20" s="1003" t="n"/>
      <c r="E20" s="1003" t="n"/>
      <c r="F20" s="1003" t="n"/>
      <c r="G20" s="1003" t="n"/>
      <c r="H20" s="1003" t="n"/>
      <c r="I20" s="1003" t="n"/>
      <c r="J20" s="1003" t="n"/>
      <c r="K20" s="1003" t="n"/>
      <c r="L20" s="1003" t="n"/>
      <c r="M20" s="1003" t="n"/>
      <c r="N20" s="1003" t="n"/>
      <c r="O20" s="1003" t="n"/>
      <c r="P20" s="1003" t="n"/>
      <c r="Q20" s="1003" t="n"/>
      <c r="R20" s="1003" t="n"/>
      <c r="S20" s="1003" t="n"/>
      <c r="T20" s="1003" t="n"/>
      <c r="U20" s="1003" t="n"/>
      <c r="V20" s="1003" t="n"/>
      <c r="W20" s="1003" t="n"/>
      <c r="X20" s="1003" t="n"/>
      <c r="Y20" s="1003" t="n"/>
      <c r="Z20" s="1003" t="n"/>
      <c r="AA20" s="1003" t="n"/>
      <c r="AB20" s="1003" t="n"/>
    </row>
    <row r="21">
      <c r="A21" s="1003" t="n"/>
      <c r="B21" s="1003" t="n"/>
      <c r="C21" s="1057" t="n"/>
      <c r="D21" s="1003" t="n"/>
      <c r="E21" s="1003" t="n"/>
      <c r="F21" s="1003" t="n"/>
      <c r="G21" s="1003" t="n"/>
      <c r="H21" s="1003" t="n"/>
      <c r="I21" s="1003" t="n"/>
      <c r="J21" s="1003" t="n"/>
      <c r="K21" s="1003" t="n"/>
      <c r="L21" s="1003" t="n"/>
      <c r="M21" s="1003" t="n"/>
      <c r="N21" s="1003" t="n"/>
      <c r="O21" s="1003" t="n"/>
      <c r="P21" s="1003" t="n"/>
      <c r="Q21" s="1003" t="n"/>
      <c r="R21" s="1003" t="n"/>
      <c r="S21" s="1003" t="n"/>
      <c r="T21" s="1003" t="n"/>
      <c r="U21" s="1003" t="n"/>
      <c r="V21" s="1003" t="n"/>
      <c r="W21" s="1003" t="n"/>
      <c r="X21" s="1003" t="n"/>
      <c r="Y21" s="1003" t="n"/>
      <c r="Z21" s="1003" t="n"/>
      <c r="AA21" s="1003" t="n"/>
      <c r="AB21" s="1003" t="n"/>
    </row>
    <row r="22">
      <c r="A22" s="1003" t="n"/>
      <c r="B22" s="978" t="inlineStr">
        <is>
          <t>Annual Cash Inflows</t>
        </is>
      </c>
      <c r="C22" s="1064">
        <f>'P&amp;L'!C79+'P&amp;L'!C71</f>
        <v/>
      </c>
      <c r="D22" s="1003" t="n"/>
      <c r="E22" s="1003" t="n"/>
      <c r="F22" s="1003" t="n"/>
      <c r="G22" s="1003" t="n"/>
      <c r="H22" s="1003" t="n"/>
      <c r="I22" s="1003" t="n"/>
      <c r="J22" s="1003" t="n"/>
      <c r="K22" s="1003" t="n"/>
      <c r="L22" s="1003" t="n"/>
      <c r="M22" s="1003" t="n"/>
      <c r="N22" s="1003" t="n"/>
      <c r="O22" s="1003" t="n"/>
      <c r="P22" s="1003" t="n"/>
      <c r="Q22" s="1003" t="n"/>
      <c r="R22" s="1003" t="n"/>
      <c r="S22" s="1003" t="n"/>
      <c r="T22" s="1003" t="n"/>
      <c r="U22" s="1003" t="n"/>
      <c r="V22" s="1003" t="n"/>
      <c r="W22" s="1003" t="n"/>
      <c r="X22" s="1003" t="n"/>
      <c r="Y22" s="1003" t="n"/>
      <c r="Z22" s="1003" t="n"/>
      <c r="AA22" s="1003" t="n"/>
      <c r="AB22" s="1003" t="n"/>
    </row>
    <row r="23">
      <c r="A23" s="1003" t="n"/>
      <c r="B23" s="1003" t="n"/>
      <c r="C23" s="1057" t="n"/>
      <c r="D23" s="1057" t="n"/>
      <c r="E23" s="1057" t="n"/>
      <c r="F23" s="1057" t="n"/>
      <c r="G23" s="1003" t="n"/>
      <c r="H23" s="1057" t="n"/>
      <c r="I23" s="1003" t="n"/>
      <c r="J23" s="1003" t="n"/>
      <c r="K23" s="1003" t="n"/>
      <c r="L23" s="1003" t="n"/>
      <c r="M23" s="1003" t="n"/>
      <c r="N23" s="1003" t="n"/>
      <c r="O23" s="1003" t="n"/>
      <c r="P23" s="1003" t="n"/>
      <c r="Q23" s="1003" t="n"/>
      <c r="R23" s="1003" t="n"/>
      <c r="S23" s="1003" t="n"/>
      <c r="T23" s="1003" t="n"/>
      <c r="U23" s="1003" t="n"/>
      <c r="V23" s="1003" t="n"/>
      <c r="W23" s="1003" t="n"/>
      <c r="X23" s="1003" t="n"/>
      <c r="Y23" s="1003" t="n"/>
      <c r="Z23" s="1003" t="n"/>
      <c r="AA23" s="1003" t="n"/>
      <c r="AB23" s="1003" t="n"/>
    </row>
    <row r="24" ht="1.5" customHeight="1" s="1068">
      <c r="A24" s="1062" t="n"/>
      <c r="B24" s="1062" t="n"/>
      <c r="C24" s="1062" t="n"/>
      <c r="D24" s="1062" t="n"/>
      <c r="E24" s="1062" t="n"/>
      <c r="F24" s="1062" t="n"/>
      <c r="G24" s="1062" t="n"/>
      <c r="H24" s="1062" t="n"/>
      <c r="I24" s="1062" t="n"/>
      <c r="J24" s="1062" t="n"/>
      <c r="K24" s="1062" t="n"/>
      <c r="L24" s="1062" t="n"/>
      <c r="M24" s="1062" t="n"/>
      <c r="N24" s="1062" t="n"/>
      <c r="O24" s="1062" t="n"/>
      <c r="P24" s="1062" t="n"/>
      <c r="Q24" s="1062" t="n"/>
      <c r="R24" s="1062" t="n"/>
      <c r="S24" s="1062" t="n"/>
      <c r="T24" s="1062" t="n"/>
      <c r="U24" s="1062" t="n"/>
      <c r="V24" s="1062" t="n"/>
      <c r="W24" s="1062" t="n"/>
      <c r="X24" s="1062" t="n"/>
      <c r="Y24" s="1062" t="n"/>
      <c r="Z24" s="1062" t="n"/>
      <c r="AA24" s="1062" t="n"/>
      <c r="AB24" s="1062" t="n"/>
    </row>
    <row r="25">
      <c r="A25" s="1003" t="n"/>
      <c r="B25" s="1003" t="n"/>
      <c r="C25" s="1003" t="n"/>
      <c r="D25" s="1003" t="n"/>
      <c r="E25" s="1003" t="n"/>
      <c r="F25" s="1003" t="n"/>
      <c r="G25" s="1003" t="n"/>
      <c r="H25" s="1003" t="n"/>
      <c r="I25" s="1003" t="n"/>
      <c r="J25" s="1003" t="n"/>
      <c r="K25" s="1003" t="n"/>
      <c r="L25" s="1003" t="n"/>
      <c r="M25" s="1003" t="n"/>
      <c r="N25" s="1003" t="n"/>
      <c r="O25" s="1003" t="n"/>
      <c r="P25" s="1003" t="n"/>
      <c r="Q25" s="1003" t="n"/>
      <c r="R25" s="1003" t="n"/>
      <c r="S25" s="1003" t="n"/>
      <c r="T25" s="1003" t="n"/>
      <c r="U25" s="1003" t="n"/>
      <c r="V25" s="1003" t="n"/>
      <c r="W25" s="1003" t="n"/>
      <c r="X25" s="1003" t="n"/>
      <c r="Y25" s="1003" t="n"/>
      <c r="Z25" s="1003" t="n"/>
      <c r="AA25" s="1003" t="n"/>
      <c r="AB25" s="1003" t="n"/>
    </row>
    <row r="26">
      <c r="A26" s="1003" t="n"/>
      <c r="B26" s="1063" t="inlineStr">
        <is>
          <t>Discounted Payback Period (in years)</t>
        </is>
      </c>
      <c r="C26" s="1008">
        <f>B31+((C28-F31)/(F32-F31))</f>
        <v/>
      </c>
      <c r="D26" s="1003" t="n"/>
      <c r="E26" s="1003" t="n"/>
      <c r="F26" s="1003" t="n"/>
      <c r="G26" s="1003" t="n"/>
      <c r="H26" s="1003" t="n"/>
      <c r="I26" s="1003" t="n"/>
      <c r="J26" s="1003" t="n"/>
      <c r="K26" s="1003" t="n"/>
      <c r="L26" s="1003" t="n"/>
      <c r="M26" s="1003" t="n"/>
      <c r="N26" s="1003" t="n"/>
      <c r="O26" s="1003" t="n"/>
      <c r="P26" s="1003" t="n"/>
      <c r="Q26" s="1003" t="n"/>
      <c r="R26" s="1003" t="n"/>
      <c r="S26" s="1003" t="n"/>
      <c r="T26" s="1003" t="n"/>
      <c r="U26" s="1003" t="n"/>
      <c r="V26" s="1003" t="n"/>
      <c r="W26" s="1003" t="n"/>
      <c r="X26" s="1003" t="n"/>
      <c r="Y26" s="1003" t="n"/>
      <c r="Z26" s="1003" t="n"/>
      <c r="AA26" s="1003" t="n"/>
      <c r="AB26" s="1003" t="n"/>
    </row>
    <row r="27">
      <c r="A27" s="1003" t="n"/>
      <c r="B27" s="1003" t="n"/>
      <c r="C27" s="1057" t="n"/>
      <c r="D27" s="1003" t="n"/>
      <c r="E27" s="1003" t="n"/>
      <c r="F27" s="1003" t="n"/>
      <c r="G27" s="1003" t="n"/>
      <c r="H27" s="1003" t="n"/>
      <c r="I27" s="1003" t="n"/>
      <c r="J27" s="1003" t="n"/>
      <c r="K27" s="1003" t="n"/>
      <c r="L27" s="1003" t="n"/>
      <c r="M27" s="1003" t="n"/>
      <c r="N27" s="1003" t="n"/>
      <c r="O27" s="1003" t="n"/>
      <c r="P27" s="1003" t="n"/>
      <c r="Q27" s="1003" t="n"/>
      <c r="R27" s="1003" t="n"/>
      <c r="S27" s="1003" t="n"/>
      <c r="T27" s="1003" t="n"/>
      <c r="U27" s="1003" t="n"/>
      <c r="V27" s="1003" t="n"/>
      <c r="W27" s="1003" t="n"/>
      <c r="X27" s="1003" t="n"/>
      <c r="Y27" s="1003" t="n"/>
      <c r="Z27" s="1003" t="n"/>
      <c r="AA27" s="1003" t="n"/>
      <c r="AB27" s="1003" t="n"/>
    </row>
    <row r="28">
      <c r="A28" s="1003" t="n"/>
      <c r="B28" s="978" t="inlineStr">
        <is>
          <t>Initial Cash Outflow</t>
        </is>
      </c>
      <c r="C28" s="1065">
        <f>'Project Financing'!H4</f>
        <v/>
      </c>
      <c r="D28" s="1003" t="n"/>
      <c r="E28" s="1003" t="n"/>
      <c r="F28" s="1003" t="n"/>
      <c r="G28" s="1003" t="n"/>
      <c r="H28" s="1003" t="n"/>
      <c r="I28" s="1003" t="n"/>
      <c r="J28" s="1003" t="n"/>
      <c r="K28" s="1003" t="n"/>
      <c r="L28" s="1003" t="n"/>
      <c r="M28" s="1003" t="n"/>
      <c r="N28" s="1003" t="n"/>
      <c r="O28" s="1003" t="n"/>
      <c r="P28" s="1003" t="n"/>
      <c r="Q28" s="1003" t="n"/>
      <c r="R28" s="1003" t="n"/>
      <c r="S28" s="1003" t="n"/>
      <c r="T28" s="1003" t="n"/>
      <c r="U28" s="1003" t="n"/>
      <c r="V28" s="1003" t="n"/>
      <c r="W28" s="1003" t="n"/>
      <c r="X28" s="1003" t="n"/>
      <c r="Y28" s="1003" t="n"/>
      <c r="Z28" s="1003" t="n"/>
      <c r="AA28" s="1003" t="n"/>
      <c r="AB28" s="1003" t="n"/>
    </row>
    <row r="29">
      <c r="A29" s="1003" t="n"/>
      <c r="B29" s="1003" t="n"/>
      <c r="C29" s="1066" t="n"/>
      <c r="D29" s="1003" t="n"/>
      <c r="E29" s="1003" t="n"/>
      <c r="F29" s="1003" t="n"/>
      <c r="G29" s="1003" t="n"/>
      <c r="H29" s="1003" t="n"/>
      <c r="I29" s="1003" t="n"/>
      <c r="J29" s="1003" t="n"/>
      <c r="K29" s="1003" t="n"/>
      <c r="L29" s="1003" t="n"/>
      <c r="M29" s="1003" t="n"/>
      <c r="N29" s="1003" t="n"/>
      <c r="O29" s="1003" t="n"/>
      <c r="P29" s="1003" t="n"/>
      <c r="Q29" s="1003" t="n"/>
      <c r="R29" s="1003" t="n"/>
      <c r="S29" s="1003" t="n"/>
      <c r="T29" s="1003" t="n"/>
      <c r="U29" s="1003" t="n"/>
      <c r="V29" s="1003" t="n"/>
      <c r="W29" s="1003" t="n"/>
      <c r="X29" s="1003" t="n"/>
      <c r="Y29" s="1003" t="n"/>
      <c r="Z29" s="1003" t="n"/>
      <c r="AA29" s="1003" t="n"/>
      <c r="AB29" s="1003" t="n"/>
    </row>
    <row r="30">
      <c r="A30" s="1003" t="n"/>
      <c r="B30" s="1055" t="inlineStr">
        <is>
          <t>Years</t>
        </is>
      </c>
      <c r="C30" s="1055" t="inlineStr">
        <is>
          <t>Cash Inflows</t>
        </is>
      </c>
      <c r="D30" s="1055" t="inlineStr">
        <is>
          <t>DF @WACC</t>
        </is>
      </c>
      <c r="E30" s="1055" t="inlineStr">
        <is>
          <t>Discounted Cash Inflows</t>
        </is>
      </c>
      <c r="F30" s="1055" t="inlineStr">
        <is>
          <t>Cumulative Discounted Cash Inflows</t>
        </is>
      </c>
      <c r="G30" s="1003" t="n"/>
      <c r="H30" s="1003" t="n"/>
      <c r="I30" s="1003" t="n"/>
      <c r="J30" s="1003" t="n"/>
      <c r="K30" s="1003" t="n"/>
      <c r="L30" s="1003" t="n"/>
      <c r="M30" s="1003" t="n"/>
      <c r="N30" s="1003" t="n"/>
      <c r="O30" s="1003" t="n"/>
      <c r="P30" s="1003" t="n"/>
      <c r="Q30" s="1003" t="n"/>
      <c r="R30" s="1003" t="n"/>
      <c r="S30" s="1003" t="n"/>
      <c r="T30" s="1003" t="n"/>
      <c r="U30" s="1003" t="n"/>
      <c r="V30" s="1003" t="n"/>
      <c r="W30" s="1003" t="n"/>
      <c r="X30" s="1003" t="n"/>
      <c r="Y30" s="1003" t="n"/>
      <c r="Z30" s="1003" t="n"/>
      <c r="AA30" s="1003" t="n"/>
      <c r="AB30" s="1003" t="n"/>
    </row>
    <row r="31">
      <c r="A31" s="1003" t="n"/>
      <c r="B31" s="983" t="n">
        <v>1</v>
      </c>
      <c r="C31" s="984">
        <f>'Project NPV, PI &amp; EVA'!C16</f>
        <v/>
      </c>
      <c r="D31" s="984">
        <f>'Project NPV, PI &amp; EVA'!D16</f>
        <v/>
      </c>
      <c r="E31" s="984">
        <f>D31*C31</f>
        <v/>
      </c>
      <c r="F31" s="984">
        <f>E31</f>
        <v/>
      </c>
      <c r="G31" s="1067">
        <f>If(F31&gt;$C$28,B31," ")</f>
        <v/>
      </c>
      <c r="H31" s="1003" t="n"/>
      <c r="I31" s="1003" t="n"/>
      <c r="J31" s="1003" t="n"/>
      <c r="K31" s="1003" t="n"/>
      <c r="L31" s="1003" t="n"/>
      <c r="M31" s="1003" t="n"/>
      <c r="N31" s="1003" t="n"/>
      <c r="O31" s="1003" t="n"/>
      <c r="P31" s="1003" t="n"/>
      <c r="Q31" s="1003" t="n"/>
      <c r="R31" s="1003" t="n"/>
      <c r="S31" s="1003" t="n"/>
      <c r="T31" s="1003" t="n"/>
      <c r="U31" s="1003" t="n"/>
      <c r="V31" s="1003" t="n"/>
      <c r="W31" s="1003" t="n"/>
      <c r="X31" s="1003" t="n"/>
      <c r="Y31" s="1003" t="n"/>
      <c r="Z31" s="1003" t="n"/>
      <c r="AA31" s="1003" t="n"/>
      <c r="AB31" s="1003" t="n"/>
    </row>
    <row r="32">
      <c r="A32" s="1003" t="n"/>
      <c r="B32" s="983" t="n">
        <v>2</v>
      </c>
      <c r="C32" s="984">
        <f>'Project NPV, PI &amp; EVA'!C17</f>
        <v/>
      </c>
      <c r="D32" s="984">
        <f>'Project NPV, PI &amp; EVA'!D17</f>
        <v/>
      </c>
      <c r="E32" s="984">
        <f>D32*C32</f>
        <v/>
      </c>
      <c r="F32" s="984">
        <f>F31+E32</f>
        <v/>
      </c>
      <c r="G32" s="1067">
        <f>If(F32&gt;$C$28,B32," ")</f>
        <v/>
      </c>
      <c r="H32" s="1003" t="n"/>
      <c r="I32" s="1003" t="n"/>
      <c r="J32" s="1003" t="n"/>
      <c r="K32" s="1003" t="n"/>
      <c r="L32" s="1003" t="n"/>
      <c r="M32" s="1003" t="n"/>
      <c r="N32" s="1003" t="n"/>
      <c r="O32" s="1003" t="n"/>
      <c r="P32" s="1003" t="n"/>
      <c r="Q32" s="1003" t="n"/>
      <c r="R32" s="1003" t="n"/>
      <c r="S32" s="1003" t="n"/>
      <c r="T32" s="1003" t="n"/>
      <c r="U32" s="1003" t="n"/>
      <c r="V32" s="1003" t="n"/>
      <c r="W32" s="1003" t="n"/>
      <c r="X32" s="1003" t="n"/>
      <c r="Y32" s="1003" t="n"/>
      <c r="Z32" s="1003" t="n"/>
      <c r="AA32" s="1003" t="n"/>
      <c r="AB32" s="1003" t="n"/>
    </row>
    <row r="33">
      <c r="A33" s="1003" t="n"/>
      <c r="B33" s="983" t="n">
        <v>3</v>
      </c>
      <c r="C33" s="984">
        <f>'Project NPV, PI &amp; EVA'!C18</f>
        <v/>
      </c>
      <c r="D33" s="984">
        <f>'Project NPV, PI &amp; EVA'!D18</f>
        <v/>
      </c>
      <c r="E33" s="984">
        <f>D33*C33</f>
        <v/>
      </c>
      <c r="F33" s="984">
        <f>F32+E33</f>
        <v/>
      </c>
      <c r="G33" s="1067">
        <f>If(F33&gt;$C$28,B33," ")</f>
        <v/>
      </c>
      <c r="H33" s="1003" t="n"/>
      <c r="I33" s="1003" t="n"/>
      <c r="J33" s="1003" t="n"/>
      <c r="K33" s="1003" t="n"/>
      <c r="L33" s="1003" t="n"/>
      <c r="M33" s="1003" t="n"/>
      <c r="N33" s="1003" t="n"/>
      <c r="O33" s="1003" t="n"/>
      <c r="P33" s="1003" t="n"/>
      <c r="Q33" s="1003" t="n"/>
      <c r="R33" s="1003" t="n"/>
      <c r="S33" s="1003" t="n"/>
      <c r="T33" s="1003" t="n"/>
      <c r="U33" s="1003" t="n"/>
      <c r="V33" s="1003" t="n"/>
      <c r="W33" s="1003" t="n"/>
      <c r="X33" s="1003" t="n"/>
      <c r="Y33" s="1003" t="n"/>
      <c r="Z33" s="1003" t="n"/>
      <c r="AA33" s="1003" t="n"/>
      <c r="AB33" s="1003" t="n"/>
    </row>
    <row r="34">
      <c r="A34" s="1003" t="n"/>
      <c r="B34" s="983" t="n">
        <v>4</v>
      </c>
      <c r="C34" s="984">
        <f>'Project NPV, PI &amp; EVA'!C19</f>
        <v/>
      </c>
      <c r="D34" s="984">
        <f>'Project NPV, PI &amp; EVA'!D19</f>
        <v/>
      </c>
      <c r="E34" s="984">
        <f>D34*C34</f>
        <v/>
      </c>
      <c r="F34" s="984">
        <f>F33+E34</f>
        <v/>
      </c>
      <c r="G34" s="1067">
        <f>If(F34&gt;$C$28,B34," ")</f>
        <v/>
      </c>
      <c r="H34" s="1003" t="n"/>
      <c r="I34" s="1003" t="n"/>
      <c r="J34" s="1003" t="n"/>
      <c r="K34" s="1003" t="n"/>
      <c r="L34" s="1003" t="n"/>
      <c r="M34" s="1003" t="n"/>
      <c r="N34" s="1003" t="n"/>
      <c r="O34" s="1003" t="n"/>
      <c r="P34" s="1003" t="n"/>
      <c r="Q34" s="1003" t="n"/>
      <c r="R34" s="1003" t="n"/>
      <c r="S34" s="1003" t="n"/>
      <c r="T34" s="1003" t="n"/>
      <c r="U34" s="1003" t="n"/>
      <c r="V34" s="1003" t="n"/>
      <c r="W34" s="1003" t="n"/>
      <c r="X34" s="1003" t="n"/>
      <c r="Y34" s="1003" t="n"/>
      <c r="Z34" s="1003" t="n"/>
      <c r="AA34" s="1003" t="n"/>
      <c r="AB34" s="1003" t="n"/>
    </row>
    <row r="35">
      <c r="A35" s="1003" t="n"/>
      <c r="B35" s="983" t="n">
        <v>5</v>
      </c>
      <c r="C35" s="984">
        <f>'Project NPV, PI &amp; EVA'!C20</f>
        <v/>
      </c>
      <c r="D35" s="984">
        <f>'Project NPV, PI &amp; EVA'!D20</f>
        <v/>
      </c>
      <c r="E35" s="984">
        <f>D35*C35</f>
        <v/>
      </c>
      <c r="F35" s="984">
        <f>F34+E35</f>
        <v/>
      </c>
      <c r="G35" s="1067">
        <f>If(F35&gt;$C$28,B35," ")</f>
        <v/>
      </c>
      <c r="H35" s="1003" t="n"/>
      <c r="I35" s="1003" t="n"/>
      <c r="J35" s="1003" t="n"/>
      <c r="K35" s="1003" t="n"/>
      <c r="L35" s="1003" t="n"/>
      <c r="M35" s="1003" t="n"/>
      <c r="N35" s="1003" t="n"/>
      <c r="O35" s="1003" t="n"/>
      <c r="P35" s="1003" t="n"/>
      <c r="Q35" s="1003" t="n"/>
      <c r="R35" s="1003" t="n"/>
      <c r="S35" s="1003" t="n"/>
      <c r="T35" s="1003" t="n"/>
      <c r="U35" s="1003" t="n"/>
      <c r="V35" s="1003" t="n"/>
      <c r="W35" s="1003" t="n"/>
      <c r="X35" s="1003" t="n"/>
      <c r="Y35" s="1003" t="n"/>
      <c r="Z35" s="1003" t="n"/>
      <c r="AA35" s="1003" t="n"/>
      <c r="AB35" s="1003" t="n"/>
    </row>
    <row r="36">
      <c r="A36" s="1003" t="n"/>
      <c r="B36" s="983" t="n">
        <v>6</v>
      </c>
      <c r="C36" s="984">
        <f>'Project NPV, PI &amp; EVA'!C21</f>
        <v/>
      </c>
      <c r="D36" s="984">
        <f>'Project NPV, PI &amp; EVA'!D21</f>
        <v/>
      </c>
      <c r="E36" s="984">
        <f>D36*C36</f>
        <v/>
      </c>
      <c r="F36" s="984">
        <f>F35+E36</f>
        <v/>
      </c>
      <c r="G36" s="1067">
        <f>If(F36&gt;$C$28,B36," ")</f>
        <v/>
      </c>
      <c r="H36" s="1003" t="n"/>
      <c r="I36" s="1003" t="n"/>
      <c r="J36" s="1003" t="n"/>
      <c r="K36" s="1003" t="n"/>
      <c r="L36" s="1003" t="n"/>
      <c r="M36" s="1003" t="n"/>
      <c r="N36" s="1003" t="n"/>
      <c r="O36" s="1003" t="n"/>
      <c r="P36" s="1003" t="n"/>
      <c r="Q36" s="1003" t="n"/>
      <c r="R36" s="1003" t="n"/>
      <c r="S36" s="1003" t="n"/>
      <c r="T36" s="1003" t="n"/>
      <c r="U36" s="1003" t="n"/>
      <c r="V36" s="1003" t="n"/>
      <c r="W36" s="1003" t="n"/>
      <c r="X36" s="1003" t="n"/>
      <c r="Y36" s="1003" t="n"/>
      <c r="Z36" s="1003" t="n"/>
      <c r="AA36" s="1003" t="n"/>
      <c r="AB36" s="1003" t="n"/>
    </row>
    <row r="37">
      <c r="A37" s="1003" t="n"/>
      <c r="B37" s="994" t="n">
        <v>7</v>
      </c>
      <c r="C37" s="1020">
        <f>'Project NPV, PI &amp; EVA'!C22</f>
        <v/>
      </c>
      <c r="D37" s="1020">
        <f>'Project NPV, PI &amp; EVA'!D22</f>
        <v/>
      </c>
      <c r="E37" s="1020">
        <f>D37*C37</f>
        <v/>
      </c>
      <c r="F37" s="1020">
        <f>F36+E37</f>
        <v/>
      </c>
      <c r="G37" s="1067">
        <f>If(F37&gt;$C$28,B37," ")</f>
        <v/>
      </c>
      <c r="H37" s="1003" t="n"/>
      <c r="I37" s="1003" t="n"/>
      <c r="J37" s="1003" t="n"/>
      <c r="K37" s="1003" t="n"/>
      <c r="L37" s="1003" t="n"/>
      <c r="M37" s="1003" t="n"/>
      <c r="N37" s="1003" t="n"/>
      <c r="O37" s="1003" t="n"/>
      <c r="P37" s="1003" t="n"/>
      <c r="Q37" s="1003" t="n"/>
      <c r="R37" s="1003" t="n"/>
      <c r="S37" s="1003" t="n"/>
      <c r="T37" s="1003" t="n"/>
      <c r="U37" s="1003" t="n"/>
      <c r="V37" s="1003" t="n"/>
      <c r="W37" s="1003" t="n"/>
      <c r="X37" s="1003" t="n"/>
      <c r="Y37" s="1003" t="n"/>
      <c r="Z37" s="1003" t="n"/>
      <c r="AA37" s="1003" t="n"/>
      <c r="AB37" s="1003" t="n"/>
    </row>
    <row r="38">
      <c r="A38" s="1003" t="n"/>
      <c r="B38" s="1003" t="n"/>
      <c r="C38" s="1057" t="n"/>
      <c r="D38" s="1057" t="n"/>
      <c r="E38" s="995">
        <f>SUM(E31:E37)</f>
        <v/>
      </c>
      <c r="F38" s="1057" t="n"/>
      <c r="G38" s="1067">
        <f>If(F38&gt;$C$28,B38," ")</f>
        <v/>
      </c>
      <c r="H38" s="1003" t="n"/>
      <c r="I38" s="1003" t="n"/>
      <c r="J38" s="1003" t="n"/>
      <c r="K38" s="1003" t="n"/>
      <c r="L38" s="1003" t="n"/>
      <c r="M38" s="1003" t="n"/>
      <c r="N38" s="1003" t="n"/>
      <c r="O38" s="1003" t="n"/>
      <c r="P38" s="1003" t="n"/>
      <c r="Q38" s="1003" t="n"/>
      <c r="R38" s="1003" t="n"/>
      <c r="S38" s="1003" t="n"/>
      <c r="T38" s="1003" t="n"/>
      <c r="U38" s="1003" t="n"/>
      <c r="V38" s="1003" t="n"/>
      <c r="W38" s="1003" t="n"/>
      <c r="X38" s="1003" t="n"/>
      <c r="Y38" s="1003" t="n"/>
      <c r="Z38" s="1003" t="n"/>
      <c r="AA38" s="1003" t="n"/>
      <c r="AB38" s="1003" t="n"/>
    </row>
    <row r="39">
      <c r="A39" s="1003" t="n"/>
      <c r="B39" s="1003" t="n"/>
      <c r="C39" s="1057" t="n"/>
      <c r="D39" s="1057" t="n"/>
      <c r="E39" s="1057" t="n"/>
      <c r="F39" s="1057" t="n"/>
      <c r="G39" s="1003" t="n"/>
      <c r="H39" s="1003" t="n"/>
      <c r="I39" s="1003" t="n"/>
      <c r="J39" s="1003" t="n"/>
      <c r="K39" s="1003" t="n"/>
      <c r="L39" s="1003" t="n"/>
      <c r="M39" s="1003" t="n"/>
      <c r="N39" s="1003" t="n"/>
      <c r="O39" s="1003" t="n"/>
      <c r="P39" s="1003" t="n"/>
      <c r="Q39" s="1003" t="n"/>
      <c r="R39" s="1003" t="n"/>
      <c r="S39" s="1003" t="n"/>
      <c r="T39" s="1003" t="n"/>
      <c r="U39" s="1003" t="n"/>
      <c r="V39" s="1003" t="n"/>
      <c r="W39" s="1003" t="n"/>
      <c r="X39" s="1003" t="n"/>
      <c r="Y39" s="1003" t="n"/>
      <c r="Z39" s="1003" t="n"/>
      <c r="AA39" s="1003" t="n"/>
      <c r="AB39" s="1003" t="n"/>
    </row>
    <row r="40">
      <c r="A40" s="1003" t="n"/>
      <c r="B40" s="1003" t="n"/>
      <c r="C40" s="1057" t="n"/>
      <c r="D40" s="1057" t="n"/>
      <c r="E40" s="1057" t="n"/>
      <c r="F40" s="1057" t="n"/>
      <c r="G40" s="1003" t="n"/>
      <c r="H40" s="1003" t="n"/>
      <c r="I40" s="1003" t="n"/>
      <c r="J40" s="1003" t="n"/>
      <c r="K40" s="1003" t="n"/>
      <c r="L40" s="1003" t="n"/>
      <c r="M40" s="1003" t="n"/>
      <c r="N40" s="1003" t="n"/>
      <c r="O40" s="1003" t="n"/>
      <c r="P40" s="1003" t="n"/>
      <c r="Q40" s="1003" t="n"/>
      <c r="R40" s="1003" t="n"/>
      <c r="S40" s="1003" t="n"/>
      <c r="T40" s="1003" t="n"/>
      <c r="U40" s="1003" t="n"/>
      <c r="V40" s="1003" t="n"/>
      <c r="W40" s="1003" t="n"/>
      <c r="X40" s="1003" t="n"/>
      <c r="Y40" s="1003" t="n"/>
      <c r="Z40" s="1003" t="n"/>
      <c r="AA40" s="1003" t="n"/>
      <c r="AB40" s="1003" t="n"/>
    </row>
    <row r="41">
      <c r="A41" s="1003" t="n"/>
      <c r="B41" s="1003" t="n"/>
      <c r="C41" s="1003" t="n"/>
      <c r="D41" s="1003" t="n"/>
      <c r="E41" s="1057" t="n"/>
      <c r="F41" s="1003" t="n"/>
      <c r="G41" s="1003" t="n"/>
      <c r="H41" s="1003" t="n"/>
      <c r="I41" s="1003" t="n"/>
      <c r="J41" s="1003" t="n"/>
      <c r="K41" s="1003" t="n"/>
      <c r="L41" s="1003" t="n"/>
      <c r="M41" s="1003" t="n"/>
      <c r="N41" s="1003" t="n"/>
      <c r="O41" s="1003" t="n"/>
      <c r="P41" s="1003" t="n"/>
      <c r="Q41" s="1003" t="n"/>
      <c r="R41" s="1003" t="n"/>
      <c r="S41" s="1003" t="n"/>
      <c r="T41" s="1003" t="n"/>
      <c r="U41" s="1003" t="n"/>
      <c r="V41" s="1003" t="n"/>
      <c r="W41" s="1003" t="n"/>
      <c r="X41" s="1003" t="n"/>
      <c r="Y41" s="1003" t="n"/>
      <c r="Z41" s="1003" t="n"/>
      <c r="AA41" s="1003" t="n"/>
      <c r="AB41" s="1003" t="n"/>
    </row>
    <row r="42">
      <c r="A42" s="1003" t="n"/>
      <c r="B42" s="1003" t="n"/>
      <c r="C42" s="1003" t="n"/>
      <c r="D42" s="1003" t="n"/>
      <c r="E42" s="1003" t="n"/>
      <c r="F42" s="1003" t="n"/>
      <c r="G42" s="1003" t="n"/>
      <c r="H42" s="1003" t="n"/>
      <c r="I42" s="1003" t="n"/>
      <c r="J42" s="1003" t="n"/>
      <c r="K42" s="1003" t="n"/>
      <c r="L42" s="1003" t="n"/>
      <c r="M42" s="1003" t="n"/>
      <c r="N42" s="1003" t="n"/>
      <c r="O42" s="1003" t="n"/>
      <c r="P42" s="1003" t="n"/>
      <c r="Q42" s="1003" t="n"/>
      <c r="R42" s="1003" t="n"/>
      <c r="S42" s="1003" t="n"/>
      <c r="T42" s="1003" t="n"/>
      <c r="U42" s="1003" t="n"/>
      <c r="V42" s="1003" t="n"/>
      <c r="W42" s="1003" t="n"/>
      <c r="X42" s="1003" t="n"/>
      <c r="Y42" s="1003" t="n"/>
      <c r="Z42" s="1003" t="n"/>
      <c r="AA42" s="1003" t="n"/>
      <c r="AB42" s="1003" t="n"/>
    </row>
    <row r="43">
      <c r="A43" s="1003" t="n"/>
      <c r="B43" s="1003" t="n"/>
      <c r="C43" s="1003" t="n"/>
      <c r="D43" s="1003" t="n"/>
      <c r="E43" s="1003" t="n"/>
      <c r="F43" s="1003" t="n"/>
      <c r="G43" s="1003" t="n"/>
      <c r="H43" s="1003" t="n"/>
      <c r="I43" s="1003" t="n"/>
      <c r="J43" s="1003" t="n"/>
      <c r="K43" s="1003" t="n"/>
      <c r="L43" s="1003" t="n"/>
      <c r="M43" s="1003" t="n"/>
      <c r="N43" s="1003" t="n"/>
      <c r="O43" s="1003" t="n"/>
      <c r="P43" s="1003" t="n"/>
      <c r="Q43" s="1003" t="n"/>
      <c r="R43" s="1003" t="n"/>
      <c r="S43" s="1003" t="n"/>
      <c r="T43" s="1003" t="n"/>
      <c r="U43" s="1003" t="n"/>
      <c r="V43" s="1003" t="n"/>
      <c r="W43" s="1003" t="n"/>
      <c r="X43" s="1003" t="n"/>
      <c r="Y43" s="1003" t="n"/>
      <c r="Z43" s="1003" t="n"/>
      <c r="AA43" s="1003" t="n"/>
      <c r="AB43" s="1003" t="n"/>
    </row>
    <row r="44">
      <c r="A44" s="1003" t="n"/>
      <c r="B44" s="1003" t="n"/>
      <c r="C44" s="1003" t="n"/>
      <c r="D44" s="1003" t="n"/>
      <c r="E44" s="1003" t="n"/>
      <c r="F44" s="1003" t="n"/>
      <c r="G44" s="1003" t="n"/>
      <c r="H44" s="1003" t="n"/>
      <c r="I44" s="1003" t="n"/>
      <c r="J44" s="1003" t="n"/>
      <c r="K44" s="1003" t="n"/>
      <c r="L44" s="1003" t="n"/>
      <c r="M44" s="1003" t="n"/>
      <c r="N44" s="1003" t="n"/>
      <c r="O44" s="1003" t="n"/>
      <c r="P44" s="1003" t="n"/>
      <c r="Q44" s="1003" t="n"/>
      <c r="R44" s="1003" t="n"/>
      <c r="S44" s="1003" t="n"/>
      <c r="T44" s="1003" t="n"/>
      <c r="U44" s="1003" t="n"/>
      <c r="V44" s="1003" t="n"/>
      <c r="W44" s="1003" t="n"/>
      <c r="X44" s="1003" t="n"/>
      <c r="Y44" s="1003" t="n"/>
      <c r="Z44" s="1003" t="n"/>
      <c r="AA44" s="1003" t="n"/>
      <c r="AB44" s="1003" t="n"/>
    </row>
    <row r="45">
      <c r="A45" s="1003" t="n"/>
      <c r="B45" s="1003" t="n"/>
      <c r="C45" s="1003" t="n"/>
      <c r="D45" s="1003" t="n"/>
      <c r="E45" s="1003" t="n"/>
      <c r="F45" s="1003" t="n"/>
      <c r="G45" s="1003" t="n"/>
      <c r="H45" s="1003" t="n"/>
      <c r="I45" s="1003" t="n"/>
      <c r="J45" s="1003" t="n"/>
      <c r="K45" s="1003" t="n"/>
      <c r="L45" s="1003" t="n"/>
      <c r="M45" s="1003" t="n"/>
      <c r="N45" s="1003" t="n"/>
      <c r="O45" s="1003" t="n"/>
      <c r="P45" s="1003" t="n"/>
      <c r="Q45" s="1003" t="n"/>
      <c r="R45" s="1003" t="n"/>
      <c r="S45" s="1003" t="n"/>
      <c r="T45" s="1003" t="n"/>
      <c r="U45" s="1003" t="n"/>
      <c r="V45" s="1003" t="n"/>
      <c r="W45" s="1003" t="n"/>
      <c r="X45" s="1003" t="n"/>
      <c r="Y45" s="1003" t="n"/>
      <c r="Z45" s="1003" t="n"/>
      <c r="AA45" s="1003" t="n"/>
      <c r="AB45" s="1003" t="n"/>
    </row>
    <row r="46">
      <c r="A46" s="1003" t="n"/>
      <c r="B46" s="1003" t="n"/>
      <c r="C46" s="1003" t="n"/>
      <c r="D46" s="1003" t="n"/>
      <c r="E46" s="1003" t="n"/>
      <c r="F46" s="1003" t="n"/>
      <c r="G46" s="1003" t="n"/>
      <c r="H46" s="1003" t="n"/>
      <c r="I46" s="1003" t="n"/>
      <c r="J46" s="1003" t="n"/>
      <c r="K46" s="1003" t="n"/>
      <c r="L46" s="1003" t="n"/>
      <c r="M46" s="1003" t="n"/>
      <c r="N46" s="1003" t="n"/>
      <c r="O46" s="1003" t="n"/>
      <c r="P46" s="1003" t="n"/>
      <c r="Q46" s="1003" t="n"/>
      <c r="R46" s="1003" t="n"/>
      <c r="S46" s="1003" t="n"/>
      <c r="T46" s="1003" t="n"/>
      <c r="U46" s="1003" t="n"/>
      <c r="V46" s="1003" t="n"/>
      <c r="W46" s="1003" t="n"/>
      <c r="X46" s="1003" t="n"/>
      <c r="Y46" s="1003" t="n"/>
      <c r="Z46" s="1003" t="n"/>
      <c r="AA46" s="1003" t="n"/>
      <c r="AB46" s="1003" t="n"/>
    </row>
    <row r="47">
      <c r="A47" s="1003" t="n"/>
      <c r="B47" s="1003" t="n"/>
      <c r="C47" s="1003" t="n"/>
      <c r="D47" s="1003" t="n"/>
      <c r="E47" s="1003" t="n"/>
      <c r="F47" s="1003" t="n"/>
      <c r="G47" s="1003" t="n"/>
      <c r="H47" s="1003" t="n"/>
      <c r="I47" s="1003" t="n"/>
      <c r="J47" s="1003" t="n"/>
      <c r="K47" s="1003" t="n"/>
      <c r="L47" s="1003" t="n"/>
      <c r="M47" s="1003" t="n"/>
      <c r="N47" s="1003" t="n"/>
      <c r="O47" s="1003" t="n"/>
      <c r="P47" s="1003" t="n"/>
      <c r="Q47" s="1003" t="n"/>
      <c r="R47" s="1003" t="n"/>
      <c r="S47" s="1003" t="n"/>
      <c r="T47" s="1003" t="n"/>
      <c r="U47" s="1003" t="n"/>
      <c r="V47" s="1003" t="n"/>
      <c r="W47" s="1003" t="n"/>
      <c r="X47" s="1003" t="n"/>
      <c r="Y47" s="1003" t="n"/>
      <c r="Z47" s="1003" t="n"/>
      <c r="AA47" s="1003" t="n"/>
      <c r="AB47" s="1003" t="n"/>
    </row>
    <row r="48">
      <c r="A48" s="1003" t="n"/>
      <c r="B48" s="1003" t="n"/>
      <c r="C48" s="1003" t="n"/>
      <c r="D48" s="1003" t="n"/>
      <c r="E48" s="1003" t="n"/>
      <c r="F48" s="1003" t="n"/>
      <c r="G48" s="1003" t="n"/>
      <c r="H48" s="1003" t="n"/>
      <c r="I48" s="1003" t="n"/>
      <c r="J48" s="1003" t="n"/>
      <c r="K48" s="1003" t="n"/>
      <c r="L48" s="1003" t="n"/>
      <c r="M48" s="1003" t="n"/>
      <c r="N48" s="1003" t="n"/>
      <c r="O48" s="1003" t="n"/>
      <c r="P48" s="1003" t="n"/>
      <c r="Q48" s="1003" t="n"/>
      <c r="R48" s="1003" t="n"/>
      <c r="S48" s="1003" t="n"/>
      <c r="T48" s="1003" t="n"/>
      <c r="U48" s="1003" t="n"/>
      <c r="V48" s="1003" t="n"/>
      <c r="W48" s="1003" t="n"/>
      <c r="X48" s="1003" t="n"/>
      <c r="Y48" s="1003" t="n"/>
      <c r="Z48" s="1003" t="n"/>
      <c r="AA48" s="1003" t="n"/>
      <c r="AB48" s="1003" t="n"/>
    </row>
    <row r="49">
      <c r="A49" s="1003" t="n"/>
      <c r="B49" s="1003" t="n"/>
      <c r="C49" s="1003" t="n"/>
      <c r="D49" s="1003" t="n"/>
      <c r="E49" s="1003" t="n"/>
      <c r="F49" s="1003" t="n"/>
      <c r="G49" s="1003" t="n"/>
      <c r="H49" s="1003" t="n"/>
      <c r="I49" s="1003" t="n"/>
      <c r="J49" s="1003" t="n"/>
      <c r="K49" s="1003" t="n"/>
      <c r="L49" s="1003" t="n"/>
      <c r="M49" s="1003" t="n"/>
      <c r="N49" s="1003" t="n"/>
      <c r="O49" s="1003" t="n"/>
      <c r="P49" s="1003" t="n"/>
      <c r="Q49" s="1003" t="n"/>
      <c r="R49" s="1003" t="n"/>
      <c r="S49" s="1003" t="n"/>
      <c r="T49" s="1003" t="n"/>
      <c r="U49" s="1003" t="n"/>
      <c r="V49" s="1003" t="n"/>
      <c r="W49" s="1003" t="n"/>
      <c r="X49" s="1003" t="n"/>
      <c r="Y49" s="1003" t="n"/>
      <c r="Z49" s="1003" t="n"/>
      <c r="AA49" s="1003" t="n"/>
      <c r="AB49" s="1003" t="n"/>
    </row>
    <row r="50">
      <c r="A50" s="1003" t="n"/>
      <c r="B50" s="1003" t="n"/>
      <c r="C50" s="1003" t="n"/>
      <c r="D50" s="1003" t="n"/>
      <c r="E50" s="1003" t="n"/>
      <c r="F50" s="1003" t="n"/>
      <c r="G50" s="1003" t="n"/>
      <c r="H50" s="1003" t="n"/>
      <c r="I50" s="1003" t="n"/>
      <c r="J50" s="1003" t="n"/>
      <c r="K50" s="1003" t="n"/>
      <c r="L50" s="1003" t="n"/>
      <c r="M50" s="1003" t="n"/>
      <c r="N50" s="1003" t="n"/>
      <c r="O50" s="1003" t="n"/>
      <c r="P50" s="1003" t="n"/>
      <c r="Q50" s="1003" t="n"/>
      <c r="R50" s="1003" t="n"/>
      <c r="S50" s="1003" t="n"/>
      <c r="T50" s="1003" t="n"/>
      <c r="U50" s="1003" t="n"/>
      <c r="V50" s="1003" t="n"/>
      <c r="W50" s="1003" t="n"/>
      <c r="X50" s="1003" t="n"/>
      <c r="Y50" s="1003" t="n"/>
      <c r="Z50" s="1003" t="n"/>
      <c r="AA50" s="1003" t="n"/>
      <c r="AB50" s="1003" t="n"/>
    </row>
    <row r="51">
      <c r="A51" s="1003" t="n"/>
      <c r="B51" s="1003" t="n"/>
      <c r="C51" s="1003" t="n"/>
      <c r="D51" s="1003" t="n"/>
      <c r="E51" s="1003" t="n"/>
      <c r="F51" s="1003" t="n"/>
      <c r="G51" s="1003" t="n"/>
      <c r="H51" s="1003" t="n"/>
      <c r="I51" s="1003" t="n"/>
      <c r="J51" s="1003" t="n"/>
      <c r="K51" s="1003" t="n"/>
      <c r="L51" s="1003" t="n"/>
      <c r="M51" s="1003" t="n"/>
      <c r="N51" s="1003" t="n"/>
      <c r="O51" s="1003" t="n"/>
      <c r="P51" s="1003" t="n"/>
      <c r="Q51" s="1003" t="n"/>
      <c r="R51" s="1003" t="n"/>
      <c r="S51" s="1003" t="n"/>
      <c r="T51" s="1003" t="n"/>
      <c r="U51" s="1003" t="n"/>
      <c r="V51" s="1003" t="n"/>
      <c r="W51" s="1003" t="n"/>
      <c r="X51" s="1003" t="n"/>
      <c r="Y51" s="1003" t="n"/>
      <c r="Z51" s="1003" t="n"/>
      <c r="AA51" s="1003" t="n"/>
      <c r="AB51" s="1003" t="n"/>
    </row>
    <row r="52">
      <c r="A52" s="1003" t="n"/>
      <c r="B52" s="1003" t="n"/>
      <c r="C52" s="1003" t="n"/>
      <c r="D52" s="1003" t="n"/>
      <c r="E52" s="1003" t="n"/>
      <c r="F52" s="1003" t="n"/>
      <c r="G52" s="1003" t="n"/>
      <c r="H52" s="1003" t="n"/>
      <c r="I52" s="1003" t="n"/>
      <c r="J52" s="1003" t="n"/>
      <c r="K52" s="1003" t="n"/>
      <c r="L52" s="1003" t="n"/>
      <c r="M52" s="1003" t="n"/>
      <c r="N52" s="1003" t="n"/>
      <c r="O52" s="1003" t="n"/>
      <c r="P52" s="1003" t="n"/>
      <c r="Q52" s="1003" t="n"/>
      <c r="R52" s="1003" t="n"/>
      <c r="S52" s="1003" t="n"/>
      <c r="T52" s="1003" t="n"/>
      <c r="U52" s="1003" t="n"/>
      <c r="V52" s="1003" t="n"/>
      <c r="W52" s="1003" t="n"/>
      <c r="X52" s="1003" t="n"/>
      <c r="Y52" s="1003" t="n"/>
      <c r="Z52" s="1003" t="n"/>
      <c r="AA52" s="1003" t="n"/>
      <c r="AB52" s="1003" t="n"/>
    </row>
    <row r="53">
      <c r="A53" s="1003" t="n"/>
      <c r="B53" s="1003" t="n"/>
      <c r="C53" s="1003" t="n"/>
      <c r="D53" s="1003" t="n"/>
      <c r="E53" s="1003" t="n"/>
      <c r="F53" s="1003" t="n"/>
      <c r="G53" s="1003" t="n"/>
      <c r="H53" s="1003" t="n"/>
      <c r="I53" s="1003" t="n"/>
      <c r="J53" s="1003" t="n"/>
      <c r="K53" s="1003" t="n"/>
      <c r="L53" s="1003" t="n"/>
      <c r="M53" s="1003" t="n"/>
      <c r="N53" s="1003" t="n"/>
      <c r="O53" s="1003" t="n"/>
      <c r="P53" s="1003" t="n"/>
      <c r="Q53" s="1003" t="n"/>
      <c r="R53" s="1003" t="n"/>
      <c r="S53" s="1003" t="n"/>
      <c r="T53" s="1003" t="n"/>
      <c r="U53" s="1003" t="n"/>
      <c r="V53" s="1003" t="n"/>
      <c r="W53" s="1003" t="n"/>
      <c r="X53" s="1003" t="n"/>
      <c r="Y53" s="1003" t="n"/>
      <c r="Z53" s="1003" t="n"/>
      <c r="AA53" s="1003" t="n"/>
      <c r="AB53" s="1003" t="n"/>
    </row>
    <row r="54">
      <c r="A54" s="1003" t="n"/>
      <c r="B54" s="1003" t="n"/>
      <c r="C54" s="1003" t="n"/>
      <c r="D54" s="1003" t="n"/>
      <c r="E54" s="1003" t="n"/>
      <c r="F54" s="1003" t="n"/>
      <c r="G54" s="1003" t="n"/>
      <c r="H54" s="1003" t="n"/>
      <c r="I54" s="1003" t="n"/>
      <c r="J54" s="1003" t="n"/>
      <c r="K54" s="1003" t="n"/>
      <c r="L54" s="1003" t="n"/>
      <c r="M54" s="1003" t="n"/>
      <c r="N54" s="1003" t="n"/>
      <c r="O54" s="1003" t="n"/>
      <c r="P54" s="1003" t="n"/>
      <c r="Q54" s="1003" t="n"/>
      <c r="R54" s="1003" t="n"/>
      <c r="S54" s="1003" t="n"/>
      <c r="T54" s="1003" t="n"/>
      <c r="U54" s="1003" t="n"/>
      <c r="V54" s="1003" t="n"/>
      <c r="W54" s="1003" t="n"/>
      <c r="X54" s="1003" t="n"/>
      <c r="Y54" s="1003" t="n"/>
      <c r="Z54" s="1003" t="n"/>
      <c r="AA54" s="1003" t="n"/>
      <c r="AB54" s="1003" t="n"/>
    </row>
    <row r="55">
      <c r="A55" s="1003" t="n"/>
      <c r="B55" s="1003" t="n"/>
      <c r="C55" s="1003" t="n"/>
      <c r="D55" s="1003" t="n"/>
      <c r="E55" s="1003" t="n"/>
      <c r="F55" s="1003" t="n"/>
      <c r="G55" s="1003" t="n"/>
      <c r="H55" s="1003" t="n"/>
      <c r="I55" s="1003" t="n"/>
      <c r="J55" s="1003" t="n"/>
      <c r="K55" s="1003" t="n"/>
      <c r="L55" s="1003" t="n"/>
      <c r="M55" s="1003" t="n"/>
      <c r="N55" s="1003" t="n"/>
      <c r="O55" s="1003" t="n"/>
      <c r="P55" s="1003" t="n"/>
      <c r="Q55" s="1003" t="n"/>
      <c r="R55" s="1003" t="n"/>
      <c r="S55" s="1003" t="n"/>
      <c r="T55" s="1003" t="n"/>
      <c r="U55" s="1003" t="n"/>
      <c r="V55" s="1003" t="n"/>
      <c r="W55" s="1003" t="n"/>
      <c r="X55" s="1003" t="n"/>
      <c r="Y55" s="1003" t="n"/>
      <c r="Z55" s="1003" t="n"/>
      <c r="AA55" s="1003" t="n"/>
      <c r="AB55" s="1003" t="n"/>
    </row>
    <row r="56">
      <c r="A56" s="1003" t="n"/>
      <c r="B56" s="1003" t="n"/>
      <c r="C56" s="1003" t="n"/>
      <c r="D56" s="1003" t="n"/>
      <c r="E56" s="1003" t="n"/>
      <c r="F56" s="1003" t="n"/>
      <c r="G56" s="1003" t="n"/>
      <c r="H56" s="1003" t="n"/>
      <c r="I56" s="1003" t="n"/>
      <c r="J56" s="1003" t="n"/>
      <c r="K56" s="1003" t="n"/>
      <c r="L56" s="1003" t="n"/>
      <c r="M56" s="1003" t="n"/>
      <c r="N56" s="1003" t="n"/>
      <c r="O56" s="1003" t="n"/>
      <c r="P56" s="1003" t="n"/>
      <c r="Q56" s="1003" t="n"/>
      <c r="R56" s="1003" t="n"/>
      <c r="S56" s="1003" t="n"/>
      <c r="T56" s="1003" t="n"/>
      <c r="U56" s="1003" t="n"/>
      <c r="V56" s="1003" t="n"/>
      <c r="W56" s="1003" t="n"/>
      <c r="X56" s="1003" t="n"/>
      <c r="Y56" s="1003" t="n"/>
      <c r="Z56" s="1003" t="n"/>
      <c r="AA56" s="1003" t="n"/>
      <c r="AB56" s="1003" t="n"/>
    </row>
    <row r="57">
      <c r="A57" s="1003" t="n"/>
      <c r="B57" s="1003" t="n"/>
      <c r="C57" s="1003" t="n"/>
      <c r="D57" s="1003" t="n"/>
      <c r="E57" s="1003" t="n"/>
      <c r="F57" s="1003" t="n"/>
      <c r="G57" s="1003" t="n"/>
      <c r="H57" s="1003" t="n"/>
      <c r="I57" s="1003" t="n"/>
      <c r="J57" s="1003" t="n"/>
      <c r="K57" s="1003" t="n"/>
      <c r="L57" s="1003" t="n"/>
      <c r="M57" s="1003" t="n"/>
      <c r="N57" s="1003" t="n"/>
      <c r="O57" s="1003" t="n"/>
      <c r="P57" s="1003" t="n"/>
      <c r="Q57" s="1003" t="n"/>
      <c r="R57" s="1003" t="n"/>
      <c r="S57" s="1003" t="n"/>
      <c r="T57" s="1003" t="n"/>
      <c r="U57" s="1003" t="n"/>
      <c r="V57" s="1003" t="n"/>
      <c r="W57" s="1003" t="n"/>
      <c r="X57" s="1003" t="n"/>
      <c r="Y57" s="1003" t="n"/>
      <c r="Z57" s="1003" t="n"/>
      <c r="AA57" s="1003" t="n"/>
      <c r="AB57" s="1003" t="n"/>
    </row>
    <row r="58">
      <c r="A58" s="1003" t="n"/>
      <c r="B58" s="1003" t="n"/>
      <c r="C58" s="1003" t="n"/>
      <c r="D58" s="1003" t="n"/>
      <c r="E58" s="1003" t="n"/>
      <c r="F58" s="1003" t="n"/>
      <c r="G58" s="1003" t="n"/>
      <c r="H58" s="1003" t="n"/>
      <c r="I58" s="1003" t="n"/>
      <c r="J58" s="1003" t="n"/>
      <c r="K58" s="1003" t="n"/>
      <c r="L58" s="1003" t="n"/>
      <c r="M58" s="1003" t="n"/>
      <c r="N58" s="1003" t="n"/>
      <c r="O58" s="1003" t="n"/>
      <c r="P58" s="1003" t="n"/>
      <c r="Q58" s="1003" t="n"/>
      <c r="R58" s="1003" t="n"/>
      <c r="S58" s="1003" t="n"/>
      <c r="T58" s="1003" t="n"/>
      <c r="U58" s="1003" t="n"/>
      <c r="V58" s="1003" t="n"/>
      <c r="W58" s="1003" t="n"/>
      <c r="X58" s="1003" t="n"/>
      <c r="Y58" s="1003" t="n"/>
      <c r="Z58" s="1003" t="n"/>
      <c r="AA58" s="1003" t="n"/>
      <c r="AB58" s="1003" t="n"/>
    </row>
    <row r="59">
      <c r="A59" s="1003" t="n"/>
      <c r="B59" s="1003" t="n"/>
      <c r="C59" s="1003" t="n"/>
      <c r="D59" s="1003" t="n"/>
      <c r="E59" s="1003" t="n"/>
      <c r="F59" s="1003" t="n"/>
      <c r="G59" s="1003" t="n"/>
      <c r="H59" s="1003" t="n"/>
      <c r="I59" s="1003" t="n"/>
      <c r="J59" s="1003" t="n"/>
      <c r="K59" s="1003" t="n"/>
      <c r="L59" s="1003" t="n"/>
      <c r="M59" s="1003" t="n"/>
      <c r="N59" s="1003" t="n"/>
      <c r="O59" s="1003" t="n"/>
      <c r="P59" s="1003" t="n"/>
      <c r="Q59" s="1003" t="n"/>
      <c r="R59" s="1003" t="n"/>
      <c r="S59" s="1003" t="n"/>
      <c r="T59" s="1003" t="n"/>
      <c r="U59" s="1003" t="n"/>
      <c r="V59" s="1003" t="n"/>
      <c r="W59" s="1003" t="n"/>
      <c r="X59" s="1003" t="n"/>
      <c r="Y59" s="1003" t="n"/>
      <c r="Z59" s="1003" t="n"/>
      <c r="AA59" s="1003" t="n"/>
      <c r="AB59" s="1003" t="n"/>
    </row>
    <row r="60">
      <c r="A60" s="1003" t="n"/>
      <c r="B60" s="1003" t="n"/>
      <c r="C60" s="1003" t="n"/>
      <c r="D60" s="1003" t="n"/>
      <c r="E60" s="1003" t="n"/>
      <c r="F60" s="1003" t="n"/>
      <c r="G60" s="1003" t="n"/>
      <c r="H60" s="1003" t="n"/>
      <c r="I60" s="1003" t="n"/>
      <c r="J60" s="1003" t="n"/>
      <c r="K60" s="1003" t="n"/>
      <c r="L60" s="1003" t="n"/>
      <c r="M60" s="1003" t="n"/>
      <c r="N60" s="1003" t="n"/>
      <c r="O60" s="1003" t="n"/>
      <c r="P60" s="1003" t="n"/>
      <c r="Q60" s="1003" t="n"/>
      <c r="R60" s="1003" t="n"/>
      <c r="S60" s="1003" t="n"/>
      <c r="T60" s="1003" t="n"/>
      <c r="U60" s="1003" t="n"/>
      <c r="V60" s="1003" t="n"/>
      <c r="W60" s="1003" t="n"/>
      <c r="X60" s="1003" t="n"/>
      <c r="Y60" s="1003" t="n"/>
      <c r="Z60" s="1003" t="n"/>
      <c r="AA60" s="1003" t="n"/>
      <c r="AB60" s="1003" t="n"/>
    </row>
    <row r="61">
      <c r="A61" s="1003" t="n"/>
      <c r="B61" s="1003" t="n"/>
      <c r="C61" s="1003" t="n"/>
      <c r="D61" s="1003" t="n"/>
      <c r="E61" s="1003" t="n"/>
      <c r="F61" s="1003" t="n"/>
      <c r="G61" s="1003" t="n"/>
      <c r="H61" s="1003" t="n"/>
      <c r="I61" s="1003" t="n"/>
      <c r="J61" s="1003" t="n"/>
      <c r="K61" s="1003" t="n"/>
      <c r="L61" s="1003" t="n"/>
      <c r="M61" s="1003" t="n"/>
      <c r="N61" s="1003" t="n"/>
      <c r="O61" s="1003" t="n"/>
      <c r="P61" s="1003" t="n"/>
      <c r="Q61" s="1003" t="n"/>
      <c r="R61" s="1003" t="n"/>
      <c r="S61" s="1003" t="n"/>
      <c r="T61" s="1003" t="n"/>
      <c r="U61" s="1003" t="n"/>
      <c r="V61" s="1003" t="n"/>
      <c r="W61" s="1003" t="n"/>
      <c r="X61" s="1003" t="n"/>
      <c r="Y61" s="1003" t="n"/>
      <c r="Z61" s="1003" t="n"/>
      <c r="AA61" s="1003" t="n"/>
      <c r="AB61" s="1003" t="n"/>
    </row>
    <row r="62">
      <c r="A62" s="1003" t="n"/>
      <c r="B62" s="1003" t="n"/>
      <c r="C62" s="1003" t="n"/>
      <c r="D62" s="1003" t="n"/>
      <c r="E62" s="1003" t="n"/>
      <c r="F62" s="1003" t="n"/>
      <c r="G62" s="1003" t="n"/>
      <c r="H62" s="1003" t="n"/>
      <c r="I62" s="1003" t="n"/>
      <c r="J62" s="1003" t="n"/>
      <c r="K62" s="1003" t="n"/>
      <c r="L62" s="1003" t="n"/>
      <c r="M62" s="1003" t="n"/>
      <c r="N62" s="1003" t="n"/>
      <c r="O62" s="1003" t="n"/>
      <c r="P62" s="1003" t="n"/>
      <c r="Q62" s="1003" t="n"/>
      <c r="R62" s="1003" t="n"/>
      <c r="S62" s="1003" t="n"/>
      <c r="T62" s="1003" t="n"/>
      <c r="U62" s="1003" t="n"/>
      <c r="V62" s="1003" t="n"/>
      <c r="W62" s="1003" t="n"/>
      <c r="X62" s="1003" t="n"/>
      <c r="Y62" s="1003" t="n"/>
      <c r="Z62" s="1003" t="n"/>
      <c r="AA62" s="1003" t="n"/>
      <c r="AB62" s="1003" t="n"/>
    </row>
    <row r="63">
      <c r="A63" s="1003" t="n"/>
      <c r="B63" s="1003" t="n"/>
      <c r="C63" s="1003" t="n"/>
      <c r="D63" s="1003" t="n"/>
      <c r="E63" s="1003" t="n"/>
      <c r="F63" s="1003" t="n"/>
      <c r="G63" s="1003" t="n"/>
      <c r="H63" s="1003" t="n"/>
      <c r="I63" s="1003" t="n"/>
      <c r="J63" s="1003" t="n"/>
      <c r="K63" s="1003" t="n"/>
      <c r="L63" s="1003" t="n"/>
      <c r="M63" s="1003" t="n"/>
      <c r="N63" s="1003" t="n"/>
      <c r="O63" s="1003" t="n"/>
      <c r="P63" s="1003" t="n"/>
      <c r="Q63" s="1003" t="n"/>
      <c r="R63" s="1003" t="n"/>
      <c r="S63" s="1003" t="n"/>
      <c r="T63" s="1003" t="n"/>
      <c r="U63" s="1003" t="n"/>
      <c r="V63" s="1003" t="n"/>
      <c r="W63" s="1003" t="n"/>
      <c r="X63" s="1003" t="n"/>
      <c r="Y63" s="1003" t="n"/>
      <c r="Z63" s="1003" t="n"/>
      <c r="AA63" s="1003" t="n"/>
      <c r="AB63" s="1003" t="n"/>
    </row>
    <row r="64">
      <c r="A64" s="1003" t="n"/>
      <c r="B64" s="1003" t="n"/>
      <c r="C64" s="1003" t="n"/>
      <c r="D64" s="1003" t="n"/>
      <c r="E64" s="1003" t="n"/>
      <c r="F64" s="1003" t="n"/>
      <c r="G64" s="1003" t="n"/>
      <c r="H64" s="1003" t="n"/>
      <c r="I64" s="1003" t="n"/>
      <c r="J64" s="1003" t="n"/>
      <c r="K64" s="1003" t="n"/>
      <c r="L64" s="1003" t="n"/>
      <c r="M64" s="1003" t="n"/>
      <c r="N64" s="1003" t="n"/>
      <c r="O64" s="1003" t="n"/>
      <c r="P64" s="1003" t="n"/>
      <c r="Q64" s="1003" t="n"/>
      <c r="R64" s="1003" t="n"/>
      <c r="S64" s="1003" t="n"/>
      <c r="T64" s="1003" t="n"/>
      <c r="U64" s="1003" t="n"/>
      <c r="V64" s="1003" t="n"/>
      <c r="W64" s="1003" t="n"/>
      <c r="X64" s="1003" t="n"/>
      <c r="Y64" s="1003" t="n"/>
      <c r="Z64" s="1003" t="n"/>
      <c r="AA64" s="1003" t="n"/>
      <c r="AB64" s="1003" t="n"/>
    </row>
    <row r="65">
      <c r="A65" s="1003" t="n"/>
      <c r="B65" s="1003" t="n"/>
      <c r="C65" s="1003" t="n"/>
      <c r="D65" s="1003" t="n"/>
      <c r="E65" s="1003" t="n"/>
      <c r="F65" s="1003" t="n"/>
      <c r="G65" s="1003" t="n"/>
      <c r="H65" s="1003" t="n"/>
      <c r="I65" s="1003" t="n"/>
      <c r="J65" s="1003" t="n"/>
      <c r="K65" s="1003" t="n"/>
      <c r="L65" s="1003" t="n"/>
      <c r="M65" s="1003" t="n"/>
      <c r="N65" s="1003" t="n"/>
      <c r="O65" s="1003" t="n"/>
      <c r="P65" s="1003" t="n"/>
      <c r="Q65" s="1003" t="n"/>
      <c r="R65" s="1003" t="n"/>
      <c r="S65" s="1003" t="n"/>
      <c r="T65" s="1003" t="n"/>
      <c r="U65" s="1003" t="n"/>
      <c r="V65" s="1003" t="n"/>
      <c r="W65" s="1003" t="n"/>
      <c r="X65" s="1003" t="n"/>
      <c r="Y65" s="1003" t="n"/>
      <c r="Z65" s="1003" t="n"/>
      <c r="AA65" s="1003" t="n"/>
      <c r="AB65" s="1003" t="n"/>
    </row>
    <row r="66">
      <c r="A66" s="1003" t="n"/>
      <c r="B66" s="1003" t="n"/>
      <c r="C66" s="1003" t="n"/>
      <c r="D66" s="1003" t="n"/>
      <c r="E66" s="1003" t="n"/>
      <c r="F66" s="1003" t="n"/>
      <c r="G66" s="1003" t="n"/>
      <c r="H66" s="1003" t="n"/>
      <c r="I66" s="1003" t="n"/>
      <c r="J66" s="1003" t="n"/>
      <c r="K66" s="1003" t="n"/>
      <c r="L66" s="1003" t="n"/>
      <c r="M66" s="1003" t="n"/>
      <c r="N66" s="1003" t="n"/>
      <c r="O66" s="1003" t="n"/>
      <c r="P66" s="1003" t="n"/>
      <c r="Q66" s="1003" t="n"/>
      <c r="R66" s="1003" t="n"/>
      <c r="S66" s="1003" t="n"/>
      <c r="T66" s="1003" t="n"/>
      <c r="U66" s="1003" t="n"/>
      <c r="V66" s="1003" t="n"/>
      <c r="W66" s="1003" t="n"/>
      <c r="X66" s="1003" t="n"/>
      <c r="Y66" s="1003" t="n"/>
      <c r="Z66" s="1003" t="n"/>
      <c r="AA66" s="1003" t="n"/>
      <c r="AB66" s="1003" t="n"/>
    </row>
    <row r="67">
      <c r="A67" s="1003" t="n"/>
      <c r="B67" s="1003" t="n"/>
      <c r="C67" s="1003" t="n"/>
      <c r="D67" s="1003" t="n"/>
      <c r="E67" s="1003" t="n"/>
      <c r="F67" s="1003" t="n"/>
      <c r="G67" s="1003" t="n"/>
      <c r="H67" s="1003" t="n"/>
      <c r="I67" s="1003" t="n"/>
      <c r="J67" s="1003" t="n"/>
      <c r="K67" s="1003" t="n"/>
      <c r="L67" s="1003" t="n"/>
      <c r="M67" s="1003" t="n"/>
      <c r="N67" s="1003" t="n"/>
      <c r="O67" s="1003" t="n"/>
      <c r="P67" s="1003" t="n"/>
      <c r="Q67" s="1003" t="n"/>
      <c r="R67" s="1003" t="n"/>
      <c r="S67" s="1003" t="n"/>
      <c r="T67" s="1003" t="n"/>
      <c r="U67" s="1003" t="n"/>
      <c r="V67" s="1003" t="n"/>
      <c r="W67" s="1003" t="n"/>
      <c r="X67" s="1003" t="n"/>
      <c r="Y67" s="1003" t="n"/>
      <c r="Z67" s="1003" t="n"/>
      <c r="AA67" s="1003" t="n"/>
      <c r="AB67" s="1003" t="n"/>
    </row>
    <row r="68">
      <c r="A68" s="1003" t="n"/>
      <c r="B68" s="1003" t="n"/>
      <c r="C68" s="1003" t="n"/>
      <c r="D68" s="1003" t="n"/>
      <c r="E68" s="1003" t="n"/>
      <c r="F68" s="1003" t="n"/>
      <c r="G68" s="1003" t="n"/>
      <c r="H68" s="1003" t="n"/>
      <c r="I68" s="1003" t="n"/>
      <c r="J68" s="1003" t="n"/>
      <c r="K68" s="1003" t="n"/>
      <c r="L68" s="1003" t="n"/>
      <c r="M68" s="1003" t="n"/>
      <c r="N68" s="1003" t="n"/>
      <c r="O68" s="1003" t="n"/>
      <c r="P68" s="1003" t="n"/>
      <c r="Q68" s="1003" t="n"/>
      <c r="R68" s="1003" t="n"/>
      <c r="S68" s="1003" t="n"/>
      <c r="T68" s="1003" t="n"/>
      <c r="U68" s="1003" t="n"/>
      <c r="V68" s="1003" t="n"/>
      <c r="W68" s="1003" t="n"/>
      <c r="X68" s="1003" t="n"/>
      <c r="Y68" s="1003" t="n"/>
      <c r="Z68" s="1003" t="n"/>
      <c r="AA68" s="1003" t="n"/>
      <c r="AB68" s="1003" t="n"/>
    </row>
    <row r="69">
      <c r="A69" s="1003" t="n"/>
      <c r="B69" s="1003" t="n"/>
      <c r="C69" s="1003" t="n"/>
      <c r="D69" s="1003" t="n"/>
      <c r="E69" s="1003" t="n"/>
      <c r="F69" s="1003" t="n"/>
      <c r="G69" s="1003" t="n"/>
      <c r="H69" s="1003" t="n"/>
      <c r="I69" s="1003" t="n"/>
      <c r="J69" s="1003" t="n"/>
      <c r="K69" s="1003" t="n"/>
      <c r="L69" s="1003" t="n"/>
      <c r="M69" s="1003" t="n"/>
      <c r="N69" s="1003" t="n"/>
      <c r="O69" s="1003" t="n"/>
      <c r="P69" s="1003" t="n"/>
      <c r="Q69" s="1003" t="n"/>
      <c r="R69" s="1003" t="n"/>
      <c r="S69" s="1003" t="n"/>
      <c r="T69" s="1003" t="n"/>
      <c r="U69" s="1003" t="n"/>
      <c r="V69" s="1003" t="n"/>
      <c r="W69" s="1003" t="n"/>
      <c r="X69" s="1003" t="n"/>
      <c r="Y69" s="1003" t="n"/>
      <c r="Z69" s="1003" t="n"/>
      <c r="AA69" s="1003" t="n"/>
      <c r="AB69" s="1003" t="n"/>
    </row>
    <row r="70">
      <c r="A70" s="1003" t="n"/>
      <c r="B70" s="1003" t="n"/>
      <c r="C70" s="1003" t="n"/>
      <c r="D70" s="1003" t="n"/>
      <c r="E70" s="1003" t="n"/>
      <c r="F70" s="1003" t="n"/>
      <c r="G70" s="1003" t="n"/>
      <c r="H70" s="1003" t="n"/>
      <c r="I70" s="1003" t="n"/>
      <c r="J70" s="1003" t="n"/>
      <c r="K70" s="1003" t="n"/>
      <c r="L70" s="1003" t="n"/>
      <c r="M70" s="1003" t="n"/>
      <c r="N70" s="1003" t="n"/>
      <c r="O70" s="1003" t="n"/>
      <c r="P70" s="1003" t="n"/>
      <c r="Q70" s="1003" t="n"/>
      <c r="R70" s="1003" t="n"/>
      <c r="S70" s="1003" t="n"/>
      <c r="T70" s="1003" t="n"/>
      <c r="U70" s="1003" t="n"/>
      <c r="V70" s="1003" t="n"/>
      <c r="W70" s="1003" t="n"/>
      <c r="X70" s="1003" t="n"/>
      <c r="Y70" s="1003" t="n"/>
      <c r="Z70" s="1003" t="n"/>
      <c r="AA70" s="1003" t="n"/>
      <c r="AB70" s="1003" t="n"/>
    </row>
    <row r="71">
      <c r="A71" s="1003" t="n"/>
      <c r="B71" s="1003" t="n"/>
      <c r="C71" s="1003" t="n"/>
      <c r="D71" s="1003" t="n"/>
      <c r="E71" s="1003" t="n"/>
      <c r="F71" s="1003" t="n"/>
      <c r="G71" s="1003" t="n"/>
      <c r="H71" s="1003" t="n"/>
      <c r="I71" s="1003" t="n"/>
      <c r="J71" s="1003" t="n"/>
      <c r="K71" s="1003" t="n"/>
      <c r="L71" s="1003" t="n"/>
      <c r="M71" s="1003" t="n"/>
      <c r="N71" s="1003" t="n"/>
      <c r="O71" s="1003" t="n"/>
      <c r="P71" s="1003" t="n"/>
      <c r="Q71" s="1003" t="n"/>
      <c r="R71" s="1003" t="n"/>
      <c r="S71" s="1003" t="n"/>
      <c r="T71" s="1003" t="n"/>
      <c r="U71" s="1003" t="n"/>
      <c r="V71" s="1003" t="n"/>
      <c r="W71" s="1003" t="n"/>
      <c r="X71" s="1003" t="n"/>
      <c r="Y71" s="1003" t="n"/>
      <c r="Z71" s="1003" t="n"/>
      <c r="AA71" s="1003" t="n"/>
      <c r="AB71" s="1003" t="n"/>
    </row>
    <row r="72">
      <c r="A72" s="1003" t="n"/>
      <c r="B72" s="1003" t="n"/>
      <c r="C72" s="1003" t="n"/>
      <c r="D72" s="1003" t="n"/>
      <c r="E72" s="1003" t="n"/>
      <c r="F72" s="1003" t="n"/>
      <c r="G72" s="1003" t="n"/>
      <c r="H72" s="1003" t="n"/>
      <c r="I72" s="1003" t="n"/>
      <c r="J72" s="1003" t="n"/>
      <c r="K72" s="1003" t="n"/>
      <c r="L72" s="1003" t="n"/>
      <c r="M72" s="1003" t="n"/>
      <c r="N72" s="1003" t="n"/>
      <c r="O72" s="1003" t="n"/>
      <c r="P72" s="1003" t="n"/>
      <c r="Q72" s="1003" t="n"/>
      <c r="R72" s="1003" t="n"/>
      <c r="S72" s="1003" t="n"/>
      <c r="T72" s="1003" t="n"/>
      <c r="U72" s="1003" t="n"/>
      <c r="V72" s="1003" t="n"/>
      <c r="W72" s="1003" t="n"/>
      <c r="X72" s="1003" t="n"/>
      <c r="Y72" s="1003" t="n"/>
      <c r="Z72" s="1003" t="n"/>
      <c r="AA72" s="1003" t="n"/>
      <c r="AB72" s="1003" t="n"/>
    </row>
    <row r="73">
      <c r="A73" s="1003" t="n"/>
      <c r="B73" s="1003" t="n"/>
      <c r="C73" s="1003" t="n"/>
      <c r="D73" s="1003" t="n"/>
      <c r="E73" s="1003" t="n"/>
      <c r="F73" s="1003" t="n"/>
      <c r="G73" s="1003" t="n"/>
      <c r="H73" s="1003" t="n"/>
      <c r="I73" s="1003" t="n"/>
      <c r="J73" s="1003" t="n"/>
      <c r="K73" s="1003" t="n"/>
      <c r="L73" s="1003" t="n"/>
      <c r="M73" s="1003" t="n"/>
      <c r="N73" s="1003" t="n"/>
      <c r="O73" s="1003" t="n"/>
      <c r="P73" s="1003" t="n"/>
      <c r="Q73" s="1003" t="n"/>
      <c r="R73" s="1003" t="n"/>
      <c r="S73" s="1003" t="n"/>
      <c r="T73" s="1003" t="n"/>
      <c r="U73" s="1003" t="n"/>
      <c r="V73" s="1003" t="n"/>
      <c r="W73" s="1003" t="n"/>
      <c r="X73" s="1003" t="n"/>
      <c r="Y73" s="1003" t="n"/>
      <c r="Z73" s="1003" t="n"/>
      <c r="AA73" s="1003" t="n"/>
      <c r="AB73" s="1003" t="n"/>
    </row>
    <row r="74">
      <c r="A74" s="1003" t="n"/>
      <c r="B74" s="1003" t="n"/>
      <c r="C74" s="1003" t="n"/>
      <c r="D74" s="1003" t="n"/>
      <c r="E74" s="1003" t="n"/>
      <c r="F74" s="1003" t="n"/>
      <c r="G74" s="1003" t="n"/>
      <c r="H74" s="1003" t="n"/>
      <c r="I74" s="1003" t="n"/>
      <c r="J74" s="1003" t="n"/>
      <c r="K74" s="1003" t="n"/>
      <c r="L74" s="1003" t="n"/>
      <c r="M74" s="1003" t="n"/>
      <c r="N74" s="1003" t="n"/>
      <c r="O74" s="1003" t="n"/>
      <c r="P74" s="1003" t="n"/>
      <c r="Q74" s="1003" t="n"/>
      <c r="R74" s="1003" t="n"/>
      <c r="S74" s="1003" t="n"/>
      <c r="T74" s="1003" t="n"/>
      <c r="U74" s="1003" t="n"/>
      <c r="V74" s="1003" t="n"/>
      <c r="W74" s="1003" t="n"/>
      <c r="X74" s="1003" t="n"/>
      <c r="Y74" s="1003" t="n"/>
      <c r="Z74" s="1003" t="n"/>
      <c r="AA74" s="1003" t="n"/>
      <c r="AB74" s="1003" t="n"/>
    </row>
    <row r="75">
      <c r="A75" s="1003" t="n"/>
      <c r="B75" s="1003" t="n"/>
      <c r="C75" s="1003" t="n"/>
      <c r="D75" s="1003" t="n"/>
      <c r="E75" s="1003" t="n"/>
      <c r="F75" s="1003" t="n"/>
      <c r="G75" s="1003" t="n"/>
      <c r="H75" s="1003" t="n"/>
      <c r="I75" s="1003" t="n"/>
      <c r="J75" s="1003" t="n"/>
      <c r="K75" s="1003" t="n"/>
      <c r="L75" s="1003" t="n"/>
      <c r="M75" s="1003" t="n"/>
      <c r="N75" s="1003" t="n"/>
      <c r="O75" s="1003" t="n"/>
      <c r="P75" s="1003" t="n"/>
      <c r="Q75" s="1003" t="n"/>
      <c r="R75" s="1003" t="n"/>
      <c r="S75" s="1003" t="n"/>
      <c r="T75" s="1003" t="n"/>
      <c r="U75" s="1003" t="n"/>
      <c r="V75" s="1003" t="n"/>
      <c r="W75" s="1003" t="n"/>
      <c r="X75" s="1003" t="n"/>
      <c r="Y75" s="1003" t="n"/>
      <c r="Z75" s="1003" t="n"/>
      <c r="AA75" s="1003" t="n"/>
      <c r="AB75" s="1003" t="n"/>
    </row>
    <row r="76">
      <c r="A76" s="1003" t="n"/>
      <c r="B76" s="1003" t="n"/>
      <c r="C76" s="1003" t="n"/>
      <c r="D76" s="1003" t="n"/>
      <c r="E76" s="1003" t="n"/>
      <c r="F76" s="1003" t="n"/>
      <c r="G76" s="1003" t="n"/>
      <c r="H76" s="1003" t="n"/>
      <c r="I76" s="1003" t="n"/>
      <c r="J76" s="1003" t="n"/>
      <c r="K76" s="1003" t="n"/>
      <c r="L76" s="1003" t="n"/>
      <c r="M76" s="1003" t="n"/>
      <c r="N76" s="1003" t="n"/>
      <c r="O76" s="1003" t="n"/>
      <c r="P76" s="1003" t="n"/>
      <c r="Q76" s="1003" t="n"/>
      <c r="R76" s="1003" t="n"/>
      <c r="S76" s="1003" t="n"/>
      <c r="T76" s="1003" t="n"/>
      <c r="U76" s="1003" t="n"/>
      <c r="V76" s="1003" t="n"/>
      <c r="W76" s="1003" t="n"/>
      <c r="X76" s="1003" t="n"/>
      <c r="Y76" s="1003" t="n"/>
      <c r="Z76" s="1003" t="n"/>
      <c r="AA76" s="1003" t="n"/>
      <c r="AB76" s="1003" t="n"/>
    </row>
    <row r="77">
      <c r="A77" s="1003" t="n"/>
      <c r="B77" s="1003" t="n"/>
      <c r="C77" s="1003" t="n"/>
      <c r="D77" s="1003" t="n"/>
      <c r="E77" s="1003" t="n"/>
      <c r="F77" s="1003" t="n"/>
      <c r="G77" s="1003" t="n"/>
      <c r="H77" s="1003" t="n"/>
      <c r="I77" s="1003" t="n"/>
      <c r="J77" s="1003" t="n"/>
      <c r="K77" s="1003" t="n"/>
      <c r="L77" s="1003" t="n"/>
      <c r="M77" s="1003" t="n"/>
      <c r="N77" s="1003" t="n"/>
      <c r="O77" s="1003" t="n"/>
      <c r="P77" s="1003" t="n"/>
      <c r="Q77" s="1003" t="n"/>
      <c r="R77" s="1003" t="n"/>
      <c r="S77" s="1003" t="n"/>
      <c r="T77" s="1003" t="n"/>
      <c r="U77" s="1003" t="n"/>
      <c r="V77" s="1003" t="n"/>
      <c r="W77" s="1003" t="n"/>
      <c r="X77" s="1003" t="n"/>
      <c r="Y77" s="1003" t="n"/>
      <c r="Z77" s="1003" t="n"/>
      <c r="AA77" s="1003" t="n"/>
      <c r="AB77" s="1003" t="n"/>
    </row>
    <row r="78">
      <c r="A78" s="1003" t="n"/>
      <c r="B78" s="1003" t="n"/>
      <c r="C78" s="1003" t="n"/>
      <c r="D78" s="1003" t="n"/>
      <c r="E78" s="1003" t="n"/>
      <c r="F78" s="1003" t="n"/>
      <c r="G78" s="1003" t="n"/>
      <c r="H78" s="1003" t="n"/>
      <c r="I78" s="1003" t="n"/>
      <c r="J78" s="1003" t="n"/>
      <c r="K78" s="1003" t="n"/>
      <c r="L78" s="1003" t="n"/>
      <c r="M78" s="1003" t="n"/>
      <c r="N78" s="1003" t="n"/>
      <c r="O78" s="1003" t="n"/>
      <c r="P78" s="1003" t="n"/>
      <c r="Q78" s="1003" t="n"/>
      <c r="R78" s="1003" t="n"/>
      <c r="S78" s="1003" t="n"/>
      <c r="T78" s="1003" t="n"/>
      <c r="U78" s="1003" t="n"/>
      <c r="V78" s="1003" t="n"/>
      <c r="W78" s="1003" t="n"/>
      <c r="X78" s="1003" t="n"/>
      <c r="Y78" s="1003" t="n"/>
      <c r="Z78" s="1003" t="n"/>
      <c r="AA78" s="1003" t="n"/>
      <c r="AB78" s="1003" t="n"/>
    </row>
    <row r="79">
      <c r="A79" s="1003" t="n"/>
      <c r="B79" s="1003" t="n"/>
      <c r="C79" s="1003" t="n"/>
      <c r="D79" s="1003" t="n"/>
      <c r="E79" s="1003" t="n"/>
      <c r="F79" s="1003" t="n"/>
      <c r="G79" s="1003" t="n"/>
      <c r="H79" s="1003" t="n"/>
      <c r="I79" s="1003" t="n"/>
      <c r="J79" s="1003" t="n"/>
      <c r="K79" s="1003" t="n"/>
      <c r="L79" s="1003" t="n"/>
      <c r="M79" s="1003" t="n"/>
      <c r="N79" s="1003" t="n"/>
      <c r="O79" s="1003" t="n"/>
      <c r="P79" s="1003" t="n"/>
      <c r="Q79" s="1003" t="n"/>
      <c r="R79" s="1003" t="n"/>
      <c r="S79" s="1003" t="n"/>
      <c r="T79" s="1003" t="n"/>
      <c r="U79" s="1003" t="n"/>
      <c r="V79" s="1003" t="n"/>
      <c r="W79" s="1003" t="n"/>
      <c r="X79" s="1003" t="n"/>
      <c r="Y79" s="1003" t="n"/>
      <c r="Z79" s="1003" t="n"/>
      <c r="AA79" s="1003" t="n"/>
      <c r="AB79" s="1003" t="n"/>
    </row>
    <row r="80">
      <c r="A80" s="1003" t="n"/>
      <c r="B80" s="1003" t="n"/>
      <c r="C80" s="1003" t="n"/>
      <c r="D80" s="1003" t="n"/>
      <c r="E80" s="1003" t="n"/>
      <c r="F80" s="1003" t="n"/>
      <c r="G80" s="1003" t="n"/>
      <c r="H80" s="1003" t="n"/>
      <c r="I80" s="1003" t="n"/>
      <c r="J80" s="1003" t="n"/>
      <c r="K80" s="1003" t="n"/>
      <c r="L80" s="1003" t="n"/>
      <c r="M80" s="1003" t="n"/>
      <c r="N80" s="1003" t="n"/>
      <c r="O80" s="1003" t="n"/>
      <c r="P80" s="1003" t="n"/>
      <c r="Q80" s="1003" t="n"/>
      <c r="R80" s="1003" t="n"/>
      <c r="S80" s="1003" t="n"/>
      <c r="T80" s="1003" t="n"/>
      <c r="U80" s="1003" t="n"/>
      <c r="V80" s="1003" t="n"/>
      <c r="W80" s="1003" t="n"/>
      <c r="X80" s="1003" t="n"/>
      <c r="Y80" s="1003" t="n"/>
      <c r="Z80" s="1003" t="n"/>
      <c r="AA80" s="1003" t="n"/>
      <c r="AB80" s="1003" t="n"/>
    </row>
    <row r="81">
      <c r="A81" s="1003" t="n"/>
      <c r="B81" s="1003" t="n"/>
      <c r="C81" s="1003" t="n"/>
      <c r="D81" s="1003" t="n"/>
      <c r="E81" s="1003" t="n"/>
      <c r="F81" s="1003" t="n"/>
      <c r="G81" s="1003" t="n"/>
      <c r="H81" s="1003" t="n"/>
      <c r="I81" s="1003" t="n"/>
      <c r="J81" s="1003" t="n"/>
      <c r="K81" s="1003" t="n"/>
      <c r="L81" s="1003" t="n"/>
      <c r="M81" s="1003" t="n"/>
      <c r="N81" s="1003" t="n"/>
      <c r="O81" s="1003" t="n"/>
      <c r="P81" s="1003" t="n"/>
      <c r="Q81" s="1003" t="n"/>
      <c r="R81" s="1003" t="n"/>
      <c r="S81" s="1003" t="n"/>
      <c r="T81" s="1003" t="n"/>
      <c r="U81" s="1003" t="n"/>
      <c r="V81" s="1003" t="n"/>
      <c r="W81" s="1003" t="n"/>
      <c r="X81" s="1003" t="n"/>
      <c r="Y81" s="1003" t="n"/>
      <c r="Z81" s="1003" t="n"/>
      <c r="AA81" s="1003" t="n"/>
      <c r="AB81" s="1003" t="n"/>
    </row>
    <row r="82">
      <c r="A82" s="1003" t="n"/>
      <c r="B82" s="1003" t="n"/>
      <c r="C82" s="1003" t="n"/>
      <c r="D82" s="1003" t="n"/>
      <c r="E82" s="1003" t="n"/>
      <c r="F82" s="1003" t="n"/>
      <c r="G82" s="1003" t="n"/>
      <c r="H82" s="1003" t="n"/>
      <c r="I82" s="1003" t="n"/>
      <c r="J82" s="1003" t="n"/>
      <c r="K82" s="1003" t="n"/>
      <c r="L82" s="1003" t="n"/>
      <c r="M82" s="1003" t="n"/>
      <c r="N82" s="1003" t="n"/>
      <c r="O82" s="1003" t="n"/>
      <c r="P82" s="1003" t="n"/>
      <c r="Q82" s="1003" t="n"/>
      <c r="R82" s="1003" t="n"/>
      <c r="S82" s="1003" t="n"/>
      <c r="T82" s="1003" t="n"/>
      <c r="U82" s="1003" t="n"/>
      <c r="V82" s="1003" t="n"/>
      <c r="W82" s="1003" t="n"/>
      <c r="X82" s="1003" t="n"/>
      <c r="Y82" s="1003" t="n"/>
      <c r="Z82" s="1003" t="n"/>
      <c r="AA82" s="1003" t="n"/>
      <c r="AB82" s="1003" t="n"/>
    </row>
    <row r="83">
      <c r="A83" s="1003" t="n"/>
      <c r="B83" s="1003" t="n"/>
      <c r="C83" s="1003" t="n"/>
      <c r="D83" s="1003" t="n"/>
      <c r="E83" s="1003" t="n"/>
      <c r="F83" s="1003" t="n"/>
      <c r="G83" s="1003" t="n"/>
      <c r="H83" s="1003" t="n"/>
      <c r="I83" s="1003" t="n"/>
      <c r="J83" s="1003" t="n"/>
      <c r="K83" s="1003" t="n"/>
      <c r="L83" s="1003" t="n"/>
      <c r="M83" s="1003" t="n"/>
      <c r="N83" s="1003" t="n"/>
      <c r="O83" s="1003" t="n"/>
      <c r="P83" s="1003" t="n"/>
      <c r="Q83" s="1003" t="n"/>
      <c r="R83" s="1003" t="n"/>
      <c r="S83" s="1003" t="n"/>
      <c r="T83" s="1003" t="n"/>
      <c r="U83" s="1003" t="n"/>
      <c r="V83" s="1003" t="n"/>
      <c r="W83" s="1003" t="n"/>
      <c r="X83" s="1003" t="n"/>
      <c r="Y83" s="1003" t="n"/>
      <c r="Z83" s="1003" t="n"/>
      <c r="AA83" s="1003" t="n"/>
      <c r="AB83" s="1003" t="n"/>
    </row>
    <row r="84">
      <c r="A84" s="1003" t="n"/>
      <c r="B84" s="1003" t="n"/>
      <c r="C84" s="1003" t="n"/>
      <c r="D84" s="1003" t="n"/>
      <c r="E84" s="1003" t="n"/>
      <c r="F84" s="1003" t="n"/>
      <c r="G84" s="1003" t="n"/>
      <c r="H84" s="1003" t="n"/>
      <c r="I84" s="1003" t="n"/>
      <c r="J84" s="1003" t="n"/>
      <c r="K84" s="1003" t="n"/>
      <c r="L84" s="1003" t="n"/>
      <c r="M84" s="1003" t="n"/>
      <c r="N84" s="1003" t="n"/>
      <c r="O84" s="1003" t="n"/>
      <c r="P84" s="1003" t="n"/>
      <c r="Q84" s="1003" t="n"/>
      <c r="R84" s="1003" t="n"/>
      <c r="S84" s="1003" t="n"/>
      <c r="T84" s="1003" t="n"/>
      <c r="U84" s="1003" t="n"/>
      <c r="V84" s="1003" t="n"/>
      <c r="W84" s="1003" t="n"/>
      <c r="X84" s="1003" t="n"/>
      <c r="Y84" s="1003" t="n"/>
      <c r="Z84" s="1003" t="n"/>
      <c r="AA84" s="1003" t="n"/>
      <c r="AB84" s="1003" t="n"/>
    </row>
    <row r="85">
      <c r="A85" s="1003" t="n"/>
      <c r="B85" s="1003" t="n"/>
      <c r="C85" s="1003" t="n"/>
      <c r="D85" s="1003" t="n"/>
      <c r="E85" s="1003" t="n"/>
      <c r="F85" s="1003" t="n"/>
      <c r="G85" s="1003" t="n"/>
      <c r="H85" s="1003" t="n"/>
      <c r="I85" s="1003" t="n"/>
      <c r="J85" s="1003" t="n"/>
      <c r="K85" s="1003" t="n"/>
      <c r="L85" s="1003" t="n"/>
      <c r="M85" s="1003" t="n"/>
      <c r="N85" s="1003" t="n"/>
      <c r="O85" s="1003" t="n"/>
      <c r="P85" s="1003" t="n"/>
      <c r="Q85" s="1003" t="n"/>
      <c r="R85" s="1003" t="n"/>
      <c r="S85" s="1003" t="n"/>
      <c r="T85" s="1003" t="n"/>
      <c r="U85" s="1003" t="n"/>
      <c r="V85" s="1003" t="n"/>
      <c r="W85" s="1003" t="n"/>
      <c r="X85" s="1003" t="n"/>
      <c r="Y85" s="1003" t="n"/>
      <c r="Z85" s="1003" t="n"/>
      <c r="AA85" s="1003" t="n"/>
      <c r="AB85" s="1003" t="n"/>
    </row>
    <row r="86">
      <c r="A86" s="1003" t="n"/>
      <c r="B86" s="1003" t="n"/>
      <c r="C86" s="1003" t="n"/>
      <c r="D86" s="1003" t="n"/>
      <c r="E86" s="1003" t="n"/>
      <c r="F86" s="1003" t="n"/>
      <c r="G86" s="1003" t="n"/>
      <c r="H86" s="1003" t="n"/>
      <c r="I86" s="1003" t="n"/>
      <c r="J86" s="1003" t="n"/>
      <c r="K86" s="1003" t="n"/>
      <c r="L86" s="1003" t="n"/>
      <c r="M86" s="1003" t="n"/>
      <c r="N86" s="1003" t="n"/>
      <c r="O86" s="1003" t="n"/>
      <c r="P86" s="1003" t="n"/>
      <c r="Q86" s="1003" t="n"/>
      <c r="R86" s="1003" t="n"/>
      <c r="S86" s="1003" t="n"/>
      <c r="T86" s="1003" t="n"/>
      <c r="U86" s="1003" t="n"/>
      <c r="V86" s="1003" t="n"/>
      <c r="W86" s="1003" t="n"/>
      <c r="X86" s="1003" t="n"/>
      <c r="Y86" s="1003" t="n"/>
      <c r="Z86" s="1003" t="n"/>
      <c r="AA86" s="1003" t="n"/>
      <c r="AB86" s="1003" t="n"/>
    </row>
    <row r="87">
      <c r="A87" s="1003" t="n"/>
      <c r="B87" s="1003" t="n"/>
      <c r="C87" s="1003" t="n"/>
      <c r="D87" s="1003" t="n"/>
      <c r="E87" s="1003" t="n"/>
      <c r="F87" s="1003" t="n"/>
      <c r="G87" s="1003" t="n"/>
      <c r="H87" s="1003" t="n"/>
      <c r="I87" s="1003" t="n"/>
      <c r="J87" s="1003" t="n"/>
      <c r="K87" s="1003" t="n"/>
      <c r="L87" s="1003" t="n"/>
      <c r="M87" s="1003" t="n"/>
      <c r="N87" s="1003" t="n"/>
      <c r="O87" s="1003" t="n"/>
      <c r="P87" s="1003" t="n"/>
      <c r="Q87" s="1003" t="n"/>
      <c r="R87" s="1003" t="n"/>
      <c r="S87" s="1003" t="n"/>
      <c r="T87" s="1003" t="n"/>
      <c r="U87" s="1003" t="n"/>
      <c r="V87" s="1003" t="n"/>
      <c r="W87" s="1003" t="n"/>
      <c r="X87" s="1003" t="n"/>
      <c r="Y87" s="1003" t="n"/>
      <c r="Z87" s="1003" t="n"/>
      <c r="AA87" s="1003" t="n"/>
      <c r="AB87" s="1003" t="n"/>
    </row>
    <row r="88">
      <c r="A88" s="1003" t="n"/>
      <c r="B88" s="1003" t="n"/>
      <c r="C88" s="1003" t="n"/>
      <c r="D88" s="1003" t="n"/>
      <c r="E88" s="1003" t="n"/>
      <c r="F88" s="1003" t="n"/>
      <c r="G88" s="1003" t="n"/>
      <c r="H88" s="1003" t="n"/>
      <c r="I88" s="1003" t="n"/>
      <c r="J88" s="1003" t="n"/>
      <c r="K88" s="1003" t="n"/>
      <c r="L88" s="1003" t="n"/>
      <c r="M88" s="1003" t="n"/>
      <c r="N88" s="1003" t="n"/>
      <c r="O88" s="1003" t="n"/>
      <c r="P88" s="1003" t="n"/>
      <c r="Q88" s="1003" t="n"/>
      <c r="R88" s="1003" t="n"/>
      <c r="S88" s="1003" t="n"/>
      <c r="T88" s="1003" t="n"/>
      <c r="U88" s="1003" t="n"/>
      <c r="V88" s="1003" t="n"/>
      <c r="W88" s="1003" t="n"/>
      <c r="X88" s="1003" t="n"/>
      <c r="Y88" s="1003" t="n"/>
      <c r="Z88" s="1003" t="n"/>
      <c r="AA88" s="1003" t="n"/>
      <c r="AB88" s="1003" t="n"/>
    </row>
    <row r="89">
      <c r="A89" s="1003" t="n"/>
      <c r="B89" s="1003" t="n"/>
      <c r="C89" s="1003" t="n"/>
      <c r="D89" s="1003" t="n"/>
      <c r="E89" s="1003" t="n"/>
      <c r="F89" s="1003" t="n"/>
      <c r="G89" s="1003" t="n"/>
      <c r="H89" s="1003" t="n"/>
      <c r="I89" s="1003" t="n"/>
      <c r="J89" s="1003" t="n"/>
      <c r="K89" s="1003" t="n"/>
      <c r="L89" s="1003" t="n"/>
      <c r="M89" s="1003" t="n"/>
      <c r="N89" s="1003" t="n"/>
      <c r="O89" s="1003" t="n"/>
      <c r="P89" s="1003" t="n"/>
      <c r="Q89" s="1003" t="n"/>
      <c r="R89" s="1003" t="n"/>
      <c r="S89" s="1003" t="n"/>
      <c r="T89" s="1003" t="n"/>
      <c r="U89" s="1003" t="n"/>
      <c r="V89" s="1003" t="n"/>
      <c r="W89" s="1003" t="n"/>
      <c r="X89" s="1003" t="n"/>
      <c r="Y89" s="1003" t="n"/>
      <c r="Z89" s="1003" t="n"/>
      <c r="AA89" s="1003" t="n"/>
      <c r="AB89" s="1003" t="n"/>
    </row>
    <row r="90">
      <c r="A90" s="1003" t="n"/>
      <c r="B90" s="1003" t="n"/>
      <c r="C90" s="1003" t="n"/>
      <c r="D90" s="1003" t="n"/>
      <c r="E90" s="1003" t="n"/>
      <c r="F90" s="1003" t="n"/>
      <c r="G90" s="1003" t="n"/>
      <c r="H90" s="1003" t="n"/>
      <c r="I90" s="1003" t="n"/>
      <c r="J90" s="1003" t="n"/>
      <c r="K90" s="1003" t="n"/>
      <c r="L90" s="1003" t="n"/>
      <c r="M90" s="1003" t="n"/>
      <c r="N90" s="1003" t="n"/>
      <c r="O90" s="1003" t="n"/>
      <c r="P90" s="1003" t="n"/>
      <c r="Q90" s="1003" t="n"/>
      <c r="R90" s="1003" t="n"/>
      <c r="S90" s="1003" t="n"/>
      <c r="T90" s="1003" t="n"/>
      <c r="U90" s="1003" t="n"/>
      <c r="V90" s="1003" t="n"/>
      <c r="W90" s="1003" t="n"/>
      <c r="X90" s="1003" t="n"/>
      <c r="Y90" s="1003" t="n"/>
      <c r="Z90" s="1003" t="n"/>
      <c r="AA90" s="1003" t="n"/>
      <c r="AB90" s="1003" t="n"/>
    </row>
    <row r="91">
      <c r="A91" s="1003" t="n"/>
      <c r="B91" s="1003" t="n"/>
      <c r="C91" s="1003" t="n"/>
      <c r="D91" s="1003" t="n"/>
      <c r="E91" s="1003" t="n"/>
      <c r="F91" s="1003" t="n"/>
      <c r="G91" s="1003" t="n"/>
      <c r="H91" s="1003" t="n"/>
      <c r="I91" s="1003" t="n"/>
      <c r="J91" s="1003" t="n"/>
      <c r="K91" s="1003" t="n"/>
      <c r="L91" s="1003" t="n"/>
      <c r="M91" s="1003" t="n"/>
      <c r="N91" s="1003" t="n"/>
      <c r="O91" s="1003" t="n"/>
      <c r="P91" s="1003" t="n"/>
      <c r="Q91" s="1003" t="n"/>
      <c r="R91" s="1003" t="n"/>
      <c r="S91" s="1003" t="n"/>
      <c r="T91" s="1003" t="n"/>
      <c r="U91" s="1003" t="n"/>
      <c r="V91" s="1003" t="n"/>
      <c r="W91" s="1003" t="n"/>
      <c r="X91" s="1003" t="n"/>
      <c r="Y91" s="1003" t="n"/>
      <c r="Z91" s="1003" t="n"/>
      <c r="AA91" s="1003" t="n"/>
      <c r="AB91" s="1003" t="n"/>
    </row>
    <row r="92">
      <c r="A92" s="1003" t="n"/>
      <c r="B92" s="1003" t="n"/>
      <c r="C92" s="1003" t="n"/>
      <c r="D92" s="1003" t="n"/>
      <c r="E92" s="1003" t="n"/>
      <c r="F92" s="1003" t="n"/>
      <c r="G92" s="1003" t="n"/>
      <c r="H92" s="1003" t="n"/>
      <c r="I92" s="1003" t="n"/>
      <c r="J92" s="1003" t="n"/>
      <c r="K92" s="1003" t="n"/>
      <c r="L92" s="1003" t="n"/>
      <c r="M92" s="1003" t="n"/>
      <c r="N92" s="1003" t="n"/>
      <c r="O92" s="1003" t="n"/>
      <c r="P92" s="1003" t="n"/>
      <c r="Q92" s="1003" t="n"/>
      <c r="R92" s="1003" t="n"/>
      <c r="S92" s="1003" t="n"/>
      <c r="T92" s="1003" t="n"/>
      <c r="U92" s="1003" t="n"/>
      <c r="V92" s="1003" t="n"/>
      <c r="W92" s="1003" t="n"/>
      <c r="X92" s="1003" t="n"/>
      <c r="Y92" s="1003" t="n"/>
      <c r="Z92" s="1003" t="n"/>
      <c r="AA92" s="1003" t="n"/>
      <c r="AB92" s="1003" t="n"/>
    </row>
    <row r="93">
      <c r="A93" s="1003" t="n"/>
      <c r="B93" s="1003" t="n"/>
      <c r="C93" s="1003" t="n"/>
      <c r="D93" s="1003" t="n"/>
      <c r="E93" s="1003" t="n"/>
      <c r="F93" s="1003" t="n"/>
      <c r="G93" s="1003" t="n"/>
      <c r="H93" s="1003" t="n"/>
      <c r="I93" s="1003" t="n"/>
      <c r="J93" s="1003" t="n"/>
      <c r="K93" s="1003" t="n"/>
      <c r="L93" s="1003" t="n"/>
      <c r="M93" s="1003" t="n"/>
      <c r="N93" s="1003" t="n"/>
      <c r="O93" s="1003" t="n"/>
      <c r="P93" s="1003" t="n"/>
      <c r="Q93" s="1003" t="n"/>
      <c r="R93" s="1003" t="n"/>
      <c r="S93" s="1003" t="n"/>
      <c r="T93" s="1003" t="n"/>
      <c r="U93" s="1003" t="n"/>
      <c r="V93" s="1003" t="n"/>
      <c r="W93" s="1003" t="n"/>
      <c r="X93" s="1003" t="n"/>
      <c r="Y93" s="1003" t="n"/>
      <c r="Z93" s="1003" t="n"/>
      <c r="AA93" s="1003" t="n"/>
      <c r="AB93" s="1003" t="n"/>
    </row>
    <row r="94">
      <c r="A94" s="1003" t="n"/>
      <c r="B94" s="1003" t="n"/>
      <c r="C94" s="1003" t="n"/>
      <c r="D94" s="1003" t="n"/>
      <c r="E94" s="1003" t="n"/>
      <c r="F94" s="1003" t="n"/>
      <c r="G94" s="1003" t="n"/>
      <c r="H94" s="1003" t="n"/>
      <c r="I94" s="1003" t="n"/>
      <c r="J94" s="1003" t="n"/>
      <c r="K94" s="1003" t="n"/>
      <c r="L94" s="1003" t="n"/>
      <c r="M94" s="1003" t="n"/>
      <c r="N94" s="1003" t="n"/>
      <c r="O94" s="1003" t="n"/>
      <c r="P94" s="1003" t="n"/>
      <c r="Q94" s="1003" t="n"/>
      <c r="R94" s="1003" t="n"/>
      <c r="S94" s="1003" t="n"/>
      <c r="T94" s="1003" t="n"/>
      <c r="U94" s="1003" t="n"/>
      <c r="V94" s="1003" t="n"/>
      <c r="W94" s="1003" t="n"/>
      <c r="X94" s="1003" t="n"/>
      <c r="Y94" s="1003" t="n"/>
      <c r="Z94" s="1003" t="n"/>
      <c r="AA94" s="1003" t="n"/>
      <c r="AB94" s="1003" t="n"/>
    </row>
    <row r="95">
      <c r="A95" s="1003" t="n"/>
      <c r="B95" s="1003" t="n"/>
      <c r="C95" s="1003" t="n"/>
      <c r="D95" s="1003" t="n"/>
      <c r="E95" s="1003" t="n"/>
      <c r="F95" s="1003" t="n"/>
      <c r="G95" s="1003" t="n"/>
      <c r="H95" s="1003" t="n"/>
      <c r="I95" s="1003" t="n"/>
      <c r="J95" s="1003" t="n"/>
      <c r="K95" s="1003" t="n"/>
      <c r="L95" s="1003" t="n"/>
      <c r="M95" s="1003" t="n"/>
      <c r="N95" s="1003" t="n"/>
      <c r="O95" s="1003" t="n"/>
      <c r="P95" s="1003" t="n"/>
      <c r="Q95" s="1003" t="n"/>
      <c r="R95" s="1003" t="n"/>
      <c r="S95" s="1003" t="n"/>
      <c r="T95" s="1003" t="n"/>
      <c r="U95" s="1003" t="n"/>
      <c r="V95" s="1003" t="n"/>
      <c r="W95" s="1003" t="n"/>
      <c r="X95" s="1003" t="n"/>
      <c r="Y95" s="1003" t="n"/>
      <c r="Z95" s="1003" t="n"/>
      <c r="AA95" s="1003" t="n"/>
      <c r="AB95" s="1003" t="n"/>
    </row>
    <row r="96">
      <c r="A96" s="1003" t="n"/>
      <c r="B96" s="1003" t="n"/>
      <c r="C96" s="1003" t="n"/>
      <c r="D96" s="1003" t="n"/>
      <c r="E96" s="1003" t="n"/>
      <c r="F96" s="1003" t="n"/>
      <c r="G96" s="1003" t="n"/>
      <c r="H96" s="1003" t="n"/>
      <c r="I96" s="1003" t="n"/>
      <c r="J96" s="1003" t="n"/>
      <c r="K96" s="1003" t="n"/>
      <c r="L96" s="1003" t="n"/>
      <c r="M96" s="1003" t="n"/>
      <c r="N96" s="1003" t="n"/>
      <c r="O96" s="1003" t="n"/>
      <c r="P96" s="1003" t="n"/>
      <c r="Q96" s="1003" t="n"/>
      <c r="R96" s="1003" t="n"/>
      <c r="S96" s="1003" t="n"/>
      <c r="T96" s="1003" t="n"/>
      <c r="U96" s="1003" t="n"/>
      <c r="V96" s="1003" t="n"/>
      <c r="W96" s="1003" t="n"/>
      <c r="X96" s="1003" t="n"/>
      <c r="Y96" s="1003" t="n"/>
      <c r="Z96" s="1003" t="n"/>
      <c r="AA96" s="1003" t="n"/>
      <c r="AB96" s="1003" t="n"/>
    </row>
    <row r="97">
      <c r="A97" s="1003" t="n"/>
      <c r="B97" s="1003" t="n"/>
      <c r="C97" s="1003" t="n"/>
      <c r="D97" s="1003" t="n"/>
      <c r="E97" s="1003" t="n"/>
      <c r="F97" s="1003" t="n"/>
      <c r="G97" s="1003" t="n"/>
      <c r="H97" s="1003" t="n"/>
      <c r="I97" s="1003" t="n"/>
      <c r="J97" s="1003" t="n"/>
      <c r="K97" s="1003" t="n"/>
      <c r="L97" s="1003" t="n"/>
      <c r="M97" s="1003" t="n"/>
      <c r="N97" s="1003" t="n"/>
      <c r="O97" s="1003" t="n"/>
      <c r="P97" s="1003" t="n"/>
      <c r="Q97" s="1003" t="n"/>
      <c r="R97" s="1003" t="n"/>
      <c r="S97" s="1003" t="n"/>
      <c r="T97" s="1003" t="n"/>
      <c r="U97" s="1003" t="n"/>
      <c r="V97" s="1003" t="n"/>
      <c r="W97" s="1003" t="n"/>
      <c r="X97" s="1003" t="n"/>
      <c r="Y97" s="1003" t="n"/>
      <c r="Z97" s="1003" t="n"/>
      <c r="AA97" s="1003" t="n"/>
      <c r="AB97" s="1003" t="n"/>
    </row>
    <row r="98">
      <c r="A98" s="1003" t="n"/>
      <c r="B98" s="1003" t="n"/>
      <c r="C98" s="1003" t="n"/>
      <c r="D98" s="1003" t="n"/>
      <c r="E98" s="1003" t="n"/>
      <c r="F98" s="1003" t="n"/>
      <c r="G98" s="1003" t="n"/>
      <c r="H98" s="1003" t="n"/>
      <c r="I98" s="1003" t="n"/>
      <c r="J98" s="1003" t="n"/>
      <c r="K98" s="1003" t="n"/>
      <c r="L98" s="1003" t="n"/>
      <c r="M98" s="1003" t="n"/>
      <c r="N98" s="1003" t="n"/>
      <c r="O98" s="1003" t="n"/>
      <c r="P98" s="1003" t="n"/>
      <c r="Q98" s="1003" t="n"/>
      <c r="R98" s="1003" t="n"/>
      <c r="S98" s="1003" t="n"/>
      <c r="T98" s="1003" t="n"/>
      <c r="U98" s="1003" t="n"/>
      <c r="V98" s="1003" t="n"/>
      <c r="W98" s="1003" t="n"/>
      <c r="X98" s="1003" t="n"/>
      <c r="Y98" s="1003" t="n"/>
      <c r="Z98" s="1003" t="n"/>
      <c r="AA98" s="1003" t="n"/>
      <c r="AB98" s="1003" t="n"/>
    </row>
    <row r="99">
      <c r="A99" s="1003" t="n"/>
      <c r="B99" s="1003" t="n"/>
      <c r="C99" s="1003" t="n"/>
      <c r="D99" s="1003" t="n"/>
      <c r="E99" s="1003" t="n"/>
      <c r="F99" s="1003" t="n"/>
      <c r="G99" s="1003" t="n"/>
      <c r="H99" s="1003" t="n"/>
      <c r="I99" s="1003" t="n"/>
      <c r="J99" s="1003" t="n"/>
      <c r="K99" s="1003" t="n"/>
      <c r="L99" s="1003" t="n"/>
      <c r="M99" s="1003" t="n"/>
      <c r="N99" s="1003" t="n"/>
      <c r="O99" s="1003" t="n"/>
      <c r="P99" s="1003" t="n"/>
      <c r="Q99" s="1003" t="n"/>
      <c r="R99" s="1003" t="n"/>
      <c r="S99" s="1003" t="n"/>
      <c r="T99" s="1003" t="n"/>
      <c r="U99" s="1003" t="n"/>
      <c r="V99" s="1003" t="n"/>
      <c r="W99" s="1003" t="n"/>
      <c r="X99" s="1003" t="n"/>
      <c r="Y99" s="1003" t="n"/>
      <c r="Z99" s="1003" t="n"/>
      <c r="AA99" s="1003" t="n"/>
      <c r="AB99" s="1003" t="n"/>
    </row>
    <row r="100">
      <c r="A100" s="1003" t="n"/>
      <c r="B100" s="1003" t="n"/>
      <c r="C100" s="1003" t="n"/>
      <c r="D100" s="1003" t="n"/>
      <c r="E100" s="1003" t="n"/>
      <c r="F100" s="1003" t="n"/>
      <c r="G100" s="1003" t="n"/>
      <c r="H100" s="1003" t="n"/>
      <c r="I100" s="1003" t="n"/>
      <c r="J100" s="1003" t="n"/>
      <c r="K100" s="1003" t="n"/>
      <c r="L100" s="1003" t="n"/>
      <c r="M100" s="1003" t="n"/>
      <c r="N100" s="1003" t="n"/>
      <c r="O100" s="1003" t="n"/>
      <c r="P100" s="1003" t="n"/>
      <c r="Q100" s="1003" t="n"/>
      <c r="R100" s="1003" t="n"/>
      <c r="S100" s="1003" t="n"/>
      <c r="T100" s="1003" t="n"/>
      <c r="U100" s="1003" t="n"/>
      <c r="V100" s="1003" t="n"/>
      <c r="W100" s="1003" t="n"/>
      <c r="X100" s="1003" t="n"/>
      <c r="Y100" s="1003" t="n"/>
      <c r="Z100" s="1003" t="n"/>
      <c r="AA100" s="1003" t="n"/>
      <c r="AB100" s="1003" t="n"/>
    </row>
    <row r="101">
      <c r="A101" s="1003" t="n"/>
      <c r="B101" s="1003" t="n"/>
      <c r="C101" s="1003" t="n"/>
      <c r="D101" s="1003" t="n"/>
      <c r="E101" s="1003" t="n"/>
      <c r="F101" s="1003" t="n"/>
      <c r="G101" s="1003" t="n"/>
      <c r="H101" s="1003" t="n"/>
      <c r="I101" s="1003" t="n"/>
      <c r="J101" s="1003" t="n"/>
      <c r="K101" s="1003" t="n"/>
      <c r="L101" s="1003" t="n"/>
      <c r="M101" s="1003" t="n"/>
      <c r="N101" s="1003" t="n"/>
      <c r="O101" s="1003" t="n"/>
      <c r="P101" s="1003" t="n"/>
      <c r="Q101" s="1003" t="n"/>
      <c r="R101" s="1003" t="n"/>
      <c r="S101" s="1003" t="n"/>
      <c r="T101" s="1003" t="n"/>
      <c r="U101" s="1003" t="n"/>
      <c r="V101" s="1003" t="n"/>
      <c r="W101" s="1003" t="n"/>
      <c r="X101" s="1003" t="n"/>
      <c r="Y101" s="1003" t="n"/>
      <c r="Z101" s="1003" t="n"/>
      <c r="AA101" s="1003" t="n"/>
      <c r="AB101" s="1003" t="n"/>
    </row>
    <row r="102">
      <c r="A102" s="1003" t="n"/>
      <c r="B102" s="1003" t="n"/>
      <c r="C102" s="1003" t="n"/>
      <c r="D102" s="1003" t="n"/>
      <c r="E102" s="1003" t="n"/>
      <c r="F102" s="1003" t="n"/>
      <c r="G102" s="1003" t="n"/>
      <c r="H102" s="1003" t="n"/>
      <c r="I102" s="1003" t="n"/>
      <c r="J102" s="1003" t="n"/>
      <c r="K102" s="1003" t="n"/>
      <c r="L102" s="1003" t="n"/>
      <c r="M102" s="1003" t="n"/>
      <c r="N102" s="1003" t="n"/>
      <c r="O102" s="1003" t="n"/>
      <c r="P102" s="1003" t="n"/>
      <c r="Q102" s="1003" t="n"/>
      <c r="R102" s="1003" t="n"/>
      <c r="S102" s="1003" t="n"/>
      <c r="T102" s="1003" t="n"/>
      <c r="U102" s="1003" t="n"/>
      <c r="V102" s="1003" t="n"/>
      <c r="W102" s="1003" t="n"/>
      <c r="X102" s="1003" t="n"/>
      <c r="Y102" s="1003" t="n"/>
      <c r="Z102" s="1003" t="n"/>
      <c r="AA102" s="1003" t="n"/>
      <c r="AB102" s="1003" t="n"/>
    </row>
    <row r="103">
      <c r="A103" s="1003" t="n"/>
      <c r="B103" s="1003" t="n"/>
      <c r="C103" s="1003" t="n"/>
      <c r="D103" s="1003" t="n"/>
      <c r="E103" s="1003" t="n"/>
      <c r="F103" s="1003" t="n"/>
      <c r="G103" s="1003" t="n"/>
      <c r="H103" s="1003" t="n"/>
      <c r="I103" s="1003" t="n"/>
      <c r="J103" s="1003" t="n"/>
      <c r="K103" s="1003" t="n"/>
      <c r="L103" s="1003" t="n"/>
      <c r="M103" s="1003" t="n"/>
      <c r="N103" s="1003" t="n"/>
      <c r="O103" s="1003" t="n"/>
      <c r="P103" s="1003" t="n"/>
      <c r="Q103" s="1003" t="n"/>
      <c r="R103" s="1003" t="n"/>
      <c r="S103" s="1003" t="n"/>
      <c r="T103" s="1003" t="n"/>
      <c r="U103" s="1003" t="n"/>
      <c r="V103" s="1003" t="n"/>
      <c r="W103" s="1003" t="n"/>
      <c r="X103" s="1003" t="n"/>
      <c r="Y103" s="1003" t="n"/>
      <c r="Z103" s="1003" t="n"/>
      <c r="AA103" s="1003" t="n"/>
      <c r="AB103" s="1003" t="n"/>
    </row>
    <row r="104">
      <c r="A104" s="1003" t="n"/>
      <c r="B104" s="1003" t="n"/>
      <c r="C104" s="1003" t="n"/>
      <c r="D104" s="1003" t="n"/>
      <c r="E104" s="1003" t="n"/>
      <c r="F104" s="1003" t="n"/>
      <c r="G104" s="1003" t="n"/>
      <c r="H104" s="1003" t="n"/>
      <c r="I104" s="1003" t="n"/>
      <c r="J104" s="1003" t="n"/>
      <c r="K104" s="1003" t="n"/>
      <c r="L104" s="1003" t="n"/>
      <c r="M104" s="1003" t="n"/>
      <c r="N104" s="1003" t="n"/>
      <c r="O104" s="1003" t="n"/>
      <c r="P104" s="1003" t="n"/>
      <c r="Q104" s="1003" t="n"/>
      <c r="R104" s="1003" t="n"/>
      <c r="S104" s="1003" t="n"/>
      <c r="T104" s="1003" t="n"/>
      <c r="U104" s="1003" t="n"/>
      <c r="V104" s="1003" t="n"/>
      <c r="W104" s="1003" t="n"/>
      <c r="X104" s="1003" t="n"/>
      <c r="Y104" s="1003" t="n"/>
      <c r="Z104" s="1003" t="n"/>
      <c r="AA104" s="1003" t="n"/>
      <c r="AB104" s="1003" t="n"/>
    </row>
    <row r="105">
      <c r="A105" s="1003" t="n"/>
      <c r="B105" s="1003" t="n"/>
      <c r="C105" s="1003" t="n"/>
      <c r="D105" s="1003" t="n"/>
      <c r="E105" s="1003" t="n"/>
      <c r="F105" s="1003" t="n"/>
      <c r="G105" s="1003" t="n"/>
      <c r="H105" s="1003" t="n"/>
      <c r="I105" s="1003" t="n"/>
      <c r="J105" s="1003" t="n"/>
      <c r="K105" s="1003" t="n"/>
      <c r="L105" s="1003" t="n"/>
      <c r="M105" s="1003" t="n"/>
      <c r="N105" s="1003" t="n"/>
      <c r="O105" s="1003" t="n"/>
      <c r="P105" s="1003" t="n"/>
      <c r="Q105" s="1003" t="n"/>
      <c r="R105" s="1003" t="n"/>
      <c r="S105" s="1003" t="n"/>
      <c r="T105" s="1003" t="n"/>
      <c r="U105" s="1003" t="n"/>
      <c r="V105" s="1003" t="n"/>
      <c r="W105" s="1003" t="n"/>
      <c r="X105" s="1003" t="n"/>
      <c r="Y105" s="1003" t="n"/>
      <c r="Z105" s="1003" t="n"/>
      <c r="AA105" s="1003" t="n"/>
      <c r="AB105" s="1003" t="n"/>
    </row>
    <row r="106">
      <c r="A106" s="1003" t="n"/>
      <c r="B106" s="1003" t="n"/>
      <c r="C106" s="1003" t="n"/>
      <c r="D106" s="1003" t="n"/>
      <c r="E106" s="1003" t="n"/>
      <c r="F106" s="1003" t="n"/>
      <c r="G106" s="1003" t="n"/>
      <c r="H106" s="1003" t="n"/>
      <c r="I106" s="1003" t="n"/>
      <c r="J106" s="1003" t="n"/>
      <c r="K106" s="1003" t="n"/>
      <c r="L106" s="1003" t="n"/>
      <c r="M106" s="1003" t="n"/>
      <c r="N106" s="1003" t="n"/>
      <c r="O106" s="1003" t="n"/>
      <c r="P106" s="1003" t="n"/>
      <c r="Q106" s="1003" t="n"/>
      <c r="R106" s="1003" t="n"/>
      <c r="S106" s="1003" t="n"/>
      <c r="T106" s="1003" t="n"/>
      <c r="U106" s="1003" t="n"/>
      <c r="V106" s="1003" t="n"/>
      <c r="W106" s="1003" t="n"/>
      <c r="X106" s="1003" t="n"/>
      <c r="Y106" s="1003" t="n"/>
      <c r="Z106" s="1003" t="n"/>
      <c r="AA106" s="1003" t="n"/>
      <c r="AB106" s="1003" t="n"/>
    </row>
    <row r="107">
      <c r="A107" s="1003" t="n"/>
      <c r="B107" s="1003" t="n"/>
      <c r="C107" s="1003" t="n"/>
      <c r="D107" s="1003" t="n"/>
      <c r="E107" s="1003" t="n"/>
      <c r="F107" s="1003" t="n"/>
      <c r="G107" s="1003" t="n"/>
      <c r="H107" s="1003" t="n"/>
      <c r="I107" s="1003" t="n"/>
      <c r="J107" s="1003" t="n"/>
      <c r="K107" s="1003" t="n"/>
      <c r="L107" s="1003" t="n"/>
      <c r="M107" s="1003" t="n"/>
      <c r="N107" s="1003" t="n"/>
      <c r="O107" s="1003" t="n"/>
      <c r="P107" s="1003" t="n"/>
      <c r="Q107" s="1003" t="n"/>
      <c r="R107" s="1003" t="n"/>
      <c r="S107" s="1003" t="n"/>
      <c r="T107" s="1003" t="n"/>
      <c r="U107" s="1003" t="n"/>
      <c r="V107" s="1003" t="n"/>
      <c r="W107" s="1003" t="n"/>
      <c r="X107" s="1003" t="n"/>
      <c r="Y107" s="1003" t="n"/>
      <c r="Z107" s="1003" t="n"/>
      <c r="AA107" s="1003" t="n"/>
      <c r="AB107" s="1003" t="n"/>
    </row>
    <row r="108">
      <c r="A108" s="1003" t="n"/>
      <c r="B108" s="1003" t="n"/>
      <c r="C108" s="1003" t="n"/>
      <c r="D108" s="1003" t="n"/>
      <c r="E108" s="1003" t="n"/>
      <c r="F108" s="1003" t="n"/>
      <c r="G108" s="1003" t="n"/>
      <c r="H108" s="1003" t="n"/>
      <c r="I108" s="1003" t="n"/>
      <c r="J108" s="1003" t="n"/>
      <c r="K108" s="1003" t="n"/>
      <c r="L108" s="1003" t="n"/>
      <c r="M108" s="1003" t="n"/>
      <c r="N108" s="1003" t="n"/>
      <c r="O108" s="1003" t="n"/>
      <c r="P108" s="1003" t="n"/>
      <c r="Q108" s="1003" t="n"/>
      <c r="R108" s="1003" t="n"/>
      <c r="S108" s="1003" t="n"/>
      <c r="T108" s="1003" t="n"/>
      <c r="U108" s="1003" t="n"/>
      <c r="V108" s="1003" t="n"/>
      <c r="W108" s="1003" t="n"/>
      <c r="X108" s="1003" t="n"/>
      <c r="Y108" s="1003" t="n"/>
      <c r="Z108" s="1003" t="n"/>
      <c r="AA108" s="1003" t="n"/>
      <c r="AB108" s="1003" t="n"/>
    </row>
    <row r="109">
      <c r="A109" s="1003" t="n"/>
      <c r="B109" s="1003" t="n"/>
      <c r="C109" s="1003" t="n"/>
      <c r="D109" s="1003" t="n"/>
      <c r="E109" s="1003" t="n"/>
      <c r="F109" s="1003" t="n"/>
      <c r="G109" s="1003" t="n"/>
      <c r="H109" s="1003" t="n"/>
      <c r="I109" s="1003" t="n"/>
      <c r="J109" s="1003" t="n"/>
      <c r="K109" s="1003" t="n"/>
      <c r="L109" s="1003" t="n"/>
      <c r="M109" s="1003" t="n"/>
      <c r="N109" s="1003" t="n"/>
      <c r="O109" s="1003" t="n"/>
      <c r="P109" s="1003" t="n"/>
      <c r="Q109" s="1003" t="n"/>
      <c r="R109" s="1003" t="n"/>
      <c r="S109" s="1003" t="n"/>
      <c r="T109" s="1003" t="n"/>
      <c r="U109" s="1003" t="n"/>
      <c r="V109" s="1003" t="n"/>
      <c r="W109" s="1003" t="n"/>
      <c r="X109" s="1003" t="n"/>
      <c r="Y109" s="1003" t="n"/>
      <c r="Z109" s="1003" t="n"/>
      <c r="AA109" s="1003" t="n"/>
      <c r="AB109" s="1003" t="n"/>
    </row>
    <row r="110">
      <c r="A110" s="1003" t="n"/>
      <c r="B110" s="1003" t="n"/>
      <c r="C110" s="1003" t="n"/>
      <c r="D110" s="1003" t="n"/>
      <c r="E110" s="1003" t="n"/>
      <c r="F110" s="1003" t="n"/>
      <c r="G110" s="1003" t="n"/>
      <c r="H110" s="1003" t="n"/>
      <c r="I110" s="1003" t="n"/>
      <c r="J110" s="1003" t="n"/>
      <c r="K110" s="1003" t="n"/>
      <c r="L110" s="1003" t="n"/>
      <c r="M110" s="1003" t="n"/>
      <c r="N110" s="1003" t="n"/>
      <c r="O110" s="1003" t="n"/>
      <c r="P110" s="1003" t="n"/>
      <c r="Q110" s="1003" t="n"/>
      <c r="R110" s="1003" t="n"/>
      <c r="S110" s="1003" t="n"/>
      <c r="T110" s="1003" t="n"/>
      <c r="U110" s="1003" t="n"/>
      <c r="V110" s="1003" t="n"/>
      <c r="W110" s="1003" t="n"/>
      <c r="X110" s="1003" t="n"/>
      <c r="Y110" s="1003" t="n"/>
      <c r="Z110" s="1003" t="n"/>
      <c r="AA110" s="1003" t="n"/>
      <c r="AB110" s="1003" t="n"/>
    </row>
    <row r="111">
      <c r="A111" s="1003" t="n"/>
      <c r="B111" s="1003" t="n"/>
      <c r="C111" s="1003" t="n"/>
      <c r="D111" s="1003" t="n"/>
      <c r="E111" s="1003" t="n"/>
      <c r="F111" s="1003" t="n"/>
      <c r="G111" s="1003" t="n"/>
      <c r="H111" s="1003" t="n"/>
      <c r="I111" s="1003" t="n"/>
      <c r="J111" s="1003" t="n"/>
      <c r="K111" s="1003" t="n"/>
      <c r="L111" s="1003" t="n"/>
      <c r="M111" s="1003" t="n"/>
      <c r="N111" s="1003" t="n"/>
      <c r="O111" s="1003" t="n"/>
      <c r="P111" s="1003" t="n"/>
      <c r="Q111" s="1003" t="n"/>
      <c r="R111" s="1003" t="n"/>
      <c r="S111" s="1003" t="n"/>
      <c r="T111" s="1003" t="n"/>
      <c r="U111" s="1003" t="n"/>
      <c r="V111" s="1003" t="n"/>
      <c r="W111" s="1003" t="n"/>
      <c r="X111" s="1003" t="n"/>
      <c r="Y111" s="1003" t="n"/>
      <c r="Z111" s="1003" t="n"/>
      <c r="AA111" s="1003" t="n"/>
      <c r="AB111" s="1003" t="n"/>
    </row>
    <row r="112">
      <c r="A112" s="1003" t="n"/>
      <c r="B112" s="1003" t="n"/>
      <c r="C112" s="1003" t="n"/>
      <c r="D112" s="1003" t="n"/>
      <c r="E112" s="1003" t="n"/>
      <c r="F112" s="1003" t="n"/>
      <c r="G112" s="1003" t="n"/>
      <c r="H112" s="1003" t="n"/>
      <c r="I112" s="1003" t="n"/>
      <c r="J112" s="1003" t="n"/>
      <c r="K112" s="1003" t="n"/>
      <c r="L112" s="1003" t="n"/>
      <c r="M112" s="1003" t="n"/>
      <c r="N112" s="1003" t="n"/>
      <c r="O112" s="1003" t="n"/>
      <c r="P112" s="1003" t="n"/>
      <c r="Q112" s="1003" t="n"/>
      <c r="R112" s="1003" t="n"/>
      <c r="S112" s="1003" t="n"/>
      <c r="T112" s="1003" t="n"/>
      <c r="U112" s="1003" t="n"/>
      <c r="V112" s="1003" t="n"/>
      <c r="W112" s="1003" t="n"/>
      <c r="X112" s="1003" t="n"/>
      <c r="Y112" s="1003" t="n"/>
      <c r="Z112" s="1003" t="n"/>
      <c r="AA112" s="1003" t="n"/>
      <c r="AB112" s="1003" t="n"/>
    </row>
    <row r="113">
      <c r="A113" s="1003" t="n"/>
      <c r="B113" s="1003" t="n"/>
      <c r="C113" s="1003" t="n"/>
      <c r="D113" s="1003" t="n"/>
      <c r="E113" s="1003" t="n"/>
      <c r="F113" s="1003" t="n"/>
      <c r="G113" s="1003" t="n"/>
      <c r="H113" s="1003" t="n"/>
      <c r="I113" s="1003" t="n"/>
      <c r="J113" s="1003" t="n"/>
      <c r="K113" s="1003" t="n"/>
      <c r="L113" s="1003" t="n"/>
      <c r="M113" s="1003" t="n"/>
      <c r="N113" s="1003" t="n"/>
      <c r="O113" s="1003" t="n"/>
      <c r="P113" s="1003" t="n"/>
      <c r="Q113" s="1003" t="n"/>
      <c r="R113" s="1003" t="n"/>
      <c r="S113" s="1003" t="n"/>
      <c r="T113" s="1003" t="n"/>
      <c r="U113" s="1003" t="n"/>
      <c r="V113" s="1003" t="n"/>
      <c r="W113" s="1003" t="n"/>
      <c r="X113" s="1003" t="n"/>
      <c r="Y113" s="1003" t="n"/>
      <c r="Z113" s="1003" t="n"/>
      <c r="AA113" s="1003" t="n"/>
      <c r="AB113" s="1003" t="n"/>
    </row>
    <row r="114">
      <c r="A114" s="1003" t="n"/>
      <c r="B114" s="1003" t="n"/>
      <c r="C114" s="1003" t="n"/>
      <c r="D114" s="1003" t="n"/>
      <c r="E114" s="1003" t="n"/>
      <c r="F114" s="1003" t="n"/>
      <c r="G114" s="1003" t="n"/>
      <c r="H114" s="1003" t="n"/>
      <c r="I114" s="1003" t="n"/>
      <c r="J114" s="1003" t="n"/>
      <c r="K114" s="1003" t="n"/>
      <c r="L114" s="1003" t="n"/>
      <c r="M114" s="1003" t="n"/>
      <c r="N114" s="1003" t="n"/>
      <c r="O114" s="1003" t="n"/>
      <c r="P114" s="1003" t="n"/>
      <c r="Q114" s="1003" t="n"/>
      <c r="R114" s="1003" t="n"/>
      <c r="S114" s="1003" t="n"/>
      <c r="T114" s="1003" t="n"/>
      <c r="U114" s="1003" t="n"/>
      <c r="V114" s="1003" t="n"/>
      <c r="W114" s="1003" t="n"/>
      <c r="X114" s="1003" t="n"/>
      <c r="Y114" s="1003" t="n"/>
      <c r="Z114" s="1003" t="n"/>
      <c r="AA114" s="1003" t="n"/>
      <c r="AB114" s="1003" t="n"/>
    </row>
    <row r="115">
      <c r="A115" s="1003" t="n"/>
      <c r="B115" s="1003" t="n"/>
      <c r="C115" s="1003" t="n"/>
      <c r="D115" s="1003" t="n"/>
      <c r="E115" s="1003" t="n"/>
      <c r="F115" s="1003" t="n"/>
      <c r="G115" s="1003" t="n"/>
      <c r="H115" s="1003" t="n"/>
      <c r="I115" s="1003" t="n"/>
      <c r="J115" s="1003" t="n"/>
      <c r="K115" s="1003" t="n"/>
      <c r="L115" s="1003" t="n"/>
      <c r="M115" s="1003" t="n"/>
      <c r="N115" s="1003" t="n"/>
      <c r="O115" s="1003" t="n"/>
      <c r="P115" s="1003" t="n"/>
      <c r="Q115" s="1003" t="n"/>
      <c r="R115" s="1003" t="n"/>
      <c r="S115" s="1003" t="n"/>
      <c r="T115" s="1003" t="n"/>
      <c r="U115" s="1003" t="n"/>
      <c r="V115" s="1003" t="n"/>
      <c r="W115" s="1003" t="n"/>
      <c r="X115" s="1003" t="n"/>
      <c r="Y115" s="1003" t="n"/>
      <c r="Z115" s="1003" t="n"/>
      <c r="AA115" s="1003" t="n"/>
      <c r="AB115" s="1003" t="n"/>
    </row>
    <row r="116">
      <c r="A116" s="1003" t="n"/>
      <c r="B116" s="1003" t="n"/>
      <c r="C116" s="1003" t="n"/>
      <c r="D116" s="1003" t="n"/>
      <c r="E116" s="1003" t="n"/>
      <c r="F116" s="1003" t="n"/>
      <c r="G116" s="1003" t="n"/>
      <c r="H116" s="1003" t="n"/>
      <c r="I116" s="1003" t="n"/>
      <c r="J116" s="1003" t="n"/>
      <c r="K116" s="1003" t="n"/>
      <c r="L116" s="1003" t="n"/>
      <c r="M116" s="1003" t="n"/>
      <c r="N116" s="1003" t="n"/>
      <c r="O116" s="1003" t="n"/>
      <c r="P116" s="1003" t="n"/>
      <c r="Q116" s="1003" t="n"/>
      <c r="R116" s="1003" t="n"/>
      <c r="S116" s="1003" t="n"/>
      <c r="T116" s="1003" t="n"/>
      <c r="U116" s="1003" t="n"/>
      <c r="V116" s="1003" t="n"/>
      <c r="W116" s="1003" t="n"/>
      <c r="X116" s="1003" t="n"/>
      <c r="Y116" s="1003" t="n"/>
      <c r="Z116" s="1003" t="n"/>
      <c r="AA116" s="1003" t="n"/>
      <c r="AB116" s="1003" t="n"/>
    </row>
    <row r="117">
      <c r="A117" s="1003" t="n"/>
      <c r="B117" s="1003" t="n"/>
      <c r="C117" s="1003" t="n"/>
      <c r="D117" s="1003" t="n"/>
      <c r="E117" s="1003" t="n"/>
      <c r="F117" s="1003" t="n"/>
      <c r="G117" s="1003" t="n"/>
      <c r="H117" s="1003" t="n"/>
      <c r="I117" s="1003" t="n"/>
      <c r="J117" s="1003" t="n"/>
      <c r="K117" s="1003" t="n"/>
      <c r="L117" s="1003" t="n"/>
      <c r="M117" s="1003" t="n"/>
      <c r="N117" s="1003" t="n"/>
      <c r="O117" s="1003" t="n"/>
      <c r="P117" s="1003" t="n"/>
      <c r="Q117" s="1003" t="n"/>
      <c r="R117" s="1003" t="n"/>
      <c r="S117" s="1003" t="n"/>
      <c r="T117" s="1003" t="n"/>
      <c r="U117" s="1003" t="n"/>
      <c r="V117" s="1003" t="n"/>
      <c r="W117" s="1003" t="n"/>
      <c r="X117" s="1003" t="n"/>
      <c r="Y117" s="1003" t="n"/>
      <c r="Z117" s="1003" t="n"/>
      <c r="AA117" s="1003" t="n"/>
      <c r="AB117" s="1003" t="n"/>
    </row>
    <row r="118">
      <c r="A118" s="1003" t="n"/>
      <c r="B118" s="1003" t="n"/>
      <c r="C118" s="1003" t="n"/>
      <c r="D118" s="1003" t="n"/>
      <c r="E118" s="1003" t="n"/>
      <c r="F118" s="1003" t="n"/>
      <c r="G118" s="1003" t="n"/>
      <c r="H118" s="1003" t="n"/>
      <c r="I118" s="1003" t="n"/>
      <c r="J118" s="1003" t="n"/>
      <c r="K118" s="1003" t="n"/>
      <c r="L118" s="1003" t="n"/>
      <c r="M118" s="1003" t="n"/>
      <c r="N118" s="1003" t="n"/>
      <c r="O118" s="1003" t="n"/>
      <c r="P118" s="1003" t="n"/>
      <c r="Q118" s="1003" t="n"/>
      <c r="R118" s="1003" t="n"/>
      <c r="S118" s="1003" t="n"/>
      <c r="T118" s="1003" t="n"/>
      <c r="U118" s="1003" t="n"/>
      <c r="V118" s="1003" t="n"/>
      <c r="W118" s="1003" t="n"/>
      <c r="X118" s="1003" t="n"/>
      <c r="Y118" s="1003" t="n"/>
      <c r="Z118" s="1003" t="n"/>
      <c r="AA118" s="1003" t="n"/>
      <c r="AB118" s="1003" t="n"/>
    </row>
    <row r="119">
      <c r="A119" s="1003" t="n"/>
      <c r="B119" s="1003" t="n"/>
      <c r="C119" s="1003" t="n"/>
      <c r="D119" s="1003" t="n"/>
      <c r="E119" s="1003" t="n"/>
      <c r="F119" s="1003" t="n"/>
      <c r="G119" s="1003" t="n"/>
      <c r="H119" s="1003" t="n"/>
      <c r="I119" s="1003" t="n"/>
      <c r="J119" s="1003" t="n"/>
      <c r="K119" s="1003" t="n"/>
      <c r="L119" s="1003" t="n"/>
      <c r="M119" s="1003" t="n"/>
      <c r="N119" s="1003" t="n"/>
      <c r="O119" s="1003" t="n"/>
      <c r="P119" s="1003" t="n"/>
      <c r="Q119" s="1003" t="n"/>
      <c r="R119" s="1003" t="n"/>
      <c r="S119" s="1003" t="n"/>
      <c r="T119" s="1003" t="n"/>
      <c r="U119" s="1003" t="n"/>
      <c r="V119" s="1003" t="n"/>
      <c r="W119" s="1003" t="n"/>
      <c r="X119" s="1003" t="n"/>
      <c r="Y119" s="1003" t="n"/>
      <c r="Z119" s="1003" t="n"/>
      <c r="AA119" s="1003" t="n"/>
      <c r="AB119" s="1003" t="n"/>
    </row>
    <row r="120">
      <c r="A120" s="1003" t="n"/>
      <c r="B120" s="1003" t="n"/>
      <c r="C120" s="1003" t="n"/>
      <c r="D120" s="1003" t="n"/>
      <c r="E120" s="1003" t="n"/>
      <c r="F120" s="1003" t="n"/>
      <c r="G120" s="1003" t="n"/>
      <c r="H120" s="1003" t="n"/>
      <c r="I120" s="1003" t="n"/>
      <c r="J120" s="1003" t="n"/>
      <c r="K120" s="1003" t="n"/>
      <c r="L120" s="1003" t="n"/>
      <c r="M120" s="1003" t="n"/>
      <c r="N120" s="1003" t="n"/>
      <c r="O120" s="1003" t="n"/>
      <c r="P120" s="1003" t="n"/>
      <c r="Q120" s="1003" t="n"/>
      <c r="R120" s="1003" t="n"/>
      <c r="S120" s="1003" t="n"/>
      <c r="T120" s="1003" t="n"/>
      <c r="U120" s="1003" t="n"/>
      <c r="V120" s="1003" t="n"/>
      <c r="W120" s="1003" t="n"/>
      <c r="X120" s="1003" t="n"/>
      <c r="Y120" s="1003" t="n"/>
      <c r="Z120" s="1003" t="n"/>
      <c r="AA120" s="1003" t="n"/>
      <c r="AB120" s="1003" t="n"/>
    </row>
    <row r="121">
      <c r="A121" s="1003" t="n"/>
      <c r="B121" s="1003" t="n"/>
      <c r="C121" s="1003" t="n"/>
      <c r="D121" s="1003" t="n"/>
      <c r="E121" s="1003" t="n"/>
      <c r="F121" s="1003" t="n"/>
      <c r="G121" s="1003" t="n"/>
      <c r="H121" s="1003" t="n"/>
      <c r="I121" s="1003" t="n"/>
      <c r="J121" s="1003" t="n"/>
      <c r="K121" s="1003" t="n"/>
      <c r="L121" s="1003" t="n"/>
      <c r="M121" s="1003" t="n"/>
      <c r="N121" s="1003" t="n"/>
      <c r="O121" s="1003" t="n"/>
      <c r="P121" s="1003" t="n"/>
      <c r="Q121" s="1003" t="n"/>
      <c r="R121" s="1003" t="n"/>
      <c r="S121" s="1003" t="n"/>
      <c r="T121" s="1003" t="n"/>
      <c r="U121" s="1003" t="n"/>
      <c r="V121" s="1003" t="n"/>
      <c r="W121" s="1003" t="n"/>
      <c r="X121" s="1003" t="n"/>
      <c r="Y121" s="1003" t="n"/>
      <c r="Z121" s="1003" t="n"/>
      <c r="AA121" s="1003" t="n"/>
      <c r="AB121" s="1003" t="n"/>
    </row>
    <row r="122">
      <c r="A122" s="1003" t="n"/>
      <c r="B122" s="1003" t="n"/>
      <c r="C122" s="1003" t="n"/>
      <c r="D122" s="1003" t="n"/>
      <c r="E122" s="1003" t="n"/>
      <c r="F122" s="1003" t="n"/>
      <c r="G122" s="1003" t="n"/>
      <c r="H122" s="1003" t="n"/>
      <c r="I122" s="1003" t="n"/>
      <c r="J122" s="1003" t="n"/>
      <c r="K122" s="1003" t="n"/>
      <c r="L122" s="1003" t="n"/>
      <c r="M122" s="1003" t="n"/>
      <c r="N122" s="1003" t="n"/>
      <c r="O122" s="1003" t="n"/>
      <c r="P122" s="1003" t="n"/>
      <c r="Q122" s="1003" t="n"/>
      <c r="R122" s="1003" t="n"/>
      <c r="S122" s="1003" t="n"/>
      <c r="T122" s="1003" t="n"/>
      <c r="U122" s="1003" t="n"/>
      <c r="V122" s="1003" t="n"/>
      <c r="W122" s="1003" t="n"/>
      <c r="X122" s="1003" t="n"/>
      <c r="Y122" s="1003" t="n"/>
      <c r="Z122" s="1003" t="n"/>
      <c r="AA122" s="1003" t="n"/>
      <c r="AB122" s="1003" t="n"/>
    </row>
    <row r="123">
      <c r="A123" s="1003" t="n"/>
      <c r="B123" s="1003" t="n"/>
      <c r="C123" s="1003" t="n"/>
      <c r="D123" s="1003" t="n"/>
      <c r="E123" s="1003" t="n"/>
      <c r="F123" s="1003" t="n"/>
      <c r="G123" s="1003" t="n"/>
      <c r="H123" s="1003" t="n"/>
      <c r="I123" s="1003" t="n"/>
      <c r="J123" s="1003" t="n"/>
      <c r="K123" s="1003" t="n"/>
      <c r="L123" s="1003" t="n"/>
      <c r="M123" s="1003" t="n"/>
      <c r="N123" s="1003" t="n"/>
      <c r="O123" s="1003" t="n"/>
      <c r="P123" s="1003" t="n"/>
      <c r="Q123" s="1003" t="n"/>
      <c r="R123" s="1003" t="n"/>
      <c r="S123" s="1003" t="n"/>
      <c r="T123" s="1003" t="n"/>
      <c r="U123" s="1003" t="n"/>
      <c r="V123" s="1003" t="n"/>
      <c r="W123" s="1003" t="n"/>
      <c r="X123" s="1003" t="n"/>
      <c r="Y123" s="1003" t="n"/>
      <c r="Z123" s="1003" t="n"/>
      <c r="AA123" s="1003" t="n"/>
      <c r="AB123" s="1003" t="n"/>
    </row>
    <row r="124">
      <c r="A124" s="1003" t="n"/>
      <c r="B124" s="1003" t="n"/>
      <c r="C124" s="1003" t="n"/>
      <c r="D124" s="1003" t="n"/>
      <c r="E124" s="1003" t="n"/>
      <c r="F124" s="1003" t="n"/>
      <c r="G124" s="1003" t="n"/>
      <c r="H124" s="1003" t="n"/>
      <c r="I124" s="1003" t="n"/>
      <c r="J124" s="1003" t="n"/>
      <c r="K124" s="1003" t="n"/>
      <c r="L124" s="1003" t="n"/>
      <c r="M124" s="1003" t="n"/>
      <c r="N124" s="1003" t="n"/>
      <c r="O124" s="1003" t="n"/>
      <c r="P124" s="1003" t="n"/>
      <c r="Q124" s="1003" t="n"/>
      <c r="R124" s="1003" t="n"/>
      <c r="S124" s="1003" t="n"/>
      <c r="T124" s="1003" t="n"/>
      <c r="U124" s="1003" t="n"/>
      <c r="V124" s="1003" t="n"/>
      <c r="W124" s="1003" t="n"/>
      <c r="X124" s="1003" t="n"/>
      <c r="Y124" s="1003" t="n"/>
      <c r="Z124" s="1003" t="n"/>
      <c r="AA124" s="1003" t="n"/>
      <c r="AB124" s="1003" t="n"/>
    </row>
    <row r="125">
      <c r="A125" s="1003" t="n"/>
      <c r="B125" s="1003" t="n"/>
      <c r="C125" s="1003" t="n"/>
      <c r="D125" s="1003" t="n"/>
      <c r="E125" s="1003" t="n"/>
      <c r="F125" s="1003" t="n"/>
      <c r="G125" s="1003" t="n"/>
      <c r="H125" s="1003" t="n"/>
      <c r="I125" s="1003" t="n"/>
      <c r="J125" s="1003" t="n"/>
      <c r="K125" s="1003" t="n"/>
      <c r="L125" s="1003" t="n"/>
      <c r="M125" s="1003" t="n"/>
      <c r="N125" s="1003" t="n"/>
      <c r="O125" s="1003" t="n"/>
      <c r="P125" s="1003" t="n"/>
      <c r="Q125" s="1003" t="n"/>
      <c r="R125" s="1003" t="n"/>
      <c r="S125" s="1003" t="n"/>
      <c r="T125" s="1003" t="n"/>
      <c r="U125" s="1003" t="n"/>
      <c r="V125" s="1003" t="n"/>
      <c r="W125" s="1003" t="n"/>
      <c r="X125" s="1003" t="n"/>
      <c r="Y125" s="1003" t="n"/>
      <c r="Z125" s="1003" t="n"/>
      <c r="AA125" s="1003" t="n"/>
      <c r="AB125" s="1003" t="n"/>
    </row>
    <row r="126">
      <c r="A126" s="1003" t="n"/>
      <c r="B126" s="1003" t="n"/>
      <c r="C126" s="1003" t="n"/>
      <c r="D126" s="1003" t="n"/>
      <c r="E126" s="1003" t="n"/>
      <c r="F126" s="1003" t="n"/>
      <c r="G126" s="1003" t="n"/>
      <c r="H126" s="1003" t="n"/>
      <c r="I126" s="1003" t="n"/>
      <c r="J126" s="1003" t="n"/>
      <c r="K126" s="1003" t="n"/>
      <c r="L126" s="1003" t="n"/>
      <c r="M126" s="1003" t="n"/>
      <c r="N126" s="1003" t="n"/>
      <c r="O126" s="1003" t="n"/>
      <c r="P126" s="1003" t="n"/>
      <c r="Q126" s="1003" t="n"/>
      <c r="R126" s="1003" t="n"/>
      <c r="S126" s="1003" t="n"/>
      <c r="T126" s="1003" t="n"/>
      <c r="U126" s="1003" t="n"/>
      <c r="V126" s="1003" t="n"/>
      <c r="W126" s="1003" t="n"/>
      <c r="X126" s="1003" t="n"/>
      <c r="Y126" s="1003" t="n"/>
      <c r="Z126" s="1003" t="n"/>
      <c r="AA126" s="1003" t="n"/>
      <c r="AB126" s="1003" t="n"/>
    </row>
    <row r="127">
      <c r="A127" s="1003" t="n"/>
      <c r="B127" s="1003" t="n"/>
      <c r="C127" s="1003" t="n"/>
      <c r="D127" s="1003" t="n"/>
      <c r="E127" s="1003" t="n"/>
      <c r="F127" s="1003" t="n"/>
      <c r="G127" s="1003" t="n"/>
      <c r="H127" s="1003" t="n"/>
      <c r="I127" s="1003" t="n"/>
      <c r="J127" s="1003" t="n"/>
      <c r="K127" s="1003" t="n"/>
      <c r="L127" s="1003" t="n"/>
      <c r="M127" s="1003" t="n"/>
      <c r="N127" s="1003" t="n"/>
      <c r="O127" s="1003" t="n"/>
      <c r="P127" s="1003" t="n"/>
      <c r="Q127" s="1003" t="n"/>
      <c r="R127" s="1003" t="n"/>
      <c r="S127" s="1003" t="n"/>
      <c r="T127" s="1003" t="n"/>
      <c r="U127" s="1003" t="n"/>
      <c r="V127" s="1003" t="n"/>
      <c r="W127" s="1003" t="n"/>
      <c r="X127" s="1003" t="n"/>
      <c r="Y127" s="1003" t="n"/>
      <c r="Z127" s="1003" t="n"/>
      <c r="AA127" s="1003" t="n"/>
      <c r="AB127" s="1003" t="n"/>
    </row>
    <row r="128">
      <c r="A128" s="1003" t="n"/>
      <c r="B128" s="1003" t="n"/>
      <c r="C128" s="1003" t="n"/>
      <c r="D128" s="1003" t="n"/>
      <c r="E128" s="1003" t="n"/>
      <c r="F128" s="1003" t="n"/>
      <c r="G128" s="1003" t="n"/>
      <c r="H128" s="1003" t="n"/>
      <c r="I128" s="1003" t="n"/>
      <c r="J128" s="1003" t="n"/>
      <c r="K128" s="1003" t="n"/>
      <c r="L128" s="1003" t="n"/>
      <c r="M128" s="1003" t="n"/>
      <c r="N128" s="1003" t="n"/>
      <c r="O128" s="1003" t="n"/>
      <c r="P128" s="1003" t="n"/>
      <c r="Q128" s="1003" t="n"/>
      <c r="R128" s="1003" t="n"/>
      <c r="S128" s="1003" t="n"/>
      <c r="T128" s="1003" t="n"/>
      <c r="U128" s="1003" t="n"/>
      <c r="V128" s="1003" t="n"/>
      <c r="W128" s="1003" t="n"/>
      <c r="X128" s="1003" t="n"/>
      <c r="Y128" s="1003" t="n"/>
      <c r="Z128" s="1003" t="n"/>
      <c r="AA128" s="1003" t="n"/>
      <c r="AB128" s="1003" t="n"/>
    </row>
    <row r="129">
      <c r="A129" s="1003" t="n"/>
      <c r="B129" s="1003" t="n"/>
      <c r="C129" s="1003" t="n"/>
      <c r="D129" s="1003" t="n"/>
      <c r="E129" s="1003" t="n"/>
      <c r="F129" s="1003" t="n"/>
      <c r="G129" s="1003" t="n"/>
      <c r="H129" s="1003" t="n"/>
      <c r="I129" s="1003" t="n"/>
      <c r="J129" s="1003" t="n"/>
      <c r="K129" s="1003" t="n"/>
      <c r="L129" s="1003" t="n"/>
      <c r="M129" s="1003" t="n"/>
      <c r="N129" s="1003" t="n"/>
      <c r="O129" s="1003" t="n"/>
      <c r="P129" s="1003" t="n"/>
      <c r="Q129" s="1003" t="n"/>
      <c r="R129" s="1003" t="n"/>
      <c r="S129" s="1003" t="n"/>
      <c r="T129" s="1003" t="n"/>
      <c r="U129" s="1003" t="n"/>
      <c r="V129" s="1003" t="n"/>
      <c r="W129" s="1003" t="n"/>
      <c r="X129" s="1003" t="n"/>
      <c r="Y129" s="1003" t="n"/>
      <c r="Z129" s="1003" t="n"/>
      <c r="AA129" s="1003" t="n"/>
      <c r="AB129" s="1003" t="n"/>
    </row>
    <row r="130">
      <c r="A130" s="1003" t="n"/>
      <c r="B130" s="1003" t="n"/>
      <c r="C130" s="1003" t="n"/>
      <c r="D130" s="1003" t="n"/>
      <c r="E130" s="1003" t="n"/>
      <c r="F130" s="1003" t="n"/>
      <c r="G130" s="1003" t="n"/>
      <c r="H130" s="1003" t="n"/>
      <c r="I130" s="1003" t="n"/>
      <c r="J130" s="1003" t="n"/>
      <c r="K130" s="1003" t="n"/>
      <c r="L130" s="1003" t="n"/>
      <c r="M130" s="1003" t="n"/>
      <c r="N130" s="1003" t="n"/>
      <c r="O130" s="1003" t="n"/>
      <c r="P130" s="1003" t="n"/>
      <c r="Q130" s="1003" t="n"/>
      <c r="R130" s="1003" t="n"/>
      <c r="S130" s="1003" t="n"/>
      <c r="T130" s="1003" t="n"/>
      <c r="U130" s="1003" t="n"/>
      <c r="V130" s="1003" t="n"/>
      <c r="W130" s="1003" t="n"/>
      <c r="X130" s="1003" t="n"/>
      <c r="Y130" s="1003" t="n"/>
      <c r="Z130" s="1003" t="n"/>
      <c r="AA130" s="1003" t="n"/>
      <c r="AB130" s="1003" t="n"/>
    </row>
    <row r="131">
      <c r="A131" s="1003" t="n"/>
      <c r="B131" s="1003" t="n"/>
      <c r="C131" s="1003" t="n"/>
      <c r="D131" s="1003" t="n"/>
      <c r="E131" s="1003" t="n"/>
      <c r="F131" s="1003" t="n"/>
      <c r="G131" s="1003" t="n"/>
      <c r="H131" s="1003" t="n"/>
      <c r="I131" s="1003" t="n"/>
      <c r="J131" s="1003" t="n"/>
      <c r="K131" s="1003" t="n"/>
      <c r="L131" s="1003" t="n"/>
      <c r="M131" s="1003" t="n"/>
      <c r="N131" s="1003" t="n"/>
      <c r="O131" s="1003" t="n"/>
      <c r="P131" s="1003" t="n"/>
      <c r="Q131" s="1003" t="n"/>
      <c r="R131" s="1003" t="n"/>
      <c r="S131" s="1003" t="n"/>
      <c r="T131" s="1003" t="n"/>
      <c r="U131" s="1003" t="n"/>
      <c r="V131" s="1003" t="n"/>
      <c r="W131" s="1003" t="n"/>
      <c r="X131" s="1003" t="n"/>
      <c r="Y131" s="1003" t="n"/>
      <c r="Z131" s="1003" t="n"/>
      <c r="AA131" s="1003" t="n"/>
      <c r="AB131" s="1003" t="n"/>
    </row>
    <row r="132">
      <c r="A132" s="1003" t="n"/>
      <c r="B132" s="1003" t="n"/>
      <c r="C132" s="1003" t="n"/>
      <c r="D132" s="1003" t="n"/>
      <c r="E132" s="1003" t="n"/>
      <c r="F132" s="1003" t="n"/>
      <c r="G132" s="1003" t="n"/>
      <c r="H132" s="1003" t="n"/>
      <c r="I132" s="1003" t="n"/>
      <c r="J132" s="1003" t="n"/>
      <c r="K132" s="1003" t="n"/>
      <c r="L132" s="1003" t="n"/>
      <c r="M132" s="1003" t="n"/>
      <c r="N132" s="1003" t="n"/>
      <c r="O132" s="1003" t="n"/>
      <c r="P132" s="1003" t="n"/>
      <c r="Q132" s="1003" t="n"/>
      <c r="R132" s="1003" t="n"/>
      <c r="S132" s="1003" t="n"/>
      <c r="T132" s="1003" t="n"/>
      <c r="U132" s="1003" t="n"/>
      <c r="V132" s="1003" t="n"/>
      <c r="W132" s="1003" t="n"/>
      <c r="X132" s="1003" t="n"/>
      <c r="Y132" s="1003" t="n"/>
      <c r="Z132" s="1003" t="n"/>
      <c r="AA132" s="1003" t="n"/>
      <c r="AB132" s="1003" t="n"/>
    </row>
    <row r="133">
      <c r="A133" s="1003" t="n"/>
      <c r="B133" s="1003" t="n"/>
      <c r="C133" s="1003" t="n"/>
      <c r="D133" s="1003" t="n"/>
      <c r="E133" s="1003" t="n"/>
      <c r="F133" s="1003" t="n"/>
      <c r="G133" s="1003" t="n"/>
      <c r="H133" s="1003" t="n"/>
      <c r="I133" s="1003" t="n"/>
      <c r="J133" s="1003" t="n"/>
      <c r="K133" s="1003" t="n"/>
      <c r="L133" s="1003" t="n"/>
      <c r="M133" s="1003" t="n"/>
      <c r="N133" s="1003" t="n"/>
      <c r="O133" s="1003" t="n"/>
      <c r="P133" s="1003" t="n"/>
      <c r="Q133" s="1003" t="n"/>
      <c r="R133" s="1003" t="n"/>
      <c r="S133" s="1003" t="n"/>
      <c r="T133" s="1003" t="n"/>
      <c r="U133" s="1003" t="n"/>
      <c r="V133" s="1003" t="n"/>
      <c r="W133" s="1003" t="n"/>
      <c r="X133" s="1003" t="n"/>
      <c r="Y133" s="1003" t="n"/>
      <c r="Z133" s="1003" t="n"/>
      <c r="AA133" s="1003" t="n"/>
      <c r="AB133" s="1003" t="n"/>
    </row>
    <row r="134">
      <c r="A134" s="1003" t="n"/>
      <c r="B134" s="1003" t="n"/>
      <c r="C134" s="1003" t="n"/>
      <c r="D134" s="1003" t="n"/>
      <c r="E134" s="1003" t="n"/>
      <c r="F134" s="1003" t="n"/>
      <c r="G134" s="1003" t="n"/>
      <c r="H134" s="1003" t="n"/>
      <c r="I134" s="1003" t="n"/>
      <c r="J134" s="1003" t="n"/>
      <c r="K134" s="1003" t="n"/>
      <c r="L134" s="1003" t="n"/>
      <c r="M134" s="1003" t="n"/>
      <c r="N134" s="1003" t="n"/>
      <c r="O134" s="1003" t="n"/>
      <c r="P134" s="1003" t="n"/>
      <c r="Q134" s="1003" t="n"/>
      <c r="R134" s="1003" t="n"/>
      <c r="S134" s="1003" t="n"/>
      <c r="T134" s="1003" t="n"/>
      <c r="U134" s="1003" t="n"/>
      <c r="V134" s="1003" t="n"/>
      <c r="W134" s="1003" t="n"/>
      <c r="X134" s="1003" t="n"/>
      <c r="Y134" s="1003" t="n"/>
      <c r="Z134" s="1003" t="n"/>
      <c r="AA134" s="1003" t="n"/>
      <c r="AB134" s="1003" t="n"/>
    </row>
    <row r="135">
      <c r="A135" s="1003" t="n"/>
      <c r="B135" s="1003" t="n"/>
      <c r="C135" s="1003" t="n"/>
      <c r="D135" s="1003" t="n"/>
      <c r="E135" s="1003" t="n"/>
      <c r="F135" s="1003" t="n"/>
      <c r="G135" s="1003" t="n"/>
      <c r="H135" s="1003" t="n"/>
      <c r="I135" s="1003" t="n"/>
      <c r="J135" s="1003" t="n"/>
      <c r="K135" s="1003" t="n"/>
      <c r="L135" s="1003" t="n"/>
      <c r="M135" s="1003" t="n"/>
      <c r="N135" s="1003" t="n"/>
      <c r="O135" s="1003" t="n"/>
      <c r="P135" s="1003" t="n"/>
      <c r="Q135" s="1003" t="n"/>
      <c r="R135" s="1003" t="n"/>
      <c r="S135" s="1003" t="n"/>
      <c r="T135" s="1003" t="n"/>
      <c r="U135" s="1003" t="n"/>
      <c r="V135" s="1003" t="n"/>
      <c r="W135" s="1003" t="n"/>
      <c r="X135" s="1003" t="n"/>
      <c r="Y135" s="1003" t="n"/>
      <c r="Z135" s="1003" t="n"/>
      <c r="AA135" s="1003" t="n"/>
      <c r="AB135" s="1003" t="n"/>
    </row>
    <row r="136">
      <c r="A136" s="1003" t="n"/>
      <c r="B136" s="1003" t="n"/>
      <c r="C136" s="1003" t="n"/>
      <c r="D136" s="1003" t="n"/>
      <c r="E136" s="1003" t="n"/>
      <c r="F136" s="1003" t="n"/>
      <c r="G136" s="1003" t="n"/>
      <c r="H136" s="1003" t="n"/>
      <c r="I136" s="1003" t="n"/>
      <c r="J136" s="1003" t="n"/>
      <c r="K136" s="1003" t="n"/>
      <c r="L136" s="1003" t="n"/>
      <c r="M136" s="1003" t="n"/>
      <c r="N136" s="1003" t="n"/>
      <c r="O136" s="1003" t="n"/>
      <c r="P136" s="1003" t="n"/>
      <c r="Q136" s="1003" t="n"/>
      <c r="R136" s="1003" t="n"/>
      <c r="S136" s="1003" t="n"/>
      <c r="T136" s="1003" t="n"/>
      <c r="U136" s="1003" t="n"/>
      <c r="V136" s="1003" t="n"/>
      <c r="W136" s="1003" t="n"/>
      <c r="X136" s="1003" t="n"/>
      <c r="Y136" s="1003" t="n"/>
      <c r="Z136" s="1003" t="n"/>
      <c r="AA136" s="1003" t="n"/>
      <c r="AB136" s="1003" t="n"/>
    </row>
    <row r="137">
      <c r="A137" s="1003" t="n"/>
      <c r="B137" s="1003" t="n"/>
      <c r="C137" s="1003" t="n"/>
      <c r="D137" s="1003" t="n"/>
      <c r="E137" s="1003" t="n"/>
      <c r="F137" s="1003" t="n"/>
      <c r="G137" s="1003" t="n"/>
      <c r="H137" s="1003" t="n"/>
      <c r="I137" s="1003" t="n"/>
      <c r="J137" s="1003" t="n"/>
      <c r="K137" s="1003" t="n"/>
      <c r="L137" s="1003" t="n"/>
      <c r="M137" s="1003" t="n"/>
      <c r="N137" s="1003" t="n"/>
      <c r="O137" s="1003" t="n"/>
      <c r="P137" s="1003" t="n"/>
      <c r="Q137" s="1003" t="n"/>
      <c r="R137" s="1003" t="n"/>
      <c r="S137" s="1003" t="n"/>
      <c r="T137" s="1003" t="n"/>
      <c r="U137" s="1003" t="n"/>
      <c r="V137" s="1003" t="n"/>
      <c r="W137" s="1003" t="n"/>
      <c r="X137" s="1003" t="n"/>
      <c r="Y137" s="1003" t="n"/>
      <c r="Z137" s="1003" t="n"/>
      <c r="AA137" s="1003" t="n"/>
      <c r="AB137" s="1003" t="n"/>
    </row>
    <row r="138">
      <c r="A138" s="1003" t="n"/>
      <c r="B138" s="1003" t="n"/>
      <c r="C138" s="1003" t="n"/>
      <c r="D138" s="1003" t="n"/>
      <c r="E138" s="1003" t="n"/>
      <c r="F138" s="1003" t="n"/>
      <c r="G138" s="1003" t="n"/>
      <c r="H138" s="1003" t="n"/>
      <c r="I138" s="1003" t="n"/>
      <c r="J138" s="1003" t="n"/>
      <c r="K138" s="1003" t="n"/>
      <c r="L138" s="1003" t="n"/>
      <c r="M138" s="1003" t="n"/>
      <c r="N138" s="1003" t="n"/>
      <c r="O138" s="1003" t="n"/>
      <c r="P138" s="1003" t="n"/>
      <c r="Q138" s="1003" t="n"/>
      <c r="R138" s="1003" t="n"/>
      <c r="S138" s="1003" t="n"/>
      <c r="T138" s="1003" t="n"/>
      <c r="U138" s="1003" t="n"/>
      <c r="V138" s="1003" t="n"/>
      <c r="W138" s="1003" t="n"/>
      <c r="X138" s="1003" t="n"/>
      <c r="Y138" s="1003" t="n"/>
      <c r="Z138" s="1003" t="n"/>
      <c r="AA138" s="1003" t="n"/>
      <c r="AB138" s="1003" t="n"/>
    </row>
    <row r="139">
      <c r="A139" s="1003" t="n"/>
      <c r="B139" s="1003" t="n"/>
      <c r="C139" s="1003" t="n"/>
      <c r="D139" s="1003" t="n"/>
      <c r="E139" s="1003" t="n"/>
      <c r="F139" s="1003" t="n"/>
      <c r="G139" s="1003" t="n"/>
      <c r="H139" s="1003" t="n"/>
      <c r="I139" s="1003" t="n"/>
      <c r="J139" s="1003" t="n"/>
      <c r="K139" s="1003" t="n"/>
      <c r="L139" s="1003" t="n"/>
      <c r="M139" s="1003" t="n"/>
      <c r="N139" s="1003" t="n"/>
      <c r="O139" s="1003" t="n"/>
      <c r="P139" s="1003" t="n"/>
      <c r="Q139" s="1003" t="n"/>
      <c r="R139" s="1003" t="n"/>
      <c r="S139" s="1003" t="n"/>
      <c r="T139" s="1003" t="n"/>
      <c r="U139" s="1003" t="n"/>
      <c r="V139" s="1003" t="n"/>
      <c r="W139" s="1003" t="n"/>
      <c r="X139" s="1003" t="n"/>
      <c r="Y139" s="1003" t="n"/>
      <c r="Z139" s="1003" t="n"/>
      <c r="AA139" s="1003" t="n"/>
      <c r="AB139" s="1003" t="n"/>
    </row>
    <row r="140">
      <c r="A140" s="1003" t="n"/>
      <c r="B140" s="1003" t="n"/>
      <c r="C140" s="1003" t="n"/>
      <c r="D140" s="1003" t="n"/>
      <c r="E140" s="1003" t="n"/>
      <c r="F140" s="1003" t="n"/>
      <c r="G140" s="1003" t="n"/>
      <c r="H140" s="1003" t="n"/>
      <c r="I140" s="1003" t="n"/>
      <c r="J140" s="1003" t="n"/>
      <c r="K140" s="1003" t="n"/>
      <c r="L140" s="1003" t="n"/>
      <c r="M140" s="1003" t="n"/>
      <c r="N140" s="1003" t="n"/>
      <c r="O140" s="1003" t="n"/>
      <c r="P140" s="1003" t="n"/>
      <c r="Q140" s="1003" t="n"/>
      <c r="R140" s="1003" t="n"/>
      <c r="S140" s="1003" t="n"/>
      <c r="T140" s="1003" t="n"/>
      <c r="U140" s="1003" t="n"/>
      <c r="V140" s="1003" t="n"/>
      <c r="W140" s="1003" t="n"/>
      <c r="X140" s="1003" t="n"/>
      <c r="Y140" s="1003" t="n"/>
      <c r="Z140" s="1003" t="n"/>
      <c r="AA140" s="1003" t="n"/>
      <c r="AB140" s="1003" t="n"/>
    </row>
    <row r="141">
      <c r="A141" s="1003" t="n"/>
      <c r="B141" s="1003" t="n"/>
      <c r="C141" s="1003" t="n"/>
      <c r="D141" s="1003" t="n"/>
      <c r="E141" s="1003" t="n"/>
      <c r="F141" s="1003" t="n"/>
      <c r="G141" s="1003" t="n"/>
      <c r="H141" s="1003" t="n"/>
      <c r="I141" s="1003" t="n"/>
      <c r="J141" s="1003" t="n"/>
      <c r="K141" s="1003" t="n"/>
      <c r="L141" s="1003" t="n"/>
      <c r="M141" s="1003" t="n"/>
      <c r="N141" s="1003" t="n"/>
      <c r="O141" s="1003" t="n"/>
      <c r="P141" s="1003" t="n"/>
      <c r="Q141" s="1003" t="n"/>
      <c r="R141" s="1003" t="n"/>
      <c r="S141" s="1003" t="n"/>
      <c r="T141" s="1003" t="n"/>
      <c r="U141" s="1003" t="n"/>
      <c r="V141" s="1003" t="n"/>
      <c r="W141" s="1003" t="n"/>
      <c r="X141" s="1003" t="n"/>
      <c r="Y141" s="1003" t="n"/>
      <c r="Z141" s="1003" t="n"/>
      <c r="AA141" s="1003" t="n"/>
      <c r="AB141" s="1003" t="n"/>
    </row>
    <row r="142">
      <c r="A142" s="1003" t="n"/>
      <c r="B142" s="1003" t="n"/>
      <c r="C142" s="1003" t="n"/>
      <c r="D142" s="1003" t="n"/>
      <c r="E142" s="1003" t="n"/>
      <c r="F142" s="1003" t="n"/>
      <c r="G142" s="1003" t="n"/>
      <c r="H142" s="1003" t="n"/>
      <c r="I142" s="1003" t="n"/>
      <c r="J142" s="1003" t="n"/>
      <c r="K142" s="1003" t="n"/>
      <c r="L142" s="1003" t="n"/>
      <c r="M142" s="1003" t="n"/>
      <c r="N142" s="1003" t="n"/>
      <c r="O142" s="1003" t="n"/>
      <c r="P142" s="1003" t="n"/>
      <c r="Q142" s="1003" t="n"/>
      <c r="R142" s="1003" t="n"/>
      <c r="S142" s="1003" t="n"/>
      <c r="T142" s="1003" t="n"/>
      <c r="U142" s="1003" t="n"/>
      <c r="V142" s="1003" t="n"/>
      <c r="W142" s="1003" t="n"/>
      <c r="X142" s="1003" t="n"/>
      <c r="Y142" s="1003" t="n"/>
      <c r="Z142" s="1003" t="n"/>
      <c r="AA142" s="1003" t="n"/>
      <c r="AB142" s="1003" t="n"/>
    </row>
    <row r="143">
      <c r="A143" s="1003" t="n"/>
      <c r="B143" s="1003" t="n"/>
      <c r="C143" s="1003" t="n"/>
      <c r="D143" s="1003" t="n"/>
      <c r="E143" s="1003" t="n"/>
      <c r="F143" s="1003" t="n"/>
      <c r="G143" s="1003" t="n"/>
      <c r="H143" s="1003" t="n"/>
      <c r="I143" s="1003" t="n"/>
      <c r="J143" s="1003" t="n"/>
      <c r="K143" s="1003" t="n"/>
      <c r="L143" s="1003" t="n"/>
      <c r="M143" s="1003" t="n"/>
      <c r="N143" s="1003" t="n"/>
      <c r="O143" s="1003" t="n"/>
      <c r="P143" s="1003" t="n"/>
      <c r="Q143" s="1003" t="n"/>
      <c r="R143" s="1003" t="n"/>
      <c r="S143" s="1003" t="n"/>
      <c r="T143" s="1003" t="n"/>
      <c r="U143" s="1003" t="n"/>
      <c r="V143" s="1003" t="n"/>
      <c r="W143" s="1003" t="n"/>
      <c r="X143" s="1003" t="n"/>
      <c r="Y143" s="1003" t="n"/>
      <c r="Z143" s="1003" t="n"/>
      <c r="AA143" s="1003" t="n"/>
      <c r="AB143" s="1003" t="n"/>
    </row>
    <row r="144">
      <c r="A144" s="1003" t="n"/>
      <c r="B144" s="1003" t="n"/>
      <c r="C144" s="1003" t="n"/>
      <c r="D144" s="1003" t="n"/>
      <c r="E144" s="1003" t="n"/>
      <c r="F144" s="1003" t="n"/>
      <c r="G144" s="1003" t="n"/>
      <c r="H144" s="1003" t="n"/>
      <c r="I144" s="1003" t="n"/>
      <c r="J144" s="1003" t="n"/>
      <c r="K144" s="1003" t="n"/>
      <c r="L144" s="1003" t="n"/>
      <c r="M144" s="1003" t="n"/>
      <c r="N144" s="1003" t="n"/>
      <c r="O144" s="1003" t="n"/>
      <c r="P144" s="1003" t="n"/>
      <c r="Q144" s="1003" t="n"/>
      <c r="R144" s="1003" t="n"/>
      <c r="S144" s="1003" t="n"/>
      <c r="T144" s="1003" t="n"/>
      <c r="U144" s="1003" t="n"/>
      <c r="V144" s="1003" t="n"/>
      <c r="W144" s="1003" t="n"/>
      <c r="X144" s="1003" t="n"/>
      <c r="Y144" s="1003" t="n"/>
      <c r="Z144" s="1003" t="n"/>
      <c r="AA144" s="1003" t="n"/>
      <c r="AB144" s="1003" t="n"/>
    </row>
    <row r="145">
      <c r="A145" s="1003" t="n"/>
      <c r="B145" s="1003" t="n"/>
      <c r="C145" s="1003" t="n"/>
      <c r="D145" s="1003" t="n"/>
      <c r="E145" s="1003" t="n"/>
      <c r="F145" s="1003" t="n"/>
      <c r="G145" s="1003" t="n"/>
      <c r="H145" s="1003" t="n"/>
      <c r="I145" s="1003" t="n"/>
      <c r="J145" s="1003" t="n"/>
      <c r="K145" s="1003" t="n"/>
      <c r="L145" s="1003" t="n"/>
      <c r="M145" s="1003" t="n"/>
      <c r="N145" s="1003" t="n"/>
      <c r="O145" s="1003" t="n"/>
      <c r="P145" s="1003" t="n"/>
      <c r="Q145" s="1003" t="n"/>
      <c r="R145" s="1003" t="n"/>
      <c r="S145" s="1003" t="n"/>
      <c r="T145" s="1003" t="n"/>
      <c r="U145" s="1003" t="n"/>
      <c r="V145" s="1003" t="n"/>
      <c r="W145" s="1003" t="n"/>
      <c r="X145" s="1003" t="n"/>
      <c r="Y145" s="1003" t="n"/>
      <c r="Z145" s="1003" t="n"/>
      <c r="AA145" s="1003" t="n"/>
      <c r="AB145" s="1003" t="n"/>
    </row>
    <row r="146">
      <c r="A146" s="1003" t="n"/>
      <c r="B146" s="1003" t="n"/>
      <c r="C146" s="1003" t="n"/>
      <c r="D146" s="1003" t="n"/>
      <c r="E146" s="1003" t="n"/>
      <c r="F146" s="1003" t="n"/>
      <c r="G146" s="1003" t="n"/>
      <c r="H146" s="1003" t="n"/>
      <c r="I146" s="1003" t="n"/>
      <c r="J146" s="1003" t="n"/>
      <c r="K146" s="1003" t="n"/>
      <c r="L146" s="1003" t="n"/>
      <c r="M146" s="1003" t="n"/>
      <c r="N146" s="1003" t="n"/>
      <c r="O146" s="1003" t="n"/>
      <c r="P146" s="1003" t="n"/>
      <c r="Q146" s="1003" t="n"/>
      <c r="R146" s="1003" t="n"/>
      <c r="S146" s="1003" t="n"/>
      <c r="T146" s="1003" t="n"/>
      <c r="U146" s="1003" t="n"/>
      <c r="V146" s="1003" t="n"/>
      <c r="W146" s="1003" t="n"/>
      <c r="X146" s="1003" t="n"/>
      <c r="Y146" s="1003" t="n"/>
      <c r="Z146" s="1003" t="n"/>
      <c r="AA146" s="1003" t="n"/>
      <c r="AB146" s="1003" t="n"/>
    </row>
    <row r="147">
      <c r="A147" s="1003" t="n"/>
      <c r="B147" s="1003" t="n"/>
      <c r="C147" s="1003" t="n"/>
      <c r="D147" s="1003" t="n"/>
      <c r="E147" s="1003" t="n"/>
      <c r="F147" s="1003" t="n"/>
      <c r="G147" s="1003" t="n"/>
      <c r="H147" s="1003" t="n"/>
      <c r="I147" s="1003" t="n"/>
      <c r="J147" s="1003" t="n"/>
      <c r="K147" s="1003" t="n"/>
      <c r="L147" s="1003" t="n"/>
      <c r="M147" s="1003" t="n"/>
      <c r="N147" s="1003" t="n"/>
      <c r="O147" s="1003" t="n"/>
      <c r="P147" s="1003" t="n"/>
      <c r="Q147" s="1003" t="n"/>
      <c r="R147" s="1003" t="n"/>
      <c r="S147" s="1003" t="n"/>
      <c r="T147" s="1003" t="n"/>
      <c r="U147" s="1003" t="n"/>
      <c r="V147" s="1003" t="n"/>
      <c r="W147" s="1003" t="n"/>
      <c r="X147" s="1003" t="n"/>
      <c r="Y147" s="1003" t="n"/>
      <c r="Z147" s="1003" t="n"/>
      <c r="AA147" s="1003" t="n"/>
      <c r="AB147" s="1003" t="n"/>
    </row>
    <row r="148">
      <c r="A148" s="1003" t="n"/>
      <c r="B148" s="1003" t="n"/>
      <c r="C148" s="1003" t="n"/>
      <c r="D148" s="1003" t="n"/>
      <c r="E148" s="1003" t="n"/>
      <c r="F148" s="1003" t="n"/>
      <c r="G148" s="1003" t="n"/>
      <c r="H148" s="1003" t="n"/>
      <c r="I148" s="1003" t="n"/>
      <c r="J148" s="1003" t="n"/>
      <c r="K148" s="1003" t="n"/>
      <c r="L148" s="1003" t="n"/>
      <c r="M148" s="1003" t="n"/>
      <c r="N148" s="1003" t="n"/>
      <c r="O148" s="1003" t="n"/>
      <c r="P148" s="1003" t="n"/>
      <c r="Q148" s="1003" t="n"/>
      <c r="R148" s="1003" t="n"/>
      <c r="S148" s="1003" t="n"/>
      <c r="T148" s="1003" t="n"/>
      <c r="U148" s="1003" t="n"/>
      <c r="V148" s="1003" t="n"/>
      <c r="W148" s="1003" t="n"/>
      <c r="X148" s="1003" t="n"/>
      <c r="Y148" s="1003" t="n"/>
      <c r="Z148" s="1003" t="n"/>
      <c r="AA148" s="1003" t="n"/>
      <c r="AB148" s="1003" t="n"/>
    </row>
    <row r="149">
      <c r="A149" s="1003" t="n"/>
      <c r="B149" s="1003" t="n"/>
      <c r="C149" s="1003" t="n"/>
      <c r="D149" s="1003" t="n"/>
      <c r="E149" s="1003" t="n"/>
      <c r="F149" s="1003" t="n"/>
      <c r="G149" s="1003" t="n"/>
      <c r="H149" s="1003" t="n"/>
      <c r="I149" s="1003" t="n"/>
      <c r="J149" s="1003" t="n"/>
      <c r="K149" s="1003" t="n"/>
      <c r="L149" s="1003" t="n"/>
      <c r="M149" s="1003" t="n"/>
      <c r="N149" s="1003" t="n"/>
      <c r="O149" s="1003" t="n"/>
      <c r="P149" s="1003" t="n"/>
      <c r="Q149" s="1003" t="n"/>
      <c r="R149" s="1003" t="n"/>
      <c r="S149" s="1003" t="n"/>
      <c r="T149" s="1003" t="n"/>
      <c r="U149" s="1003" t="n"/>
      <c r="V149" s="1003" t="n"/>
      <c r="W149" s="1003" t="n"/>
      <c r="X149" s="1003" t="n"/>
      <c r="Y149" s="1003" t="n"/>
      <c r="Z149" s="1003" t="n"/>
      <c r="AA149" s="1003" t="n"/>
      <c r="AB149" s="1003" t="n"/>
    </row>
    <row r="150">
      <c r="A150" s="1003" t="n"/>
      <c r="B150" s="1003" t="n"/>
      <c r="C150" s="1003" t="n"/>
      <c r="D150" s="1003" t="n"/>
      <c r="E150" s="1003" t="n"/>
      <c r="F150" s="1003" t="n"/>
      <c r="G150" s="1003" t="n"/>
      <c r="H150" s="1003" t="n"/>
      <c r="I150" s="1003" t="n"/>
      <c r="J150" s="1003" t="n"/>
      <c r="K150" s="1003" t="n"/>
      <c r="L150" s="1003" t="n"/>
      <c r="M150" s="1003" t="n"/>
      <c r="N150" s="1003" t="n"/>
      <c r="O150" s="1003" t="n"/>
      <c r="P150" s="1003" t="n"/>
      <c r="Q150" s="1003" t="n"/>
      <c r="R150" s="1003" t="n"/>
      <c r="S150" s="1003" t="n"/>
      <c r="T150" s="1003" t="n"/>
      <c r="U150" s="1003" t="n"/>
      <c r="V150" s="1003" t="n"/>
      <c r="W150" s="1003" t="n"/>
      <c r="X150" s="1003" t="n"/>
      <c r="Y150" s="1003" t="n"/>
      <c r="Z150" s="1003" t="n"/>
      <c r="AA150" s="1003" t="n"/>
      <c r="AB150" s="1003" t="n"/>
    </row>
    <row r="151">
      <c r="A151" s="1003" t="n"/>
      <c r="B151" s="1003" t="n"/>
      <c r="C151" s="1003" t="n"/>
      <c r="D151" s="1003" t="n"/>
      <c r="E151" s="1003" t="n"/>
      <c r="F151" s="1003" t="n"/>
      <c r="G151" s="1003" t="n"/>
      <c r="H151" s="1003" t="n"/>
      <c r="I151" s="1003" t="n"/>
      <c r="J151" s="1003" t="n"/>
      <c r="K151" s="1003" t="n"/>
      <c r="L151" s="1003" t="n"/>
      <c r="M151" s="1003" t="n"/>
      <c r="N151" s="1003" t="n"/>
      <c r="O151" s="1003" t="n"/>
      <c r="P151" s="1003" t="n"/>
      <c r="Q151" s="1003" t="n"/>
      <c r="R151" s="1003" t="n"/>
      <c r="S151" s="1003" t="n"/>
      <c r="T151" s="1003" t="n"/>
      <c r="U151" s="1003" t="n"/>
      <c r="V151" s="1003" t="n"/>
      <c r="W151" s="1003" t="n"/>
      <c r="X151" s="1003" t="n"/>
      <c r="Y151" s="1003" t="n"/>
      <c r="Z151" s="1003" t="n"/>
      <c r="AA151" s="1003" t="n"/>
      <c r="AB151" s="1003" t="n"/>
    </row>
    <row r="152">
      <c r="A152" s="1003" t="n"/>
      <c r="B152" s="1003" t="n"/>
      <c r="C152" s="1003" t="n"/>
      <c r="D152" s="1003" t="n"/>
      <c r="E152" s="1003" t="n"/>
      <c r="F152" s="1003" t="n"/>
      <c r="G152" s="1003" t="n"/>
      <c r="H152" s="1003" t="n"/>
      <c r="I152" s="1003" t="n"/>
      <c r="J152" s="1003" t="n"/>
      <c r="K152" s="1003" t="n"/>
      <c r="L152" s="1003" t="n"/>
      <c r="M152" s="1003" t="n"/>
      <c r="N152" s="1003" t="n"/>
      <c r="O152" s="1003" t="n"/>
      <c r="P152" s="1003" t="n"/>
      <c r="Q152" s="1003" t="n"/>
      <c r="R152" s="1003" t="n"/>
      <c r="S152" s="1003" t="n"/>
      <c r="T152" s="1003" t="n"/>
      <c r="U152" s="1003" t="n"/>
      <c r="V152" s="1003" t="n"/>
      <c r="W152" s="1003" t="n"/>
      <c r="X152" s="1003" t="n"/>
      <c r="Y152" s="1003" t="n"/>
      <c r="Z152" s="1003" t="n"/>
      <c r="AA152" s="1003" t="n"/>
      <c r="AB152" s="1003" t="n"/>
    </row>
    <row r="153">
      <c r="A153" s="1003" t="n"/>
      <c r="B153" s="1003" t="n"/>
      <c r="C153" s="1003" t="n"/>
      <c r="D153" s="1003" t="n"/>
      <c r="E153" s="1003" t="n"/>
      <c r="F153" s="1003" t="n"/>
      <c r="G153" s="1003" t="n"/>
      <c r="H153" s="1003" t="n"/>
      <c r="I153" s="1003" t="n"/>
      <c r="J153" s="1003" t="n"/>
      <c r="K153" s="1003" t="n"/>
      <c r="L153" s="1003" t="n"/>
      <c r="M153" s="1003" t="n"/>
      <c r="N153" s="1003" t="n"/>
      <c r="O153" s="1003" t="n"/>
      <c r="P153" s="1003" t="n"/>
      <c r="Q153" s="1003" t="n"/>
      <c r="R153" s="1003" t="n"/>
      <c r="S153" s="1003" t="n"/>
      <c r="T153" s="1003" t="n"/>
      <c r="U153" s="1003" t="n"/>
      <c r="V153" s="1003" t="n"/>
      <c r="W153" s="1003" t="n"/>
      <c r="X153" s="1003" t="n"/>
      <c r="Y153" s="1003" t="n"/>
      <c r="Z153" s="1003" t="n"/>
      <c r="AA153" s="1003" t="n"/>
      <c r="AB153" s="1003" t="n"/>
    </row>
    <row r="154">
      <c r="A154" s="1003" t="n"/>
      <c r="B154" s="1003" t="n"/>
      <c r="C154" s="1003" t="n"/>
      <c r="D154" s="1003" t="n"/>
      <c r="E154" s="1003" t="n"/>
      <c r="F154" s="1003" t="n"/>
      <c r="G154" s="1003" t="n"/>
      <c r="H154" s="1003" t="n"/>
      <c r="I154" s="1003" t="n"/>
      <c r="J154" s="1003" t="n"/>
      <c r="K154" s="1003" t="n"/>
      <c r="L154" s="1003" t="n"/>
      <c r="M154" s="1003" t="n"/>
      <c r="N154" s="1003" t="n"/>
      <c r="O154" s="1003" t="n"/>
      <c r="P154" s="1003" t="n"/>
      <c r="Q154" s="1003" t="n"/>
      <c r="R154" s="1003" t="n"/>
      <c r="S154" s="1003" t="n"/>
      <c r="T154" s="1003" t="n"/>
      <c r="U154" s="1003" t="n"/>
      <c r="V154" s="1003" t="n"/>
      <c r="W154" s="1003" t="n"/>
      <c r="X154" s="1003" t="n"/>
      <c r="Y154" s="1003" t="n"/>
      <c r="Z154" s="1003" t="n"/>
      <c r="AA154" s="1003" t="n"/>
      <c r="AB154" s="1003" t="n"/>
    </row>
    <row r="155">
      <c r="A155" s="1003" t="n"/>
      <c r="B155" s="1003" t="n"/>
      <c r="C155" s="1003" t="n"/>
      <c r="D155" s="1003" t="n"/>
      <c r="E155" s="1003" t="n"/>
      <c r="F155" s="1003" t="n"/>
      <c r="G155" s="1003" t="n"/>
      <c r="H155" s="1003" t="n"/>
      <c r="I155" s="1003" t="n"/>
      <c r="J155" s="1003" t="n"/>
      <c r="K155" s="1003" t="n"/>
      <c r="L155" s="1003" t="n"/>
      <c r="M155" s="1003" t="n"/>
      <c r="N155" s="1003" t="n"/>
      <c r="O155" s="1003" t="n"/>
      <c r="P155" s="1003" t="n"/>
      <c r="Q155" s="1003" t="n"/>
      <c r="R155" s="1003" t="n"/>
      <c r="S155" s="1003" t="n"/>
      <c r="T155" s="1003" t="n"/>
      <c r="U155" s="1003" t="n"/>
      <c r="V155" s="1003" t="n"/>
      <c r="W155" s="1003" t="n"/>
      <c r="X155" s="1003" t="n"/>
      <c r="Y155" s="1003" t="n"/>
      <c r="Z155" s="1003" t="n"/>
      <c r="AA155" s="1003" t="n"/>
      <c r="AB155" s="1003" t="n"/>
    </row>
    <row r="156">
      <c r="A156" s="1003" t="n"/>
      <c r="B156" s="1003" t="n"/>
      <c r="C156" s="1003" t="n"/>
      <c r="D156" s="1003" t="n"/>
      <c r="E156" s="1003" t="n"/>
      <c r="F156" s="1003" t="n"/>
      <c r="G156" s="1003" t="n"/>
      <c r="H156" s="1003" t="n"/>
      <c r="I156" s="1003" t="n"/>
      <c r="J156" s="1003" t="n"/>
      <c r="K156" s="1003" t="n"/>
      <c r="L156" s="1003" t="n"/>
      <c r="M156" s="1003" t="n"/>
      <c r="N156" s="1003" t="n"/>
      <c r="O156" s="1003" t="n"/>
      <c r="P156" s="1003" t="n"/>
      <c r="Q156" s="1003" t="n"/>
      <c r="R156" s="1003" t="n"/>
      <c r="S156" s="1003" t="n"/>
      <c r="T156" s="1003" t="n"/>
      <c r="U156" s="1003" t="n"/>
      <c r="V156" s="1003" t="n"/>
      <c r="W156" s="1003" t="n"/>
      <c r="X156" s="1003" t="n"/>
      <c r="Y156" s="1003" t="n"/>
      <c r="Z156" s="1003" t="n"/>
      <c r="AA156" s="1003" t="n"/>
      <c r="AB156" s="1003" t="n"/>
    </row>
    <row r="157">
      <c r="A157" s="1003" t="n"/>
      <c r="B157" s="1003" t="n"/>
      <c r="C157" s="1003" t="n"/>
      <c r="D157" s="1003" t="n"/>
      <c r="E157" s="1003" t="n"/>
      <c r="F157" s="1003" t="n"/>
      <c r="G157" s="1003" t="n"/>
      <c r="H157" s="1003" t="n"/>
      <c r="I157" s="1003" t="n"/>
      <c r="J157" s="1003" t="n"/>
      <c r="K157" s="1003" t="n"/>
      <c r="L157" s="1003" t="n"/>
      <c r="M157" s="1003" t="n"/>
      <c r="N157" s="1003" t="n"/>
      <c r="O157" s="1003" t="n"/>
      <c r="P157" s="1003" t="n"/>
      <c r="Q157" s="1003" t="n"/>
      <c r="R157" s="1003" t="n"/>
      <c r="S157" s="1003" t="n"/>
      <c r="T157" s="1003" t="n"/>
      <c r="U157" s="1003" t="n"/>
      <c r="V157" s="1003" t="n"/>
      <c r="W157" s="1003" t="n"/>
      <c r="X157" s="1003" t="n"/>
      <c r="Y157" s="1003" t="n"/>
      <c r="Z157" s="1003" t="n"/>
      <c r="AA157" s="1003" t="n"/>
      <c r="AB157" s="1003" t="n"/>
    </row>
    <row r="158">
      <c r="A158" s="1003" t="n"/>
      <c r="B158" s="1003" t="n"/>
      <c r="C158" s="1003" t="n"/>
      <c r="D158" s="1003" t="n"/>
      <c r="E158" s="1003" t="n"/>
      <c r="F158" s="1003" t="n"/>
      <c r="G158" s="1003" t="n"/>
      <c r="H158" s="1003" t="n"/>
      <c r="I158" s="1003" t="n"/>
      <c r="J158" s="1003" t="n"/>
      <c r="K158" s="1003" t="n"/>
      <c r="L158" s="1003" t="n"/>
      <c r="M158" s="1003" t="n"/>
      <c r="N158" s="1003" t="n"/>
      <c r="O158" s="1003" t="n"/>
      <c r="P158" s="1003" t="n"/>
      <c r="Q158" s="1003" t="n"/>
      <c r="R158" s="1003" t="n"/>
      <c r="S158" s="1003" t="n"/>
      <c r="T158" s="1003" t="n"/>
      <c r="U158" s="1003" t="n"/>
      <c r="V158" s="1003" t="n"/>
      <c r="W158" s="1003" t="n"/>
      <c r="X158" s="1003" t="n"/>
      <c r="Y158" s="1003" t="n"/>
      <c r="Z158" s="1003" t="n"/>
      <c r="AA158" s="1003" t="n"/>
      <c r="AB158" s="1003" t="n"/>
    </row>
    <row r="159">
      <c r="A159" s="1003" t="n"/>
      <c r="B159" s="1003" t="n"/>
      <c r="C159" s="1003" t="n"/>
      <c r="D159" s="1003" t="n"/>
      <c r="E159" s="1003" t="n"/>
      <c r="F159" s="1003" t="n"/>
      <c r="G159" s="1003" t="n"/>
      <c r="H159" s="1003" t="n"/>
      <c r="I159" s="1003" t="n"/>
      <c r="J159" s="1003" t="n"/>
      <c r="K159" s="1003" t="n"/>
      <c r="L159" s="1003" t="n"/>
      <c r="M159" s="1003" t="n"/>
      <c r="N159" s="1003" t="n"/>
      <c r="O159" s="1003" t="n"/>
      <c r="P159" s="1003" t="n"/>
      <c r="Q159" s="1003" t="n"/>
      <c r="R159" s="1003" t="n"/>
      <c r="S159" s="1003" t="n"/>
      <c r="T159" s="1003" t="n"/>
      <c r="U159" s="1003" t="n"/>
      <c r="V159" s="1003" t="n"/>
      <c r="W159" s="1003" t="n"/>
      <c r="X159" s="1003" t="n"/>
      <c r="Y159" s="1003" t="n"/>
      <c r="Z159" s="1003" t="n"/>
      <c r="AA159" s="1003" t="n"/>
      <c r="AB159" s="1003" t="n"/>
    </row>
    <row r="160">
      <c r="A160" s="1003" t="n"/>
      <c r="B160" s="1003" t="n"/>
      <c r="C160" s="1003" t="n"/>
      <c r="D160" s="1003" t="n"/>
      <c r="E160" s="1003" t="n"/>
      <c r="F160" s="1003" t="n"/>
      <c r="G160" s="1003" t="n"/>
      <c r="H160" s="1003" t="n"/>
      <c r="I160" s="1003" t="n"/>
      <c r="J160" s="1003" t="n"/>
      <c r="K160" s="1003" t="n"/>
      <c r="L160" s="1003" t="n"/>
      <c r="M160" s="1003" t="n"/>
      <c r="N160" s="1003" t="n"/>
      <c r="O160" s="1003" t="n"/>
      <c r="P160" s="1003" t="n"/>
      <c r="Q160" s="1003" t="n"/>
      <c r="R160" s="1003" t="n"/>
      <c r="S160" s="1003" t="n"/>
      <c r="T160" s="1003" t="n"/>
      <c r="U160" s="1003" t="n"/>
      <c r="V160" s="1003" t="n"/>
      <c r="W160" s="1003" t="n"/>
      <c r="X160" s="1003" t="n"/>
      <c r="Y160" s="1003" t="n"/>
      <c r="Z160" s="1003" t="n"/>
      <c r="AA160" s="1003" t="n"/>
      <c r="AB160" s="1003" t="n"/>
    </row>
    <row r="161">
      <c r="A161" s="1003" t="n"/>
      <c r="B161" s="1003" t="n"/>
      <c r="C161" s="1003" t="n"/>
      <c r="D161" s="1003" t="n"/>
      <c r="E161" s="1003" t="n"/>
      <c r="F161" s="1003" t="n"/>
      <c r="G161" s="1003" t="n"/>
      <c r="H161" s="1003" t="n"/>
      <c r="I161" s="1003" t="n"/>
      <c r="J161" s="1003" t="n"/>
      <c r="K161" s="1003" t="n"/>
      <c r="L161" s="1003" t="n"/>
      <c r="M161" s="1003" t="n"/>
      <c r="N161" s="1003" t="n"/>
      <c r="O161" s="1003" t="n"/>
      <c r="P161" s="1003" t="n"/>
      <c r="Q161" s="1003" t="n"/>
      <c r="R161" s="1003" t="n"/>
      <c r="S161" s="1003" t="n"/>
      <c r="T161" s="1003" t="n"/>
      <c r="U161" s="1003" t="n"/>
      <c r="V161" s="1003" t="n"/>
      <c r="W161" s="1003" t="n"/>
      <c r="X161" s="1003" t="n"/>
      <c r="Y161" s="1003" t="n"/>
      <c r="Z161" s="1003" t="n"/>
      <c r="AA161" s="1003" t="n"/>
      <c r="AB161" s="1003" t="n"/>
    </row>
    <row r="162">
      <c r="A162" s="1003" t="n"/>
      <c r="B162" s="1003" t="n"/>
      <c r="C162" s="1003" t="n"/>
      <c r="D162" s="1003" t="n"/>
      <c r="E162" s="1003" t="n"/>
      <c r="F162" s="1003" t="n"/>
      <c r="G162" s="1003" t="n"/>
      <c r="H162" s="1003" t="n"/>
      <c r="I162" s="1003" t="n"/>
      <c r="J162" s="1003" t="n"/>
      <c r="K162" s="1003" t="n"/>
      <c r="L162" s="1003" t="n"/>
      <c r="M162" s="1003" t="n"/>
      <c r="N162" s="1003" t="n"/>
      <c r="O162" s="1003" t="n"/>
      <c r="P162" s="1003" t="n"/>
      <c r="Q162" s="1003" t="n"/>
      <c r="R162" s="1003" t="n"/>
      <c r="S162" s="1003" t="n"/>
      <c r="T162" s="1003" t="n"/>
      <c r="U162" s="1003" t="n"/>
      <c r="V162" s="1003" t="n"/>
      <c r="W162" s="1003" t="n"/>
      <c r="X162" s="1003" t="n"/>
      <c r="Y162" s="1003" t="n"/>
      <c r="Z162" s="1003" t="n"/>
      <c r="AA162" s="1003" t="n"/>
      <c r="AB162" s="1003" t="n"/>
    </row>
    <row r="163">
      <c r="A163" s="1003" t="n"/>
      <c r="B163" s="1003" t="n"/>
      <c r="C163" s="1003" t="n"/>
      <c r="D163" s="1003" t="n"/>
      <c r="E163" s="1003" t="n"/>
      <c r="F163" s="1003" t="n"/>
      <c r="G163" s="1003" t="n"/>
      <c r="H163" s="1003" t="n"/>
      <c r="I163" s="1003" t="n"/>
      <c r="J163" s="1003" t="n"/>
      <c r="K163" s="1003" t="n"/>
      <c r="L163" s="1003" t="n"/>
      <c r="M163" s="1003" t="n"/>
      <c r="N163" s="1003" t="n"/>
      <c r="O163" s="1003" t="n"/>
      <c r="P163" s="1003" t="n"/>
      <c r="Q163" s="1003" t="n"/>
      <c r="R163" s="1003" t="n"/>
      <c r="S163" s="1003" t="n"/>
      <c r="T163" s="1003" t="n"/>
      <c r="U163" s="1003" t="n"/>
      <c r="V163" s="1003" t="n"/>
      <c r="W163" s="1003" t="n"/>
      <c r="X163" s="1003" t="n"/>
      <c r="Y163" s="1003" t="n"/>
      <c r="Z163" s="1003" t="n"/>
      <c r="AA163" s="1003" t="n"/>
      <c r="AB163" s="1003" t="n"/>
    </row>
    <row r="164">
      <c r="A164" s="1003" t="n"/>
      <c r="B164" s="1003" t="n"/>
      <c r="C164" s="1003" t="n"/>
      <c r="D164" s="1003" t="n"/>
      <c r="E164" s="1003" t="n"/>
      <c r="F164" s="1003" t="n"/>
      <c r="G164" s="1003" t="n"/>
      <c r="H164" s="1003" t="n"/>
      <c r="I164" s="1003" t="n"/>
      <c r="J164" s="1003" t="n"/>
      <c r="K164" s="1003" t="n"/>
      <c r="L164" s="1003" t="n"/>
      <c r="M164" s="1003" t="n"/>
      <c r="N164" s="1003" t="n"/>
      <c r="O164" s="1003" t="n"/>
      <c r="P164" s="1003" t="n"/>
      <c r="Q164" s="1003" t="n"/>
      <c r="R164" s="1003" t="n"/>
      <c r="S164" s="1003" t="n"/>
      <c r="T164" s="1003" t="n"/>
      <c r="U164" s="1003" t="n"/>
      <c r="V164" s="1003" t="n"/>
      <c r="W164" s="1003" t="n"/>
      <c r="X164" s="1003" t="n"/>
      <c r="Y164" s="1003" t="n"/>
      <c r="Z164" s="1003" t="n"/>
      <c r="AA164" s="1003" t="n"/>
      <c r="AB164" s="1003" t="n"/>
    </row>
    <row r="165">
      <c r="A165" s="1003" t="n"/>
      <c r="B165" s="1003" t="n"/>
      <c r="C165" s="1003" t="n"/>
      <c r="D165" s="1003" t="n"/>
      <c r="E165" s="1003" t="n"/>
      <c r="F165" s="1003" t="n"/>
      <c r="G165" s="1003" t="n"/>
      <c r="H165" s="1003" t="n"/>
      <c r="I165" s="1003" t="n"/>
      <c r="J165" s="1003" t="n"/>
      <c r="K165" s="1003" t="n"/>
      <c r="L165" s="1003" t="n"/>
      <c r="M165" s="1003" t="n"/>
      <c r="N165" s="1003" t="n"/>
      <c r="O165" s="1003" t="n"/>
      <c r="P165" s="1003" t="n"/>
      <c r="Q165" s="1003" t="n"/>
      <c r="R165" s="1003" t="n"/>
      <c r="S165" s="1003" t="n"/>
      <c r="T165" s="1003" t="n"/>
      <c r="U165" s="1003" t="n"/>
      <c r="V165" s="1003" t="n"/>
      <c r="W165" s="1003" t="n"/>
      <c r="X165" s="1003" t="n"/>
      <c r="Y165" s="1003" t="n"/>
      <c r="Z165" s="1003" t="n"/>
      <c r="AA165" s="1003" t="n"/>
      <c r="AB165" s="1003" t="n"/>
    </row>
    <row r="166">
      <c r="A166" s="1003" t="n"/>
      <c r="B166" s="1003" t="n"/>
      <c r="C166" s="1003" t="n"/>
      <c r="D166" s="1003" t="n"/>
      <c r="E166" s="1003" t="n"/>
      <c r="F166" s="1003" t="n"/>
      <c r="G166" s="1003" t="n"/>
      <c r="H166" s="1003" t="n"/>
      <c r="I166" s="1003" t="n"/>
      <c r="J166" s="1003" t="n"/>
      <c r="K166" s="1003" t="n"/>
      <c r="L166" s="1003" t="n"/>
      <c r="M166" s="1003" t="n"/>
      <c r="N166" s="1003" t="n"/>
      <c r="O166" s="1003" t="n"/>
      <c r="P166" s="1003" t="n"/>
      <c r="Q166" s="1003" t="n"/>
      <c r="R166" s="1003" t="n"/>
      <c r="S166" s="1003" t="n"/>
      <c r="T166" s="1003" t="n"/>
      <c r="U166" s="1003" t="n"/>
      <c r="V166" s="1003" t="n"/>
      <c r="W166" s="1003" t="n"/>
      <c r="X166" s="1003" t="n"/>
      <c r="Y166" s="1003" t="n"/>
      <c r="Z166" s="1003" t="n"/>
      <c r="AA166" s="1003" t="n"/>
      <c r="AB166" s="1003" t="n"/>
    </row>
    <row r="167">
      <c r="A167" s="1003" t="n"/>
      <c r="B167" s="1003" t="n"/>
      <c r="C167" s="1003" t="n"/>
      <c r="D167" s="1003" t="n"/>
      <c r="E167" s="1003" t="n"/>
      <c r="F167" s="1003" t="n"/>
      <c r="G167" s="1003" t="n"/>
      <c r="H167" s="1003" t="n"/>
      <c r="I167" s="1003" t="n"/>
      <c r="J167" s="1003" t="n"/>
      <c r="K167" s="1003" t="n"/>
      <c r="L167" s="1003" t="n"/>
      <c r="M167" s="1003" t="n"/>
      <c r="N167" s="1003" t="n"/>
      <c r="O167" s="1003" t="n"/>
      <c r="P167" s="1003" t="n"/>
      <c r="Q167" s="1003" t="n"/>
      <c r="R167" s="1003" t="n"/>
      <c r="S167" s="1003" t="n"/>
      <c r="T167" s="1003" t="n"/>
      <c r="U167" s="1003" t="n"/>
      <c r="V167" s="1003" t="n"/>
      <c r="W167" s="1003" t="n"/>
      <c r="X167" s="1003" t="n"/>
      <c r="Y167" s="1003" t="n"/>
      <c r="Z167" s="1003" t="n"/>
      <c r="AA167" s="1003" t="n"/>
      <c r="AB167" s="1003" t="n"/>
    </row>
    <row r="168">
      <c r="A168" s="1003" t="n"/>
      <c r="B168" s="1003" t="n"/>
      <c r="C168" s="1003" t="n"/>
      <c r="D168" s="1003" t="n"/>
      <c r="E168" s="1003" t="n"/>
      <c r="F168" s="1003" t="n"/>
      <c r="G168" s="1003" t="n"/>
      <c r="H168" s="1003" t="n"/>
      <c r="I168" s="1003" t="n"/>
      <c r="J168" s="1003" t="n"/>
      <c r="K168" s="1003" t="n"/>
      <c r="L168" s="1003" t="n"/>
      <c r="M168" s="1003" t="n"/>
      <c r="N168" s="1003" t="n"/>
      <c r="O168" s="1003" t="n"/>
      <c r="P168" s="1003" t="n"/>
      <c r="Q168" s="1003" t="n"/>
      <c r="R168" s="1003" t="n"/>
      <c r="S168" s="1003" t="n"/>
      <c r="T168" s="1003" t="n"/>
      <c r="U168" s="1003" t="n"/>
      <c r="V168" s="1003" t="n"/>
      <c r="W168" s="1003" t="n"/>
      <c r="X168" s="1003" t="n"/>
      <c r="Y168" s="1003" t="n"/>
      <c r="Z168" s="1003" t="n"/>
      <c r="AA168" s="1003" t="n"/>
      <c r="AB168" s="1003" t="n"/>
    </row>
    <row r="169">
      <c r="A169" s="1003" t="n"/>
      <c r="B169" s="1003" t="n"/>
      <c r="C169" s="1003" t="n"/>
      <c r="D169" s="1003" t="n"/>
      <c r="E169" s="1003" t="n"/>
      <c r="F169" s="1003" t="n"/>
      <c r="G169" s="1003" t="n"/>
      <c r="H169" s="1003" t="n"/>
      <c r="I169" s="1003" t="n"/>
      <c r="J169" s="1003" t="n"/>
      <c r="K169" s="1003" t="n"/>
      <c r="L169" s="1003" t="n"/>
      <c r="M169" s="1003" t="n"/>
      <c r="N169" s="1003" t="n"/>
      <c r="O169" s="1003" t="n"/>
      <c r="P169" s="1003" t="n"/>
      <c r="Q169" s="1003" t="n"/>
      <c r="R169" s="1003" t="n"/>
      <c r="S169" s="1003" t="n"/>
      <c r="T169" s="1003" t="n"/>
      <c r="U169" s="1003" t="n"/>
      <c r="V169" s="1003" t="n"/>
      <c r="W169" s="1003" t="n"/>
      <c r="X169" s="1003" t="n"/>
      <c r="Y169" s="1003" t="n"/>
      <c r="Z169" s="1003" t="n"/>
      <c r="AA169" s="1003" t="n"/>
      <c r="AB169" s="1003" t="n"/>
    </row>
    <row r="170">
      <c r="A170" s="1003" t="n"/>
      <c r="B170" s="1003" t="n"/>
      <c r="C170" s="1003" t="n"/>
      <c r="D170" s="1003" t="n"/>
      <c r="E170" s="1003" t="n"/>
      <c r="F170" s="1003" t="n"/>
      <c r="G170" s="1003" t="n"/>
      <c r="H170" s="1003" t="n"/>
      <c r="I170" s="1003" t="n"/>
      <c r="J170" s="1003" t="n"/>
      <c r="K170" s="1003" t="n"/>
      <c r="L170" s="1003" t="n"/>
      <c r="M170" s="1003" t="n"/>
      <c r="N170" s="1003" t="n"/>
      <c r="O170" s="1003" t="n"/>
      <c r="P170" s="1003" t="n"/>
      <c r="Q170" s="1003" t="n"/>
      <c r="R170" s="1003" t="n"/>
      <c r="S170" s="1003" t="n"/>
      <c r="T170" s="1003" t="n"/>
      <c r="U170" s="1003" t="n"/>
      <c r="V170" s="1003" t="n"/>
      <c r="W170" s="1003" t="n"/>
      <c r="X170" s="1003" t="n"/>
      <c r="Y170" s="1003" t="n"/>
      <c r="Z170" s="1003" t="n"/>
      <c r="AA170" s="1003" t="n"/>
      <c r="AB170" s="1003" t="n"/>
    </row>
    <row r="171">
      <c r="A171" s="1003" t="n"/>
      <c r="B171" s="1003" t="n"/>
      <c r="C171" s="1003" t="n"/>
      <c r="D171" s="1003" t="n"/>
      <c r="E171" s="1003" t="n"/>
      <c r="F171" s="1003" t="n"/>
      <c r="G171" s="1003" t="n"/>
      <c r="H171" s="1003" t="n"/>
      <c r="I171" s="1003" t="n"/>
      <c r="J171" s="1003" t="n"/>
      <c r="K171" s="1003" t="n"/>
      <c r="L171" s="1003" t="n"/>
      <c r="M171" s="1003" t="n"/>
      <c r="N171" s="1003" t="n"/>
      <c r="O171" s="1003" t="n"/>
      <c r="P171" s="1003" t="n"/>
      <c r="Q171" s="1003" t="n"/>
      <c r="R171" s="1003" t="n"/>
      <c r="S171" s="1003" t="n"/>
      <c r="T171" s="1003" t="n"/>
      <c r="U171" s="1003" t="n"/>
      <c r="V171" s="1003" t="n"/>
      <c r="W171" s="1003" t="n"/>
      <c r="X171" s="1003" t="n"/>
      <c r="Y171" s="1003" t="n"/>
      <c r="Z171" s="1003" t="n"/>
      <c r="AA171" s="1003" t="n"/>
      <c r="AB171" s="1003" t="n"/>
    </row>
    <row r="172">
      <c r="A172" s="1003" t="n"/>
      <c r="B172" s="1003" t="n"/>
      <c r="C172" s="1003" t="n"/>
      <c r="D172" s="1003" t="n"/>
      <c r="E172" s="1003" t="n"/>
      <c r="F172" s="1003" t="n"/>
      <c r="G172" s="1003" t="n"/>
      <c r="H172" s="1003" t="n"/>
      <c r="I172" s="1003" t="n"/>
      <c r="J172" s="1003" t="n"/>
      <c r="K172" s="1003" t="n"/>
      <c r="L172" s="1003" t="n"/>
      <c r="M172" s="1003" t="n"/>
      <c r="N172" s="1003" t="n"/>
      <c r="O172" s="1003" t="n"/>
      <c r="P172" s="1003" t="n"/>
      <c r="Q172" s="1003" t="n"/>
      <c r="R172" s="1003" t="n"/>
      <c r="S172" s="1003" t="n"/>
      <c r="T172" s="1003" t="n"/>
      <c r="U172" s="1003" t="n"/>
      <c r="V172" s="1003" t="n"/>
      <c r="W172" s="1003" t="n"/>
      <c r="X172" s="1003" t="n"/>
      <c r="Y172" s="1003" t="n"/>
      <c r="Z172" s="1003" t="n"/>
      <c r="AA172" s="1003" t="n"/>
      <c r="AB172" s="1003" t="n"/>
    </row>
    <row r="173">
      <c r="A173" s="1003" t="n"/>
      <c r="B173" s="1003" t="n"/>
      <c r="C173" s="1003" t="n"/>
      <c r="D173" s="1003" t="n"/>
      <c r="E173" s="1003" t="n"/>
      <c r="F173" s="1003" t="n"/>
      <c r="G173" s="1003" t="n"/>
      <c r="H173" s="1003" t="n"/>
      <c r="I173" s="1003" t="n"/>
      <c r="J173" s="1003" t="n"/>
      <c r="K173" s="1003" t="n"/>
      <c r="L173" s="1003" t="n"/>
      <c r="M173" s="1003" t="n"/>
      <c r="N173" s="1003" t="n"/>
      <c r="O173" s="1003" t="n"/>
      <c r="P173" s="1003" t="n"/>
      <c r="Q173" s="1003" t="n"/>
      <c r="R173" s="1003" t="n"/>
      <c r="S173" s="1003" t="n"/>
      <c r="T173" s="1003" t="n"/>
      <c r="U173" s="1003" t="n"/>
      <c r="V173" s="1003" t="n"/>
      <c r="W173" s="1003" t="n"/>
      <c r="X173" s="1003" t="n"/>
      <c r="Y173" s="1003" t="n"/>
      <c r="Z173" s="1003" t="n"/>
      <c r="AA173" s="1003" t="n"/>
      <c r="AB173" s="1003" t="n"/>
    </row>
    <row r="174">
      <c r="A174" s="1003" t="n"/>
      <c r="B174" s="1003" t="n"/>
      <c r="C174" s="1003" t="n"/>
      <c r="D174" s="1003" t="n"/>
      <c r="E174" s="1003" t="n"/>
      <c r="F174" s="1003" t="n"/>
      <c r="G174" s="1003" t="n"/>
      <c r="H174" s="1003" t="n"/>
      <c r="I174" s="1003" t="n"/>
      <c r="J174" s="1003" t="n"/>
      <c r="K174" s="1003" t="n"/>
      <c r="L174" s="1003" t="n"/>
      <c r="M174" s="1003" t="n"/>
      <c r="N174" s="1003" t="n"/>
      <c r="O174" s="1003" t="n"/>
      <c r="P174" s="1003" t="n"/>
      <c r="Q174" s="1003" t="n"/>
      <c r="R174" s="1003" t="n"/>
      <c r="S174" s="1003" t="n"/>
      <c r="T174" s="1003" t="n"/>
      <c r="U174" s="1003" t="n"/>
      <c r="V174" s="1003" t="n"/>
      <c r="W174" s="1003" t="n"/>
      <c r="X174" s="1003" t="n"/>
      <c r="Y174" s="1003" t="n"/>
      <c r="Z174" s="1003" t="n"/>
      <c r="AA174" s="1003" t="n"/>
      <c r="AB174" s="1003" t="n"/>
    </row>
    <row r="175">
      <c r="A175" s="1003" t="n"/>
      <c r="B175" s="1003" t="n"/>
      <c r="C175" s="1003" t="n"/>
      <c r="D175" s="1003" t="n"/>
      <c r="E175" s="1003" t="n"/>
      <c r="F175" s="1003" t="n"/>
      <c r="G175" s="1003" t="n"/>
      <c r="H175" s="1003" t="n"/>
      <c r="I175" s="1003" t="n"/>
      <c r="J175" s="1003" t="n"/>
      <c r="K175" s="1003" t="n"/>
      <c r="L175" s="1003" t="n"/>
      <c r="M175" s="1003" t="n"/>
      <c r="N175" s="1003" t="n"/>
      <c r="O175" s="1003" t="n"/>
      <c r="P175" s="1003" t="n"/>
      <c r="Q175" s="1003" t="n"/>
      <c r="R175" s="1003" t="n"/>
      <c r="S175" s="1003" t="n"/>
      <c r="T175" s="1003" t="n"/>
      <c r="U175" s="1003" t="n"/>
      <c r="V175" s="1003" t="n"/>
      <c r="W175" s="1003" t="n"/>
      <c r="X175" s="1003" t="n"/>
      <c r="Y175" s="1003" t="n"/>
      <c r="Z175" s="1003" t="n"/>
      <c r="AA175" s="1003" t="n"/>
      <c r="AB175" s="1003" t="n"/>
    </row>
    <row r="176">
      <c r="A176" s="1003" t="n"/>
      <c r="B176" s="1003" t="n"/>
      <c r="C176" s="1003" t="n"/>
      <c r="D176" s="1003" t="n"/>
      <c r="E176" s="1003" t="n"/>
      <c r="F176" s="1003" t="n"/>
      <c r="G176" s="1003" t="n"/>
      <c r="H176" s="1003" t="n"/>
      <c r="I176" s="1003" t="n"/>
      <c r="J176" s="1003" t="n"/>
      <c r="K176" s="1003" t="n"/>
      <c r="L176" s="1003" t="n"/>
      <c r="M176" s="1003" t="n"/>
      <c r="N176" s="1003" t="n"/>
      <c r="O176" s="1003" t="n"/>
      <c r="P176" s="1003" t="n"/>
      <c r="Q176" s="1003" t="n"/>
      <c r="R176" s="1003" t="n"/>
      <c r="S176" s="1003" t="n"/>
      <c r="T176" s="1003" t="n"/>
      <c r="U176" s="1003" t="n"/>
      <c r="V176" s="1003" t="n"/>
      <c r="W176" s="1003" t="n"/>
      <c r="X176" s="1003" t="n"/>
      <c r="Y176" s="1003" t="n"/>
      <c r="Z176" s="1003" t="n"/>
      <c r="AA176" s="1003" t="n"/>
      <c r="AB176" s="1003" t="n"/>
    </row>
    <row r="177">
      <c r="A177" s="1003" t="n"/>
      <c r="B177" s="1003" t="n"/>
      <c r="C177" s="1003" t="n"/>
      <c r="D177" s="1003" t="n"/>
      <c r="E177" s="1003" t="n"/>
      <c r="F177" s="1003" t="n"/>
      <c r="G177" s="1003" t="n"/>
      <c r="H177" s="1003" t="n"/>
      <c r="I177" s="1003" t="n"/>
      <c r="J177" s="1003" t="n"/>
      <c r="K177" s="1003" t="n"/>
      <c r="L177" s="1003" t="n"/>
      <c r="M177" s="1003" t="n"/>
      <c r="N177" s="1003" t="n"/>
      <c r="O177" s="1003" t="n"/>
      <c r="P177" s="1003" t="n"/>
      <c r="Q177" s="1003" t="n"/>
      <c r="R177" s="1003" t="n"/>
      <c r="S177" s="1003" t="n"/>
      <c r="T177" s="1003" t="n"/>
      <c r="U177" s="1003" t="n"/>
      <c r="V177" s="1003" t="n"/>
      <c r="W177" s="1003" t="n"/>
      <c r="X177" s="1003" t="n"/>
      <c r="Y177" s="1003" t="n"/>
      <c r="Z177" s="1003" t="n"/>
      <c r="AA177" s="1003" t="n"/>
      <c r="AB177" s="1003" t="n"/>
    </row>
    <row r="178">
      <c r="A178" s="1003" t="n"/>
      <c r="B178" s="1003" t="n"/>
      <c r="C178" s="1003" t="n"/>
      <c r="D178" s="1003" t="n"/>
      <c r="E178" s="1003" t="n"/>
      <c r="F178" s="1003" t="n"/>
      <c r="G178" s="1003" t="n"/>
      <c r="H178" s="1003" t="n"/>
      <c r="I178" s="1003" t="n"/>
      <c r="J178" s="1003" t="n"/>
      <c r="K178" s="1003" t="n"/>
      <c r="L178" s="1003" t="n"/>
      <c r="M178" s="1003" t="n"/>
      <c r="N178" s="1003" t="n"/>
      <c r="O178" s="1003" t="n"/>
      <c r="P178" s="1003" t="n"/>
      <c r="Q178" s="1003" t="n"/>
      <c r="R178" s="1003" t="n"/>
      <c r="S178" s="1003" t="n"/>
      <c r="T178" s="1003" t="n"/>
      <c r="U178" s="1003" t="n"/>
      <c r="V178" s="1003" t="n"/>
      <c r="W178" s="1003" t="n"/>
      <c r="X178" s="1003" t="n"/>
      <c r="Y178" s="1003" t="n"/>
      <c r="Z178" s="1003" t="n"/>
      <c r="AA178" s="1003" t="n"/>
      <c r="AB178" s="1003" t="n"/>
    </row>
    <row r="179">
      <c r="A179" s="1003" t="n"/>
      <c r="B179" s="1003" t="n"/>
      <c r="C179" s="1003" t="n"/>
      <c r="D179" s="1003" t="n"/>
      <c r="E179" s="1003" t="n"/>
      <c r="F179" s="1003" t="n"/>
      <c r="G179" s="1003" t="n"/>
      <c r="H179" s="1003" t="n"/>
      <c r="I179" s="1003" t="n"/>
      <c r="J179" s="1003" t="n"/>
      <c r="K179" s="1003" t="n"/>
      <c r="L179" s="1003" t="n"/>
      <c r="M179" s="1003" t="n"/>
      <c r="N179" s="1003" t="n"/>
      <c r="O179" s="1003" t="n"/>
      <c r="P179" s="1003" t="n"/>
      <c r="Q179" s="1003" t="n"/>
      <c r="R179" s="1003" t="n"/>
      <c r="S179" s="1003" t="n"/>
      <c r="T179" s="1003" t="n"/>
      <c r="U179" s="1003" t="n"/>
      <c r="V179" s="1003" t="n"/>
      <c r="W179" s="1003" t="n"/>
      <c r="X179" s="1003" t="n"/>
      <c r="Y179" s="1003" t="n"/>
      <c r="Z179" s="1003" t="n"/>
      <c r="AA179" s="1003" t="n"/>
      <c r="AB179" s="1003" t="n"/>
    </row>
    <row r="180">
      <c r="A180" s="1003" t="n"/>
      <c r="B180" s="1003" t="n"/>
      <c r="C180" s="1003" t="n"/>
      <c r="D180" s="1003" t="n"/>
      <c r="E180" s="1003" t="n"/>
      <c r="F180" s="1003" t="n"/>
      <c r="G180" s="1003" t="n"/>
      <c r="H180" s="1003" t="n"/>
      <c r="I180" s="1003" t="n"/>
      <c r="J180" s="1003" t="n"/>
      <c r="K180" s="1003" t="n"/>
      <c r="L180" s="1003" t="n"/>
      <c r="M180" s="1003" t="n"/>
      <c r="N180" s="1003" t="n"/>
      <c r="O180" s="1003" t="n"/>
      <c r="P180" s="1003" t="n"/>
      <c r="Q180" s="1003" t="n"/>
      <c r="R180" s="1003" t="n"/>
      <c r="S180" s="1003" t="n"/>
      <c r="T180" s="1003" t="n"/>
      <c r="U180" s="1003" t="n"/>
      <c r="V180" s="1003" t="n"/>
      <c r="W180" s="1003" t="n"/>
      <c r="X180" s="1003" t="n"/>
      <c r="Y180" s="1003" t="n"/>
      <c r="Z180" s="1003" t="n"/>
      <c r="AA180" s="1003" t="n"/>
      <c r="AB180" s="1003" t="n"/>
    </row>
    <row r="181">
      <c r="A181" s="1003" t="n"/>
      <c r="B181" s="1003" t="n"/>
      <c r="C181" s="1003" t="n"/>
      <c r="D181" s="1003" t="n"/>
      <c r="E181" s="1003" t="n"/>
      <c r="F181" s="1003" t="n"/>
      <c r="G181" s="1003" t="n"/>
      <c r="H181" s="1003" t="n"/>
      <c r="I181" s="1003" t="n"/>
      <c r="J181" s="1003" t="n"/>
      <c r="K181" s="1003" t="n"/>
      <c r="L181" s="1003" t="n"/>
      <c r="M181" s="1003" t="n"/>
      <c r="N181" s="1003" t="n"/>
      <c r="O181" s="1003" t="n"/>
      <c r="P181" s="1003" t="n"/>
      <c r="Q181" s="1003" t="n"/>
      <c r="R181" s="1003" t="n"/>
      <c r="S181" s="1003" t="n"/>
      <c r="T181" s="1003" t="n"/>
      <c r="U181" s="1003" t="n"/>
      <c r="V181" s="1003" t="n"/>
      <c r="W181" s="1003" t="n"/>
      <c r="X181" s="1003" t="n"/>
      <c r="Y181" s="1003" t="n"/>
      <c r="Z181" s="1003" t="n"/>
      <c r="AA181" s="1003" t="n"/>
      <c r="AB181" s="1003" t="n"/>
    </row>
    <row r="182">
      <c r="A182" s="1003" t="n"/>
      <c r="B182" s="1003" t="n"/>
      <c r="C182" s="1003" t="n"/>
      <c r="D182" s="1003" t="n"/>
      <c r="E182" s="1003" t="n"/>
      <c r="F182" s="1003" t="n"/>
      <c r="G182" s="1003" t="n"/>
      <c r="H182" s="1003" t="n"/>
      <c r="I182" s="1003" t="n"/>
      <c r="J182" s="1003" t="n"/>
      <c r="K182" s="1003" t="n"/>
      <c r="L182" s="1003" t="n"/>
      <c r="M182" s="1003" t="n"/>
      <c r="N182" s="1003" t="n"/>
      <c r="O182" s="1003" t="n"/>
      <c r="P182" s="1003" t="n"/>
      <c r="Q182" s="1003" t="n"/>
      <c r="R182" s="1003" t="n"/>
      <c r="S182" s="1003" t="n"/>
      <c r="T182" s="1003" t="n"/>
      <c r="U182" s="1003" t="n"/>
      <c r="V182" s="1003" t="n"/>
      <c r="W182" s="1003" t="n"/>
      <c r="X182" s="1003" t="n"/>
      <c r="Y182" s="1003" t="n"/>
      <c r="Z182" s="1003" t="n"/>
      <c r="AA182" s="1003" t="n"/>
      <c r="AB182" s="1003" t="n"/>
    </row>
    <row r="183">
      <c r="A183" s="1003" t="n"/>
      <c r="B183" s="1003" t="n"/>
      <c r="C183" s="1003" t="n"/>
      <c r="D183" s="1003" t="n"/>
      <c r="E183" s="1003" t="n"/>
      <c r="F183" s="1003" t="n"/>
      <c r="G183" s="1003" t="n"/>
      <c r="H183" s="1003" t="n"/>
      <c r="I183" s="1003" t="n"/>
      <c r="J183" s="1003" t="n"/>
      <c r="K183" s="1003" t="n"/>
      <c r="L183" s="1003" t="n"/>
      <c r="M183" s="1003" t="n"/>
      <c r="N183" s="1003" t="n"/>
      <c r="O183" s="1003" t="n"/>
      <c r="P183" s="1003" t="n"/>
      <c r="Q183" s="1003" t="n"/>
      <c r="R183" s="1003" t="n"/>
      <c r="S183" s="1003" t="n"/>
      <c r="T183" s="1003" t="n"/>
      <c r="U183" s="1003" t="n"/>
      <c r="V183" s="1003" t="n"/>
      <c r="W183" s="1003" t="n"/>
      <c r="X183" s="1003" t="n"/>
      <c r="Y183" s="1003" t="n"/>
      <c r="Z183" s="1003" t="n"/>
      <c r="AA183" s="1003" t="n"/>
      <c r="AB183" s="1003" t="n"/>
    </row>
    <row r="184">
      <c r="A184" s="1003" t="n"/>
      <c r="B184" s="1003" t="n"/>
      <c r="C184" s="1003" t="n"/>
      <c r="D184" s="1003" t="n"/>
      <c r="E184" s="1003" t="n"/>
      <c r="F184" s="1003" t="n"/>
      <c r="G184" s="1003" t="n"/>
      <c r="H184" s="1003" t="n"/>
      <c r="I184" s="1003" t="n"/>
      <c r="J184" s="1003" t="n"/>
      <c r="K184" s="1003" t="n"/>
      <c r="L184" s="1003" t="n"/>
      <c r="M184" s="1003" t="n"/>
      <c r="N184" s="1003" t="n"/>
      <c r="O184" s="1003" t="n"/>
      <c r="P184" s="1003" t="n"/>
      <c r="Q184" s="1003" t="n"/>
      <c r="R184" s="1003" t="n"/>
      <c r="S184" s="1003" t="n"/>
      <c r="T184" s="1003" t="n"/>
      <c r="U184" s="1003" t="n"/>
      <c r="V184" s="1003" t="n"/>
      <c r="W184" s="1003" t="n"/>
      <c r="X184" s="1003" t="n"/>
      <c r="Y184" s="1003" t="n"/>
      <c r="Z184" s="1003" t="n"/>
      <c r="AA184" s="1003" t="n"/>
      <c r="AB184" s="1003" t="n"/>
    </row>
    <row r="185">
      <c r="A185" s="1003" t="n"/>
      <c r="B185" s="1003" t="n"/>
      <c r="C185" s="1003" t="n"/>
      <c r="D185" s="1003" t="n"/>
      <c r="E185" s="1003" t="n"/>
      <c r="F185" s="1003" t="n"/>
      <c r="G185" s="1003" t="n"/>
      <c r="H185" s="1003" t="n"/>
      <c r="I185" s="1003" t="n"/>
      <c r="J185" s="1003" t="n"/>
      <c r="K185" s="1003" t="n"/>
      <c r="L185" s="1003" t="n"/>
      <c r="M185" s="1003" t="n"/>
      <c r="N185" s="1003" t="n"/>
      <c r="O185" s="1003" t="n"/>
      <c r="P185" s="1003" t="n"/>
      <c r="Q185" s="1003" t="n"/>
      <c r="R185" s="1003" t="n"/>
      <c r="S185" s="1003" t="n"/>
      <c r="T185" s="1003" t="n"/>
      <c r="U185" s="1003" t="n"/>
      <c r="V185" s="1003" t="n"/>
      <c r="W185" s="1003" t="n"/>
      <c r="X185" s="1003" t="n"/>
      <c r="Y185" s="1003" t="n"/>
      <c r="Z185" s="1003" t="n"/>
      <c r="AA185" s="1003" t="n"/>
      <c r="AB185" s="1003" t="n"/>
    </row>
    <row r="186">
      <c r="A186" s="1003" t="n"/>
      <c r="B186" s="1003" t="n"/>
      <c r="C186" s="1003" t="n"/>
      <c r="D186" s="1003" t="n"/>
      <c r="E186" s="1003" t="n"/>
      <c r="F186" s="1003" t="n"/>
      <c r="G186" s="1003" t="n"/>
      <c r="H186" s="1003" t="n"/>
      <c r="I186" s="1003" t="n"/>
      <c r="J186" s="1003" t="n"/>
      <c r="K186" s="1003" t="n"/>
      <c r="L186" s="1003" t="n"/>
      <c r="M186" s="1003" t="n"/>
      <c r="N186" s="1003" t="n"/>
      <c r="O186" s="1003" t="n"/>
      <c r="P186" s="1003" t="n"/>
      <c r="Q186" s="1003" t="n"/>
      <c r="R186" s="1003" t="n"/>
      <c r="S186" s="1003" t="n"/>
      <c r="T186" s="1003" t="n"/>
      <c r="U186" s="1003" t="n"/>
      <c r="V186" s="1003" t="n"/>
      <c r="W186" s="1003" t="n"/>
      <c r="X186" s="1003" t="n"/>
      <c r="Y186" s="1003" t="n"/>
      <c r="Z186" s="1003" t="n"/>
      <c r="AA186" s="1003" t="n"/>
      <c r="AB186" s="1003" t="n"/>
    </row>
    <row r="187">
      <c r="A187" s="1003" t="n"/>
      <c r="B187" s="1003" t="n"/>
      <c r="C187" s="1003" t="n"/>
      <c r="D187" s="1003" t="n"/>
      <c r="E187" s="1003" t="n"/>
      <c r="F187" s="1003" t="n"/>
      <c r="G187" s="1003" t="n"/>
      <c r="H187" s="1003" t="n"/>
      <c r="I187" s="1003" t="n"/>
      <c r="J187" s="1003" t="n"/>
      <c r="K187" s="1003" t="n"/>
      <c r="L187" s="1003" t="n"/>
      <c r="M187" s="1003" t="n"/>
      <c r="N187" s="1003" t="n"/>
      <c r="O187" s="1003" t="n"/>
      <c r="P187" s="1003" t="n"/>
      <c r="Q187" s="1003" t="n"/>
      <c r="R187" s="1003" t="n"/>
      <c r="S187" s="1003" t="n"/>
      <c r="T187" s="1003" t="n"/>
      <c r="U187" s="1003" t="n"/>
      <c r="V187" s="1003" t="n"/>
      <c r="W187" s="1003" t="n"/>
      <c r="X187" s="1003" t="n"/>
      <c r="Y187" s="1003" t="n"/>
      <c r="Z187" s="1003" t="n"/>
      <c r="AA187" s="1003" t="n"/>
      <c r="AB187" s="1003" t="n"/>
    </row>
    <row r="188">
      <c r="A188" s="1003" t="n"/>
      <c r="B188" s="1003" t="n"/>
      <c r="C188" s="1003" t="n"/>
      <c r="D188" s="1003" t="n"/>
      <c r="E188" s="1003" t="n"/>
      <c r="F188" s="1003" t="n"/>
      <c r="G188" s="1003" t="n"/>
      <c r="H188" s="1003" t="n"/>
      <c r="I188" s="1003" t="n"/>
      <c r="J188" s="1003" t="n"/>
      <c r="K188" s="1003" t="n"/>
      <c r="L188" s="1003" t="n"/>
      <c r="M188" s="1003" t="n"/>
      <c r="N188" s="1003" t="n"/>
      <c r="O188" s="1003" t="n"/>
      <c r="P188" s="1003" t="n"/>
      <c r="Q188" s="1003" t="n"/>
      <c r="R188" s="1003" t="n"/>
      <c r="S188" s="1003" t="n"/>
      <c r="T188" s="1003" t="n"/>
      <c r="U188" s="1003" t="n"/>
      <c r="V188" s="1003" t="n"/>
      <c r="W188" s="1003" t="n"/>
      <c r="X188" s="1003" t="n"/>
      <c r="Y188" s="1003" t="n"/>
      <c r="Z188" s="1003" t="n"/>
      <c r="AA188" s="1003" t="n"/>
      <c r="AB188" s="1003" t="n"/>
    </row>
    <row r="189">
      <c r="A189" s="1003" t="n"/>
      <c r="B189" s="1003" t="n"/>
      <c r="C189" s="1003" t="n"/>
      <c r="D189" s="1003" t="n"/>
      <c r="E189" s="1003" t="n"/>
      <c r="F189" s="1003" t="n"/>
      <c r="G189" s="1003" t="n"/>
      <c r="H189" s="1003" t="n"/>
      <c r="I189" s="1003" t="n"/>
      <c r="J189" s="1003" t="n"/>
      <c r="K189" s="1003" t="n"/>
      <c r="L189" s="1003" t="n"/>
      <c r="M189" s="1003" t="n"/>
      <c r="N189" s="1003" t="n"/>
      <c r="O189" s="1003" t="n"/>
      <c r="P189" s="1003" t="n"/>
      <c r="Q189" s="1003" t="n"/>
      <c r="R189" s="1003" t="n"/>
      <c r="S189" s="1003" t="n"/>
      <c r="T189" s="1003" t="n"/>
      <c r="U189" s="1003" t="n"/>
      <c r="V189" s="1003" t="n"/>
      <c r="W189" s="1003" t="n"/>
      <c r="X189" s="1003" t="n"/>
      <c r="Y189" s="1003" t="n"/>
      <c r="Z189" s="1003" t="n"/>
      <c r="AA189" s="1003" t="n"/>
      <c r="AB189" s="1003" t="n"/>
    </row>
    <row r="190">
      <c r="A190" s="1003" t="n"/>
      <c r="B190" s="1003" t="n"/>
      <c r="C190" s="1003" t="n"/>
      <c r="D190" s="1003" t="n"/>
      <c r="E190" s="1003" t="n"/>
      <c r="F190" s="1003" t="n"/>
      <c r="G190" s="1003" t="n"/>
      <c r="H190" s="1003" t="n"/>
      <c r="I190" s="1003" t="n"/>
      <c r="J190" s="1003" t="n"/>
      <c r="K190" s="1003" t="n"/>
      <c r="L190" s="1003" t="n"/>
      <c r="M190" s="1003" t="n"/>
      <c r="N190" s="1003" t="n"/>
      <c r="O190" s="1003" t="n"/>
      <c r="P190" s="1003" t="n"/>
      <c r="Q190" s="1003" t="n"/>
      <c r="R190" s="1003" t="n"/>
      <c r="S190" s="1003" t="n"/>
      <c r="T190" s="1003" t="n"/>
      <c r="U190" s="1003" t="n"/>
      <c r="V190" s="1003" t="n"/>
      <c r="W190" s="1003" t="n"/>
      <c r="X190" s="1003" t="n"/>
      <c r="Y190" s="1003" t="n"/>
      <c r="Z190" s="1003" t="n"/>
      <c r="AA190" s="1003" t="n"/>
      <c r="AB190" s="1003" t="n"/>
    </row>
    <row r="191">
      <c r="A191" s="1003" t="n"/>
      <c r="B191" s="1003" t="n"/>
      <c r="C191" s="1003" t="n"/>
      <c r="D191" s="1003" t="n"/>
      <c r="E191" s="1003" t="n"/>
      <c r="F191" s="1003" t="n"/>
      <c r="G191" s="1003" t="n"/>
      <c r="H191" s="1003" t="n"/>
      <c r="I191" s="1003" t="n"/>
      <c r="J191" s="1003" t="n"/>
      <c r="K191" s="1003" t="n"/>
      <c r="L191" s="1003" t="n"/>
      <c r="M191" s="1003" t="n"/>
      <c r="N191" s="1003" t="n"/>
      <c r="O191" s="1003" t="n"/>
      <c r="P191" s="1003" t="n"/>
      <c r="Q191" s="1003" t="n"/>
      <c r="R191" s="1003" t="n"/>
      <c r="S191" s="1003" t="n"/>
      <c r="T191" s="1003" t="n"/>
      <c r="U191" s="1003" t="n"/>
      <c r="V191" s="1003" t="n"/>
      <c r="W191" s="1003" t="n"/>
      <c r="X191" s="1003" t="n"/>
      <c r="Y191" s="1003" t="n"/>
      <c r="Z191" s="1003" t="n"/>
      <c r="AA191" s="1003" t="n"/>
      <c r="AB191" s="1003" t="n"/>
    </row>
    <row r="192">
      <c r="A192" s="1003" t="n"/>
      <c r="B192" s="1003" t="n"/>
      <c r="C192" s="1003" t="n"/>
      <c r="D192" s="1003" t="n"/>
      <c r="E192" s="1003" t="n"/>
      <c r="F192" s="1003" t="n"/>
      <c r="G192" s="1003" t="n"/>
      <c r="H192" s="1003" t="n"/>
      <c r="I192" s="1003" t="n"/>
      <c r="J192" s="1003" t="n"/>
      <c r="K192" s="1003" t="n"/>
      <c r="L192" s="1003" t="n"/>
      <c r="M192" s="1003" t="n"/>
      <c r="N192" s="1003" t="n"/>
      <c r="O192" s="1003" t="n"/>
      <c r="P192" s="1003" t="n"/>
      <c r="Q192" s="1003" t="n"/>
      <c r="R192" s="1003" t="n"/>
      <c r="S192" s="1003" t="n"/>
      <c r="T192" s="1003" t="n"/>
      <c r="U192" s="1003" t="n"/>
      <c r="V192" s="1003" t="n"/>
      <c r="W192" s="1003" t="n"/>
      <c r="X192" s="1003" t="n"/>
      <c r="Y192" s="1003" t="n"/>
      <c r="Z192" s="1003" t="n"/>
      <c r="AA192" s="1003" t="n"/>
      <c r="AB192" s="1003" t="n"/>
    </row>
    <row r="193">
      <c r="A193" s="1003" t="n"/>
      <c r="B193" s="1003" t="n"/>
      <c r="C193" s="1003" t="n"/>
      <c r="D193" s="1003" t="n"/>
      <c r="E193" s="1003" t="n"/>
      <c r="F193" s="1003" t="n"/>
      <c r="G193" s="1003" t="n"/>
      <c r="H193" s="1003" t="n"/>
      <c r="I193" s="1003" t="n"/>
      <c r="J193" s="1003" t="n"/>
      <c r="K193" s="1003" t="n"/>
      <c r="L193" s="1003" t="n"/>
      <c r="M193" s="1003" t="n"/>
      <c r="N193" s="1003" t="n"/>
      <c r="O193" s="1003" t="n"/>
      <c r="P193" s="1003" t="n"/>
      <c r="Q193" s="1003" t="n"/>
      <c r="R193" s="1003" t="n"/>
      <c r="S193" s="1003" t="n"/>
      <c r="T193" s="1003" t="n"/>
      <c r="U193" s="1003" t="n"/>
      <c r="V193" s="1003" t="n"/>
      <c r="W193" s="1003" t="n"/>
      <c r="X193" s="1003" t="n"/>
      <c r="Y193" s="1003" t="n"/>
      <c r="Z193" s="1003" t="n"/>
      <c r="AA193" s="1003" t="n"/>
      <c r="AB193" s="1003" t="n"/>
    </row>
    <row r="194">
      <c r="A194" s="1003" t="n"/>
      <c r="B194" s="1003" t="n"/>
      <c r="C194" s="1003" t="n"/>
      <c r="D194" s="1003" t="n"/>
      <c r="E194" s="1003" t="n"/>
      <c r="F194" s="1003" t="n"/>
      <c r="G194" s="1003" t="n"/>
      <c r="H194" s="1003" t="n"/>
      <c r="I194" s="1003" t="n"/>
      <c r="J194" s="1003" t="n"/>
      <c r="K194" s="1003" t="n"/>
      <c r="L194" s="1003" t="n"/>
      <c r="M194" s="1003" t="n"/>
      <c r="N194" s="1003" t="n"/>
      <c r="O194" s="1003" t="n"/>
      <c r="P194" s="1003" t="n"/>
      <c r="Q194" s="1003" t="n"/>
      <c r="R194" s="1003" t="n"/>
      <c r="S194" s="1003" t="n"/>
      <c r="T194" s="1003" t="n"/>
      <c r="U194" s="1003" t="n"/>
      <c r="V194" s="1003" t="n"/>
      <c r="W194" s="1003" t="n"/>
      <c r="X194" s="1003" t="n"/>
      <c r="Y194" s="1003" t="n"/>
      <c r="Z194" s="1003" t="n"/>
      <c r="AA194" s="1003" t="n"/>
      <c r="AB194" s="1003" t="n"/>
    </row>
    <row r="195">
      <c r="A195" s="1003" t="n"/>
      <c r="B195" s="1003" t="n"/>
      <c r="C195" s="1003" t="n"/>
      <c r="D195" s="1003" t="n"/>
      <c r="E195" s="1003" t="n"/>
      <c r="F195" s="1003" t="n"/>
      <c r="G195" s="1003" t="n"/>
      <c r="H195" s="1003" t="n"/>
      <c r="I195" s="1003" t="n"/>
      <c r="J195" s="1003" t="n"/>
      <c r="K195" s="1003" t="n"/>
      <c r="L195" s="1003" t="n"/>
      <c r="M195" s="1003" t="n"/>
      <c r="N195" s="1003" t="n"/>
      <c r="O195" s="1003" t="n"/>
      <c r="P195" s="1003" t="n"/>
      <c r="Q195" s="1003" t="n"/>
      <c r="R195" s="1003" t="n"/>
      <c r="S195" s="1003" t="n"/>
      <c r="T195" s="1003" t="n"/>
      <c r="U195" s="1003" t="n"/>
      <c r="V195" s="1003" t="n"/>
      <c r="W195" s="1003" t="n"/>
      <c r="X195" s="1003" t="n"/>
      <c r="Y195" s="1003" t="n"/>
      <c r="Z195" s="1003" t="n"/>
      <c r="AA195" s="1003" t="n"/>
      <c r="AB195" s="1003" t="n"/>
    </row>
    <row r="196">
      <c r="A196" s="1003" t="n"/>
      <c r="B196" s="1003" t="n"/>
      <c r="C196" s="1003" t="n"/>
      <c r="D196" s="1003" t="n"/>
      <c r="E196" s="1003" t="n"/>
      <c r="F196" s="1003" t="n"/>
      <c r="G196" s="1003" t="n"/>
      <c r="H196" s="1003" t="n"/>
      <c r="I196" s="1003" t="n"/>
      <c r="J196" s="1003" t="n"/>
      <c r="K196" s="1003" t="n"/>
      <c r="L196" s="1003" t="n"/>
      <c r="M196" s="1003" t="n"/>
      <c r="N196" s="1003" t="n"/>
      <c r="O196" s="1003" t="n"/>
      <c r="P196" s="1003" t="n"/>
      <c r="Q196" s="1003" t="n"/>
      <c r="R196" s="1003" t="n"/>
      <c r="S196" s="1003" t="n"/>
      <c r="T196" s="1003" t="n"/>
      <c r="U196" s="1003" t="n"/>
      <c r="V196" s="1003" t="n"/>
      <c r="W196" s="1003" t="n"/>
      <c r="X196" s="1003" t="n"/>
      <c r="Y196" s="1003" t="n"/>
      <c r="Z196" s="1003" t="n"/>
      <c r="AA196" s="1003" t="n"/>
      <c r="AB196" s="1003" t="n"/>
    </row>
    <row r="197">
      <c r="A197" s="1003" t="n"/>
      <c r="B197" s="1003" t="n"/>
      <c r="C197" s="1003" t="n"/>
      <c r="D197" s="1003" t="n"/>
      <c r="E197" s="1003" t="n"/>
      <c r="F197" s="1003" t="n"/>
      <c r="G197" s="1003" t="n"/>
      <c r="H197" s="1003" t="n"/>
      <c r="I197" s="1003" t="n"/>
      <c r="J197" s="1003" t="n"/>
      <c r="K197" s="1003" t="n"/>
      <c r="L197" s="1003" t="n"/>
      <c r="M197" s="1003" t="n"/>
      <c r="N197" s="1003" t="n"/>
      <c r="O197" s="1003" t="n"/>
      <c r="P197" s="1003" t="n"/>
      <c r="Q197" s="1003" t="n"/>
      <c r="R197" s="1003" t="n"/>
      <c r="S197" s="1003" t="n"/>
      <c r="T197" s="1003" t="n"/>
      <c r="U197" s="1003" t="n"/>
      <c r="V197" s="1003" t="n"/>
      <c r="W197" s="1003" t="n"/>
      <c r="X197" s="1003" t="n"/>
      <c r="Y197" s="1003" t="n"/>
      <c r="Z197" s="1003" t="n"/>
      <c r="AA197" s="1003" t="n"/>
      <c r="AB197" s="1003" t="n"/>
    </row>
    <row r="198">
      <c r="A198" s="1003" t="n"/>
      <c r="B198" s="1003" t="n"/>
      <c r="C198" s="1003" t="n"/>
      <c r="D198" s="1003" t="n"/>
      <c r="E198" s="1003" t="n"/>
      <c r="F198" s="1003" t="n"/>
      <c r="G198" s="1003" t="n"/>
      <c r="H198" s="1003" t="n"/>
      <c r="I198" s="1003" t="n"/>
      <c r="J198" s="1003" t="n"/>
      <c r="K198" s="1003" t="n"/>
      <c r="L198" s="1003" t="n"/>
      <c r="M198" s="1003" t="n"/>
      <c r="N198" s="1003" t="n"/>
      <c r="O198" s="1003" t="n"/>
      <c r="P198" s="1003" t="n"/>
      <c r="Q198" s="1003" t="n"/>
      <c r="R198" s="1003" t="n"/>
      <c r="S198" s="1003" t="n"/>
      <c r="T198" s="1003" t="n"/>
      <c r="U198" s="1003" t="n"/>
      <c r="V198" s="1003" t="n"/>
      <c r="W198" s="1003" t="n"/>
      <c r="X198" s="1003" t="n"/>
      <c r="Y198" s="1003" t="n"/>
      <c r="Z198" s="1003" t="n"/>
      <c r="AA198" s="1003" t="n"/>
      <c r="AB198" s="1003" t="n"/>
    </row>
    <row r="199">
      <c r="A199" s="1003" t="n"/>
      <c r="B199" s="1003" t="n"/>
      <c r="C199" s="1003" t="n"/>
      <c r="D199" s="1003" t="n"/>
      <c r="E199" s="1003" t="n"/>
      <c r="F199" s="1003" t="n"/>
      <c r="G199" s="1003" t="n"/>
      <c r="H199" s="1003" t="n"/>
      <c r="I199" s="1003" t="n"/>
      <c r="J199" s="1003" t="n"/>
      <c r="K199" s="1003" t="n"/>
      <c r="L199" s="1003" t="n"/>
      <c r="M199" s="1003" t="n"/>
      <c r="N199" s="1003" t="n"/>
      <c r="O199" s="1003" t="n"/>
      <c r="P199" s="1003" t="n"/>
      <c r="Q199" s="1003" t="n"/>
      <c r="R199" s="1003" t="n"/>
      <c r="S199" s="1003" t="n"/>
      <c r="T199" s="1003" t="n"/>
      <c r="U199" s="1003" t="n"/>
      <c r="V199" s="1003" t="n"/>
      <c r="W199" s="1003" t="n"/>
      <c r="X199" s="1003" t="n"/>
      <c r="Y199" s="1003" t="n"/>
      <c r="Z199" s="1003" t="n"/>
      <c r="AA199" s="1003" t="n"/>
      <c r="AB199" s="1003" t="n"/>
    </row>
    <row r="200">
      <c r="A200" s="1003" t="n"/>
      <c r="B200" s="1003" t="n"/>
      <c r="C200" s="1003" t="n"/>
      <c r="D200" s="1003" t="n"/>
      <c r="E200" s="1003" t="n"/>
      <c r="F200" s="1003" t="n"/>
      <c r="G200" s="1003" t="n"/>
      <c r="H200" s="1003" t="n"/>
      <c r="I200" s="1003" t="n"/>
      <c r="J200" s="1003" t="n"/>
      <c r="K200" s="1003" t="n"/>
      <c r="L200" s="1003" t="n"/>
      <c r="M200" s="1003" t="n"/>
      <c r="N200" s="1003" t="n"/>
      <c r="O200" s="1003" t="n"/>
      <c r="P200" s="1003" t="n"/>
      <c r="Q200" s="1003" t="n"/>
      <c r="R200" s="1003" t="n"/>
      <c r="S200" s="1003" t="n"/>
      <c r="T200" s="1003" t="n"/>
      <c r="U200" s="1003" t="n"/>
      <c r="V200" s="1003" t="n"/>
      <c r="W200" s="1003" t="n"/>
      <c r="X200" s="1003" t="n"/>
      <c r="Y200" s="1003" t="n"/>
      <c r="Z200" s="1003" t="n"/>
      <c r="AA200" s="1003" t="n"/>
      <c r="AB200" s="1003" t="n"/>
    </row>
    <row r="201">
      <c r="A201" s="1003" t="n"/>
      <c r="B201" s="1003" t="n"/>
      <c r="C201" s="1003" t="n"/>
      <c r="D201" s="1003" t="n"/>
      <c r="E201" s="1003" t="n"/>
      <c r="F201" s="1003" t="n"/>
      <c r="G201" s="1003" t="n"/>
      <c r="H201" s="1003" t="n"/>
      <c r="I201" s="1003" t="n"/>
      <c r="J201" s="1003" t="n"/>
      <c r="K201" s="1003" t="n"/>
      <c r="L201" s="1003" t="n"/>
      <c r="M201" s="1003" t="n"/>
      <c r="N201" s="1003" t="n"/>
      <c r="O201" s="1003" t="n"/>
      <c r="P201" s="1003" t="n"/>
      <c r="Q201" s="1003" t="n"/>
      <c r="R201" s="1003" t="n"/>
      <c r="S201" s="1003" t="n"/>
      <c r="T201" s="1003" t="n"/>
      <c r="U201" s="1003" t="n"/>
      <c r="V201" s="1003" t="n"/>
      <c r="W201" s="1003" t="n"/>
      <c r="X201" s="1003" t="n"/>
      <c r="Y201" s="1003" t="n"/>
      <c r="Z201" s="1003" t="n"/>
      <c r="AA201" s="1003" t="n"/>
      <c r="AB201" s="1003" t="n"/>
    </row>
    <row r="202">
      <c r="A202" s="1003" t="n"/>
      <c r="B202" s="1003" t="n"/>
      <c r="C202" s="1003" t="n"/>
      <c r="D202" s="1003" t="n"/>
      <c r="E202" s="1003" t="n"/>
      <c r="F202" s="1003" t="n"/>
      <c r="G202" s="1003" t="n"/>
      <c r="H202" s="1003" t="n"/>
      <c r="I202" s="1003" t="n"/>
      <c r="J202" s="1003" t="n"/>
      <c r="K202" s="1003" t="n"/>
      <c r="L202" s="1003" t="n"/>
      <c r="M202" s="1003" t="n"/>
      <c r="N202" s="1003" t="n"/>
      <c r="O202" s="1003" t="n"/>
      <c r="P202" s="1003" t="n"/>
      <c r="Q202" s="1003" t="n"/>
      <c r="R202" s="1003" t="n"/>
      <c r="S202" s="1003" t="n"/>
      <c r="T202" s="1003" t="n"/>
      <c r="U202" s="1003" t="n"/>
      <c r="V202" s="1003" t="n"/>
      <c r="W202" s="1003" t="n"/>
      <c r="X202" s="1003" t="n"/>
      <c r="Y202" s="1003" t="n"/>
      <c r="Z202" s="1003" t="n"/>
      <c r="AA202" s="1003" t="n"/>
      <c r="AB202" s="1003" t="n"/>
    </row>
    <row r="203">
      <c r="A203" s="1003" t="n"/>
      <c r="B203" s="1003" t="n"/>
      <c r="C203" s="1003" t="n"/>
      <c r="D203" s="1003" t="n"/>
      <c r="E203" s="1003" t="n"/>
      <c r="F203" s="1003" t="n"/>
      <c r="G203" s="1003" t="n"/>
      <c r="H203" s="1003" t="n"/>
      <c r="I203" s="1003" t="n"/>
      <c r="J203" s="1003" t="n"/>
      <c r="K203" s="1003" t="n"/>
      <c r="L203" s="1003" t="n"/>
      <c r="M203" s="1003" t="n"/>
      <c r="N203" s="1003" t="n"/>
      <c r="O203" s="1003" t="n"/>
      <c r="P203" s="1003" t="n"/>
      <c r="Q203" s="1003" t="n"/>
      <c r="R203" s="1003" t="n"/>
      <c r="S203" s="1003" t="n"/>
      <c r="T203" s="1003" t="n"/>
      <c r="U203" s="1003" t="n"/>
      <c r="V203" s="1003" t="n"/>
      <c r="W203" s="1003" t="n"/>
      <c r="X203" s="1003" t="n"/>
      <c r="Y203" s="1003" t="n"/>
      <c r="Z203" s="1003" t="n"/>
      <c r="AA203" s="1003" t="n"/>
      <c r="AB203" s="1003" t="n"/>
    </row>
    <row r="204">
      <c r="A204" s="1003" t="n"/>
      <c r="B204" s="1003" t="n"/>
      <c r="C204" s="1003" t="n"/>
      <c r="D204" s="1003" t="n"/>
      <c r="E204" s="1003" t="n"/>
      <c r="F204" s="1003" t="n"/>
      <c r="G204" s="1003" t="n"/>
      <c r="H204" s="1003" t="n"/>
      <c r="I204" s="1003" t="n"/>
      <c r="J204" s="1003" t="n"/>
      <c r="K204" s="1003" t="n"/>
      <c r="L204" s="1003" t="n"/>
      <c r="M204" s="1003" t="n"/>
      <c r="N204" s="1003" t="n"/>
      <c r="O204" s="1003" t="n"/>
      <c r="P204" s="1003" t="n"/>
      <c r="Q204" s="1003" t="n"/>
      <c r="R204" s="1003" t="n"/>
      <c r="S204" s="1003" t="n"/>
      <c r="T204" s="1003" t="n"/>
      <c r="U204" s="1003" t="n"/>
      <c r="V204" s="1003" t="n"/>
      <c r="W204" s="1003" t="n"/>
      <c r="X204" s="1003" t="n"/>
      <c r="Y204" s="1003" t="n"/>
      <c r="Z204" s="1003" t="n"/>
      <c r="AA204" s="1003" t="n"/>
      <c r="AB204" s="1003" t="n"/>
    </row>
    <row r="205">
      <c r="A205" s="1003" t="n"/>
      <c r="B205" s="1003" t="n"/>
      <c r="C205" s="1003" t="n"/>
      <c r="D205" s="1003" t="n"/>
      <c r="E205" s="1003" t="n"/>
      <c r="F205" s="1003" t="n"/>
      <c r="G205" s="1003" t="n"/>
      <c r="H205" s="1003" t="n"/>
      <c r="I205" s="1003" t="n"/>
      <c r="J205" s="1003" t="n"/>
      <c r="K205" s="1003" t="n"/>
      <c r="L205" s="1003" t="n"/>
      <c r="M205" s="1003" t="n"/>
      <c r="N205" s="1003" t="n"/>
      <c r="O205" s="1003" t="n"/>
      <c r="P205" s="1003" t="n"/>
      <c r="Q205" s="1003" t="n"/>
      <c r="R205" s="1003" t="n"/>
      <c r="S205" s="1003" t="n"/>
      <c r="T205" s="1003" t="n"/>
      <c r="U205" s="1003" t="n"/>
      <c r="V205" s="1003" t="n"/>
      <c r="W205" s="1003" t="n"/>
      <c r="X205" s="1003" t="n"/>
      <c r="Y205" s="1003" t="n"/>
      <c r="Z205" s="1003" t="n"/>
      <c r="AA205" s="1003" t="n"/>
      <c r="AB205" s="1003" t="n"/>
    </row>
    <row r="206">
      <c r="A206" s="1003" t="n"/>
      <c r="B206" s="1003" t="n"/>
      <c r="C206" s="1003" t="n"/>
      <c r="D206" s="1003" t="n"/>
      <c r="E206" s="1003" t="n"/>
      <c r="F206" s="1003" t="n"/>
      <c r="G206" s="1003" t="n"/>
      <c r="H206" s="1003" t="n"/>
      <c r="I206" s="1003" t="n"/>
      <c r="J206" s="1003" t="n"/>
      <c r="K206" s="1003" t="n"/>
      <c r="L206" s="1003" t="n"/>
      <c r="M206" s="1003" t="n"/>
      <c r="N206" s="1003" t="n"/>
      <c r="O206" s="1003" t="n"/>
      <c r="P206" s="1003" t="n"/>
      <c r="Q206" s="1003" t="n"/>
      <c r="R206" s="1003" t="n"/>
      <c r="S206" s="1003" t="n"/>
      <c r="T206" s="1003" t="n"/>
      <c r="U206" s="1003" t="n"/>
      <c r="V206" s="1003" t="n"/>
      <c r="W206" s="1003" t="n"/>
      <c r="X206" s="1003" t="n"/>
      <c r="Y206" s="1003" t="n"/>
      <c r="Z206" s="1003" t="n"/>
      <c r="AA206" s="1003" t="n"/>
      <c r="AB206" s="1003" t="n"/>
    </row>
    <row r="207">
      <c r="A207" s="1003" t="n"/>
      <c r="B207" s="1003" t="n"/>
      <c r="C207" s="1003" t="n"/>
      <c r="D207" s="1003" t="n"/>
      <c r="E207" s="1003" t="n"/>
      <c r="F207" s="1003" t="n"/>
      <c r="G207" s="1003" t="n"/>
      <c r="H207" s="1003" t="n"/>
      <c r="I207" s="1003" t="n"/>
      <c r="J207" s="1003" t="n"/>
      <c r="K207" s="1003" t="n"/>
      <c r="L207" s="1003" t="n"/>
      <c r="M207" s="1003" t="n"/>
      <c r="N207" s="1003" t="n"/>
      <c r="O207" s="1003" t="n"/>
      <c r="P207" s="1003" t="n"/>
      <c r="Q207" s="1003" t="n"/>
      <c r="R207" s="1003" t="n"/>
      <c r="S207" s="1003" t="n"/>
      <c r="T207" s="1003" t="n"/>
      <c r="U207" s="1003" t="n"/>
      <c r="V207" s="1003" t="n"/>
      <c r="W207" s="1003" t="n"/>
      <c r="X207" s="1003" t="n"/>
      <c r="Y207" s="1003" t="n"/>
      <c r="Z207" s="1003" t="n"/>
      <c r="AA207" s="1003" t="n"/>
      <c r="AB207" s="1003" t="n"/>
    </row>
    <row r="208">
      <c r="A208" s="1003" t="n"/>
      <c r="B208" s="1003" t="n"/>
      <c r="C208" s="1003" t="n"/>
      <c r="D208" s="1003" t="n"/>
      <c r="E208" s="1003" t="n"/>
      <c r="F208" s="1003" t="n"/>
      <c r="G208" s="1003" t="n"/>
      <c r="H208" s="1003" t="n"/>
      <c r="I208" s="1003" t="n"/>
      <c r="J208" s="1003" t="n"/>
      <c r="K208" s="1003" t="n"/>
      <c r="L208" s="1003" t="n"/>
      <c r="M208" s="1003" t="n"/>
      <c r="N208" s="1003" t="n"/>
      <c r="O208" s="1003" t="n"/>
      <c r="P208" s="1003" t="n"/>
      <c r="Q208" s="1003" t="n"/>
      <c r="R208" s="1003" t="n"/>
      <c r="S208" s="1003" t="n"/>
      <c r="T208" s="1003" t="n"/>
      <c r="U208" s="1003" t="n"/>
      <c r="V208" s="1003" t="n"/>
      <c r="W208" s="1003" t="n"/>
      <c r="X208" s="1003" t="n"/>
      <c r="Y208" s="1003" t="n"/>
      <c r="Z208" s="1003" t="n"/>
      <c r="AA208" s="1003" t="n"/>
      <c r="AB208" s="1003" t="n"/>
    </row>
    <row r="209">
      <c r="A209" s="1003" t="n"/>
      <c r="B209" s="1003" t="n"/>
      <c r="C209" s="1003" t="n"/>
      <c r="D209" s="1003" t="n"/>
      <c r="E209" s="1003" t="n"/>
      <c r="F209" s="1003" t="n"/>
      <c r="G209" s="1003" t="n"/>
      <c r="H209" s="1003" t="n"/>
      <c r="I209" s="1003" t="n"/>
      <c r="J209" s="1003" t="n"/>
      <c r="K209" s="1003" t="n"/>
      <c r="L209" s="1003" t="n"/>
      <c r="M209" s="1003" t="n"/>
      <c r="N209" s="1003" t="n"/>
      <c r="O209" s="1003" t="n"/>
      <c r="P209" s="1003" t="n"/>
      <c r="Q209" s="1003" t="n"/>
      <c r="R209" s="1003" t="n"/>
      <c r="S209" s="1003" t="n"/>
      <c r="T209" s="1003" t="n"/>
      <c r="U209" s="1003" t="n"/>
      <c r="V209" s="1003" t="n"/>
      <c r="W209" s="1003" t="n"/>
      <c r="X209" s="1003" t="n"/>
      <c r="Y209" s="1003" t="n"/>
      <c r="Z209" s="1003" t="n"/>
      <c r="AA209" s="1003" t="n"/>
      <c r="AB209" s="1003" t="n"/>
    </row>
    <row r="210">
      <c r="A210" s="1003" t="n"/>
      <c r="B210" s="1003" t="n"/>
      <c r="C210" s="1003" t="n"/>
      <c r="D210" s="1003" t="n"/>
      <c r="E210" s="1003" t="n"/>
      <c r="F210" s="1003" t="n"/>
      <c r="G210" s="1003" t="n"/>
      <c r="H210" s="1003" t="n"/>
      <c r="I210" s="1003" t="n"/>
      <c r="J210" s="1003" t="n"/>
      <c r="K210" s="1003" t="n"/>
      <c r="L210" s="1003" t="n"/>
      <c r="M210" s="1003" t="n"/>
      <c r="N210" s="1003" t="n"/>
      <c r="O210" s="1003" t="n"/>
      <c r="P210" s="1003" t="n"/>
      <c r="Q210" s="1003" t="n"/>
      <c r="R210" s="1003" t="n"/>
      <c r="S210" s="1003" t="n"/>
      <c r="T210" s="1003" t="n"/>
      <c r="U210" s="1003" t="n"/>
      <c r="V210" s="1003" t="n"/>
      <c r="W210" s="1003" t="n"/>
      <c r="X210" s="1003" t="n"/>
      <c r="Y210" s="1003" t="n"/>
      <c r="Z210" s="1003" t="n"/>
      <c r="AA210" s="1003" t="n"/>
      <c r="AB210" s="1003" t="n"/>
    </row>
    <row r="211">
      <c r="A211" s="1003" t="n"/>
      <c r="B211" s="1003" t="n"/>
      <c r="C211" s="1003" t="n"/>
      <c r="D211" s="1003" t="n"/>
      <c r="E211" s="1003" t="n"/>
      <c r="F211" s="1003" t="n"/>
      <c r="G211" s="1003" t="n"/>
      <c r="H211" s="1003" t="n"/>
      <c r="I211" s="1003" t="n"/>
      <c r="J211" s="1003" t="n"/>
      <c r="K211" s="1003" t="n"/>
      <c r="L211" s="1003" t="n"/>
      <c r="M211" s="1003" t="n"/>
      <c r="N211" s="1003" t="n"/>
      <c r="O211" s="1003" t="n"/>
      <c r="P211" s="1003" t="n"/>
      <c r="Q211" s="1003" t="n"/>
      <c r="R211" s="1003" t="n"/>
      <c r="S211" s="1003" t="n"/>
      <c r="T211" s="1003" t="n"/>
      <c r="U211" s="1003" t="n"/>
      <c r="V211" s="1003" t="n"/>
      <c r="W211" s="1003" t="n"/>
      <c r="X211" s="1003" t="n"/>
      <c r="Y211" s="1003" t="n"/>
      <c r="Z211" s="1003" t="n"/>
      <c r="AA211" s="1003" t="n"/>
      <c r="AB211" s="1003" t="n"/>
    </row>
    <row r="212">
      <c r="A212" s="1003" t="n"/>
      <c r="B212" s="1003" t="n"/>
      <c r="C212" s="1003" t="n"/>
      <c r="D212" s="1003" t="n"/>
      <c r="E212" s="1003" t="n"/>
      <c r="F212" s="1003" t="n"/>
      <c r="G212" s="1003" t="n"/>
      <c r="H212" s="1003" t="n"/>
      <c r="I212" s="1003" t="n"/>
      <c r="J212" s="1003" t="n"/>
      <c r="K212" s="1003" t="n"/>
      <c r="L212" s="1003" t="n"/>
      <c r="M212" s="1003" t="n"/>
      <c r="N212" s="1003" t="n"/>
      <c r="O212" s="1003" t="n"/>
      <c r="P212" s="1003" t="n"/>
      <c r="Q212" s="1003" t="n"/>
      <c r="R212" s="1003" t="n"/>
      <c r="S212" s="1003" t="n"/>
      <c r="T212" s="1003" t="n"/>
      <c r="U212" s="1003" t="n"/>
      <c r="V212" s="1003" t="n"/>
      <c r="W212" s="1003" t="n"/>
      <c r="X212" s="1003" t="n"/>
      <c r="Y212" s="1003" t="n"/>
      <c r="Z212" s="1003" t="n"/>
      <c r="AA212" s="1003" t="n"/>
      <c r="AB212" s="1003" t="n"/>
    </row>
    <row r="213">
      <c r="A213" s="1003" t="n"/>
      <c r="B213" s="1003" t="n"/>
      <c r="C213" s="1003" t="n"/>
      <c r="D213" s="1003" t="n"/>
      <c r="E213" s="1003" t="n"/>
      <c r="F213" s="1003" t="n"/>
      <c r="G213" s="1003" t="n"/>
      <c r="H213" s="1003" t="n"/>
      <c r="I213" s="1003" t="n"/>
      <c r="J213" s="1003" t="n"/>
      <c r="K213" s="1003" t="n"/>
      <c r="L213" s="1003" t="n"/>
      <c r="M213" s="1003" t="n"/>
      <c r="N213" s="1003" t="n"/>
      <c r="O213" s="1003" t="n"/>
      <c r="P213" s="1003" t="n"/>
      <c r="Q213" s="1003" t="n"/>
      <c r="R213" s="1003" t="n"/>
      <c r="S213" s="1003" t="n"/>
      <c r="T213" s="1003" t="n"/>
      <c r="U213" s="1003" t="n"/>
      <c r="V213" s="1003" t="n"/>
      <c r="W213" s="1003" t="n"/>
      <c r="X213" s="1003" t="n"/>
      <c r="Y213" s="1003" t="n"/>
      <c r="Z213" s="1003" t="n"/>
      <c r="AA213" s="1003" t="n"/>
      <c r="AB213" s="1003" t="n"/>
    </row>
    <row r="214">
      <c r="A214" s="1003" t="n"/>
      <c r="B214" s="1003" t="n"/>
      <c r="C214" s="1003" t="n"/>
      <c r="D214" s="1003" t="n"/>
      <c r="E214" s="1003" t="n"/>
      <c r="F214" s="1003" t="n"/>
      <c r="G214" s="1003" t="n"/>
      <c r="H214" s="1003" t="n"/>
      <c r="I214" s="1003" t="n"/>
      <c r="J214" s="1003" t="n"/>
      <c r="K214" s="1003" t="n"/>
      <c r="L214" s="1003" t="n"/>
      <c r="M214" s="1003" t="n"/>
      <c r="N214" s="1003" t="n"/>
      <c r="O214" s="1003" t="n"/>
      <c r="P214" s="1003" t="n"/>
      <c r="Q214" s="1003" t="n"/>
      <c r="R214" s="1003" t="n"/>
      <c r="S214" s="1003" t="n"/>
      <c r="T214" s="1003" t="n"/>
      <c r="U214" s="1003" t="n"/>
      <c r="V214" s="1003" t="n"/>
      <c r="W214" s="1003" t="n"/>
      <c r="X214" s="1003" t="n"/>
      <c r="Y214" s="1003" t="n"/>
      <c r="Z214" s="1003" t="n"/>
      <c r="AA214" s="1003" t="n"/>
      <c r="AB214" s="1003" t="n"/>
    </row>
    <row r="215">
      <c r="A215" s="1003" t="n"/>
      <c r="B215" s="1003" t="n"/>
      <c r="C215" s="1003" t="n"/>
      <c r="D215" s="1003" t="n"/>
      <c r="E215" s="1003" t="n"/>
      <c r="F215" s="1003" t="n"/>
      <c r="G215" s="1003" t="n"/>
      <c r="H215" s="1003" t="n"/>
      <c r="I215" s="1003" t="n"/>
      <c r="J215" s="1003" t="n"/>
      <c r="K215" s="1003" t="n"/>
      <c r="L215" s="1003" t="n"/>
      <c r="M215" s="1003" t="n"/>
      <c r="N215" s="1003" t="n"/>
      <c r="O215" s="1003" t="n"/>
      <c r="P215" s="1003" t="n"/>
      <c r="Q215" s="1003" t="n"/>
      <c r="R215" s="1003" t="n"/>
      <c r="S215" s="1003" t="n"/>
      <c r="T215" s="1003" t="n"/>
      <c r="U215" s="1003" t="n"/>
      <c r="V215" s="1003" t="n"/>
      <c r="W215" s="1003" t="n"/>
      <c r="X215" s="1003" t="n"/>
      <c r="Y215" s="1003" t="n"/>
      <c r="Z215" s="1003" t="n"/>
      <c r="AA215" s="1003" t="n"/>
      <c r="AB215" s="1003" t="n"/>
    </row>
    <row r="216">
      <c r="A216" s="1003" t="n"/>
      <c r="B216" s="1003" t="n"/>
      <c r="C216" s="1003" t="n"/>
      <c r="D216" s="1003" t="n"/>
      <c r="E216" s="1003" t="n"/>
      <c r="F216" s="1003" t="n"/>
      <c r="G216" s="1003" t="n"/>
      <c r="H216" s="1003" t="n"/>
      <c r="I216" s="1003" t="n"/>
      <c r="J216" s="1003" t="n"/>
      <c r="K216" s="1003" t="n"/>
      <c r="L216" s="1003" t="n"/>
      <c r="M216" s="1003" t="n"/>
      <c r="N216" s="1003" t="n"/>
      <c r="O216" s="1003" t="n"/>
      <c r="P216" s="1003" t="n"/>
      <c r="Q216" s="1003" t="n"/>
      <c r="R216" s="1003" t="n"/>
      <c r="S216" s="1003" t="n"/>
      <c r="T216" s="1003" t="n"/>
      <c r="U216" s="1003" t="n"/>
      <c r="V216" s="1003" t="n"/>
      <c r="W216" s="1003" t="n"/>
      <c r="X216" s="1003" t="n"/>
      <c r="Y216" s="1003" t="n"/>
      <c r="Z216" s="1003" t="n"/>
      <c r="AA216" s="1003" t="n"/>
      <c r="AB216" s="1003" t="n"/>
    </row>
    <row r="217">
      <c r="A217" s="1003" t="n"/>
      <c r="B217" s="1003" t="n"/>
      <c r="C217" s="1003" t="n"/>
      <c r="D217" s="1003" t="n"/>
      <c r="E217" s="1003" t="n"/>
      <c r="F217" s="1003" t="n"/>
      <c r="G217" s="1003" t="n"/>
      <c r="H217" s="1003" t="n"/>
      <c r="I217" s="1003" t="n"/>
      <c r="J217" s="1003" t="n"/>
      <c r="K217" s="1003" t="n"/>
      <c r="L217" s="1003" t="n"/>
      <c r="M217" s="1003" t="n"/>
      <c r="N217" s="1003" t="n"/>
      <c r="O217" s="1003" t="n"/>
      <c r="P217" s="1003" t="n"/>
      <c r="Q217" s="1003" t="n"/>
      <c r="R217" s="1003" t="n"/>
      <c r="S217" s="1003" t="n"/>
      <c r="T217" s="1003" t="n"/>
      <c r="U217" s="1003" t="n"/>
      <c r="V217" s="1003" t="n"/>
      <c r="W217" s="1003" t="n"/>
      <c r="X217" s="1003" t="n"/>
      <c r="Y217" s="1003" t="n"/>
      <c r="Z217" s="1003" t="n"/>
      <c r="AA217" s="1003" t="n"/>
      <c r="AB217" s="1003" t="n"/>
    </row>
    <row r="218">
      <c r="A218" s="1003" t="n"/>
      <c r="B218" s="1003" t="n"/>
      <c r="C218" s="1003" t="n"/>
      <c r="D218" s="1003" t="n"/>
      <c r="E218" s="1003" t="n"/>
      <c r="F218" s="1003" t="n"/>
      <c r="G218" s="1003" t="n"/>
      <c r="H218" s="1003" t="n"/>
      <c r="I218" s="1003" t="n"/>
      <c r="J218" s="1003" t="n"/>
      <c r="K218" s="1003" t="n"/>
      <c r="L218" s="1003" t="n"/>
      <c r="M218" s="1003" t="n"/>
      <c r="N218" s="1003" t="n"/>
      <c r="O218" s="1003" t="n"/>
      <c r="P218" s="1003" t="n"/>
      <c r="Q218" s="1003" t="n"/>
      <c r="R218" s="1003" t="n"/>
      <c r="S218" s="1003" t="n"/>
      <c r="T218" s="1003" t="n"/>
      <c r="U218" s="1003" t="n"/>
      <c r="V218" s="1003" t="n"/>
      <c r="W218" s="1003" t="n"/>
      <c r="X218" s="1003" t="n"/>
      <c r="Y218" s="1003" t="n"/>
      <c r="Z218" s="1003" t="n"/>
      <c r="AA218" s="1003" t="n"/>
      <c r="AB218" s="1003" t="n"/>
    </row>
    <row r="219">
      <c r="A219" s="1003" t="n"/>
      <c r="B219" s="1003" t="n"/>
      <c r="C219" s="1003" t="n"/>
      <c r="D219" s="1003" t="n"/>
      <c r="E219" s="1003" t="n"/>
      <c r="F219" s="1003" t="n"/>
      <c r="G219" s="1003" t="n"/>
      <c r="H219" s="1003" t="n"/>
      <c r="I219" s="1003" t="n"/>
      <c r="J219" s="1003" t="n"/>
      <c r="K219" s="1003" t="n"/>
      <c r="L219" s="1003" t="n"/>
      <c r="M219" s="1003" t="n"/>
      <c r="N219" s="1003" t="n"/>
      <c r="O219" s="1003" t="n"/>
      <c r="P219" s="1003" t="n"/>
      <c r="Q219" s="1003" t="n"/>
      <c r="R219" s="1003" t="n"/>
      <c r="S219" s="1003" t="n"/>
      <c r="T219" s="1003" t="n"/>
      <c r="U219" s="1003" t="n"/>
      <c r="V219" s="1003" t="n"/>
      <c r="W219" s="1003" t="n"/>
      <c r="X219" s="1003" t="n"/>
      <c r="Y219" s="1003" t="n"/>
      <c r="Z219" s="1003" t="n"/>
      <c r="AA219" s="1003" t="n"/>
      <c r="AB219" s="1003" t="n"/>
    </row>
    <row r="220">
      <c r="A220" s="1003" t="n"/>
      <c r="B220" s="1003" t="n"/>
      <c r="C220" s="1003" t="n"/>
      <c r="D220" s="1003" t="n"/>
      <c r="E220" s="1003" t="n"/>
      <c r="F220" s="1003" t="n"/>
      <c r="G220" s="1003" t="n"/>
      <c r="H220" s="1003" t="n"/>
      <c r="I220" s="1003" t="n"/>
      <c r="J220" s="1003" t="n"/>
      <c r="K220" s="1003" t="n"/>
      <c r="L220" s="1003" t="n"/>
      <c r="M220" s="1003" t="n"/>
      <c r="N220" s="1003" t="n"/>
      <c r="O220" s="1003" t="n"/>
      <c r="P220" s="1003" t="n"/>
      <c r="Q220" s="1003" t="n"/>
      <c r="R220" s="1003" t="n"/>
      <c r="S220" s="1003" t="n"/>
      <c r="T220" s="1003" t="n"/>
      <c r="U220" s="1003" t="n"/>
      <c r="V220" s="1003" t="n"/>
      <c r="W220" s="1003" t="n"/>
      <c r="X220" s="1003" t="n"/>
      <c r="Y220" s="1003" t="n"/>
      <c r="Z220" s="1003" t="n"/>
      <c r="AA220" s="1003" t="n"/>
      <c r="AB220" s="1003" t="n"/>
    </row>
    <row r="221">
      <c r="A221" s="1003" t="n"/>
      <c r="B221" s="1003" t="n"/>
      <c r="C221" s="1003" t="n"/>
      <c r="D221" s="1003" t="n"/>
      <c r="E221" s="1003" t="n"/>
      <c r="F221" s="1003" t="n"/>
      <c r="G221" s="1003" t="n"/>
      <c r="H221" s="1003" t="n"/>
      <c r="I221" s="1003" t="n"/>
      <c r="J221" s="1003" t="n"/>
      <c r="K221" s="1003" t="n"/>
      <c r="L221" s="1003" t="n"/>
      <c r="M221" s="1003" t="n"/>
      <c r="N221" s="1003" t="n"/>
      <c r="O221" s="1003" t="n"/>
      <c r="P221" s="1003" t="n"/>
      <c r="Q221" s="1003" t="n"/>
      <c r="R221" s="1003" t="n"/>
      <c r="S221" s="1003" t="n"/>
      <c r="T221" s="1003" t="n"/>
      <c r="U221" s="1003" t="n"/>
      <c r="V221" s="1003" t="n"/>
      <c r="W221" s="1003" t="n"/>
      <c r="X221" s="1003" t="n"/>
      <c r="Y221" s="1003" t="n"/>
      <c r="Z221" s="1003" t="n"/>
      <c r="AA221" s="1003" t="n"/>
      <c r="AB221" s="1003" t="n"/>
    </row>
    <row r="222">
      <c r="A222" s="1003" t="n"/>
      <c r="B222" s="1003" t="n"/>
      <c r="C222" s="1003" t="n"/>
      <c r="D222" s="1003" t="n"/>
      <c r="E222" s="1003" t="n"/>
      <c r="F222" s="1003" t="n"/>
      <c r="G222" s="1003" t="n"/>
      <c r="H222" s="1003" t="n"/>
      <c r="I222" s="1003" t="n"/>
      <c r="J222" s="1003" t="n"/>
      <c r="K222" s="1003" t="n"/>
      <c r="L222" s="1003" t="n"/>
      <c r="M222" s="1003" t="n"/>
      <c r="N222" s="1003" t="n"/>
      <c r="O222" s="1003" t="n"/>
      <c r="P222" s="1003" t="n"/>
      <c r="Q222" s="1003" t="n"/>
      <c r="R222" s="1003" t="n"/>
      <c r="S222" s="1003" t="n"/>
      <c r="T222" s="1003" t="n"/>
      <c r="U222" s="1003" t="n"/>
      <c r="V222" s="1003" t="n"/>
      <c r="W222" s="1003" t="n"/>
      <c r="X222" s="1003" t="n"/>
      <c r="Y222" s="1003" t="n"/>
      <c r="Z222" s="1003" t="n"/>
      <c r="AA222" s="1003" t="n"/>
      <c r="AB222" s="1003" t="n"/>
    </row>
    <row r="223">
      <c r="A223" s="1003" t="n"/>
      <c r="B223" s="1003" t="n"/>
      <c r="C223" s="1003" t="n"/>
      <c r="D223" s="1003" t="n"/>
      <c r="E223" s="1003" t="n"/>
      <c r="F223" s="1003" t="n"/>
      <c r="G223" s="1003" t="n"/>
      <c r="H223" s="1003" t="n"/>
      <c r="I223" s="1003" t="n"/>
      <c r="J223" s="1003" t="n"/>
      <c r="K223" s="1003" t="n"/>
      <c r="L223" s="1003" t="n"/>
      <c r="M223" s="1003" t="n"/>
      <c r="N223" s="1003" t="n"/>
      <c r="O223" s="1003" t="n"/>
      <c r="P223" s="1003" t="n"/>
      <c r="Q223" s="1003" t="n"/>
      <c r="R223" s="1003" t="n"/>
      <c r="S223" s="1003" t="n"/>
      <c r="T223" s="1003" t="n"/>
      <c r="U223" s="1003" t="n"/>
      <c r="V223" s="1003" t="n"/>
      <c r="W223" s="1003" t="n"/>
      <c r="X223" s="1003" t="n"/>
      <c r="Y223" s="1003" t="n"/>
      <c r="Z223" s="1003" t="n"/>
      <c r="AA223" s="1003" t="n"/>
      <c r="AB223" s="1003" t="n"/>
    </row>
    <row r="224">
      <c r="A224" s="1003" t="n"/>
      <c r="B224" s="1003" t="n"/>
      <c r="C224" s="1003" t="n"/>
      <c r="D224" s="1003" t="n"/>
      <c r="E224" s="1003" t="n"/>
      <c r="F224" s="1003" t="n"/>
      <c r="G224" s="1003" t="n"/>
      <c r="H224" s="1003" t="n"/>
      <c r="I224" s="1003" t="n"/>
      <c r="J224" s="1003" t="n"/>
      <c r="K224" s="1003" t="n"/>
      <c r="L224" s="1003" t="n"/>
      <c r="M224" s="1003" t="n"/>
      <c r="N224" s="1003" t="n"/>
      <c r="O224" s="1003" t="n"/>
      <c r="P224" s="1003" t="n"/>
      <c r="Q224" s="1003" t="n"/>
      <c r="R224" s="1003" t="n"/>
      <c r="S224" s="1003" t="n"/>
      <c r="T224" s="1003" t="n"/>
      <c r="U224" s="1003" t="n"/>
      <c r="V224" s="1003" t="n"/>
      <c r="W224" s="1003" t="n"/>
      <c r="X224" s="1003" t="n"/>
      <c r="Y224" s="1003" t="n"/>
      <c r="Z224" s="1003" t="n"/>
      <c r="AA224" s="1003" t="n"/>
      <c r="AB224" s="1003" t="n"/>
    </row>
    <row r="225">
      <c r="A225" s="1003" t="n"/>
      <c r="B225" s="1003" t="n"/>
      <c r="C225" s="1003" t="n"/>
      <c r="D225" s="1003" t="n"/>
      <c r="E225" s="1003" t="n"/>
      <c r="F225" s="1003" t="n"/>
      <c r="G225" s="1003" t="n"/>
      <c r="H225" s="1003" t="n"/>
      <c r="I225" s="1003" t="n"/>
      <c r="J225" s="1003" t="n"/>
      <c r="K225" s="1003" t="n"/>
      <c r="L225" s="1003" t="n"/>
      <c r="M225" s="1003" t="n"/>
      <c r="N225" s="1003" t="n"/>
      <c r="O225" s="1003" t="n"/>
      <c r="P225" s="1003" t="n"/>
      <c r="Q225" s="1003" t="n"/>
      <c r="R225" s="1003" t="n"/>
      <c r="S225" s="1003" t="n"/>
      <c r="T225" s="1003" t="n"/>
      <c r="U225" s="1003" t="n"/>
      <c r="V225" s="1003" t="n"/>
      <c r="W225" s="1003" t="n"/>
      <c r="X225" s="1003" t="n"/>
      <c r="Y225" s="1003" t="n"/>
      <c r="Z225" s="1003" t="n"/>
      <c r="AA225" s="1003" t="n"/>
      <c r="AB225" s="1003" t="n"/>
    </row>
    <row r="226">
      <c r="A226" s="1003" t="n"/>
      <c r="B226" s="1003" t="n"/>
      <c r="C226" s="1003" t="n"/>
      <c r="D226" s="1003" t="n"/>
      <c r="E226" s="1003" t="n"/>
      <c r="F226" s="1003" t="n"/>
      <c r="G226" s="1003" t="n"/>
      <c r="H226" s="1003" t="n"/>
      <c r="I226" s="1003" t="n"/>
      <c r="J226" s="1003" t="n"/>
      <c r="K226" s="1003" t="n"/>
      <c r="L226" s="1003" t="n"/>
      <c r="M226" s="1003" t="n"/>
      <c r="N226" s="1003" t="n"/>
      <c r="O226" s="1003" t="n"/>
      <c r="P226" s="1003" t="n"/>
      <c r="Q226" s="1003" t="n"/>
      <c r="R226" s="1003" t="n"/>
      <c r="S226" s="1003" t="n"/>
      <c r="T226" s="1003" t="n"/>
      <c r="U226" s="1003" t="n"/>
      <c r="V226" s="1003" t="n"/>
      <c r="W226" s="1003" t="n"/>
      <c r="X226" s="1003" t="n"/>
      <c r="Y226" s="1003" t="n"/>
      <c r="Z226" s="1003" t="n"/>
      <c r="AA226" s="1003" t="n"/>
      <c r="AB226" s="1003" t="n"/>
    </row>
    <row r="227">
      <c r="A227" s="1003" t="n"/>
      <c r="B227" s="1003" t="n"/>
      <c r="C227" s="1003" t="n"/>
      <c r="D227" s="1003" t="n"/>
      <c r="E227" s="1003" t="n"/>
      <c r="F227" s="1003" t="n"/>
      <c r="G227" s="1003" t="n"/>
      <c r="H227" s="1003" t="n"/>
      <c r="I227" s="1003" t="n"/>
      <c r="J227" s="1003" t="n"/>
      <c r="K227" s="1003" t="n"/>
      <c r="L227" s="1003" t="n"/>
      <c r="M227" s="1003" t="n"/>
      <c r="N227" s="1003" t="n"/>
      <c r="O227" s="1003" t="n"/>
      <c r="P227" s="1003" t="n"/>
      <c r="Q227" s="1003" t="n"/>
      <c r="R227" s="1003" t="n"/>
      <c r="S227" s="1003" t="n"/>
      <c r="T227" s="1003" t="n"/>
      <c r="U227" s="1003" t="n"/>
      <c r="V227" s="1003" t="n"/>
      <c r="W227" s="1003" t="n"/>
      <c r="X227" s="1003" t="n"/>
      <c r="Y227" s="1003" t="n"/>
      <c r="Z227" s="1003" t="n"/>
      <c r="AA227" s="1003" t="n"/>
      <c r="AB227" s="1003" t="n"/>
    </row>
    <row r="228">
      <c r="A228" s="1003" t="n"/>
      <c r="B228" s="1003" t="n"/>
      <c r="C228" s="1003" t="n"/>
      <c r="D228" s="1003" t="n"/>
      <c r="E228" s="1003" t="n"/>
      <c r="F228" s="1003" t="n"/>
      <c r="G228" s="1003" t="n"/>
      <c r="H228" s="1003" t="n"/>
      <c r="I228" s="1003" t="n"/>
      <c r="J228" s="1003" t="n"/>
      <c r="K228" s="1003" t="n"/>
      <c r="L228" s="1003" t="n"/>
      <c r="M228" s="1003" t="n"/>
      <c r="N228" s="1003" t="n"/>
      <c r="O228" s="1003" t="n"/>
      <c r="P228" s="1003" t="n"/>
      <c r="Q228" s="1003" t="n"/>
      <c r="R228" s="1003" t="n"/>
      <c r="S228" s="1003" t="n"/>
      <c r="T228" s="1003" t="n"/>
      <c r="U228" s="1003" t="n"/>
      <c r="V228" s="1003" t="n"/>
      <c r="W228" s="1003" t="n"/>
      <c r="X228" s="1003" t="n"/>
      <c r="Y228" s="1003" t="n"/>
      <c r="Z228" s="1003" t="n"/>
      <c r="AA228" s="1003" t="n"/>
      <c r="AB228" s="1003" t="n"/>
    </row>
    <row r="229">
      <c r="A229" s="1003" t="n"/>
      <c r="B229" s="1003" t="n"/>
      <c r="C229" s="1003" t="n"/>
      <c r="D229" s="1003" t="n"/>
      <c r="E229" s="1003" t="n"/>
      <c r="F229" s="1003" t="n"/>
      <c r="G229" s="1003" t="n"/>
      <c r="H229" s="1003" t="n"/>
      <c r="I229" s="1003" t="n"/>
      <c r="J229" s="1003" t="n"/>
      <c r="K229" s="1003" t="n"/>
      <c r="L229" s="1003" t="n"/>
      <c r="M229" s="1003" t="n"/>
      <c r="N229" s="1003" t="n"/>
      <c r="O229" s="1003" t="n"/>
      <c r="P229" s="1003" t="n"/>
      <c r="Q229" s="1003" t="n"/>
      <c r="R229" s="1003" t="n"/>
      <c r="S229" s="1003" t="n"/>
      <c r="T229" s="1003" t="n"/>
      <c r="U229" s="1003" t="n"/>
      <c r="V229" s="1003" t="n"/>
      <c r="W229" s="1003" t="n"/>
      <c r="X229" s="1003" t="n"/>
      <c r="Y229" s="1003" t="n"/>
      <c r="Z229" s="1003" t="n"/>
      <c r="AA229" s="1003" t="n"/>
      <c r="AB229" s="1003" t="n"/>
    </row>
    <row r="230">
      <c r="A230" s="1003" t="n"/>
      <c r="B230" s="1003" t="n"/>
      <c r="C230" s="1003" t="n"/>
      <c r="D230" s="1003" t="n"/>
      <c r="E230" s="1003" t="n"/>
      <c r="F230" s="1003" t="n"/>
      <c r="G230" s="1003" t="n"/>
      <c r="H230" s="1003" t="n"/>
      <c r="I230" s="1003" t="n"/>
      <c r="J230" s="1003" t="n"/>
      <c r="K230" s="1003" t="n"/>
      <c r="L230" s="1003" t="n"/>
      <c r="M230" s="1003" t="n"/>
      <c r="N230" s="1003" t="n"/>
      <c r="O230" s="1003" t="n"/>
      <c r="P230" s="1003" t="n"/>
      <c r="Q230" s="1003" t="n"/>
      <c r="R230" s="1003" t="n"/>
      <c r="S230" s="1003" t="n"/>
      <c r="T230" s="1003" t="n"/>
      <c r="U230" s="1003" t="n"/>
      <c r="V230" s="1003" t="n"/>
      <c r="W230" s="1003" t="n"/>
      <c r="X230" s="1003" t="n"/>
      <c r="Y230" s="1003" t="n"/>
      <c r="Z230" s="1003" t="n"/>
      <c r="AA230" s="1003" t="n"/>
      <c r="AB230" s="1003" t="n"/>
    </row>
    <row r="231">
      <c r="A231" s="1003" t="n"/>
      <c r="B231" s="1003" t="n"/>
      <c r="C231" s="1003" t="n"/>
      <c r="D231" s="1003" t="n"/>
      <c r="E231" s="1003" t="n"/>
      <c r="F231" s="1003" t="n"/>
      <c r="G231" s="1003" t="n"/>
      <c r="H231" s="1003" t="n"/>
      <c r="I231" s="1003" t="n"/>
      <c r="J231" s="1003" t="n"/>
      <c r="K231" s="1003" t="n"/>
      <c r="L231" s="1003" t="n"/>
      <c r="M231" s="1003" t="n"/>
      <c r="N231" s="1003" t="n"/>
      <c r="O231" s="1003" t="n"/>
      <c r="P231" s="1003" t="n"/>
      <c r="Q231" s="1003" t="n"/>
      <c r="R231" s="1003" t="n"/>
      <c r="S231" s="1003" t="n"/>
      <c r="T231" s="1003" t="n"/>
      <c r="U231" s="1003" t="n"/>
      <c r="V231" s="1003" t="n"/>
      <c r="W231" s="1003" t="n"/>
      <c r="X231" s="1003" t="n"/>
      <c r="Y231" s="1003" t="n"/>
      <c r="Z231" s="1003" t="n"/>
      <c r="AA231" s="1003" t="n"/>
      <c r="AB231" s="1003" t="n"/>
    </row>
    <row r="232">
      <c r="A232" s="1003" t="n"/>
      <c r="B232" s="1003" t="n"/>
      <c r="C232" s="1003" t="n"/>
      <c r="D232" s="1003" t="n"/>
      <c r="E232" s="1003" t="n"/>
      <c r="F232" s="1003" t="n"/>
      <c r="G232" s="1003" t="n"/>
      <c r="H232" s="1003" t="n"/>
      <c r="I232" s="1003" t="n"/>
      <c r="J232" s="1003" t="n"/>
      <c r="K232" s="1003" t="n"/>
      <c r="L232" s="1003" t="n"/>
      <c r="M232" s="1003" t="n"/>
      <c r="N232" s="1003" t="n"/>
      <c r="O232" s="1003" t="n"/>
      <c r="P232" s="1003" t="n"/>
      <c r="Q232" s="1003" t="n"/>
      <c r="R232" s="1003" t="n"/>
      <c r="S232" s="1003" t="n"/>
      <c r="T232" s="1003" t="n"/>
      <c r="U232" s="1003" t="n"/>
      <c r="V232" s="1003" t="n"/>
      <c r="W232" s="1003" t="n"/>
      <c r="X232" s="1003" t="n"/>
      <c r="Y232" s="1003" t="n"/>
      <c r="Z232" s="1003" t="n"/>
      <c r="AA232" s="1003" t="n"/>
      <c r="AB232" s="1003" t="n"/>
    </row>
    <row r="233">
      <c r="A233" s="1003" t="n"/>
      <c r="B233" s="1003" t="n"/>
      <c r="C233" s="1003" t="n"/>
      <c r="D233" s="1003" t="n"/>
      <c r="E233" s="1003" t="n"/>
      <c r="F233" s="1003" t="n"/>
      <c r="G233" s="1003" t="n"/>
      <c r="H233" s="1003" t="n"/>
      <c r="I233" s="1003" t="n"/>
      <c r="J233" s="1003" t="n"/>
      <c r="K233" s="1003" t="n"/>
      <c r="L233" s="1003" t="n"/>
      <c r="M233" s="1003" t="n"/>
      <c r="N233" s="1003" t="n"/>
      <c r="O233" s="1003" t="n"/>
      <c r="P233" s="1003" t="n"/>
      <c r="Q233" s="1003" t="n"/>
      <c r="R233" s="1003" t="n"/>
      <c r="S233" s="1003" t="n"/>
      <c r="T233" s="1003" t="n"/>
      <c r="U233" s="1003" t="n"/>
      <c r="V233" s="1003" t="n"/>
      <c r="W233" s="1003" t="n"/>
      <c r="X233" s="1003" t="n"/>
      <c r="Y233" s="1003" t="n"/>
      <c r="Z233" s="1003" t="n"/>
      <c r="AA233" s="1003" t="n"/>
      <c r="AB233" s="1003" t="n"/>
    </row>
    <row r="234">
      <c r="A234" s="1003" t="n"/>
      <c r="B234" s="1003" t="n"/>
      <c r="C234" s="1003" t="n"/>
      <c r="D234" s="1003" t="n"/>
      <c r="E234" s="1003" t="n"/>
      <c r="F234" s="1003" t="n"/>
      <c r="G234" s="1003" t="n"/>
      <c r="H234" s="1003" t="n"/>
      <c r="I234" s="1003" t="n"/>
      <c r="J234" s="1003" t="n"/>
      <c r="K234" s="1003" t="n"/>
      <c r="L234" s="1003" t="n"/>
      <c r="M234" s="1003" t="n"/>
      <c r="N234" s="1003" t="n"/>
      <c r="O234" s="1003" t="n"/>
      <c r="P234" s="1003" t="n"/>
      <c r="Q234" s="1003" t="n"/>
      <c r="R234" s="1003" t="n"/>
      <c r="S234" s="1003" t="n"/>
      <c r="T234" s="1003" t="n"/>
      <c r="U234" s="1003" t="n"/>
      <c r="V234" s="1003" t="n"/>
      <c r="W234" s="1003" t="n"/>
      <c r="X234" s="1003" t="n"/>
      <c r="Y234" s="1003" t="n"/>
      <c r="Z234" s="1003" t="n"/>
      <c r="AA234" s="1003" t="n"/>
      <c r="AB234" s="1003" t="n"/>
    </row>
    <row r="235">
      <c r="A235" s="1003" t="n"/>
      <c r="B235" s="1003" t="n"/>
      <c r="C235" s="1003" t="n"/>
      <c r="D235" s="1003" t="n"/>
      <c r="E235" s="1003" t="n"/>
      <c r="F235" s="1003" t="n"/>
      <c r="G235" s="1003" t="n"/>
      <c r="H235" s="1003" t="n"/>
      <c r="I235" s="1003" t="n"/>
      <c r="J235" s="1003" t="n"/>
      <c r="K235" s="1003" t="n"/>
      <c r="L235" s="1003" t="n"/>
      <c r="M235" s="1003" t="n"/>
      <c r="N235" s="1003" t="n"/>
      <c r="O235" s="1003" t="n"/>
      <c r="P235" s="1003" t="n"/>
      <c r="Q235" s="1003" t="n"/>
      <c r="R235" s="1003" t="n"/>
      <c r="S235" s="1003" t="n"/>
      <c r="T235" s="1003" t="n"/>
      <c r="U235" s="1003" t="n"/>
      <c r="V235" s="1003" t="n"/>
      <c r="W235" s="1003" t="n"/>
      <c r="X235" s="1003" t="n"/>
      <c r="Y235" s="1003" t="n"/>
      <c r="Z235" s="1003" t="n"/>
      <c r="AA235" s="1003" t="n"/>
      <c r="AB235" s="1003" t="n"/>
    </row>
    <row r="236">
      <c r="A236" s="1003" t="n"/>
      <c r="B236" s="1003" t="n"/>
      <c r="C236" s="1003" t="n"/>
      <c r="D236" s="1003" t="n"/>
      <c r="E236" s="1003" t="n"/>
      <c r="F236" s="1003" t="n"/>
      <c r="G236" s="1003" t="n"/>
      <c r="H236" s="1003" t="n"/>
      <c r="I236" s="1003" t="n"/>
      <c r="J236" s="1003" t="n"/>
      <c r="K236" s="1003" t="n"/>
      <c r="L236" s="1003" t="n"/>
      <c r="M236" s="1003" t="n"/>
      <c r="N236" s="1003" t="n"/>
      <c r="O236" s="1003" t="n"/>
      <c r="P236" s="1003" t="n"/>
      <c r="Q236" s="1003" t="n"/>
      <c r="R236" s="1003" t="n"/>
      <c r="S236" s="1003" t="n"/>
      <c r="T236" s="1003" t="n"/>
      <c r="U236" s="1003" t="n"/>
      <c r="V236" s="1003" t="n"/>
      <c r="W236" s="1003" t="n"/>
      <c r="X236" s="1003" t="n"/>
      <c r="Y236" s="1003" t="n"/>
      <c r="Z236" s="1003" t="n"/>
      <c r="AA236" s="1003" t="n"/>
      <c r="AB236" s="1003" t="n"/>
    </row>
    <row r="237">
      <c r="A237" s="1003" t="n"/>
      <c r="B237" s="1003" t="n"/>
      <c r="C237" s="1003" t="n"/>
      <c r="D237" s="1003" t="n"/>
      <c r="E237" s="1003" t="n"/>
      <c r="F237" s="1003" t="n"/>
      <c r="G237" s="1003" t="n"/>
      <c r="H237" s="1003" t="n"/>
      <c r="I237" s="1003" t="n"/>
      <c r="J237" s="1003" t="n"/>
      <c r="K237" s="1003" t="n"/>
      <c r="L237" s="1003" t="n"/>
      <c r="M237" s="1003" t="n"/>
      <c r="N237" s="1003" t="n"/>
      <c r="O237" s="1003" t="n"/>
      <c r="P237" s="1003" t="n"/>
      <c r="Q237" s="1003" t="n"/>
      <c r="R237" s="1003" t="n"/>
      <c r="S237" s="1003" t="n"/>
      <c r="T237" s="1003" t="n"/>
      <c r="U237" s="1003" t="n"/>
      <c r="V237" s="1003" t="n"/>
      <c r="W237" s="1003" t="n"/>
      <c r="X237" s="1003" t="n"/>
      <c r="Y237" s="1003" t="n"/>
      <c r="Z237" s="1003" t="n"/>
      <c r="AA237" s="1003" t="n"/>
      <c r="AB237" s="1003" t="n"/>
    </row>
    <row r="238">
      <c r="A238" s="1003" t="n"/>
      <c r="B238" s="1003" t="n"/>
      <c r="C238" s="1003" t="n"/>
      <c r="D238" s="1003" t="n"/>
      <c r="E238" s="1003" t="n"/>
      <c r="F238" s="1003" t="n"/>
      <c r="G238" s="1003" t="n"/>
      <c r="H238" s="1003" t="n"/>
      <c r="I238" s="1003" t="n"/>
      <c r="J238" s="1003" t="n"/>
      <c r="K238" s="1003" t="n"/>
      <c r="L238" s="1003" t="n"/>
      <c r="M238" s="1003" t="n"/>
      <c r="N238" s="1003" t="n"/>
      <c r="O238" s="1003" t="n"/>
      <c r="P238" s="1003" t="n"/>
      <c r="Q238" s="1003" t="n"/>
      <c r="R238" s="1003" t="n"/>
      <c r="S238" s="1003" t="n"/>
      <c r="T238" s="1003" t="n"/>
      <c r="U238" s="1003" t="n"/>
      <c r="V238" s="1003" t="n"/>
      <c r="W238" s="1003" t="n"/>
      <c r="X238" s="1003" t="n"/>
      <c r="Y238" s="1003" t="n"/>
      <c r="Z238" s="1003" t="n"/>
      <c r="AA238" s="1003" t="n"/>
      <c r="AB238" s="1003" t="n"/>
    </row>
  </sheetData>
  <mergeCells count="4">
    <mergeCell ref="Q1:X1"/>
    <mergeCell ref="Y1:AB1"/>
    <mergeCell ref="I1:P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2026-06-08T12:17:06Z</dcterms:created>
  <dcterms:modified xmlns:dcterms="http://purl.org/dc/terms/" xmlns:xsi="http://www.w3.org/2001/XMLSchema-instance" xsi:type="dcterms:W3CDTF">2026-06-08T12:22:49Z</dcterms:modified>
</cp:coreProperties>
</file>